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<sst xmlns="http://schemas.openxmlformats.org/spreadsheetml/2006/main" count="17015" uniqueCount="1795">
  <si>
    <t>File opened</t>
  </si>
  <si>
    <t>2025-09-28 09:03:24</t>
  </si>
  <si>
    <t>Console s/n</t>
  </si>
  <si>
    <t>68C-702926</t>
  </si>
  <si>
    <t>Console ver</t>
  </si>
  <si>
    <t>Bluestem v.2.1.11</t>
  </si>
  <si>
    <t>Scripts ver</t>
  </si>
  <si>
    <t>2023.02  2.1.11, Jun 2023</t>
  </si>
  <si>
    <t>Head s/n</t>
  </si>
  <si>
    <t>68H-412916</t>
  </si>
  <si>
    <t>Head ver</t>
  </si>
  <si>
    <t>1.4.23</t>
  </si>
  <si>
    <t>Head cal</t>
  </si>
  <si>
    <t>{"oxygen": "21", "co2azero": "1.01742", "co2aspan1": "1.00161", "co2aspan2": "-0.039575", "co2aspan2a": "0.293526", "co2aspan2b": "0.290588", "co2aspanconc1": "2473", "co2aspanconc2": "301.4", "co2bzero": "1.00429", "co2bspan1": "1.00185", "co2bspan2": "-0.0412378", "co2bspan2a": "0.293842", "co2bspan2b": "0.290826", "co2bspanconc1": "2473", "co2bspanconc2": "301.4", "h2oazero": "1.09054", "h2oaspan1": "0.999576", "h2oaspan2": "0", "h2oaspan2a": "0.0691885", "h2oaspan2b": "0.0691591", "h2oaspanconc1": "11.66", "h2oaspanconc2": "0", "h2obzero": "1.06903", "h2obspan1": "0.995223", "h2obspan2": "0", "h2obspan2a": "0.0698144", "h2obspan2b": "0.0694809", "h2obspanconc1": "11.66", "h2obspanconc2": "0", "tazero": "0.115496", "tbzero": "0.222206", "flowmeterzero": "2.48199", "flowazero": "0.24696", "flowbzero": "0.27673", "chamberpressurezero": "2.60967", "ssa_ref": "35964.4", "ssb_ref": "33837.5"}</t>
  </si>
  <si>
    <t>Factory cal date</t>
  </si>
  <si>
    <t>23 Jan 2023</t>
  </si>
  <si>
    <t>CO2 rangematch</t>
  </si>
  <si>
    <t>Sat Sep 27 09:56</t>
  </si>
  <si>
    <t>H2O rangematch</t>
  </si>
  <si>
    <t>Sat Sep 27 09:33</t>
  </si>
  <si>
    <t>Chamber type</t>
  </si>
  <si>
    <t>6800-01A</t>
  </si>
  <si>
    <t>Chamber s/n</t>
  </si>
  <si>
    <t>MPF-742469</t>
  </si>
  <si>
    <t>Chamber rev</t>
  </si>
  <si>
    <t>0</t>
  </si>
  <si>
    <t>Chamber cal</t>
  </si>
  <si>
    <t>Fluorometer</t>
  </si>
  <si>
    <t>Flr. Version</t>
  </si>
  <si>
    <t>09:03:24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</si>
  <si>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</si>
  <si>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</si>
  <si>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</si>
  <si>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</si>
  <si>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</si>
  <si>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</si>
  <si>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</si>
  <si>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</si>
  <si>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</si>
  <si>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</si>
  <si>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</si>
  <si>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</si>
  <si>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</si>
  <si>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</si>
  <si>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</si>
  <si>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</si>
  <si>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UserDefCon</t>
  </si>
  <si>
    <t>machine</t>
  </si>
  <si>
    <t>yadi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</si>
  <si>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</si>
  <si>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</si>
  <si>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</si>
  <si>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</si>
  <si>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</si>
  <si>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</si>
  <si>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</si>
  <si>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</si>
  <si>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</si>
  <si>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</si>
  <si>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</si>
  <si>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</si>
  <si>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</si>
  <si>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</si>
  <si>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</si>
  <si>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</si>
  <si>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</si>
  <si>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</si>
  <si>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</si>
  <si>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</si>
  <si>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</si>
  <si>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</si>
  <si>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</si>
  <si>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</si>
  <si>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</si>
  <si>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</si>
  <si>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</si>
  <si>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</si>
  <si>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</si>
  <si>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</si>
  <si>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</si>
  <si>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</si>
  <si>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</si>
  <si>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</si>
  <si>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</si>
  <si>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</si>
  <si>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4.88048 194.524 356.368 611.74 836.949 1037.08 1216.99 1359.64</t>
  </si>
  <si>
    <t>Fs_true</t>
  </si>
  <si>
    <t>3.43751 226.987 389.713 612.1 800.447 1005.93 1201.01 1401.22</t>
  </si>
  <si>
    <t>leak_wt</t>
  </si>
  <si>
    <t>SysObs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</si>
  <si>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</si>
  <si>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</si>
  <si>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</si>
  <si>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</si>
  <si>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</si>
  <si>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</si>
  <si>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</si>
  <si>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</si>
  <si>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</si>
  <si>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</si>
  <si>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</si>
  <si>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</si>
  <si>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</si>
  <si>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</si>
  <si>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</si>
  <si>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</si>
  <si>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</si>
  <si>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</si>
  <si>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</si>
  <si>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</si>
  <si>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</si>
  <si>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</si>
  <si>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</si>
  <si>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</si>
  <si>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</si>
  <si>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</si>
  <si>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</si>
  <si>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</si>
  <si>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</si>
  <si>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</si>
  <si>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</si>
  <si>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</si>
  <si>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</si>
  <si>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</si>
  <si>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</si>
  <si>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</si>
  <si>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</si>
  <si>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</si>
  <si>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</si>
  <si>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</si>
  <si>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</si>
  <si>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</si>
  <si>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</si>
  <si>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</si>
  <si>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</si>
  <si>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</si>
  <si>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</si>
  <si>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</si>
  <si>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</si>
  <si>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</si>
  <si>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</si>
  <si>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</si>
  <si>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</si>
  <si>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</si>
  <si>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</si>
  <si>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</si>
  <si>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</si>
  <si>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</si>
  <si>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</si>
  <si>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</si>
  <si>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</si>
  <si>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</si>
  <si>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</si>
  <si>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</si>
  <si>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</si>
  <si>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</si>
  <si>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</si>
  <si>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</si>
  <si>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</si>
  <si>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</si>
  <si>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</si>
  <si>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</si>
  <si>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</si>
  <si>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</si>
  <si>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</si>
  <si>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</si>
  <si>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</si>
  <si>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</si>
  <si>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</si>
  <si>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</si>
  <si>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</si>
  <si>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</si>
  <si>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</si>
  <si>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</si>
  <si>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</si>
  <si>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</si>
  <si>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</si>
  <si>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</si>
  <si>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</si>
  <si>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</si>
  <si>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</si>
  <si>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</si>
  <si>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</si>
  <si>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</si>
  <si>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</si>
  <si>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</si>
  <si>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</si>
  <si>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</si>
  <si>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</si>
  <si>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</si>
  <si>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</si>
  <si>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</si>
  <si>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</si>
  <si>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</si>
  <si>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</si>
  <si>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</si>
  <si>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</si>
  <si>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</si>
  <si>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</si>
  <si>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</si>
  <si>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</si>
  <si>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</si>
  <si>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</si>
  <si>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</si>
  <si>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</si>
  <si>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</si>
  <si>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</si>
  <si>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</si>
  <si>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</si>
  <si>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</si>
  <si>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</si>
  <si>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</si>
  <si>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</si>
  <si>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</si>
  <si>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</si>
  <si>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</si>
  <si>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</si>
  <si>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</si>
  <si>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</si>
  <si>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</si>
  <si>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</si>
  <si>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</si>
  <si>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</si>
  <si>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</si>
  <si>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</si>
  <si>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</si>
  <si>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</si>
  <si>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</si>
  <si>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</si>
  <si>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</si>
  <si>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</si>
  <si>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</si>
  <si>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</si>
  <si>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</si>
  <si>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</si>
  <si>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</si>
  <si>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</si>
  <si>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</si>
  <si>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</si>
  <si>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</si>
  <si>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</si>
  <si>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</si>
  <si>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</si>
  <si>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</si>
  <si>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</si>
  <si>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</si>
  <si>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</si>
  <si>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</si>
  <si>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</si>
  <si>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</si>
  <si>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</si>
  <si>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</si>
  <si>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</si>
  <si>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</si>
  <si>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</si>
  <si>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</si>
  <si>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</si>
  <si>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</si>
  <si>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</si>
  <si>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</si>
  <si>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</si>
  <si>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</si>
  <si>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</si>
  <si>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</si>
  <si>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</si>
  <si>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</si>
  <si>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</si>
  <si>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</si>
  <si>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</si>
  <si>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</si>
  <si>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</si>
  <si>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</si>
  <si>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</si>
  <si>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</si>
  <si>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</si>
  <si>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</si>
  <si>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</si>
  <si>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</si>
  <si>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</si>
  <si>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</si>
  <si>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</si>
  <si>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</si>
  <si>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</si>
  <si>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</si>
  <si>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</si>
  <si>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</si>
  <si>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</si>
  <si>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</si>
  <si>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</si>
  <si>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</si>
  <si>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</si>
  <si>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</si>
  <si>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</si>
  <si>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</si>
  <si>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</si>
  <si>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</si>
  <si>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</si>
  <si>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</si>
  <si>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</si>
  <si>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</si>
  <si>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</si>
  <si>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</si>
  <si>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</si>
  <si>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</si>
  <si>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</si>
  <si>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</si>
  <si>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</si>
  <si>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</si>
  <si>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</si>
  <si>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</si>
  <si>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</si>
  <si>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</si>
  <si>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</si>
  <si>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</si>
  <si>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</si>
  <si>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</si>
  <si>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</si>
  <si>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</si>
  <si>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</si>
  <si>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</si>
  <si>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</si>
  <si>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</si>
  <si>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</si>
  <si>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</si>
  <si>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</si>
  <si>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</si>
  <si>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</si>
  <si>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</si>
  <si>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</si>
  <si>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</si>
  <si>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</si>
  <si>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</si>
  <si>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</si>
  <si>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</si>
  <si>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</si>
  <si>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</si>
  <si>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</si>
  <si>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</si>
  <si>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</si>
  <si>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</si>
  <si>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</si>
  <si>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</si>
  <si>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</si>
  <si>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</si>
  <si>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</si>
  <si>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</si>
  <si>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</si>
  <si>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</si>
  <si>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</si>
  <si>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</si>
  <si>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</si>
  <si>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</si>
  <si>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</si>
  <si>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</si>
  <si>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</si>
  <si>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</si>
  <si>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</si>
  <si>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</si>
  <si>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</si>
  <si>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</si>
  <si>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</si>
  <si>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</si>
  <si>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</si>
  <si>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</si>
  <si>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</si>
  <si>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</si>
  <si>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</si>
  <si>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</si>
  <si>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</si>
  <si>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</si>
  <si>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</si>
  <si>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</si>
  <si>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</si>
  <si>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</si>
  <si>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</si>
  <si>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</si>
  <si>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</si>
  <si>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</si>
  <si>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</si>
  <si>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</si>
  <si>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</si>
  <si>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</si>
  <si>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</si>
  <si>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</si>
  <si>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</si>
  <si>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</si>
  <si>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</si>
  <si>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</si>
  <si>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</si>
  <si>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</si>
  <si>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</si>
  <si>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</si>
  <si>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</si>
  <si>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</si>
  <si>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</si>
  <si>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</si>
  <si>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</si>
  <si>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</si>
  <si>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</si>
  <si>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</si>
  <si>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</si>
  <si>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</si>
  <si>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</si>
  <si>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</si>
  <si>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</si>
  <si>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</si>
  <si>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</si>
  <si>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</si>
  <si>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</si>
  <si>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</si>
  <si>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</si>
  <si>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</si>
  <si>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</si>
  <si>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</si>
  <si>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</si>
  <si>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</si>
  <si>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</si>
  <si>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</si>
  <si>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</si>
  <si>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</si>
  <si>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</si>
  <si>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</si>
  <si>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</si>
  <si>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</si>
  <si>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</si>
  <si>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</si>
  <si>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</si>
  <si>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</si>
  <si>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</si>
  <si>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</si>
  <si>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</si>
  <si>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</si>
  <si>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</si>
  <si>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</si>
  <si>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20250928 10:24:43</t>
  </si>
  <si>
    <t>10:24:43</t>
  </si>
  <si>
    <t>346</t>
  </si>
  <si>
    <t>-</t>
  </si>
  <si>
    <t>0: Broadleaf</t>
  </si>
  <si>
    <t>--:--:--</t>
  </si>
  <si>
    <t>3/3</t>
  </si>
  <si>
    <t>00000000</t>
  </si>
  <si>
    <t>iiiiiiii</t>
  </si>
  <si>
    <t>off</t>
  </si>
  <si>
    <t>20250928 10:24:48</t>
  </si>
  <si>
    <t>10:24:48</t>
  </si>
  <si>
    <t>2/3</t>
  </si>
  <si>
    <t>20250928 10:24:53</t>
  </si>
  <si>
    <t>10:24:53</t>
  </si>
  <si>
    <t>20250928 10:24:58</t>
  </si>
  <si>
    <t>10:24:58</t>
  </si>
  <si>
    <t>20250928 10:25:03</t>
  </si>
  <si>
    <t>10:25:03</t>
  </si>
  <si>
    <t>20250928 10:25:08</t>
  </si>
  <si>
    <t>10:25:08</t>
  </si>
  <si>
    <t>1/3</t>
  </si>
  <si>
    <t>20250928 10:25:13</t>
  </si>
  <si>
    <t>10:25:13</t>
  </si>
  <si>
    <t>0/3</t>
  </si>
  <si>
    <t>20250928 10:25:18</t>
  </si>
  <si>
    <t>10:25:18</t>
  </si>
  <si>
    <t>20250928 10:25:23</t>
  </si>
  <si>
    <t>10:25:23</t>
  </si>
  <si>
    <t>20250928 10:25:28</t>
  </si>
  <si>
    <t>10:25:28</t>
  </si>
  <si>
    <t>20250928 10:25:33</t>
  </si>
  <si>
    <t>10:25:33</t>
  </si>
  <si>
    <t>20250928 10:25:37</t>
  </si>
  <si>
    <t>10:25:37</t>
  </si>
  <si>
    <t>20250928 10:25:42</t>
  </si>
  <si>
    <t>10:25:42</t>
  </si>
  <si>
    <t>20250928 10:25:47</t>
  </si>
  <si>
    <t>10:25:47</t>
  </si>
  <si>
    <t>20250928 10:25:52</t>
  </si>
  <si>
    <t>10:25:52</t>
  </si>
  <si>
    <t>20250928 10:25:57</t>
  </si>
  <si>
    <t>10:25:57</t>
  </si>
  <si>
    <t>20250928 10:26:02</t>
  </si>
  <si>
    <t>10:26:02</t>
  </si>
  <si>
    <t>20250928 10:26:07</t>
  </si>
  <si>
    <t>10:26:07</t>
  </si>
  <si>
    <t>20250928 10:26:12</t>
  </si>
  <si>
    <t>10:26:12</t>
  </si>
  <si>
    <t>20250928 10:26:17</t>
  </si>
  <si>
    <t>10:26:17</t>
  </si>
  <si>
    <t>20250928 10:26:22</t>
  </si>
  <si>
    <t>10:26:22</t>
  </si>
  <si>
    <t>20250928 10:26:27</t>
  </si>
  <si>
    <t>10:26:27</t>
  </si>
  <si>
    <t>20250928 10:26:32</t>
  </si>
  <si>
    <t>10:26:32</t>
  </si>
  <si>
    <t>20250928 10:26:37</t>
  </si>
  <si>
    <t>10:26:37</t>
  </si>
  <si>
    <t>20250928 10:28:14</t>
  </si>
  <si>
    <t>10:28:14</t>
  </si>
  <si>
    <t>20250928 10:28:19</t>
  </si>
  <si>
    <t>10:28:19</t>
  </si>
  <si>
    <t>20250928 10:28:24</t>
  </si>
  <si>
    <t>10:28:24</t>
  </si>
  <si>
    <t>20250928 10:28:29</t>
  </si>
  <si>
    <t>10:28:29</t>
  </si>
  <si>
    <t>20250928 10:28:34</t>
  </si>
  <si>
    <t>10:28:34</t>
  </si>
  <si>
    <t>20250928 10:28:39</t>
  </si>
  <si>
    <t>10:28:39</t>
  </si>
  <si>
    <t>20250928 10:28:44</t>
  </si>
  <si>
    <t>10:28:44</t>
  </si>
  <si>
    <t>20250928 10:28:49</t>
  </si>
  <si>
    <t>10:28:49</t>
  </si>
  <si>
    <t>20250928 10:28:54</t>
  </si>
  <si>
    <t>10:28:54</t>
  </si>
  <si>
    <t>20250928 10:28:59</t>
  </si>
  <si>
    <t>10:28:59</t>
  </si>
  <si>
    <t>20250928 10:29:04</t>
  </si>
  <si>
    <t>10:29:04</t>
  </si>
  <si>
    <t>20250928 10:29:09</t>
  </si>
  <si>
    <t>10:29:09</t>
  </si>
  <si>
    <t>20250928 10:29:14</t>
  </si>
  <si>
    <t>10:29:14</t>
  </si>
  <si>
    <t>20250928 10:29:19</t>
  </si>
  <si>
    <t>10:29:19</t>
  </si>
  <si>
    <t>20250928 10:29:24</t>
  </si>
  <si>
    <t>10:29:24</t>
  </si>
  <si>
    <t>20250928 10:29:29</t>
  </si>
  <si>
    <t>10:29:29</t>
  </si>
  <si>
    <t>20250928 10:29:34</t>
  </si>
  <si>
    <t>10:29:34</t>
  </si>
  <si>
    <t>20250928 10:29:39</t>
  </si>
  <si>
    <t>10:29:39</t>
  </si>
  <si>
    <t>20250928 10:29:44</t>
  </si>
  <si>
    <t>10:29:44</t>
  </si>
  <si>
    <t>20250928 10:29:49</t>
  </si>
  <si>
    <t>10:29:49</t>
  </si>
  <si>
    <t>20250928 10:29:54</t>
  </si>
  <si>
    <t>10:29:54</t>
  </si>
  <si>
    <t>20250928 10:29:59</t>
  </si>
  <si>
    <t>10:29:59</t>
  </si>
  <si>
    <t>20250928 10:30:04</t>
  </si>
  <si>
    <t>10:30:04</t>
  </si>
  <si>
    <t>20250928 10:30:09</t>
  </si>
  <si>
    <t>10:30:09</t>
  </si>
  <si>
    <t>20250928 10:30:14</t>
  </si>
  <si>
    <t>10:30:14</t>
  </si>
  <si>
    <t>20250928 10:30:19</t>
  </si>
  <si>
    <t>10:30:19</t>
  </si>
  <si>
    <t>20250928 10:30:24</t>
  </si>
  <si>
    <t>10:30:24</t>
  </si>
  <si>
    <t>20250928 10:30:29</t>
  </si>
  <si>
    <t>10:30:29</t>
  </si>
  <si>
    <t>20250928 10:30:34</t>
  </si>
  <si>
    <t>10:30:34</t>
  </si>
  <si>
    <t>20250928 10:30:39</t>
  </si>
  <si>
    <t>10:30:39</t>
  </si>
  <si>
    <t>20250928 10:30:44</t>
  </si>
  <si>
    <t>10:30:44</t>
  </si>
  <si>
    <t>20250928 10:30:49</t>
  </si>
  <si>
    <t>10:30:49</t>
  </si>
  <si>
    <t>20250928 10:30:54</t>
  </si>
  <si>
    <t>10:30:54</t>
  </si>
  <si>
    <t>20250928 10:30:59</t>
  </si>
  <si>
    <t>10:30:59</t>
  </si>
  <si>
    <t>20250928 10:31:04</t>
  </si>
  <si>
    <t>10:31:04</t>
  </si>
  <si>
    <t>20250928 10:31:09</t>
  </si>
  <si>
    <t>10:31:09</t>
  </si>
  <si>
    <t>20250928 10:31:14</t>
  </si>
  <si>
    <t>10:31:14</t>
  </si>
  <si>
    <t>20250928 10:31:19</t>
  </si>
  <si>
    <t>10:31:19</t>
  </si>
  <si>
    <t>20250928 10:31:24</t>
  </si>
  <si>
    <t>10:31:24</t>
  </si>
  <si>
    <t>20250928 10:31:29</t>
  </si>
  <si>
    <t>10:31:29</t>
  </si>
  <si>
    <t>20250928 10:31:34</t>
  </si>
  <si>
    <t>10:31:34</t>
  </si>
  <si>
    <t>20250928 10:31:39</t>
  </si>
  <si>
    <t>10:31:39</t>
  </si>
  <si>
    <t>20250928 10:31:44</t>
  </si>
  <si>
    <t>10:31:44</t>
  </si>
  <si>
    <t>20250928 10:31:49</t>
  </si>
  <si>
    <t>10:31:49</t>
  </si>
  <si>
    <t>20250928 10:31:54</t>
  </si>
  <si>
    <t>10:31:54</t>
  </si>
  <si>
    <t>20250928 10:31:59</t>
  </si>
  <si>
    <t>10:31:59</t>
  </si>
  <si>
    <t>20250928 10:32:04</t>
  </si>
  <si>
    <t>10:32:04</t>
  </si>
  <si>
    <t>20250928 10:32:09</t>
  </si>
  <si>
    <t>10:32:09</t>
  </si>
  <si>
    <t>20250928 10:32:14</t>
  </si>
  <si>
    <t>10:32:14</t>
  </si>
  <si>
    <t>20250928 10:32:19</t>
  </si>
  <si>
    <t>10:32:19</t>
  </si>
  <si>
    <t>20250928 10:32:24</t>
  </si>
  <si>
    <t>10:32:24</t>
  </si>
  <si>
    <t>20250928 10:32:29</t>
  </si>
  <si>
    <t>10:32:29</t>
  </si>
  <si>
    <t>20250928 10:32:34</t>
  </si>
  <si>
    <t>10:32:34</t>
  </si>
  <si>
    <t>20250928 10:32:39</t>
  </si>
  <si>
    <t>10:32:39</t>
  </si>
  <si>
    <t>20250928 10:32:44</t>
  </si>
  <si>
    <t>10:32:44</t>
  </si>
  <si>
    <t>20250928 10:32:49</t>
  </si>
  <si>
    <t>10:32:49</t>
  </si>
  <si>
    <t>20250928 10:32:54</t>
  </si>
  <si>
    <t>10:32:54</t>
  </si>
  <si>
    <t>20250928 10:32:59</t>
  </si>
  <si>
    <t>10:32:59</t>
  </si>
  <si>
    <t>20250928 10:33:04</t>
  </si>
  <si>
    <t>10:33:04</t>
  </si>
  <si>
    <t>20250928 10:33:09</t>
  </si>
  <si>
    <t>10:33:09</t>
  </si>
  <si>
    <t>20250928 10:33:14</t>
  </si>
  <si>
    <t>10:33:14</t>
  </si>
  <si>
    <t>20250928 10:33:19</t>
  </si>
  <si>
    <t>10:33:19</t>
  </si>
  <si>
    <t>20250928 10:33:24</t>
  </si>
  <si>
    <t>10:33:24</t>
  </si>
  <si>
    <t>20250928 10:33:29</t>
  </si>
  <si>
    <t>10:33:29</t>
  </si>
  <si>
    <t>20250928 10:33:34</t>
  </si>
  <si>
    <t>10:33:34</t>
  </si>
  <si>
    <t>20250928 10:33:39</t>
  </si>
  <si>
    <t>10:33:39</t>
  </si>
  <si>
    <t>20250928 10:33:44</t>
  </si>
  <si>
    <t>10:33:44</t>
  </si>
  <si>
    <t>20250928 10:33:49</t>
  </si>
  <si>
    <t>10:33:49</t>
  </si>
  <si>
    <t>20250928 10:33:54</t>
  </si>
  <si>
    <t>10:33:54</t>
  </si>
  <si>
    <t>20250928 10:33:59</t>
  </si>
  <si>
    <t>10:33:59</t>
  </si>
  <si>
    <t>20250928 10:34:04</t>
  </si>
  <si>
    <t>10:34:04</t>
  </si>
  <si>
    <t>20250928 10:34:09</t>
  </si>
  <si>
    <t>10:34:09</t>
  </si>
  <si>
    <t>20250928 11:04:00</t>
  </si>
  <si>
    <t>11:04:00</t>
  </si>
  <si>
    <t>155</t>
  </si>
  <si>
    <t>20250928 11:04:05</t>
  </si>
  <si>
    <t>11:04:05</t>
  </si>
  <si>
    <t>20250928 11:04:10</t>
  </si>
  <si>
    <t>11:04:10</t>
  </si>
  <si>
    <t>20250928 11:04:15</t>
  </si>
  <si>
    <t>11:04:15</t>
  </si>
  <si>
    <t>20250928 11:04:20</t>
  </si>
  <si>
    <t>11:04:20</t>
  </si>
  <si>
    <t>20250928 11:04:25</t>
  </si>
  <si>
    <t>11:04:25</t>
  </si>
  <si>
    <t>20250928 11:04:30</t>
  </si>
  <si>
    <t>11:04:30</t>
  </si>
  <si>
    <t>20250928 11:04:35</t>
  </si>
  <si>
    <t>11:04:35</t>
  </si>
  <si>
    <t>20250928 11:04:40</t>
  </si>
  <si>
    <t>11:04:40</t>
  </si>
  <si>
    <t>20250928 11:04:45</t>
  </si>
  <si>
    <t>11:04:45</t>
  </si>
  <si>
    <t>20250928 11:04:50</t>
  </si>
  <si>
    <t>11:04:50</t>
  </si>
  <si>
    <t>20250928 11:04:55</t>
  </si>
  <si>
    <t>11:04:55</t>
  </si>
  <si>
    <t>20250928 11:05:00</t>
  </si>
  <si>
    <t>11:05:00</t>
  </si>
  <si>
    <t>20250928 11:05:05</t>
  </si>
  <si>
    <t>11:05:05</t>
  </si>
  <si>
    <t>20250928 11:05:10</t>
  </si>
  <si>
    <t>11:05:10</t>
  </si>
  <si>
    <t>20250928 11:05:15</t>
  </si>
  <si>
    <t>11:05:15</t>
  </si>
  <si>
    <t>20250928 11:05:20</t>
  </si>
  <si>
    <t>11:05:20</t>
  </si>
  <si>
    <t>20250928 11:05:25</t>
  </si>
  <si>
    <t>11:05:25</t>
  </si>
  <si>
    <t>20250928 11:05:30</t>
  </si>
  <si>
    <t>11:05:30</t>
  </si>
  <si>
    <t>20250928 11:05:35</t>
  </si>
  <si>
    <t>11:05:35</t>
  </si>
  <si>
    <t>20250928 11:05:40</t>
  </si>
  <si>
    <t>11:05:40</t>
  </si>
  <si>
    <t>20250928 11:05:45</t>
  </si>
  <si>
    <t>11:05:45</t>
  </si>
  <si>
    <t>20250928 11:05:50</t>
  </si>
  <si>
    <t>11:05:50</t>
  </si>
  <si>
    <t>20250928 11:05:55</t>
  </si>
  <si>
    <t>11:05:55</t>
  </si>
  <si>
    <t>20250928 11:07:32</t>
  </si>
  <si>
    <t>11:07:32</t>
  </si>
  <si>
    <t>20250928 11:07:37</t>
  </si>
  <si>
    <t>11:07:37</t>
  </si>
  <si>
    <t>20250928 11:07:42</t>
  </si>
  <si>
    <t>11:07:42</t>
  </si>
  <si>
    <t>20250928 11:07:47</t>
  </si>
  <si>
    <t>11:07:47</t>
  </si>
  <si>
    <t>20250928 11:07:52</t>
  </si>
  <si>
    <t>11:07:52</t>
  </si>
  <si>
    <t>20250928 11:07:57</t>
  </si>
  <si>
    <t>11:07:57</t>
  </si>
  <si>
    <t>20250928 11:08:02</t>
  </si>
  <si>
    <t>11:08:02</t>
  </si>
  <si>
    <t>20250928 11:08:07</t>
  </si>
  <si>
    <t>11:08:07</t>
  </si>
  <si>
    <t>20250928 11:08:12</t>
  </si>
  <si>
    <t>11:08:12</t>
  </si>
  <si>
    <t>20250928 11:08:17</t>
  </si>
  <si>
    <t>11:08:17</t>
  </si>
  <si>
    <t>20250928 11:08:22</t>
  </si>
  <si>
    <t>11:08:22</t>
  </si>
  <si>
    <t>20250928 11:08:27</t>
  </si>
  <si>
    <t>11:08:27</t>
  </si>
  <si>
    <t>20250928 11:08:32</t>
  </si>
  <si>
    <t>11:08:32</t>
  </si>
  <si>
    <t>20250928 11:08:37</t>
  </si>
  <si>
    <t>11:08:37</t>
  </si>
  <si>
    <t>20250928 11:08:42</t>
  </si>
  <si>
    <t>11:08:42</t>
  </si>
  <si>
    <t>20250928 11:08:47</t>
  </si>
  <si>
    <t>11:08:47</t>
  </si>
  <si>
    <t>20250928 11:08:52</t>
  </si>
  <si>
    <t>11:08:52</t>
  </si>
  <si>
    <t>20250928 11:08:57</t>
  </si>
  <si>
    <t>11:08:57</t>
  </si>
  <si>
    <t>20250928 11:09:02</t>
  </si>
  <si>
    <t>11:09:02</t>
  </si>
  <si>
    <t>20250928 11:09:07</t>
  </si>
  <si>
    <t>11:09:07</t>
  </si>
  <si>
    <t>20250928 11:09:12</t>
  </si>
  <si>
    <t>11:09:12</t>
  </si>
  <si>
    <t>20250928 11:09:17</t>
  </si>
  <si>
    <t>11:09:17</t>
  </si>
  <si>
    <t>20250928 11:09:22</t>
  </si>
  <si>
    <t>11:09:22</t>
  </si>
  <si>
    <t>20250928 11:09:27</t>
  </si>
  <si>
    <t>11:09:27</t>
  </si>
  <si>
    <t>20250928 11:09:32</t>
  </si>
  <si>
    <t>11:09:32</t>
  </si>
  <si>
    <t>20250928 11:09:37</t>
  </si>
  <si>
    <t>11:09:37</t>
  </si>
  <si>
    <t>20250928 11:09:42</t>
  </si>
  <si>
    <t>11:09:42</t>
  </si>
  <si>
    <t>20250928 11:09:47</t>
  </si>
  <si>
    <t>11:09:47</t>
  </si>
  <si>
    <t>20250928 11:09:52</t>
  </si>
  <si>
    <t>11:09:52</t>
  </si>
  <si>
    <t>20250928 11:09:57</t>
  </si>
  <si>
    <t>11:09:57</t>
  </si>
  <si>
    <t>20250928 11:10:02</t>
  </si>
  <si>
    <t>11:10:02</t>
  </si>
  <si>
    <t>20250928 11:10:06</t>
  </si>
  <si>
    <t>11:10:06</t>
  </si>
  <si>
    <t>20250928 11:10:12</t>
  </si>
  <si>
    <t>11:10:12</t>
  </si>
  <si>
    <t>20250928 11:10:16</t>
  </si>
  <si>
    <t>11:10:16</t>
  </si>
  <si>
    <t>20250928 11:10:22</t>
  </si>
  <si>
    <t>11:10:22</t>
  </si>
  <si>
    <t>20250928 11:10:26</t>
  </si>
  <si>
    <t>11:10:26</t>
  </si>
  <si>
    <t>20250928 11:10:32</t>
  </si>
  <si>
    <t>11:10:32</t>
  </si>
  <si>
    <t>20250928 11:10:37</t>
  </si>
  <si>
    <t>11:10:37</t>
  </si>
  <si>
    <t>20250928 11:10:42</t>
  </si>
  <si>
    <t>11:10:42</t>
  </si>
  <si>
    <t>20250928 11:10:47</t>
  </si>
  <si>
    <t>11:10:47</t>
  </si>
  <si>
    <t>20250928 11:10:52</t>
  </si>
  <si>
    <t>11:10:52</t>
  </si>
  <si>
    <t>20250928 11:10:57</t>
  </si>
  <si>
    <t>11:10:57</t>
  </si>
  <si>
    <t>20250928 11:11:02</t>
  </si>
  <si>
    <t>11:11:02</t>
  </si>
  <si>
    <t>20250928 11:11:07</t>
  </si>
  <si>
    <t>11:11:07</t>
  </si>
  <si>
    <t>20250928 11:11:12</t>
  </si>
  <si>
    <t>11:11:12</t>
  </si>
  <si>
    <t>20250928 11:11:17</t>
  </si>
  <si>
    <t>11:11:17</t>
  </si>
  <si>
    <t>20250928 11:11:22</t>
  </si>
  <si>
    <t>11:11:22</t>
  </si>
  <si>
    <t>20250928 11:11:27</t>
  </si>
  <si>
    <t>11:11:27</t>
  </si>
  <si>
    <t>20250928 11:11:32</t>
  </si>
  <si>
    <t>11:11:32</t>
  </si>
  <si>
    <t>20250928 11:11:37</t>
  </si>
  <si>
    <t>11:11:37</t>
  </si>
  <si>
    <t>20250928 11:11:42</t>
  </si>
  <si>
    <t>11:11:42</t>
  </si>
  <si>
    <t>20250928 11:11:47</t>
  </si>
  <si>
    <t>11:11:47</t>
  </si>
  <si>
    <t>20250928 11:11:52</t>
  </si>
  <si>
    <t>11:11:52</t>
  </si>
  <si>
    <t>20250928 11:11:57</t>
  </si>
  <si>
    <t>11:11:57</t>
  </si>
  <si>
    <t>20250928 11:12:02</t>
  </si>
  <si>
    <t>11:12:02</t>
  </si>
  <si>
    <t>20250928 11:12:07</t>
  </si>
  <si>
    <t>11:12:07</t>
  </si>
  <si>
    <t>20250928 11:12:12</t>
  </si>
  <si>
    <t>11:12:12</t>
  </si>
  <si>
    <t>20250928 11:12:17</t>
  </si>
  <si>
    <t>11:12:17</t>
  </si>
  <si>
    <t>20250928 11:12:22</t>
  </si>
  <si>
    <t>11:12:22</t>
  </si>
  <si>
    <t>20250928 11:12:26</t>
  </si>
  <si>
    <t>11:12:26</t>
  </si>
  <si>
    <t>20250928 11:12:31</t>
  </si>
  <si>
    <t>11:12:31</t>
  </si>
  <si>
    <t>20250928 11:12:36</t>
  </si>
  <si>
    <t>11:12:36</t>
  </si>
  <si>
    <t>20250928 11:12:41</t>
  </si>
  <si>
    <t>11:12:41</t>
  </si>
  <si>
    <t>20250928 11:12:46</t>
  </si>
  <si>
    <t>11:12:46</t>
  </si>
  <si>
    <t>20250928 11:12:51</t>
  </si>
  <si>
    <t>11:12:51</t>
  </si>
  <si>
    <t>20250928 11:12:56</t>
  </si>
  <si>
    <t>11:12:56</t>
  </si>
  <si>
    <t>20250928 11:13:01</t>
  </si>
  <si>
    <t>11:13:01</t>
  </si>
  <si>
    <t>20250928 11:13:06</t>
  </si>
  <si>
    <t>11:13:06</t>
  </si>
  <si>
    <t>20250928 11:13:11</t>
  </si>
  <si>
    <t>11:13:11</t>
  </si>
  <si>
    <t>20250928 11:13:16</t>
  </si>
  <si>
    <t>11:13:16</t>
  </si>
  <si>
    <t>20250928 11:13:21</t>
  </si>
  <si>
    <t>11:13:21</t>
  </si>
  <si>
    <t>20250928 11:13:26</t>
  </si>
  <si>
    <t>11:13:26</t>
  </si>
  <si>
    <t>20250928 12:16:57</t>
  </si>
  <si>
    <t>12:16:57</t>
  </si>
  <si>
    <t>156</t>
  </si>
  <si>
    <t>20250928 12:17:02</t>
  </si>
  <si>
    <t>12:17:02</t>
  </si>
  <si>
    <t>20250928 12:17:07</t>
  </si>
  <si>
    <t>12:17:07</t>
  </si>
  <si>
    <t>20250928 12:17:12</t>
  </si>
  <si>
    <t>12:17:12</t>
  </si>
  <si>
    <t>20250928 12:17:17</t>
  </si>
  <si>
    <t>12:17:17</t>
  </si>
  <si>
    <t>20250928 12:17:22</t>
  </si>
  <si>
    <t>12:17:22</t>
  </si>
  <si>
    <t>20250928 12:17:27</t>
  </si>
  <si>
    <t>12:17:27</t>
  </si>
  <si>
    <t>20250928 12:17:32</t>
  </si>
  <si>
    <t>12:17:32</t>
  </si>
  <si>
    <t>20250928 12:17:37</t>
  </si>
  <si>
    <t>12:17:37</t>
  </si>
  <si>
    <t>20250928 12:17:42</t>
  </si>
  <si>
    <t>12:17:42</t>
  </si>
  <si>
    <t>20250928 12:17:47</t>
  </si>
  <si>
    <t>12:17:47</t>
  </si>
  <si>
    <t>20250928 12:17:52</t>
  </si>
  <si>
    <t>12:17:52</t>
  </si>
  <si>
    <t>20250928 12:17:57</t>
  </si>
  <si>
    <t>12:17:57</t>
  </si>
  <si>
    <t>20250928 12:18:02</t>
  </si>
  <si>
    <t>12:18:02</t>
  </si>
  <si>
    <t>20250928 12:18:07</t>
  </si>
  <si>
    <t>12:18:07</t>
  </si>
  <si>
    <t>20250928 12:18:12</t>
  </si>
  <si>
    <t>12:18:12</t>
  </si>
  <si>
    <t>20250928 12:18:17</t>
  </si>
  <si>
    <t>12:18:17</t>
  </si>
  <si>
    <t>20250928 12:18:22</t>
  </si>
  <si>
    <t>12:18:22</t>
  </si>
  <si>
    <t>20250928 12:18:27</t>
  </si>
  <si>
    <t>12:18:27</t>
  </si>
  <si>
    <t>20250928 12:18:32</t>
  </si>
  <si>
    <t>12:18:32</t>
  </si>
  <si>
    <t>20250928 12:18:37</t>
  </si>
  <si>
    <t>12:18:37</t>
  </si>
  <si>
    <t>20250928 12:18:42</t>
  </si>
  <si>
    <t>12:18:42</t>
  </si>
  <si>
    <t>20250928 12:18:47</t>
  </si>
  <si>
    <t>12:18:47</t>
  </si>
  <si>
    <t>20250928 12:18:52</t>
  </si>
  <si>
    <t>12:18:52</t>
  </si>
  <si>
    <t>20250928 12:20:29</t>
  </si>
  <si>
    <t>12:20:29</t>
  </si>
  <si>
    <t>20250928 12:20:34</t>
  </si>
  <si>
    <t>12:20:34</t>
  </si>
  <si>
    <t>20250928 12:20:39</t>
  </si>
  <si>
    <t>12:20:39</t>
  </si>
  <si>
    <t>20250928 12:20:44</t>
  </si>
  <si>
    <t>12:20:44</t>
  </si>
  <si>
    <t>20250928 12:20:49</t>
  </si>
  <si>
    <t>12:20:49</t>
  </si>
  <si>
    <t>20250928 12:20:54</t>
  </si>
  <si>
    <t>12:20:54</t>
  </si>
  <si>
    <t>20250928 12:20:59</t>
  </si>
  <si>
    <t>12:20:59</t>
  </si>
  <si>
    <t>20250928 12:21:04</t>
  </si>
  <si>
    <t>12:21:04</t>
  </si>
  <si>
    <t>20250928 12:21:09</t>
  </si>
  <si>
    <t>12:21:09</t>
  </si>
  <si>
    <t>20250928 12:21:14</t>
  </si>
  <si>
    <t>12:21:14</t>
  </si>
  <si>
    <t>20250928 12:21:19</t>
  </si>
  <si>
    <t>12:21:19</t>
  </si>
  <si>
    <t>20250928 12:21:24</t>
  </si>
  <si>
    <t>12:21:24</t>
  </si>
  <si>
    <t>20250928 12:21:29</t>
  </si>
  <si>
    <t>12:21:29</t>
  </si>
  <si>
    <t>20250928 12:21:34</t>
  </si>
  <si>
    <t>12:21:34</t>
  </si>
  <si>
    <t>20250928 12:21:39</t>
  </si>
  <si>
    <t>12:21:39</t>
  </si>
  <si>
    <t>20250928 12:21:44</t>
  </si>
  <si>
    <t>12:21:44</t>
  </si>
  <si>
    <t>20250928 12:21:49</t>
  </si>
  <si>
    <t>12:21:49</t>
  </si>
  <si>
    <t>20250928 12:21:54</t>
  </si>
  <si>
    <t>12:21:54</t>
  </si>
  <si>
    <t>20250928 12:21:59</t>
  </si>
  <si>
    <t>12:21:59</t>
  </si>
  <si>
    <t>20250928 12:22:04</t>
  </si>
  <si>
    <t>12:22:04</t>
  </si>
  <si>
    <t>20250928 12:22:09</t>
  </si>
  <si>
    <t>12:22:09</t>
  </si>
  <si>
    <t>20250928 12:22:14</t>
  </si>
  <si>
    <t>12:22:14</t>
  </si>
  <si>
    <t>20250928 12:22:19</t>
  </si>
  <si>
    <t>12:22:19</t>
  </si>
  <si>
    <t>20250928 12:22:24</t>
  </si>
  <si>
    <t>12:22:24</t>
  </si>
  <si>
    <t>20250928 12:22:29</t>
  </si>
  <si>
    <t>12:22:29</t>
  </si>
  <si>
    <t>20250928 12:22:34</t>
  </si>
  <si>
    <t>12:22:34</t>
  </si>
  <si>
    <t>20250928 12:22:39</t>
  </si>
  <si>
    <t>12:22:39</t>
  </si>
  <si>
    <t>20250928 12:22:44</t>
  </si>
  <si>
    <t>12:22:44</t>
  </si>
  <si>
    <t>20250928 12:22:49</t>
  </si>
  <si>
    <t>12:22:49</t>
  </si>
  <si>
    <t>20250928 12:22:54</t>
  </si>
  <si>
    <t>12:22:54</t>
  </si>
  <si>
    <t>20250928 12:22:59</t>
  </si>
  <si>
    <t>12:22:59</t>
  </si>
  <si>
    <t>20250928 12:23:04</t>
  </si>
  <si>
    <t>12:23:04</t>
  </si>
  <si>
    <t>20250928 12:23:09</t>
  </si>
  <si>
    <t>12:23:09</t>
  </si>
  <si>
    <t>20250928 12:23:14</t>
  </si>
  <si>
    <t>12:23:14</t>
  </si>
  <si>
    <t>20250928 12:23:19</t>
  </si>
  <si>
    <t>12:23:19</t>
  </si>
  <si>
    <t>20250928 12:23:24</t>
  </si>
  <si>
    <t>12:23:24</t>
  </si>
  <si>
    <t>20250928 12:23:29</t>
  </si>
  <si>
    <t>12:23:29</t>
  </si>
  <si>
    <t>20250928 12:23:34</t>
  </si>
  <si>
    <t>12:23:34</t>
  </si>
  <si>
    <t>20250928 12:23:39</t>
  </si>
  <si>
    <t>12:23:39</t>
  </si>
  <si>
    <t>20250928 12:23:44</t>
  </si>
  <si>
    <t>12:23:44</t>
  </si>
  <si>
    <t>20250928 12:23:49</t>
  </si>
  <si>
    <t>12:23:49</t>
  </si>
  <si>
    <t>20250928 12:23:54</t>
  </si>
  <si>
    <t>12:23:54</t>
  </si>
  <si>
    <t>20250928 12:23:59</t>
  </si>
  <si>
    <t>12:23:59</t>
  </si>
  <si>
    <t>20250928 12:24:04</t>
  </si>
  <si>
    <t>12:24:04</t>
  </si>
  <si>
    <t>20250928 12:24:09</t>
  </si>
  <si>
    <t>12:24:09</t>
  </si>
  <si>
    <t>20250928 12:24:14</t>
  </si>
  <si>
    <t>12:24:14</t>
  </si>
  <si>
    <t>20250928 12:24:19</t>
  </si>
  <si>
    <t>12:24:19</t>
  </si>
  <si>
    <t>20250928 12:24:24</t>
  </si>
  <si>
    <t>12:24:24</t>
  </si>
  <si>
    <t>20250928 12:24:29</t>
  </si>
  <si>
    <t>12:24:29</t>
  </si>
  <si>
    <t>20250928 12:24:34</t>
  </si>
  <si>
    <t>12:24:34</t>
  </si>
  <si>
    <t>20250928 12:24:39</t>
  </si>
  <si>
    <t>12:24:39</t>
  </si>
  <si>
    <t>20250928 12:24:44</t>
  </si>
  <si>
    <t>12:24:44</t>
  </si>
  <si>
    <t>20250928 12:24:49</t>
  </si>
  <si>
    <t>12:24:49</t>
  </si>
  <si>
    <t>20250928 12:24:54</t>
  </si>
  <si>
    <t>12:24:54</t>
  </si>
  <si>
    <t>20250928 12:24:59</t>
  </si>
  <si>
    <t>12:24:59</t>
  </si>
  <si>
    <t>20250928 12:25:04</t>
  </si>
  <si>
    <t>12:25:04</t>
  </si>
  <si>
    <t>20250928 12:25:09</t>
  </si>
  <si>
    <t>12:25:09</t>
  </si>
  <si>
    <t>20250928 12:25:14</t>
  </si>
  <si>
    <t>12:25:14</t>
  </si>
  <si>
    <t>20250928 12:25:19</t>
  </si>
  <si>
    <t>12:25:19</t>
  </si>
  <si>
    <t>20250928 12:25:24</t>
  </si>
  <si>
    <t>12:25:24</t>
  </si>
  <si>
    <t>20250928 12:25:29</t>
  </si>
  <si>
    <t>12:25:29</t>
  </si>
  <si>
    <t>20250928 12:25:34</t>
  </si>
  <si>
    <t>12:25:34</t>
  </si>
  <si>
    <t>20250928 12:25:39</t>
  </si>
  <si>
    <t>12:25:39</t>
  </si>
  <si>
    <t>20250928 12:25:44</t>
  </si>
  <si>
    <t>12:25:44</t>
  </si>
  <si>
    <t>20250928 12:25:49</t>
  </si>
  <si>
    <t>12:25:49</t>
  </si>
  <si>
    <t>20250928 12:25:54</t>
  </si>
  <si>
    <t>12:25:54</t>
  </si>
  <si>
    <t>20250928 12:25:59</t>
  </si>
  <si>
    <t>12:25:59</t>
  </si>
  <si>
    <t>20250928 12:26:04</t>
  </si>
  <si>
    <t>12:26:04</t>
  </si>
  <si>
    <t>20250928 12:26:09</t>
  </si>
  <si>
    <t>12:26:09</t>
  </si>
  <si>
    <t>20250928 12:26:14</t>
  </si>
  <si>
    <t>12:26:14</t>
  </si>
  <si>
    <t>20250928 12:26:19</t>
  </si>
  <si>
    <t>12:26:19</t>
  </si>
  <si>
    <t>20250928 12:26:24</t>
  </si>
  <si>
    <t>12:26:24</t>
  </si>
  <si>
    <t>20250928 12:59:20</t>
  </si>
  <si>
    <t>12:59:20</t>
  </si>
  <si>
    <t>160</t>
  </si>
  <si>
    <t>20250928 12:59:25</t>
  </si>
  <si>
    <t>12:59:25</t>
  </si>
  <si>
    <t>20250928 12:59:30</t>
  </si>
  <si>
    <t>12:59:30</t>
  </si>
  <si>
    <t>20250928 12:59:35</t>
  </si>
  <si>
    <t>12:59:35</t>
  </si>
  <si>
    <t>20250928 12:59:40</t>
  </si>
  <si>
    <t>12:59:40</t>
  </si>
  <si>
    <t>20250928 12:59:45</t>
  </si>
  <si>
    <t>12:59:45</t>
  </si>
  <si>
    <t>20250928 12:59:50</t>
  </si>
  <si>
    <t>12:59:50</t>
  </si>
  <si>
    <t>20250928 12:59:55</t>
  </si>
  <si>
    <t>12:59:55</t>
  </si>
  <si>
    <t>20250928 13:00:00</t>
  </si>
  <si>
    <t>13:00:00</t>
  </si>
  <si>
    <t>20250928 13:00:05</t>
  </si>
  <si>
    <t>13:00:05</t>
  </si>
  <si>
    <t>20250928 13:00:10</t>
  </si>
  <si>
    <t>13:00:10</t>
  </si>
  <si>
    <t>20250928 13:00:15</t>
  </si>
  <si>
    <t>13:00:15</t>
  </si>
  <si>
    <t>20250928 13:00:20</t>
  </si>
  <si>
    <t>13:00:20</t>
  </si>
  <si>
    <t>20250928 13:00:25</t>
  </si>
  <si>
    <t>13:00:25</t>
  </si>
  <si>
    <t>20250928 13:00:30</t>
  </si>
  <si>
    <t>13:00:30</t>
  </si>
  <si>
    <t>20250928 13:00:35</t>
  </si>
  <si>
    <t>13:00:35</t>
  </si>
  <si>
    <t>20250928 13:00:40</t>
  </si>
  <si>
    <t>13:00:40</t>
  </si>
  <si>
    <t>20250928 13:00:45</t>
  </si>
  <si>
    <t>13:00:45</t>
  </si>
  <si>
    <t>20250928 13:00:50</t>
  </si>
  <si>
    <t>13:00:50</t>
  </si>
  <si>
    <t>20250928 13:00:55</t>
  </si>
  <si>
    <t>13:00:55</t>
  </si>
  <si>
    <t>20250928 13:01:00</t>
  </si>
  <si>
    <t>13:01:00</t>
  </si>
  <si>
    <t>20250928 13:01:05</t>
  </si>
  <si>
    <t>13:01:05</t>
  </si>
  <si>
    <t>20250928 13:01:10</t>
  </si>
  <si>
    <t>13:01:10</t>
  </si>
  <si>
    <t>20250928 13:01:15</t>
  </si>
  <si>
    <t>13:01:15</t>
  </si>
  <si>
    <t>20250928 13:02:52</t>
  </si>
  <si>
    <t>13:02:52</t>
  </si>
  <si>
    <t>20250928 13:02:57</t>
  </si>
  <si>
    <t>13:02:57</t>
  </si>
  <si>
    <t>20250928 13:03:02</t>
  </si>
  <si>
    <t>13:03:02</t>
  </si>
  <si>
    <t>20250928 13:03:07</t>
  </si>
  <si>
    <t>13:03:07</t>
  </si>
  <si>
    <t>20250928 13:03:12</t>
  </si>
  <si>
    <t>13:03:12</t>
  </si>
  <si>
    <t>20250928 13:03:17</t>
  </si>
  <si>
    <t>13:03:17</t>
  </si>
  <si>
    <t>20250928 13:03:22</t>
  </si>
  <si>
    <t>13:03:22</t>
  </si>
  <si>
    <t>20250928 13:03:27</t>
  </si>
  <si>
    <t>13:03:27</t>
  </si>
  <si>
    <t>20250928 13:03:32</t>
  </si>
  <si>
    <t>13:03:32</t>
  </si>
  <si>
    <t>20250928 13:03:37</t>
  </si>
  <si>
    <t>13:03:37</t>
  </si>
  <si>
    <t>20250928 13:03:42</t>
  </si>
  <si>
    <t>13:03:42</t>
  </si>
  <si>
    <t>20250928 13:03:47</t>
  </si>
  <si>
    <t>13:03:47</t>
  </si>
  <si>
    <t>20250928 13:03:52</t>
  </si>
  <si>
    <t>13:03:52</t>
  </si>
  <si>
    <t>20250928 13:03:57</t>
  </si>
  <si>
    <t>13:03:57</t>
  </si>
  <si>
    <t>20250928 13:04:02</t>
  </si>
  <si>
    <t>13:04:02</t>
  </si>
  <si>
    <t>20250928 13:04:07</t>
  </si>
  <si>
    <t>13:04:07</t>
  </si>
  <si>
    <t>20250928 13:04:12</t>
  </si>
  <si>
    <t>13:04:12</t>
  </si>
  <si>
    <t>20250928 13:04:17</t>
  </si>
  <si>
    <t>13:04:17</t>
  </si>
  <si>
    <t>20250928 13:04:22</t>
  </si>
  <si>
    <t>13:04:22</t>
  </si>
  <si>
    <t>20250928 13:04:27</t>
  </si>
  <si>
    <t>13:04:27</t>
  </si>
  <si>
    <t>20250928 13:04:32</t>
  </si>
  <si>
    <t>13:04:32</t>
  </si>
  <si>
    <t>20250928 13:04:37</t>
  </si>
  <si>
    <t>13:04:37</t>
  </si>
  <si>
    <t>20250928 13:04:42</t>
  </si>
  <si>
    <t>13:04:42</t>
  </si>
  <si>
    <t>20250928 13:04:47</t>
  </si>
  <si>
    <t>13:04:47</t>
  </si>
  <si>
    <t>20250928 13:04:52</t>
  </si>
  <si>
    <t>13:04:52</t>
  </si>
  <si>
    <t>20250928 13:04:57</t>
  </si>
  <si>
    <t>13:04:57</t>
  </si>
  <si>
    <t>20250928 13:05:02</t>
  </si>
  <si>
    <t>13:05:02</t>
  </si>
  <si>
    <t>20250928 13:05:07</t>
  </si>
  <si>
    <t>13:05:07</t>
  </si>
  <si>
    <t>20250928 13:05:12</t>
  </si>
  <si>
    <t>13:05:12</t>
  </si>
  <si>
    <t>20250928 13:05:17</t>
  </si>
  <si>
    <t>13:05:17</t>
  </si>
  <si>
    <t>20250928 13:05:22</t>
  </si>
  <si>
    <t>13:05:22</t>
  </si>
  <si>
    <t>20250928 13:05:26</t>
  </si>
  <si>
    <t>13:05:26</t>
  </si>
  <si>
    <t>20250928 13:05:32</t>
  </si>
  <si>
    <t>13:05:32</t>
  </si>
  <si>
    <t>20250928 13:05:37</t>
  </si>
  <si>
    <t>13:05:37</t>
  </si>
  <si>
    <t>20250928 13:05:42</t>
  </si>
  <si>
    <t>13:05:42</t>
  </si>
  <si>
    <t>20250928 13:05:47</t>
  </si>
  <si>
    <t>13:05:47</t>
  </si>
  <si>
    <t>20250928 13:05:52</t>
  </si>
  <si>
    <t>13:05:52</t>
  </si>
  <si>
    <t>20250928 13:05:57</t>
  </si>
  <si>
    <t>13:05:57</t>
  </si>
  <si>
    <t>20250928 13:06:02</t>
  </si>
  <si>
    <t>13:06:02</t>
  </si>
  <si>
    <t>20250928 13:06:07</t>
  </si>
  <si>
    <t>13:06:07</t>
  </si>
  <si>
    <t>20250928 13:06:12</t>
  </si>
  <si>
    <t>13:06:12</t>
  </si>
  <si>
    <t>20250928 13:06:17</t>
  </si>
  <si>
    <t>13:06:17</t>
  </si>
  <si>
    <t>20250928 13:06:22</t>
  </si>
  <si>
    <t>13:06:22</t>
  </si>
  <si>
    <t>20250928 13:06:27</t>
  </si>
  <si>
    <t>13:06:27</t>
  </si>
  <si>
    <t>20250928 13:06:32</t>
  </si>
  <si>
    <t>13:06:32</t>
  </si>
  <si>
    <t>20250928 13:06:37</t>
  </si>
  <si>
    <t>13:06:37</t>
  </si>
  <si>
    <t>20250928 13:06:42</t>
  </si>
  <si>
    <t>13:06:42</t>
  </si>
  <si>
    <t>20250928 13:06:47</t>
  </si>
  <si>
    <t>13:06:47</t>
  </si>
  <si>
    <t>20250928 13:06:52</t>
  </si>
  <si>
    <t>13:06:52</t>
  </si>
  <si>
    <t>20250928 13:06:57</t>
  </si>
  <si>
    <t>13:06:57</t>
  </si>
  <si>
    <t>20250928 13:07:02</t>
  </si>
  <si>
    <t>13:07:02</t>
  </si>
  <si>
    <t>20250928 13:07:07</t>
  </si>
  <si>
    <t>13:07:07</t>
  </si>
  <si>
    <t>20250928 13:07:12</t>
  </si>
  <si>
    <t>13:07:12</t>
  </si>
  <si>
    <t>20250928 13:07:17</t>
  </si>
  <si>
    <t>13:07:17</t>
  </si>
  <si>
    <t>20250928 13:07:22</t>
  </si>
  <si>
    <t>13:07:22</t>
  </si>
  <si>
    <t>20250928 13:07:26</t>
  </si>
  <si>
    <t>13:07:26</t>
  </si>
  <si>
    <t>20250928 13:07:31</t>
  </si>
  <si>
    <t>13:07:31</t>
  </si>
  <si>
    <t>20250928 13:07:36</t>
  </si>
  <si>
    <t>13:07:36</t>
  </si>
  <si>
    <t>20250928 13:07:41</t>
  </si>
  <si>
    <t>13:07:41</t>
  </si>
  <si>
    <t>20250928 13:07:46</t>
  </si>
  <si>
    <t>13:07:46</t>
  </si>
  <si>
    <t>20250928 13:07:51</t>
  </si>
  <si>
    <t>13:07:51</t>
  </si>
  <si>
    <t>20250928 13:07:56</t>
  </si>
  <si>
    <t>13:07:56</t>
  </si>
  <si>
    <t>20250928 13:08:01</t>
  </si>
  <si>
    <t>13:08:01</t>
  </si>
  <si>
    <t>20250928 13:08:06</t>
  </si>
  <si>
    <t>13:08:06</t>
  </si>
  <si>
    <t>20250928 13:08:11</t>
  </si>
  <si>
    <t>13:08:11</t>
  </si>
  <si>
    <t>20250928 13:08:16</t>
  </si>
  <si>
    <t>13:08:16</t>
  </si>
  <si>
    <t>20250928 13:08:21</t>
  </si>
  <si>
    <t>13:08:21</t>
  </si>
  <si>
    <t>20250928 13:08:26</t>
  </si>
  <si>
    <t>13:08:26</t>
  </si>
  <si>
    <t>20250928 13:08:31</t>
  </si>
  <si>
    <t>13:08:31</t>
  </si>
  <si>
    <t>20250928 13:08:36</t>
  </si>
  <si>
    <t>13:08:36</t>
  </si>
  <si>
    <t>20250928 13:08:41</t>
  </si>
  <si>
    <t>13:08:41</t>
  </si>
  <si>
    <t>20250928 13:08:46</t>
  </si>
  <si>
    <t>13:08:46</t>
  </si>
  <si>
    <t>20250928 13:54:22</t>
  </si>
  <si>
    <t>13:54:22</t>
  </si>
  <si>
    <t>329</t>
  </si>
  <si>
    <t>20250928 13:54:27</t>
  </si>
  <si>
    <t>13:54:27</t>
  </si>
  <si>
    <t>20250928 13:54:32</t>
  </si>
  <si>
    <t>13:54:32</t>
  </si>
  <si>
    <t>20250928 13:54:37</t>
  </si>
  <si>
    <t>13:54:37</t>
  </si>
  <si>
    <t>20250928 13:54:42</t>
  </si>
  <si>
    <t>13:54:42</t>
  </si>
  <si>
    <t>20250928 13:54:47</t>
  </si>
  <si>
    <t>13:54:47</t>
  </si>
  <si>
    <t>20250928 13:54:52</t>
  </si>
  <si>
    <t>13:54:52</t>
  </si>
  <si>
    <t>20250928 13:54:57</t>
  </si>
  <si>
    <t>13:54:57</t>
  </si>
  <si>
    <t>20250928 13:55:02</t>
  </si>
  <si>
    <t>13:55:02</t>
  </si>
  <si>
    <t>20250928 13:55:07</t>
  </si>
  <si>
    <t>13:55:07</t>
  </si>
  <si>
    <t>20250928 13:55:12</t>
  </si>
  <si>
    <t>13:55:12</t>
  </si>
  <si>
    <t>20250928 13:55:17</t>
  </si>
  <si>
    <t>13:55:17</t>
  </si>
  <si>
    <t>20250928 13:55:22</t>
  </si>
  <si>
    <t>13:55:22</t>
  </si>
  <si>
    <t>20250928 13:55:27</t>
  </si>
  <si>
    <t>13:55:27</t>
  </si>
  <si>
    <t>20250928 13:55:32</t>
  </si>
  <si>
    <t>13:55:32</t>
  </si>
  <si>
    <t>20250928 13:55:37</t>
  </si>
  <si>
    <t>13:55:37</t>
  </si>
  <si>
    <t>20250928 13:55:42</t>
  </si>
  <si>
    <t>13:55:42</t>
  </si>
  <si>
    <t>20250928 13:55:47</t>
  </si>
  <si>
    <t>13:55:47</t>
  </si>
  <si>
    <t>20250928 13:55:52</t>
  </si>
  <si>
    <t>13:55:52</t>
  </si>
  <si>
    <t>20250928 13:55:57</t>
  </si>
  <si>
    <t>13:55:57</t>
  </si>
  <si>
    <t>20250928 13:56:02</t>
  </si>
  <si>
    <t>13:56:02</t>
  </si>
  <si>
    <t>20250928 13:56:07</t>
  </si>
  <si>
    <t>13:56:07</t>
  </si>
  <si>
    <t>20250928 13:56:12</t>
  </si>
  <si>
    <t>13:56:12</t>
  </si>
  <si>
    <t>20250928 13:56:17</t>
  </si>
  <si>
    <t>13:56:17</t>
  </si>
  <si>
    <t>20250928 13:57:54</t>
  </si>
  <si>
    <t>13:57:54</t>
  </si>
  <si>
    <t>20250928 13:57:59</t>
  </si>
  <si>
    <t>13:57:59</t>
  </si>
  <si>
    <t>20250928 13:58:04</t>
  </si>
  <si>
    <t>13:58:04</t>
  </si>
  <si>
    <t>20250928 13:58:09</t>
  </si>
  <si>
    <t>13:58:09</t>
  </si>
  <si>
    <t>20250928 13:58:14</t>
  </si>
  <si>
    <t>13:58:14</t>
  </si>
  <si>
    <t>20250928 13:58:19</t>
  </si>
  <si>
    <t>13:58:19</t>
  </si>
  <si>
    <t>20250928 13:58:24</t>
  </si>
  <si>
    <t>13:58:24</t>
  </si>
  <si>
    <t>20250928 13:58:29</t>
  </si>
  <si>
    <t>13:58:29</t>
  </si>
  <si>
    <t>20250928 13:58:34</t>
  </si>
  <si>
    <t>13:58:34</t>
  </si>
  <si>
    <t>20250928 13:58:39</t>
  </si>
  <si>
    <t>13:58:39</t>
  </si>
  <si>
    <t>20250928 13:58:44</t>
  </si>
  <si>
    <t>13:58:44</t>
  </si>
  <si>
    <t>20250928 13:58:49</t>
  </si>
  <si>
    <t>13:58:49</t>
  </si>
  <si>
    <t>20250928 13:58:54</t>
  </si>
  <si>
    <t>13:58:54</t>
  </si>
  <si>
    <t>20250928 13:58:59</t>
  </si>
  <si>
    <t>13:58:59</t>
  </si>
  <si>
    <t>20250928 13:59:04</t>
  </si>
  <si>
    <t>13:59:04</t>
  </si>
  <si>
    <t>20250928 13:59:09</t>
  </si>
  <si>
    <t>13:59:09</t>
  </si>
  <si>
    <t>20250928 13:59:14</t>
  </si>
  <si>
    <t>13:59:14</t>
  </si>
  <si>
    <t>20250928 13:59:19</t>
  </si>
  <si>
    <t>13:59:19</t>
  </si>
  <si>
    <t>20250928 13:59:24</t>
  </si>
  <si>
    <t>13:59:24</t>
  </si>
  <si>
    <t>20250928 13:59:29</t>
  </si>
  <si>
    <t>13:59:29</t>
  </si>
  <si>
    <t>20250928 13:59:34</t>
  </si>
  <si>
    <t>13:59:34</t>
  </si>
  <si>
    <t>20250928 13:59:39</t>
  </si>
  <si>
    <t>13:59:39</t>
  </si>
  <si>
    <t>20250928 13:59:44</t>
  </si>
  <si>
    <t>13:59:44</t>
  </si>
  <si>
    <t>20250928 13:59:49</t>
  </si>
  <si>
    <t>13:59:49</t>
  </si>
  <si>
    <t>20250928 13:59:54</t>
  </si>
  <si>
    <t>13:59:54</t>
  </si>
  <si>
    <t>20250928 13:59:59</t>
  </si>
  <si>
    <t>13:59:59</t>
  </si>
  <si>
    <t>20250928 14:00:04</t>
  </si>
  <si>
    <t>14:00:04</t>
  </si>
  <si>
    <t>20250928 14:00:09</t>
  </si>
  <si>
    <t>14:00:09</t>
  </si>
  <si>
    <t>20250928 14:00:14</t>
  </si>
  <si>
    <t>14:00:14</t>
  </si>
  <si>
    <t>20250928 14:00:19</t>
  </si>
  <si>
    <t>14:00:19</t>
  </si>
  <si>
    <t>20250928 14:00:24</t>
  </si>
  <si>
    <t>14:00:24</t>
  </si>
  <si>
    <t>20250928 14:00:29</t>
  </si>
  <si>
    <t>14:00:29</t>
  </si>
  <si>
    <t>20250928 14:00:34</t>
  </si>
  <si>
    <t>14:00:34</t>
  </si>
  <si>
    <t>20250928 14:00:39</t>
  </si>
  <si>
    <t>14:00:39</t>
  </si>
  <si>
    <t>20250928 14:00:44</t>
  </si>
  <si>
    <t>14:00:44</t>
  </si>
  <si>
    <t>20250928 14:00:49</t>
  </si>
  <si>
    <t>14:00:49</t>
  </si>
  <si>
    <t>20250928 14:00:54</t>
  </si>
  <si>
    <t>14:00:54</t>
  </si>
  <si>
    <t>20250928 14:00:59</t>
  </si>
  <si>
    <t>14:00:59</t>
  </si>
  <si>
    <t>20250928 14:01:04</t>
  </si>
  <si>
    <t>14:01:04</t>
  </si>
  <si>
    <t>20250928 14:01:09</t>
  </si>
  <si>
    <t>14:01:09</t>
  </si>
  <si>
    <t>20250928 14:01:14</t>
  </si>
  <si>
    <t>14:01:14</t>
  </si>
  <si>
    <t>20250928 14:01:19</t>
  </si>
  <si>
    <t>14:01:19</t>
  </si>
  <si>
    <t>20250928 14:01:24</t>
  </si>
  <si>
    <t>14:01:24</t>
  </si>
  <si>
    <t>20250928 14:01:29</t>
  </si>
  <si>
    <t>14:01:29</t>
  </si>
  <si>
    <t>20250928 14:01:34</t>
  </si>
  <si>
    <t>14:01:34</t>
  </si>
  <si>
    <t>20250928 14:01:39</t>
  </si>
  <si>
    <t>14:01:39</t>
  </si>
  <si>
    <t>20250928 14:01:44</t>
  </si>
  <si>
    <t>14:01:44</t>
  </si>
  <si>
    <t>20250928 14:01:49</t>
  </si>
  <si>
    <t>14:01:49</t>
  </si>
  <si>
    <t>20250928 14:01:54</t>
  </si>
  <si>
    <t>14:01:54</t>
  </si>
  <si>
    <t>20250928 14:01:59</t>
  </si>
  <si>
    <t>14:01:59</t>
  </si>
  <si>
    <t>20250928 14:02:04</t>
  </si>
  <si>
    <t>14:02:04</t>
  </si>
  <si>
    <t>20250928 14:02:09</t>
  </si>
  <si>
    <t>14:02:09</t>
  </si>
  <si>
    <t>20250928 14:02:14</t>
  </si>
  <si>
    <t>14:02:14</t>
  </si>
  <si>
    <t>20250928 14:02:19</t>
  </si>
  <si>
    <t>14:02:19</t>
  </si>
  <si>
    <t>20250928 14:02:24</t>
  </si>
  <si>
    <t>14:02:24</t>
  </si>
  <si>
    <t>20250928 14:02:29</t>
  </si>
  <si>
    <t>14:02:29</t>
  </si>
  <si>
    <t>20250928 14:02:34</t>
  </si>
  <si>
    <t>14:02:34</t>
  </si>
  <si>
    <t>20250928 14:02:39</t>
  </si>
  <si>
    <t>14:02:39</t>
  </si>
  <si>
    <t>20250928 14:02:44</t>
  </si>
  <si>
    <t>14:02:44</t>
  </si>
  <si>
    <t>20250928 14:02:49</t>
  </si>
  <si>
    <t>14:02:49</t>
  </si>
  <si>
    <t>20250928 14:02:54</t>
  </si>
  <si>
    <t>14:02:54</t>
  </si>
  <si>
    <t>20250928 14:02:59</t>
  </si>
  <si>
    <t>14:02:59</t>
  </si>
  <si>
    <t>20250928 14:03:04</t>
  </si>
  <si>
    <t>14:03:04</t>
  </si>
  <si>
    <t>20250928 14:03:09</t>
  </si>
  <si>
    <t>14:03:09</t>
  </si>
  <si>
    <t>20250928 14:03:14</t>
  </si>
  <si>
    <t>14:03:14</t>
  </si>
  <si>
    <t>20250928 14:03:19</t>
  </si>
  <si>
    <t>14:03:19</t>
  </si>
  <si>
    <t>20250928 14:03:24</t>
  </si>
  <si>
    <t>14:03:24</t>
  </si>
  <si>
    <t>20250928 14:03:29</t>
  </si>
  <si>
    <t>14:03:29</t>
  </si>
  <si>
    <t>20250928 14:03:34</t>
  </si>
  <si>
    <t>14:03:34</t>
  </si>
  <si>
    <t>20250928 14:03:39</t>
  </si>
  <si>
    <t>14:03:39</t>
  </si>
  <si>
    <t>20250928 14:03:44</t>
  </si>
  <si>
    <t>14:03:44</t>
  </si>
  <si>
    <t>20250928 14:03:49</t>
  </si>
  <si>
    <t>14:03:49</t>
  </si>
  <si>
    <t>20250928 14:32:01</t>
  </si>
  <si>
    <t>14:32:01</t>
  </si>
  <si>
    <t>355</t>
  </si>
  <si>
    <t>20250928 14:32:06</t>
  </si>
  <si>
    <t>14:32:06</t>
  </si>
  <si>
    <t>20250928 14:32:11</t>
  </si>
  <si>
    <t>14:32:11</t>
  </si>
  <si>
    <t>20250928 14:32:16</t>
  </si>
  <si>
    <t>14:32:16</t>
  </si>
  <si>
    <t>20250928 14:32:21</t>
  </si>
  <si>
    <t>14:32:21</t>
  </si>
  <si>
    <t>20250928 14:32:26</t>
  </si>
  <si>
    <t>14:32:26</t>
  </si>
  <si>
    <t>20250928 14:32:31</t>
  </si>
  <si>
    <t>14:32:31</t>
  </si>
  <si>
    <t>20250928 14:32:36</t>
  </si>
  <si>
    <t>14:32:36</t>
  </si>
  <si>
    <t>20250928 14:32:41</t>
  </si>
  <si>
    <t>14:32:41</t>
  </si>
  <si>
    <t>20250928 14:32:46</t>
  </si>
  <si>
    <t>14:32:46</t>
  </si>
  <si>
    <t>20250928 14:32:51</t>
  </si>
  <si>
    <t>14:32:51</t>
  </si>
  <si>
    <t>20250928 14:32:56</t>
  </si>
  <si>
    <t>14:32:56</t>
  </si>
  <si>
    <t>20250928 14:33:01</t>
  </si>
  <si>
    <t>14:33:01</t>
  </si>
  <si>
    <t>20250928 14:33:06</t>
  </si>
  <si>
    <t>14:33:06</t>
  </si>
  <si>
    <t>20250928 14:33:11</t>
  </si>
  <si>
    <t>14:33:11</t>
  </si>
  <si>
    <t>20250928 14:33:16</t>
  </si>
  <si>
    <t>14:33:16</t>
  </si>
  <si>
    <t>20250928 14:33:21</t>
  </si>
  <si>
    <t>14:33:21</t>
  </si>
  <si>
    <t>20250928 14:33:26</t>
  </si>
  <si>
    <t>14:33:26</t>
  </si>
  <si>
    <t>20250928 14:33:31</t>
  </si>
  <si>
    <t>14:33:31</t>
  </si>
  <si>
    <t>20250928 14:33:36</t>
  </si>
  <si>
    <t>14:33:36</t>
  </si>
  <si>
    <t>20250928 14:33:41</t>
  </si>
  <si>
    <t>14:33:41</t>
  </si>
  <si>
    <t>20250928 14:33:46</t>
  </si>
  <si>
    <t>14:33:46</t>
  </si>
  <si>
    <t>20250928 14:33:51</t>
  </si>
  <si>
    <t>14:33:51</t>
  </si>
  <si>
    <t>20250928 14:33:56</t>
  </si>
  <si>
    <t>14:33:56</t>
  </si>
  <si>
    <t>20250928 14:35:33</t>
  </si>
  <si>
    <t>14:35:33</t>
  </si>
  <si>
    <t>20250928 14:35:38</t>
  </si>
  <si>
    <t>14:35:38</t>
  </si>
  <si>
    <t>20250928 14:35:43</t>
  </si>
  <si>
    <t>14:35:43</t>
  </si>
  <si>
    <t>20250928 14:35:48</t>
  </si>
  <si>
    <t>14:35:48</t>
  </si>
  <si>
    <t>20250928 14:35:53</t>
  </si>
  <si>
    <t>14:35:53</t>
  </si>
  <si>
    <t>20250928 14:35:58</t>
  </si>
  <si>
    <t>14:35:58</t>
  </si>
  <si>
    <t>20250928 14:36:03</t>
  </si>
  <si>
    <t>14:36:03</t>
  </si>
  <si>
    <t>20250928 14:36:08</t>
  </si>
  <si>
    <t>14:36:08</t>
  </si>
  <si>
    <t>20250928 14:36:13</t>
  </si>
  <si>
    <t>14:36:13</t>
  </si>
  <si>
    <t>20250928 14:36:18</t>
  </si>
  <si>
    <t>14:36:18</t>
  </si>
  <si>
    <t>20250928 14:36:23</t>
  </si>
  <si>
    <t>14:36:23</t>
  </si>
  <si>
    <t>20250928 14:36:28</t>
  </si>
  <si>
    <t>14:36:28</t>
  </si>
  <si>
    <t>20250928 14:36:33</t>
  </si>
  <si>
    <t>14:36:33</t>
  </si>
  <si>
    <t>20250928 14:36:37</t>
  </si>
  <si>
    <t>14:36:37</t>
  </si>
  <si>
    <t>20250928 14:36:42</t>
  </si>
  <si>
    <t>14:36:42</t>
  </si>
  <si>
    <t>20250928 14:36:47</t>
  </si>
  <si>
    <t>14:36:47</t>
  </si>
  <si>
    <t>20250928 14:36:52</t>
  </si>
  <si>
    <t>14:36:52</t>
  </si>
  <si>
    <t>20250928 14:36:57</t>
  </si>
  <si>
    <t>14:36:57</t>
  </si>
  <si>
    <t>20250928 14:37:02</t>
  </si>
  <si>
    <t>14:37:02</t>
  </si>
  <si>
    <t>20250928 14:37:07</t>
  </si>
  <si>
    <t>14:37:07</t>
  </si>
  <si>
    <t>20250928 14:37:12</t>
  </si>
  <si>
    <t>14:37:12</t>
  </si>
  <si>
    <t>20250928 14:37:17</t>
  </si>
  <si>
    <t>14:37:17</t>
  </si>
  <si>
    <t>20250928 14:37:22</t>
  </si>
  <si>
    <t>14:37:22</t>
  </si>
  <si>
    <t>20250928 14:37:27</t>
  </si>
  <si>
    <t>14:37:27</t>
  </si>
  <si>
    <t>20250928 14:37:32</t>
  </si>
  <si>
    <t>14:37:32</t>
  </si>
  <si>
    <t>20250928 14:37:37</t>
  </si>
  <si>
    <t>14:37:37</t>
  </si>
  <si>
    <t>20250928 14:37:42</t>
  </si>
  <si>
    <t>14:37:42</t>
  </si>
  <si>
    <t>20250928 14:37:47</t>
  </si>
  <si>
    <t>14:37:47</t>
  </si>
  <si>
    <t>20250928 14:37:52</t>
  </si>
  <si>
    <t>14:37:52</t>
  </si>
  <si>
    <t>20250928 14:37:57</t>
  </si>
  <si>
    <t>14:37:57</t>
  </si>
  <si>
    <t>20250928 14:38:02</t>
  </si>
  <si>
    <t>14:38:02</t>
  </si>
  <si>
    <t>20250928 14:38:07</t>
  </si>
  <si>
    <t>14:38:07</t>
  </si>
  <si>
    <t>20250928 14:38:12</t>
  </si>
  <si>
    <t>14:38:12</t>
  </si>
  <si>
    <t>20250928 14:38:17</t>
  </si>
  <si>
    <t>14:38:17</t>
  </si>
  <si>
    <t>20250928 14:38:22</t>
  </si>
  <si>
    <t>14:38:22</t>
  </si>
  <si>
    <t>20250928 14:38:27</t>
  </si>
  <si>
    <t>14:38:27</t>
  </si>
  <si>
    <t>20250928 14:38:32</t>
  </si>
  <si>
    <t>14:38:32</t>
  </si>
  <si>
    <t>20250928 14:38:37</t>
  </si>
  <si>
    <t>14:38:37</t>
  </si>
  <si>
    <t>20250928 14:38:42</t>
  </si>
  <si>
    <t>14:38:42</t>
  </si>
  <si>
    <t>20250928 14:38:47</t>
  </si>
  <si>
    <t>14:38:47</t>
  </si>
  <si>
    <t>20250928 14:38:52</t>
  </si>
  <si>
    <t>14:38:52</t>
  </si>
  <si>
    <t>20250928 14:38:57</t>
  </si>
  <si>
    <t>14:38:57</t>
  </si>
  <si>
    <t>20250928 14:39:02</t>
  </si>
  <si>
    <t>14:39:02</t>
  </si>
  <si>
    <t>20250928 14:39:07</t>
  </si>
  <si>
    <t>14:39:07</t>
  </si>
  <si>
    <t>20250928 14:39:12</t>
  </si>
  <si>
    <t>14:39:12</t>
  </si>
  <si>
    <t>20250928 14:39:17</t>
  </si>
  <si>
    <t>14:39:17</t>
  </si>
  <si>
    <t>20250928 14:39:22</t>
  </si>
  <si>
    <t>14:39:22</t>
  </si>
  <si>
    <t>20250928 14:39:27</t>
  </si>
  <si>
    <t>14:39:27</t>
  </si>
  <si>
    <t>20250928 14:39:32</t>
  </si>
  <si>
    <t>14:39:32</t>
  </si>
  <si>
    <t>20250928 14:39:37</t>
  </si>
  <si>
    <t>14:39:37</t>
  </si>
  <si>
    <t>20250928 14:39:42</t>
  </si>
  <si>
    <t>14:39:42</t>
  </si>
  <si>
    <t>20250928 14:39:47</t>
  </si>
  <si>
    <t>14:39:47</t>
  </si>
  <si>
    <t>20250928 14:39:52</t>
  </si>
  <si>
    <t>14:39:52</t>
  </si>
  <si>
    <t>20250928 14:39:57</t>
  </si>
  <si>
    <t>14:39:57</t>
  </si>
  <si>
    <t>20250928 14:40:02</t>
  </si>
  <si>
    <t>14:40:02</t>
  </si>
  <si>
    <t>20250928 14:40:07</t>
  </si>
  <si>
    <t>14:40:07</t>
  </si>
  <si>
    <t>20250928 14:40:12</t>
  </si>
  <si>
    <t>14:40:12</t>
  </si>
  <si>
    <t>20250928 14:40:17</t>
  </si>
  <si>
    <t>14:40:17</t>
  </si>
  <si>
    <t>20250928 14:40:22</t>
  </si>
  <si>
    <t>14:40:22</t>
  </si>
  <si>
    <t>20250928 14:40:27</t>
  </si>
  <si>
    <t>14:40:27</t>
  </si>
  <si>
    <t>20250928 14:40:32</t>
  </si>
  <si>
    <t>14:40:32</t>
  </si>
  <si>
    <t>20250928 14:40:37</t>
  </si>
  <si>
    <t>14:40:37</t>
  </si>
  <si>
    <t>20250928 14:40:42</t>
  </si>
  <si>
    <t>14:40:42</t>
  </si>
  <si>
    <t>20250928 14:40:47</t>
  </si>
  <si>
    <t>14:40:47</t>
  </si>
  <si>
    <t>20250928 14:40:52</t>
  </si>
  <si>
    <t>14:40:52</t>
  </si>
  <si>
    <t>20250928 14:40:57</t>
  </si>
  <si>
    <t>14:40:57</t>
  </si>
  <si>
    <t>20250928 14:41:02</t>
  </si>
  <si>
    <t>14:41:02</t>
  </si>
  <si>
    <t>20250928 14:41:07</t>
  </si>
  <si>
    <t>14:41:07</t>
  </si>
  <si>
    <t>20250928 14:41:12</t>
  </si>
  <si>
    <t>14:41:12</t>
  </si>
  <si>
    <t>20250928 14:41:17</t>
  </si>
  <si>
    <t>14:41:17</t>
  </si>
  <si>
    <t>20250928 14:41:22</t>
  </si>
  <si>
    <t>14:41:22</t>
  </si>
  <si>
    <t>20250928 14:41:27</t>
  </si>
  <si>
    <t>14:41:27</t>
  </si>
  <si>
    <t>20250928 15:28:41</t>
  </si>
  <si>
    <t>15:28:41</t>
  </si>
  <si>
    <t>378</t>
  </si>
  <si>
    <t>20250928 15:28:46</t>
  </si>
  <si>
    <t>15:28:46</t>
  </si>
  <si>
    <t>20250928 15:28:51</t>
  </si>
  <si>
    <t>15:28:51</t>
  </si>
  <si>
    <t>20250928 15:28:56</t>
  </si>
  <si>
    <t>15:28:56</t>
  </si>
  <si>
    <t>20250928 15:29:01</t>
  </si>
  <si>
    <t>15:29:01</t>
  </si>
  <si>
    <t>20250928 15:29:06</t>
  </si>
  <si>
    <t>15:29:06</t>
  </si>
  <si>
    <t>20250928 15:29:11</t>
  </si>
  <si>
    <t>15:29:11</t>
  </si>
  <si>
    <t>20250928 15:29:16</t>
  </si>
  <si>
    <t>15:29:16</t>
  </si>
  <si>
    <t>20250928 15:29:21</t>
  </si>
  <si>
    <t>15:29:21</t>
  </si>
  <si>
    <t>20250928 15:29:26</t>
  </si>
  <si>
    <t>15:29:26</t>
  </si>
  <si>
    <t>20250928 15:29:31</t>
  </si>
  <si>
    <t>15:29:31</t>
  </si>
  <si>
    <t>20250928 15:29:36</t>
  </si>
  <si>
    <t>15:29:36</t>
  </si>
  <si>
    <t>20250928 15:29:41</t>
  </si>
  <si>
    <t>15:29:41</t>
  </si>
  <si>
    <t>20250928 15:29:45</t>
  </si>
  <si>
    <t>15:29:45</t>
  </si>
  <si>
    <t>20250928 15:29:50</t>
  </si>
  <si>
    <t>15:29:50</t>
  </si>
  <si>
    <t>20250928 15:29:55</t>
  </si>
  <si>
    <t>15:29:55</t>
  </si>
  <si>
    <t>20250928 15:30:00</t>
  </si>
  <si>
    <t>15:30:00</t>
  </si>
  <si>
    <t>20250928 15:30:05</t>
  </si>
  <si>
    <t>15:30:05</t>
  </si>
  <si>
    <t>20250928 15:30:10</t>
  </si>
  <si>
    <t>15:30:10</t>
  </si>
  <si>
    <t>20250928 15:30:15</t>
  </si>
  <si>
    <t>15:30:15</t>
  </si>
  <si>
    <t>20250928 15:30:20</t>
  </si>
  <si>
    <t>15:30:20</t>
  </si>
  <si>
    <t>20250928 15:30:25</t>
  </si>
  <si>
    <t>15:30:25</t>
  </si>
  <si>
    <t>20250928 15:30:30</t>
  </si>
  <si>
    <t>15:30:30</t>
  </si>
  <si>
    <t>20250928 15:30:35</t>
  </si>
  <si>
    <t>15:30:35</t>
  </si>
  <si>
    <t>20250928 15:32:12</t>
  </si>
  <si>
    <t>15:32:12</t>
  </si>
  <si>
    <t>20250928 15:32:17</t>
  </si>
  <si>
    <t>15:32:17</t>
  </si>
  <si>
    <t>20250928 15:32:22</t>
  </si>
  <si>
    <t>15:32:22</t>
  </si>
  <si>
    <t>20250928 15:32:27</t>
  </si>
  <si>
    <t>15:32:27</t>
  </si>
  <si>
    <t>20250928 15:32:32</t>
  </si>
  <si>
    <t>15:32:32</t>
  </si>
  <si>
    <t>20250928 15:32:37</t>
  </si>
  <si>
    <t>15:32:37</t>
  </si>
  <si>
    <t>20250928 15:32:42</t>
  </si>
  <si>
    <t>15:32:42</t>
  </si>
  <si>
    <t>20250928 15:32:47</t>
  </si>
  <si>
    <t>15:32:47</t>
  </si>
  <si>
    <t>20250928 15:32:52</t>
  </si>
  <si>
    <t>15:32:52</t>
  </si>
  <si>
    <t>20250928 15:32:57</t>
  </si>
  <si>
    <t>15:32:57</t>
  </si>
  <si>
    <t>20250928 15:33:02</t>
  </si>
  <si>
    <t>15:33:02</t>
  </si>
  <si>
    <t>20250928 15:33:07</t>
  </si>
  <si>
    <t>15:33:07</t>
  </si>
  <si>
    <t>20250928 15:33:12</t>
  </si>
  <si>
    <t>15:33:12</t>
  </si>
  <si>
    <t>20250928 15:33:17</t>
  </si>
  <si>
    <t>15:33:17</t>
  </si>
  <si>
    <t>20250928 15:33:22</t>
  </si>
  <si>
    <t>15:33:22</t>
  </si>
  <si>
    <t>20250928 15:33:27</t>
  </si>
  <si>
    <t>15:33:27</t>
  </si>
  <si>
    <t>20250928 15:33:32</t>
  </si>
  <si>
    <t>15:33:32</t>
  </si>
  <si>
    <t>20250928 15:33:37</t>
  </si>
  <si>
    <t>15:33:37</t>
  </si>
  <si>
    <t>20250928 15:33:42</t>
  </si>
  <si>
    <t>15:33:42</t>
  </si>
  <si>
    <t>20250928 15:33:47</t>
  </si>
  <si>
    <t>15:33:47</t>
  </si>
  <si>
    <t>20250928 15:33:52</t>
  </si>
  <si>
    <t>15:33:52</t>
  </si>
  <si>
    <t>20250928 15:33:57</t>
  </si>
  <si>
    <t>15:33:57</t>
  </si>
  <si>
    <t>20250928 15:34:02</t>
  </si>
  <si>
    <t>15:34:02</t>
  </si>
  <si>
    <t>20250928 15:34:07</t>
  </si>
  <si>
    <t>15:34:07</t>
  </si>
  <si>
    <t>20250928 15:34:12</t>
  </si>
  <si>
    <t>15:34:12</t>
  </si>
  <si>
    <t>20250928 15:34:17</t>
  </si>
  <si>
    <t>15:34:17</t>
  </si>
  <si>
    <t>20250928 15:34:22</t>
  </si>
  <si>
    <t>15:34:22</t>
  </si>
  <si>
    <t>20250928 15:34:27</t>
  </si>
  <si>
    <t>15:34:27</t>
  </si>
  <si>
    <t>20250928 15:34:32</t>
  </si>
  <si>
    <t>15:34:32</t>
  </si>
  <si>
    <t>20250928 15:34:37</t>
  </si>
  <si>
    <t>15:34:37</t>
  </si>
  <si>
    <t>20250928 15:34:42</t>
  </si>
  <si>
    <t>15:34:42</t>
  </si>
  <si>
    <t>20250928 15:34:47</t>
  </si>
  <si>
    <t>15:34:47</t>
  </si>
  <si>
    <t>20250928 15:34:52</t>
  </si>
  <si>
    <t>15:34:52</t>
  </si>
  <si>
    <t>20250928 15:34:57</t>
  </si>
  <si>
    <t>15:34:57</t>
  </si>
  <si>
    <t>20250928 15:35:02</t>
  </si>
  <si>
    <t>15:35:02</t>
  </si>
  <si>
    <t>20250928 15:35:07</t>
  </si>
  <si>
    <t>15:35:07</t>
  </si>
  <si>
    <t>20250928 15:35:12</t>
  </si>
  <si>
    <t>15:35:12</t>
  </si>
  <si>
    <t>20250928 15:35:17</t>
  </si>
  <si>
    <t>15:35:17</t>
  </si>
  <si>
    <t>20250928 15:35:22</t>
  </si>
  <si>
    <t>15:35:22</t>
  </si>
  <si>
    <t>20250928 15:35:27</t>
  </si>
  <si>
    <t>15:35:27</t>
  </si>
  <si>
    <t>20250928 15:35:32</t>
  </si>
  <si>
    <t>15:35:32</t>
  </si>
  <si>
    <t>20250928 15:35:37</t>
  </si>
  <si>
    <t>15:35:37</t>
  </si>
  <si>
    <t>20250928 15:35:42</t>
  </si>
  <si>
    <t>15:35:42</t>
  </si>
  <si>
    <t>20250928 15:35:47</t>
  </si>
  <si>
    <t>15:35:47</t>
  </si>
  <si>
    <t>20250928 15:35:52</t>
  </si>
  <si>
    <t>15:35:52</t>
  </si>
  <si>
    <t>20250928 15:35:57</t>
  </si>
  <si>
    <t>15:35:57</t>
  </si>
  <si>
    <t>20250928 15:36:02</t>
  </si>
  <si>
    <t>15:36:02</t>
  </si>
  <si>
    <t>20250928 15:36:07</t>
  </si>
  <si>
    <t>15:36:07</t>
  </si>
  <si>
    <t>20250928 15:36:12</t>
  </si>
  <si>
    <t>15:36:12</t>
  </si>
  <si>
    <t>20250928 15:36:17</t>
  </si>
  <si>
    <t>15:36:17</t>
  </si>
  <si>
    <t>20250928 15:36:22</t>
  </si>
  <si>
    <t>15:36:22</t>
  </si>
  <si>
    <t>20250928 15:36:27</t>
  </si>
  <si>
    <t>15:36:27</t>
  </si>
  <si>
    <t>20250928 15:36:32</t>
  </si>
  <si>
    <t>15:36:32</t>
  </si>
  <si>
    <t>20250928 15:36:37</t>
  </si>
  <si>
    <t>15:36:37</t>
  </si>
  <si>
    <t>20250928 15:36:42</t>
  </si>
  <si>
    <t>15:36:42</t>
  </si>
  <si>
    <t>20250928 15:36:47</t>
  </si>
  <si>
    <t>15:36:47</t>
  </si>
  <si>
    <t>20250928 15:36:52</t>
  </si>
  <si>
    <t>15:36:52</t>
  </si>
  <si>
    <t>20250928 15:36:57</t>
  </si>
  <si>
    <t>15:36:57</t>
  </si>
  <si>
    <t>20250928 15:37:02</t>
  </si>
  <si>
    <t>15:37:02</t>
  </si>
  <si>
    <t>20250928 15:37:07</t>
  </si>
  <si>
    <t>15:37:07</t>
  </si>
  <si>
    <t>20250928 15:37:12</t>
  </si>
  <si>
    <t>15:37:12</t>
  </si>
  <si>
    <t>20250928 15:37:17</t>
  </si>
  <si>
    <t>15:37:17</t>
  </si>
  <si>
    <t>20250928 15:37:22</t>
  </si>
  <si>
    <t>15:37:22</t>
  </si>
  <si>
    <t>20250928 15:37:27</t>
  </si>
  <si>
    <t>15:37:27</t>
  </si>
  <si>
    <t>20250928 15:37:32</t>
  </si>
  <si>
    <t>15:37:32</t>
  </si>
  <si>
    <t>20250928 15:37:37</t>
  </si>
  <si>
    <t>15:37:37</t>
  </si>
  <si>
    <t>20250928 15:37:42</t>
  </si>
  <si>
    <t>15:37:42</t>
  </si>
  <si>
    <t>20250928 15:37:47</t>
  </si>
  <si>
    <t>15:37:47</t>
  </si>
  <si>
    <t>20250928 15:37:52</t>
  </si>
  <si>
    <t>15:37:52</t>
  </si>
  <si>
    <t>20250928 15:37:57</t>
  </si>
  <si>
    <t>15:37:57</t>
  </si>
  <si>
    <t>20250928 15:38:02</t>
  </si>
  <si>
    <t>15:38:02</t>
  </si>
  <si>
    <t>20250928 15:38:07</t>
  </si>
  <si>
    <t>15:38:07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</si>
</sst>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J690"/>
  <sheetViews>
    <sheetView tabSelected="1" workbookViewId="0"/>
  </sheetViews>
  <sheetFormatPr defaultRowHeight="15"/>
  <sheetData>
    <row r="2" spans="1:296">
      <c r="A2" t="s">
        <v>31</v>
      </c>
      <c r="B2" t="s">
        <v>32</v>
      </c>
      <c r="C2" t="s">
        <v>33</v>
      </c>
    </row>
    <row r="3" spans="1:296">
      <c r="B3">
        <v>4</v>
      </c>
      <c r="C3">
        <v>21</v>
      </c>
    </row>
    <row r="4" spans="1:296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6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6">
      <c r="A6" t="s">
        <v>46</v>
      </c>
      <c r="B6" t="s">
        <v>47</v>
      </c>
    </row>
    <row r="7" spans="1:296">
      <c r="B7" t="s">
        <v>48</v>
      </c>
    </row>
    <row r="8" spans="1:296">
      <c r="A8" t="s">
        <v>49</v>
      </c>
      <c r="B8" t="s">
        <v>50</v>
      </c>
      <c r="C8" t="s">
        <v>51</v>
      </c>
      <c r="D8" t="s">
        <v>52</v>
      </c>
      <c r="E8" t="s">
        <v>53</v>
      </c>
    </row>
    <row r="9" spans="1:296">
      <c r="B9">
        <v>0</v>
      </c>
      <c r="C9">
        <v>1</v>
      </c>
      <c r="D9">
        <v>0</v>
      </c>
      <c r="E9">
        <v>0</v>
      </c>
    </row>
    <row r="10" spans="1:296">
      <c r="A10" t="s">
        <v>54</v>
      </c>
      <c r="B10" t="s">
        <v>55</v>
      </c>
      <c r="C10" t="s">
        <v>57</v>
      </c>
      <c r="D10" t="s">
        <v>59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 t="s">
        <v>67</v>
      </c>
      <c r="M10" t="s">
        <v>68</v>
      </c>
      <c r="N10" t="s">
        <v>69</v>
      </c>
      <c r="O10" t="s">
        <v>70</v>
      </c>
      <c r="P10" t="s">
        <v>71</v>
      </c>
      <c r="Q10" t="s">
        <v>72</v>
      </c>
    </row>
    <row r="11" spans="1:296">
      <c r="B11" t="s">
        <v>56</v>
      </c>
      <c r="C11" t="s">
        <v>58</v>
      </c>
      <c r="D11">
        <v>0.8</v>
      </c>
      <c r="E11">
        <v>0.84</v>
      </c>
      <c r="F11">
        <v>0.7</v>
      </c>
      <c r="G11">
        <v>0.87</v>
      </c>
      <c r="H11">
        <v>0.75</v>
      </c>
      <c r="I11">
        <v>0.84</v>
      </c>
      <c r="J11">
        <v>0.87</v>
      </c>
      <c r="K11">
        <v>0.1911</v>
      </c>
      <c r="L11">
        <v>0.1512</v>
      </c>
      <c r="M11">
        <v>0.161</v>
      </c>
      <c r="N11">
        <v>0.2262</v>
      </c>
      <c r="O11">
        <v>0.1575</v>
      </c>
      <c r="P11">
        <v>0.1596</v>
      </c>
      <c r="Q11">
        <v>0.2175</v>
      </c>
    </row>
    <row r="12" spans="1:296">
      <c r="A12" t="s">
        <v>73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</row>
    <row r="13" spans="1:296">
      <c r="B13">
        <v>0</v>
      </c>
      <c r="C13">
        <v>0</v>
      </c>
      <c r="D13">
        <v>0</v>
      </c>
      <c r="E13">
        <v>0</v>
      </c>
      <c r="F13">
        <v>1</v>
      </c>
    </row>
    <row r="14" spans="1:296">
      <c r="A14" t="s">
        <v>79</v>
      </c>
      <c r="B14" t="s">
        <v>80</v>
      </c>
      <c r="C14" t="s">
        <v>81</v>
      </c>
      <c r="D14" t="s">
        <v>82</v>
      </c>
      <c r="E14" t="s">
        <v>83</v>
      </c>
      <c r="F14" t="s">
        <v>84</v>
      </c>
      <c r="G14" t="s">
        <v>86</v>
      </c>
      <c r="H14" t="s">
        <v>88</v>
      </c>
    </row>
    <row r="15" spans="1:296">
      <c r="B15">
        <v>-6276</v>
      </c>
      <c r="C15">
        <v>6.6</v>
      </c>
      <c r="D15">
        <v>1.709E-05</v>
      </c>
      <c r="E15">
        <v>3.11</v>
      </c>
      <c r="F15" t="s">
        <v>85</v>
      </c>
      <c r="G15" t="s">
        <v>87</v>
      </c>
      <c r="H15">
        <v>0</v>
      </c>
    </row>
    <row r="16" spans="1:296">
      <c r="A16" t="s">
        <v>89</v>
      </c>
      <c r="B16" t="s">
        <v>89</v>
      </c>
      <c r="C16" t="s">
        <v>89</v>
      </c>
      <c r="D16" t="s">
        <v>89</v>
      </c>
      <c r="E16" t="s">
        <v>89</v>
      </c>
      <c r="F16" t="s">
        <v>89</v>
      </c>
      <c r="G16" t="s">
        <v>46</v>
      </c>
      <c r="H16" t="s">
        <v>90</v>
      </c>
      <c r="I16" t="s">
        <v>90</v>
      </c>
      <c r="J16" t="s">
        <v>90</v>
      </c>
      <c r="K16" t="s">
        <v>90</v>
      </c>
      <c r="L16" t="s">
        <v>90</v>
      </c>
      <c r="M16" t="s">
        <v>90</v>
      </c>
      <c r="N16" t="s">
        <v>90</v>
      </c>
      <c r="O16" t="s">
        <v>90</v>
      </c>
      <c r="P16" t="s">
        <v>90</v>
      </c>
      <c r="Q16" t="s">
        <v>90</v>
      </c>
      <c r="R16" t="s">
        <v>90</v>
      </c>
      <c r="S16" t="s">
        <v>90</v>
      </c>
      <c r="T16" t="s">
        <v>90</v>
      </c>
      <c r="U16" t="s">
        <v>90</v>
      </c>
      <c r="V16" t="s">
        <v>90</v>
      </c>
      <c r="W16" t="s">
        <v>90</v>
      </c>
      <c r="X16" t="s">
        <v>90</v>
      </c>
      <c r="Y16" t="s">
        <v>90</v>
      </c>
      <c r="Z16" t="s">
        <v>90</v>
      </c>
      <c r="AA16" t="s">
        <v>90</v>
      </c>
      <c r="AB16" t="s">
        <v>90</v>
      </c>
      <c r="AC16" t="s">
        <v>90</v>
      </c>
      <c r="AD16" t="s">
        <v>90</v>
      </c>
      <c r="AE16" t="s">
        <v>90</v>
      </c>
      <c r="AF16" t="s">
        <v>90</v>
      </c>
      <c r="AG16" t="s">
        <v>90</v>
      </c>
      <c r="AH16" t="s">
        <v>91</v>
      </c>
      <c r="AI16" t="s">
        <v>91</v>
      </c>
      <c r="AJ16" t="s">
        <v>91</v>
      </c>
      <c r="AK16" t="s">
        <v>91</v>
      </c>
      <c r="AL16" t="s">
        <v>91</v>
      </c>
      <c r="AM16" t="s">
        <v>91</v>
      </c>
      <c r="AN16" t="s">
        <v>91</v>
      </c>
      <c r="AO16" t="s">
        <v>91</v>
      </c>
      <c r="AP16" t="s">
        <v>91</v>
      </c>
      <c r="AQ16" t="s">
        <v>91</v>
      </c>
      <c r="AR16" t="s">
        <v>92</v>
      </c>
      <c r="AS16" t="s">
        <v>92</v>
      </c>
      <c r="AT16" t="s">
        <v>92</v>
      </c>
      <c r="AU16" t="s">
        <v>92</v>
      </c>
      <c r="AV16" t="s">
        <v>92</v>
      </c>
      <c r="AW16" t="s">
        <v>93</v>
      </c>
      <c r="AX16" t="s">
        <v>93</v>
      </c>
      <c r="AY16" t="s">
        <v>93</v>
      </c>
      <c r="AZ16" t="s">
        <v>93</v>
      </c>
      <c r="BA16" t="s">
        <v>93</v>
      </c>
      <c r="BB16" t="s">
        <v>93</v>
      </c>
      <c r="BC16" t="s">
        <v>93</v>
      </c>
      <c r="BD16" t="s">
        <v>93</v>
      </c>
      <c r="BE16" t="s">
        <v>93</v>
      </c>
      <c r="BF16" t="s">
        <v>93</v>
      </c>
      <c r="BG16" t="s">
        <v>93</v>
      </c>
      <c r="BH16" t="s">
        <v>93</v>
      </c>
      <c r="BI16" t="s">
        <v>93</v>
      </c>
      <c r="BJ16" t="s">
        <v>93</v>
      </c>
      <c r="BK16" t="s">
        <v>93</v>
      </c>
      <c r="BL16" t="s">
        <v>93</v>
      </c>
      <c r="BM16" t="s">
        <v>93</v>
      </c>
      <c r="BN16" t="s">
        <v>93</v>
      </c>
      <c r="BO16" t="s">
        <v>93</v>
      </c>
      <c r="BP16" t="s">
        <v>93</v>
      </c>
      <c r="BQ16" t="s">
        <v>93</v>
      </c>
      <c r="BR16" t="s">
        <v>93</v>
      </c>
      <c r="BS16" t="s">
        <v>93</v>
      </c>
      <c r="BT16" t="s">
        <v>93</v>
      </c>
      <c r="BU16" t="s">
        <v>93</v>
      </c>
      <c r="BV16" t="s">
        <v>93</v>
      </c>
      <c r="BW16" t="s">
        <v>93</v>
      </c>
      <c r="BX16" t="s">
        <v>93</v>
      </c>
      <c r="BY16" t="s">
        <v>94</v>
      </c>
      <c r="BZ16" t="s">
        <v>94</v>
      </c>
      <c r="CA16" t="s">
        <v>94</v>
      </c>
      <c r="CB16" t="s">
        <v>94</v>
      </c>
      <c r="CC16" t="s">
        <v>94</v>
      </c>
      <c r="CD16" t="s">
        <v>94</v>
      </c>
      <c r="CE16" t="s">
        <v>94</v>
      </c>
      <c r="CF16" t="s">
        <v>94</v>
      </c>
      <c r="CG16" t="s">
        <v>94</v>
      </c>
      <c r="CH16" t="s">
        <v>94</v>
      </c>
      <c r="CI16" t="s">
        <v>94</v>
      </c>
      <c r="CJ16" t="s">
        <v>94</v>
      </c>
      <c r="CK16" t="s">
        <v>94</v>
      </c>
      <c r="CL16" t="s">
        <v>94</v>
      </c>
      <c r="CM16" t="s">
        <v>94</v>
      </c>
      <c r="CN16" t="s">
        <v>94</v>
      </c>
      <c r="CO16" t="s">
        <v>94</v>
      </c>
      <c r="CP16" t="s">
        <v>94</v>
      </c>
      <c r="CQ16" t="s">
        <v>94</v>
      </c>
      <c r="CR16" t="s">
        <v>94</v>
      </c>
      <c r="CS16" t="s">
        <v>94</v>
      </c>
      <c r="CT16" t="s">
        <v>95</v>
      </c>
      <c r="CU16" t="s">
        <v>95</v>
      </c>
      <c r="CV16" t="s">
        <v>95</v>
      </c>
      <c r="CW16" t="s">
        <v>95</v>
      </c>
      <c r="CX16" t="s">
        <v>95</v>
      </c>
      <c r="CY16" t="s">
        <v>95</v>
      </c>
      <c r="CZ16" t="s">
        <v>95</v>
      </c>
      <c r="DA16" t="s">
        <v>95</v>
      </c>
      <c r="DB16" t="s">
        <v>95</v>
      </c>
      <c r="DC16" t="s">
        <v>95</v>
      </c>
      <c r="DD16" t="s">
        <v>95</v>
      </c>
      <c r="DE16" t="s">
        <v>95</v>
      </c>
      <c r="DF16" t="s">
        <v>95</v>
      </c>
      <c r="DG16" t="s">
        <v>96</v>
      </c>
      <c r="DH16" t="s">
        <v>96</v>
      </c>
      <c r="DI16" t="s">
        <v>96</v>
      </c>
      <c r="DJ16" t="s">
        <v>96</v>
      </c>
      <c r="DK16" t="s">
        <v>97</v>
      </c>
      <c r="DL16" t="s">
        <v>97</v>
      </c>
      <c r="DM16" t="s">
        <v>97</v>
      </c>
      <c r="DN16" t="s">
        <v>97</v>
      </c>
      <c r="DO16" t="s">
        <v>97</v>
      </c>
      <c r="DP16" t="s">
        <v>98</v>
      </c>
      <c r="DQ16" t="s">
        <v>98</v>
      </c>
      <c r="DR16" t="s">
        <v>98</v>
      </c>
      <c r="DS16" t="s">
        <v>98</v>
      </c>
      <c r="DT16" t="s">
        <v>98</v>
      </c>
      <c r="DU16" t="s">
        <v>98</v>
      </c>
      <c r="DV16" t="s">
        <v>98</v>
      </c>
      <c r="DW16" t="s">
        <v>98</v>
      </c>
      <c r="DX16" t="s">
        <v>98</v>
      </c>
      <c r="DY16" t="s">
        <v>98</v>
      </c>
      <c r="DZ16" t="s">
        <v>98</v>
      </c>
      <c r="EA16" t="s">
        <v>98</v>
      </c>
      <c r="EB16" t="s">
        <v>98</v>
      </c>
      <c r="EC16" t="s">
        <v>98</v>
      </c>
      <c r="ED16" t="s">
        <v>98</v>
      </c>
      <c r="EE16" t="s">
        <v>98</v>
      </c>
      <c r="EF16" t="s">
        <v>98</v>
      </c>
      <c r="EG16" t="s">
        <v>98</v>
      </c>
      <c r="EH16" t="s">
        <v>99</v>
      </c>
      <c r="EI16" t="s">
        <v>99</v>
      </c>
      <c r="EJ16" t="s">
        <v>99</v>
      </c>
      <c r="EK16" t="s">
        <v>99</v>
      </c>
      <c r="EL16" t="s">
        <v>99</v>
      </c>
      <c r="EM16" t="s">
        <v>99</v>
      </c>
      <c r="EN16" t="s">
        <v>99</v>
      </c>
      <c r="EO16" t="s">
        <v>99</v>
      </c>
      <c r="EP16" t="s">
        <v>99</v>
      </c>
      <c r="EQ16" t="s">
        <v>99</v>
      </c>
      <c r="ER16" t="s">
        <v>100</v>
      </c>
      <c r="ES16" t="s">
        <v>100</v>
      </c>
      <c r="ET16" t="s">
        <v>100</v>
      </c>
      <c r="EU16" t="s">
        <v>100</v>
      </c>
      <c r="EV16" t="s">
        <v>100</v>
      </c>
      <c r="EW16" t="s">
        <v>100</v>
      </c>
      <c r="EX16" t="s">
        <v>100</v>
      </c>
      <c r="EY16" t="s">
        <v>100</v>
      </c>
      <c r="EZ16" t="s">
        <v>100</v>
      </c>
      <c r="FA16" t="s">
        <v>100</v>
      </c>
      <c r="FB16" t="s">
        <v>100</v>
      </c>
      <c r="FC16" t="s">
        <v>100</v>
      </c>
      <c r="FD16" t="s">
        <v>100</v>
      </c>
      <c r="FE16" t="s">
        <v>100</v>
      </c>
      <c r="FF16" t="s">
        <v>100</v>
      </c>
      <c r="FG16" t="s">
        <v>100</v>
      </c>
      <c r="FH16" t="s">
        <v>100</v>
      </c>
      <c r="FI16" t="s">
        <v>100</v>
      </c>
      <c r="FJ16" t="s">
        <v>101</v>
      </c>
      <c r="FK16" t="s">
        <v>101</v>
      </c>
      <c r="FL16" t="s">
        <v>101</v>
      </c>
      <c r="FM16" t="s">
        <v>101</v>
      </c>
      <c r="FN16" t="s">
        <v>101</v>
      </c>
      <c r="FO16" t="s">
        <v>102</v>
      </c>
      <c r="FP16" t="s">
        <v>102</v>
      </c>
      <c r="FQ16" t="s">
        <v>102</v>
      </c>
      <c r="FR16" t="s">
        <v>102</v>
      </c>
      <c r="FS16" t="s">
        <v>102</v>
      </c>
      <c r="FT16" t="s">
        <v>102</v>
      </c>
      <c r="FU16" t="s">
        <v>102</v>
      </c>
      <c r="FV16" t="s">
        <v>102</v>
      </c>
      <c r="FW16" t="s">
        <v>102</v>
      </c>
      <c r="FX16" t="s">
        <v>102</v>
      </c>
      <c r="FY16" t="s">
        <v>102</v>
      </c>
      <c r="FZ16" t="s">
        <v>102</v>
      </c>
      <c r="GA16" t="s">
        <v>102</v>
      </c>
      <c r="GB16" t="s">
        <v>103</v>
      </c>
      <c r="GC16" t="s">
        <v>103</v>
      </c>
      <c r="GD16" t="s">
        <v>103</v>
      </c>
      <c r="GE16" t="s">
        <v>103</v>
      </c>
      <c r="GF16" t="s">
        <v>103</v>
      </c>
      <c r="GG16" t="s">
        <v>103</v>
      </c>
      <c r="GH16" t="s">
        <v>103</v>
      </c>
      <c r="GI16" t="s">
        <v>103</v>
      </c>
      <c r="GJ16" t="s">
        <v>103</v>
      </c>
      <c r="GK16" t="s">
        <v>103</v>
      </c>
      <c r="GL16" t="s">
        <v>103</v>
      </c>
      <c r="GM16" t="s">
        <v>103</v>
      </c>
      <c r="GN16" t="s">
        <v>103</v>
      </c>
      <c r="GO16" t="s">
        <v>103</v>
      </c>
      <c r="GP16" t="s">
        <v>103</v>
      </c>
      <c r="GQ16" t="s">
        <v>104</v>
      </c>
      <c r="GR16" t="s">
        <v>104</v>
      </c>
      <c r="GS16" t="s">
        <v>104</v>
      </c>
      <c r="GT16" t="s">
        <v>104</v>
      </c>
      <c r="GU16" t="s">
        <v>104</v>
      </c>
      <c r="GV16" t="s">
        <v>104</v>
      </c>
      <c r="GW16" t="s">
        <v>104</v>
      </c>
      <c r="GX16" t="s">
        <v>104</v>
      </c>
      <c r="GY16" t="s">
        <v>104</v>
      </c>
      <c r="GZ16" t="s">
        <v>104</v>
      </c>
      <c r="HA16" t="s">
        <v>104</v>
      </c>
      <c r="HB16" t="s">
        <v>104</v>
      </c>
      <c r="HC16" t="s">
        <v>104</v>
      </c>
      <c r="HD16" t="s">
        <v>104</v>
      </c>
      <c r="HE16" t="s">
        <v>104</v>
      </c>
      <c r="HF16" t="s">
        <v>104</v>
      </c>
      <c r="HG16" t="s">
        <v>104</v>
      </c>
      <c r="HH16" t="s">
        <v>104</v>
      </c>
      <c r="HI16" t="s">
        <v>105</v>
      </c>
      <c r="HJ16" t="s">
        <v>105</v>
      </c>
      <c r="HK16" t="s">
        <v>105</v>
      </c>
      <c r="HL16" t="s">
        <v>105</v>
      </c>
      <c r="HM16" t="s">
        <v>105</v>
      </c>
      <c r="HN16" t="s">
        <v>105</v>
      </c>
      <c r="HO16" t="s">
        <v>105</v>
      </c>
      <c r="HP16" t="s">
        <v>105</v>
      </c>
      <c r="HQ16" t="s">
        <v>105</v>
      </c>
      <c r="HR16" t="s">
        <v>105</v>
      </c>
      <c r="HS16" t="s">
        <v>105</v>
      </c>
      <c r="HT16" t="s">
        <v>105</v>
      </c>
      <c r="HU16" t="s">
        <v>105</v>
      </c>
      <c r="HV16" t="s">
        <v>105</v>
      </c>
      <c r="HW16" t="s">
        <v>105</v>
      </c>
      <c r="HX16" t="s">
        <v>105</v>
      </c>
      <c r="HY16" t="s">
        <v>105</v>
      </c>
      <c r="HZ16" t="s">
        <v>105</v>
      </c>
      <c r="IA16" t="s">
        <v>105</v>
      </c>
      <c r="IB16" t="s">
        <v>106</v>
      </c>
      <c r="IC16" t="s">
        <v>106</v>
      </c>
      <c r="ID16" t="s">
        <v>106</v>
      </c>
      <c r="IE16" t="s">
        <v>106</v>
      </c>
      <c r="IF16" t="s">
        <v>106</v>
      </c>
      <c r="IG16" t="s">
        <v>106</v>
      </c>
      <c r="IH16" t="s">
        <v>106</v>
      </c>
      <c r="II16" t="s">
        <v>106</v>
      </c>
      <c r="IJ16" t="s">
        <v>106</v>
      </c>
      <c r="IK16" t="s">
        <v>106</v>
      </c>
      <c r="IL16" t="s">
        <v>106</v>
      </c>
      <c r="IM16" t="s">
        <v>106</v>
      </c>
      <c r="IN16" t="s">
        <v>106</v>
      </c>
      <c r="IO16" t="s">
        <v>106</v>
      </c>
      <c r="IP16" t="s">
        <v>106</v>
      </c>
      <c r="IQ16" t="s">
        <v>106</v>
      </c>
      <c r="IR16" t="s">
        <v>106</v>
      </c>
      <c r="IS16" t="s">
        <v>106</v>
      </c>
      <c r="IT16" t="s">
        <v>106</v>
      </c>
      <c r="IU16" t="s">
        <v>107</v>
      </c>
      <c r="IV16" t="s">
        <v>107</v>
      </c>
      <c r="IW16" t="s">
        <v>107</v>
      </c>
      <c r="IX16" t="s">
        <v>107</v>
      </c>
      <c r="IY16" t="s">
        <v>107</v>
      </c>
      <c r="IZ16" t="s">
        <v>107</v>
      </c>
      <c r="JA16" t="s">
        <v>107</v>
      </c>
      <c r="JB16" t="s">
        <v>107</v>
      </c>
      <c r="JC16" t="s">
        <v>107</v>
      </c>
      <c r="JD16" t="s">
        <v>107</v>
      </c>
      <c r="JE16" t="s">
        <v>107</v>
      </c>
      <c r="JF16" t="s">
        <v>107</v>
      </c>
      <c r="JG16" t="s">
        <v>107</v>
      </c>
      <c r="JH16" t="s">
        <v>107</v>
      </c>
      <c r="JI16" t="s">
        <v>107</v>
      </c>
      <c r="JJ16" t="s">
        <v>107</v>
      </c>
      <c r="JK16" t="s">
        <v>107</v>
      </c>
      <c r="JL16" t="s">
        <v>107</v>
      </c>
      <c r="JM16" t="s">
        <v>108</v>
      </c>
      <c r="JN16" t="s">
        <v>108</v>
      </c>
      <c r="JO16" t="s">
        <v>108</v>
      </c>
      <c r="JP16" t="s">
        <v>108</v>
      </c>
      <c r="JQ16" t="s">
        <v>108</v>
      </c>
      <c r="JR16" t="s">
        <v>108</v>
      </c>
      <c r="JS16" t="s">
        <v>108</v>
      </c>
      <c r="JT16" t="s">
        <v>108</v>
      </c>
      <c r="JU16" t="s">
        <v>109</v>
      </c>
      <c r="JV16" t="s">
        <v>109</v>
      </c>
      <c r="JW16" t="s">
        <v>109</v>
      </c>
      <c r="JX16" t="s">
        <v>109</v>
      </c>
      <c r="JY16" t="s">
        <v>109</v>
      </c>
      <c r="JZ16" t="s">
        <v>109</v>
      </c>
      <c r="KA16" t="s">
        <v>109</v>
      </c>
      <c r="KB16" t="s">
        <v>109</v>
      </c>
      <c r="KC16" t="s">
        <v>109</v>
      </c>
      <c r="KD16" t="s">
        <v>109</v>
      </c>
      <c r="KE16" t="s">
        <v>109</v>
      </c>
      <c r="KF16" t="s">
        <v>109</v>
      </c>
      <c r="KG16" t="s">
        <v>109</v>
      </c>
      <c r="KH16" t="s">
        <v>109</v>
      </c>
      <c r="KI16" t="s">
        <v>109</v>
      </c>
      <c r="KJ16" t="s">
        <v>109</v>
      </c>
    </row>
    <row r="17" spans="1:296">
      <c r="A17" t="s">
        <v>110</v>
      </c>
      <c r="B17" t="s">
        <v>111</v>
      </c>
      <c r="C17" t="s">
        <v>112</v>
      </c>
      <c r="D17" t="s">
        <v>113</v>
      </c>
      <c r="E17" t="s">
        <v>114</v>
      </c>
      <c r="F17" t="s">
        <v>115</v>
      </c>
      <c r="G17" t="s">
        <v>116</v>
      </c>
      <c r="H17" t="s">
        <v>117</v>
      </c>
      <c r="I17" t="s">
        <v>118</v>
      </c>
      <c r="J17" t="s">
        <v>119</v>
      </c>
      <c r="K17" t="s">
        <v>120</v>
      </c>
      <c r="L17" t="s">
        <v>121</v>
      </c>
      <c r="M17" t="s">
        <v>122</v>
      </c>
      <c r="N17" t="s">
        <v>123</v>
      </c>
      <c r="O17" t="s">
        <v>124</v>
      </c>
      <c r="P17" t="s">
        <v>125</v>
      </c>
      <c r="Q17" t="s">
        <v>126</v>
      </c>
      <c r="R17" t="s">
        <v>127</v>
      </c>
      <c r="S17" t="s">
        <v>128</v>
      </c>
      <c r="T17" t="s">
        <v>129</v>
      </c>
      <c r="U17" t="s">
        <v>130</v>
      </c>
      <c r="V17" t="s">
        <v>131</v>
      </c>
      <c r="W17" t="s">
        <v>132</v>
      </c>
      <c r="X17" t="s">
        <v>133</v>
      </c>
      <c r="Y17" t="s">
        <v>134</v>
      </c>
      <c r="Z17" t="s">
        <v>135</v>
      </c>
      <c r="AA17" t="s">
        <v>136</v>
      </c>
      <c r="AB17" t="s">
        <v>137</v>
      </c>
      <c r="AC17" t="s">
        <v>138</v>
      </c>
      <c r="AD17" t="s">
        <v>139</v>
      </c>
      <c r="AE17" t="s">
        <v>140</v>
      </c>
      <c r="AF17" t="s">
        <v>141</v>
      </c>
      <c r="AG17" t="s">
        <v>142</v>
      </c>
      <c r="AH17" t="s">
        <v>143</v>
      </c>
      <c r="AI17" t="s">
        <v>144</v>
      </c>
      <c r="AJ17" t="s">
        <v>145</v>
      </c>
      <c r="AK17" t="s">
        <v>146</v>
      </c>
      <c r="AL17" t="s">
        <v>147</v>
      </c>
      <c r="AM17" t="s">
        <v>148</v>
      </c>
      <c r="AN17" t="s">
        <v>149</v>
      </c>
      <c r="AO17" t="s">
        <v>150</v>
      </c>
      <c r="AP17" t="s">
        <v>151</v>
      </c>
      <c r="AQ17" t="s">
        <v>152</v>
      </c>
      <c r="AR17" t="s">
        <v>92</v>
      </c>
      <c r="AS17" t="s">
        <v>153</v>
      </c>
      <c r="AT17" t="s">
        <v>154</v>
      </c>
      <c r="AU17" t="s">
        <v>155</v>
      </c>
      <c r="AV17" t="s">
        <v>156</v>
      </c>
      <c r="AW17" t="s">
        <v>157</v>
      </c>
      <c r="AX17" t="s">
        <v>158</v>
      </c>
      <c r="AY17" t="s">
        <v>159</v>
      </c>
      <c r="AZ17" t="s">
        <v>160</v>
      </c>
      <c r="BA17" t="s">
        <v>161</v>
      </c>
      <c r="BB17" t="s">
        <v>162</v>
      </c>
      <c r="BC17" t="s">
        <v>163</v>
      </c>
      <c r="BD17" t="s">
        <v>164</v>
      </c>
      <c r="BE17" t="s">
        <v>165</v>
      </c>
      <c r="BF17" t="s">
        <v>166</v>
      </c>
      <c r="BG17" t="s">
        <v>167</v>
      </c>
      <c r="BH17" t="s">
        <v>168</v>
      </c>
      <c r="BI17" t="s">
        <v>169</v>
      </c>
      <c r="BJ17" t="s">
        <v>170</v>
      </c>
      <c r="BK17" t="s">
        <v>171</v>
      </c>
      <c r="BL17" t="s">
        <v>172</v>
      </c>
      <c r="BM17" t="s">
        <v>173</v>
      </c>
      <c r="BN17" t="s">
        <v>174</v>
      </c>
      <c r="BO17" t="s">
        <v>175</v>
      </c>
      <c r="BP17" t="s">
        <v>176</v>
      </c>
      <c r="BQ17" t="s">
        <v>177</v>
      </c>
      <c r="BR17" t="s">
        <v>178</v>
      </c>
      <c r="BS17" t="s">
        <v>179</v>
      </c>
      <c r="BT17" t="s">
        <v>180</v>
      </c>
      <c r="BU17" t="s">
        <v>181</v>
      </c>
      <c r="BV17" t="s">
        <v>182</v>
      </c>
      <c r="BW17" t="s">
        <v>183</v>
      </c>
      <c r="BX17" t="s">
        <v>184</v>
      </c>
      <c r="BY17" t="s">
        <v>185</v>
      </c>
      <c r="BZ17" t="s">
        <v>186</v>
      </c>
      <c r="CA17" t="s">
        <v>187</v>
      </c>
      <c r="CB17" t="s">
        <v>188</v>
      </c>
      <c r="CC17" t="s">
        <v>189</v>
      </c>
      <c r="CD17" t="s">
        <v>190</v>
      </c>
      <c r="CE17" t="s">
        <v>191</v>
      </c>
      <c r="CF17" t="s">
        <v>192</v>
      </c>
      <c r="CG17" t="s">
        <v>193</v>
      </c>
      <c r="CH17" t="s">
        <v>194</v>
      </c>
      <c r="CI17" t="s">
        <v>195</v>
      </c>
      <c r="CJ17" t="s">
        <v>196</v>
      </c>
      <c r="CK17" t="s">
        <v>197</v>
      </c>
      <c r="CL17" t="s">
        <v>198</v>
      </c>
      <c r="CM17" t="s">
        <v>199</v>
      </c>
      <c r="CN17" t="s">
        <v>200</v>
      </c>
      <c r="CO17" t="s">
        <v>201</v>
      </c>
      <c r="CP17" t="s">
        <v>202</v>
      </c>
      <c r="CQ17" t="s">
        <v>203</v>
      </c>
      <c r="CR17" t="s">
        <v>204</v>
      </c>
      <c r="CS17" t="s">
        <v>205</v>
      </c>
      <c r="CT17" t="s">
        <v>185</v>
      </c>
      <c r="CU17" t="s">
        <v>206</v>
      </c>
      <c r="CV17" t="s">
        <v>207</v>
      </c>
      <c r="CW17" t="s">
        <v>208</v>
      </c>
      <c r="CX17" t="s">
        <v>159</v>
      </c>
      <c r="CY17" t="s">
        <v>209</v>
      </c>
      <c r="CZ17" t="s">
        <v>210</v>
      </c>
      <c r="DA17" t="s">
        <v>211</v>
      </c>
      <c r="DB17" t="s">
        <v>212</v>
      </c>
      <c r="DC17" t="s">
        <v>213</v>
      </c>
      <c r="DD17" t="s">
        <v>214</v>
      </c>
      <c r="DE17" t="s">
        <v>215</v>
      </c>
      <c r="DF17" t="s">
        <v>216</v>
      </c>
      <c r="DG17" t="s">
        <v>217</v>
      </c>
      <c r="DH17" t="s">
        <v>218</v>
      </c>
      <c r="DI17" t="s">
        <v>219</v>
      </c>
      <c r="DJ17" t="s">
        <v>220</v>
      </c>
      <c r="DK17" t="s">
        <v>221</v>
      </c>
      <c r="DL17" t="s">
        <v>222</v>
      </c>
      <c r="DM17" t="s">
        <v>223</v>
      </c>
      <c r="DN17" t="s">
        <v>224</v>
      </c>
      <c r="DO17" t="s">
        <v>225</v>
      </c>
      <c r="DP17" t="s">
        <v>117</v>
      </c>
      <c r="DQ17" t="s">
        <v>226</v>
      </c>
      <c r="DR17" t="s">
        <v>227</v>
      </c>
      <c r="DS17" t="s">
        <v>228</v>
      </c>
      <c r="DT17" t="s">
        <v>229</v>
      </c>
      <c r="DU17" t="s">
        <v>230</v>
      </c>
      <c r="DV17" t="s">
        <v>231</v>
      </c>
      <c r="DW17" t="s">
        <v>232</v>
      </c>
      <c r="DX17" t="s">
        <v>233</v>
      </c>
      <c r="DY17" t="s">
        <v>234</v>
      </c>
      <c r="DZ17" t="s">
        <v>235</v>
      </c>
      <c r="EA17" t="s">
        <v>236</v>
      </c>
      <c r="EB17" t="s">
        <v>237</v>
      </c>
      <c r="EC17" t="s">
        <v>238</v>
      </c>
      <c r="ED17" t="s">
        <v>239</v>
      </c>
      <c r="EE17" t="s">
        <v>240</v>
      </c>
      <c r="EF17" t="s">
        <v>241</v>
      </c>
      <c r="EG17" t="s">
        <v>242</v>
      </c>
      <c r="EH17" t="s">
        <v>243</v>
      </c>
      <c r="EI17" t="s">
        <v>244</v>
      </c>
      <c r="EJ17" t="s">
        <v>245</v>
      </c>
      <c r="EK17" t="s">
        <v>246</v>
      </c>
      <c r="EL17" t="s">
        <v>247</v>
      </c>
      <c r="EM17" t="s">
        <v>248</v>
      </c>
      <c r="EN17" t="s">
        <v>249</v>
      </c>
      <c r="EO17" t="s">
        <v>250</v>
      </c>
      <c r="EP17" t="s">
        <v>251</v>
      </c>
      <c r="EQ17" t="s">
        <v>252</v>
      </c>
      <c r="ER17" t="s">
        <v>253</v>
      </c>
      <c r="ES17" t="s">
        <v>254</v>
      </c>
      <c r="ET17" t="s">
        <v>255</v>
      </c>
      <c r="EU17" t="s">
        <v>256</v>
      </c>
      <c r="EV17" t="s">
        <v>257</v>
      </c>
      <c r="EW17" t="s">
        <v>258</v>
      </c>
      <c r="EX17" t="s">
        <v>259</v>
      </c>
      <c r="EY17" t="s">
        <v>260</v>
      </c>
      <c r="EZ17" t="s">
        <v>261</v>
      </c>
      <c r="FA17" t="s">
        <v>262</v>
      </c>
      <c r="FB17" t="s">
        <v>263</v>
      </c>
      <c r="FC17" t="s">
        <v>264</v>
      </c>
      <c r="FD17" t="s">
        <v>265</v>
      </c>
      <c r="FE17" t="s">
        <v>266</v>
      </c>
      <c r="FF17" t="s">
        <v>267</v>
      </c>
      <c r="FG17" t="s">
        <v>268</v>
      </c>
      <c r="FH17" t="s">
        <v>269</v>
      </c>
      <c r="FI17" t="s">
        <v>270</v>
      </c>
      <c r="FJ17" t="s">
        <v>271</v>
      </c>
      <c r="FK17" t="s">
        <v>272</v>
      </c>
      <c r="FL17" t="s">
        <v>273</v>
      </c>
      <c r="FM17" t="s">
        <v>274</v>
      </c>
      <c r="FN17" t="s">
        <v>275</v>
      </c>
      <c r="FO17" t="s">
        <v>111</v>
      </c>
      <c r="FP17" t="s">
        <v>114</v>
      </c>
      <c r="FQ17" t="s">
        <v>276</v>
      </c>
      <c r="FR17" t="s">
        <v>277</v>
      </c>
      <c r="FS17" t="s">
        <v>278</v>
      </c>
      <c r="FT17" t="s">
        <v>279</v>
      </c>
      <c r="FU17" t="s">
        <v>280</v>
      </c>
      <c r="FV17" t="s">
        <v>281</v>
      </c>
      <c r="FW17" t="s">
        <v>282</v>
      </c>
      <c r="FX17" t="s">
        <v>283</v>
      </c>
      <c r="FY17" t="s">
        <v>284</v>
      </c>
      <c r="FZ17" t="s">
        <v>285</v>
      </c>
      <c r="GA17" t="s">
        <v>286</v>
      </c>
      <c r="GB17" t="s">
        <v>287</v>
      </c>
      <c r="GC17" t="s">
        <v>288</v>
      </c>
      <c r="GD17" t="s">
        <v>289</v>
      </c>
      <c r="GE17" t="s">
        <v>290</v>
      </c>
      <c r="GF17" t="s">
        <v>291</v>
      </c>
      <c r="GG17" t="s">
        <v>292</v>
      </c>
      <c r="GH17" t="s">
        <v>293</v>
      </c>
      <c r="GI17" t="s">
        <v>294</v>
      </c>
      <c r="GJ17" t="s">
        <v>295</v>
      </c>
      <c r="GK17" t="s">
        <v>296</v>
      </c>
      <c r="GL17" t="s">
        <v>297</v>
      </c>
      <c r="GM17" t="s">
        <v>298</v>
      </c>
      <c r="GN17" t="s">
        <v>299</v>
      </c>
      <c r="GO17" t="s">
        <v>300</v>
      </c>
      <c r="GP17" t="s">
        <v>301</v>
      </c>
      <c r="GQ17" t="s">
        <v>302</v>
      </c>
      <c r="GR17" t="s">
        <v>303</v>
      </c>
      <c r="GS17" t="s">
        <v>304</v>
      </c>
      <c r="GT17" t="s">
        <v>305</v>
      </c>
      <c r="GU17" t="s">
        <v>306</v>
      </c>
      <c r="GV17" t="s">
        <v>307</v>
      </c>
      <c r="GW17" t="s">
        <v>308</v>
      </c>
      <c r="GX17" t="s">
        <v>309</v>
      </c>
      <c r="GY17" t="s">
        <v>310</v>
      </c>
      <c r="GZ17" t="s">
        <v>311</v>
      </c>
      <c r="HA17" t="s">
        <v>312</v>
      </c>
      <c r="HB17" t="s">
        <v>313</v>
      </c>
      <c r="HC17" t="s">
        <v>314</v>
      </c>
      <c r="HD17" t="s">
        <v>315</v>
      </c>
      <c r="HE17" t="s">
        <v>316</v>
      </c>
      <c r="HF17" t="s">
        <v>317</v>
      </c>
      <c r="HG17" t="s">
        <v>318</v>
      </c>
      <c r="HH17" t="s">
        <v>319</v>
      </c>
      <c r="HI17" t="s">
        <v>320</v>
      </c>
      <c r="HJ17" t="s">
        <v>321</v>
      </c>
      <c r="HK17" t="s">
        <v>322</v>
      </c>
      <c r="HL17" t="s">
        <v>323</v>
      </c>
      <c r="HM17" t="s">
        <v>324</v>
      </c>
      <c r="HN17" t="s">
        <v>325</v>
      </c>
      <c r="HO17" t="s">
        <v>326</v>
      </c>
      <c r="HP17" t="s">
        <v>327</v>
      </c>
      <c r="HQ17" t="s">
        <v>328</v>
      </c>
      <c r="HR17" t="s">
        <v>329</v>
      </c>
      <c r="HS17" t="s">
        <v>330</v>
      </c>
      <c r="HT17" t="s">
        <v>331</v>
      </c>
      <c r="HU17" t="s">
        <v>332</v>
      </c>
      <c r="HV17" t="s">
        <v>333</v>
      </c>
      <c r="HW17" t="s">
        <v>334</v>
      </c>
      <c r="HX17" t="s">
        <v>335</v>
      </c>
      <c r="HY17" t="s">
        <v>336</v>
      </c>
      <c r="HZ17" t="s">
        <v>337</v>
      </c>
      <c r="IA17" t="s">
        <v>338</v>
      </c>
      <c r="IB17" t="s">
        <v>339</v>
      </c>
      <c r="IC17" t="s">
        <v>340</v>
      </c>
      <c r="ID17" t="s">
        <v>341</v>
      </c>
      <c r="IE17" t="s">
        <v>342</v>
      </c>
      <c r="IF17" t="s">
        <v>343</v>
      </c>
      <c r="IG17" t="s">
        <v>344</v>
      </c>
      <c r="IH17" t="s">
        <v>345</v>
      </c>
      <c r="II17" t="s">
        <v>346</v>
      </c>
      <c r="IJ17" t="s">
        <v>347</v>
      </c>
      <c r="IK17" t="s">
        <v>348</v>
      </c>
      <c r="IL17" t="s">
        <v>349</v>
      </c>
      <c r="IM17" t="s">
        <v>350</v>
      </c>
      <c r="IN17" t="s">
        <v>351</v>
      </c>
      <c r="IO17" t="s">
        <v>352</v>
      </c>
      <c r="IP17" t="s">
        <v>353</v>
      </c>
      <c r="IQ17" t="s">
        <v>354</v>
      </c>
      <c r="IR17" t="s">
        <v>355</v>
      </c>
      <c r="IS17" t="s">
        <v>356</v>
      </c>
      <c r="IT17" t="s">
        <v>357</v>
      </c>
      <c r="IU17" t="s">
        <v>358</v>
      </c>
      <c r="IV17" t="s">
        <v>359</v>
      </c>
      <c r="IW17" t="s">
        <v>360</v>
      </c>
      <c r="IX17" t="s">
        <v>361</v>
      </c>
      <c r="IY17" t="s">
        <v>362</v>
      </c>
      <c r="IZ17" t="s">
        <v>363</v>
      </c>
      <c r="JA17" t="s">
        <v>364</v>
      </c>
      <c r="JB17" t="s">
        <v>365</v>
      </c>
      <c r="JC17" t="s">
        <v>366</v>
      </c>
      <c r="JD17" t="s">
        <v>367</v>
      </c>
      <c r="JE17" t="s">
        <v>368</v>
      </c>
      <c r="JF17" t="s">
        <v>369</v>
      </c>
      <c r="JG17" t="s">
        <v>370</v>
      </c>
      <c r="JH17" t="s">
        <v>371</v>
      </c>
      <c r="JI17" t="s">
        <v>372</v>
      </c>
      <c r="JJ17" t="s">
        <v>373</v>
      </c>
      <c r="JK17" t="s">
        <v>374</v>
      </c>
      <c r="JL17" t="s">
        <v>375</v>
      </c>
      <c r="JM17" t="s">
        <v>376</v>
      </c>
      <c r="JN17" t="s">
        <v>377</v>
      </c>
      <c r="JO17" t="s">
        <v>378</v>
      </c>
      <c r="JP17" t="s">
        <v>379</v>
      </c>
      <c r="JQ17" t="s">
        <v>380</v>
      </c>
      <c r="JR17" t="s">
        <v>381</v>
      </c>
      <c r="JS17" t="s">
        <v>382</v>
      </c>
      <c r="JT17" t="s">
        <v>383</v>
      </c>
      <c r="JU17" t="s">
        <v>384</v>
      </c>
      <c r="JV17" t="s">
        <v>385</v>
      </c>
      <c r="JW17" t="s">
        <v>386</v>
      </c>
      <c r="JX17" t="s">
        <v>387</v>
      </c>
      <c r="JY17" t="s">
        <v>388</v>
      </c>
      <c r="JZ17" t="s">
        <v>389</v>
      </c>
      <c r="KA17" t="s">
        <v>390</v>
      </c>
      <c r="KB17" t="s">
        <v>391</v>
      </c>
      <c r="KC17" t="s">
        <v>392</v>
      </c>
      <c r="KD17" t="s">
        <v>393</v>
      </c>
      <c r="KE17" t="s">
        <v>394</v>
      </c>
      <c r="KF17" t="s">
        <v>395</v>
      </c>
      <c r="KG17" t="s">
        <v>396</v>
      </c>
      <c r="KH17" t="s">
        <v>397</v>
      </c>
      <c r="KI17" t="s">
        <v>398</v>
      </c>
      <c r="KJ17" t="s">
        <v>399</v>
      </c>
    </row>
    <row r="18" spans="1:296">
      <c r="B18" t="s">
        <v>400</v>
      </c>
      <c r="C18" t="s">
        <v>400</v>
      </c>
      <c r="F18" t="s">
        <v>400</v>
      </c>
      <c r="H18" t="s">
        <v>400</v>
      </c>
      <c r="I18" t="s">
        <v>401</v>
      </c>
      <c r="J18" t="s">
        <v>402</v>
      </c>
      <c r="K18" t="s">
        <v>403</v>
      </c>
      <c r="L18" t="s">
        <v>404</v>
      </c>
      <c r="M18" t="s">
        <v>404</v>
      </c>
      <c r="N18" t="s">
        <v>233</v>
      </c>
      <c r="O18" t="s">
        <v>233</v>
      </c>
      <c r="P18" t="s">
        <v>401</v>
      </c>
      <c r="Q18" t="s">
        <v>401</v>
      </c>
      <c r="R18" t="s">
        <v>401</v>
      </c>
      <c r="S18" t="s">
        <v>401</v>
      </c>
      <c r="T18" t="s">
        <v>405</v>
      </c>
      <c r="U18" t="s">
        <v>406</v>
      </c>
      <c r="V18" t="s">
        <v>406</v>
      </c>
      <c r="W18" t="s">
        <v>407</v>
      </c>
      <c r="X18" t="s">
        <v>408</v>
      </c>
      <c r="Y18" t="s">
        <v>407</v>
      </c>
      <c r="Z18" t="s">
        <v>407</v>
      </c>
      <c r="AA18" t="s">
        <v>407</v>
      </c>
      <c r="AB18" t="s">
        <v>405</v>
      </c>
      <c r="AC18" t="s">
        <v>405</v>
      </c>
      <c r="AD18" t="s">
        <v>405</v>
      </c>
      <c r="AE18" t="s">
        <v>405</v>
      </c>
      <c r="AF18" t="s">
        <v>403</v>
      </c>
      <c r="AG18" t="s">
        <v>402</v>
      </c>
      <c r="AH18" t="s">
        <v>403</v>
      </c>
      <c r="AI18" t="s">
        <v>404</v>
      </c>
      <c r="AJ18" t="s">
        <v>404</v>
      </c>
      <c r="AK18" t="s">
        <v>409</v>
      </c>
      <c r="AL18" t="s">
        <v>410</v>
      </c>
      <c r="AM18" t="s">
        <v>402</v>
      </c>
      <c r="AN18" t="s">
        <v>411</v>
      </c>
      <c r="AO18" t="s">
        <v>411</v>
      </c>
      <c r="AP18" t="s">
        <v>412</v>
      </c>
      <c r="AQ18" t="s">
        <v>410</v>
      </c>
      <c r="AR18" t="s">
        <v>413</v>
      </c>
      <c r="AS18" t="s">
        <v>408</v>
      </c>
      <c r="AU18" t="s">
        <v>408</v>
      </c>
      <c r="AV18" t="s">
        <v>413</v>
      </c>
      <c r="BB18" t="s">
        <v>403</v>
      </c>
      <c r="BI18" t="s">
        <v>403</v>
      </c>
      <c r="BJ18" t="s">
        <v>403</v>
      </c>
      <c r="BK18" t="s">
        <v>403</v>
      </c>
      <c r="BL18" t="s">
        <v>414</v>
      </c>
      <c r="BZ18" t="s">
        <v>415</v>
      </c>
      <c r="CB18" t="s">
        <v>415</v>
      </c>
      <c r="CC18" t="s">
        <v>403</v>
      </c>
      <c r="CF18" t="s">
        <v>415</v>
      </c>
      <c r="CG18" t="s">
        <v>408</v>
      </c>
      <c r="CJ18" t="s">
        <v>416</v>
      </c>
      <c r="CK18" t="s">
        <v>416</v>
      </c>
      <c r="CM18" t="s">
        <v>417</v>
      </c>
      <c r="CN18" t="s">
        <v>415</v>
      </c>
      <c r="CP18" t="s">
        <v>415</v>
      </c>
      <c r="CQ18" t="s">
        <v>403</v>
      </c>
      <c r="CU18" t="s">
        <v>415</v>
      </c>
      <c r="CW18" t="s">
        <v>418</v>
      </c>
      <c r="CZ18" t="s">
        <v>415</v>
      </c>
      <c r="DA18" t="s">
        <v>415</v>
      </c>
      <c r="DC18" t="s">
        <v>415</v>
      </c>
      <c r="DE18" t="s">
        <v>415</v>
      </c>
      <c r="DG18" t="s">
        <v>403</v>
      </c>
      <c r="DH18" t="s">
        <v>403</v>
      </c>
      <c r="DJ18" t="s">
        <v>419</v>
      </c>
      <c r="DK18" t="s">
        <v>420</v>
      </c>
      <c r="DN18" t="s">
        <v>401</v>
      </c>
      <c r="DP18" t="s">
        <v>400</v>
      </c>
      <c r="DQ18" t="s">
        <v>404</v>
      </c>
      <c r="DR18" t="s">
        <v>404</v>
      </c>
      <c r="DS18" t="s">
        <v>411</v>
      </c>
      <c r="DT18" t="s">
        <v>411</v>
      </c>
      <c r="DU18" t="s">
        <v>404</v>
      </c>
      <c r="DV18" t="s">
        <v>411</v>
      </c>
      <c r="DW18" t="s">
        <v>413</v>
      </c>
      <c r="DX18" t="s">
        <v>407</v>
      </c>
      <c r="DY18" t="s">
        <v>407</v>
      </c>
      <c r="DZ18" t="s">
        <v>406</v>
      </c>
      <c r="EA18" t="s">
        <v>406</v>
      </c>
      <c r="EB18" t="s">
        <v>406</v>
      </c>
      <c r="EC18" t="s">
        <v>406</v>
      </c>
      <c r="ED18" t="s">
        <v>406</v>
      </c>
      <c r="EE18" t="s">
        <v>421</v>
      </c>
      <c r="EF18" t="s">
        <v>403</v>
      </c>
      <c r="EG18" t="s">
        <v>403</v>
      </c>
      <c r="EH18" t="s">
        <v>404</v>
      </c>
      <c r="EI18" t="s">
        <v>404</v>
      </c>
      <c r="EJ18" t="s">
        <v>404</v>
      </c>
      <c r="EK18" t="s">
        <v>411</v>
      </c>
      <c r="EL18" t="s">
        <v>404</v>
      </c>
      <c r="EM18" t="s">
        <v>411</v>
      </c>
      <c r="EN18" t="s">
        <v>407</v>
      </c>
      <c r="EO18" t="s">
        <v>407</v>
      </c>
      <c r="EP18" t="s">
        <v>406</v>
      </c>
      <c r="EQ18" t="s">
        <v>406</v>
      </c>
      <c r="ER18" t="s">
        <v>403</v>
      </c>
      <c r="EW18" t="s">
        <v>403</v>
      </c>
      <c r="EZ18" t="s">
        <v>406</v>
      </c>
      <c r="FA18" t="s">
        <v>406</v>
      </c>
      <c r="FB18" t="s">
        <v>406</v>
      </c>
      <c r="FC18" t="s">
        <v>406</v>
      </c>
      <c r="FD18" t="s">
        <v>406</v>
      </c>
      <c r="FE18" t="s">
        <v>403</v>
      </c>
      <c r="FF18" t="s">
        <v>403</v>
      </c>
      <c r="FG18" t="s">
        <v>403</v>
      </c>
      <c r="FH18" t="s">
        <v>400</v>
      </c>
      <c r="FK18" t="s">
        <v>422</v>
      </c>
      <c r="FL18" t="s">
        <v>422</v>
      </c>
      <c r="FN18" t="s">
        <v>400</v>
      </c>
      <c r="FO18" t="s">
        <v>423</v>
      </c>
      <c r="FQ18" t="s">
        <v>400</v>
      </c>
      <c r="FR18" t="s">
        <v>400</v>
      </c>
      <c r="FT18" t="s">
        <v>424</v>
      </c>
      <c r="FU18" t="s">
        <v>425</v>
      </c>
      <c r="FV18" t="s">
        <v>424</v>
      </c>
      <c r="FW18" t="s">
        <v>425</v>
      </c>
      <c r="FX18" t="s">
        <v>424</v>
      </c>
      <c r="FY18" t="s">
        <v>425</v>
      </c>
      <c r="FZ18" t="s">
        <v>408</v>
      </c>
      <c r="GA18" t="s">
        <v>408</v>
      </c>
      <c r="GB18" t="s">
        <v>404</v>
      </c>
      <c r="GC18" t="s">
        <v>426</v>
      </c>
      <c r="GD18" t="s">
        <v>404</v>
      </c>
      <c r="GG18" t="s">
        <v>427</v>
      </c>
      <c r="GJ18" t="s">
        <v>411</v>
      </c>
      <c r="GK18" t="s">
        <v>428</v>
      </c>
      <c r="GL18" t="s">
        <v>411</v>
      </c>
      <c r="GQ18" t="s">
        <v>429</v>
      </c>
      <c r="GR18" t="s">
        <v>429</v>
      </c>
      <c r="HE18" t="s">
        <v>429</v>
      </c>
      <c r="HF18" t="s">
        <v>429</v>
      </c>
      <c r="HG18" t="s">
        <v>430</v>
      </c>
      <c r="HH18" t="s">
        <v>430</v>
      </c>
      <c r="HI18" t="s">
        <v>406</v>
      </c>
      <c r="HJ18" t="s">
        <v>406</v>
      </c>
      <c r="HK18" t="s">
        <v>408</v>
      </c>
      <c r="HL18" t="s">
        <v>406</v>
      </c>
      <c r="HM18" t="s">
        <v>411</v>
      </c>
      <c r="HN18" t="s">
        <v>408</v>
      </c>
      <c r="HO18" t="s">
        <v>408</v>
      </c>
      <c r="HQ18" t="s">
        <v>429</v>
      </c>
      <c r="HR18" t="s">
        <v>429</v>
      </c>
      <c r="HS18" t="s">
        <v>429</v>
      </c>
      <c r="HT18" t="s">
        <v>429</v>
      </c>
      <c r="HU18" t="s">
        <v>429</v>
      </c>
      <c r="HV18" t="s">
        <v>429</v>
      </c>
      <c r="HW18" t="s">
        <v>429</v>
      </c>
      <c r="HX18" t="s">
        <v>431</v>
      </c>
      <c r="HY18" t="s">
        <v>431</v>
      </c>
      <c r="HZ18" t="s">
        <v>431</v>
      </c>
      <c r="IA18" t="s">
        <v>432</v>
      </c>
      <c r="IB18" t="s">
        <v>429</v>
      </c>
      <c r="IC18" t="s">
        <v>429</v>
      </c>
      <c r="ID18" t="s">
        <v>429</v>
      </c>
      <c r="IE18" t="s">
        <v>429</v>
      </c>
      <c r="IF18" t="s">
        <v>429</v>
      </c>
      <c r="IG18" t="s">
        <v>429</v>
      </c>
      <c r="IH18" t="s">
        <v>429</v>
      </c>
      <c r="II18" t="s">
        <v>429</v>
      </c>
      <c r="IJ18" t="s">
        <v>429</v>
      </c>
      <c r="IK18" t="s">
        <v>429</v>
      </c>
      <c r="IL18" t="s">
        <v>429</v>
      </c>
      <c r="IM18" t="s">
        <v>429</v>
      </c>
      <c r="IT18" t="s">
        <v>429</v>
      </c>
      <c r="IU18" t="s">
        <v>408</v>
      </c>
      <c r="IV18" t="s">
        <v>408</v>
      </c>
      <c r="IW18" t="s">
        <v>424</v>
      </c>
      <c r="IX18" t="s">
        <v>425</v>
      </c>
      <c r="IY18" t="s">
        <v>424</v>
      </c>
      <c r="JC18" t="s">
        <v>425</v>
      </c>
      <c r="JG18" t="s">
        <v>404</v>
      </c>
      <c r="JH18" t="s">
        <v>404</v>
      </c>
      <c r="JI18" t="s">
        <v>411</v>
      </c>
      <c r="JJ18" t="s">
        <v>411</v>
      </c>
      <c r="JK18" t="s">
        <v>433</v>
      </c>
      <c r="JL18" t="s">
        <v>433</v>
      </c>
      <c r="JM18" t="s">
        <v>429</v>
      </c>
      <c r="JN18" t="s">
        <v>429</v>
      </c>
      <c r="JO18" t="s">
        <v>429</v>
      </c>
      <c r="JP18" t="s">
        <v>429</v>
      </c>
      <c r="JQ18" t="s">
        <v>429</v>
      </c>
      <c r="JR18" t="s">
        <v>429</v>
      </c>
      <c r="JS18" t="s">
        <v>406</v>
      </c>
      <c r="JT18" t="s">
        <v>429</v>
      </c>
      <c r="JV18" t="s">
        <v>413</v>
      </c>
      <c r="JW18" t="s">
        <v>413</v>
      </c>
      <c r="JX18" t="s">
        <v>406</v>
      </c>
      <c r="JY18" t="s">
        <v>406</v>
      </c>
      <c r="JZ18" t="s">
        <v>406</v>
      </c>
      <c r="KA18" t="s">
        <v>406</v>
      </c>
      <c r="KB18" t="s">
        <v>406</v>
      </c>
      <c r="KC18" t="s">
        <v>408</v>
      </c>
      <c r="KD18" t="s">
        <v>408</v>
      </c>
      <c r="KE18" t="s">
        <v>408</v>
      </c>
      <c r="KF18" t="s">
        <v>406</v>
      </c>
      <c r="KG18" t="s">
        <v>404</v>
      </c>
      <c r="KH18" t="s">
        <v>411</v>
      </c>
      <c r="KI18" t="s">
        <v>408</v>
      </c>
      <c r="KJ18" t="s">
        <v>408</v>
      </c>
    </row>
    <row r="19" spans="1:296">
      <c r="A19">
        <v>1</v>
      </c>
      <c r="B19">
        <v>1759073083.1</v>
      </c>
      <c r="C19">
        <v>0</v>
      </c>
      <c r="D19" t="s">
        <v>434</v>
      </c>
      <c r="E19" t="s">
        <v>435</v>
      </c>
      <c r="F19">
        <v>5</v>
      </c>
      <c r="G19" t="s">
        <v>436</v>
      </c>
      <c r="H19">
        <v>1759073075.099999</v>
      </c>
      <c r="I19">
        <f>(J19)/1000</f>
        <v>0</v>
      </c>
      <c r="J19">
        <f>IF(DO19, AM19, AG19)</f>
        <v>0</v>
      </c>
      <c r="K19">
        <f>IF(DO19, AH19, AF19)</f>
        <v>0</v>
      </c>
      <c r="L19">
        <f>DQ19 - IF(AT19&gt;1, K19*DK19*100.0/(AV19), 0)</f>
        <v>0</v>
      </c>
      <c r="M19">
        <f>((S19-I19/2)*L19-K19)/(S19+I19/2)</f>
        <v>0</v>
      </c>
      <c r="N19">
        <f>M19*(DX19+DY19)/1000.0</f>
        <v>0</v>
      </c>
      <c r="O19">
        <f>(DQ19 - IF(AT19&gt;1, K19*DK19*100.0/(AV19), 0))*(DX19+DY19)/1000.0</f>
        <v>0</v>
      </c>
      <c r="P19">
        <f>2.0/((1/R19-1/Q19)+SIGN(R19)*SQRT((1/R19-1/Q19)*(1/R19-1/Q19) + 4*DL19/((DL19+1)*(DL19+1))*(2*1/R19*1/Q19-1/Q19*1/Q19)))</f>
        <v>0</v>
      </c>
      <c r="Q19">
        <f>IF(LEFT(DM19,1)&lt;&gt;"0",IF(LEFT(DM19,1)="1",3.0,DN19),$D$5+$E$5*(EE19*DX19/($K$5*1000))+$F$5*(EE19*DX19/($K$5*1000))*MAX(MIN(DK19,$J$5),$I$5)*MAX(MIN(DK19,$J$5),$I$5)+$G$5*MAX(MIN(DK19,$J$5),$I$5)*(EE19*DX19/($K$5*1000))+$H$5*(EE19*DX19/($K$5*1000))*(EE19*DX19/($K$5*1000)))</f>
        <v>0</v>
      </c>
      <c r="R19">
        <f>I19*(1000-(1000*0.61365*exp(17.502*V19/(240.97+V19))/(DX19+DY19)+DS19)/2)/(1000*0.61365*exp(17.502*V19/(240.97+V19))/(DX19+DY19)-DS19)</f>
        <v>0</v>
      </c>
      <c r="S19">
        <f>1/((DL19+1)/(P19/1.6)+1/(Q19/1.37)) + DL19/((DL19+1)/(P19/1.6) + DL19/(Q19/1.37))</f>
        <v>0</v>
      </c>
      <c r="T19">
        <f>(DG19*DJ19)</f>
        <v>0</v>
      </c>
      <c r="U19">
        <f>(DZ19+(T19+2*0.95*5.67E-8*(((DZ19+$B$9)+273)^4-(DZ19+273)^4)-44100*I19)/(1.84*29.3*Q19+8*0.95*5.67E-8*(DZ19+273)^3))</f>
        <v>0</v>
      </c>
      <c r="V19">
        <f>($C$9*EA19+$D$9*EB19+$E$9*U19)</f>
        <v>0</v>
      </c>
      <c r="W19">
        <f>0.61365*exp(17.502*V19/(240.97+V19))</f>
        <v>0</v>
      </c>
      <c r="X19">
        <f>(Y19/Z19*100)</f>
        <v>0</v>
      </c>
      <c r="Y19">
        <f>DS19*(DX19+DY19)/1000</f>
        <v>0</v>
      </c>
      <c r="Z19">
        <f>0.61365*exp(17.502*DZ19/(240.97+DZ19))</f>
        <v>0</v>
      </c>
      <c r="AA19">
        <f>(W19-DS19*(DX19+DY19)/1000)</f>
        <v>0</v>
      </c>
      <c r="AB19">
        <f>(-I19*44100)</f>
        <v>0</v>
      </c>
      <c r="AC19">
        <f>2*29.3*Q19*0.92*(DZ19-V19)</f>
        <v>0</v>
      </c>
      <c r="AD19">
        <f>2*0.95*5.67E-8*(((DZ19+$B$9)+273)^4-(V19+273)^4)</f>
        <v>0</v>
      </c>
      <c r="AE19">
        <f>T19+AD19+AB19+AC19</f>
        <v>0</v>
      </c>
      <c r="AF19">
        <f>DW19*AT19*(DR19-DQ19*(1000-AT19*DT19)/(1000-AT19*DS19))/(100*DK19)</f>
        <v>0</v>
      </c>
      <c r="AG19">
        <f>1000*DW19*AT19*(DS19-DT19)/(100*DK19*(1000-AT19*DS19))</f>
        <v>0</v>
      </c>
      <c r="AH19">
        <f>(AI19 - AJ19 - DX19*1E3/(8.314*(DZ19+273.15)) * AL19/DW19 * AK19) * DW19/(100*DK19) * (1000 - DT19)/1000</f>
        <v>0</v>
      </c>
      <c r="AI19">
        <v>428.7356109767365</v>
      </c>
      <c r="AJ19">
        <v>419.6727151515151</v>
      </c>
      <c r="AK19">
        <v>0.0001985981659437948</v>
      </c>
      <c r="AL19">
        <v>65.07382265108268</v>
      </c>
      <c r="AM19">
        <f>(AO19 - AN19 + DX19*1E3/(8.314*(DZ19+273.15)) * AQ19/DW19 * AP19) * DW19/(100*DK19) * 1000/(1000 - AO19)</f>
        <v>0</v>
      </c>
      <c r="AN19">
        <v>20.18435625197723</v>
      </c>
      <c r="AO19">
        <v>21.63143818181817</v>
      </c>
      <c r="AP19">
        <v>6.050777780180875E-06</v>
      </c>
      <c r="AQ19">
        <v>105.1465455162051</v>
      </c>
      <c r="AR19">
        <v>0</v>
      </c>
      <c r="AS19">
        <v>0</v>
      </c>
      <c r="AT19">
        <f>IF(AR19*$H$15&gt;=AV19,1.0,(AV19/(AV19-AR19*$H$15)))</f>
        <v>0</v>
      </c>
      <c r="AU19">
        <f>(AT19-1)*100</f>
        <v>0</v>
      </c>
      <c r="AV19">
        <f>MAX(0,($B$15+$C$15*EE19)/(1+$D$15*EE19)*DX19/(DZ19+273)*$E$15)</f>
        <v>0</v>
      </c>
      <c r="AW19" t="s">
        <v>437</v>
      </c>
      <c r="AX19" t="s">
        <v>437</v>
      </c>
      <c r="AY19">
        <v>0</v>
      </c>
      <c r="AZ19">
        <v>0</v>
      </c>
      <c r="BA19">
        <f>1-AY19/AZ19</f>
        <v>0</v>
      </c>
      <c r="BB19">
        <v>0</v>
      </c>
      <c r="BC19" t="s">
        <v>437</v>
      </c>
      <c r="BD19" t="s">
        <v>437</v>
      </c>
      <c r="BE19">
        <v>0</v>
      </c>
      <c r="BF19">
        <v>0</v>
      </c>
      <c r="BG19">
        <f>1-BE19/BF19</f>
        <v>0</v>
      </c>
      <c r="BH19">
        <v>0.5</v>
      </c>
      <c r="BI19">
        <f>DH19</f>
        <v>0</v>
      </c>
      <c r="BJ19">
        <f>K19</f>
        <v>0</v>
      </c>
      <c r="BK19">
        <f>BG19*BH19*BI19</f>
        <v>0</v>
      </c>
      <c r="BL19">
        <f>(BJ19-BB19)/BI19</f>
        <v>0</v>
      </c>
      <c r="BM19">
        <f>(AZ19-BF19)/BF19</f>
        <v>0</v>
      </c>
      <c r="BN19">
        <f>AY19/(BA19+AY19/BF19)</f>
        <v>0</v>
      </c>
      <c r="BO19" t="s">
        <v>437</v>
      </c>
      <c r="BP19">
        <v>0</v>
      </c>
      <c r="BQ19">
        <f>IF(BP19&lt;&gt;0, BP19, BN19)</f>
        <v>0</v>
      </c>
      <c r="BR19">
        <f>1-BQ19/BF19</f>
        <v>0</v>
      </c>
      <c r="BS19">
        <f>(BF19-BE19)/(BF19-BQ19)</f>
        <v>0</v>
      </c>
      <c r="BT19">
        <f>(AZ19-BF19)/(AZ19-BQ19)</f>
        <v>0</v>
      </c>
      <c r="BU19">
        <f>(BF19-BE19)/(BF19-AY19)</f>
        <v>0</v>
      </c>
      <c r="BV19">
        <f>(AZ19-BF19)/(AZ19-AY19)</f>
        <v>0</v>
      </c>
      <c r="BW19">
        <f>(BS19*BQ19/BE19)</f>
        <v>0</v>
      </c>
      <c r="BX19">
        <f>(1-BW19)</f>
        <v>0</v>
      </c>
      <c r="DG19">
        <f>$B$13*EF19+$C$13*EG19+$F$13*ER19*(1-EU19)</f>
        <v>0</v>
      </c>
      <c r="DH19">
        <f>DG19*DI19</f>
        <v>0</v>
      </c>
      <c r="DI19">
        <f>($B$13*$D$11+$C$13*$D$11+$F$13*((FE19+EW19)/MAX(FE19+EW19+FF19, 0.1)*$I$11+FF19/MAX(FE19+EW19+FF19, 0.1)*$J$11))/($B$13+$C$13+$F$13)</f>
        <v>0</v>
      </c>
      <c r="DJ19">
        <f>($B$13*$K$11+$C$13*$K$11+$F$13*((FE19+EW19)/MAX(FE19+EW19+FF19, 0.1)*$P$11+FF19/MAX(FE19+EW19+FF19, 0.1)*$Q$11))/($B$13+$C$13+$F$13)</f>
        <v>0</v>
      </c>
      <c r="DK19">
        <v>2.7</v>
      </c>
      <c r="DL19">
        <v>0.5</v>
      </c>
      <c r="DM19" t="s">
        <v>438</v>
      </c>
      <c r="DN19">
        <v>2</v>
      </c>
      <c r="DO19" t="b">
        <v>1</v>
      </c>
      <c r="DP19">
        <v>1759073075.099999</v>
      </c>
      <c r="DQ19">
        <v>410.5783870967741</v>
      </c>
      <c r="DR19">
        <v>420.0474838709677</v>
      </c>
      <c r="DS19">
        <v>21.63534193548388</v>
      </c>
      <c r="DT19">
        <v>20.18568709677419</v>
      </c>
      <c r="DU19">
        <v>411.4760645161292</v>
      </c>
      <c r="DV19">
        <v>21.3514870967742</v>
      </c>
      <c r="DW19">
        <v>500.0404193548387</v>
      </c>
      <c r="DX19">
        <v>90.87469677419357</v>
      </c>
      <c r="DY19">
        <v>0.06619834193548386</v>
      </c>
      <c r="DZ19">
        <v>28.68534516129032</v>
      </c>
      <c r="EA19">
        <v>29.99731935483871</v>
      </c>
      <c r="EB19">
        <v>999.9000000000003</v>
      </c>
      <c r="EC19">
        <v>0</v>
      </c>
      <c r="ED19">
        <v>0</v>
      </c>
      <c r="EE19">
        <v>10010.66032258065</v>
      </c>
      <c r="EF19">
        <v>0</v>
      </c>
      <c r="EG19">
        <v>11.2928</v>
      </c>
      <c r="EH19">
        <v>-9.469128064516129</v>
      </c>
      <c r="EI19">
        <v>419.6578709677419</v>
      </c>
      <c r="EJ19">
        <v>428.7010967741934</v>
      </c>
      <c r="EK19">
        <v>1.449660967741935</v>
      </c>
      <c r="EL19">
        <v>420.0474838709677</v>
      </c>
      <c r="EM19">
        <v>20.18568709677419</v>
      </c>
      <c r="EN19">
        <v>1.966105806451613</v>
      </c>
      <c r="EO19">
        <v>1.834368064516129</v>
      </c>
      <c r="EP19">
        <v>17.17398709677419</v>
      </c>
      <c r="EQ19">
        <v>16.08277096774194</v>
      </c>
      <c r="ER19">
        <v>2000.000967741935</v>
      </c>
      <c r="ES19">
        <v>0.9799964516129031</v>
      </c>
      <c r="ET19">
        <v>0.02000330967741936</v>
      </c>
      <c r="EU19">
        <v>0</v>
      </c>
      <c r="EV19">
        <v>333.448064516129</v>
      </c>
      <c r="EW19">
        <v>5.000779999999999</v>
      </c>
      <c r="EX19">
        <v>6601.547419354837</v>
      </c>
      <c r="EY19">
        <v>16379.62258064516</v>
      </c>
      <c r="EZ19">
        <v>39.47564516129032</v>
      </c>
      <c r="FA19">
        <v>40.30612903225806</v>
      </c>
      <c r="FB19">
        <v>39.75774193548386</v>
      </c>
      <c r="FC19">
        <v>40.01796774193548</v>
      </c>
      <c r="FD19">
        <v>40.6812258064516</v>
      </c>
      <c r="FE19">
        <v>1955.091612903226</v>
      </c>
      <c r="FF19">
        <v>39.90903225806453</v>
      </c>
      <c r="FG19">
        <v>0</v>
      </c>
      <c r="FH19">
        <v>1759073075</v>
      </c>
      <c r="FI19">
        <v>0</v>
      </c>
      <c r="FJ19">
        <v>333.4340000000001</v>
      </c>
      <c r="FK19">
        <v>-1.431658110599953</v>
      </c>
      <c r="FL19">
        <v>0.7087179471822213</v>
      </c>
      <c r="FM19">
        <v>6601.561153846154</v>
      </c>
      <c r="FN19">
        <v>15</v>
      </c>
      <c r="FO19">
        <v>0</v>
      </c>
      <c r="FP19" t="s">
        <v>439</v>
      </c>
      <c r="FQ19">
        <v>1746989605.5</v>
      </c>
      <c r="FR19">
        <v>1746989593.5</v>
      </c>
      <c r="FS19">
        <v>0</v>
      </c>
      <c r="FT19">
        <v>-0.274</v>
      </c>
      <c r="FU19">
        <v>-0.002</v>
      </c>
      <c r="FV19">
        <v>2.549</v>
      </c>
      <c r="FW19">
        <v>0.129</v>
      </c>
      <c r="FX19">
        <v>420</v>
      </c>
      <c r="FY19">
        <v>17</v>
      </c>
      <c r="FZ19">
        <v>0.02</v>
      </c>
      <c r="GA19">
        <v>0.04</v>
      </c>
      <c r="GB19">
        <v>-9.471200731707317</v>
      </c>
      <c r="GC19">
        <v>0.04147400696865076</v>
      </c>
      <c r="GD19">
        <v>0.04327174735294161</v>
      </c>
      <c r="GE19">
        <v>1</v>
      </c>
      <c r="GF19">
        <v>333.4348823529411</v>
      </c>
      <c r="GG19">
        <v>-0.4521619533571665</v>
      </c>
      <c r="GH19">
        <v>0.2757884701665671</v>
      </c>
      <c r="GI19">
        <v>1</v>
      </c>
      <c r="GJ19">
        <v>1.450332926829268</v>
      </c>
      <c r="GK19">
        <v>-0.02209233449477115</v>
      </c>
      <c r="GL19">
        <v>0.002457931158517639</v>
      </c>
      <c r="GM19">
        <v>1</v>
      </c>
      <c r="GN19">
        <v>3</v>
      </c>
      <c r="GO19">
        <v>3</v>
      </c>
      <c r="GP19" t="s">
        <v>440</v>
      </c>
      <c r="GQ19">
        <v>3.10202</v>
      </c>
      <c r="GR19">
        <v>2.72394</v>
      </c>
      <c r="GS19">
        <v>0.0868747</v>
      </c>
      <c r="GT19">
        <v>0.0882633</v>
      </c>
      <c r="GU19">
        <v>0.100479</v>
      </c>
      <c r="GV19">
        <v>0.09703299999999999</v>
      </c>
      <c r="GW19">
        <v>23862.5</v>
      </c>
      <c r="GX19">
        <v>21652.3</v>
      </c>
      <c r="GY19">
        <v>26698.3</v>
      </c>
      <c r="GZ19">
        <v>23972.2</v>
      </c>
      <c r="HA19">
        <v>38425.8</v>
      </c>
      <c r="HB19">
        <v>31999.8</v>
      </c>
      <c r="HC19">
        <v>46617.2</v>
      </c>
      <c r="HD19">
        <v>37926.1</v>
      </c>
      <c r="HE19">
        <v>1.86495</v>
      </c>
      <c r="HF19">
        <v>1.86248</v>
      </c>
      <c r="HG19">
        <v>0.133254</v>
      </c>
      <c r="HH19">
        <v>0</v>
      </c>
      <c r="HI19">
        <v>27.8144</v>
      </c>
      <c r="HJ19">
        <v>999.9</v>
      </c>
      <c r="HK19">
        <v>50</v>
      </c>
      <c r="HL19">
        <v>31.2</v>
      </c>
      <c r="HM19">
        <v>25.1054</v>
      </c>
      <c r="HN19">
        <v>60.6091</v>
      </c>
      <c r="HO19">
        <v>22.2075</v>
      </c>
      <c r="HP19">
        <v>1</v>
      </c>
      <c r="HQ19">
        <v>0.156766</v>
      </c>
      <c r="HR19">
        <v>0.0178704</v>
      </c>
      <c r="HS19">
        <v>20.2813</v>
      </c>
      <c r="HT19">
        <v>5.21325</v>
      </c>
      <c r="HU19">
        <v>11.98</v>
      </c>
      <c r="HV19">
        <v>4.964</v>
      </c>
      <c r="HW19">
        <v>3.27478</v>
      </c>
      <c r="HX19">
        <v>9999</v>
      </c>
      <c r="HY19">
        <v>9999</v>
      </c>
      <c r="HZ19">
        <v>9999</v>
      </c>
      <c r="IA19">
        <v>31</v>
      </c>
      <c r="IB19">
        <v>1.86399</v>
      </c>
      <c r="IC19">
        <v>1.86011</v>
      </c>
      <c r="ID19">
        <v>1.85841</v>
      </c>
      <c r="IE19">
        <v>1.85979</v>
      </c>
      <c r="IF19">
        <v>1.85989</v>
      </c>
      <c r="IG19">
        <v>1.85837</v>
      </c>
      <c r="IH19">
        <v>1.85745</v>
      </c>
      <c r="II19">
        <v>1.85242</v>
      </c>
      <c r="IJ19">
        <v>0</v>
      </c>
      <c r="IK19">
        <v>0</v>
      </c>
      <c r="IL19">
        <v>0</v>
      </c>
      <c r="IM19">
        <v>0</v>
      </c>
      <c r="IN19" t="s">
        <v>441</v>
      </c>
      <c r="IO19" t="s">
        <v>442</v>
      </c>
      <c r="IP19" t="s">
        <v>443</v>
      </c>
      <c r="IQ19" t="s">
        <v>443</v>
      </c>
      <c r="IR19" t="s">
        <v>443</v>
      </c>
      <c r="IS19" t="s">
        <v>443</v>
      </c>
      <c r="IT19">
        <v>0</v>
      </c>
      <c r="IU19">
        <v>100</v>
      </c>
      <c r="IV19">
        <v>100</v>
      </c>
      <c r="IW19">
        <v>-0.898</v>
      </c>
      <c r="IX19">
        <v>0.2837</v>
      </c>
      <c r="IY19">
        <v>-0.819046093373875</v>
      </c>
      <c r="IZ19">
        <v>-0.0008311593448893811</v>
      </c>
      <c r="JA19">
        <v>1.768286430498992E-06</v>
      </c>
      <c r="JB19">
        <v>-5.176383660599935E-10</v>
      </c>
      <c r="JC19">
        <v>0.01793090377665582</v>
      </c>
      <c r="JD19">
        <v>0.002652576625932546</v>
      </c>
      <c r="JE19">
        <v>0.0004569377311329863</v>
      </c>
      <c r="JF19">
        <v>1.003524486243527E-07</v>
      </c>
      <c r="JG19">
        <v>2</v>
      </c>
      <c r="JH19">
        <v>1975</v>
      </c>
      <c r="JI19">
        <v>1</v>
      </c>
      <c r="JJ19">
        <v>26</v>
      </c>
      <c r="JK19">
        <v>201391.3</v>
      </c>
      <c r="JL19">
        <v>201391.5</v>
      </c>
      <c r="JM19">
        <v>1.13403</v>
      </c>
      <c r="JN19">
        <v>2.60254</v>
      </c>
      <c r="JO19">
        <v>1.49658</v>
      </c>
      <c r="JP19">
        <v>2.34375</v>
      </c>
      <c r="JQ19">
        <v>1.54907</v>
      </c>
      <c r="JR19">
        <v>2.44507</v>
      </c>
      <c r="JS19">
        <v>36.1754</v>
      </c>
      <c r="JT19">
        <v>24.1838</v>
      </c>
      <c r="JU19">
        <v>18</v>
      </c>
      <c r="JV19">
        <v>483.391</v>
      </c>
      <c r="JW19">
        <v>496.758</v>
      </c>
      <c r="JX19">
        <v>27.4398</v>
      </c>
      <c r="JY19">
        <v>29.3089</v>
      </c>
      <c r="JZ19">
        <v>29.9996</v>
      </c>
      <c r="KA19">
        <v>29.5841</v>
      </c>
      <c r="KB19">
        <v>29.5916</v>
      </c>
      <c r="KC19">
        <v>22.7171</v>
      </c>
      <c r="KD19">
        <v>22.1793</v>
      </c>
      <c r="KE19">
        <v>94.05240000000001</v>
      </c>
      <c r="KF19">
        <v>27.4427</v>
      </c>
      <c r="KG19">
        <v>413.367</v>
      </c>
      <c r="KH19">
        <v>20.2293</v>
      </c>
      <c r="KI19">
        <v>101.928</v>
      </c>
      <c r="KJ19">
        <v>91.464</v>
      </c>
    </row>
    <row r="20" spans="1:296">
      <c r="A20">
        <v>2</v>
      </c>
      <c r="B20">
        <v>1759073088.1</v>
      </c>
      <c r="C20">
        <v>5</v>
      </c>
      <c r="D20" t="s">
        <v>444</v>
      </c>
      <c r="E20" t="s">
        <v>445</v>
      </c>
      <c r="F20">
        <v>5</v>
      </c>
      <c r="G20" t="s">
        <v>436</v>
      </c>
      <c r="H20">
        <v>1759073080.255172</v>
      </c>
      <c r="I20">
        <f>(J20)/1000</f>
        <v>0</v>
      </c>
      <c r="J20">
        <f>IF(DO20, AM20, AG20)</f>
        <v>0</v>
      </c>
      <c r="K20">
        <f>IF(DO20, AH20, AF20)</f>
        <v>0</v>
      </c>
      <c r="L20">
        <f>DQ20 - IF(AT20&gt;1, K20*DK20*100.0/(AV20), 0)</f>
        <v>0</v>
      </c>
      <c r="M20">
        <f>((S20-I20/2)*L20-K20)/(S20+I20/2)</f>
        <v>0</v>
      </c>
      <c r="N20">
        <f>M20*(DX20+DY20)/1000.0</f>
        <v>0</v>
      </c>
      <c r="O20">
        <f>(DQ20 - IF(AT20&gt;1, K20*DK20*100.0/(AV20), 0))*(DX20+DY20)/1000.0</f>
        <v>0</v>
      </c>
      <c r="P20">
        <f>2.0/((1/R20-1/Q20)+SIGN(R20)*SQRT((1/R20-1/Q20)*(1/R20-1/Q20) + 4*DL20/((DL20+1)*(DL20+1))*(2*1/R20*1/Q20-1/Q20*1/Q20)))</f>
        <v>0</v>
      </c>
      <c r="Q20">
        <f>IF(LEFT(DM20,1)&lt;&gt;"0",IF(LEFT(DM20,1)="1",3.0,DN20),$D$5+$E$5*(EE20*DX20/($K$5*1000))+$F$5*(EE20*DX20/($K$5*1000))*MAX(MIN(DK20,$J$5),$I$5)*MAX(MIN(DK20,$J$5),$I$5)+$G$5*MAX(MIN(DK20,$J$5),$I$5)*(EE20*DX20/($K$5*1000))+$H$5*(EE20*DX20/($K$5*1000))*(EE20*DX20/($K$5*1000)))</f>
        <v>0</v>
      </c>
      <c r="R20">
        <f>I20*(1000-(1000*0.61365*exp(17.502*V20/(240.97+V20))/(DX20+DY20)+DS20)/2)/(1000*0.61365*exp(17.502*V20/(240.97+V20))/(DX20+DY20)-DS20)</f>
        <v>0</v>
      </c>
      <c r="S20">
        <f>1/((DL20+1)/(P20/1.6)+1/(Q20/1.37)) + DL20/((DL20+1)/(P20/1.6) + DL20/(Q20/1.37))</f>
        <v>0</v>
      </c>
      <c r="T20">
        <f>(DG20*DJ20)</f>
        <v>0</v>
      </c>
      <c r="U20">
        <f>(DZ20+(T20+2*0.95*5.67E-8*(((DZ20+$B$9)+273)^4-(DZ20+273)^4)-44100*I20)/(1.84*29.3*Q20+8*0.95*5.67E-8*(DZ20+273)^3))</f>
        <v>0</v>
      </c>
      <c r="V20">
        <f>($C$9*EA20+$D$9*EB20+$E$9*U20)</f>
        <v>0</v>
      </c>
      <c r="W20">
        <f>0.61365*exp(17.502*V20/(240.97+V20))</f>
        <v>0</v>
      </c>
      <c r="X20">
        <f>(Y20/Z20*100)</f>
        <v>0</v>
      </c>
      <c r="Y20">
        <f>DS20*(DX20+DY20)/1000</f>
        <v>0</v>
      </c>
      <c r="Z20">
        <f>0.61365*exp(17.502*DZ20/(240.97+DZ20))</f>
        <v>0</v>
      </c>
      <c r="AA20">
        <f>(W20-DS20*(DX20+DY20)/1000)</f>
        <v>0</v>
      </c>
      <c r="AB20">
        <f>(-I20*44100)</f>
        <v>0</v>
      </c>
      <c r="AC20">
        <f>2*29.3*Q20*0.92*(DZ20-V20)</f>
        <v>0</v>
      </c>
      <c r="AD20">
        <f>2*0.95*5.67E-8*(((DZ20+$B$9)+273)^4-(V20+273)^4)</f>
        <v>0</v>
      </c>
      <c r="AE20">
        <f>T20+AD20+AB20+AC20</f>
        <v>0</v>
      </c>
      <c r="AF20">
        <f>DW20*AT20*(DR20-DQ20*(1000-AT20*DT20)/(1000-AT20*DS20))/(100*DK20)</f>
        <v>0</v>
      </c>
      <c r="AG20">
        <f>1000*DW20*AT20*(DS20-DT20)/(100*DK20*(1000-AT20*DS20))</f>
        <v>0</v>
      </c>
      <c r="AH20">
        <f>(AI20 - AJ20 - DX20*1E3/(8.314*(DZ20+273.15)) * AL20/DW20 * AK20) * DW20/(100*DK20) * (1000 - DT20)/1000</f>
        <v>0</v>
      </c>
      <c r="AI20">
        <v>428.6658017629959</v>
      </c>
      <c r="AJ20">
        <v>419.5950848484847</v>
      </c>
      <c r="AK20">
        <v>-0.02024999738715112</v>
      </c>
      <c r="AL20">
        <v>65.07382265108268</v>
      </c>
      <c r="AM20">
        <f>(AO20 - AN20 + DX20*1E3/(8.314*(DZ20+273.15)) * AQ20/DW20 * AP20) * DW20/(100*DK20) * 1000/(1000 - AO20)</f>
        <v>0</v>
      </c>
      <c r="AN20">
        <v>20.18362954335547</v>
      </c>
      <c r="AO20">
        <v>21.62770181818182</v>
      </c>
      <c r="AP20">
        <v>-1.276455850796817E-05</v>
      </c>
      <c r="AQ20">
        <v>105.1465455162051</v>
      </c>
      <c r="AR20">
        <v>0</v>
      </c>
      <c r="AS20">
        <v>0</v>
      </c>
      <c r="AT20">
        <f>IF(AR20*$H$15&gt;=AV20,1.0,(AV20/(AV20-AR20*$H$15)))</f>
        <v>0</v>
      </c>
      <c r="AU20">
        <f>(AT20-1)*100</f>
        <v>0</v>
      </c>
      <c r="AV20">
        <f>MAX(0,($B$15+$C$15*EE20)/(1+$D$15*EE20)*DX20/(DZ20+273)*$E$15)</f>
        <v>0</v>
      </c>
      <c r="AW20" t="s">
        <v>437</v>
      </c>
      <c r="AX20" t="s">
        <v>437</v>
      </c>
      <c r="AY20">
        <v>0</v>
      </c>
      <c r="AZ20">
        <v>0</v>
      </c>
      <c r="BA20">
        <f>1-AY20/AZ20</f>
        <v>0</v>
      </c>
      <c r="BB20">
        <v>0</v>
      </c>
      <c r="BC20" t="s">
        <v>437</v>
      </c>
      <c r="BD20" t="s">
        <v>437</v>
      </c>
      <c r="BE20">
        <v>0</v>
      </c>
      <c r="BF20">
        <v>0</v>
      </c>
      <c r="BG20">
        <f>1-BE20/BF20</f>
        <v>0</v>
      </c>
      <c r="BH20">
        <v>0.5</v>
      </c>
      <c r="BI20">
        <f>DH20</f>
        <v>0</v>
      </c>
      <c r="BJ20">
        <f>K20</f>
        <v>0</v>
      </c>
      <c r="BK20">
        <f>BG20*BH20*BI20</f>
        <v>0</v>
      </c>
      <c r="BL20">
        <f>(BJ20-BB20)/BI20</f>
        <v>0</v>
      </c>
      <c r="BM20">
        <f>(AZ20-BF20)/BF20</f>
        <v>0</v>
      </c>
      <c r="BN20">
        <f>AY20/(BA20+AY20/BF20)</f>
        <v>0</v>
      </c>
      <c r="BO20" t="s">
        <v>437</v>
      </c>
      <c r="BP20">
        <v>0</v>
      </c>
      <c r="BQ20">
        <f>IF(BP20&lt;&gt;0, BP20, BN20)</f>
        <v>0</v>
      </c>
      <c r="BR20">
        <f>1-BQ20/BF20</f>
        <v>0</v>
      </c>
      <c r="BS20">
        <f>(BF20-BE20)/(BF20-BQ20)</f>
        <v>0</v>
      </c>
      <c r="BT20">
        <f>(AZ20-BF20)/(AZ20-BQ20)</f>
        <v>0</v>
      </c>
      <c r="BU20">
        <f>(BF20-BE20)/(BF20-AY20)</f>
        <v>0</v>
      </c>
      <c r="BV20">
        <f>(AZ20-BF20)/(AZ20-AY20)</f>
        <v>0</v>
      </c>
      <c r="BW20">
        <f>(BS20*BQ20/BE20)</f>
        <v>0</v>
      </c>
      <c r="BX20">
        <f>(1-BW20)</f>
        <v>0</v>
      </c>
      <c r="DG20">
        <f>$B$13*EF20+$C$13*EG20+$F$13*ER20*(1-EU20)</f>
        <v>0</v>
      </c>
      <c r="DH20">
        <f>DG20*DI20</f>
        <v>0</v>
      </c>
      <c r="DI20">
        <f>($B$13*$D$11+$C$13*$D$11+$F$13*((FE20+EW20)/MAX(FE20+EW20+FF20, 0.1)*$I$11+FF20/MAX(FE20+EW20+FF20, 0.1)*$J$11))/($B$13+$C$13+$F$13)</f>
        <v>0</v>
      </c>
      <c r="DJ20">
        <f>($B$13*$K$11+$C$13*$K$11+$F$13*((FE20+EW20)/MAX(FE20+EW20+FF20, 0.1)*$P$11+FF20/MAX(FE20+EW20+FF20, 0.1)*$Q$11))/($B$13+$C$13+$F$13)</f>
        <v>0</v>
      </c>
      <c r="DK20">
        <v>2.7</v>
      </c>
      <c r="DL20">
        <v>0.5</v>
      </c>
      <c r="DM20" t="s">
        <v>438</v>
      </c>
      <c r="DN20">
        <v>2</v>
      </c>
      <c r="DO20" t="b">
        <v>1</v>
      </c>
      <c r="DP20">
        <v>1759073080.255172</v>
      </c>
      <c r="DQ20">
        <v>410.5820689655173</v>
      </c>
      <c r="DR20">
        <v>419.854172413793</v>
      </c>
      <c r="DS20">
        <v>21.632</v>
      </c>
      <c r="DT20">
        <v>20.18455862068966</v>
      </c>
      <c r="DU20">
        <v>411.4798620689655</v>
      </c>
      <c r="DV20">
        <v>21.34822068965517</v>
      </c>
      <c r="DW20">
        <v>500.0448620689655</v>
      </c>
      <c r="DX20">
        <v>90.87508965517239</v>
      </c>
      <c r="DY20">
        <v>0.06601083103448276</v>
      </c>
      <c r="DZ20">
        <v>28.68356206896551</v>
      </c>
      <c r="EA20">
        <v>29.99568965517241</v>
      </c>
      <c r="EB20">
        <v>999.9000000000002</v>
      </c>
      <c r="EC20">
        <v>0</v>
      </c>
      <c r="ED20">
        <v>0</v>
      </c>
      <c r="EE20">
        <v>9996.76379310345</v>
      </c>
      <c r="EF20">
        <v>0</v>
      </c>
      <c r="EG20">
        <v>11.29652413793103</v>
      </c>
      <c r="EH20">
        <v>-9.272119999999999</v>
      </c>
      <c r="EI20">
        <v>419.6602413793103</v>
      </c>
      <c r="EJ20">
        <v>428.5033448275862</v>
      </c>
      <c r="EK20">
        <v>1.447450689655173</v>
      </c>
      <c r="EL20">
        <v>419.854172413793</v>
      </c>
      <c r="EM20">
        <v>20.18455862068966</v>
      </c>
      <c r="EN20">
        <v>1.96581</v>
      </c>
      <c r="EO20">
        <v>1.834273103448276</v>
      </c>
      <c r="EP20">
        <v>17.17161379310345</v>
      </c>
      <c r="EQ20">
        <v>16.08194827586207</v>
      </c>
      <c r="ER20">
        <v>1999.999310344827</v>
      </c>
      <c r="ES20">
        <v>0.9799962068965515</v>
      </c>
      <c r="ET20">
        <v>0.0200035724137931</v>
      </c>
      <c r="EU20">
        <v>0</v>
      </c>
      <c r="EV20">
        <v>333.4048620689656</v>
      </c>
      <c r="EW20">
        <v>5.00078</v>
      </c>
      <c r="EX20">
        <v>6601.575172413793</v>
      </c>
      <c r="EY20">
        <v>16379.60344827586</v>
      </c>
      <c r="EZ20">
        <v>39.48041379310344</v>
      </c>
      <c r="FA20">
        <v>40.29710344827586</v>
      </c>
      <c r="FB20">
        <v>39.71303448275862</v>
      </c>
      <c r="FC20">
        <v>40.01489655172413</v>
      </c>
      <c r="FD20">
        <v>40.6765172413793</v>
      </c>
      <c r="FE20">
        <v>1955.089655172414</v>
      </c>
      <c r="FF20">
        <v>39.90827586206897</v>
      </c>
      <c r="FG20">
        <v>0</v>
      </c>
      <c r="FH20">
        <v>1759073079.8</v>
      </c>
      <c r="FI20">
        <v>0</v>
      </c>
      <c r="FJ20">
        <v>333.3975</v>
      </c>
      <c r="FK20">
        <v>0.8201367576433812</v>
      </c>
      <c r="FL20">
        <v>1.4352136870355</v>
      </c>
      <c r="FM20">
        <v>6601.613846153847</v>
      </c>
      <c r="FN20">
        <v>15</v>
      </c>
      <c r="FO20">
        <v>0</v>
      </c>
      <c r="FP20" t="s">
        <v>439</v>
      </c>
      <c r="FQ20">
        <v>1746989605.5</v>
      </c>
      <c r="FR20">
        <v>1746989593.5</v>
      </c>
      <c r="FS20">
        <v>0</v>
      </c>
      <c r="FT20">
        <v>-0.274</v>
      </c>
      <c r="FU20">
        <v>-0.002</v>
      </c>
      <c r="FV20">
        <v>2.549</v>
      </c>
      <c r="FW20">
        <v>0.129</v>
      </c>
      <c r="FX20">
        <v>420</v>
      </c>
      <c r="FY20">
        <v>17</v>
      </c>
      <c r="FZ20">
        <v>0.02</v>
      </c>
      <c r="GA20">
        <v>0.04</v>
      </c>
      <c r="GB20">
        <v>-9.422739268292682</v>
      </c>
      <c r="GC20">
        <v>0.9178557491288968</v>
      </c>
      <c r="GD20">
        <v>0.1739767220256253</v>
      </c>
      <c r="GE20">
        <v>0</v>
      </c>
      <c r="GF20">
        <v>333.4418235294117</v>
      </c>
      <c r="GG20">
        <v>-0.8652711961889877</v>
      </c>
      <c r="GH20">
        <v>0.2446835255624302</v>
      </c>
      <c r="GI20">
        <v>1</v>
      </c>
      <c r="GJ20">
        <v>1.44882756097561</v>
      </c>
      <c r="GK20">
        <v>-0.02527735191637599</v>
      </c>
      <c r="GL20">
        <v>0.002720893666397656</v>
      </c>
      <c r="GM20">
        <v>1</v>
      </c>
      <c r="GN20">
        <v>2</v>
      </c>
      <c r="GO20">
        <v>3</v>
      </c>
      <c r="GP20" t="s">
        <v>446</v>
      </c>
      <c r="GQ20">
        <v>3.10178</v>
      </c>
      <c r="GR20">
        <v>2.72393</v>
      </c>
      <c r="GS20">
        <v>0.08684740000000001</v>
      </c>
      <c r="GT20">
        <v>0.08777989999999999</v>
      </c>
      <c r="GU20">
        <v>0.10047</v>
      </c>
      <c r="GV20">
        <v>0.0970206</v>
      </c>
      <c r="GW20">
        <v>23863.4</v>
      </c>
      <c r="GX20">
        <v>21664</v>
      </c>
      <c r="GY20">
        <v>26698.6</v>
      </c>
      <c r="GZ20">
        <v>23972.3</v>
      </c>
      <c r="HA20">
        <v>38426.5</v>
      </c>
      <c r="HB20">
        <v>32000.5</v>
      </c>
      <c r="HC20">
        <v>46617.6</v>
      </c>
      <c r="HD20">
        <v>37926.4</v>
      </c>
      <c r="HE20">
        <v>1.86435</v>
      </c>
      <c r="HF20">
        <v>1.86292</v>
      </c>
      <c r="HG20">
        <v>0.133943</v>
      </c>
      <c r="HH20">
        <v>0</v>
      </c>
      <c r="HI20">
        <v>27.812</v>
      </c>
      <c r="HJ20">
        <v>999.9</v>
      </c>
      <c r="HK20">
        <v>50</v>
      </c>
      <c r="HL20">
        <v>31.2</v>
      </c>
      <c r="HM20">
        <v>25.1068</v>
      </c>
      <c r="HN20">
        <v>61.0391</v>
      </c>
      <c r="HO20">
        <v>22.3397</v>
      </c>
      <c r="HP20">
        <v>1</v>
      </c>
      <c r="HQ20">
        <v>0.156466</v>
      </c>
      <c r="HR20">
        <v>0.0235103</v>
      </c>
      <c r="HS20">
        <v>20.2808</v>
      </c>
      <c r="HT20">
        <v>5.211</v>
      </c>
      <c r="HU20">
        <v>11.98</v>
      </c>
      <c r="HV20">
        <v>4.96355</v>
      </c>
      <c r="HW20">
        <v>3.27445</v>
      </c>
      <c r="HX20">
        <v>9999</v>
      </c>
      <c r="HY20">
        <v>9999</v>
      </c>
      <c r="HZ20">
        <v>9999</v>
      </c>
      <c r="IA20">
        <v>31</v>
      </c>
      <c r="IB20">
        <v>1.86397</v>
      </c>
      <c r="IC20">
        <v>1.86011</v>
      </c>
      <c r="ID20">
        <v>1.8584</v>
      </c>
      <c r="IE20">
        <v>1.85977</v>
      </c>
      <c r="IF20">
        <v>1.85989</v>
      </c>
      <c r="IG20">
        <v>1.85837</v>
      </c>
      <c r="IH20">
        <v>1.85745</v>
      </c>
      <c r="II20">
        <v>1.85242</v>
      </c>
      <c r="IJ20">
        <v>0</v>
      </c>
      <c r="IK20">
        <v>0</v>
      </c>
      <c r="IL20">
        <v>0</v>
      </c>
      <c r="IM20">
        <v>0</v>
      </c>
      <c r="IN20" t="s">
        <v>441</v>
      </c>
      <c r="IO20" t="s">
        <v>442</v>
      </c>
      <c r="IP20" t="s">
        <v>443</v>
      </c>
      <c r="IQ20" t="s">
        <v>443</v>
      </c>
      <c r="IR20" t="s">
        <v>443</v>
      </c>
      <c r="IS20" t="s">
        <v>443</v>
      </c>
      <c r="IT20">
        <v>0</v>
      </c>
      <c r="IU20">
        <v>100</v>
      </c>
      <c r="IV20">
        <v>100</v>
      </c>
      <c r="IW20">
        <v>-0.898</v>
      </c>
      <c r="IX20">
        <v>0.2837</v>
      </c>
      <c r="IY20">
        <v>-0.819046093373875</v>
      </c>
      <c r="IZ20">
        <v>-0.0008311593448893811</v>
      </c>
      <c r="JA20">
        <v>1.768286430498992E-06</v>
      </c>
      <c r="JB20">
        <v>-5.176383660599935E-10</v>
      </c>
      <c r="JC20">
        <v>0.01793090377665582</v>
      </c>
      <c r="JD20">
        <v>0.002652576625932546</v>
      </c>
      <c r="JE20">
        <v>0.0004569377311329863</v>
      </c>
      <c r="JF20">
        <v>1.003524486243527E-07</v>
      </c>
      <c r="JG20">
        <v>2</v>
      </c>
      <c r="JH20">
        <v>1975</v>
      </c>
      <c r="JI20">
        <v>1</v>
      </c>
      <c r="JJ20">
        <v>26</v>
      </c>
      <c r="JK20">
        <v>201391.4</v>
      </c>
      <c r="JL20">
        <v>201391.6</v>
      </c>
      <c r="JM20">
        <v>1.10474</v>
      </c>
      <c r="JN20">
        <v>2.62207</v>
      </c>
      <c r="JO20">
        <v>1.49658</v>
      </c>
      <c r="JP20">
        <v>2.34375</v>
      </c>
      <c r="JQ20">
        <v>1.54907</v>
      </c>
      <c r="JR20">
        <v>2.3877</v>
      </c>
      <c r="JS20">
        <v>36.1754</v>
      </c>
      <c r="JT20">
        <v>24.1751</v>
      </c>
      <c r="JU20">
        <v>18</v>
      </c>
      <c r="JV20">
        <v>483.016</v>
      </c>
      <c r="JW20">
        <v>497.031</v>
      </c>
      <c r="JX20">
        <v>27.4425</v>
      </c>
      <c r="JY20">
        <v>29.305</v>
      </c>
      <c r="JZ20">
        <v>29.9997</v>
      </c>
      <c r="KA20">
        <v>29.5809</v>
      </c>
      <c r="KB20">
        <v>29.5885</v>
      </c>
      <c r="KC20">
        <v>22.2106</v>
      </c>
      <c r="KD20">
        <v>22.1793</v>
      </c>
      <c r="KE20">
        <v>94.05240000000001</v>
      </c>
      <c r="KF20">
        <v>27.4495</v>
      </c>
      <c r="KG20">
        <v>399.952</v>
      </c>
      <c r="KH20">
        <v>20.2358</v>
      </c>
      <c r="KI20">
        <v>101.929</v>
      </c>
      <c r="KJ20">
        <v>91.46469999999999</v>
      </c>
    </row>
    <row r="21" spans="1:296">
      <c r="A21">
        <v>3</v>
      </c>
      <c r="B21">
        <v>1759073093.1</v>
      </c>
      <c r="C21">
        <v>10</v>
      </c>
      <c r="D21" t="s">
        <v>447</v>
      </c>
      <c r="E21" t="s">
        <v>448</v>
      </c>
      <c r="F21">
        <v>5</v>
      </c>
      <c r="G21" t="s">
        <v>436</v>
      </c>
      <c r="H21">
        <v>1759073085.332142</v>
      </c>
      <c r="I21">
        <f>(J21)/1000</f>
        <v>0</v>
      </c>
      <c r="J21">
        <f>IF(DO21, AM21, AG21)</f>
        <v>0</v>
      </c>
      <c r="K21">
        <f>IF(DO21, AH21, AF21)</f>
        <v>0</v>
      </c>
      <c r="L21">
        <f>DQ21 - IF(AT21&gt;1, K21*DK21*100.0/(AV21), 0)</f>
        <v>0</v>
      </c>
      <c r="M21">
        <f>((S21-I21/2)*L21-K21)/(S21+I21/2)</f>
        <v>0</v>
      </c>
      <c r="N21">
        <f>M21*(DX21+DY21)/1000.0</f>
        <v>0</v>
      </c>
      <c r="O21">
        <f>(DQ21 - IF(AT21&gt;1, K21*DK21*100.0/(AV21), 0))*(DX21+DY21)/1000.0</f>
        <v>0</v>
      </c>
      <c r="P21">
        <f>2.0/((1/R21-1/Q21)+SIGN(R21)*SQRT((1/R21-1/Q21)*(1/R21-1/Q21) + 4*DL21/((DL21+1)*(DL21+1))*(2*1/R21*1/Q21-1/Q21*1/Q21)))</f>
        <v>0</v>
      </c>
      <c r="Q21">
        <f>IF(LEFT(DM21,1)&lt;&gt;"0",IF(LEFT(DM21,1)="1",3.0,DN21),$D$5+$E$5*(EE21*DX21/($K$5*1000))+$F$5*(EE21*DX21/($K$5*1000))*MAX(MIN(DK21,$J$5),$I$5)*MAX(MIN(DK21,$J$5),$I$5)+$G$5*MAX(MIN(DK21,$J$5),$I$5)*(EE21*DX21/($K$5*1000))+$H$5*(EE21*DX21/($K$5*1000))*(EE21*DX21/($K$5*1000)))</f>
        <v>0</v>
      </c>
      <c r="R21">
        <f>I21*(1000-(1000*0.61365*exp(17.502*V21/(240.97+V21))/(DX21+DY21)+DS21)/2)/(1000*0.61365*exp(17.502*V21/(240.97+V21))/(DX21+DY21)-DS21)</f>
        <v>0</v>
      </c>
      <c r="S21">
        <f>1/((DL21+1)/(P21/1.6)+1/(Q21/1.37)) + DL21/((DL21+1)/(P21/1.6) + DL21/(Q21/1.37))</f>
        <v>0</v>
      </c>
      <c r="T21">
        <f>(DG21*DJ21)</f>
        <v>0</v>
      </c>
      <c r="U21">
        <f>(DZ21+(T21+2*0.95*5.67E-8*(((DZ21+$B$9)+273)^4-(DZ21+273)^4)-44100*I21)/(1.84*29.3*Q21+8*0.95*5.67E-8*(DZ21+273)^3))</f>
        <v>0</v>
      </c>
      <c r="V21">
        <f>($C$9*EA21+$D$9*EB21+$E$9*U21)</f>
        <v>0</v>
      </c>
      <c r="W21">
        <f>0.61365*exp(17.502*V21/(240.97+V21))</f>
        <v>0</v>
      </c>
      <c r="X21">
        <f>(Y21/Z21*100)</f>
        <v>0</v>
      </c>
      <c r="Y21">
        <f>DS21*(DX21+DY21)/1000</f>
        <v>0</v>
      </c>
      <c r="Z21">
        <f>0.61365*exp(17.502*DZ21/(240.97+DZ21))</f>
        <v>0</v>
      </c>
      <c r="AA21">
        <f>(W21-DS21*(DX21+DY21)/1000)</f>
        <v>0</v>
      </c>
      <c r="AB21">
        <f>(-I21*44100)</f>
        <v>0</v>
      </c>
      <c r="AC21">
        <f>2*29.3*Q21*0.92*(DZ21-V21)</f>
        <v>0</v>
      </c>
      <c r="AD21">
        <f>2*0.95*5.67E-8*(((DZ21+$B$9)+273)^4-(V21+273)^4)</f>
        <v>0</v>
      </c>
      <c r="AE21">
        <f>T21+AD21+AB21+AC21</f>
        <v>0</v>
      </c>
      <c r="AF21">
        <f>DW21*AT21*(DR21-DQ21*(1000-AT21*DT21)/(1000-AT21*DS21))/(100*DK21)</f>
        <v>0</v>
      </c>
      <c r="AG21">
        <f>1000*DW21*AT21*(DS21-DT21)/(100*DK21*(1000-AT21*DS21))</f>
        <v>0</v>
      </c>
      <c r="AH21">
        <f>(AI21 - AJ21 - DX21*1E3/(8.314*(DZ21+273.15)) * AL21/DW21 * AK21) * DW21/(100*DK21) * (1000 - DT21)/1000</f>
        <v>0</v>
      </c>
      <c r="AI21">
        <v>421.265215503871</v>
      </c>
      <c r="AJ21">
        <v>416.0930242424241</v>
      </c>
      <c r="AK21">
        <v>-0.8310819388205944</v>
      </c>
      <c r="AL21">
        <v>65.07382265108268</v>
      </c>
      <c r="AM21">
        <f>(AO21 - AN21 + DX21*1E3/(8.314*(DZ21+273.15)) * AQ21/DW21 * AP21) * DW21/(100*DK21) * 1000/(1000 - AO21)</f>
        <v>0</v>
      </c>
      <c r="AN21">
        <v>20.17811714074124</v>
      </c>
      <c r="AO21">
        <v>21.62633757575757</v>
      </c>
      <c r="AP21">
        <v>-8.400695967972527E-06</v>
      </c>
      <c r="AQ21">
        <v>105.1465455162051</v>
      </c>
      <c r="AR21">
        <v>0</v>
      </c>
      <c r="AS21">
        <v>0</v>
      </c>
      <c r="AT21">
        <f>IF(AR21*$H$15&gt;=AV21,1.0,(AV21/(AV21-AR21*$H$15)))</f>
        <v>0</v>
      </c>
      <c r="AU21">
        <f>(AT21-1)*100</f>
        <v>0</v>
      </c>
      <c r="AV21">
        <f>MAX(0,($B$15+$C$15*EE21)/(1+$D$15*EE21)*DX21/(DZ21+273)*$E$15)</f>
        <v>0</v>
      </c>
      <c r="AW21" t="s">
        <v>437</v>
      </c>
      <c r="AX21" t="s">
        <v>437</v>
      </c>
      <c r="AY21">
        <v>0</v>
      </c>
      <c r="AZ21">
        <v>0</v>
      </c>
      <c r="BA21">
        <f>1-AY21/AZ21</f>
        <v>0</v>
      </c>
      <c r="BB21">
        <v>0</v>
      </c>
      <c r="BC21" t="s">
        <v>437</v>
      </c>
      <c r="BD21" t="s">
        <v>437</v>
      </c>
      <c r="BE21">
        <v>0</v>
      </c>
      <c r="BF21">
        <v>0</v>
      </c>
      <c r="BG21">
        <f>1-BE21/BF21</f>
        <v>0</v>
      </c>
      <c r="BH21">
        <v>0.5</v>
      </c>
      <c r="BI21">
        <f>DH21</f>
        <v>0</v>
      </c>
      <c r="BJ21">
        <f>K21</f>
        <v>0</v>
      </c>
      <c r="BK21">
        <f>BG21*BH21*BI21</f>
        <v>0</v>
      </c>
      <c r="BL21">
        <f>(BJ21-BB21)/BI21</f>
        <v>0</v>
      </c>
      <c r="BM21">
        <f>(AZ21-BF21)/BF21</f>
        <v>0</v>
      </c>
      <c r="BN21">
        <f>AY21/(BA21+AY21/BF21)</f>
        <v>0</v>
      </c>
      <c r="BO21" t="s">
        <v>437</v>
      </c>
      <c r="BP21">
        <v>0</v>
      </c>
      <c r="BQ21">
        <f>IF(BP21&lt;&gt;0, BP21, BN21)</f>
        <v>0</v>
      </c>
      <c r="BR21">
        <f>1-BQ21/BF21</f>
        <v>0</v>
      </c>
      <c r="BS21">
        <f>(BF21-BE21)/(BF21-BQ21)</f>
        <v>0</v>
      </c>
      <c r="BT21">
        <f>(AZ21-BF21)/(AZ21-BQ21)</f>
        <v>0</v>
      </c>
      <c r="BU21">
        <f>(BF21-BE21)/(BF21-AY21)</f>
        <v>0</v>
      </c>
      <c r="BV21">
        <f>(AZ21-BF21)/(AZ21-AY21)</f>
        <v>0</v>
      </c>
      <c r="BW21">
        <f>(BS21*BQ21/BE21)</f>
        <v>0</v>
      </c>
      <c r="BX21">
        <f>(1-BW21)</f>
        <v>0</v>
      </c>
      <c r="DG21">
        <f>$B$13*EF21+$C$13*EG21+$F$13*ER21*(1-EU21)</f>
        <v>0</v>
      </c>
      <c r="DH21">
        <f>DG21*DI21</f>
        <v>0</v>
      </c>
      <c r="DI21">
        <f>($B$13*$D$11+$C$13*$D$11+$F$13*((FE21+EW21)/MAX(FE21+EW21+FF21, 0.1)*$I$11+FF21/MAX(FE21+EW21+FF21, 0.1)*$J$11))/($B$13+$C$13+$F$13)</f>
        <v>0</v>
      </c>
      <c r="DJ21">
        <f>($B$13*$K$11+$C$13*$K$11+$F$13*((FE21+EW21)/MAX(FE21+EW21+FF21, 0.1)*$P$11+FF21/MAX(FE21+EW21+FF21, 0.1)*$Q$11))/($B$13+$C$13+$F$13)</f>
        <v>0</v>
      </c>
      <c r="DK21">
        <v>2.7</v>
      </c>
      <c r="DL21">
        <v>0.5</v>
      </c>
      <c r="DM21" t="s">
        <v>438</v>
      </c>
      <c r="DN21">
        <v>2</v>
      </c>
      <c r="DO21" t="b">
        <v>1</v>
      </c>
      <c r="DP21">
        <v>1759073085.332142</v>
      </c>
      <c r="DQ21">
        <v>410.0661428571428</v>
      </c>
      <c r="DR21">
        <v>416.9870714285714</v>
      </c>
      <c r="DS21">
        <v>21.62930714285714</v>
      </c>
      <c r="DT21">
        <v>20.18238571428572</v>
      </c>
      <c r="DU21">
        <v>410.9641785714286</v>
      </c>
      <c r="DV21">
        <v>21.34557857142857</v>
      </c>
      <c r="DW21">
        <v>500.0081428571429</v>
      </c>
      <c r="DX21">
        <v>90.87537857142857</v>
      </c>
      <c r="DY21">
        <v>0.06597807857142858</v>
      </c>
      <c r="DZ21">
        <v>28.68374285714285</v>
      </c>
      <c r="EA21">
        <v>29.99477142857143</v>
      </c>
      <c r="EB21">
        <v>999.9000000000002</v>
      </c>
      <c r="EC21">
        <v>0</v>
      </c>
      <c r="ED21">
        <v>0</v>
      </c>
      <c r="EE21">
        <v>9984.996428571427</v>
      </c>
      <c r="EF21">
        <v>0</v>
      </c>
      <c r="EG21">
        <v>11.29736785714286</v>
      </c>
      <c r="EH21">
        <v>-6.920784964285714</v>
      </c>
      <c r="EI21">
        <v>419.1317857142857</v>
      </c>
      <c r="EJ21">
        <v>425.57625</v>
      </c>
      <c r="EK21">
        <v>1.446920357142857</v>
      </c>
      <c r="EL21">
        <v>416.9870714285714</v>
      </c>
      <c r="EM21">
        <v>20.18238571428572</v>
      </c>
      <c r="EN21">
        <v>1.965571071428572</v>
      </c>
      <c r="EO21">
        <v>1.834081785714286</v>
      </c>
      <c r="EP21">
        <v>17.16969285714286</v>
      </c>
      <c r="EQ21">
        <v>16.08031428571429</v>
      </c>
      <c r="ER21">
        <v>2000.001785714285</v>
      </c>
      <c r="ES21">
        <v>0.9799969642857141</v>
      </c>
      <c r="ET21">
        <v>0.02000285</v>
      </c>
      <c r="EU21">
        <v>0</v>
      </c>
      <c r="EV21">
        <v>333.4472857142857</v>
      </c>
      <c r="EW21">
        <v>5.00078</v>
      </c>
      <c r="EX21">
        <v>6601.702142857144</v>
      </c>
      <c r="EY21">
        <v>16379.63571428571</v>
      </c>
      <c r="EZ21">
        <v>39.47742857142856</v>
      </c>
      <c r="FA21">
        <v>40.29442857142857</v>
      </c>
      <c r="FB21">
        <v>39.68057142857143</v>
      </c>
      <c r="FC21">
        <v>40.01325000000001</v>
      </c>
      <c r="FD21">
        <v>40.68953571428572</v>
      </c>
      <c r="FE21">
        <v>1955.093928571429</v>
      </c>
      <c r="FF21">
        <v>39.90678571428572</v>
      </c>
      <c r="FG21">
        <v>0</v>
      </c>
      <c r="FH21">
        <v>1759073085.2</v>
      </c>
      <c r="FI21">
        <v>0</v>
      </c>
      <c r="FJ21">
        <v>333.4301199999999</v>
      </c>
      <c r="FK21">
        <v>0.3576153871035604</v>
      </c>
      <c r="FL21">
        <v>0.8430769327485764</v>
      </c>
      <c r="FM21">
        <v>6601.724</v>
      </c>
      <c r="FN21">
        <v>15</v>
      </c>
      <c r="FO21">
        <v>0</v>
      </c>
      <c r="FP21" t="s">
        <v>439</v>
      </c>
      <c r="FQ21">
        <v>1746989605.5</v>
      </c>
      <c r="FR21">
        <v>1746989593.5</v>
      </c>
      <c r="FS21">
        <v>0</v>
      </c>
      <c r="FT21">
        <v>-0.274</v>
      </c>
      <c r="FU21">
        <v>-0.002</v>
      </c>
      <c r="FV21">
        <v>2.549</v>
      </c>
      <c r="FW21">
        <v>0.129</v>
      </c>
      <c r="FX21">
        <v>420</v>
      </c>
      <c r="FY21">
        <v>17</v>
      </c>
      <c r="FZ21">
        <v>0.02</v>
      </c>
      <c r="GA21">
        <v>0.04</v>
      </c>
      <c r="GB21">
        <v>-7.648029487804878</v>
      </c>
      <c r="GC21">
        <v>24.75872523344949</v>
      </c>
      <c r="GD21">
        <v>3.162736515281888</v>
      </c>
      <c r="GE21">
        <v>0</v>
      </c>
      <c r="GF21">
        <v>333.4106470588235</v>
      </c>
      <c r="GG21">
        <v>0.5725592064567417</v>
      </c>
      <c r="GH21">
        <v>0.2100460569036243</v>
      </c>
      <c r="GI21">
        <v>1</v>
      </c>
      <c r="GJ21">
        <v>1.447790975609756</v>
      </c>
      <c r="GK21">
        <v>-0.009071707317072023</v>
      </c>
      <c r="GL21">
        <v>0.002093809464248318</v>
      </c>
      <c r="GM21">
        <v>1</v>
      </c>
      <c r="GN21">
        <v>2</v>
      </c>
      <c r="GO21">
        <v>3</v>
      </c>
      <c r="GP21" t="s">
        <v>446</v>
      </c>
      <c r="GQ21">
        <v>3.10233</v>
      </c>
      <c r="GR21">
        <v>2.72352</v>
      </c>
      <c r="GS21">
        <v>0.08621239999999999</v>
      </c>
      <c r="GT21">
        <v>0.0857552</v>
      </c>
      <c r="GU21">
        <v>0.100465</v>
      </c>
      <c r="GV21">
        <v>0.0970135</v>
      </c>
      <c r="GW21">
        <v>23880.1</v>
      </c>
      <c r="GX21">
        <v>21712.1</v>
      </c>
      <c r="GY21">
        <v>26698.7</v>
      </c>
      <c r="GZ21">
        <v>23972.3</v>
      </c>
      <c r="HA21">
        <v>38427</v>
      </c>
      <c r="HB21">
        <v>32000.5</v>
      </c>
      <c r="HC21">
        <v>46618</v>
      </c>
      <c r="HD21">
        <v>37926.4</v>
      </c>
      <c r="HE21">
        <v>1.86525</v>
      </c>
      <c r="HF21">
        <v>1.86205</v>
      </c>
      <c r="HG21">
        <v>0.133794</v>
      </c>
      <c r="HH21">
        <v>0</v>
      </c>
      <c r="HI21">
        <v>27.8096</v>
      </c>
      <c r="HJ21">
        <v>999.9</v>
      </c>
      <c r="HK21">
        <v>50</v>
      </c>
      <c r="HL21">
        <v>31.2</v>
      </c>
      <c r="HM21">
        <v>25.1045</v>
      </c>
      <c r="HN21">
        <v>61.2291</v>
      </c>
      <c r="HO21">
        <v>22.2075</v>
      </c>
      <c r="HP21">
        <v>1</v>
      </c>
      <c r="HQ21">
        <v>0.15595</v>
      </c>
      <c r="HR21">
        <v>0.00347767</v>
      </c>
      <c r="HS21">
        <v>20.2808</v>
      </c>
      <c r="HT21">
        <v>5.21025</v>
      </c>
      <c r="HU21">
        <v>11.98</v>
      </c>
      <c r="HV21">
        <v>4.9634</v>
      </c>
      <c r="HW21">
        <v>3.2744</v>
      </c>
      <c r="HX21">
        <v>9999</v>
      </c>
      <c r="HY21">
        <v>9999</v>
      </c>
      <c r="HZ21">
        <v>9999</v>
      </c>
      <c r="IA21">
        <v>31</v>
      </c>
      <c r="IB21">
        <v>1.86398</v>
      </c>
      <c r="IC21">
        <v>1.86013</v>
      </c>
      <c r="ID21">
        <v>1.85839</v>
      </c>
      <c r="IE21">
        <v>1.85977</v>
      </c>
      <c r="IF21">
        <v>1.85989</v>
      </c>
      <c r="IG21">
        <v>1.85837</v>
      </c>
      <c r="IH21">
        <v>1.85745</v>
      </c>
      <c r="II21">
        <v>1.85242</v>
      </c>
      <c r="IJ21">
        <v>0</v>
      </c>
      <c r="IK21">
        <v>0</v>
      </c>
      <c r="IL21">
        <v>0</v>
      </c>
      <c r="IM21">
        <v>0</v>
      </c>
      <c r="IN21" t="s">
        <v>441</v>
      </c>
      <c r="IO21" t="s">
        <v>442</v>
      </c>
      <c r="IP21" t="s">
        <v>443</v>
      </c>
      <c r="IQ21" t="s">
        <v>443</v>
      </c>
      <c r="IR21" t="s">
        <v>443</v>
      </c>
      <c r="IS21" t="s">
        <v>443</v>
      </c>
      <c r="IT21">
        <v>0</v>
      </c>
      <c r="IU21">
        <v>100</v>
      </c>
      <c r="IV21">
        <v>100</v>
      </c>
      <c r="IW21">
        <v>-0.899</v>
      </c>
      <c r="IX21">
        <v>0.2837</v>
      </c>
      <c r="IY21">
        <v>-0.819046093373875</v>
      </c>
      <c r="IZ21">
        <v>-0.0008311593448893811</v>
      </c>
      <c r="JA21">
        <v>1.768286430498992E-06</v>
      </c>
      <c r="JB21">
        <v>-5.176383660599935E-10</v>
      </c>
      <c r="JC21">
        <v>0.01793090377665582</v>
      </c>
      <c r="JD21">
        <v>0.002652576625932546</v>
      </c>
      <c r="JE21">
        <v>0.0004569377311329863</v>
      </c>
      <c r="JF21">
        <v>1.003524486243527E-07</v>
      </c>
      <c r="JG21">
        <v>2</v>
      </c>
      <c r="JH21">
        <v>1975</v>
      </c>
      <c r="JI21">
        <v>1</v>
      </c>
      <c r="JJ21">
        <v>26</v>
      </c>
      <c r="JK21">
        <v>201391.5</v>
      </c>
      <c r="JL21">
        <v>201391.7</v>
      </c>
      <c r="JM21">
        <v>1.06934</v>
      </c>
      <c r="JN21">
        <v>2.62207</v>
      </c>
      <c r="JO21">
        <v>1.49658</v>
      </c>
      <c r="JP21">
        <v>2.34375</v>
      </c>
      <c r="JQ21">
        <v>1.54907</v>
      </c>
      <c r="JR21">
        <v>2.34131</v>
      </c>
      <c r="JS21">
        <v>36.1754</v>
      </c>
      <c r="JT21">
        <v>24.1751</v>
      </c>
      <c r="JU21">
        <v>18</v>
      </c>
      <c r="JV21">
        <v>483.514</v>
      </c>
      <c r="JW21">
        <v>496.422</v>
      </c>
      <c r="JX21">
        <v>27.4474</v>
      </c>
      <c r="JY21">
        <v>29.3013</v>
      </c>
      <c r="JZ21">
        <v>29.9997</v>
      </c>
      <c r="KA21">
        <v>29.5772</v>
      </c>
      <c r="KB21">
        <v>29.5854</v>
      </c>
      <c r="KC21">
        <v>21.4968</v>
      </c>
      <c r="KD21">
        <v>22.1793</v>
      </c>
      <c r="KE21">
        <v>94.05240000000001</v>
      </c>
      <c r="KF21">
        <v>27.454</v>
      </c>
      <c r="KG21">
        <v>379.767</v>
      </c>
      <c r="KH21">
        <v>20.2394</v>
      </c>
      <c r="KI21">
        <v>101.93</v>
      </c>
      <c r="KJ21">
        <v>91.46469999999999</v>
      </c>
    </row>
    <row r="22" spans="1:296">
      <c r="A22">
        <v>4</v>
      </c>
      <c r="B22">
        <v>1759073098.1</v>
      </c>
      <c r="C22">
        <v>15</v>
      </c>
      <c r="D22" t="s">
        <v>449</v>
      </c>
      <c r="E22" t="s">
        <v>450</v>
      </c>
      <c r="F22">
        <v>5</v>
      </c>
      <c r="G22" t="s">
        <v>436</v>
      </c>
      <c r="H22">
        <v>1759073090.6</v>
      </c>
      <c r="I22">
        <f>(J22)/1000</f>
        <v>0</v>
      </c>
      <c r="J22">
        <f>IF(DO22, AM22, AG22)</f>
        <v>0</v>
      </c>
      <c r="K22">
        <f>IF(DO22, AH22, AF22)</f>
        <v>0</v>
      </c>
      <c r="L22">
        <f>DQ22 - IF(AT22&gt;1, K22*DK22*100.0/(AV22), 0)</f>
        <v>0</v>
      </c>
      <c r="M22">
        <f>((S22-I22/2)*L22-K22)/(S22+I22/2)</f>
        <v>0</v>
      </c>
      <c r="N22">
        <f>M22*(DX22+DY22)/1000.0</f>
        <v>0</v>
      </c>
      <c r="O22">
        <f>(DQ22 - IF(AT22&gt;1, K22*DK22*100.0/(AV22), 0))*(DX22+DY22)/1000.0</f>
        <v>0</v>
      </c>
      <c r="P22">
        <f>2.0/((1/R22-1/Q22)+SIGN(R22)*SQRT((1/R22-1/Q22)*(1/R22-1/Q22) + 4*DL22/((DL22+1)*(DL22+1))*(2*1/R22*1/Q22-1/Q22*1/Q22)))</f>
        <v>0</v>
      </c>
      <c r="Q22">
        <f>IF(LEFT(DM22,1)&lt;&gt;"0",IF(LEFT(DM22,1)="1",3.0,DN22),$D$5+$E$5*(EE22*DX22/($K$5*1000))+$F$5*(EE22*DX22/($K$5*1000))*MAX(MIN(DK22,$J$5),$I$5)*MAX(MIN(DK22,$J$5),$I$5)+$G$5*MAX(MIN(DK22,$J$5),$I$5)*(EE22*DX22/($K$5*1000))+$H$5*(EE22*DX22/($K$5*1000))*(EE22*DX22/($K$5*1000)))</f>
        <v>0</v>
      </c>
      <c r="R22">
        <f>I22*(1000-(1000*0.61365*exp(17.502*V22/(240.97+V22))/(DX22+DY22)+DS22)/2)/(1000*0.61365*exp(17.502*V22/(240.97+V22))/(DX22+DY22)-DS22)</f>
        <v>0</v>
      </c>
      <c r="S22">
        <f>1/((DL22+1)/(P22/1.6)+1/(Q22/1.37)) + DL22/((DL22+1)/(P22/1.6) + DL22/(Q22/1.37))</f>
        <v>0</v>
      </c>
      <c r="T22">
        <f>(DG22*DJ22)</f>
        <v>0</v>
      </c>
      <c r="U22">
        <f>(DZ22+(T22+2*0.95*5.67E-8*(((DZ22+$B$9)+273)^4-(DZ22+273)^4)-44100*I22)/(1.84*29.3*Q22+8*0.95*5.67E-8*(DZ22+273)^3))</f>
        <v>0</v>
      </c>
      <c r="V22">
        <f>($C$9*EA22+$D$9*EB22+$E$9*U22)</f>
        <v>0</v>
      </c>
      <c r="W22">
        <f>0.61365*exp(17.502*V22/(240.97+V22))</f>
        <v>0</v>
      </c>
      <c r="X22">
        <f>(Y22/Z22*100)</f>
        <v>0</v>
      </c>
      <c r="Y22">
        <f>DS22*(DX22+DY22)/1000</f>
        <v>0</v>
      </c>
      <c r="Z22">
        <f>0.61365*exp(17.502*DZ22/(240.97+DZ22))</f>
        <v>0</v>
      </c>
      <c r="AA22">
        <f>(W22-DS22*(DX22+DY22)/1000)</f>
        <v>0</v>
      </c>
      <c r="AB22">
        <f>(-I22*44100)</f>
        <v>0</v>
      </c>
      <c r="AC22">
        <f>2*29.3*Q22*0.92*(DZ22-V22)</f>
        <v>0</v>
      </c>
      <c r="AD22">
        <f>2*0.95*5.67E-8*(((DZ22+$B$9)+273)^4-(V22+273)^4)</f>
        <v>0</v>
      </c>
      <c r="AE22">
        <f>T22+AD22+AB22+AC22</f>
        <v>0</v>
      </c>
      <c r="AF22">
        <f>DW22*AT22*(DR22-DQ22*(1000-AT22*DT22)/(1000-AT22*DS22))/(100*DK22)</f>
        <v>0</v>
      </c>
      <c r="AG22">
        <f>1000*DW22*AT22*(DS22-DT22)/(100*DK22*(1000-AT22*DS22))</f>
        <v>0</v>
      </c>
      <c r="AH22">
        <f>(AI22 - AJ22 - DX22*1E3/(8.314*(DZ22+273.15)) * AL22/DW22 * AK22) * DW22/(100*DK22) * (1000 - DT22)/1000</f>
        <v>0</v>
      </c>
      <c r="AI22">
        <v>406.819907935921</v>
      </c>
      <c r="AJ22">
        <v>407.0687818181818</v>
      </c>
      <c r="AK22">
        <v>-1.927337959487985</v>
      </c>
      <c r="AL22">
        <v>65.07382265108268</v>
      </c>
      <c r="AM22">
        <f>(AO22 - AN22 + DX22*1E3/(8.314*(DZ22+273.15)) * AQ22/DW22 * AP22) * DW22/(100*DK22) * 1000/(1000 - AO22)</f>
        <v>0</v>
      </c>
      <c r="AN22">
        <v>20.17508922606526</v>
      </c>
      <c r="AO22">
        <v>21.62262121212122</v>
      </c>
      <c r="AP22">
        <v>-2.381302185930089E-05</v>
      </c>
      <c r="AQ22">
        <v>105.1465455162051</v>
      </c>
      <c r="AR22">
        <v>0</v>
      </c>
      <c r="AS22">
        <v>0</v>
      </c>
      <c r="AT22">
        <f>IF(AR22*$H$15&gt;=AV22,1.0,(AV22/(AV22-AR22*$H$15)))</f>
        <v>0</v>
      </c>
      <c r="AU22">
        <f>(AT22-1)*100</f>
        <v>0</v>
      </c>
      <c r="AV22">
        <f>MAX(0,($B$15+$C$15*EE22)/(1+$D$15*EE22)*DX22/(DZ22+273)*$E$15)</f>
        <v>0</v>
      </c>
      <c r="AW22" t="s">
        <v>437</v>
      </c>
      <c r="AX22" t="s">
        <v>437</v>
      </c>
      <c r="AY22">
        <v>0</v>
      </c>
      <c r="AZ22">
        <v>0</v>
      </c>
      <c r="BA22">
        <f>1-AY22/AZ22</f>
        <v>0</v>
      </c>
      <c r="BB22">
        <v>0</v>
      </c>
      <c r="BC22" t="s">
        <v>437</v>
      </c>
      <c r="BD22" t="s">
        <v>437</v>
      </c>
      <c r="BE22">
        <v>0</v>
      </c>
      <c r="BF22">
        <v>0</v>
      </c>
      <c r="BG22">
        <f>1-BE22/BF22</f>
        <v>0</v>
      </c>
      <c r="BH22">
        <v>0.5</v>
      </c>
      <c r="BI22">
        <f>DH22</f>
        <v>0</v>
      </c>
      <c r="BJ22">
        <f>K22</f>
        <v>0</v>
      </c>
      <c r="BK22">
        <f>BG22*BH22*BI22</f>
        <v>0</v>
      </c>
      <c r="BL22">
        <f>(BJ22-BB22)/BI22</f>
        <v>0</v>
      </c>
      <c r="BM22">
        <f>(AZ22-BF22)/BF22</f>
        <v>0</v>
      </c>
      <c r="BN22">
        <f>AY22/(BA22+AY22/BF22)</f>
        <v>0</v>
      </c>
      <c r="BO22" t="s">
        <v>437</v>
      </c>
      <c r="BP22">
        <v>0</v>
      </c>
      <c r="BQ22">
        <f>IF(BP22&lt;&gt;0, BP22, BN22)</f>
        <v>0</v>
      </c>
      <c r="BR22">
        <f>1-BQ22/BF22</f>
        <v>0</v>
      </c>
      <c r="BS22">
        <f>(BF22-BE22)/(BF22-BQ22)</f>
        <v>0</v>
      </c>
      <c r="BT22">
        <f>(AZ22-BF22)/(AZ22-BQ22)</f>
        <v>0</v>
      </c>
      <c r="BU22">
        <f>(BF22-BE22)/(BF22-AY22)</f>
        <v>0</v>
      </c>
      <c r="BV22">
        <f>(AZ22-BF22)/(AZ22-AY22)</f>
        <v>0</v>
      </c>
      <c r="BW22">
        <f>(BS22*BQ22/BE22)</f>
        <v>0</v>
      </c>
      <c r="BX22">
        <f>(1-BW22)</f>
        <v>0</v>
      </c>
      <c r="DG22">
        <f>$B$13*EF22+$C$13*EG22+$F$13*ER22*(1-EU22)</f>
        <v>0</v>
      </c>
      <c r="DH22">
        <f>DG22*DI22</f>
        <v>0</v>
      </c>
      <c r="DI22">
        <f>($B$13*$D$11+$C$13*$D$11+$F$13*((FE22+EW22)/MAX(FE22+EW22+FF22, 0.1)*$I$11+FF22/MAX(FE22+EW22+FF22, 0.1)*$J$11))/($B$13+$C$13+$F$13)</f>
        <v>0</v>
      </c>
      <c r="DJ22">
        <f>($B$13*$K$11+$C$13*$K$11+$F$13*((FE22+EW22)/MAX(FE22+EW22+FF22, 0.1)*$P$11+FF22/MAX(FE22+EW22+FF22, 0.1)*$Q$11))/($B$13+$C$13+$F$13)</f>
        <v>0</v>
      </c>
      <c r="DK22">
        <v>2.7</v>
      </c>
      <c r="DL22">
        <v>0.5</v>
      </c>
      <c r="DM22" t="s">
        <v>438</v>
      </c>
      <c r="DN22">
        <v>2</v>
      </c>
      <c r="DO22" t="b">
        <v>1</v>
      </c>
      <c r="DP22">
        <v>1759073090.6</v>
      </c>
      <c r="DQ22">
        <v>407.2573703703703</v>
      </c>
      <c r="DR22">
        <v>409.0875555555555</v>
      </c>
      <c r="DS22">
        <v>21.62724444444445</v>
      </c>
      <c r="DT22">
        <v>20.17952592592593</v>
      </c>
      <c r="DU22">
        <v>408.1564074074074</v>
      </c>
      <c r="DV22">
        <v>21.34355925925925</v>
      </c>
      <c r="DW22">
        <v>499.961925925926</v>
      </c>
      <c r="DX22">
        <v>90.87613703703707</v>
      </c>
      <c r="DY22">
        <v>0.06590039999999998</v>
      </c>
      <c r="DZ22">
        <v>28.68381481481481</v>
      </c>
      <c r="EA22">
        <v>29.99099259259259</v>
      </c>
      <c r="EB22">
        <v>999.9000000000001</v>
      </c>
      <c r="EC22">
        <v>0</v>
      </c>
      <c r="ED22">
        <v>0</v>
      </c>
      <c r="EE22">
        <v>9977.826296296294</v>
      </c>
      <c r="EF22">
        <v>0</v>
      </c>
      <c r="EG22">
        <v>11.30547407407407</v>
      </c>
      <c r="EH22">
        <v>-1.830034407407408</v>
      </c>
      <c r="EI22">
        <v>416.2600370370371</v>
      </c>
      <c r="EJ22">
        <v>417.5128148148148</v>
      </c>
      <c r="EK22">
        <v>1.447711111111111</v>
      </c>
      <c r="EL22">
        <v>409.0875555555555</v>
      </c>
      <c r="EM22">
        <v>20.17952592592593</v>
      </c>
      <c r="EN22">
        <v>1.965398518518518</v>
      </c>
      <c r="EO22">
        <v>1.833837037037037</v>
      </c>
      <c r="EP22">
        <v>17.16831111111111</v>
      </c>
      <c r="EQ22">
        <v>16.07822222222223</v>
      </c>
      <c r="ER22">
        <v>2000.004444444445</v>
      </c>
      <c r="ES22">
        <v>0.9800015185185184</v>
      </c>
      <c r="ET22">
        <v>0.01999837777777777</v>
      </c>
      <c r="EU22">
        <v>0</v>
      </c>
      <c r="EV22">
        <v>333.5068148148148</v>
      </c>
      <c r="EW22">
        <v>5.00078</v>
      </c>
      <c r="EX22">
        <v>6601.611111111111</v>
      </c>
      <c r="EY22">
        <v>16379.68888888889</v>
      </c>
      <c r="EZ22">
        <v>39.48122222222222</v>
      </c>
      <c r="FA22">
        <v>40.29148148148148</v>
      </c>
      <c r="FB22">
        <v>39.65944444444444</v>
      </c>
      <c r="FC22">
        <v>40.01607407407408</v>
      </c>
      <c r="FD22">
        <v>40.71048148148147</v>
      </c>
      <c r="FE22">
        <v>1955.107037037037</v>
      </c>
      <c r="FF22">
        <v>39.8962962962963</v>
      </c>
      <c r="FG22">
        <v>0</v>
      </c>
      <c r="FH22">
        <v>1759073090</v>
      </c>
      <c r="FI22">
        <v>0</v>
      </c>
      <c r="FJ22">
        <v>333.46928</v>
      </c>
      <c r="FK22">
        <v>0.4943076842906048</v>
      </c>
      <c r="FL22">
        <v>-2.997692285659976</v>
      </c>
      <c r="FM22">
        <v>6601.6052</v>
      </c>
      <c r="FN22">
        <v>15</v>
      </c>
      <c r="FO22">
        <v>0</v>
      </c>
      <c r="FP22" t="s">
        <v>439</v>
      </c>
      <c r="FQ22">
        <v>1746989605.5</v>
      </c>
      <c r="FR22">
        <v>1746989593.5</v>
      </c>
      <c r="FS22">
        <v>0</v>
      </c>
      <c r="FT22">
        <v>-0.274</v>
      </c>
      <c r="FU22">
        <v>-0.002</v>
      </c>
      <c r="FV22">
        <v>2.549</v>
      </c>
      <c r="FW22">
        <v>0.129</v>
      </c>
      <c r="FX22">
        <v>420</v>
      </c>
      <c r="FY22">
        <v>17</v>
      </c>
      <c r="FZ22">
        <v>0.02</v>
      </c>
      <c r="GA22">
        <v>0.04</v>
      </c>
      <c r="GB22">
        <v>-4.914402414634146</v>
      </c>
      <c r="GC22">
        <v>51.73049705226481</v>
      </c>
      <c r="GD22">
        <v>5.612200668084355</v>
      </c>
      <c r="GE22">
        <v>0</v>
      </c>
      <c r="GF22">
        <v>333.4381764705883</v>
      </c>
      <c r="GG22">
        <v>0.6487394946376808</v>
      </c>
      <c r="GH22">
        <v>0.2213672049928945</v>
      </c>
      <c r="GI22">
        <v>1</v>
      </c>
      <c r="GJ22">
        <v>1.447426829268293</v>
      </c>
      <c r="GK22">
        <v>0.007664529616723649</v>
      </c>
      <c r="GL22">
        <v>0.001628693085259663</v>
      </c>
      <c r="GM22">
        <v>1</v>
      </c>
      <c r="GN22">
        <v>2</v>
      </c>
      <c r="GO22">
        <v>3</v>
      </c>
      <c r="GP22" t="s">
        <v>446</v>
      </c>
      <c r="GQ22">
        <v>3.10219</v>
      </c>
      <c r="GR22">
        <v>2.72392</v>
      </c>
      <c r="GS22">
        <v>0.0847054</v>
      </c>
      <c r="GT22">
        <v>0.0832353</v>
      </c>
      <c r="GU22">
        <v>0.100457</v>
      </c>
      <c r="GV22">
        <v>0.0970004</v>
      </c>
      <c r="GW22">
        <v>23919.5</v>
      </c>
      <c r="GX22">
        <v>21772.2</v>
      </c>
      <c r="GY22">
        <v>26698.7</v>
      </c>
      <c r="GZ22">
        <v>23972.6</v>
      </c>
      <c r="HA22">
        <v>38427.1</v>
      </c>
      <c r="HB22">
        <v>32000.9</v>
      </c>
      <c r="HC22">
        <v>46617.9</v>
      </c>
      <c r="HD22">
        <v>37926.6</v>
      </c>
      <c r="HE22">
        <v>1.8648</v>
      </c>
      <c r="HF22">
        <v>1.86255</v>
      </c>
      <c r="HG22">
        <v>0.133514</v>
      </c>
      <c r="HH22">
        <v>0</v>
      </c>
      <c r="HI22">
        <v>27.8067</v>
      </c>
      <c r="HJ22">
        <v>999.9</v>
      </c>
      <c r="HK22">
        <v>50</v>
      </c>
      <c r="HL22">
        <v>31.2</v>
      </c>
      <c r="HM22">
        <v>25.1048</v>
      </c>
      <c r="HN22">
        <v>61.1191</v>
      </c>
      <c r="HO22">
        <v>22.2035</v>
      </c>
      <c r="HP22">
        <v>1</v>
      </c>
      <c r="HQ22">
        <v>0.155661</v>
      </c>
      <c r="HR22">
        <v>-0.000215142</v>
      </c>
      <c r="HS22">
        <v>20.2808</v>
      </c>
      <c r="HT22">
        <v>5.21025</v>
      </c>
      <c r="HU22">
        <v>11.9798</v>
      </c>
      <c r="HV22">
        <v>4.9631</v>
      </c>
      <c r="HW22">
        <v>3.27433</v>
      </c>
      <c r="HX22">
        <v>9999</v>
      </c>
      <c r="HY22">
        <v>9999</v>
      </c>
      <c r="HZ22">
        <v>9999</v>
      </c>
      <c r="IA22">
        <v>31</v>
      </c>
      <c r="IB22">
        <v>1.86395</v>
      </c>
      <c r="IC22">
        <v>1.86009</v>
      </c>
      <c r="ID22">
        <v>1.85838</v>
      </c>
      <c r="IE22">
        <v>1.85977</v>
      </c>
      <c r="IF22">
        <v>1.85989</v>
      </c>
      <c r="IG22">
        <v>1.85837</v>
      </c>
      <c r="IH22">
        <v>1.85745</v>
      </c>
      <c r="II22">
        <v>1.85242</v>
      </c>
      <c r="IJ22">
        <v>0</v>
      </c>
      <c r="IK22">
        <v>0</v>
      </c>
      <c r="IL22">
        <v>0</v>
      </c>
      <c r="IM22">
        <v>0</v>
      </c>
      <c r="IN22" t="s">
        <v>441</v>
      </c>
      <c r="IO22" t="s">
        <v>442</v>
      </c>
      <c r="IP22" t="s">
        <v>443</v>
      </c>
      <c r="IQ22" t="s">
        <v>443</v>
      </c>
      <c r="IR22" t="s">
        <v>443</v>
      </c>
      <c r="IS22" t="s">
        <v>443</v>
      </c>
      <c r="IT22">
        <v>0</v>
      </c>
      <c r="IU22">
        <v>100</v>
      </c>
      <c r="IV22">
        <v>100</v>
      </c>
      <c r="IW22">
        <v>-0.902</v>
      </c>
      <c r="IX22">
        <v>0.2836</v>
      </c>
      <c r="IY22">
        <v>-0.819046093373875</v>
      </c>
      <c r="IZ22">
        <v>-0.0008311593448893811</v>
      </c>
      <c r="JA22">
        <v>1.768286430498992E-06</v>
      </c>
      <c r="JB22">
        <v>-5.176383660599935E-10</v>
      </c>
      <c r="JC22">
        <v>0.01793090377665582</v>
      </c>
      <c r="JD22">
        <v>0.002652576625932546</v>
      </c>
      <c r="JE22">
        <v>0.0004569377311329863</v>
      </c>
      <c r="JF22">
        <v>1.003524486243527E-07</v>
      </c>
      <c r="JG22">
        <v>2</v>
      </c>
      <c r="JH22">
        <v>1975</v>
      </c>
      <c r="JI22">
        <v>1</v>
      </c>
      <c r="JJ22">
        <v>26</v>
      </c>
      <c r="JK22">
        <v>201391.5</v>
      </c>
      <c r="JL22">
        <v>201391.7</v>
      </c>
      <c r="JM22">
        <v>1.0376</v>
      </c>
      <c r="JN22">
        <v>2.62085</v>
      </c>
      <c r="JO22">
        <v>1.49658</v>
      </c>
      <c r="JP22">
        <v>2.34375</v>
      </c>
      <c r="JQ22">
        <v>1.54907</v>
      </c>
      <c r="JR22">
        <v>2.43896</v>
      </c>
      <c r="JS22">
        <v>36.1754</v>
      </c>
      <c r="JT22">
        <v>24.1751</v>
      </c>
      <c r="JU22">
        <v>18</v>
      </c>
      <c r="JV22">
        <v>483.227</v>
      </c>
      <c r="JW22">
        <v>496.724</v>
      </c>
      <c r="JX22">
        <v>27.4532</v>
      </c>
      <c r="JY22">
        <v>29.2975</v>
      </c>
      <c r="JZ22">
        <v>29.9998</v>
      </c>
      <c r="KA22">
        <v>29.574</v>
      </c>
      <c r="KB22">
        <v>29.5816</v>
      </c>
      <c r="KC22">
        <v>20.8009</v>
      </c>
      <c r="KD22">
        <v>22.1793</v>
      </c>
      <c r="KE22">
        <v>94.05240000000001</v>
      </c>
      <c r="KF22">
        <v>27.4618</v>
      </c>
      <c r="KG22">
        <v>366.395</v>
      </c>
      <c r="KH22">
        <v>20.2523</v>
      </c>
      <c r="KI22">
        <v>101.929</v>
      </c>
      <c r="KJ22">
        <v>91.46550000000001</v>
      </c>
    </row>
    <row r="23" spans="1:296">
      <c r="A23">
        <v>5</v>
      </c>
      <c r="B23">
        <v>1759073103.1</v>
      </c>
      <c r="C23">
        <v>20</v>
      </c>
      <c r="D23" t="s">
        <v>451</v>
      </c>
      <c r="E23" t="s">
        <v>452</v>
      </c>
      <c r="F23">
        <v>5</v>
      </c>
      <c r="G23" t="s">
        <v>436</v>
      </c>
      <c r="H23">
        <v>1759073095.314285</v>
      </c>
      <c r="I23">
        <f>(J23)/1000</f>
        <v>0</v>
      </c>
      <c r="J23">
        <f>IF(DO23, AM23, AG23)</f>
        <v>0</v>
      </c>
      <c r="K23">
        <f>IF(DO23, AH23, AF23)</f>
        <v>0</v>
      </c>
      <c r="L23">
        <f>DQ23 - IF(AT23&gt;1, K23*DK23*100.0/(AV23), 0)</f>
        <v>0</v>
      </c>
      <c r="M23">
        <f>((S23-I23/2)*L23-K23)/(S23+I23/2)</f>
        <v>0</v>
      </c>
      <c r="N23">
        <f>M23*(DX23+DY23)/1000.0</f>
        <v>0</v>
      </c>
      <c r="O23">
        <f>(DQ23 - IF(AT23&gt;1, K23*DK23*100.0/(AV23), 0))*(DX23+DY23)/1000.0</f>
        <v>0</v>
      </c>
      <c r="P23">
        <f>2.0/((1/R23-1/Q23)+SIGN(R23)*SQRT((1/R23-1/Q23)*(1/R23-1/Q23) + 4*DL23/((DL23+1)*(DL23+1))*(2*1/R23*1/Q23-1/Q23*1/Q23)))</f>
        <v>0</v>
      </c>
      <c r="Q23">
        <f>IF(LEFT(DM23,1)&lt;&gt;"0",IF(LEFT(DM23,1)="1",3.0,DN23),$D$5+$E$5*(EE23*DX23/($K$5*1000))+$F$5*(EE23*DX23/($K$5*1000))*MAX(MIN(DK23,$J$5),$I$5)*MAX(MIN(DK23,$J$5),$I$5)+$G$5*MAX(MIN(DK23,$J$5),$I$5)*(EE23*DX23/($K$5*1000))+$H$5*(EE23*DX23/($K$5*1000))*(EE23*DX23/($K$5*1000)))</f>
        <v>0</v>
      </c>
      <c r="R23">
        <f>I23*(1000-(1000*0.61365*exp(17.502*V23/(240.97+V23))/(DX23+DY23)+DS23)/2)/(1000*0.61365*exp(17.502*V23/(240.97+V23))/(DX23+DY23)-DS23)</f>
        <v>0</v>
      </c>
      <c r="S23">
        <f>1/((DL23+1)/(P23/1.6)+1/(Q23/1.37)) + DL23/((DL23+1)/(P23/1.6) + DL23/(Q23/1.37))</f>
        <v>0</v>
      </c>
      <c r="T23">
        <f>(DG23*DJ23)</f>
        <v>0</v>
      </c>
      <c r="U23">
        <f>(DZ23+(T23+2*0.95*5.67E-8*(((DZ23+$B$9)+273)^4-(DZ23+273)^4)-44100*I23)/(1.84*29.3*Q23+8*0.95*5.67E-8*(DZ23+273)^3))</f>
        <v>0</v>
      </c>
      <c r="V23">
        <f>($C$9*EA23+$D$9*EB23+$E$9*U23)</f>
        <v>0</v>
      </c>
      <c r="W23">
        <f>0.61365*exp(17.502*V23/(240.97+V23))</f>
        <v>0</v>
      </c>
      <c r="X23">
        <f>(Y23/Z23*100)</f>
        <v>0</v>
      </c>
      <c r="Y23">
        <f>DS23*(DX23+DY23)/1000</f>
        <v>0</v>
      </c>
      <c r="Z23">
        <f>0.61365*exp(17.502*DZ23/(240.97+DZ23))</f>
        <v>0</v>
      </c>
      <c r="AA23">
        <f>(W23-DS23*(DX23+DY23)/1000)</f>
        <v>0</v>
      </c>
      <c r="AB23">
        <f>(-I23*44100)</f>
        <v>0</v>
      </c>
      <c r="AC23">
        <f>2*29.3*Q23*0.92*(DZ23-V23)</f>
        <v>0</v>
      </c>
      <c r="AD23">
        <f>2*0.95*5.67E-8*(((DZ23+$B$9)+273)^4-(V23+273)^4)</f>
        <v>0</v>
      </c>
      <c r="AE23">
        <f>T23+AD23+AB23+AC23</f>
        <v>0</v>
      </c>
      <c r="AF23">
        <f>DW23*AT23*(DR23-DQ23*(1000-AT23*DT23)/(1000-AT23*DS23))/(100*DK23)</f>
        <v>0</v>
      </c>
      <c r="AG23">
        <f>1000*DW23*AT23*(DS23-DT23)/(100*DK23*(1000-AT23*DS23))</f>
        <v>0</v>
      </c>
      <c r="AH23">
        <f>(AI23 - AJ23 - DX23*1E3/(8.314*(DZ23+273.15)) * AL23/DW23 * AK23) * DW23/(100*DK23) * (1000 - DT23)/1000</f>
        <v>0</v>
      </c>
      <c r="AI23">
        <v>390.5523554126417</v>
      </c>
      <c r="AJ23">
        <v>394.2397575757575</v>
      </c>
      <c r="AK23">
        <v>-2.63138186115589</v>
      </c>
      <c r="AL23">
        <v>65.07382265108268</v>
      </c>
      <c r="AM23">
        <f>(AO23 - AN23 + DX23*1E3/(8.314*(DZ23+273.15)) * AQ23/DW23 * AP23) * DW23/(100*DK23) * 1000/(1000 - AO23)</f>
        <v>0</v>
      </c>
      <c r="AN23">
        <v>20.17053909864561</v>
      </c>
      <c r="AO23">
        <v>21.61585090909091</v>
      </c>
      <c r="AP23">
        <v>-1.604803607216649E-05</v>
      </c>
      <c r="AQ23">
        <v>105.1465455162051</v>
      </c>
      <c r="AR23">
        <v>0</v>
      </c>
      <c r="AS23">
        <v>0</v>
      </c>
      <c r="AT23">
        <f>IF(AR23*$H$15&gt;=AV23,1.0,(AV23/(AV23-AR23*$H$15)))</f>
        <v>0</v>
      </c>
      <c r="AU23">
        <f>(AT23-1)*100</f>
        <v>0</v>
      </c>
      <c r="AV23">
        <f>MAX(0,($B$15+$C$15*EE23)/(1+$D$15*EE23)*DX23/(DZ23+273)*$E$15)</f>
        <v>0</v>
      </c>
      <c r="AW23" t="s">
        <v>437</v>
      </c>
      <c r="AX23" t="s">
        <v>437</v>
      </c>
      <c r="AY23">
        <v>0</v>
      </c>
      <c r="AZ23">
        <v>0</v>
      </c>
      <c r="BA23">
        <f>1-AY23/AZ23</f>
        <v>0</v>
      </c>
      <c r="BB23">
        <v>0</v>
      </c>
      <c r="BC23" t="s">
        <v>437</v>
      </c>
      <c r="BD23" t="s">
        <v>437</v>
      </c>
      <c r="BE23">
        <v>0</v>
      </c>
      <c r="BF23">
        <v>0</v>
      </c>
      <c r="BG23">
        <f>1-BE23/BF23</f>
        <v>0</v>
      </c>
      <c r="BH23">
        <v>0.5</v>
      </c>
      <c r="BI23">
        <f>DH23</f>
        <v>0</v>
      </c>
      <c r="BJ23">
        <f>K23</f>
        <v>0</v>
      </c>
      <c r="BK23">
        <f>BG23*BH23*BI23</f>
        <v>0</v>
      </c>
      <c r="BL23">
        <f>(BJ23-BB23)/BI23</f>
        <v>0</v>
      </c>
      <c r="BM23">
        <f>(AZ23-BF23)/BF23</f>
        <v>0</v>
      </c>
      <c r="BN23">
        <f>AY23/(BA23+AY23/BF23)</f>
        <v>0</v>
      </c>
      <c r="BO23" t="s">
        <v>437</v>
      </c>
      <c r="BP23">
        <v>0</v>
      </c>
      <c r="BQ23">
        <f>IF(BP23&lt;&gt;0, BP23, BN23)</f>
        <v>0</v>
      </c>
      <c r="BR23">
        <f>1-BQ23/BF23</f>
        <v>0</v>
      </c>
      <c r="BS23">
        <f>(BF23-BE23)/(BF23-BQ23)</f>
        <v>0</v>
      </c>
      <c r="BT23">
        <f>(AZ23-BF23)/(AZ23-BQ23)</f>
        <v>0</v>
      </c>
      <c r="BU23">
        <f>(BF23-BE23)/(BF23-AY23)</f>
        <v>0</v>
      </c>
      <c r="BV23">
        <f>(AZ23-BF23)/(AZ23-AY23)</f>
        <v>0</v>
      </c>
      <c r="BW23">
        <f>(BS23*BQ23/BE23)</f>
        <v>0</v>
      </c>
      <c r="BX23">
        <f>(1-BW23)</f>
        <v>0</v>
      </c>
      <c r="DG23">
        <f>$B$13*EF23+$C$13*EG23+$F$13*ER23*(1-EU23)</f>
        <v>0</v>
      </c>
      <c r="DH23">
        <f>DG23*DI23</f>
        <v>0</v>
      </c>
      <c r="DI23">
        <f>($B$13*$D$11+$C$13*$D$11+$F$13*((FE23+EW23)/MAX(FE23+EW23+FF23, 0.1)*$I$11+FF23/MAX(FE23+EW23+FF23, 0.1)*$J$11))/($B$13+$C$13+$F$13)</f>
        <v>0</v>
      </c>
      <c r="DJ23">
        <f>($B$13*$K$11+$C$13*$K$11+$F$13*((FE23+EW23)/MAX(FE23+EW23+FF23, 0.1)*$P$11+FF23/MAX(FE23+EW23+FF23, 0.1)*$Q$11))/($B$13+$C$13+$F$13)</f>
        <v>0</v>
      </c>
      <c r="DK23">
        <v>2.7</v>
      </c>
      <c r="DL23">
        <v>0.5</v>
      </c>
      <c r="DM23" t="s">
        <v>438</v>
      </c>
      <c r="DN23">
        <v>2</v>
      </c>
      <c r="DO23" t="b">
        <v>1</v>
      </c>
      <c r="DP23">
        <v>1759073095.314285</v>
      </c>
      <c r="DQ23">
        <v>401.0687142857143</v>
      </c>
      <c r="DR23">
        <v>396.951</v>
      </c>
      <c r="DS23">
        <v>21.62369642857143</v>
      </c>
      <c r="DT23">
        <v>20.17555714285714</v>
      </c>
      <c r="DU23">
        <v>401.9697500000001</v>
      </c>
      <c r="DV23">
        <v>21.34008571428571</v>
      </c>
      <c r="DW23">
        <v>499.9597142857143</v>
      </c>
      <c r="DX23">
        <v>90.87753928571429</v>
      </c>
      <c r="DY23">
        <v>0.06582492142857142</v>
      </c>
      <c r="DZ23">
        <v>28.68432142857143</v>
      </c>
      <c r="EA23">
        <v>29.99065714285714</v>
      </c>
      <c r="EB23">
        <v>999.9000000000002</v>
      </c>
      <c r="EC23">
        <v>0</v>
      </c>
      <c r="ED23">
        <v>0</v>
      </c>
      <c r="EE23">
        <v>9986.302142857141</v>
      </c>
      <c r="EF23">
        <v>0</v>
      </c>
      <c r="EG23">
        <v>11.30485357142857</v>
      </c>
      <c r="EH23">
        <v>4.117796464285714</v>
      </c>
      <c r="EI23">
        <v>409.9330714285715</v>
      </c>
      <c r="EJ23">
        <v>405.1247499999999</v>
      </c>
      <c r="EK23">
        <v>1.4481325</v>
      </c>
      <c r="EL23">
        <v>396.951</v>
      </c>
      <c r="EM23">
        <v>20.17555714285714</v>
      </c>
      <c r="EN23">
        <v>1.965106428571429</v>
      </c>
      <c r="EO23">
        <v>1.833504642857143</v>
      </c>
      <c r="EP23">
        <v>17.16595357142857</v>
      </c>
      <c r="EQ23">
        <v>16.07538571428571</v>
      </c>
      <c r="ER23">
        <v>2000.009285714286</v>
      </c>
      <c r="ES23">
        <v>0.9800059999999998</v>
      </c>
      <c r="ET23">
        <v>0.01999397142857143</v>
      </c>
      <c r="EU23">
        <v>0</v>
      </c>
      <c r="EV23">
        <v>333.4391785714286</v>
      </c>
      <c r="EW23">
        <v>5.00078</v>
      </c>
      <c r="EX23">
        <v>6600.509285714286</v>
      </c>
      <c r="EY23">
        <v>16379.75357142857</v>
      </c>
      <c r="EZ23">
        <v>39.45732142857143</v>
      </c>
      <c r="FA23">
        <v>40.28549999999999</v>
      </c>
      <c r="FB23">
        <v>39.62253571428572</v>
      </c>
      <c r="FC23">
        <v>39.99760714285713</v>
      </c>
      <c r="FD23">
        <v>40.66275</v>
      </c>
      <c r="FE23">
        <v>1955.122142857143</v>
      </c>
      <c r="FF23">
        <v>39.88714285714287</v>
      </c>
      <c r="FG23">
        <v>0</v>
      </c>
      <c r="FH23">
        <v>1759073094.8</v>
      </c>
      <c r="FI23">
        <v>0</v>
      </c>
      <c r="FJ23">
        <v>333.3888000000001</v>
      </c>
      <c r="FK23">
        <v>-0.8986153925043405</v>
      </c>
      <c r="FL23">
        <v>-22.31615388219261</v>
      </c>
      <c r="FM23">
        <v>6600.4472</v>
      </c>
      <c r="FN23">
        <v>15</v>
      </c>
      <c r="FO23">
        <v>0</v>
      </c>
      <c r="FP23" t="s">
        <v>439</v>
      </c>
      <c r="FQ23">
        <v>1746989605.5</v>
      </c>
      <c r="FR23">
        <v>1746989593.5</v>
      </c>
      <c r="FS23">
        <v>0</v>
      </c>
      <c r="FT23">
        <v>-0.274</v>
      </c>
      <c r="FU23">
        <v>-0.002</v>
      </c>
      <c r="FV23">
        <v>2.549</v>
      </c>
      <c r="FW23">
        <v>0.129</v>
      </c>
      <c r="FX23">
        <v>420</v>
      </c>
      <c r="FY23">
        <v>17</v>
      </c>
      <c r="FZ23">
        <v>0.02</v>
      </c>
      <c r="GA23">
        <v>0.04</v>
      </c>
      <c r="GB23">
        <v>0.6824841707317073</v>
      </c>
      <c r="GC23">
        <v>75.53445464111499</v>
      </c>
      <c r="GD23">
        <v>7.527076074569745</v>
      </c>
      <c r="GE23">
        <v>0</v>
      </c>
      <c r="GF23">
        <v>333.4029117647058</v>
      </c>
      <c r="GG23">
        <v>-0.3876699784495584</v>
      </c>
      <c r="GH23">
        <v>0.2587449763817031</v>
      </c>
      <c r="GI23">
        <v>1</v>
      </c>
      <c r="GJ23">
        <v>1.447419268292683</v>
      </c>
      <c r="GK23">
        <v>0.005596724738675339</v>
      </c>
      <c r="GL23">
        <v>0.00167054159502299</v>
      </c>
      <c r="GM23">
        <v>1</v>
      </c>
      <c r="GN23">
        <v>2</v>
      </c>
      <c r="GO23">
        <v>3</v>
      </c>
      <c r="GP23" t="s">
        <v>446</v>
      </c>
      <c r="GQ23">
        <v>3.10231</v>
      </c>
      <c r="GR23">
        <v>2.72354</v>
      </c>
      <c r="GS23">
        <v>0.0826132</v>
      </c>
      <c r="GT23">
        <v>0.0805261</v>
      </c>
      <c r="GU23">
        <v>0.100439</v>
      </c>
      <c r="GV23">
        <v>0.0969966</v>
      </c>
      <c r="GW23">
        <v>23974.4</v>
      </c>
      <c r="GX23">
        <v>21836.5</v>
      </c>
      <c r="GY23">
        <v>26699</v>
      </c>
      <c r="GZ23">
        <v>23972.6</v>
      </c>
      <c r="HA23">
        <v>38427.7</v>
      </c>
      <c r="HB23">
        <v>32000.9</v>
      </c>
      <c r="HC23">
        <v>46618.2</v>
      </c>
      <c r="HD23">
        <v>37926.8</v>
      </c>
      <c r="HE23">
        <v>1.865</v>
      </c>
      <c r="HF23">
        <v>1.86245</v>
      </c>
      <c r="HG23">
        <v>0.133775</v>
      </c>
      <c r="HH23">
        <v>0</v>
      </c>
      <c r="HI23">
        <v>27.8037</v>
      </c>
      <c r="HJ23">
        <v>999.9</v>
      </c>
      <c r="HK23">
        <v>50</v>
      </c>
      <c r="HL23">
        <v>31.2</v>
      </c>
      <c r="HM23">
        <v>25.1068</v>
      </c>
      <c r="HN23">
        <v>60.8591</v>
      </c>
      <c r="HO23">
        <v>22.0072</v>
      </c>
      <c r="HP23">
        <v>1</v>
      </c>
      <c r="HQ23">
        <v>0.155445</v>
      </c>
      <c r="HR23">
        <v>-0.0148775</v>
      </c>
      <c r="HS23">
        <v>20.2807</v>
      </c>
      <c r="HT23">
        <v>5.2107</v>
      </c>
      <c r="HU23">
        <v>11.98</v>
      </c>
      <c r="HV23">
        <v>4.9631</v>
      </c>
      <c r="HW23">
        <v>3.27453</v>
      </c>
      <c r="HX23">
        <v>9999</v>
      </c>
      <c r="HY23">
        <v>9999</v>
      </c>
      <c r="HZ23">
        <v>9999</v>
      </c>
      <c r="IA23">
        <v>31</v>
      </c>
      <c r="IB23">
        <v>1.86398</v>
      </c>
      <c r="IC23">
        <v>1.86014</v>
      </c>
      <c r="ID23">
        <v>1.8584</v>
      </c>
      <c r="IE23">
        <v>1.85976</v>
      </c>
      <c r="IF23">
        <v>1.85989</v>
      </c>
      <c r="IG23">
        <v>1.85837</v>
      </c>
      <c r="IH23">
        <v>1.85745</v>
      </c>
      <c r="II23">
        <v>1.85242</v>
      </c>
      <c r="IJ23">
        <v>0</v>
      </c>
      <c r="IK23">
        <v>0</v>
      </c>
      <c r="IL23">
        <v>0</v>
      </c>
      <c r="IM23">
        <v>0</v>
      </c>
      <c r="IN23" t="s">
        <v>441</v>
      </c>
      <c r="IO23" t="s">
        <v>442</v>
      </c>
      <c r="IP23" t="s">
        <v>443</v>
      </c>
      <c r="IQ23" t="s">
        <v>443</v>
      </c>
      <c r="IR23" t="s">
        <v>443</v>
      </c>
      <c r="IS23" t="s">
        <v>443</v>
      </c>
      <c r="IT23">
        <v>0</v>
      </c>
      <c r="IU23">
        <v>100</v>
      </c>
      <c r="IV23">
        <v>100</v>
      </c>
      <c r="IW23">
        <v>-0.907</v>
      </c>
      <c r="IX23">
        <v>0.2834</v>
      </c>
      <c r="IY23">
        <v>-0.819046093373875</v>
      </c>
      <c r="IZ23">
        <v>-0.0008311593448893811</v>
      </c>
      <c r="JA23">
        <v>1.768286430498992E-06</v>
      </c>
      <c r="JB23">
        <v>-5.176383660599935E-10</v>
      </c>
      <c r="JC23">
        <v>0.01793090377665582</v>
      </c>
      <c r="JD23">
        <v>0.002652576625932546</v>
      </c>
      <c r="JE23">
        <v>0.0004569377311329863</v>
      </c>
      <c r="JF23">
        <v>1.003524486243527E-07</v>
      </c>
      <c r="JG23">
        <v>2</v>
      </c>
      <c r="JH23">
        <v>1975</v>
      </c>
      <c r="JI23">
        <v>1</v>
      </c>
      <c r="JJ23">
        <v>26</v>
      </c>
      <c r="JK23">
        <v>201391.6</v>
      </c>
      <c r="JL23">
        <v>201391.8</v>
      </c>
      <c r="JM23">
        <v>0.996094</v>
      </c>
      <c r="JN23">
        <v>2.58179</v>
      </c>
      <c r="JO23">
        <v>1.49658</v>
      </c>
      <c r="JP23">
        <v>2.34375</v>
      </c>
      <c r="JQ23">
        <v>1.54907</v>
      </c>
      <c r="JR23">
        <v>2.44751</v>
      </c>
      <c r="JS23">
        <v>36.1754</v>
      </c>
      <c r="JT23">
        <v>24.1751</v>
      </c>
      <c r="JU23">
        <v>18</v>
      </c>
      <c r="JV23">
        <v>483.316</v>
      </c>
      <c r="JW23">
        <v>496.631</v>
      </c>
      <c r="JX23">
        <v>27.4601</v>
      </c>
      <c r="JY23">
        <v>29.294</v>
      </c>
      <c r="JZ23">
        <v>29.9999</v>
      </c>
      <c r="KA23">
        <v>29.5702</v>
      </c>
      <c r="KB23">
        <v>29.5784</v>
      </c>
      <c r="KC23">
        <v>20.0289</v>
      </c>
      <c r="KD23">
        <v>21.8932</v>
      </c>
      <c r="KE23">
        <v>94.05240000000001</v>
      </c>
      <c r="KF23">
        <v>27.4702</v>
      </c>
      <c r="KG23">
        <v>346.34</v>
      </c>
      <c r="KH23">
        <v>20.2612</v>
      </c>
      <c r="KI23">
        <v>101.93</v>
      </c>
      <c r="KJ23">
        <v>91.4657</v>
      </c>
    </row>
    <row r="24" spans="1:296">
      <c r="A24">
        <v>6</v>
      </c>
      <c r="B24">
        <v>1759073108.1</v>
      </c>
      <c r="C24">
        <v>25</v>
      </c>
      <c r="D24" t="s">
        <v>453</v>
      </c>
      <c r="E24" t="s">
        <v>454</v>
      </c>
      <c r="F24">
        <v>5</v>
      </c>
      <c r="G24" t="s">
        <v>436</v>
      </c>
      <c r="H24">
        <v>1759073100.6</v>
      </c>
      <c r="I24">
        <f>(J24)/1000</f>
        <v>0</v>
      </c>
      <c r="J24">
        <f>IF(DO24, AM24, AG24)</f>
        <v>0</v>
      </c>
      <c r="K24">
        <f>IF(DO24, AH24, AF24)</f>
        <v>0</v>
      </c>
      <c r="L24">
        <f>DQ24 - IF(AT24&gt;1, K24*DK24*100.0/(AV24), 0)</f>
        <v>0</v>
      </c>
      <c r="M24">
        <f>((S24-I24/2)*L24-K24)/(S24+I24/2)</f>
        <v>0</v>
      </c>
      <c r="N24">
        <f>M24*(DX24+DY24)/1000.0</f>
        <v>0</v>
      </c>
      <c r="O24">
        <f>(DQ24 - IF(AT24&gt;1, K24*DK24*100.0/(AV24), 0))*(DX24+DY24)/1000.0</f>
        <v>0</v>
      </c>
      <c r="P24">
        <f>2.0/((1/R24-1/Q24)+SIGN(R24)*SQRT((1/R24-1/Q24)*(1/R24-1/Q24) + 4*DL24/((DL24+1)*(DL24+1))*(2*1/R24*1/Q24-1/Q24*1/Q24)))</f>
        <v>0</v>
      </c>
      <c r="Q24">
        <f>IF(LEFT(DM24,1)&lt;&gt;"0",IF(LEFT(DM24,1)="1",3.0,DN24),$D$5+$E$5*(EE24*DX24/($K$5*1000))+$F$5*(EE24*DX24/($K$5*1000))*MAX(MIN(DK24,$J$5),$I$5)*MAX(MIN(DK24,$J$5),$I$5)+$G$5*MAX(MIN(DK24,$J$5),$I$5)*(EE24*DX24/($K$5*1000))+$H$5*(EE24*DX24/($K$5*1000))*(EE24*DX24/($K$5*1000)))</f>
        <v>0</v>
      </c>
      <c r="R24">
        <f>I24*(1000-(1000*0.61365*exp(17.502*V24/(240.97+V24))/(DX24+DY24)+DS24)/2)/(1000*0.61365*exp(17.502*V24/(240.97+V24))/(DX24+DY24)-DS24)</f>
        <v>0</v>
      </c>
      <c r="S24">
        <f>1/((DL24+1)/(P24/1.6)+1/(Q24/1.37)) + DL24/((DL24+1)/(P24/1.6) + DL24/(Q24/1.37))</f>
        <v>0</v>
      </c>
      <c r="T24">
        <f>(DG24*DJ24)</f>
        <v>0</v>
      </c>
      <c r="U24">
        <f>(DZ24+(T24+2*0.95*5.67E-8*(((DZ24+$B$9)+273)^4-(DZ24+273)^4)-44100*I24)/(1.84*29.3*Q24+8*0.95*5.67E-8*(DZ24+273)^3))</f>
        <v>0</v>
      </c>
      <c r="V24">
        <f>($C$9*EA24+$D$9*EB24+$E$9*U24)</f>
        <v>0</v>
      </c>
      <c r="W24">
        <f>0.61365*exp(17.502*V24/(240.97+V24))</f>
        <v>0</v>
      </c>
      <c r="X24">
        <f>(Y24/Z24*100)</f>
        <v>0</v>
      </c>
      <c r="Y24">
        <f>DS24*(DX24+DY24)/1000</f>
        <v>0</v>
      </c>
      <c r="Z24">
        <f>0.61365*exp(17.502*DZ24/(240.97+DZ24))</f>
        <v>0</v>
      </c>
      <c r="AA24">
        <f>(W24-DS24*(DX24+DY24)/1000)</f>
        <v>0</v>
      </c>
      <c r="AB24">
        <f>(-I24*44100)</f>
        <v>0</v>
      </c>
      <c r="AC24">
        <f>2*29.3*Q24*0.92*(DZ24-V24)</f>
        <v>0</v>
      </c>
      <c r="AD24">
        <f>2*0.95*5.67E-8*(((DZ24+$B$9)+273)^4-(V24+273)^4)</f>
        <v>0</v>
      </c>
      <c r="AE24">
        <f>T24+AD24+AB24+AC24</f>
        <v>0</v>
      </c>
      <c r="AF24">
        <f>DW24*AT24*(DR24-DQ24*(1000-AT24*DT24)/(1000-AT24*DS24))/(100*DK24)</f>
        <v>0</v>
      </c>
      <c r="AG24">
        <f>1000*DW24*AT24*(DS24-DT24)/(100*DK24*(1000-AT24*DS24))</f>
        <v>0</v>
      </c>
      <c r="AH24">
        <f>(AI24 - AJ24 - DX24*1E3/(8.314*(DZ24+273.15)) * AL24/DW24 * AK24) * DW24/(100*DK24) * (1000 - DT24)/1000</f>
        <v>0</v>
      </c>
      <c r="AI24">
        <v>373.8641841619363</v>
      </c>
      <c r="AJ24">
        <v>379.3571515151513</v>
      </c>
      <c r="AK24">
        <v>-3.010260705662484</v>
      </c>
      <c r="AL24">
        <v>65.07382265108268</v>
      </c>
      <c r="AM24">
        <f>(AO24 - AN24 + DX24*1E3/(8.314*(DZ24+273.15)) * AQ24/DW24 * AP24) * DW24/(100*DK24) * 1000/(1000 - AO24)</f>
        <v>0</v>
      </c>
      <c r="AN24">
        <v>20.19426384429482</v>
      </c>
      <c r="AO24">
        <v>21.61852181818181</v>
      </c>
      <c r="AP24">
        <v>2.068315752824316E-05</v>
      </c>
      <c r="AQ24">
        <v>105.1465455162051</v>
      </c>
      <c r="AR24">
        <v>0</v>
      </c>
      <c r="AS24">
        <v>0</v>
      </c>
      <c r="AT24">
        <f>IF(AR24*$H$15&gt;=AV24,1.0,(AV24/(AV24-AR24*$H$15)))</f>
        <v>0</v>
      </c>
      <c r="AU24">
        <f>(AT24-1)*100</f>
        <v>0</v>
      </c>
      <c r="AV24">
        <f>MAX(0,($B$15+$C$15*EE24)/(1+$D$15*EE24)*DX24/(DZ24+273)*$E$15)</f>
        <v>0</v>
      </c>
      <c r="AW24" t="s">
        <v>437</v>
      </c>
      <c r="AX24" t="s">
        <v>437</v>
      </c>
      <c r="AY24">
        <v>0</v>
      </c>
      <c r="AZ24">
        <v>0</v>
      </c>
      <c r="BA24">
        <f>1-AY24/AZ24</f>
        <v>0</v>
      </c>
      <c r="BB24">
        <v>0</v>
      </c>
      <c r="BC24" t="s">
        <v>437</v>
      </c>
      <c r="BD24" t="s">
        <v>437</v>
      </c>
      <c r="BE24">
        <v>0</v>
      </c>
      <c r="BF24">
        <v>0</v>
      </c>
      <c r="BG24">
        <f>1-BE24/BF24</f>
        <v>0</v>
      </c>
      <c r="BH24">
        <v>0.5</v>
      </c>
      <c r="BI24">
        <f>DH24</f>
        <v>0</v>
      </c>
      <c r="BJ24">
        <f>K24</f>
        <v>0</v>
      </c>
      <c r="BK24">
        <f>BG24*BH24*BI24</f>
        <v>0</v>
      </c>
      <c r="BL24">
        <f>(BJ24-BB24)/BI24</f>
        <v>0</v>
      </c>
      <c r="BM24">
        <f>(AZ24-BF24)/BF24</f>
        <v>0</v>
      </c>
      <c r="BN24">
        <f>AY24/(BA24+AY24/BF24)</f>
        <v>0</v>
      </c>
      <c r="BO24" t="s">
        <v>437</v>
      </c>
      <c r="BP24">
        <v>0</v>
      </c>
      <c r="BQ24">
        <f>IF(BP24&lt;&gt;0, BP24, BN24)</f>
        <v>0</v>
      </c>
      <c r="BR24">
        <f>1-BQ24/BF24</f>
        <v>0</v>
      </c>
      <c r="BS24">
        <f>(BF24-BE24)/(BF24-BQ24)</f>
        <v>0</v>
      </c>
      <c r="BT24">
        <f>(AZ24-BF24)/(AZ24-BQ24)</f>
        <v>0</v>
      </c>
      <c r="BU24">
        <f>(BF24-BE24)/(BF24-AY24)</f>
        <v>0</v>
      </c>
      <c r="BV24">
        <f>(AZ24-BF24)/(AZ24-AY24)</f>
        <v>0</v>
      </c>
      <c r="BW24">
        <f>(BS24*BQ24/BE24)</f>
        <v>0</v>
      </c>
      <c r="BX24">
        <f>(1-BW24)</f>
        <v>0</v>
      </c>
      <c r="DG24">
        <f>$B$13*EF24+$C$13*EG24+$F$13*ER24*(1-EU24)</f>
        <v>0</v>
      </c>
      <c r="DH24">
        <f>DG24*DI24</f>
        <v>0</v>
      </c>
      <c r="DI24">
        <f>($B$13*$D$11+$C$13*$D$11+$F$13*((FE24+EW24)/MAX(FE24+EW24+FF24, 0.1)*$I$11+FF24/MAX(FE24+EW24+FF24, 0.1)*$J$11))/($B$13+$C$13+$F$13)</f>
        <v>0</v>
      </c>
      <c r="DJ24">
        <f>($B$13*$K$11+$C$13*$K$11+$F$13*((FE24+EW24)/MAX(FE24+EW24+FF24, 0.1)*$P$11+FF24/MAX(FE24+EW24+FF24, 0.1)*$Q$11))/($B$13+$C$13+$F$13)</f>
        <v>0</v>
      </c>
      <c r="DK24">
        <v>2.7</v>
      </c>
      <c r="DL24">
        <v>0.5</v>
      </c>
      <c r="DM24" t="s">
        <v>438</v>
      </c>
      <c r="DN24">
        <v>2</v>
      </c>
      <c r="DO24" t="b">
        <v>1</v>
      </c>
      <c r="DP24">
        <v>1759073100.6</v>
      </c>
      <c r="DQ24">
        <v>390.0935925925926</v>
      </c>
      <c r="DR24">
        <v>380.5690740740741</v>
      </c>
      <c r="DS24">
        <v>21.61986666666667</v>
      </c>
      <c r="DT24">
        <v>20.17850740740741</v>
      </c>
      <c r="DU24">
        <v>390.998074074074</v>
      </c>
      <c r="DV24">
        <v>21.33634444444445</v>
      </c>
      <c r="DW24">
        <v>499.9813333333334</v>
      </c>
      <c r="DX24">
        <v>90.87894074074076</v>
      </c>
      <c r="DY24">
        <v>0.0655898074074074</v>
      </c>
      <c r="DZ24">
        <v>28.68384074074074</v>
      </c>
      <c r="EA24">
        <v>29.98784814814815</v>
      </c>
      <c r="EB24">
        <v>999.9000000000001</v>
      </c>
      <c r="EC24">
        <v>0</v>
      </c>
      <c r="ED24">
        <v>0</v>
      </c>
      <c r="EE24">
        <v>9989.566296296298</v>
      </c>
      <c r="EF24">
        <v>0</v>
      </c>
      <c r="EG24">
        <v>11.304</v>
      </c>
      <c r="EH24">
        <v>9.524428518518519</v>
      </c>
      <c r="EI24">
        <v>398.7137407407408</v>
      </c>
      <c r="EJ24">
        <v>388.4065925925926</v>
      </c>
      <c r="EK24">
        <v>1.441359259259259</v>
      </c>
      <c r="EL24">
        <v>380.5690740740741</v>
      </c>
      <c r="EM24">
        <v>20.17850740740741</v>
      </c>
      <c r="EN24">
        <v>1.964788888888889</v>
      </c>
      <c r="EO24">
        <v>1.833801481481481</v>
      </c>
      <c r="EP24">
        <v>17.16340740740741</v>
      </c>
      <c r="EQ24">
        <v>16.07792222222222</v>
      </c>
      <c r="ER24">
        <v>1999.991111111111</v>
      </c>
      <c r="ES24">
        <v>0.9800043703703702</v>
      </c>
      <c r="ET24">
        <v>0.01999552962962963</v>
      </c>
      <c r="EU24">
        <v>0</v>
      </c>
      <c r="EV24">
        <v>333.2586666666667</v>
      </c>
      <c r="EW24">
        <v>5.00078</v>
      </c>
      <c r="EX24">
        <v>6596.267037037037</v>
      </c>
      <c r="EY24">
        <v>16379.59259259259</v>
      </c>
      <c r="EZ24">
        <v>39.44885185185185</v>
      </c>
      <c r="FA24">
        <v>40.28214814814815</v>
      </c>
      <c r="FB24">
        <v>39.59933333333333</v>
      </c>
      <c r="FC24">
        <v>39.99522222222222</v>
      </c>
      <c r="FD24">
        <v>40.63637037037037</v>
      </c>
      <c r="FE24">
        <v>1955.100740740741</v>
      </c>
      <c r="FF24">
        <v>39.89037037037038</v>
      </c>
      <c r="FG24">
        <v>0</v>
      </c>
      <c r="FH24">
        <v>1759073100.2</v>
      </c>
      <c r="FI24">
        <v>0</v>
      </c>
      <c r="FJ24">
        <v>333.223076923077</v>
      </c>
      <c r="FK24">
        <v>-2.896957270099549</v>
      </c>
      <c r="FL24">
        <v>-75.30256418831306</v>
      </c>
      <c r="FM24">
        <v>6595.9</v>
      </c>
      <c r="FN24">
        <v>15</v>
      </c>
      <c r="FO24">
        <v>0</v>
      </c>
      <c r="FP24" t="s">
        <v>439</v>
      </c>
      <c r="FQ24">
        <v>1746989605.5</v>
      </c>
      <c r="FR24">
        <v>1746989593.5</v>
      </c>
      <c r="FS24">
        <v>0</v>
      </c>
      <c r="FT24">
        <v>-0.274</v>
      </c>
      <c r="FU24">
        <v>-0.002</v>
      </c>
      <c r="FV24">
        <v>2.549</v>
      </c>
      <c r="FW24">
        <v>0.129</v>
      </c>
      <c r="FX24">
        <v>420</v>
      </c>
      <c r="FY24">
        <v>17</v>
      </c>
      <c r="FZ24">
        <v>0.02</v>
      </c>
      <c r="GA24">
        <v>0.04</v>
      </c>
      <c r="GB24">
        <v>5.815988775</v>
      </c>
      <c r="GC24">
        <v>63.66993799249532</v>
      </c>
      <c r="GD24">
        <v>6.303860087298506</v>
      </c>
      <c r="GE24">
        <v>0</v>
      </c>
      <c r="GF24">
        <v>333.339794117647</v>
      </c>
      <c r="GG24">
        <v>-1.68038197657815</v>
      </c>
      <c r="GH24">
        <v>0.3015808134219096</v>
      </c>
      <c r="GI24">
        <v>0</v>
      </c>
      <c r="GJ24">
        <v>1.44433325</v>
      </c>
      <c r="GK24">
        <v>-0.06094818011257276</v>
      </c>
      <c r="GL24">
        <v>0.008311770686051202</v>
      </c>
      <c r="GM24">
        <v>1</v>
      </c>
      <c r="GN24">
        <v>1</v>
      </c>
      <c r="GO24">
        <v>3</v>
      </c>
      <c r="GP24" t="s">
        <v>455</v>
      </c>
      <c r="GQ24">
        <v>3.10216</v>
      </c>
      <c r="GR24">
        <v>2.72339</v>
      </c>
      <c r="GS24">
        <v>0.0801675</v>
      </c>
      <c r="GT24">
        <v>0.0777173</v>
      </c>
      <c r="GU24">
        <v>0.10045</v>
      </c>
      <c r="GV24">
        <v>0.097104</v>
      </c>
      <c r="GW24">
        <v>24038.5</v>
      </c>
      <c r="GX24">
        <v>21903.3</v>
      </c>
      <c r="GY24">
        <v>26699.1</v>
      </c>
      <c r="GZ24">
        <v>23972.8</v>
      </c>
      <c r="HA24">
        <v>38427.4</v>
      </c>
      <c r="HB24">
        <v>31996.8</v>
      </c>
      <c r="HC24">
        <v>46618.7</v>
      </c>
      <c r="HD24">
        <v>37926.8</v>
      </c>
      <c r="HE24">
        <v>1.86488</v>
      </c>
      <c r="HF24">
        <v>1.86265</v>
      </c>
      <c r="HG24">
        <v>0.134334</v>
      </c>
      <c r="HH24">
        <v>0</v>
      </c>
      <c r="HI24">
        <v>27.8027</v>
      </c>
      <c r="HJ24">
        <v>999.9</v>
      </c>
      <c r="HK24">
        <v>50</v>
      </c>
      <c r="HL24">
        <v>31.2</v>
      </c>
      <c r="HM24">
        <v>25.1046</v>
      </c>
      <c r="HN24">
        <v>61.1991</v>
      </c>
      <c r="HO24">
        <v>22.0032</v>
      </c>
      <c r="HP24">
        <v>1</v>
      </c>
      <c r="HQ24">
        <v>0.155211</v>
      </c>
      <c r="HR24">
        <v>-0.0305501</v>
      </c>
      <c r="HS24">
        <v>20.2808</v>
      </c>
      <c r="HT24">
        <v>5.21085</v>
      </c>
      <c r="HU24">
        <v>11.9798</v>
      </c>
      <c r="HV24">
        <v>4.9629</v>
      </c>
      <c r="HW24">
        <v>3.27445</v>
      </c>
      <c r="HX24">
        <v>9999</v>
      </c>
      <c r="HY24">
        <v>9999</v>
      </c>
      <c r="HZ24">
        <v>9999</v>
      </c>
      <c r="IA24">
        <v>31</v>
      </c>
      <c r="IB24">
        <v>1.86396</v>
      </c>
      <c r="IC24">
        <v>1.86013</v>
      </c>
      <c r="ID24">
        <v>1.8584</v>
      </c>
      <c r="IE24">
        <v>1.85977</v>
      </c>
      <c r="IF24">
        <v>1.85989</v>
      </c>
      <c r="IG24">
        <v>1.85837</v>
      </c>
      <c r="IH24">
        <v>1.85745</v>
      </c>
      <c r="II24">
        <v>1.85242</v>
      </c>
      <c r="IJ24">
        <v>0</v>
      </c>
      <c r="IK24">
        <v>0</v>
      </c>
      <c r="IL24">
        <v>0</v>
      </c>
      <c r="IM24">
        <v>0</v>
      </c>
      <c r="IN24" t="s">
        <v>441</v>
      </c>
      <c r="IO24" t="s">
        <v>442</v>
      </c>
      <c r="IP24" t="s">
        <v>443</v>
      </c>
      <c r="IQ24" t="s">
        <v>443</v>
      </c>
      <c r="IR24" t="s">
        <v>443</v>
      </c>
      <c r="IS24" t="s">
        <v>443</v>
      </c>
      <c r="IT24">
        <v>0</v>
      </c>
      <c r="IU24">
        <v>100</v>
      </c>
      <c r="IV24">
        <v>100</v>
      </c>
      <c r="IW24">
        <v>-0.911</v>
      </c>
      <c r="IX24">
        <v>0.2835</v>
      </c>
      <c r="IY24">
        <v>-0.819046093373875</v>
      </c>
      <c r="IZ24">
        <v>-0.0008311593448893811</v>
      </c>
      <c r="JA24">
        <v>1.768286430498992E-06</v>
      </c>
      <c r="JB24">
        <v>-5.176383660599935E-10</v>
      </c>
      <c r="JC24">
        <v>0.01793090377665582</v>
      </c>
      <c r="JD24">
        <v>0.002652576625932546</v>
      </c>
      <c r="JE24">
        <v>0.0004569377311329863</v>
      </c>
      <c r="JF24">
        <v>1.003524486243527E-07</v>
      </c>
      <c r="JG24">
        <v>2</v>
      </c>
      <c r="JH24">
        <v>1975</v>
      </c>
      <c r="JI24">
        <v>1</v>
      </c>
      <c r="JJ24">
        <v>26</v>
      </c>
      <c r="JK24">
        <v>201391.7</v>
      </c>
      <c r="JL24">
        <v>201391.9</v>
      </c>
      <c r="JM24">
        <v>0.959473</v>
      </c>
      <c r="JN24">
        <v>2.61475</v>
      </c>
      <c r="JO24">
        <v>1.49658</v>
      </c>
      <c r="JP24">
        <v>2.34375</v>
      </c>
      <c r="JQ24">
        <v>1.54907</v>
      </c>
      <c r="JR24">
        <v>2.46094</v>
      </c>
      <c r="JS24">
        <v>36.1754</v>
      </c>
      <c r="JT24">
        <v>24.1838</v>
      </c>
      <c r="JU24">
        <v>18</v>
      </c>
      <c r="JV24">
        <v>483.219</v>
      </c>
      <c r="JW24">
        <v>496.738</v>
      </c>
      <c r="JX24">
        <v>27.4683</v>
      </c>
      <c r="JY24">
        <v>29.29</v>
      </c>
      <c r="JZ24">
        <v>29.9998</v>
      </c>
      <c r="KA24">
        <v>29.567</v>
      </c>
      <c r="KB24">
        <v>29.5753</v>
      </c>
      <c r="KC24">
        <v>19.3135</v>
      </c>
      <c r="KD24">
        <v>21.8932</v>
      </c>
      <c r="KE24">
        <v>94.05240000000001</v>
      </c>
      <c r="KF24">
        <v>27.4798</v>
      </c>
      <c r="KG24">
        <v>332.965</v>
      </c>
      <c r="KH24">
        <v>20.2618</v>
      </c>
      <c r="KI24">
        <v>101.931</v>
      </c>
      <c r="KJ24">
        <v>91.46599999999999</v>
      </c>
    </row>
    <row r="25" spans="1:296">
      <c r="A25">
        <v>7</v>
      </c>
      <c r="B25">
        <v>1759073113.1</v>
      </c>
      <c r="C25">
        <v>30</v>
      </c>
      <c r="D25" t="s">
        <v>456</v>
      </c>
      <c r="E25" t="s">
        <v>457</v>
      </c>
      <c r="F25">
        <v>5</v>
      </c>
      <c r="G25" t="s">
        <v>436</v>
      </c>
      <c r="H25">
        <v>1759073105.314285</v>
      </c>
      <c r="I25">
        <f>(J25)/1000</f>
        <v>0</v>
      </c>
      <c r="J25">
        <f>IF(DO25, AM25, AG25)</f>
        <v>0</v>
      </c>
      <c r="K25">
        <f>IF(DO25, AH25, AF25)</f>
        <v>0</v>
      </c>
      <c r="L25">
        <f>DQ25 - IF(AT25&gt;1, K25*DK25*100.0/(AV25), 0)</f>
        <v>0</v>
      </c>
      <c r="M25">
        <f>((S25-I25/2)*L25-K25)/(S25+I25/2)</f>
        <v>0</v>
      </c>
      <c r="N25">
        <f>M25*(DX25+DY25)/1000.0</f>
        <v>0</v>
      </c>
      <c r="O25">
        <f>(DQ25 - IF(AT25&gt;1, K25*DK25*100.0/(AV25), 0))*(DX25+DY25)/1000.0</f>
        <v>0</v>
      </c>
      <c r="P25">
        <f>2.0/((1/R25-1/Q25)+SIGN(R25)*SQRT((1/R25-1/Q25)*(1/R25-1/Q25) + 4*DL25/((DL25+1)*(DL25+1))*(2*1/R25*1/Q25-1/Q25*1/Q25)))</f>
        <v>0</v>
      </c>
      <c r="Q25">
        <f>IF(LEFT(DM25,1)&lt;&gt;"0",IF(LEFT(DM25,1)="1",3.0,DN25),$D$5+$E$5*(EE25*DX25/($K$5*1000))+$F$5*(EE25*DX25/($K$5*1000))*MAX(MIN(DK25,$J$5),$I$5)*MAX(MIN(DK25,$J$5),$I$5)+$G$5*MAX(MIN(DK25,$J$5),$I$5)*(EE25*DX25/($K$5*1000))+$H$5*(EE25*DX25/($K$5*1000))*(EE25*DX25/($K$5*1000)))</f>
        <v>0</v>
      </c>
      <c r="R25">
        <f>I25*(1000-(1000*0.61365*exp(17.502*V25/(240.97+V25))/(DX25+DY25)+DS25)/2)/(1000*0.61365*exp(17.502*V25/(240.97+V25))/(DX25+DY25)-DS25)</f>
        <v>0</v>
      </c>
      <c r="S25">
        <f>1/((DL25+1)/(P25/1.6)+1/(Q25/1.37)) + DL25/((DL25+1)/(P25/1.6) + DL25/(Q25/1.37))</f>
        <v>0</v>
      </c>
      <c r="T25">
        <f>(DG25*DJ25)</f>
        <v>0</v>
      </c>
      <c r="U25">
        <f>(DZ25+(T25+2*0.95*5.67E-8*(((DZ25+$B$9)+273)^4-(DZ25+273)^4)-44100*I25)/(1.84*29.3*Q25+8*0.95*5.67E-8*(DZ25+273)^3))</f>
        <v>0</v>
      </c>
      <c r="V25">
        <f>($C$9*EA25+$D$9*EB25+$E$9*U25)</f>
        <v>0</v>
      </c>
      <c r="W25">
        <f>0.61365*exp(17.502*V25/(240.97+V25))</f>
        <v>0</v>
      </c>
      <c r="X25">
        <f>(Y25/Z25*100)</f>
        <v>0</v>
      </c>
      <c r="Y25">
        <f>DS25*(DX25+DY25)/1000</f>
        <v>0</v>
      </c>
      <c r="Z25">
        <f>0.61365*exp(17.502*DZ25/(240.97+DZ25))</f>
        <v>0</v>
      </c>
      <c r="AA25">
        <f>(W25-DS25*(DX25+DY25)/1000)</f>
        <v>0</v>
      </c>
      <c r="AB25">
        <f>(-I25*44100)</f>
        <v>0</v>
      </c>
      <c r="AC25">
        <f>2*29.3*Q25*0.92*(DZ25-V25)</f>
        <v>0</v>
      </c>
      <c r="AD25">
        <f>2*0.95*5.67E-8*(((DZ25+$B$9)+273)^4-(V25+273)^4)</f>
        <v>0</v>
      </c>
      <c r="AE25">
        <f>T25+AD25+AB25+AC25</f>
        <v>0</v>
      </c>
      <c r="AF25">
        <f>DW25*AT25*(DR25-DQ25*(1000-AT25*DT25)/(1000-AT25*DS25))/(100*DK25)</f>
        <v>0</v>
      </c>
      <c r="AG25">
        <f>1000*DW25*AT25*(DS25-DT25)/(100*DK25*(1000-AT25*DS25))</f>
        <v>0</v>
      </c>
      <c r="AH25">
        <f>(AI25 - AJ25 - DX25*1E3/(8.314*(DZ25+273.15)) * AL25/DW25 * AK25) * DW25/(100*DK25) * (1000 - DT25)/1000</f>
        <v>0</v>
      </c>
      <c r="AI25">
        <v>356.9309765457907</v>
      </c>
      <c r="AJ25">
        <v>363.4849393939392</v>
      </c>
      <c r="AK25">
        <v>-3.194767456709197</v>
      </c>
      <c r="AL25">
        <v>65.07382265108268</v>
      </c>
      <c r="AM25">
        <f>(AO25 - AN25 + DX25*1E3/(8.314*(DZ25+273.15)) * AQ25/DW25 * AP25) * DW25/(100*DK25) * 1000/(1000 - AO25)</f>
        <v>0</v>
      </c>
      <c r="AN25">
        <v>20.20570175740201</v>
      </c>
      <c r="AO25">
        <v>21.62847757575757</v>
      </c>
      <c r="AP25">
        <v>1.517838829279229E-05</v>
      </c>
      <c r="AQ25">
        <v>105.1465455162051</v>
      </c>
      <c r="AR25">
        <v>0</v>
      </c>
      <c r="AS25">
        <v>0</v>
      </c>
      <c r="AT25">
        <f>IF(AR25*$H$15&gt;=AV25,1.0,(AV25/(AV25-AR25*$H$15)))</f>
        <v>0</v>
      </c>
      <c r="AU25">
        <f>(AT25-1)*100</f>
        <v>0</v>
      </c>
      <c r="AV25">
        <f>MAX(0,($B$15+$C$15*EE25)/(1+$D$15*EE25)*DX25/(DZ25+273)*$E$15)</f>
        <v>0</v>
      </c>
      <c r="AW25" t="s">
        <v>437</v>
      </c>
      <c r="AX25" t="s">
        <v>437</v>
      </c>
      <c r="AY25">
        <v>0</v>
      </c>
      <c r="AZ25">
        <v>0</v>
      </c>
      <c r="BA25">
        <f>1-AY25/AZ25</f>
        <v>0</v>
      </c>
      <c r="BB25">
        <v>0</v>
      </c>
      <c r="BC25" t="s">
        <v>437</v>
      </c>
      <c r="BD25" t="s">
        <v>437</v>
      </c>
      <c r="BE25">
        <v>0</v>
      </c>
      <c r="BF25">
        <v>0</v>
      </c>
      <c r="BG25">
        <f>1-BE25/BF25</f>
        <v>0</v>
      </c>
      <c r="BH25">
        <v>0.5</v>
      </c>
      <c r="BI25">
        <f>DH25</f>
        <v>0</v>
      </c>
      <c r="BJ25">
        <f>K25</f>
        <v>0</v>
      </c>
      <c r="BK25">
        <f>BG25*BH25*BI25</f>
        <v>0</v>
      </c>
      <c r="BL25">
        <f>(BJ25-BB25)/BI25</f>
        <v>0</v>
      </c>
      <c r="BM25">
        <f>(AZ25-BF25)/BF25</f>
        <v>0</v>
      </c>
      <c r="BN25">
        <f>AY25/(BA25+AY25/BF25)</f>
        <v>0</v>
      </c>
      <c r="BO25" t="s">
        <v>437</v>
      </c>
      <c r="BP25">
        <v>0</v>
      </c>
      <c r="BQ25">
        <f>IF(BP25&lt;&gt;0, BP25, BN25)</f>
        <v>0</v>
      </c>
      <c r="BR25">
        <f>1-BQ25/BF25</f>
        <v>0</v>
      </c>
      <c r="BS25">
        <f>(BF25-BE25)/(BF25-BQ25)</f>
        <v>0</v>
      </c>
      <c r="BT25">
        <f>(AZ25-BF25)/(AZ25-BQ25)</f>
        <v>0</v>
      </c>
      <c r="BU25">
        <f>(BF25-BE25)/(BF25-AY25)</f>
        <v>0</v>
      </c>
      <c r="BV25">
        <f>(AZ25-BF25)/(AZ25-AY25)</f>
        <v>0</v>
      </c>
      <c r="BW25">
        <f>(BS25*BQ25/BE25)</f>
        <v>0</v>
      </c>
      <c r="BX25">
        <f>(1-BW25)</f>
        <v>0</v>
      </c>
      <c r="DG25">
        <f>$B$13*EF25+$C$13*EG25+$F$13*ER25*(1-EU25)</f>
        <v>0</v>
      </c>
      <c r="DH25">
        <f>DG25*DI25</f>
        <v>0</v>
      </c>
      <c r="DI25">
        <f>($B$13*$D$11+$C$13*$D$11+$F$13*((FE25+EW25)/MAX(FE25+EW25+FF25, 0.1)*$I$11+FF25/MAX(FE25+EW25+FF25, 0.1)*$J$11))/($B$13+$C$13+$F$13)</f>
        <v>0</v>
      </c>
      <c r="DJ25">
        <f>($B$13*$K$11+$C$13*$K$11+$F$13*((FE25+EW25)/MAX(FE25+EW25+FF25, 0.1)*$P$11+FF25/MAX(FE25+EW25+FF25, 0.1)*$Q$11))/($B$13+$C$13+$F$13)</f>
        <v>0</v>
      </c>
      <c r="DK25">
        <v>2.7</v>
      </c>
      <c r="DL25">
        <v>0.5</v>
      </c>
      <c r="DM25" t="s">
        <v>438</v>
      </c>
      <c r="DN25">
        <v>2</v>
      </c>
      <c r="DO25" t="b">
        <v>1</v>
      </c>
      <c r="DP25">
        <v>1759073105.314285</v>
      </c>
      <c r="DQ25">
        <v>377.4275</v>
      </c>
      <c r="DR25">
        <v>365.1770714285714</v>
      </c>
      <c r="DS25">
        <v>21.62019642857143</v>
      </c>
      <c r="DT25">
        <v>20.18784285714286</v>
      </c>
      <c r="DU25">
        <v>378.3356785714286</v>
      </c>
      <c r="DV25">
        <v>21.33666785714286</v>
      </c>
      <c r="DW25">
        <v>499.9930357142857</v>
      </c>
      <c r="DX25">
        <v>90.87924642857145</v>
      </c>
      <c r="DY25">
        <v>0.065536575</v>
      </c>
      <c r="DZ25">
        <v>28.68401071428571</v>
      </c>
      <c r="EA25">
        <v>29.99029999999999</v>
      </c>
      <c r="EB25">
        <v>999.9000000000002</v>
      </c>
      <c r="EC25">
        <v>0</v>
      </c>
      <c r="ED25">
        <v>0</v>
      </c>
      <c r="EE25">
        <v>9990.297499999999</v>
      </c>
      <c r="EF25">
        <v>0</v>
      </c>
      <c r="EG25">
        <v>11.29703214285714</v>
      </c>
      <c r="EH25">
        <v>12.25031071428572</v>
      </c>
      <c r="EI25">
        <v>385.7678214285715</v>
      </c>
      <c r="EJ25">
        <v>372.7009642857143</v>
      </c>
      <c r="EK25">
        <v>1.432358571428571</v>
      </c>
      <c r="EL25">
        <v>365.1770714285714</v>
      </c>
      <c r="EM25">
        <v>20.18784285714286</v>
      </c>
      <c r="EN25">
        <v>1.964826428571429</v>
      </c>
      <c r="EO25">
        <v>1.834655</v>
      </c>
      <c r="EP25">
        <v>17.16369285714286</v>
      </c>
      <c r="EQ25">
        <v>16.08522142857143</v>
      </c>
      <c r="ER25">
        <v>1999.988571428572</v>
      </c>
      <c r="ES25">
        <v>0.9800033571428569</v>
      </c>
      <c r="ET25">
        <v>0.01999654642857143</v>
      </c>
      <c r="EU25">
        <v>0</v>
      </c>
      <c r="EV25">
        <v>332.7621071428572</v>
      </c>
      <c r="EW25">
        <v>5.00078</v>
      </c>
      <c r="EX25">
        <v>6587.613928571428</v>
      </c>
      <c r="EY25">
        <v>16379.55714285714</v>
      </c>
      <c r="EZ25">
        <v>39.43274999999999</v>
      </c>
      <c r="FA25">
        <v>40.28099999999999</v>
      </c>
      <c r="FB25">
        <v>39.58692857142857</v>
      </c>
      <c r="FC25">
        <v>39.9865</v>
      </c>
      <c r="FD25">
        <v>40.63592857142856</v>
      </c>
      <c r="FE25">
        <v>1955.095714285714</v>
      </c>
      <c r="FF25">
        <v>39.89285714285715</v>
      </c>
      <c r="FG25">
        <v>0</v>
      </c>
      <c r="FH25">
        <v>1759073105</v>
      </c>
      <c r="FI25">
        <v>0</v>
      </c>
      <c r="FJ25">
        <v>332.7294230769231</v>
      </c>
      <c r="FK25">
        <v>-7.325914517138504</v>
      </c>
      <c r="FL25">
        <v>-145.5271793138917</v>
      </c>
      <c r="FM25">
        <v>6586.970384615384</v>
      </c>
      <c r="FN25">
        <v>15</v>
      </c>
      <c r="FO25">
        <v>0</v>
      </c>
      <c r="FP25" t="s">
        <v>439</v>
      </c>
      <c r="FQ25">
        <v>1746989605.5</v>
      </c>
      <c r="FR25">
        <v>1746989593.5</v>
      </c>
      <c r="FS25">
        <v>0</v>
      </c>
      <c r="FT25">
        <v>-0.274</v>
      </c>
      <c r="FU25">
        <v>-0.002</v>
      </c>
      <c r="FV25">
        <v>2.549</v>
      </c>
      <c r="FW25">
        <v>0.129</v>
      </c>
      <c r="FX25">
        <v>420</v>
      </c>
      <c r="FY25">
        <v>17</v>
      </c>
      <c r="FZ25">
        <v>0.02</v>
      </c>
      <c r="GA25">
        <v>0.04</v>
      </c>
      <c r="GB25">
        <v>10.29183097560976</v>
      </c>
      <c r="GC25">
        <v>36.92087226480836</v>
      </c>
      <c r="GD25">
        <v>3.81835779980424</v>
      </c>
      <c r="GE25">
        <v>0</v>
      </c>
      <c r="GF25">
        <v>332.9765</v>
      </c>
      <c r="GG25">
        <v>-4.863666917218273</v>
      </c>
      <c r="GH25">
        <v>0.5839696431473524</v>
      </c>
      <c r="GI25">
        <v>0</v>
      </c>
      <c r="GJ25">
        <v>1.43671487804878</v>
      </c>
      <c r="GK25">
        <v>-0.1182846689895442</v>
      </c>
      <c r="GL25">
        <v>0.01306710804998587</v>
      </c>
      <c r="GM25">
        <v>0</v>
      </c>
      <c r="GN25">
        <v>0</v>
      </c>
      <c r="GO25">
        <v>3</v>
      </c>
      <c r="GP25" t="s">
        <v>458</v>
      </c>
      <c r="GQ25">
        <v>3.10194</v>
      </c>
      <c r="GR25">
        <v>2.72386</v>
      </c>
      <c r="GS25">
        <v>0.07752920000000001</v>
      </c>
      <c r="GT25">
        <v>0.07488549999999999</v>
      </c>
      <c r="GU25">
        <v>0.100482</v>
      </c>
      <c r="GV25">
        <v>0.0971064</v>
      </c>
      <c r="GW25">
        <v>24107.4</v>
      </c>
      <c r="GX25">
        <v>21970.6</v>
      </c>
      <c r="GY25">
        <v>26699.1</v>
      </c>
      <c r="GZ25">
        <v>23972.7</v>
      </c>
      <c r="HA25">
        <v>38425.6</v>
      </c>
      <c r="HB25">
        <v>31996.4</v>
      </c>
      <c r="HC25">
        <v>46618.6</v>
      </c>
      <c r="HD25">
        <v>37926.8</v>
      </c>
      <c r="HE25">
        <v>1.86483</v>
      </c>
      <c r="HF25">
        <v>1.86275</v>
      </c>
      <c r="HG25">
        <v>0.135116</v>
      </c>
      <c r="HH25">
        <v>0</v>
      </c>
      <c r="HI25">
        <v>27.8009</v>
      </c>
      <c r="HJ25">
        <v>999.9</v>
      </c>
      <c r="HK25">
        <v>49.9</v>
      </c>
      <c r="HL25">
        <v>31.2</v>
      </c>
      <c r="HM25">
        <v>25.0569</v>
      </c>
      <c r="HN25">
        <v>61.1491</v>
      </c>
      <c r="HO25">
        <v>22.3718</v>
      </c>
      <c r="HP25">
        <v>1</v>
      </c>
      <c r="HQ25">
        <v>0.154865</v>
      </c>
      <c r="HR25">
        <v>-0.0417974</v>
      </c>
      <c r="HS25">
        <v>20.2808</v>
      </c>
      <c r="HT25">
        <v>5.21055</v>
      </c>
      <c r="HU25">
        <v>11.98</v>
      </c>
      <c r="HV25">
        <v>4.9628</v>
      </c>
      <c r="HW25">
        <v>3.27443</v>
      </c>
      <c r="HX25">
        <v>9999</v>
      </c>
      <c r="HY25">
        <v>9999</v>
      </c>
      <c r="HZ25">
        <v>9999</v>
      </c>
      <c r="IA25">
        <v>31</v>
      </c>
      <c r="IB25">
        <v>1.86393</v>
      </c>
      <c r="IC25">
        <v>1.86008</v>
      </c>
      <c r="ID25">
        <v>1.8584</v>
      </c>
      <c r="IE25">
        <v>1.85977</v>
      </c>
      <c r="IF25">
        <v>1.85989</v>
      </c>
      <c r="IG25">
        <v>1.85837</v>
      </c>
      <c r="IH25">
        <v>1.85745</v>
      </c>
      <c r="II25">
        <v>1.85242</v>
      </c>
      <c r="IJ25">
        <v>0</v>
      </c>
      <c r="IK25">
        <v>0</v>
      </c>
      <c r="IL25">
        <v>0</v>
      </c>
      <c r="IM25">
        <v>0</v>
      </c>
      <c r="IN25" t="s">
        <v>441</v>
      </c>
      <c r="IO25" t="s">
        <v>442</v>
      </c>
      <c r="IP25" t="s">
        <v>443</v>
      </c>
      <c r="IQ25" t="s">
        <v>443</v>
      </c>
      <c r="IR25" t="s">
        <v>443</v>
      </c>
      <c r="IS25" t="s">
        <v>443</v>
      </c>
      <c r="IT25">
        <v>0</v>
      </c>
      <c r="IU25">
        <v>100</v>
      </c>
      <c r="IV25">
        <v>100</v>
      </c>
      <c r="IW25">
        <v>-0.914</v>
      </c>
      <c r="IX25">
        <v>0.2837</v>
      </c>
      <c r="IY25">
        <v>-0.819046093373875</v>
      </c>
      <c r="IZ25">
        <v>-0.0008311593448893811</v>
      </c>
      <c r="JA25">
        <v>1.768286430498992E-06</v>
      </c>
      <c r="JB25">
        <v>-5.176383660599935E-10</v>
      </c>
      <c r="JC25">
        <v>0.01793090377665582</v>
      </c>
      <c r="JD25">
        <v>0.002652576625932546</v>
      </c>
      <c r="JE25">
        <v>0.0004569377311329863</v>
      </c>
      <c r="JF25">
        <v>1.003524486243527E-07</v>
      </c>
      <c r="JG25">
        <v>2</v>
      </c>
      <c r="JH25">
        <v>1975</v>
      </c>
      <c r="JI25">
        <v>1</v>
      </c>
      <c r="JJ25">
        <v>26</v>
      </c>
      <c r="JK25">
        <v>201391.8</v>
      </c>
      <c r="JL25">
        <v>201392</v>
      </c>
      <c r="JM25">
        <v>0.9265139999999999</v>
      </c>
      <c r="JN25">
        <v>2.62207</v>
      </c>
      <c r="JO25">
        <v>1.49658</v>
      </c>
      <c r="JP25">
        <v>2.34375</v>
      </c>
      <c r="JQ25">
        <v>1.54907</v>
      </c>
      <c r="JR25">
        <v>2.41943</v>
      </c>
      <c r="JS25">
        <v>36.1754</v>
      </c>
      <c r="JT25">
        <v>24.1838</v>
      </c>
      <c r="JU25">
        <v>18</v>
      </c>
      <c r="JV25">
        <v>483.167</v>
      </c>
      <c r="JW25">
        <v>496.778</v>
      </c>
      <c r="JX25">
        <v>27.478</v>
      </c>
      <c r="JY25">
        <v>29.2865</v>
      </c>
      <c r="JZ25">
        <v>29.9999</v>
      </c>
      <c r="KA25">
        <v>29.5638</v>
      </c>
      <c r="KB25">
        <v>29.5721</v>
      </c>
      <c r="KC25">
        <v>18.5248</v>
      </c>
      <c r="KD25">
        <v>21.8932</v>
      </c>
      <c r="KE25">
        <v>94.05240000000001</v>
      </c>
      <c r="KF25">
        <v>27.4808</v>
      </c>
      <c r="KG25">
        <v>312.869</v>
      </c>
      <c r="KH25">
        <v>20.2609</v>
      </c>
      <c r="KI25">
        <v>101.931</v>
      </c>
      <c r="KJ25">
        <v>91.4658</v>
      </c>
    </row>
    <row r="26" spans="1:296">
      <c r="A26">
        <v>8</v>
      </c>
      <c r="B26">
        <v>1759073118.1</v>
      </c>
      <c r="C26">
        <v>35</v>
      </c>
      <c r="D26" t="s">
        <v>459</v>
      </c>
      <c r="E26" t="s">
        <v>460</v>
      </c>
      <c r="F26">
        <v>5</v>
      </c>
      <c r="G26" t="s">
        <v>436</v>
      </c>
      <c r="H26">
        <v>1759073110.6</v>
      </c>
      <c r="I26">
        <f>(J26)/1000</f>
        <v>0</v>
      </c>
      <c r="J26">
        <f>IF(DO26, AM26, AG26)</f>
        <v>0</v>
      </c>
      <c r="K26">
        <f>IF(DO26, AH26, AF26)</f>
        <v>0</v>
      </c>
      <c r="L26">
        <f>DQ26 - IF(AT26&gt;1, K26*DK26*100.0/(AV26), 0)</f>
        <v>0</v>
      </c>
      <c r="M26">
        <f>((S26-I26/2)*L26-K26)/(S26+I26/2)</f>
        <v>0</v>
      </c>
      <c r="N26">
        <f>M26*(DX26+DY26)/1000.0</f>
        <v>0</v>
      </c>
      <c r="O26">
        <f>(DQ26 - IF(AT26&gt;1, K26*DK26*100.0/(AV26), 0))*(DX26+DY26)/1000.0</f>
        <v>0</v>
      </c>
      <c r="P26">
        <f>2.0/((1/R26-1/Q26)+SIGN(R26)*SQRT((1/R26-1/Q26)*(1/R26-1/Q26) + 4*DL26/((DL26+1)*(DL26+1))*(2*1/R26*1/Q26-1/Q26*1/Q26)))</f>
        <v>0</v>
      </c>
      <c r="Q26">
        <f>IF(LEFT(DM26,1)&lt;&gt;"0",IF(LEFT(DM26,1)="1",3.0,DN26),$D$5+$E$5*(EE26*DX26/($K$5*1000))+$F$5*(EE26*DX26/($K$5*1000))*MAX(MIN(DK26,$J$5),$I$5)*MAX(MIN(DK26,$J$5),$I$5)+$G$5*MAX(MIN(DK26,$J$5),$I$5)*(EE26*DX26/($K$5*1000))+$H$5*(EE26*DX26/($K$5*1000))*(EE26*DX26/($K$5*1000)))</f>
        <v>0</v>
      </c>
      <c r="R26">
        <f>I26*(1000-(1000*0.61365*exp(17.502*V26/(240.97+V26))/(DX26+DY26)+DS26)/2)/(1000*0.61365*exp(17.502*V26/(240.97+V26))/(DX26+DY26)-DS26)</f>
        <v>0</v>
      </c>
      <c r="S26">
        <f>1/((DL26+1)/(P26/1.6)+1/(Q26/1.37)) + DL26/((DL26+1)/(P26/1.6) + DL26/(Q26/1.37))</f>
        <v>0</v>
      </c>
      <c r="T26">
        <f>(DG26*DJ26)</f>
        <v>0</v>
      </c>
      <c r="U26">
        <f>(DZ26+(T26+2*0.95*5.67E-8*(((DZ26+$B$9)+273)^4-(DZ26+273)^4)-44100*I26)/(1.84*29.3*Q26+8*0.95*5.67E-8*(DZ26+273)^3))</f>
        <v>0</v>
      </c>
      <c r="V26">
        <f>($C$9*EA26+$D$9*EB26+$E$9*U26)</f>
        <v>0</v>
      </c>
      <c r="W26">
        <f>0.61365*exp(17.502*V26/(240.97+V26))</f>
        <v>0</v>
      </c>
      <c r="X26">
        <f>(Y26/Z26*100)</f>
        <v>0</v>
      </c>
      <c r="Y26">
        <f>DS26*(DX26+DY26)/1000</f>
        <v>0</v>
      </c>
      <c r="Z26">
        <f>0.61365*exp(17.502*DZ26/(240.97+DZ26))</f>
        <v>0</v>
      </c>
      <c r="AA26">
        <f>(W26-DS26*(DX26+DY26)/1000)</f>
        <v>0</v>
      </c>
      <c r="AB26">
        <f>(-I26*44100)</f>
        <v>0</v>
      </c>
      <c r="AC26">
        <f>2*29.3*Q26*0.92*(DZ26-V26)</f>
        <v>0</v>
      </c>
      <c r="AD26">
        <f>2*0.95*5.67E-8*(((DZ26+$B$9)+273)^4-(V26+273)^4)</f>
        <v>0</v>
      </c>
      <c r="AE26">
        <f>T26+AD26+AB26+AC26</f>
        <v>0</v>
      </c>
      <c r="AF26">
        <f>DW26*AT26*(DR26-DQ26*(1000-AT26*DT26)/(1000-AT26*DS26))/(100*DK26)</f>
        <v>0</v>
      </c>
      <c r="AG26">
        <f>1000*DW26*AT26*(DS26-DT26)/(100*DK26*(1000-AT26*DS26))</f>
        <v>0</v>
      </c>
      <c r="AH26">
        <f>(AI26 - AJ26 - DX26*1E3/(8.314*(DZ26+273.15)) * AL26/DW26 * AK26) * DW26/(100*DK26) * (1000 - DT26)/1000</f>
        <v>0</v>
      </c>
      <c r="AI26">
        <v>340.0001862433217</v>
      </c>
      <c r="AJ26">
        <v>347.193006060606</v>
      </c>
      <c r="AK26">
        <v>-3.262910125675209</v>
      </c>
      <c r="AL26">
        <v>65.07382265108268</v>
      </c>
      <c r="AM26">
        <f>(AO26 - AN26 + DX26*1E3/(8.314*(DZ26+273.15)) * AQ26/DW26 * AP26) * DW26/(100*DK26) * 1000/(1000 - AO26)</f>
        <v>0</v>
      </c>
      <c r="AN26">
        <v>20.20361310720025</v>
      </c>
      <c r="AO26">
        <v>21.63309272727272</v>
      </c>
      <c r="AP26">
        <v>6.621135717011682E-06</v>
      </c>
      <c r="AQ26">
        <v>105.1465455162051</v>
      </c>
      <c r="AR26">
        <v>0</v>
      </c>
      <c r="AS26">
        <v>0</v>
      </c>
      <c r="AT26">
        <f>IF(AR26*$H$15&gt;=AV26,1.0,(AV26/(AV26-AR26*$H$15)))</f>
        <v>0</v>
      </c>
      <c r="AU26">
        <f>(AT26-1)*100</f>
        <v>0</v>
      </c>
      <c r="AV26">
        <f>MAX(0,($B$15+$C$15*EE26)/(1+$D$15*EE26)*DX26/(DZ26+273)*$E$15)</f>
        <v>0</v>
      </c>
      <c r="AW26" t="s">
        <v>437</v>
      </c>
      <c r="AX26" t="s">
        <v>437</v>
      </c>
      <c r="AY26">
        <v>0</v>
      </c>
      <c r="AZ26">
        <v>0</v>
      </c>
      <c r="BA26">
        <f>1-AY26/AZ26</f>
        <v>0</v>
      </c>
      <c r="BB26">
        <v>0</v>
      </c>
      <c r="BC26" t="s">
        <v>437</v>
      </c>
      <c r="BD26" t="s">
        <v>437</v>
      </c>
      <c r="BE26">
        <v>0</v>
      </c>
      <c r="BF26">
        <v>0</v>
      </c>
      <c r="BG26">
        <f>1-BE26/BF26</f>
        <v>0</v>
      </c>
      <c r="BH26">
        <v>0.5</v>
      </c>
      <c r="BI26">
        <f>DH26</f>
        <v>0</v>
      </c>
      <c r="BJ26">
        <f>K26</f>
        <v>0</v>
      </c>
      <c r="BK26">
        <f>BG26*BH26*BI26</f>
        <v>0</v>
      </c>
      <c r="BL26">
        <f>(BJ26-BB26)/BI26</f>
        <v>0</v>
      </c>
      <c r="BM26">
        <f>(AZ26-BF26)/BF26</f>
        <v>0</v>
      </c>
      <c r="BN26">
        <f>AY26/(BA26+AY26/BF26)</f>
        <v>0</v>
      </c>
      <c r="BO26" t="s">
        <v>437</v>
      </c>
      <c r="BP26">
        <v>0</v>
      </c>
      <c r="BQ26">
        <f>IF(BP26&lt;&gt;0, BP26, BN26)</f>
        <v>0</v>
      </c>
      <c r="BR26">
        <f>1-BQ26/BF26</f>
        <v>0</v>
      </c>
      <c r="BS26">
        <f>(BF26-BE26)/(BF26-BQ26)</f>
        <v>0</v>
      </c>
      <c r="BT26">
        <f>(AZ26-BF26)/(AZ26-BQ26)</f>
        <v>0</v>
      </c>
      <c r="BU26">
        <f>(BF26-BE26)/(BF26-AY26)</f>
        <v>0</v>
      </c>
      <c r="BV26">
        <f>(AZ26-BF26)/(AZ26-AY26)</f>
        <v>0</v>
      </c>
      <c r="BW26">
        <f>(BS26*BQ26/BE26)</f>
        <v>0</v>
      </c>
      <c r="BX26">
        <f>(1-BW26)</f>
        <v>0</v>
      </c>
      <c r="DG26">
        <f>$B$13*EF26+$C$13*EG26+$F$13*ER26*(1-EU26)</f>
        <v>0</v>
      </c>
      <c r="DH26">
        <f>DG26*DI26</f>
        <v>0</v>
      </c>
      <c r="DI26">
        <f>($B$13*$D$11+$C$13*$D$11+$F$13*((FE26+EW26)/MAX(FE26+EW26+FF26, 0.1)*$I$11+FF26/MAX(FE26+EW26+FF26, 0.1)*$J$11))/($B$13+$C$13+$F$13)</f>
        <v>0</v>
      </c>
      <c r="DJ26">
        <f>($B$13*$K$11+$C$13*$K$11+$F$13*((FE26+EW26)/MAX(FE26+EW26+FF26, 0.1)*$P$11+FF26/MAX(FE26+EW26+FF26, 0.1)*$Q$11))/($B$13+$C$13+$F$13)</f>
        <v>0</v>
      </c>
      <c r="DK26">
        <v>2.7</v>
      </c>
      <c r="DL26">
        <v>0.5</v>
      </c>
      <c r="DM26" t="s">
        <v>438</v>
      </c>
      <c r="DN26">
        <v>2</v>
      </c>
      <c r="DO26" t="b">
        <v>1</v>
      </c>
      <c r="DP26">
        <v>1759073110.6</v>
      </c>
      <c r="DQ26">
        <v>361.6928148148148</v>
      </c>
      <c r="DR26">
        <v>347.7115555555555</v>
      </c>
      <c r="DS26">
        <v>21.62472592592593</v>
      </c>
      <c r="DT26">
        <v>20.19898888888888</v>
      </c>
      <c r="DU26">
        <v>362.6051851851852</v>
      </c>
      <c r="DV26">
        <v>21.3411</v>
      </c>
      <c r="DW26">
        <v>499.9947407407407</v>
      </c>
      <c r="DX26">
        <v>90.87855555555555</v>
      </c>
      <c r="DY26">
        <v>0.06548798888888889</v>
      </c>
      <c r="DZ26">
        <v>28.68414074074074</v>
      </c>
      <c r="EA26">
        <v>29.99503703703703</v>
      </c>
      <c r="EB26">
        <v>999.9000000000001</v>
      </c>
      <c r="EC26">
        <v>0</v>
      </c>
      <c r="ED26">
        <v>0</v>
      </c>
      <c r="EE26">
        <v>9996.388888888889</v>
      </c>
      <c r="EF26">
        <v>0</v>
      </c>
      <c r="EG26">
        <v>11.2928</v>
      </c>
      <c r="EH26">
        <v>13.98110740740741</v>
      </c>
      <c r="EI26">
        <v>369.6870740740741</v>
      </c>
      <c r="EJ26">
        <v>354.8797777777778</v>
      </c>
      <c r="EK26">
        <v>1.425741111111111</v>
      </c>
      <c r="EL26">
        <v>347.7115555555555</v>
      </c>
      <c r="EM26">
        <v>20.19898888888888</v>
      </c>
      <c r="EN26">
        <v>1.965223703703704</v>
      </c>
      <c r="EO26">
        <v>1.835654444444445</v>
      </c>
      <c r="EP26">
        <v>17.16688888888889</v>
      </c>
      <c r="EQ26">
        <v>16.09374814814815</v>
      </c>
      <c r="ER26">
        <v>1999.986666666667</v>
      </c>
      <c r="ES26">
        <v>0.9800025185185184</v>
      </c>
      <c r="ET26">
        <v>0.01999736666666667</v>
      </c>
      <c r="EU26">
        <v>0</v>
      </c>
      <c r="EV26">
        <v>331.9022592592592</v>
      </c>
      <c r="EW26">
        <v>5.00078</v>
      </c>
      <c r="EX26">
        <v>6570.904814814817</v>
      </c>
      <c r="EY26">
        <v>16379.54074074074</v>
      </c>
      <c r="EZ26">
        <v>39.44648148148148</v>
      </c>
      <c r="FA26">
        <v>40.28214814814815</v>
      </c>
      <c r="FB26">
        <v>39.57400000000001</v>
      </c>
      <c r="FC26">
        <v>39.99296296296296</v>
      </c>
      <c r="FD26">
        <v>40.69188888888888</v>
      </c>
      <c r="FE26">
        <v>1955.091851851852</v>
      </c>
      <c r="FF26">
        <v>39.89481481481481</v>
      </c>
      <c r="FG26">
        <v>0</v>
      </c>
      <c r="FH26">
        <v>1759073109.8</v>
      </c>
      <c r="FI26">
        <v>0</v>
      </c>
      <c r="FJ26">
        <v>331.9707692307692</v>
      </c>
      <c r="FK26">
        <v>-13.10276924320843</v>
      </c>
      <c r="FL26">
        <v>-229.789401852743</v>
      </c>
      <c r="FM26">
        <v>6571.79076923077</v>
      </c>
      <c r="FN26">
        <v>15</v>
      </c>
      <c r="FO26">
        <v>0</v>
      </c>
      <c r="FP26" t="s">
        <v>439</v>
      </c>
      <c r="FQ26">
        <v>1746989605.5</v>
      </c>
      <c r="FR26">
        <v>1746989593.5</v>
      </c>
      <c r="FS26">
        <v>0</v>
      </c>
      <c r="FT26">
        <v>-0.274</v>
      </c>
      <c r="FU26">
        <v>-0.002</v>
      </c>
      <c r="FV26">
        <v>2.549</v>
      </c>
      <c r="FW26">
        <v>0.129</v>
      </c>
      <c r="FX26">
        <v>420</v>
      </c>
      <c r="FY26">
        <v>17</v>
      </c>
      <c r="FZ26">
        <v>0.02</v>
      </c>
      <c r="GA26">
        <v>0.04</v>
      </c>
      <c r="GB26">
        <v>12.77023275</v>
      </c>
      <c r="GC26">
        <v>20.5495437523452</v>
      </c>
      <c r="GD26">
        <v>2.073958395196234</v>
      </c>
      <c r="GE26">
        <v>0</v>
      </c>
      <c r="GF26">
        <v>332.3587352941176</v>
      </c>
      <c r="GG26">
        <v>-9.416944236835279</v>
      </c>
      <c r="GH26">
        <v>0.9932652127563805</v>
      </c>
      <c r="GI26">
        <v>0</v>
      </c>
      <c r="GJ26">
        <v>1.43170675</v>
      </c>
      <c r="GK26">
        <v>-0.08527846153846523</v>
      </c>
      <c r="GL26">
        <v>0.01137876363835279</v>
      </c>
      <c r="GM26">
        <v>1</v>
      </c>
      <c r="GN26">
        <v>1</v>
      </c>
      <c r="GO26">
        <v>3</v>
      </c>
      <c r="GP26" t="s">
        <v>455</v>
      </c>
      <c r="GQ26">
        <v>3.10201</v>
      </c>
      <c r="GR26">
        <v>2.7239</v>
      </c>
      <c r="GS26">
        <v>0.0747734</v>
      </c>
      <c r="GT26">
        <v>0.0719436</v>
      </c>
      <c r="GU26">
        <v>0.100491</v>
      </c>
      <c r="GV26">
        <v>0.0970964</v>
      </c>
      <c r="GW26">
        <v>24179.6</v>
      </c>
      <c r="GX26">
        <v>22040.4</v>
      </c>
      <c r="GY26">
        <v>26699.2</v>
      </c>
      <c r="GZ26">
        <v>23972.7</v>
      </c>
      <c r="HA26">
        <v>38425.1</v>
      </c>
      <c r="HB26">
        <v>31996.7</v>
      </c>
      <c r="HC26">
        <v>46618.9</v>
      </c>
      <c r="HD26">
        <v>37927.1</v>
      </c>
      <c r="HE26">
        <v>1.86505</v>
      </c>
      <c r="HF26">
        <v>1.86283</v>
      </c>
      <c r="HG26">
        <v>0.13506</v>
      </c>
      <c r="HH26">
        <v>0</v>
      </c>
      <c r="HI26">
        <v>27.8027</v>
      </c>
      <c r="HJ26">
        <v>999.9</v>
      </c>
      <c r="HK26">
        <v>49.9</v>
      </c>
      <c r="HL26">
        <v>31.2</v>
      </c>
      <c r="HM26">
        <v>25.0537</v>
      </c>
      <c r="HN26">
        <v>61.2191</v>
      </c>
      <c r="HO26">
        <v>22.3037</v>
      </c>
      <c r="HP26">
        <v>1</v>
      </c>
      <c r="HQ26">
        <v>0.154779</v>
      </c>
      <c r="HR26">
        <v>-0.0208578</v>
      </c>
      <c r="HS26">
        <v>20.2809</v>
      </c>
      <c r="HT26">
        <v>5.21085</v>
      </c>
      <c r="HU26">
        <v>11.98</v>
      </c>
      <c r="HV26">
        <v>4.96285</v>
      </c>
      <c r="HW26">
        <v>3.27435</v>
      </c>
      <c r="HX26">
        <v>9999</v>
      </c>
      <c r="HY26">
        <v>9999</v>
      </c>
      <c r="HZ26">
        <v>9999</v>
      </c>
      <c r="IA26">
        <v>31</v>
      </c>
      <c r="IB26">
        <v>1.86392</v>
      </c>
      <c r="IC26">
        <v>1.86011</v>
      </c>
      <c r="ID26">
        <v>1.85838</v>
      </c>
      <c r="IE26">
        <v>1.85975</v>
      </c>
      <c r="IF26">
        <v>1.85989</v>
      </c>
      <c r="IG26">
        <v>1.85837</v>
      </c>
      <c r="IH26">
        <v>1.85745</v>
      </c>
      <c r="II26">
        <v>1.85242</v>
      </c>
      <c r="IJ26">
        <v>0</v>
      </c>
      <c r="IK26">
        <v>0</v>
      </c>
      <c r="IL26">
        <v>0</v>
      </c>
      <c r="IM26">
        <v>0</v>
      </c>
      <c r="IN26" t="s">
        <v>441</v>
      </c>
      <c r="IO26" t="s">
        <v>442</v>
      </c>
      <c r="IP26" t="s">
        <v>443</v>
      </c>
      <c r="IQ26" t="s">
        <v>443</v>
      </c>
      <c r="IR26" t="s">
        <v>443</v>
      </c>
      <c r="IS26" t="s">
        <v>443</v>
      </c>
      <c r="IT26">
        <v>0</v>
      </c>
      <c r="IU26">
        <v>100</v>
      </c>
      <c r="IV26">
        <v>100</v>
      </c>
      <c r="IW26">
        <v>-0.918</v>
      </c>
      <c r="IX26">
        <v>0.2838</v>
      </c>
      <c r="IY26">
        <v>-0.819046093373875</v>
      </c>
      <c r="IZ26">
        <v>-0.0008311593448893811</v>
      </c>
      <c r="JA26">
        <v>1.768286430498992E-06</v>
      </c>
      <c r="JB26">
        <v>-5.176383660599935E-10</v>
      </c>
      <c r="JC26">
        <v>0.01793090377665582</v>
      </c>
      <c r="JD26">
        <v>0.002652576625932546</v>
      </c>
      <c r="JE26">
        <v>0.0004569377311329863</v>
      </c>
      <c r="JF26">
        <v>1.003524486243527E-07</v>
      </c>
      <c r="JG26">
        <v>2</v>
      </c>
      <c r="JH26">
        <v>1975</v>
      </c>
      <c r="JI26">
        <v>1</v>
      </c>
      <c r="JJ26">
        <v>26</v>
      </c>
      <c r="JK26">
        <v>201391.9</v>
      </c>
      <c r="JL26">
        <v>201392.1</v>
      </c>
      <c r="JM26">
        <v>0.88501</v>
      </c>
      <c r="JN26">
        <v>2.62939</v>
      </c>
      <c r="JO26">
        <v>1.49658</v>
      </c>
      <c r="JP26">
        <v>2.34375</v>
      </c>
      <c r="JQ26">
        <v>1.54907</v>
      </c>
      <c r="JR26">
        <v>2.45239</v>
      </c>
      <c r="JS26">
        <v>36.1754</v>
      </c>
      <c r="JT26">
        <v>24.1751</v>
      </c>
      <c r="JU26">
        <v>18</v>
      </c>
      <c r="JV26">
        <v>483.275</v>
      </c>
      <c r="JW26">
        <v>496.802</v>
      </c>
      <c r="JX26">
        <v>27.4826</v>
      </c>
      <c r="JY26">
        <v>29.283</v>
      </c>
      <c r="JZ26">
        <v>29.9998</v>
      </c>
      <c r="KA26">
        <v>29.5607</v>
      </c>
      <c r="KB26">
        <v>29.5689</v>
      </c>
      <c r="KC26">
        <v>17.7972</v>
      </c>
      <c r="KD26">
        <v>21.8932</v>
      </c>
      <c r="KE26">
        <v>94.05240000000001</v>
      </c>
      <c r="KF26">
        <v>27.4593</v>
      </c>
      <c r="KG26">
        <v>299.495</v>
      </c>
      <c r="KH26">
        <v>20.262</v>
      </c>
      <c r="KI26">
        <v>101.932</v>
      </c>
      <c r="KJ26">
        <v>91.4663</v>
      </c>
    </row>
    <row r="27" spans="1:296">
      <c r="A27">
        <v>9</v>
      </c>
      <c r="B27">
        <v>1759073123.1</v>
      </c>
      <c r="C27">
        <v>40</v>
      </c>
      <c r="D27" t="s">
        <v>461</v>
      </c>
      <c r="E27" t="s">
        <v>462</v>
      </c>
      <c r="F27">
        <v>5</v>
      </c>
      <c r="G27" t="s">
        <v>436</v>
      </c>
      <c r="H27">
        <v>1759073115.314285</v>
      </c>
      <c r="I27">
        <f>(J27)/1000</f>
        <v>0</v>
      </c>
      <c r="J27">
        <f>IF(DO27, AM27, AG27)</f>
        <v>0</v>
      </c>
      <c r="K27">
        <f>IF(DO27, AH27, AF27)</f>
        <v>0</v>
      </c>
      <c r="L27">
        <f>DQ27 - IF(AT27&gt;1, K27*DK27*100.0/(AV27), 0)</f>
        <v>0</v>
      </c>
      <c r="M27">
        <f>((S27-I27/2)*L27-K27)/(S27+I27/2)</f>
        <v>0</v>
      </c>
      <c r="N27">
        <f>M27*(DX27+DY27)/1000.0</f>
        <v>0</v>
      </c>
      <c r="O27">
        <f>(DQ27 - IF(AT27&gt;1, K27*DK27*100.0/(AV27), 0))*(DX27+DY27)/1000.0</f>
        <v>0</v>
      </c>
      <c r="P27">
        <f>2.0/((1/R27-1/Q27)+SIGN(R27)*SQRT((1/R27-1/Q27)*(1/R27-1/Q27) + 4*DL27/((DL27+1)*(DL27+1))*(2*1/R27*1/Q27-1/Q27*1/Q27)))</f>
        <v>0</v>
      </c>
      <c r="Q27">
        <f>IF(LEFT(DM27,1)&lt;&gt;"0",IF(LEFT(DM27,1)="1",3.0,DN27),$D$5+$E$5*(EE27*DX27/($K$5*1000))+$F$5*(EE27*DX27/($K$5*1000))*MAX(MIN(DK27,$J$5),$I$5)*MAX(MIN(DK27,$J$5),$I$5)+$G$5*MAX(MIN(DK27,$J$5),$I$5)*(EE27*DX27/($K$5*1000))+$H$5*(EE27*DX27/($K$5*1000))*(EE27*DX27/($K$5*1000)))</f>
        <v>0</v>
      </c>
      <c r="R27">
        <f>I27*(1000-(1000*0.61365*exp(17.502*V27/(240.97+V27))/(DX27+DY27)+DS27)/2)/(1000*0.61365*exp(17.502*V27/(240.97+V27))/(DX27+DY27)-DS27)</f>
        <v>0</v>
      </c>
      <c r="S27">
        <f>1/((DL27+1)/(P27/1.6)+1/(Q27/1.37)) + DL27/((DL27+1)/(P27/1.6) + DL27/(Q27/1.37))</f>
        <v>0</v>
      </c>
      <c r="T27">
        <f>(DG27*DJ27)</f>
        <v>0</v>
      </c>
      <c r="U27">
        <f>(DZ27+(T27+2*0.95*5.67E-8*(((DZ27+$B$9)+273)^4-(DZ27+273)^4)-44100*I27)/(1.84*29.3*Q27+8*0.95*5.67E-8*(DZ27+273)^3))</f>
        <v>0</v>
      </c>
      <c r="V27">
        <f>($C$9*EA27+$D$9*EB27+$E$9*U27)</f>
        <v>0</v>
      </c>
      <c r="W27">
        <f>0.61365*exp(17.502*V27/(240.97+V27))</f>
        <v>0</v>
      </c>
      <c r="X27">
        <f>(Y27/Z27*100)</f>
        <v>0</v>
      </c>
      <c r="Y27">
        <f>DS27*(DX27+DY27)/1000</f>
        <v>0</v>
      </c>
      <c r="Z27">
        <f>0.61365*exp(17.502*DZ27/(240.97+DZ27))</f>
        <v>0</v>
      </c>
      <c r="AA27">
        <f>(W27-DS27*(DX27+DY27)/1000)</f>
        <v>0</v>
      </c>
      <c r="AB27">
        <f>(-I27*44100)</f>
        <v>0</v>
      </c>
      <c r="AC27">
        <f>2*29.3*Q27*0.92*(DZ27-V27)</f>
        <v>0</v>
      </c>
      <c r="AD27">
        <f>2*0.95*5.67E-8*(((DZ27+$B$9)+273)^4-(V27+273)^4)</f>
        <v>0</v>
      </c>
      <c r="AE27">
        <f>T27+AD27+AB27+AC27</f>
        <v>0</v>
      </c>
      <c r="AF27">
        <f>DW27*AT27*(DR27-DQ27*(1000-AT27*DT27)/(1000-AT27*DS27))/(100*DK27)</f>
        <v>0</v>
      </c>
      <c r="AG27">
        <f>1000*DW27*AT27*(DS27-DT27)/(100*DK27*(1000-AT27*DS27))</f>
        <v>0</v>
      </c>
      <c r="AH27">
        <f>(AI27 - AJ27 - DX27*1E3/(8.314*(DZ27+273.15)) * AL27/DW27 * AK27) * DW27/(100*DK27) * (1000 - DT27)/1000</f>
        <v>0</v>
      </c>
      <c r="AI27">
        <v>323.0637497716706</v>
      </c>
      <c r="AJ27">
        <v>330.7188666666666</v>
      </c>
      <c r="AK27">
        <v>-3.289937593136212</v>
      </c>
      <c r="AL27">
        <v>65.07382265108268</v>
      </c>
      <c r="AM27">
        <f>(AO27 - AN27 + DX27*1E3/(8.314*(DZ27+273.15)) * AQ27/DW27 * AP27) * DW27/(100*DK27) * 1000/(1000 - AO27)</f>
        <v>0</v>
      </c>
      <c r="AN27">
        <v>20.19738057086012</v>
      </c>
      <c r="AO27">
        <v>21.63144848484849</v>
      </c>
      <c r="AP27">
        <v>-8.04332390592472E-06</v>
      </c>
      <c r="AQ27">
        <v>105.1465455162051</v>
      </c>
      <c r="AR27">
        <v>0</v>
      </c>
      <c r="AS27">
        <v>0</v>
      </c>
      <c r="AT27">
        <f>IF(AR27*$H$15&gt;=AV27,1.0,(AV27/(AV27-AR27*$H$15)))</f>
        <v>0</v>
      </c>
      <c r="AU27">
        <f>(AT27-1)*100</f>
        <v>0</v>
      </c>
      <c r="AV27">
        <f>MAX(0,($B$15+$C$15*EE27)/(1+$D$15*EE27)*DX27/(DZ27+273)*$E$15)</f>
        <v>0</v>
      </c>
      <c r="AW27" t="s">
        <v>437</v>
      </c>
      <c r="AX27" t="s">
        <v>437</v>
      </c>
      <c r="AY27">
        <v>0</v>
      </c>
      <c r="AZ27">
        <v>0</v>
      </c>
      <c r="BA27">
        <f>1-AY27/AZ27</f>
        <v>0</v>
      </c>
      <c r="BB27">
        <v>0</v>
      </c>
      <c r="BC27" t="s">
        <v>437</v>
      </c>
      <c r="BD27" t="s">
        <v>437</v>
      </c>
      <c r="BE27">
        <v>0</v>
      </c>
      <c r="BF27">
        <v>0</v>
      </c>
      <c r="BG27">
        <f>1-BE27/BF27</f>
        <v>0</v>
      </c>
      <c r="BH27">
        <v>0.5</v>
      </c>
      <c r="BI27">
        <f>DH27</f>
        <v>0</v>
      </c>
      <c r="BJ27">
        <f>K27</f>
        <v>0</v>
      </c>
      <c r="BK27">
        <f>BG27*BH27*BI27</f>
        <v>0</v>
      </c>
      <c r="BL27">
        <f>(BJ27-BB27)/BI27</f>
        <v>0</v>
      </c>
      <c r="BM27">
        <f>(AZ27-BF27)/BF27</f>
        <v>0</v>
      </c>
      <c r="BN27">
        <f>AY27/(BA27+AY27/BF27)</f>
        <v>0</v>
      </c>
      <c r="BO27" t="s">
        <v>437</v>
      </c>
      <c r="BP27">
        <v>0</v>
      </c>
      <c r="BQ27">
        <f>IF(BP27&lt;&gt;0, BP27, BN27)</f>
        <v>0</v>
      </c>
      <c r="BR27">
        <f>1-BQ27/BF27</f>
        <v>0</v>
      </c>
      <c r="BS27">
        <f>(BF27-BE27)/(BF27-BQ27)</f>
        <v>0</v>
      </c>
      <c r="BT27">
        <f>(AZ27-BF27)/(AZ27-BQ27)</f>
        <v>0</v>
      </c>
      <c r="BU27">
        <f>(BF27-BE27)/(BF27-AY27)</f>
        <v>0</v>
      </c>
      <c r="BV27">
        <f>(AZ27-BF27)/(AZ27-AY27)</f>
        <v>0</v>
      </c>
      <c r="BW27">
        <f>(BS27*BQ27/BE27)</f>
        <v>0</v>
      </c>
      <c r="BX27">
        <f>(1-BW27)</f>
        <v>0</v>
      </c>
      <c r="DG27">
        <f>$B$13*EF27+$C$13*EG27+$F$13*ER27*(1-EU27)</f>
        <v>0</v>
      </c>
      <c r="DH27">
        <f>DG27*DI27</f>
        <v>0</v>
      </c>
      <c r="DI27">
        <f>($B$13*$D$11+$C$13*$D$11+$F$13*((FE27+EW27)/MAX(FE27+EW27+FF27, 0.1)*$I$11+FF27/MAX(FE27+EW27+FF27, 0.1)*$J$11))/($B$13+$C$13+$F$13)</f>
        <v>0</v>
      </c>
      <c r="DJ27">
        <f>($B$13*$K$11+$C$13*$K$11+$F$13*((FE27+EW27)/MAX(FE27+EW27+FF27, 0.1)*$P$11+FF27/MAX(FE27+EW27+FF27, 0.1)*$Q$11))/($B$13+$C$13+$F$13)</f>
        <v>0</v>
      </c>
      <c r="DK27">
        <v>2.7</v>
      </c>
      <c r="DL27">
        <v>0.5</v>
      </c>
      <c r="DM27" t="s">
        <v>438</v>
      </c>
      <c r="DN27">
        <v>2</v>
      </c>
      <c r="DO27" t="b">
        <v>1</v>
      </c>
      <c r="DP27">
        <v>1759073115.314285</v>
      </c>
      <c r="DQ27">
        <v>346.8957142857142</v>
      </c>
      <c r="DR27">
        <v>332.0724999999999</v>
      </c>
      <c r="DS27">
        <v>21.62969285714285</v>
      </c>
      <c r="DT27">
        <v>20.20231785714286</v>
      </c>
      <c r="DU27">
        <v>347.8114642857142</v>
      </c>
      <c r="DV27">
        <v>21.34596428571428</v>
      </c>
      <c r="DW27">
        <v>499.9705357142857</v>
      </c>
      <c r="DX27">
        <v>90.87872142857142</v>
      </c>
      <c r="DY27">
        <v>0.06572143214285715</v>
      </c>
      <c r="DZ27">
        <v>28.68311428571429</v>
      </c>
      <c r="EA27">
        <v>30.00171785714286</v>
      </c>
      <c r="EB27">
        <v>999.9000000000002</v>
      </c>
      <c r="EC27">
        <v>0</v>
      </c>
      <c r="ED27">
        <v>0</v>
      </c>
      <c r="EE27">
        <v>9998.637499999999</v>
      </c>
      <c r="EF27">
        <v>0</v>
      </c>
      <c r="EG27">
        <v>11.2934</v>
      </c>
      <c r="EH27">
        <v>14.82319642857143</v>
      </c>
      <c r="EI27">
        <v>354.5647857142857</v>
      </c>
      <c r="EJ27">
        <v>338.9195</v>
      </c>
      <c r="EK27">
        <v>1.427379285714286</v>
      </c>
      <c r="EL27">
        <v>332.0724999999999</v>
      </c>
      <c r="EM27">
        <v>20.20231785714286</v>
      </c>
      <c r="EN27">
        <v>1.965678928571429</v>
      </c>
      <c r="EO27">
        <v>1.835960714285714</v>
      </c>
      <c r="EP27">
        <v>17.17054285714286</v>
      </c>
      <c r="EQ27">
        <v>16.09635714285714</v>
      </c>
      <c r="ER27">
        <v>2000.006428571429</v>
      </c>
      <c r="ES27">
        <v>0.980006607142857</v>
      </c>
      <c r="ET27">
        <v>0.01999336428571428</v>
      </c>
      <c r="EU27">
        <v>0</v>
      </c>
      <c r="EV27">
        <v>330.7572142857143</v>
      </c>
      <c r="EW27">
        <v>5.00078</v>
      </c>
      <c r="EX27">
        <v>6548.612857142857</v>
      </c>
      <c r="EY27">
        <v>16379.72857142857</v>
      </c>
      <c r="EZ27">
        <v>39.43717857142856</v>
      </c>
      <c r="FA27">
        <v>40.28099999999999</v>
      </c>
      <c r="FB27">
        <v>39.58028571428571</v>
      </c>
      <c r="FC27">
        <v>39.98425</v>
      </c>
      <c r="FD27">
        <v>40.69621428571428</v>
      </c>
      <c r="FE27">
        <v>1955.120714285714</v>
      </c>
      <c r="FF27">
        <v>39.8857142857143</v>
      </c>
      <c r="FG27">
        <v>0</v>
      </c>
      <c r="FH27">
        <v>1759073115.2</v>
      </c>
      <c r="FI27">
        <v>0</v>
      </c>
      <c r="FJ27">
        <v>330.58752</v>
      </c>
      <c r="FK27">
        <v>-16.15499999673055</v>
      </c>
      <c r="FL27">
        <v>-338.572307713514</v>
      </c>
      <c r="FM27">
        <v>6545.0676</v>
      </c>
      <c r="FN27">
        <v>15</v>
      </c>
      <c r="FO27">
        <v>0</v>
      </c>
      <c r="FP27" t="s">
        <v>439</v>
      </c>
      <c r="FQ27">
        <v>1746989605.5</v>
      </c>
      <c r="FR27">
        <v>1746989593.5</v>
      </c>
      <c r="FS27">
        <v>0</v>
      </c>
      <c r="FT27">
        <v>-0.274</v>
      </c>
      <c r="FU27">
        <v>-0.002</v>
      </c>
      <c r="FV27">
        <v>2.549</v>
      </c>
      <c r="FW27">
        <v>0.129</v>
      </c>
      <c r="FX27">
        <v>420</v>
      </c>
      <c r="FY27">
        <v>17</v>
      </c>
      <c r="FZ27">
        <v>0.02</v>
      </c>
      <c r="GA27">
        <v>0.04</v>
      </c>
      <c r="GB27">
        <v>14.23657317073171</v>
      </c>
      <c r="GC27">
        <v>11.24988083623693</v>
      </c>
      <c r="GD27">
        <v>1.150903226849622</v>
      </c>
      <c r="GE27">
        <v>0</v>
      </c>
      <c r="GF27">
        <v>331.3666176470588</v>
      </c>
      <c r="GG27">
        <v>-14.35738732258957</v>
      </c>
      <c r="GH27">
        <v>1.432495108598691</v>
      </c>
      <c r="GI27">
        <v>0</v>
      </c>
      <c r="GJ27">
        <v>1.42845487804878</v>
      </c>
      <c r="GK27">
        <v>0.01184216027874797</v>
      </c>
      <c r="GL27">
        <v>0.007654598210593127</v>
      </c>
      <c r="GM27">
        <v>1</v>
      </c>
      <c r="GN27">
        <v>1</v>
      </c>
      <c r="GO27">
        <v>3</v>
      </c>
      <c r="GP27" t="s">
        <v>455</v>
      </c>
      <c r="GQ27">
        <v>3.10237</v>
      </c>
      <c r="GR27">
        <v>2.72391</v>
      </c>
      <c r="GS27">
        <v>0.07193769999999999</v>
      </c>
      <c r="GT27">
        <v>0.0689792</v>
      </c>
      <c r="GU27">
        <v>0.100492</v>
      </c>
      <c r="GV27">
        <v>0.0970804</v>
      </c>
      <c r="GW27">
        <v>24253.8</v>
      </c>
      <c r="GX27">
        <v>22110.8</v>
      </c>
      <c r="GY27">
        <v>26699.4</v>
      </c>
      <c r="GZ27">
        <v>23972.7</v>
      </c>
      <c r="HA27">
        <v>38424.8</v>
      </c>
      <c r="HB27">
        <v>31997</v>
      </c>
      <c r="HC27">
        <v>46619</v>
      </c>
      <c r="HD27">
        <v>37927.2</v>
      </c>
      <c r="HE27">
        <v>1.86575</v>
      </c>
      <c r="HF27">
        <v>1.86225</v>
      </c>
      <c r="HG27">
        <v>0.134096</v>
      </c>
      <c r="HH27">
        <v>0</v>
      </c>
      <c r="HI27">
        <v>27.8027</v>
      </c>
      <c r="HJ27">
        <v>999.9</v>
      </c>
      <c r="HK27">
        <v>49.9</v>
      </c>
      <c r="HL27">
        <v>31.2</v>
      </c>
      <c r="HM27">
        <v>25.0532</v>
      </c>
      <c r="HN27">
        <v>61.6791</v>
      </c>
      <c r="HO27">
        <v>22.2917</v>
      </c>
      <c r="HP27">
        <v>1</v>
      </c>
      <c r="HQ27">
        <v>0.154263</v>
      </c>
      <c r="HR27">
        <v>0.0615686</v>
      </c>
      <c r="HS27">
        <v>20.2808</v>
      </c>
      <c r="HT27">
        <v>5.2101</v>
      </c>
      <c r="HU27">
        <v>11.98</v>
      </c>
      <c r="HV27">
        <v>4.9626</v>
      </c>
      <c r="HW27">
        <v>3.27415</v>
      </c>
      <c r="HX27">
        <v>9999</v>
      </c>
      <c r="HY27">
        <v>9999</v>
      </c>
      <c r="HZ27">
        <v>9999</v>
      </c>
      <c r="IA27">
        <v>31</v>
      </c>
      <c r="IB27">
        <v>1.86398</v>
      </c>
      <c r="IC27">
        <v>1.86016</v>
      </c>
      <c r="ID27">
        <v>1.85838</v>
      </c>
      <c r="IE27">
        <v>1.85978</v>
      </c>
      <c r="IF27">
        <v>1.85989</v>
      </c>
      <c r="IG27">
        <v>1.85837</v>
      </c>
      <c r="IH27">
        <v>1.85745</v>
      </c>
      <c r="II27">
        <v>1.85242</v>
      </c>
      <c r="IJ27">
        <v>0</v>
      </c>
      <c r="IK27">
        <v>0</v>
      </c>
      <c r="IL27">
        <v>0</v>
      </c>
      <c r="IM27">
        <v>0</v>
      </c>
      <c r="IN27" t="s">
        <v>441</v>
      </c>
      <c r="IO27" t="s">
        <v>442</v>
      </c>
      <c r="IP27" t="s">
        <v>443</v>
      </c>
      <c r="IQ27" t="s">
        <v>443</v>
      </c>
      <c r="IR27" t="s">
        <v>443</v>
      </c>
      <c r="IS27" t="s">
        <v>443</v>
      </c>
      <c r="IT27">
        <v>0</v>
      </c>
      <c r="IU27">
        <v>100</v>
      </c>
      <c r="IV27">
        <v>100</v>
      </c>
      <c r="IW27">
        <v>-0.921</v>
      </c>
      <c r="IX27">
        <v>0.2838</v>
      </c>
      <c r="IY27">
        <v>-0.819046093373875</v>
      </c>
      <c r="IZ27">
        <v>-0.0008311593448893811</v>
      </c>
      <c r="JA27">
        <v>1.768286430498992E-06</v>
      </c>
      <c r="JB27">
        <v>-5.176383660599935E-10</v>
      </c>
      <c r="JC27">
        <v>0.01793090377665582</v>
      </c>
      <c r="JD27">
        <v>0.002652576625932546</v>
      </c>
      <c r="JE27">
        <v>0.0004569377311329863</v>
      </c>
      <c r="JF27">
        <v>1.003524486243527E-07</v>
      </c>
      <c r="JG27">
        <v>2</v>
      </c>
      <c r="JH27">
        <v>1975</v>
      </c>
      <c r="JI27">
        <v>1</v>
      </c>
      <c r="JJ27">
        <v>26</v>
      </c>
      <c r="JK27">
        <v>201392</v>
      </c>
      <c r="JL27">
        <v>201392.2</v>
      </c>
      <c r="JM27">
        <v>0.852051</v>
      </c>
      <c r="JN27">
        <v>2.63184</v>
      </c>
      <c r="JO27">
        <v>1.49658</v>
      </c>
      <c r="JP27">
        <v>2.34253</v>
      </c>
      <c r="JQ27">
        <v>1.54907</v>
      </c>
      <c r="JR27">
        <v>2.42065</v>
      </c>
      <c r="JS27">
        <v>36.1754</v>
      </c>
      <c r="JT27">
        <v>24.1751</v>
      </c>
      <c r="JU27">
        <v>18</v>
      </c>
      <c r="JV27">
        <v>483.662</v>
      </c>
      <c r="JW27">
        <v>496.388</v>
      </c>
      <c r="JX27">
        <v>27.4694</v>
      </c>
      <c r="JY27">
        <v>29.2794</v>
      </c>
      <c r="JZ27">
        <v>29.9999</v>
      </c>
      <c r="KA27">
        <v>29.5576</v>
      </c>
      <c r="KB27">
        <v>29.5653</v>
      </c>
      <c r="KC27">
        <v>16.9991</v>
      </c>
      <c r="KD27">
        <v>21.8932</v>
      </c>
      <c r="KE27">
        <v>94.05240000000001</v>
      </c>
      <c r="KF27">
        <v>27.4542</v>
      </c>
      <c r="KG27">
        <v>279.429</v>
      </c>
      <c r="KH27">
        <v>20.2657</v>
      </c>
      <c r="KI27">
        <v>101.932</v>
      </c>
      <c r="KJ27">
        <v>91.46639999999999</v>
      </c>
    </row>
    <row r="28" spans="1:296">
      <c r="A28">
        <v>10</v>
      </c>
      <c r="B28">
        <v>1759073128.1</v>
      </c>
      <c r="C28">
        <v>45</v>
      </c>
      <c r="D28" t="s">
        <v>463</v>
      </c>
      <c r="E28" t="s">
        <v>464</v>
      </c>
      <c r="F28">
        <v>5</v>
      </c>
      <c r="G28" t="s">
        <v>436</v>
      </c>
      <c r="H28">
        <v>1759073120.6</v>
      </c>
      <c r="I28">
        <f>(J28)/1000</f>
        <v>0</v>
      </c>
      <c r="J28">
        <f>IF(DO28, AM28, AG28)</f>
        <v>0</v>
      </c>
      <c r="K28">
        <f>IF(DO28, AH28, AF28)</f>
        <v>0</v>
      </c>
      <c r="L28">
        <f>DQ28 - IF(AT28&gt;1, K28*DK28*100.0/(AV28), 0)</f>
        <v>0</v>
      </c>
      <c r="M28">
        <f>((S28-I28/2)*L28-K28)/(S28+I28/2)</f>
        <v>0</v>
      </c>
      <c r="N28">
        <f>M28*(DX28+DY28)/1000.0</f>
        <v>0</v>
      </c>
      <c r="O28">
        <f>(DQ28 - IF(AT28&gt;1, K28*DK28*100.0/(AV28), 0))*(DX28+DY28)/1000.0</f>
        <v>0</v>
      </c>
      <c r="P28">
        <f>2.0/((1/R28-1/Q28)+SIGN(R28)*SQRT((1/R28-1/Q28)*(1/R28-1/Q28) + 4*DL28/((DL28+1)*(DL28+1))*(2*1/R28*1/Q28-1/Q28*1/Q28)))</f>
        <v>0</v>
      </c>
      <c r="Q28">
        <f>IF(LEFT(DM28,1)&lt;&gt;"0",IF(LEFT(DM28,1)="1",3.0,DN28),$D$5+$E$5*(EE28*DX28/($K$5*1000))+$F$5*(EE28*DX28/($K$5*1000))*MAX(MIN(DK28,$J$5),$I$5)*MAX(MIN(DK28,$J$5),$I$5)+$G$5*MAX(MIN(DK28,$J$5),$I$5)*(EE28*DX28/($K$5*1000))+$H$5*(EE28*DX28/($K$5*1000))*(EE28*DX28/($K$5*1000)))</f>
        <v>0</v>
      </c>
      <c r="R28">
        <f>I28*(1000-(1000*0.61365*exp(17.502*V28/(240.97+V28))/(DX28+DY28)+DS28)/2)/(1000*0.61365*exp(17.502*V28/(240.97+V28))/(DX28+DY28)-DS28)</f>
        <v>0</v>
      </c>
      <c r="S28">
        <f>1/((DL28+1)/(P28/1.6)+1/(Q28/1.37)) + DL28/((DL28+1)/(P28/1.6) + DL28/(Q28/1.37))</f>
        <v>0</v>
      </c>
      <c r="T28">
        <f>(DG28*DJ28)</f>
        <v>0</v>
      </c>
      <c r="U28">
        <f>(DZ28+(T28+2*0.95*5.67E-8*(((DZ28+$B$9)+273)^4-(DZ28+273)^4)-44100*I28)/(1.84*29.3*Q28+8*0.95*5.67E-8*(DZ28+273)^3))</f>
        <v>0</v>
      </c>
      <c r="V28">
        <f>($C$9*EA28+$D$9*EB28+$E$9*U28)</f>
        <v>0</v>
      </c>
      <c r="W28">
        <f>0.61365*exp(17.502*V28/(240.97+V28))</f>
        <v>0</v>
      </c>
      <c r="X28">
        <f>(Y28/Z28*100)</f>
        <v>0</v>
      </c>
      <c r="Y28">
        <f>DS28*(DX28+DY28)/1000</f>
        <v>0</v>
      </c>
      <c r="Z28">
        <f>0.61365*exp(17.502*DZ28/(240.97+DZ28))</f>
        <v>0</v>
      </c>
      <c r="AA28">
        <f>(W28-DS28*(DX28+DY28)/1000)</f>
        <v>0</v>
      </c>
      <c r="AB28">
        <f>(-I28*44100)</f>
        <v>0</v>
      </c>
      <c r="AC28">
        <f>2*29.3*Q28*0.92*(DZ28-V28)</f>
        <v>0</v>
      </c>
      <c r="AD28">
        <f>2*0.95*5.67E-8*(((DZ28+$B$9)+273)^4-(V28+273)^4)</f>
        <v>0</v>
      </c>
      <c r="AE28">
        <f>T28+AD28+AB28+AC28</f>
        <v>0</v>
      </c>
      <c r="AF28">
        <f>DW28*AT28*(DR28-DQ28*(1000-AT28*DT28)/(1000-AT28*DS28))/(100*DK28)</f>
        <v>0</v>
      </c>
      <c r="AG28">
        <f>1000*DW28*AT28*(DS28-DT28)/(100*DK28*(1000-AT28*DS28))</f>
        <v>0</v>
      </c>
      <c r="AH28">
        <f>(AI28 - AJ28 - DX28*1E3/(8.314*(DZ28+273.15)) * AL28/DW28 * AK28) * DW28/(100*DK28) * (1000 - DT28)/1000</f>
        <v>0</v>
      </c>
      <c r="AI28">
        <v>306.1144075887236</v>
      </c>
      <c r="AJ28">
        <v>314.1457151515151</v>
      </c>
      <c r="AK28">
        <v>-3.310942330099976</v>
      </c>
      <c r="AL28">
        <v>65.07382265108268</v>
      </c>
      <c r="AM28">
        <f>(AO28 - AN28 + DX28*1E3/(8.314*(DZ28+273.15)) * AQ28/DW28 * AP28) * DW28/(100*DK28) * 1000/(1000 - AO28)</f>
        <v>0</v>
      </c>
      <c r="AN28">
        <v>20.19278307444346</v>
      </c>
      <c r="AO28">
        <v>21.6280290909091</v>
      </c>
      <c r="AP28">
        <v>-1.091478401544936E-05</v>
      </c>
      <c r="AQ28">
        <v>105.1465455162051</v>
      </c>
      <c r="AR28">
        <v>0</v>
      </c>
      <c r="AS28">
        <v>0</v>
      </c>
      <c r="AT28">
        <f>IF(AR28*$H$15&gt;=AV28,1.0,(AV28/(AV28-AR28*$H$15)))</f>
        <v>0</v>
      </c>
      <c r="AU28">
        <f>(AT28-1)*100</f>
        <v>0</v>
      </c>
      <c r="AV28">
        <f>MAX(0,($B$15+$C$15*EE28)/(1+$D$15*EE28)*DX28/(DZ28+273)*$E$15)</f>
        <v>0</v>
      </c>
      <c r="AW28" t="s">
        <v>437</v>
      </c>
      <c r="AX28" t="s">
        <v>437</v>
      </c>
      <c r="AY28">
        <v>0</v>
      </c>
      <c r="AZ28">
        <v>0</v>
      </c>
      <c r="BA28">
        <f>1-AY28/AZ28</f>
        <v>0</v>
      </c>
      <c r="BB28">
        <v>0</v>
      </c>
      <c r="BC28" t="s">
        <v>437</v>
      </c>
      <c r="BD28" t="s">
        <v>437</v>
      </c>
      <c r="BE28">
        <v>0</v>
      </c>
      <c r="BF28">
        <v>0</v>
      </c>
      <c r="BG28">
        <f>1-BE28/BF28</f>
        <v>0</v>
      </c>
      <c r="BH28">
        <v>0.5</v>
      </c>
      <c r="BI28">
        <f>DH28</f>
        <v>0</v>
      </c>
      <c r="BJ28">
        <f>K28</f>
        <v>0</v>
      </c>
      <c r="BK28">
        <f>BG28*BH28*BI28</f>
        <v>0</v>
      </c>
      <c r="BL28">
        <f>(BJ28-BB28)/BI28</f>
        <v>0</v>
      </c>
      <c r="BM28">
        <f>(AZ28-BF28)/BF28</f>
        <v>0</v>
      </c>
      <c r="BN28">
        <f>AY28/(BA28+AY28/BF28)</f>
        <v>0</v>
      </c>
      <c r="BO28" t="s">
        <v>437</v>
      </c>
      <c r="BP28">
        <v>0</v>
      </c>
      <c r="BQ28">
        <f>IF(BP28&lt;&gt;0, BP28, BN28)</f>
        <v>0</v>
      </c>
      <c r="BR28">
        <f>1-BQ28/BF28</f>
        <v>0</v>
      </c>
      <c r="BS28">
        <f>(BF28-BE28)/(BF28-BQ28)</f>
        <v>0</v>
      </c>
      <c r="BT28">
        <f>(AZ28-BF28)/(AZ28-BQ28)</f>
        <v>0</v>
      </c>
      <c r="BU28">
        <f>(BF28-BE28)/(BF28-AY28)</f>
        <v>0</v>
      </c>
      <c r="BV28">
        <f>(AZ28-BF28)/(AZ28-AY28)</f>
        <v>0</v>
      </c>
      <c r="BW28">
        <f>(BS28*BQ28/BE28)</f>
        <v>0</v>
      </c>
      <c r="BX28">
        <f>(1-BW28)</f>
        <v>0</v>
      </c>
      <c r="DG28">
        <f>$B$13*EF28+$C$13*EG28+$F$13*ER28*(1-EU28)</f>
        <v>0</v>
      </c>
      <c r="DH28">
        <f>DG28*DI28</f>
        <v>0</v>
      </c>
      <c r="DI28">
        <f>($B$13*$D$11+$C$13*$D$11+$F$13*((FE28+EW28)/MAX(FE28+EW28+FF28, 0.1)*$I$11+FF28/MAX(FE28+EW28+FF28, 0.1)*$J$11))/($B$13+$C$13+$F$13)</f>
        <v>0</v>
      </c>
      <c r="DJ28">
        <f>($B$13*$K$11+$C$13*$K$11+$F$13*((FE28+EW28)/MAX(FE28+EW28+FF28, 0.1)*$P$11+FF28/MAX(FE28+EW28+FF28, 0.1)*$Q$11))/($B$13+$C$13+$F$13)</f>
        <v>0</v>
      </c>
      <c r="DK28">
        <v>2.7</v>
      </c>
      <c r="DL28">
        <v>0.5</v>
      </c>
      <c r="DM28" t="s">
        <v>438</v>
      </c>
      <c r="DN28">
        <v>2</v>
      </c>
      <c r="DO28" t="b">
        <v>1</v>
      </c>
      <c r="DP28">
        <v>1759073120.6</v>
      </c>
      <c r="DQ28">
        <v>329.9716666666666</v>
      </c>
      <c r="DR28">
        <v>314.5251481481482</v>
      </c>
      <c r="DS28">
        <v>21.63133703703704</v>
      </c>
      <c r="DT28">
        <v>20.19823703703704</v>
      </c>
      <c r="DU28">
        <v>330.8906666666666</v>
      </c>
      <c r="DV28">
        <v>21.34757777777778</v>
      </c>
      <c r="DW28">
        <v>499.9592962962963</v>
      </c>
      <c r="DX28">
        <v>90.87897407407407</v>
      </c>
      <c r="DY28">
        <v>0.06589178148148148</v>
      </c>
      <c r="DZ28">
        <v>28.68176296296296</v>
      </c>
      <c r="EA28">
        <v>29.9972037037037</v>
      </c>
      <c r="EB28">
        <v>999.9000000000001</v>
      </c>
      <c r="EC28">
        <v>0</v>
      </c>
      <c r="ED28">
        <v>0</v>
      </c>
      <c r="EE28">
        <v>9998.727777777776</v>
      </c>
      <c r="EF28">
        <v>0</v>
      </c>
      <c r="EG28">
        <v>11.30248518518518</v>
      </c>
      <c r="EH28">
        <v>15.44648518518518</v>
      </c>
      <c r="EI28">
        <v>337.2671851851852</v>
      </c>
      <c r="EJ28">
        <v>321.0090740740741</v>
      </c>
      <c r="EK28">
        <v>1.433111111111111</v>
      </c>
      <c r="EL28">
        <v>314.5251481481482</v>
      </c>
      <c r="EM28">
        <v>20.19823703703704</v>
      </c>
      <c r="EN28">
        <v>1.965834444444444</v>
      </c>
      <c r="EO28">
        <v>1.835595185185185</v>
      </c>
      <c r="EP28">
        <v>17.1717925925926</v>
      </c>
      <c r="EQ28">
        <v>16.09323333333333</v>
      </c>
      <c r="ER28">
        <v>2000.008518518519</v>
      </c>
      <c r="ES28">
        <v>0.9800083703703701</v>
      </c>
      <c r="ET28">
        <v>0.01999161481481481</v>
      </c>
      <c r="EU28">
        <v>0</v>
      </c>
      <c r="EV28">
        <v>329.1656666666667</v>
      </c>
      <c r="EW28">
        <v>5.00078</v>
      </c>
      <c r="EX28">
        <v>6516.157407407406</v>
      </c>
      <c r="EY28">
        <v>16379.75555555556</v>
      </c>
      <c r="EZ28">
        <v>39.42792592592592</v>
      </c>
      <c r="FA28">
        <v>40.27985185185185</v>
      </c>
      <c r="FB28">
        <v>39.54385185185184</v>
      </c>
      <c r="FC28">
        <v>39.97196296296296</v>
      </c>
      <c r="FD28">
        <v>40.70348148148149</v>
      </c>
      <c r="FE28">
        <v>1955.127037037037</v>
      </c>
      <c r="FF28">
        <v>39.88148148148149</v>
      </c>
      <c r="FG28">
        <v>0</v>
      </c>
      <c r="FH28">
        <v>1759073120</v>
      </c>
      <c r="FI28">
        <v>0</v>
      </c>
      <c r="FJ28">
        <v>329.09948</v>
      </c>
      <c r="FK28">
        <v>-20.40238458328374</v>
      </c>
      <c r="FL28">
        <v>-419.2176916678617</v>
      </c>
      <c r="FM28">
        <v>6514.87</v>
      </c>
      <c r="FN28">
        <v>15</v>
      </c>
      <c r="FO28">
        <v>0</v>
      </c>
      <c r="FP28" t="s">
        <v>439</v>
      </c>
      <c r="FQ28">
        <v>1746989605.5</v>
      </c>
      <c r="FR28">
        <v>1746989593.5</v>
      </c>
      <c r="FS28">
        <v>0</v>
      </c>
      <c r="FT28">
        <v>-0.274</v>
      </c>
      <c r="FU28">
        <v>-0.002</v>
      </c>
      <c r="FV28">
        <v>2.549</v>
      </c>
      <c r="FW28">
        <v>0.129</v>
      </c>
      <c r="FX28">
        <v>420</v>
      </c>
      <c r="FY28">
        <v>17</v>
      </c>
      <c r="FZ28">
        <v>0.02</v>
      </c>
      <c r="GA28">
        <v>0.04</v>
      </c>
      <c r="GB28">
        <v>14.9234243902439</v>
      </c>
      <c r="GC28">
        <v>7.670038327526131</v>
      </c>
      <c r="GD28">
        <v>0.7713879002005721</v>
      </c>
      <c r="GE28">
        <v>0</v>
      </c>
      <c r="GF28">
        <v>330.2271764705882</v>
      </c>
      <c r="GG28">
        <v>-17.47587471142577</v>
      </c>
      <c r="GH28">
        <v>1.742824405967107</v>
      </c>
      <c r="GI28">
        <v>0</v>
      </c>
      <c r="GJ28">
        <v>1.428563170731707</v>
      </c>
      <c r="GK28">
        <v>0.06929853658536665</v>
      </c>
      <c r="GL28">
        <v>0.007033805284177868</v>
      </c>
      <c r="GM28">
        <v>1</v>
      </c>
      <c r="GN28">
        <v>1</v>
      </c>
      <c r="GO28">
        <v>3</v>
      </c>
      <c r="GP28" t="s">
        <v>455</v>
      </c>
      <c r="GQ28">
        <v>3.10218</v>
      </c>
      <c r="GR28">
        <v>2.72424</v>
      </c>
      <c r="GS28">
        <v>0.0690283</v>
      </c>
      <c r="GT28">
        <v>0.06592199999999999</v>
      </c>
      <c r="GU28">
        <v>0.100479</v>
      </c>
      <c r="GV28">
        <v>0.0970843</v>
      </c>
      <c r="GW28">
        <v>24330.1</v>
      </c>
      <c r="GX28">
        <v>22183.5</v>
      </c>
      <c r="GY28">
        <v>26699.7</v>
      </c>
      <c r="GZ28">
        <v>23972.8</v>
      </c>
      <c r="HA28">
        <v>38425.2</v>
      </c>
      <c r="HB28">
        <v>31996.5</v>
      </c>
      <c r="HC28">
        <v>46619.4</v>
      </c>
      <c r="HD28">
        <v>37927.1</v>
      </c>
      <c r="HE28">
        <v>1.86513</v>
      </c>
      <c r="HF28">
        <v>1.86278</v>
      </c>
      <c r="HG28">
        <v>0.134017</v>
      </c>
      <c r="HH28">
        <v>0</v>
      </c>
      <c r="HI28">
        <v>27.8026</v>
      </c>
      <c r="HJ28">
        <v>999.9</v>
      </c>
      <c r="HK28">
        <v>49.9</v>
      </c>
      <c r="HL28">
        <v>31.2</v>
      </c>
      <c r="HM28">
        <v>25.0566</v>
      </c>
      <c r="HN28">
        <v>61.3591</v>
      </c>
      <c r="HO28">
        <v>22.3317</v>
      </c>
      <c r="HP28">
        <v>1</v>
      </c>
      <c r="HQ28">
        <v>0.154266</v>
      </c>
      <c r="HR28">
        <v>0.0481345</v>
      </c>
      <c r="HS28">
        <v>20.2809</v>
      </c>
      <c r="HT28">
        <v>5.21025</v>
      </c>
      <c r="HU28">
        <v>11.9798</v>
      </c>
      <c r="HV28">
        <v>4.9625</v>
      </c>
      <c r="HW28">
        <v>3.27418</v>
      </c>
      <c r="HX28">
        <v>9999</v>
      </c>
      <c r="HY28">
        <v>9999</v>
      </c>
      <c r="HZ28">
        <v>9999</v>
      </c>
      <c r="IA28">
        <v>31</v>
      </c>
      <c r="IB28">
        <v>1.86397</v>
      </c>
      <c r="IC28">
        <v>1.86014</v>
      </c>
      <c r="ID28">
        <v>1.85838</v>
      </c>
      <c r="IE28">
        <v>1.85976</v>
      </c>
      <c r="IF28">
        <v>1.85989</v>
      </c>
      <c r="IG28">
        <v>1.85837</v>
      </c>
      <c r="IH28">
        <v>1.85745</v>
      </c>
      <c r="II28">
        <v>1.85242</v>
      </c>
      <c r="IJ28">
        <v>0</v>
      </c>
      <c r="IK28">
        <v>0</v>
      </c>
      <c r="IL28">
        <v>0</v>
      </c>
      <c r="IM28">
        <v>0</v>
      </c>
      <c r="IN28" t="s">
        <v>441</v>
      </c>
      <c r="IO28" t="s">
        <v>442</v>
      </c>
      <c r="IP28" t="s">
        <v>443</v>
      </c>
      <c r="IQ28" t="s">
        <v>443</v>
      </c>
      <c r="IR28" t="s">
        <v>443</v>
      </c>
      <c r="IS28" t="s">
        <v>443</v>
      </c>
      <c r="IT28">
        <v>0</v>
      </c>
      <c r="IU28">
        <v>100</v>
      </c>
      <c r="IV28">
        <v>100</v>
      </c>
      <c r="IW28">
        <v>-0.922</v>
      </c>
      <c r="IX28">
        <v>0.2837</v>
      </c>
      <c r="IY28">
        <v>-0.819046093373875</v>
      </c>
      <c r="IZ28">
        <v>-0.0008311593448893811</v>
      </c>
      <c r="JA28">
        <v>1.768286430498992E-06</v>
      </c>
      <c r="JB28">
        <v>-5.176383660599935E-10</v>
      </c>
      <c r="JC28">
        <v>0.01793090377665582</v>
      </c>
      <c r="JD28">
        <v>0.002652576625932546</v>
      </c>
      <c r="JE28">
        <v>0.0004569377311329863</v>
      </c>
      <c r="JF28">
        <v>1.003524486243527E-07</v>
      </c>
      <c r="JG28">
        <v>2</v>
      </c>
      <c r="JH28">
        <v>1975</v>
      </c>
      <c r="JI28">
        <v>1</v>
      </c>
      <c r="JJ28">
        <v>26</v>
      </c>
      <c r="JK28">
        <v>201392</v>
      </c>
      <c r="JL28">
        <v>201392.2</v>
      </c>
      <c r="JM28">
        <v>0.810547</v>
      </c>
      <c r="JN28">
        <v>2.62695</v>
      </c>
      <c r="JO28">
        <v>1.49658</v>
      </c>
      <c r="JP28">
        <v>2.34375</v>
      </c>
      <c r="JQ28">
        <v>1.54907</v>
      </c>
      <c r="JR28">
        <v>2.47925</v>
      </c>
      <c r="JS28">
        <v>36.1754</v>
      </c>
      <c r="JT28">
        <v>24.1751</v>
      </c>
      <c r="JU28">
        <v>18</v>
      </c>
      <c r="JV28">
        <v>483.267</v>
      </c>
      <c r="JW28">
        <v>496.711</v>
      </c>
      <c r="JX28">
        <v>27.4559</v>
      </c>
      <c r="JY28">
        <v>29.2761</v>
      </c>
      <c r="JZ28">
        <v>29.9999</v>
      </c>
      <c r="KA28">
        <v>29.5537</v>
      </c>
      <c r="KB28">
        <v>29.562</v>
      </c>
      <c r="KC28">
        <v>16.2644</v>
      </c>
      <c r="KD28">
        <v>21.6172</v>
      </c>
      <c r="KE28">
        <v>94.05240000000001</v>
      </c>
      <c r="KF28">
        <v>27.4576</v>
      </c>
      <c r="KG28">
        <v>266.057</v>
      </c>
      <c r="KH28">
        <v>20.2722</v>
      </c>
      <c r="KI28">
        <v>101.933</v>
      </c>
      <c r="KJ28">
        <v>91.4665</v>
      </c>
    </row>
    <row r="29" spans="1:296">
      <c r="A29">
        <v>11</v>
      </c>
      <c r="B29">
        <v>1759073133.1</v>
      </c>
      <c r="C29">
        <v>50</v>
      </c>
      <c r="D29" t="s">
        <v>465</v>
      </c>
      <c r="E29" t="s">
        <v>466</v>
      </c>
      <c r="F29">
        <v>5</v>
      </c>
      <c r="G29" t="s">
        <v>436</v>
      </c>
      <c r="H29">
        <v>1759073125.314285</v>
      </c>
      <c r="I29">
        <f>(J29)/1000</f>
        <v>0</v>
      </c>
      <c r="J29">
        <f>IF(DO29, AM29, AG29)</f>
        <v>0</v>
      </c>
      <c r="K29">
        <f>IF(DO29, AH29, AF29)</f>
        <v>0</v>
      </c>
      <c r="L29">
        <f>DQ29 - IF(AT29&gt;1, K29*DK29*100.0/(AV29), 0)</f>
        <v>0</v>
      </c>
      <c r="M29">
        <f>((S29-I29/2)*L29-K29)/(S29+I29/2)</f>
        <v>0</v>
      </c>
      <c r="N29">
        <f>M29*(DX29+DY29)/1000.0</f>
        <v>0</v>
      </c>
      <c r="O29">
        <f>(DQ29 - IF(AT29&gt;1, K29*DK29*100.0/(AV29), 0))*(DX29+DY29)/1000.0</f>
        <v>0</v>
      </c>
      <c r="P29">
        <f>2.0/((1/R29-1/Q29)+SIGN(R29)*SQRT((1/R29-1/Q29)*(1/R29-1/Q29) + 4*DL29/((DL29+1)*(DL29+1))*(2*1/R29*1/Q29-1/Q29*1/Q29)))</f>
        <v>0</v>
      </c>
      <c r="Q29">
        <f>IF(LEFT(DM29,1)&lt;&gt;"0",IF(LEFT(DM29,1)="1",3.0,DN29),$D$5+$E$5*(EE29*DX29/($K$5*1000))+$F$5*(EE29*DX29/($K$5*1000))*MAX(MIN(DK29,$J$5),$I$5)*MAX(MIN(DK29,$J$5),$I$5)+$G$5*MAX(MIN(DK29,$J$5),$I$5)*(EE29*DX29/($K$5*1000))+$H$5*(EE29*DX29/($K$5*1000))*(EE29*DX29/($K$5*1000)))</f>
        <v>0</v>
      </c>
      <c r="R29">
        <f>I29*(1000-(1000*0.61365*exp(17.502*V29/(240.97+V29))/(DX29+DY29)+DS29)/2)/(1000*0.61365*exp(17.502*V29/(240.97+V29))/(DX29+DY29)-DS29)</f>
        <v>0</v>
      </c>
      <c r="S29">
        <f>1/((DL29+1)/(P29/1.6)+1/(Q29/1.37)) + DL29/((DL29+1)/(P29/1.6) + DL29/(Q29/1.37))</f>
        <v>0</v>
      </c>
      <c r="T29">
        <f>(DG29*DJ29)</f>
        <v>0</v>
      </c>
      <c r="U29">
        <f>(DZ29+(T29+2*0.95*5.67E-8*(((DZ29+$B$9)+273)^4-(DZ29+273)^4)-44100*I29)/(1.84*29.3*Q29+8*0.95*5.67E-8*(DZ29+273)^3))</f>
        <v>0</v>
      </c>
      <c r="V29">
        <f>($C$9*EA29+$D$9*EB29+$E$9*U29)</f>
        <v>0</v>
      </c>
      <c r="W29">
        <f>0.61365*exp(17.502*V29/(240.97+V29))</f>
        <v>0</v>
      </c>
      <c r="X29">
        <f>(Y29/Z29*100)</f>
        <v>0</v>
      </c>
      <c r="Y29">
        <f>DS29*(DX29+DY29)/1000</f>
        <v>0</v>
      </c>
      <c r="Z29">
        <f>0.61365*exp(17.502*DZ29/(240.97+DZ29))</f>
        <v>0</v>
      </c>
      <c r="AA29">
        <f>(W29-DS29*(DX29+DY29)/1000)</f>
        <v>0</v>
      </c>
      <c r="AB29">
        <f>(-I29*44100)</f>
        <v>0</v>
      </c>
      <c r="AC29">
        <f>2*29.3*Q29*0.92*(DZ29-V29)</f>
        <v>0</v>
      </c>
      <c r="AD29">
        <f>2*0.95*5.67E-8*(((DZ29+$B$9)+273)^4-(V29+273)^4)</f>
        <v>0</v>
      </c>
      <c r="AE29">
        <f>T29+AD29+AB29+AC29</f>
        <v>0</v>
      </c>
      <c r="AF29">
        <f>DW29*AT29*(DR29-DQ29*(1000-AT29*DT29)/(1000-AT29*DS29))/(100*DK29)</f>
        <v>0</v>
      </c>
      <c r="AG29">
        <f>1000*DW29*AT29*(DS29-DT29)/(100*DK29*(1000-AT29*DS29))</f>
        <v>0</v>
      </c>
      <c r="AH29">
        <f>(AI29 - AJ29 - DX29*1E3/(8.314*(DZ29+273.15)) * AL29/DW29 * AK29) * DW29/(100*DK29) * (1000 - DT29)/1000</f>
        <v>0</v>
      </c>
      <c r="AI29">
        <v>289.1283920297872</v>
      </c>
      <c r="AJ29">
        <v>297.4833575757577</v>
      </c>
      <c r="AK29">
        <v>-3.331105796724859</v>
      </c>
      <c r="AL29">
        <v>65.07382265108268</v>
      </c>
      <c r="AM29">
        <f>(AO29 - AN29 + DX29*1E3/(8.314*(DZ29+273.15)) * AQ29/DW29 * AP29) * DW29/(100*DK29) * 1000/(1000 - AO29)</f>
        <v>0</v>
      </c>
      <c r="AN29">
        <v>20.24129161232596</v>
      </c>
      <c r="AO29">
        <v>21.63526181818181</v>
      </c>
      <c r="AP29">
        <v>4.642053894761334E-05</v>
      </c>
      <c r="AQ29">
        <v>105.1465455162051</v>
      </c>
      <c r="AR29">
        <v>0</v>
      </c>
      <c r="AS29">
        <v>0</v>
      </c>
      <c r="AT29">
        <f>IF(AR29*$H$15&gt;=AV29,1.0,(AV29/(AV29-AR29*$H$15)))</f>
        <v>0</v>
      </c>
      <c r="AU29">
        <f>(AT29-1)*100</f>
        <v>0</v>
      </c>
      <c r="AV29">
        <f>MAX(0,($B$15+$C$15*EE29)/(1+$D$15*EE29)*DX29/(DZ29+273)*$E$15)</f>
        <v>0</v>
      </c>
      <c r="AW29" t="s">
        <v>437</v>
      </c>
      <c r="AX29" t="s">
        <v>437</v>
      </c>
      <c r="AY29">
        <v>0</v>
      </c>
      <c r="AZ29">
        <v>0</v>
      </c>
      <c r="BA29">
        <f>1-AY29/AZ29</f>
        <v>0</v>
      </c>
      <c r="BB29">
        <v>0</v>
      </c>
      <c r="BC29" t="s">
        <v>437</v>
      </c>
      <c r="BD29" t="s">
        <v>437</v>
      </c>
      <c r="BE29">
        <v>0</v>
      </c>
      <c r="BF29">
        <v>0</v>
      </c>
      <c r="BG29">
        <f>1-BE29/BF29</f>
        <v>0</v>
      </c>
      <c r="BH29">
        <v>0.5</v>
      </c>
      <c r="BI29">
        <f>DH29</f>
        <v>0</v>
      </c>
      <c r="BJ29">
        <f>K29</f>
        <v>0</v>
      </c>
      <c r="BK29">
        <f>BG29*BH29*BI29</f>
        <v>0</v>
      </c>
      <c r="BL29">
        <f>(BJ29-BB29)/BI29</f>
        <v>0</v>
      </c>
      <c r="BM29">
        <f>(AZ29-BF29)/BF29</f>
        <v>0</v>
      </c>
      <c r="BN29">
        <f>AY29/(BA29+AY29/BF29)</f>
        <v>0</v>
      </c>
      <c r="BO29" t="s">
        <v>437</v>
      </c>
      <c r="BP29">
        <v>0</v>
      </c>
      <c r="BQ29">
        <f>IF(BP29&lt;&gt;0, BP29, BN29)</f>
        <v>0</v>
      </c>
      <c r="BR29">
        <f>1-BQ29/BF29</f>
        <v>0</v>
      </c>
      <c r="BS29">
        <f>(BF29-BE29)/(BF29-BQ29)</f>
        <v>0</v>
      </c>
      <c r="BT29">
        <f>(AZ29-BF29)/(AZ29-BQ29)</f>
        <v>0</v>
      </c>
      <c r="BU29">
        <f>(BF29-BE29)/(BF29-AY29)</f>
        <v>0</v>
      </c>
      <c r="BV29">
        <f>(AZ29-BF29)/(AZ29-AY29)</f>
        <v>0</v>
      </c>
      <c r="BW29">
        <f>(BS29*BQ29/BE29)</f>
        <v>0</v>
      </c>
      <c r="BX29">
        <f>(1-BW29)</f>
        <v>0</v>
      </c>
      <c r="DG29">
        <f>$B$13*EF29+$C$13*EG29+$F$13*ER29*(1-EU29)</f>
        <v>0</v>
      </c>
      <c r="DH29">
        <f>DG29*DI29</f>
        <v>0</v>
      </c>
      <c r="DI29">
        <f>($B$13*$D$11+$C$13*$D$11+$F$13*((FE29+EW29)/MAX(FE29+EW29+FF29, 0.1)*$I$11+FF29/MAX(FE29+EW29+FF29, 0.1)*$J$11))/($B$13+$C$13+$F$13)</f>
        <v>0</v>
      </c>
      <c r="DJ29">
        <f>($B$13*$K$11+$C$13*$K$11+$F$13*((FE29+EW29)/MAX(FE29+EW29+FF29, 0.1)*$P$11+FF29/MAX(FE29+EW29+FF29, 0.1)*$Q$11))/($B$13+$C$13+$F$13)</f>
        <v>0</v>
      </c>
      <c r="DK29">
        <v>2.7</v>
      </c>
      <c r="DL29">
        <v>0.5</v>
      </c>
      <c r="DM29" t="s">
        <v>438</v>
      </c>
      <c r="DN29">
        <v>2</v>
      </c>
      <c r="DO29" t="b">
        <v>1</v>
      </c>
      <c r="DP29">
        <v>1759073125.314285</v>
      </c>
      <c r="DQ29">
        <v>314.7258928571429</v>
      </c>
      <c r="DR29">
        <v>298.86075</v>
      </c>
      <c r="DS29">
        <v>21.63045714285715</v>
      </c>
      <c r="DT29">
        <v>20.20670357142857</v>
      </c>
      <c r="DU29">
        <v>315.6471785714285</v>
      </c>
      <c r="DV29">
        <v>21.34670357142857</v>
      </c>
      <c r="DW29">
        <v>499.9891785714286</v>
      </c>
      <c r="DX29">
        <v>90.87936785714285</v>
      </c>
      <c r="DY29">
        <v>0.06605288571428571</v>
      </c>
      <c r="DZ29">
        <v>28.68103928571429</v>
      </c>
      <c r="EA29">
        <v>29.99250714285714</v>
      </c>
      <c r="EB29">
        <v>999.9000000000002</v>
      </c>
      <c r="EC29">
        <v>0</v>
      </c>
      <c r="ED29">
        <v>0</v>
      </c>
      <c r="EE29">
        <v>9994.976785714285</v>
      </c>
      <c r="EF29">
        <v>0</v>
      </c>
      <c r="EG29">
        <v>11.30913928571428</v>
      </c>
      <c r="EH29">
        <v>15.86518928571428</v>
      </c>
      <c r="EI29">
        <v>321.6840714285714</v>
      </c>
      <c r="EJ29">
        <v>305.0240357142857</v>
      </c>
      <c r="EK29">
        <v>1.423761785714286</v>
      </c>
      <c r="EL29">
        <v>298.86075</v>
      </c>
      <c r="EM29">
        <v>20.20670357142857</v>
      </c>
      <c r="EN29">
        <v>1.965762142857143</v>
      </c>
      <c r="EO29">
        <v>1.836371785714286</v>
      </c>
      <c r="EP29">
        <v>17.17121785714286</v>
      </c>
      <c r="EQ29">
        <v>16.09986071428571</v>
      </c>
      <c r="ER29">
        <v>1999.981785714286</v>
      </c>
      <c r="ES29">
        <v>0.9800062499999999</v>
      </c>
      <c r="ET29">
        <v>0.01999369642857143</v>
      </c>
      <c r="EU29">
        <v>0</v>
      </c>
      <c r="EV29">
        <v>327.4276428571428</v>
      </c>
      <c r="EW29">
        <v>5.00078</v>
      </c>
      <c r="EX29">
        <v>6481.145714285715</v>
      </c>
      <c r="EY29">
        <v>16379.51428571429</v>
      </c>
      <c r="EZ29">
        <v>39.41035714285714</v>
      </c>
      <c r="FA29">
        <v>40.26985714285714</v>
      </c>
      <c r="FB29">
        <v>39.52878571428571</v>
      </c>
      <c r="FC29">
        <v>39.95949999999999</v>
      </c>
      <c r="FD29">
        <v>40.68282142857142</v>
      </c>
      <c r="FE29">
        <v>1955.096071428572</v>
      </c>
      <c r="FF29">
        <v>39.88571428571429</v>
      </c>
      <c r="FG29">
        <v>0</v>
      </c>
      <c r="FH29">
        <v>1759073125.4</v>
      </c>
      <c r="FI29">
        <v>0</v>
      </c>
      <c r="FJ29">
        <v>327.1778461538461</v>
      </c>
      <c r="FK29">
        <v>-25.28437606179926</v>
      </c>
      <c r="FL29">
        <v>-481.0259829579371</v>
      </c>
      <c r="FM29">
        <v>6476.579615384615</v>
      </c>
      <c r="FN29">
        <v>15</v>
      </c>
      <c r="FO29">
        <v>0</v>
      </c>
      <c r="FP29" t="s">
        <v>439</v>
      </c>
      <c r="FQ29">
        <v>1746989605.5</v>
      </c>
      <c r="FR29">
        <v>1746989593.5</v>
      </c>
      <c r="FS29">
        <v>0</v>
      </c>
      <c r="FT29">
        <v>-0.274</v>
      </c>
      <c r="FU29">
        <v>-0.002</v>
      </c>
      <c r="FV29">
        <v>2.549</v>
      </c>
      <c r="FW29">
        <v>0.129</v>
      </c>
      <c r="FX29">
        <v>420</v>
      </c>
      <c r="FY29">
        <v>17</v>
      </c>
      <c r="FZ29">
        <v>0.02</v>
      </c>
      <c r="GA29">
        <v>0.04</v>
      </c>
      <c r="GB29">
        <v>15.60429268292683</v>
      </c>
      <c r="GC29">
        <v>5.492320557491305</v>
      </c>
      <c r="GD29">
        <v>0.546303444397978</v>
      </c>
      <c r="GE29">
        <v>0</v>
      </c>
      <c r="GF29">
        <v>328.2332647058823</v>
      </c>
      <c r="GG29">
        <v>-21.96670740505315</v>
      </c>
      <c r="GH29">
        <v>2.182678310333746</v>
      </c>
      <c r="GI29">
        <v>0</v>
      </c>
      <c r="GJ29">
        <v>1.425368292682927</v>
      </c>
      <c r="GK29">
        <v>-0.08604020905923349</v>
      </c>
      <c r="GL29">
        <v>0.01586903118478267</v>
      </c>
      <c r="GM29">
        <v>1</v>
      </c>
      <c r="GN29">
        <v>1</v>
      </c>
      <c r="GO29">
        <v>3</v>
      </c>
      <c r="GP29" t="s">
        <v>455</v>
      </c>
      <c r="GQ29">
        <v>3.10214</v>
      </c>
      <c r="GR29">
        <v>2.72423</v>
      </c>
      <c r="GS29">
        <v>0.0660393</v>
      </c>
      <c r="GT29">
        <v>0.0628078</v>
      </c>
      <c r="GU29">
        <v>0.100513</v>
      </c>
      <c r="GV29">
        <v>0.0972938</v>
      </c>
      <c r="GW29">
        <v>24408.1</v>
      </c>
      <c r="GX29">
        <v>22257.6</v>
      </c>
      <c r="GY29">
        <v>26699.6</v>
      </c>
      <c r="GZ29">
        <v>23972.9</v>
      </c>
      <c r="HA29">
        <v>38423.7</v>
      </c>
      <c r="HB29">
        <v>31988.7</v>
      </c>
      <c r="HC29">
        <v>46619.6</v>
      </c>
      <c r="HD29">
        <v>37927.1</v>
      </c>
      <c r="HE29">
        <v>1.86515</v>
      </c>
      <c r="HF29">
        <v>1.86278</v>
      </c>
      <c r="HG29">
        <v>0.13373</v>
      </c>
      <c r="HH29">
        <v>0</v>
      </c>
      <c r="HI29">
        <v>27.8004</v>
      </c>
      <c r="HJ29">
        <v>999.9</v>
      </c>
      <c r="HK29">
        <v>49.9</v>
      </c>
      <c r="HL29">
        <v>31.2</v>
      </c>
      <c r="HM29">
        <v>25.0573</v>
      </c>
      <c r="HN29">
        <v>61.2491</v>
      </c>
      <c r="HO29">
        <v>22.3037</v>
      </c>
      <c r="HP29">
        <v>1</v>
      </c>
      <c r="HQ29">
        <v>0.153996</v>
      </c>
      <c r="HR29">
        <v>0.009272880000000001</v>
      </c>
      <c r="HS29">
        <v>20.2808</v>
      </c>
      <c r="HT29">
        <v>5.2107</v>
      </c>
      <c r="HU29">
        <v>11.9798</v>
      </c>
      <c r="HV29">
        <v>4.96265</v>
      </c>
      <c r="HW29">
        <v>3.27428</v>
      </c>
      <c r="HX29">
        <v>9999</v>
      </c>
      <c r="HY29">
        <v>9999</v>
      </c>
      <c r="HZ29">
        <v>9999</v>
      </c>
      <c r="IA29">
        <v>31</v>
      </c>
      <c r="IB29">
        <v>1.86399</v>
      </c>
      <c r="IC29">
        <v>1.86014</v>
      </c>
      <c r="ID29">
        <v>1.8584</v>
      </c>
      <c r="IE29">
        <v>1.85977</v>
      </c>
      <c r="IF29">
        <v>1.85989</v>
      </c>
      <c r="IG29">
        <v>1.85837</v>
      </c>
      <c r="IH29">
        <v>1.85745</v>
      </c>
      <c r="II29">
        <v>1.85242</v>
      </c>
      <c r="IJ29">
        <v>0</v>
      </c>
      <c r="IK29">
        <v>0</v>
      </c>
      <c r="IL29">
        <v>0</v>
      </c>
      <c r="IM29">
        <v>0</v>
      </c>
      <c r="IN29" t="s">
        <v>441</v>
      </c>
      <c r="IO29" t="s">
        <v>442</v>
      </c>
      <c r="IP29" t="s">
        <v>443</v>
      </c>
      <c r="IQ29" t="s">
        <v>443</v>
      </c>
      <c r="IR29" t="s">
        <v>443</v>
      </c>
      <c r="IS29" t="s">
        <v>443</v>
      </c>
      <c r="IT29">
        <v>0</v>
      </c>
      <c r="IU29">
        <v>100</v>
      </c>
      <c r="IV29">
        <v>100</v>
      </c>
      <c r="IW29">
        <v>-0.924</v>
      </c>
      <c r="IX29">
        <v>0.2839</v>
      </c>
      <c r="IY29">
        <v>-0.819046093373875</v>
      </c>
      <c r="IZ29">
        <v>-0.0008311593448893811</v>
      </c>
      <c r="JA29">
        <v>1.768286430498992E-06</v>
      </c>
      <c r="JB29">
        <v>-5.176383660599935E-10</v>
      </c>
      <c r="JC29">
        <v>0.01793090377665582</v>
      </c>
      <c r="JD29">
        <v>0.002652576625932546</v>
      </c>
      <c r="JE29">
        <v>0.0004569377311329863</v>
      </c>
      <c r="JF29">
        <v>1.003524486243527E-07</v>
      </c>
      <c r="JG29">
        <v>2</v>
      </c>
      <c r="JH29">
        <v>1975</v>
      </c>
      <c r="JI29">
        <v>1</v>
      </c>
      <c r="JJ29">
        <v>26</v>
      </c>
      <c r="JK29">
        <v>201392.1</v>
      </c>
      <c r="JL29">
        <v>201392.3</v>
      </c>
      <c r="JM29">
        <v>0.773926</v>
      </c>
      <c r="JN29">
        <v>2.63306</v>
      </c>
      <c r="JO29">
        <v>1.49658</v>
      </c>
      <c r="JP29">
        <v>2.34375</v>
      </c>
      <c r="JQ29">
        <v>1.54907</v>
      </c>
      <c r="JR29">
        <v>2.35962</v>
      </c>
      <c r="JS29">
        <v>36.1754</v>
      </c>
      <c r="JT29">
        <v>24.1751</v>
      </c>
      <c r="JU29">
        <v>18</v>
      </c>
      <c r="JV29">
        <v>483.258</v>
      </c>
      <c r="JW29">
        <v>496.685</v>
      </c>
      <c r="JX29">
        <v>27.4534</v>
      </c>
      <c r="JY29">
        <v>29.2731</v>
      </c>
      <c r="JZ29">
        <v>29.9997</v>
      </c>
      <c r="KA29">
        <v>29.5507</v>
      </c>
      <c r="KB29">
        <v>29.559</v>
      </c>
      <c r="KC29">
        <v>15.4597</v>
      </c>
      <c r="KD29">
        <v>21.6172</v>
      </c>
      <c r="KE29">
        <v>94.05240000000001</v>
      </c>
      <c r="KF29">
        <v>27.4673</v>
      </c>
      <c r="KG29">
        <v>246.025</v>
      </c>
      <c r="KH29">
        <v>20.2656</v>
      </c>
      <c r="KI29">
        <v>101.933</v>
      </c>
      <c r="KJ29">
        <v>91.4665</v>
      </c>
    </row>
    <row r="30" spans="1:296">
      <c r="A30">
        <v>12</v>
      </c>
      <c r="B30">
        <v>1759073137.6</v>
      </c>
      <c r="C30">
        <v>54.5</v>
      </c>
      <c r="D30" t="s">
        <v>467</v>
      </c>
      <c r="E30" t="s">
        <v>468</v>
      </c>
      <c r="F30">
        <v>5</v>
      </c>
      <c r="G30" t="s">
        <v>436</v>
      </c>
      <c r="H30">
        <v>1759073129.760714</v>
      </c>
      <c r="I30">
        <f>(J30)/1000</f>
        <v>0</v>
      </c>
      <c r="J30">
        <f>IF(DO30, AM30, AG30)</f>
        <v>0</v>
      </c>
      <c r="K30">
        <f>IF(DO30, AH30, AF30)</f>
        <v>0</v>
      </c>
      <c r="L30">
        <f>DQ30 - IF(AT30&gt;1, K30*DK30*100.0/(AV30), 0)</f>
        <v>0</v>
      </c>
      <c r="M30">
        <f>((S30-I30/2)*L30-K30)/(S30+I30/2)</f>
        <v>0</v>
      </c>
      <c r="N30">
        <f>M30*(DX30+DY30)/1000.0</f>
        <v>0</v>
      </c>
      <c r="O30">
        <f>(DQ30 - IF(AT30&gt;1, K30*DK30*100.0/(AV30), 0))*(DX30+DY30)/1000.0</f>
        <v>0</v>
      </c>
      <c r="P30">
        <f>2.0/((1/R30-1/Q30)+SIGN(R30)*SQRT((1/R30-1/Q30)*(1/R30-1/Q30) + 4*DL30/((DL30+1)*(DL30+1))*(2*1/R30*1/Q30-1/Q30*1/Q30)))</f>
        <v>0</v>
      </c>
      <c r="Q30">
        <f>IF(LEFT(DM30,1)&lt;&gt;"0",IF(LEFT(DM30,1)="1",3.0,DN30),$D$5+$E$5*(EE30*DX30/($K$5*1000))+$F$5*(EE30*DX30/($K$5*1000))*MAX(MIN(DK30,$J$5),$I$5)*MAX(MIN(DK30,$J$5),$I$5)+$G$5*MAX(MIN(DK30,$J$5),$I$5)*(EE30*DX30/($K$5*1000))+$H$5*(EE30*DX30/($K$5*1000))*(EE30*DX30/($K$5*1000)))</f>
        <v>0</v>
      </c>
      <c r="R30">
        <f>I30*(1000-(1000*0.61365*exp(17.502*V30/(240.97+V30))/(DX30+DY30)+DS30)/2)/(1000*0.61365*exp(17.502*V30/(240.97+V30))/(DX30+DY30)-DS30)</f>
        <v>0</v>
      </c>
      <c r="S30">
        <f>1/((DL30+1)/(P30/1.6)+1/(Q30/1.37)) + DL30/((DL30+1)/(P30/1.6) + DL30/(Q30/1.37))</f>
        <v>0</v>
      </c>
      <c r="T30">
        <f>(DG30*DJ30)</f>
        <v>0</v>
      </c>
      <c r="U30">
        <f>(DZ30+(T30+2*0.95*5.67E-8*(((DZ30+$B$9)+273)^4-(DZ30+273)^4)-44100*I30)/(1.84*29.3*Q30+8*0.95*5.67E-8*(DZ30+273)^3))</f>
        <v>0</v>
      </c>
      <c r="V30">
        <f>($C$9*EA30+$D$9*EB30+$E$9*U30)</f>
        <v>0</v>
      </c>
      <c r="W30">
        <f>0.61365*exp(17.502*V30/(240.97+V30))</f>
        <v>0</v>
      </c>
      <c r="X30">
        <f>(Y30/Z30*100)</f>
        <v>0</v>
      </c>
      <c r="Y30">
        <f>DS30*(DX30+DY30)/1000</f>
        <v>0</v>
      </c>
      <c r="Z30">
        <f>0.61365*exp(17.502*DZ30/(240.97+DZ30))</f>
        <v>0</v>
      </c>
      <c r="AA30">
        <f>(W30-DS30*(DX30+DY30)/1000)</f>
        <v>0</v>
      </c>
      <c r="AB30">
        <f>(-I30*44100)</f>
        <v>0</v>
      </c>
      <c r="AC30">
        <f>2*29.3*Q30*0.92*(DZ30-V30)</f>
        <v>0</v>
      </c>
      <c r="AD30">
        <f>2*0.95*5.67E-8*(((DZ30+$B$9)+273)^4-(V30+273)^4)</f>
        <v>0</v>
      </c>
      <c r="AE30">
        <f>T30+AD30+AB30+AC30</f>
        <v>0</v>
      </c>
      <c r="AF30">
        <f>DW30*AT30*(DR30-DQ30*(1000-AT30*DT30)/(1000-AT30*DS30))/(100*DK30)</f>
        <v>0</v>
      </c>
      <c r="AG30">
        <f>1000*DW30*AT30*(DS30-DT30)/(100*DK30*(1000-AT30*DS30))</f>
        <v>0</v>
      </c>
      <c r="AH30">
        <f>(AI30 - AJ30 - DX30*1E3/(8.314*(DZ30+273.15)) * AL30/DW30 * AK30) * DW30/(100*DK30) * (1000 - DT30)/1000</f>
        <v>0</v>
      </c>
      <c r="AI30">
        <v>273.9009172711997</v>
      </c>
      <c r="AJ30">
        <v>282.576793939394</v>
      </c>
      <c r="AK30">
        <v>-3.306642522009563</v>
      </c>
      <c r="AL30">
        <v>65.07382265108268</v>
      </c>
      <c r="AM30">
        <f>(AO30 - AN30 + DX30*1E3/(8.314*(DZ30+273.15)) * AQ30/DW30 * AP30) * DW30/(100*DK30) * 1000/(1000 - AO30)</f>
        <v>0</v>
      </c>
      <c r="AN30">
        <v>20.26155046405501</v>
      </c>
      <c r="AO30">
        <v>21.65732484848485</v>
      </c>
      <c r="AP30">
        <v>0.002857233770041925</v>
      </c>
      <c r="AQ30">
        <v>105.1465455162051</v>
      </c>
      <c r="AR30">
        <v>0</v>
      </c>
      <c r="AS30">
        <v>0</v>
      </c>
      <c r="AT30">
        <f>IF(AR30*$H$15&gt;=AV30,1.0,(AV30/(AV30-AR30*$H$15)))</f>
        <v>0</v>
      </c>
      <c r="AU30">
        <f>(AT30-1)*100</f>
        <v>0</v>
      </c>
      <c r="AV30">
        <f>MAX(0,($B$15+$C$15*EE30)/(1+$D$15*EE30)*DX30/(DZ30+273)*$E$15)</f>
        <v>0</v>
      </c>
      <c r="AW30" t="s">
        <v>437</v>
      </c>
      <c r="AX30" t="s">
        <v>437</v>
      </c>
      <c r="AY30">
        <v>0</v>
      </c>
      <c r="AZ30">
        <v>0</v>
      </c>
      <c r="BA30">
        <f>1-AY30/AZ30</f>
        <v>0</v>
      </c>
      <c r="BB30">
        <v>0</v>
      </c>
      <c r="BC30" t="s">
        <v>437</v>
      </c>
      <c r="BD30" t="s">
        <v>437</v>
      </c>
      <c r="BE30">
        <v>0</v>
      </c>
      <c r="BF30">
        <v>0</v>
      </c>
      <c r="BG30">
        <f>1-BE30/BF30</f>
        <v>0</v>
      </c>
      <c r="BH30">
        <v>0.5</v>
      </c>
      <c r="BI30">
        <f>DH30</f>
        <v>0</v>
      </c>
      <c r="BJ30">
        <f>K30</f>
        <v>0</v>
      </c>
      <c r="BK30">
        <f>BG30*BH30*BI30</f>
        <v>0</v>
      </c>
      <c r="BL30">
        <f>(BJ30-BB30)/BI30</f>
        <v>0</v>
      </c>
      <c r="BM30">
        <f>(AZ30-BF30)/BF30</f>
        <v>0</v>
      </c>
      <c r="BN30">
        <f>AY30/(BA30+AY30/BF30)</f>
        <v>0</v>
      </c>
      <c r="BO30" t="s">
        <v>437</v>
      </c>
      <c r="BP30">
        <v>0</v>
      </c>
      <c r="BQ30">
        <f>IF(BP30&lt;&gt;0, BP30, BN30)</f>
        <v>0</v>
      </c>
      <c r="BR30">
        <f>1-BQ30/BF30</f>
        <v>0</v>
      </c>
      <c r="BS30">
        <f>(BF30-BE30)/(BF30-BQ30)</f>
        <v>0</v>
      </c>
      <c r="BT30">
        <f>(AZ30-BF30)/(AZ30-BQ30)</f>
        <v>0</v>
      </c>
      <c r="BU30">
        <f>(BF30-BE30)/(BF30-AY30)</f>
        <v>0</v>
      </c>
      <c r="BV30">
        <f>(AZ30-BF30)/(AZ30-AY30)</f>
        <v>0</v>
      </c>
      <c r="BW30">
        <f>(BS30*BQ30/BE30)</f>
        <v>0</v>
      </c>
      <c r="BX30">
        <f>(1-BW30)</f>
        <v>0</v>
      </c>
      <c r="DG30">
        <f>$B$13*EF30+$C$13*EG30+$F$13*ER30*(1-EU30)</f>
        <v>0</v>
      </c>
      <c r="DH30">
        <f>DG30*DI30</f>
        <v>0</v>
      </c>
      <c r="DI30">
        <f>($B$13*$D$11+$C$13*$D$11+$F$13*((FE30+EW30)/MAX(FE30+EW30+FF30, 0.1)*$I$11+FF30/MAX(FE30+EW30+FF30, 0.1)*$J$11))/($B$13+$C$13+$F$13)</f>
        <v>0</v>
      </c>
      <c r="DJ30">
        <f>($B$13*$K$11+$C$13*$K$11+$F$13*((FE30+EW30)/MAX(FE30+EW30+FF30, 0.1)*$P$11+FF30/MAX(FE30+EW30+FF30, 0.1)*$Q$11))/($B$13+$C$13+$F$13)</f>
        <v>0</v>
      </c>
      <c r="DK30">
        <v>2.7</v>
      </c>
      <c r="DL30">
        <v>0.5</v>
      </c>
      <c r="DM30" t="s">
        <v>438</v>
      </c>
      <c r="DN30">
        <v>2</v>
      </c>
      <c r="DO30" t="b">
        <v>1</v>
      </c>
      <c r="DP30">
        <v>1759073129.760714</v>
      </c>
      <c r="DQ30">
        <v>300.2920357142857</v>
      </c>
      <c r="DR30">
        <v>284.0904285714286</v>
      </c>
      <c r="DS30">
        <v>21.63532857142857</v>
      </c>
      <c r="DT30">
        <v>20.22445357142858</v>
      </c>
      <c r="DU30">
        <v>301.2148928571428</v>
      </c>
      <c r="DV30">
        <v>21.35147142857142</v>
      </c>
      <c r="DW30">
        <v>500.0101428571429</v>
      </c>
      <c r="DX30">
        <v>90.87892142857143</v>
      </c>
      <c r="DY30">
        <v>0.06613684285714286</v>
      </c>
      <c r="DZ30">
        <v>28.68141428571428</v>
      </c>
      <c r="EA30">
        <v>29.98302142857143</v>
      </c>
      <c r="EB30">
        <v>999.9000000000002</v>
      </c>
      <c r="EC30">
        <v>0</v>
      </c>
      <c r="ED30">
        <v>0</v>
      </c>
      <c r="EE30">
        <v>9989.41857142857</v>
      </c>
      <c r="EF30">
        <v>0</v>
      </c>
      <c r="EG30">
        <v>11.319825</v>
      </c>
      <c r="EH30">
        <v>16.2016</v>
      </c>
      <c r="EI30">
        <v>306.9325</v>
      </c>
      <c r="EJ30">
        <v>289.9541785714285</v>
      </c>
      <c r="EK30">
        <v>1.410885</v>
      </c>
      <c r="EL30">
        <v>284.0904285714286</v>
      </c>
      <c r="EM30">
        <v>20.22445357142858</v>
      </c>
      <c r="EN30">
        <v>1.966195357142857</v>
      </c>
      <c r="EO30">
        <v>1.837976071428571</v>
      </c>
      <c r="EP30">
        <v>17.1747</v>
      </c>
      <c r="EQ30">
        <v>16.11353928571429</v>
      </c>
      <c r="ER30">
        <v>1999.9825</v>
      </c>
      <c r="ES30">
        <v>0.9800062499999999</v>
      </c>
      <c r="ET30">
        <v>0.01999369642857143</v>
      </c>
      <c r="EU30">
        <v>0</v>
      </c>
      <c r="EV30">
        <v>325.5960357142857</v>
      </c>
      <c r="EW30">
        <v>5.00078</v>
      </c>
      <c r="EX30">
        <v>6445.065357142857</v>
      </c>
      <c r="EY30">
        <v>16379.51785714286</v>
      </c>
      <c r="EZ30">
        <v>39.41039285714285</v>
      </c>
      <c r="FA30">
        <v>40.26092857142857</v>
      </c>
      <c r="FB30">
        <v>39.53089285714285</v>
      </c>
      <c r="FC30">
        <v>39.94607142857143</v>
      </c>
      <c r="FD30">
        <v>40.67603571428571</v>
      </c>
      <c r="FE30">
        <v>1955.096785714286</v>
      </c>
      <c r="FF30">
        <v>39.8857142857143</v>
      </c>
      <c r="FG30">
        <v>0</v>
      </c>
      <c r="FH30">
        <v>1759073129.6</v>
      </c>
      <c r="FI30">
        <v>0</v>
      </c>
      <c r="FJ30">
        <v>325.3156</v>
      </c>
      <c r="FK30">
        <v>-25.531615422938</v>
      </c>
      <c r="FL30">
        <v>-513.1930777127041</v>
      </c>
      <c r="FM30">
        <v>6439.5252</v>
      </c>
      <c r="FN30">
        <v>15</v>
      </c>
      <c r="FO30">
        <v>0</v>
      </c>
      <c r="FP30" t="s">
        <v>439</v>
      </c>
      <c r="FQ30">
        <v>1746989605.5</v>
      </c>
      <c r="FR30">
        <v>1746989593.5</v>
      </c>
      <c r="FS30">
        <v>0</v>
      </c>
      <c r="FT30">
        <v>-0.274</v>
      </c>
      <c r="FU30">
        <v>-0.002</v>
      </c>
      <c r="FV30">
        <v>2.549</v>
      </c>
      <c r="FW30">
        <v>0.129</v>
      </c>
      <c r="FX30">
        <v>420</v>
      </c>
      <c r="FY30">
        <v>17</v>
      </c>
      <c r="FZ30">
        <v>0.02</v>
      </c>
      <c r="GA30">
        <v>0.04</v>
      </c>
      <c r="GB30">
        <v>15.95054390243902</v>
      </c>
      <c r="GC30">
        <v>4.61514355400698</v>
      </c>
      <c r="GD30">
        <v>0.4565386207309489</v>
      </c>
      <c r="GE30">
        <v>0</v>
      </c>
      <c r="GF30">
        <v>326.9096176470588</v>
      </c>
      <c r="GG30">
        <v>-24.48777690523534</v>
      </c>
      <c r="GH30">
        <v>2.414079327790422</v>
      </c>
      <c r="GI30">
        <v>0</v>
      </c>
      <c r="GJ30">
        <v>1.417463902439024</v>
      </c>
      <c r="GK30">
        <v>-0.1847517073170763</v>
      </c>
      <c r="GL30">
        <v>0.02207609676065051</v>
      </c>
      <c r="GM30">
        <v>0</v>
      </c>
      <c r="GN30">
        <v>0</v>
      </c>
      <c r="GO30">
        <v>3</v>
      </c>
      <c r="GP30" t="s">
        <v>458</v>
      </c>
      <c r="GQ30">
        <v>3.10215</v>
      </c>
      <c r="GR30">
        <v>2.72427</v>
      </c>
      <c r="GS30">
        <v>0.0633169</v>
      </c>
      <c r="GT30">
        <v>0.0599527</v>
      </c>
      <c r="GU30">
        <v>0.100583</v>
      </c>
      <c r="GV30">
        <v>0.0973006</v>
      </c>
      <c r="GW30">
        <v>24479.3</v>
      </c>
      <c r="GX30">
        <v>22325.6</v>
      </c>
      <c r="GY30">
        <v>26699.7</v>
      </c>
      <c r="GZ30">
        <v>23973.2</v>
      </c>
      <c r="HA30">
        <v>38420.3</v>
      </c>
      <c r="HB30">
        <v>31988.7</v>
      </c>
      <c r="HC30">
        <v>46619.7</v>
      </c>
      <c r="HD30">
        <v>37927.7</v>
      </c>
      <c r="HE30">
        <v>1.86518</v>
      </c>
      <c r="HF30">
        <v>1.8628</v>
      </c>
      <c r="HG30">
        <v>0.133887</v>
      </c>
      <c r="HH30">
        <v>0</v>
      </c>
      <c r="HI30">
        <v>27.7981</v>
      </c>
      <c r="HJ30">
        <v>999.9</v>
      </c>
      <c r="HK30">
        <v>49.9</v>
      </c>
      <c r="HL30">
        <v>31.2</v>
      </c>
      <c r="HM30">
        <v>25.0537</v>
      </c>
      <c r="HN30">
        <v>61.2091</v>
      </c>
      <c r="HO30">
        <v>22.3598</v>
      </c>
      <c r="HP30">
        <v>1</v>
      </c>
      <c r="HQ30">
        <v>0.153544</v>
      </c>
      <c r="HR30">
        <v>-0.0354711</v>
      </c>
      <c r="HS30">
        <v>20.2807</v>
      </c>
      <c r="HT30">
        <v>5.21175</v>
      </c>
      <c r="HU30">
        <v>11.98</v>
      </c>
      <c r="HV30">
        <v>4.9627</v>
      </c>
      <c r="HW30">
        <v>3.27433</v>
      </c>
      <c r="HX30">
        <v>9999</v>
      </c>
      <c r="HY30">
        <v>9999</v>
      </c>
      <c r="HZ30">
        <v>9999</v>
      </c>
      <c r="IA30">
        <v>31</v>
      </c>
      <c r="IB30">
        <v>1.86394</v>
      </c>
      <c r="IC30">
        <v>1.86016</v>
      </c>
      <c r="ID30">
        <v>1.85838</v>
      </c>
      <c r="IE30">
        <v>1.85975</v>
      </c>
      <c r="IF30">
        <v>1.85989</v>
      </c>
      <c r="IG30">
        <v>1.85837</v>
      </c>
      <c r="IH30">
        <v>1.85745</v>
      </c>
      <c r="II30">
        <v>1.85242</v>
      </c>
      <c r="IJ30">
        <v>0</v>
      </c>
      <c r="IK30">
        <v>0</v>
      </c>
      <c r="IL30">
        <v>0</v>
      </c>
      <c r="IM30">
        <v>0</v>
      </c>
      <c r="IN30" t="s">
        <v>441</v>
      </c>
      <c r="IO30" t="s">
        <v>442</v>
      </c>
      <c r="IP30" t="s">
        <v>443</v>
      </c>
      <c r="IQ30" t="s">
        <v>443</v>
      </c>
      <c r="IR30" t="s">
        <v>443</v>
      </c>
      <c r="IS30" t="s">
        <v>443</v>
      </c>
      <c r="IT30">
        <v>0</v>
      </c>
      <c r="IU30">
        <v>100</v>
      </c>
      <c r="IV30">
        <v>100</v>
      </c>
      <c r="IW30">
        <v>-0.925</v>
      </c>
      <c r="IX30">
        <v>0.2844</v>
      </c>
      <c r="IY30">
        <v>-0.819046093373875</v>
      </c>
      <c r="IZ30">
        <v>-0.0008311593448893811</v>
      </c>
      <c r="JA30">
        <v>1.768286430498992E-06</v>
      </c>
      <c r="JB30">
        <v>-5.176383660599935E-10</v>
      </c>
      <c r="JC30">
        <v>0.01793090377665582</v>
      </c>
      <c r="JD30">
        <v>0.002652576625932546</v>
      </c>
      <c r="JE30">
        <v>0.0004569377311329863</v>
      </c>
      <c r="JF30">
        <v>1.003524486243527E-07</v>
      </c>
      <c r="JG30">
        <v>2</v>
      </c>
      <c r="JH30">
        <v>1975</v>
      </c>
      <c r="JI30">
        <v>1</v>
      </c>
      <c r="JJ30">
        <v>26</v>
      </c>
      <c r="JK30">
        <v>201392.2</v>
      </c>
      <c r="JL30">
        <v>201392.4</v>
      </c>
      <c r="JM30">
        <v>0.736084</v>
      </c>
      <c r="JN30">
        <v>2.64038</v>
      </c>
      <c r="JO30">
        <v>1.49658</v>
      </c>
      <c r="JP30">
        <v>2.34375</v>
      </c>
      <c r="JQ30">
        <v>1.54907</v>
      </c>
      <c r="JR30">
        <v>2.39624</v>
      </c>
      <c r="JS30">
        <v>36.1754</v>
      </c>
      <c r="JT30">
        <v>24.1751</v>
      </c>
      <c r="JU30">
        <v>18</v>
      </c>
      <c r="JV30">
        <v>483.251</v>
      </c>
      <c r="JW30">
        <v>496.677</v>
      </c>
      <c r="JX30">
        <v>27.4597</v>
      </c>
      <c r="JY30">
        <v>29.2695</v>
      </c>
      <c r="JZ30">
        <v>29.9998</v>
      </c>
      <c r="KA30">
        <v>29.5477</v>
      </c>
      <c r="KB30">
        <v>29.556</v>
      </c>
      <c r="KC30">
        <v>14.8248</v>
      </c>
      <c r="KD30">
        <v>21.6172</v>
      </c>
      <c r="KE30">
        <v>94.05240000000001</v>
      </c>
      <c r="KF30">
        <v>27.4673</v>
      </c>
      <c r="KG30">
        <v>232.628</v>
      </c>
      <c r="KH30">
        <v>20.2656</v>
      </c>
      <c r="KI30">
        <v>101.933</v>
      </c>
      <c r="KJ30">
        <v>91.4679</v>
      </c>
    </row>
    <row r="31" spans="1:296">
      <c r="A31">
        <v>13</v>
      </c>
      <c r="B31">
        <v>1759073142.6</v>
      </c>
      <c r="C31">
        <v>59.5</v>
      </c>
      <c r="D31" t="s">
        <v>469</v>
      </c>
      <c r="E31" t="s">
        <v>470</v>
      </c>
      <c r="F31">
        <v>5</v>
      </c>
      <c r="G31" t="s">
        <v>436</v>
      </c>
      <c r="H31">
        <v>1759073135.062963</v>
      </c>
      <c r="I31">
        <f>(J31)/1000</f>
        <v>0</v>
      </c>
      <c r="J31">
        <f>IF(DO31, AM31, AG31)</f>
        <v>0</v>
      </c>
      <c r="K31">
        <f>IF(DO31, AH31, AF31)</f>
        <v>0</v>
      </c>
      <c r="L31">
        <f>DQ31 - IF(AT31&gt;1, K31*DK31*100.0/(AV31), 0)</f>
        <v>0</v>
      </c>
      <c r="M31">
        <f>((S31-I31/2)*L31-K31)/(S31+I31/2)</f>
        <v>0</v>
      </c>
      <c r="N31">
        <f>M31*(DX31+DY31)/1000.0</f>
        <v>0</v>
      </c>
      <c r="O31">
        <f>(DQ31 - IF(AT31&gt;1, K31*DK31*100.0/(AV31), 0))*(DX31+DY31)/1000.0</f>
        <v>0</v>
      </c>
      <c r="P31">
        <f>2.0/((1/R31-1/Q31)+SIGN(R31)*SQRT((1/R31-1/Q31)*(1/R31-1/Q31) + 4*DL31/((DL31+1)*(DL31+1))*(2*1/R31*1/Q31-1/Q31*1/Q31)))</f>
        <v>0</v>
      </c>
      <c r="Q31">
        <f>IF(LEFT(DM31,1)&lt;&gt;"0",IF(LEFT(DM31,1)="1",3.0,DN31),$D$5+$E$5*(EE31*DX31/($K$5*1000))+$F$5*(EE31*DX31/($K$5*1000))*MAX(MIN(DK31,$J$5),$I$5)*MAX(MIN(DK31,$J$5),$I$5)+$G$5*MAX(MIN(DK31,$J$5),$I$5)*(EE31*DX31/($K$5*1000))+$H$5*(EE31*DX31/($K$5*1000))*(EE31*DX31/($K$5*1000)))</f>
        <v>0</v>
      </c>
      <c r="R31">
        <f>I31*(1000-(1000*0.61365*exp(17.502*V31/(240.97+V31))/(DX31+DY31)+DS31)/2)/(1000*0.61365*exp(17.502*V31/(240.97+V31))/(DX31+DY31)-DS31)</f>
        <v>0</v>
      </c>
      <c r="S31">
        <f>1/((DL31+1)/(P31/1.6)+1/(Q31/1.37)) + DL31/((DL31+1)/(P31/1.6) + DL31/(Q31/1.37))</f>
        <v>0</v>
      </c>
      <c r="T31">
        <f>(DG31*DJ31)</f>
        <v>0</v>
      </c>
      <c r="U31">
        <f>(DZ31+(T31+2*0.95*5.67E-8*(((DZ31+$B$9)+273)^4-(DZ31+273)^4)-44100*I31)/(1.84*29.3*Q31+8*0.95*5.67E-8*(DZ31+273)^3))</f>
        <v>0</v>
      </c>
      <c r="V31">
        <f>($C$9*EA31+$D$9*EB31+$E$9*U31)</f>
        <v>0</v>
      </c>
      <c r="W31">
        <f>0.61365*exp(17.502*V31/(240.97+V31))</f>
        <v>0</v>
      </c>
      <c r="X31">
        <f>(Y31/Z31*100)</f>
        <v>0</v>
      </c>
      <c r="Y31">
        <f>DS31*(DX31+DY31)/1000</f>
        <v>0</v>
      </c>
      <c r="Z31">
        <f>0.61365*exp(17.502*DZ31/(240.97+DZ31))</f>
        <v>0</v>
      </c>
      <c r="AA31">
        <f>(W31-DS31*(DX31+DY31)/1000)</f>
        <v>0</v>
      </c>
      <c r="AB31">
        <f>(-I31*44100)</f>
        <v>0</v>
      </c>
      <c r="AC31">
        <f>2*29.3*Q31*0.92*(DZ31-V31)</f>
        <v>0</v>
      </c>
      <c r="AD31">
        <f>2*0.95*5.67E-8*(((DZ31+$B$9)+273)^4-(V31+273)^4)</f>
        <v>0</v>
      </c>
      <c r="AE31">
        <f>T31+AD31+AB31+AC31</f>
        <v>0</v>
      </c>
      <c r="AF31">
        <f>DW31*AT31*(DR31-DQ31*(1000-AT31*DT31)/(1000-AT31*DS31))/(100*DK31)</f>
        <v>0</v>
      </c>
      <c r="AG31">
        <f>1000*DW31*AT31*(DS31-DT31)/(100*DK31*(1000-AT31*DS31))</f>
        <v>0</v>
      </c>
      <c r="AH31">
        <f>(AI31 - AJ31 - DX31*1E3/(8.314*(DZ31+273.15)) * AL31/DW31 * AK31) * DW31/(100*DK31) * (1000 - DT31)/1000</f>
        <v>0</v>
      </c>
      <c r="AI31">
        <v>257.3368839354501</v>
      </c>
      <c r="AJ31">
        <v>266.1449575757575</v>
      </c>
      <c r="AK31">
        <v>-3.279988333967105</v>
      </c>
      <c r="AL31">
        <v>65.07382265108268</v>
      </c>
      <c r="AM31">
        <f>(AO31 - AN31 + DX31*1E3/(8.314*(DZ31+273.15)) * AQ31/DW31 * AP31) * DW31/(100*DK31) * 1000/(1000 - AO31)</f>
        <v>0</v>
      </c>
      <c r="AN31">
        <v>20.25807190864001</v>
      </c>
      <c r="AO31">
        <v>21.67034727272726</v>
      </c>
      <c r="AP31">
        <v>0.0004545978808161085</v>
      </c>
      <c r="AQ31">
        <v>105.1465455162051</v>
      </c>
      <c r="AR31">
        <v>0</v>
      </c>
      <c r="AS31">
        <v>0</v>
      </c>
      <c r="AT31">
        <f>IF(AR31*$H$15&gt;=AV31,1.0,(AV31/(AV31-AR31*$H$15)))</f>
        <v>0</v>
      </c>
      <c r="AU31">
        <f>(AT31-1)*100</f>
        <v>0</v>
      </c>
      <c r="AV31">
        <f>MAX(0,($B$15+$C$15*EE31)/(1+$D$15*EE31)*DX31/(DZ31+273)*$E$15)</f>
        <v>0</v>
      </c>
      <c r="AW31" t="s">
        <v>437</v>
      </c>
      <c r="AX31" t="s">
        <v>437</v>
      </c>
      <c r="AY31">
        <v>0</v>
      </c>
      <c r="AZ31">
        <v>0</v>
      </c>
      <c r="BA31">
        <f>1-AY31/AZ31</f>
        <v>0</v>
      </c>
      <c r="BB31">
        <v>0</v>
      </c>
      <c r="BC31" t="s">
        <v>437</v>
      </c>
      <c r="BD31" t="s">
        <v>437</v>
      </c>
      <c r="BE31">
        <v>0</v>
      </c>
      <c r="BF31">
        <v>0</v>
      </c>
      <c r="BG31">
        <f>1-BE31/BF31</f>
        <v>0</v>
      </c>
      <c r="BH31">
        <v>0.5</v>
      </c>
      <c r="BI31">
        <f>DH31</f>
        <v>0</v>
      </c>
      <c r="BJ31">
        <f>K31</f>
        <v>0</v>
      </c>
      <c r="BK31">
        <f>BG31*BH31*BI31</f>
        <v>0</v>
      </c>
      <c r="BL31">
        <f>(BJ31-BB31)/BI31</f>
        <v>0</v>
      </c>
      <c r="BM31">
        <f>(AZ31-BF31)/BF31</f>
        <v>0</v>
      </c>
      <c r="BN31">
        <f>AY31/(BA31+AY31/BF31)</f>
        <v>0</v>
      </c>
      <c r="BO31" t="s">
        <v>437</v>
      </c>
      <c r="BP31">
        <v>0</v>
      </c>
      <c r="BQ31">
        <f>IF(BP31&lt;&gt;0, BP31, BN31)</f>
        <v>0</v>
      </c>
      <c r="BR31">
        <f>1-BQ31/BF31</f>
        <v>0</v>
      </c>
      <c r="BS31">
        <f>(BF31-BE31)/(BF31-BQ31)</f>
        <v>0</v>
      </c>
      <c r="BT31">
        <f>(AZ31-BF31)/(AZ31-BQ31)</f>
        <v>0</v>
      </c>
      <c r="BU31">
        <f>(BF31-BE31)/(BF31-AY31)</f>
        <v>0</v>
      </c>
      <c r="BV31">
        <f>(AZ31-BF31)/(AZ31-AY31)</f>
        <v>0</v>
      </c>
      <c r="BW31">
        <f>(BS31*BQ31/BE31)</f>
        <v>0</v>
      </c>
      <c r="BX31">
        <f>(1-BW31)</f>
        <v>0</v>
      </c>
      <c r="DG31">
        <f>$B$13*EF31+$C$13*EG31+$F$13*ER31*(1-EU31)</f>
        <v>0</v>
      </c>
      <c r="DH31">
        <f>DG31*DI31</f>
        <v>0</v>
      </c>
      <c r="DI31">
        <f>($B$13*$D$11+$C$13*$D$11+$F$13*((FE31+EW31)/MAX(FE31+EW31+FF31, 0.1)*$I$11+FF31/MAX(FE31+EW31+FF31, 0.1)*$J$11))/($B$13+$C$13+$F$13)</f>
        <v>0</v>
      </c>
      <c r="DJ31">
        <f>($B$13*$K$11+$C$13*$K$11+$F$13*((FE31+EW31)/MAX(FE31+EW31+FF31, 0.1)*$P$11+FF31/MAX(FE31+EW31+FF31, 0.1)*$Q$11))/($B$13+$C$13+$F$13)</f>
        <v>0</v>
      </c>
      <c r="DK31">
        <v>2.7</v>
      </c>
      <c r="DL31">
        <v>0.5</v>
      </c>
      <c r="DM31" t="s">
        <v>438</v>
      </c>
      <c r="DN31">
        <v>2</v>
      </c>
      <c r="DO31" t="b">
        <v>1</v>
      </c>
      <c r="DP31">
        <v>1759073135.062963</v>
      </c>
      <c r="DQ31">
        <v>283.0812222222222</v>
      </c>
      <c r="DR31">
        <v>266.6453333333333</v>
      </c>
      <c r="DS31">
        <v>21.6476</v>
      </c>
      <c r="DT31">
        <v>20.2471962962963</v>
      </c>
      <c r="DU31">
        <v>284.0053333333333</v>
      </c>
      <c r="DV31">
        <v>21.36347407407407</v>
      </c>
      <c r="DW31">
        <v>500.0026666666667</v>
      </c>
      <c r="DX31">
        <v>90.8789037037037</v>
      </c>
      <c r="DY31">
        <v>0.06628771481481482</v>
      </c>
      <c r="DZ31">
        <v>28.68255555555556</v>
      </c>
      <c r="EA31">
        <v>29.98178518518518</v>
      </c>
      <c r="EB31">
        <v>999.9000000000001</v>
      </c>
      <c r="EC31">
        <v>0</v>
      </c>
      <c r="ED31">
        <v>0</v>
      </c>
      <c r="EE31">
        <v>9989.21074074074</v>
      </c>
      <c r="EF31">
        <v>0</v>
      </c>
      <c r="EG31">
        <v>11.31508518518518</v>
      </c>
      <c r="EH31">
        <v>16.43592222222222</v>
      </c>
      <c r="EI31">
        <v>289.3446296296296</v>
      </c>
      <c r="EJ31">
        <v>272.1554814814814</v>
      </c>
      <c r="EK31">
        <v>1.400404074074074</v>
      </c>
      <c r="EL31">
        <v>266.6453333333333</v>
      </c>
      <c r="EM31">
        <v>20.2471962962963</v>
      </c>
      <c r="EN31">
        <v>1.96731</v>
      </c>
      <c r="EO31">
        <v>1.840041851851852</v>
      </c>
      <c r="EP31">
        <v>17.18365185185185</v>
      </c>
      <c r="EQ31">
        <v>16.13116666666667</v>
      </c>
      <c r="ER31">
        <v>1999.981111111111</v>
      </c>
      <c r="ES31">
        <v>0.9800041481481481</v>
      </c>
      <c r="ET31">
        <v>0.01999575555555555</v>
      </c>
      <c r="EU31">
        <v>0</v>
      </c>
      <c r="EV31">
        <v>323.2794814814815</v>
      </c>
      <c r="EW31">
        <v>5.00078</v>
      </c>
      <c r="EX31">
        <v>6399.653703703704</v>
      </c>
      <c r="EY31">
        <v>16379.48888888889</v>
      </c>
      <c r="EZ31">
        <v>39.41866666666666</v>
      </c>
      <c r="FA31">
        <v>40.25207407407407</v>
      </c>
      <c r="FB31">
        <v>39.53437037037037</v>
      </c>
      <c r="FC31">
        <v>39.94877777777778</v>
      </c>
      <c r="FD31">
        <v>40.68955555555555</v>
      </c>
      <c r="FE31">
        <v>1955.090740740741</v>
      </c>
      <c r="FF31">
        <v>39.89037037037038</v>
      </c>
      <c r="FG31">
        <v>0</v>
      </c>
      <c r="FH31">
        <v>1759073134.4</v>
      </c>
      <c r="FI31">
        <v>0</v>
      </c>
      <c r="FJ31">
        <v>323.2032799999999</v>
      </c>
      <c r="FK31">
        <v>-26.15538457451865</v>
      </c>
      <c r="FL31">
        <v>-520.588460729885</v>
      </c>
      <c r="FM31">
        <v>6398.334799999999</v>
      </c>
      <c r="FN31">
        <v>15</v>
      </c>
      <c r="FO31">
        <v>0</v>
      </c>
      <c r="FP31" t="s">
        <v>439</v>
      </c>
      <c r="FQ31">
        <v>1746989605.5</v>
      </c>
      <c r="FR31">
        <v>1746989593.5</v>
      </c>
      <c r="FS31">
        <v>0</v>
      </c>
      <c r="FT31">
        <v>-0.274</v>
      </c>
      <c r="FU31">
        <v>-0.002</v>
      </c>
      <c r="FV31">
        <v>2.549</v>
      </c>
      <c r="FW31">
        <v>0.129</v>
      </c>
      <c r="FX31">
        <v>420</v>
      </c>
      <c r="FY31">
        <v>17</v>
      </c>
      <c r="FZ31">
        <v>0.02</v>
      </c>
      <c r="GA31">
        <v>0.04</v>
      </c>
      <c r="GB31">
        <v>16.2861925</v>
      </c>
      <c r="GC31">
        <v>2.734476923076862</v>
      </c>
      <c r="GD31">
        <v>0.3114307084950838</v>
      </c>
      <c r="GE31">
        <v>0</v>
      </c>
      <c r="GF31">
        <v>324.6271470588235</v>
      </c>
      <c r="GG31">
        <v>-25.99995416447372</v>
      </c>
      <c r="GH31">
        <v>2.560853891740857</v>
      </c>
      <c r="GI31">
        <v>0</v>
      </c>
      <c r="GJ31">
        <v>1.4096135</v>
      </c>
      <c r="GK31">
        <v>-0.1289531707317089</v>
      </c>
      <c r="GL31">
        <v>0.02021578461870822</v>
      </c>
      <c r="GM31">
        <v>0</v>
      </c>
      <c r="GN31">
        <v>0</v>
      </c>
      <c r="GO31">
        <v>3</v>
      </c>
      <c r="GP31" t="s">
        <v>458</v>
      </c>
      <c r="GQ31">
        <v>3.10208</v>
      </c>
      <c r="GR31">
        <v>2.72463</v>
      </c>
      <c r="GS31">
        <v>0.0602584</v>
      </c>
      <c r="GT31">
        <v>0.0569127</v>
      </c>
      <c r="GU31">
        <v>0.100623</v>
      </c>
      <c r="GV31">
        <v>0.0972884</v>
      </c>
      <c r="GW31">
        <v>24559.4</v>
      </c>
      <c r="GX31">
        <v>22397.9</v>
      </c>
      <c r="GY31">
        <v>26699.8</v>
      </c>
      <c r="GZ31">
        <v>23973.3</v>
      </c>
      <c r="HA31">
        <v>38418.4</v>
      </c>
      <c r="HB31">
        <v>31988.7</v>
      </c>
      <c r="HC31">
        <v>46619.9</v>
      </c>
      <c r="HD31">
        <v>37927.6</v>
      </c>
      <c r="HE31">
        <v>1.8651</v>
      </c>
      <c r="HF31">
        <v>1.8628</v>
      </c>
      <c r="HG31">
        <v>0.134669</v>
      </c>
      <c r="HH31">
        <v>0</v>
      </c>
      <c r="HI31">
        <v>27.7957</v>
      </c>
      <c r="HJ31">
        <v>999.9</v>
      </c>
      <c r="HK31">
        <v>49.9</v>
      </c>
      <c r="HL31">
        <v>31.2</v>
      </c>
      <c r="HM31">
        <v>25.0572</v>
      </c>
      <c r="HN31">
        <v>61.3991</v>
      </c>
      <c r="HO31">
        <v>22.3678</v>
      </c>
      <c r="HP31">
        <v>1</v>
      </c>
      <c r="HQ31">
        <v>0.153275</v>
      </c>
      <c r="HR31">
        <v>-0.0797576</v>
      </c>
      <c r="HS31">
        <v>20.2809</v>
      </c>
      <c r="HT31">
        <v>5.2116</v>
      </c>
      <c r="HU31">
        <v>11.98</v>
      </c>
      <c r="HV31">
        <v>4.9628</v>
      </c>
      <c r="HW31">
        <v>3.27443</v>
      </c>
      <c r="HX31">
        <v>9999</v>
      </c>
      <c r="HY31">
        <v>9999</v>
      </c>
      <c r="HZ31">
        <v>9999</v>
      </c>
      <c r="IA31">
        <v>31</v>
      </c>
      <c r="IB31">
        <v>1.86397</v>
      </c>
      <c r="IC31">
        <v>1.86016</v>
      </c>
      <c r="ID31">
        <v>1.85838</v>
      </c>
      <c r="IE31">
        <v>1.85976</v>
      </c>
      <c r="IF31">
        <v>1.85989</v>
      </c>
      <c r="IG31">
        <v>1.85838</v>
      </c>
      <c r="IH31">
        <v>1.85745</v>
      </c>
      <c r="II31">
        <v>1.85242</v>
      </c>
      <c r="IJ31">
        <v>0</v>
      </c>
      <c r="IK31">
        <v>0</v>
      </c>
      <c r="IL31">
        <v>0</v>
      </c>
      <c r="IM31">
        <v>0</v>
      </c>
      <c r="IN31" t="s">
        <v>441</v>
      </c>
      <c r="IO31" t="s">
        <v>442</v>
      </c>
      <c r="IP31" t="s">
        <v>443</v>
      </c>
      <c r="IQ31" t="s">
        <v>443</v>
      </c>
      <c r="IR31" t="s">
        <v>443</v>
      </c>
      <c r="IS31" t="s">
        <v>443</v>
      </c>
      <c r="IT31">
        <v>0</v>
      </c>
      <c r="IU31">
        <v>100</v>
      </c>
      <c r="IV31">
        <v>100</v>
      </c>
      <c r="IW31">
        <v>-0.924</v>
      </c>
      <c r="IX31">
        <v>0.2846</v>
      </c>
      <c r="IY31">
        <v>-0.819046093373875</v>
      </c>
      <c r="IZ31">
        <v>-0.0008311593448893811</v>
      </c>
      <c r="JA31">
        <v>1.768286430498992E-06</v>
      </c>
      <c r="JB31">
        <v>-5.176383660599935E-10</v>
      </c>
      <c r="JC31">
        <v>0.01793090377665582</v>
      </c>
      <c r="JD31">
        <v>0.002652576625932546</v>
      </c>
      <c r="JE31">
        <v>0.0004569377311329863</v>
      </c>
      <c r="JF31">
        <v>1.003524486243527E-07</v>
      </c>
      <c r="JG31">
        <v>2</v>
      </c>
      <c r="JH31">
        <v>1975</v>
      </c>
      <c r="JI31">
        <v>1</v>
      </c>
      <c r="JJ31">
        <v>26</v>
      </c>
      <c r="JK31">
        <v>201392.3</v>
      </c>
      <c r="JL31">
        <v>201392.5</v>
      </c>
      <c r="JM31">
        <v>0.6994629999999999</v>
      </c>
      <c r="JN31">
        <v>2.64038</v>
      </c>
      <c r="JO31">
        <v>1.49658</v>
      </c>
      <c r="JP31">
        <v>2.34375</v>
      </c>
      <c r="JQ31">
        <v>1.54907</v>
      </c>
      <c r="JR31">
        <v>2.35352</v>
      </c>
      <c r="JS31">
        <v>36.1754</v>
      </c>
      <c r="JT31">
        <v>24.1751</v>
      </c>
      <c r="JU31">
        <v>18</v>
      </c>
      <c r="JV31">
        <v>483.179</v>
      </c>
      <c r="JW31">
        <v>496.646</v>
      </c>
      <c r="JX31">
        <v>27.4755</v>
      </c>
      <c r="JY31">
        <v>29.2664</v>
      </c>
      <c r="JZ31">
        <v>29.9998</v>
      </c>
      <c r="KA31">
        <v>29.5439</v>
      </c>
      <c r="KB31">
        <v>29.5522</v>
      </c>
      <c r="KC31">
        <v>14.0922</v>
      </c>
      <c r="KD31">
        <v>21.6172</v>
      </c>
      <c r="KE31">
        <v>94.05240000000001</v>
      </c>
      <c r="KF31">
        <v>27.4835</v>
      </c>
      <c r="KG31">
        <v>219.272</v>
      </c>
      <c r="KH31">
        <v>20.2656</v>
      </c>
      <c r="KI31">
        <v>101.934</v>
      </c>
      <c r="KJ31">
        <v>91.4678</v>
      </c>
    </row>
    <row r="32" spans="1:296">
      <c r="A32">
        <v>14</v>
      </c>
      <c r="B32">
        <v>1759073147.6</v>
      </c>
      <c r="C32">
        <v>64.5</v>
      </c>
      <c r="D32" t="s">
        <v>471</v>
      </c>
      <c r="E32" t="s">
        <v>472</v>
      </c>
      <c r="F32">
        <v>5</v>
      </c>
      <c r="G32" t="s">
        <v>436</v>
      </c>
      <c r="H32">
        <v>1759073140.081481</v>
      </c>
      <c r="I32">
        <f>(J32)/1000</f>
        <v>0</v>
      </c>
      <c r="J32">
        <f>IF(DO32, AM32, AG32)</f>
        <v>0</v>
      </c>
      <c r="K32">
        <f>IF(DO32, AH32, AF32)</f>
        <v>0</v>
      </c>
      <c r="L32">
        <f>DQ32 - IF(AT32&gt;1, K32*DK32*100.0/(AV32), 0)</f>
        <v>0</v>
      </c>
      <c r="M32">
        <f>((S32-I32/2)*L32-K32)/(S32+I32/2)</f>
        <v>0</v>
      </c>
      <c r="N32">
        <f>M32*(DX32+DY32)/1000.0</f>
        <v>0</v>
      </c>
      <c r="O32">
        <f>(DQ32 - IF(AT32&gt;1, K32*DK32*100.0/(AV32), 0))*(DX32+DY32)/1000.0</f>
        <v>0</v>
      </c>
      <c r="P32">
        <f>2.0/((1/R32-1/Q32)+SIGN(R32)*SQRT((1/R32-1/Q32)*(1/R32-1/Q32) + 4*DL32/((DL32+1)*(DL32+1))*(2*1/R32*1/Q32-1/Q32*1/Q32)))</f>
        <v>0</v>
      </c>
      <c r="Q32">
        <f>IF(LEFT(DM32,1)&lt;&gt;"0",IF(LEFT(DM32,1)="1",3.0,DN32),$D$5+$E$5*(EE32*DX32/($K$5*1000))+$F$5*(EE32*DX32/($K$5*1000))*MAX(MIN(DK32,$J$5),$I$5)*MAX(MIN(DK32,$J$5),$I$5)+$G$5*MAX(MIN(DK32,$J$5),$I$5)*(EE32*DX32/($K$5*1000))+$H$5*(EE32*DX32/($K$5*1000))*(EE32*DX32/($K$5*1000)))</f>
        <v>0</v>
      </c>
      <c r="R32">
        <f>I32*(1000-(1000*0.61365*exp(17.502*V32/(240.97+V32))/(DX32+DY32)+DS32)/2)/(1000*0.61365*exp(17.502*V32/(240.97+V32))/(DX32+DY32)-DS32)</f>
        <v>0</v>
      </c>
      <c r="S32">
        <f>1/((DL32+1)/(P32/1.6)+1/(Q32/1.37)) + DL32/((DL32+1)/(P32/1.6) + DL32/(Q32/1.37))</f>
        <v>0</v>
      </c>
      <c r="T32">
        <f>(DG32*DJ32)</f>
        <v>0</v>
      </c>
      <c r="U32">
        <f>(DZ32+(T32+2*0.95*5.67E-8*(((DZ32+$B$9)+273)^4-(DZ32+273)^4)-44100*I32)/(1.84*29.3*Q32+8*0.95*5.67E-8*(DZ32+273)^3))</f>
        <v>0</v>
      </c>
      <c r="V32">
        <f>($C$9*EA32+$D$9*EB32+$E$9*U32)</f>
        <v>0</v>
      </c>
      <c r="W32">
        <f>0.61365*exp(17.502*V32/(240.97+V32))</f>
        <v>0</v>
      </c>
      <c r="X32">
        <f>(Y32/Z32*100)</f>
        <v>0</v>
      </c>
      <c r="Y32">
        <f>DS32*(DX32+DY32)/1000</f>
        <v>0</v>
      </c>
      <c r="Z32">
        <f>0.61365*exp(17.502*DZ32/(240.97+DZ32))</f>
        <v>0</v>
      </c>
      <c r="AA32">
        <f>(W32-DS32*(DX32+DY32)/1000)</f>
        <v>0</v>
      </c>
      <c r="AB32">
        <f>(-I32*44100)</f>
        <v>0</v>
      </c>
      <c r="AC32">
        <f>2*29.3*Q32*0.92*(DZ32-V32)</f>
        <v>0</v>
      </c>
      <c r="AD32">
        <f>2*0.95*5.67E-8*(((DZ32+$B$9)+273)^4-(V32+273)^4)</f>
        <v>0</v>
      </c>
      <c r="AE32">
        <f>T32+AD32+AB32+AC32</f>
        <v>0</v>
      </c>
      <c r="AF32">
        <f>DW32*AT32*(DR32-DQ32*(1000-AT32*DT32)/(1000-AT32*DS32))/(100*DK32)</f>
        <v>0</v>
      </c>
      <c r="AG32">
        <f>1000*DW32*AT32*(DS32-DT32)/(100*DK32*(1000-AT32*DS32))</f>
        <v>0</v>
      </c>
      <c r="AH32">
        <f>(AI32 - AJ32 - DX32*1E3/(8.314*(DZ32+273.15)) * AL32/DW32 * AK32) * DW32/(100*DK32) * (1000 - DT32)/1000</f>
        <v>0</v>
      </c>
      <c r="AI32">
        <v>241.3639908940634</v>
      </c>
      <c r="AJ32">
        <v>250.2110545454546</v>
      </c>
      <c r="AK32">
        <v>-3.179568341883643</v>
      </c>
      <c r="AL32">
        <v>65.07382265108268</v>
      </c>
      <c r="AM32">
        <f>(AO32 - AN32 + DX32*1E3/(8.314*(DZ32+273.15)) * AQ32/DW32 * AP32) * DW32/(100*DK32) * 1000/(1000 - AO32)</f>
        <v>0</v>
      </c>
      <c r="AN32">
        <v>20.25596135967497</v>
      </c>
      <c r="AO32">
        <v>21.67976606060605</v>
      </c>
      <c r="AP32">
        <v>0.0002252034135158427</v>
      </c>
      <c r="AQ32">
        <v>105.1465455162051</v>
      </c>
      <c r="AR32">
        <v>0</v>
      </c>
      <c r="AS32">
        <v>0</v>
      </c>
      <c r="AT32">
        <f>IF(AR32*$H$15&gt;=AV32,1.0,(AV32/(AV32-AR32*$H$15)))</f>
        <v>0</v>
      </c>
      <c r="AU32">
        <f>(AT32-1)*100</f>
        <v>0</v>
      </c>
      <c r="AV32">
        <f>MAX(0,($B$15+$C$15*EE32)/(1+$D$15*EE32)*DX32/(DZ32+273)*$E$15)</f>
        <v>0</v>
      </c>
      <c r="AW32" t="s">
        <v>437</v>
      </c>
      <c r="AX32" t="s">
        <v>437</v>
      </c>
      <c r="AY32">
        <v>0</v>
      </c>
      <c r="AZ32">
        <v>0</v>
      </c>
      <c r="BA32">
        <f>1-AY32/AZ32</f>
        <v>0</v>
      </c>
      <c r="BB32">
        <v>0</v>
      </c>
      <c r="BC32" t="s">
        <v>437</v>
      </c>
      <c r="BD32" t="s">
        <v>437</v>
      </c>
      <c r="BE32">
        <v>0</v>
      </c>
      <c r="BF32">
        <v>0</v>
      </c>
      <c r="BG32">
        <f>1-BE32/BF32</f>
        <v>0</v>
      </c>
      <c r="BH32">
        <v>0.5</v>
      </c>
      <c r="BI32">
        <f>DH32</f>
        <v>0</v>
      </c>
      <c r="BJ32">
        <f>K32</f>
        <v>0</v>
      </c>
      <c r="BK32">
        <f>BG32*BH32*BI32</f>
        <v>0</v>
      </c>
      <c r="BL32">
        <f>(BJ32-BB32)/BI32</f>
        <v>0</v>
      </c>
      <c r="BM32">
        <f>(AZ32-BF32)/BF32</f>
        <v>0</v>
      </c>
      <c r="BN32">
        <f>AY32/(BA32+AY32/BF32)</f>
        <v>0</v>
      </c>
      <c r="BO32" t="s">
        <v>437</v>
      </c>
      <c r="BP32">
        <v>0</v>
      </c>
      <c r="BQ32">
        <f>IF(BP32&lt;&gt;0, BP32, BN32)</f>
        <v>0</v>
      </c>
      <c r="BR32">
        <f>1-BQ32/BF32</f>
        <v>0</v>
      </c>
      <c r="BS32">
        <f>(BF32-BE32)/(BF32-BQ32)</f>
        <v>0</v>
      </c>
      <c r="BT32">
        <f>(AZ32-BF32)/(AZ32-BQ32)</f>
        <v>0</v>
      </c>
      <c r="BU32">
        <f>(BF32-BE32)/(BF32-AY32)</f>
        <v>0</v>
      </c>
      <c r="BV32">
        <f>(AZ32-BF32)/(AZ32-AY32)</f>
        <v>0</v>
      </c>
      <c r="BW32">
        <f>(BS32*BQ32/BE32)</f>
        <v>0</v>
      </c>
      <c r="BX32">
        <f>(1-BW32)</f>
        <v>0</v>
      </c>
      <c r="DG32">
        <f>$B$13*EF32+$C$13*EG32+$F$13*ER32*(1-EU32)</f>
        <v>0</v>
      </c>
      <c r="DH32">
        <f>DG32*DI32</f>
        <v>0</v>
      </c>
      <c r="DI32">
        <f>($B$13*$D$11+$C$13*$D$11+$F$13*((FE32+EW32)/MAX(FE32+EW32+FF32, 0.1)*$I$11+FF32/MAX(FE32+EW32+FF32, 0.1)*$J$11))/($B$13+$C$13+$F$13)</f>
        <v>0</v>
      </c>
      <c r="DJ32">
        <f>($B$13*$K$11+$C$13*$K$11+$F$13*((FE32+EW32)/MAX(FE32+EW32+FF32, 0.1)*$P$11+FF32/MAX(FE32+EW32+FF32, 0.1)*$Q$11))/($B$13+$C$13+$F$13)</f>
        <v>0</v>
      </c>
      <c r="DK32">
        <v>2.7</v>
      </c>
      <c r="DL32">
        <v>0.5</v>
      </c>
      <c r="DM32" t="s">
        <v>438</v>
      </c>
      <c r="DN32">
        <v>2</v>
      </c>
      <c r="DO32" t="b">
        <v>1</v>
      </c>
      <c r="DP32">
        <v>1759073140.081481</v>
      </c>
      <c r="DQ32">
        <v>266.9601851851852</v>
      </c>
      <c r="DR32">
        <v>250.4342222222222</v>
      </c>
      <c r="DS32">
        <v>21.66371851851852</v>
      </c>
      <c r="DT32">
        <v>20.25841111111111</v>
      </c>
      <c r="DU32">
        <v>267.8847407407408</v>
      </c>
      <c r="DV32">
        <v>21.37924814814815</v>
      </c>
      <c r="DW32">
        <v>499.9967777777778</v>
      </c>
      <c r="DX32">
        <v>90.87822222222222</v>
      </c>
      <c r="DY32">
        <v>0.06643781851851853</v>
      </c>
      <c r="DZ32">
        <v>28.68263333333333</v>
      </c>
      <c r="EA32">
        <v>29.98454444444445</v>
      </c>
      <c r="EB32">
        <v>999.9000000000001</v>
      </c>
      <c r="EC32">
        <v>0</v>
      </c>
      <c r="ED32">
        <v>0</v>
      </c>
      <c r="EE32">
        <v>9985.671111111111</v>
      </c>
      <c r="EF32">
        <v>0</v>
      </c>
      <c r="EG32">
        <v>11.31008148148148</v>
      </c>
      <c r="EH32">
        <v>16.52605925925926</v>
      </c>
      <c r="EI32">
        <v>272.8714814814815</v>
      </c>
      <c r="EJ32">
        <v>255.6124814814815</v>
      </c>
      <c r="EK32">
        <v>1.405312962962963</v>
      </c>
      <c r="EL32">
        <v>250.4342222222222</v>
      </c>
      <c r="EM32">
        <v>20.25841111111111</v>
      </c>
      <c r="EN32">
        <v>1.968761111111111</v>
      </c>
      <c r="EO32">
        <v>1.841048148148148</v>
      </c>
      <c r="EP32">
        <v>17.1953037037037</v>
      </c>
      <c r="EQ32">
        <v>16.13974074074074</v>
      </c>
      <c r="ER32">
        <v>2000.010740740741</v>
      </c>
      <c r="ES32">
        <v>0.9800063703703702</v>
      </c>
      <c r="ET32">
        <v>0.01999357407407407</v>
      </c>
      <c r="EU32">
        <v>0</v>
      </c>
      <c r="EV32">
        <v>321.1243333333333</v>
      </c>
      <c r="EW32">
        <v>5.00078</v>
      </c>
      <c r="EX32">
        <v>6356.889259259262</v>
      </c>
      <c r="EY32">
        <v>16379.75925925926</v>
      </c>
      <c r="EZ32">
        <v>39.40711111111111</v>
      </c>
      <c r="FA32">
        <v>40.24981481481481</v>
      </c>
      <c r="FB32">
        <v>39.55062962962962</v>
      </c>
      <c r="FC32">
        <v>39.92796296296296</v>
      </c>
      <c r="FD32">
        <v>40.6687037037037</v>
      </c>
      <c r="FE32">
        <v>1955.124814814815</v>
      </c>
      <c r="FF32">
        <v>39.88592592592594</v>
      </c>
      <c r="FG32">
        <v>0</v>
      </c>
      <c r="FH32">
        <v>1759073139.8</v>
      </c>
      <c r="FI32">
        <v>0</v>
      </c>
      <c r="FJ32">
        <v>321.0151538461538</v>
      </c>
      <c r="FK32">
        <v>-25.980581222078</v>
      </c>
      <c r="FL32">
        <v>-499.849572984873</v>
      </c>
      <c r="FM32">
        <v>6355.231538461539</v>
      </c>
      <c r="FN32">
        <v>15</v>
      </c>
      <c r="FO32">
        <v>0</v>
      </c>
      <c r="FP32" t="s">
        <v>439</v>
      </c>
      <c r="FQ32">
        <v>1746989605.5</v>
      </c>
      <c r="FR32">
        <v>1746989593.5</v>
      </c>
      <c r="FS32">
        <v>0</v>
      </c>
      <c r="FT32">
        <v>-0.274</v>
      </c>
      <c r="FU32">
        <v>-0.002</v>
      </c>
      <c r="FV32">
        <v>2.549</v>
      </c>
      <c r="FW32">
        <v>0.129</v>
      </c>
      <c r="FX32">
        <v>420</v>
      </c>
      <c r="FY32">
        <v>17</v>
      </c>
      <c r="FZ32">
        <v>0.02</v>
      </c>
      <c r="GA32">
        <v>0.04</v>
      </c>
      <c r="GB32">
        <v>16.450955</v>
      </c>
      <c r="GC32">
        <v>0.9806386491557261</v>
      </c>
      <c r="GD32">
        <v>0.1908002030266214</v>
      </c>
      <c r="GE32">
        <v>0</v>
      </c>
      <c r="GF32">
        <v>322.3299117647059</v>
      </c>
      <c r="GG32">
        <v>-25.88414057590442</v>
      </c>
      <c r="GH32">
        <v>2.548544017642537</v>
      </c>
      <c r="GI32">
        <v>0</v>
      </c>
      <c r="GJ32">
        <v>1.40552525</v>
      </c>
      <c r="GK32">
        <v>0.05864273921200372</v>
      </c>
      <c r="GL32">
        <v>0.01555043954161747</v>
      </c>
      <c r="GM32">
        <v>1</v>
      </c>
      <c r="GN32">
        <v>1</v>
      </c>
      <c r="GO32">
        <v>3</v>
      </c>
      <c r="GP32" t="s">
        <v>455</v>
      </c>
      <c r="GQ32">
        <v>3.10209</v>
      </c>
      <c r="GR32">
        <v>2.72451</v>
      </c>
      <c r="GS32">
        <v>0.0572207</v>
      </c>
      <c r="GT32">
        <v>0.0536719</v>
      </c>
      <c r="GU32">
        <v>0.100653</v>
      </c>
      <c r="GV32">
        <v>0.097286</v>
      </c>
      <c r="GW32">
        <v>24639</v>
      </c>
      <c r="GX32">
        <v>22474.8</v>
      </c>
      <c r="GY32">
        <v>26700.1</v>
      </c>
      <c r="GZ32">
        <v>23973.2</v>
      </c>
      <c r="HA32">
        <v>38417.3</v>
      </c>
      <c r="HB32">
        <v>31988.7</v>
      </c>
      <c r="HC32">
        <v>46620.6</v>
      </c>
      <c r="HD32">
        <v>37927.8</v>
      </c>
      <c r="HE32">
        <v>1.86532</v>
      </c>
      <c r="HF32">
        <v>1.86273</v>
      </c>
      <c r="HG32">
        <v>0.13452</v>
      </c>
      <c r="HH32">
        <v>0</v>
      </c>
      <c r="HI32">
        <v>27.7934</v>
      </c>
      <c r="HJ32">
        <v>999.9</v>
      </c>
      <c r="HK32">
        <v>49.9</v>
      </c>
      <c r="HL32">
        <v>31.2</v>
      </c>
      <c r="HM32">
        <v>25.0555</v>
      </c>
      <c r="HN32">
        <v>61.4691</v>
      </c>
      <c r="HO32">
        <v>22.3718</v>
      </c>
      <c r="HP32">
        <v>1</v>
      </c>
      <c r="HQ32">
        <v>0.153026</v>
      </c>
      <c r="HR32">
        <v>-0.0832816</v>
      </c>
      <c r="HS32">
        <v>20.2809</v>
      </c>
      <c r="HT32">
        <v>5.21085</v>
      </c>
      <c r="HU32">
        <v>11.98</v>
      </c>
      <c r="HV32">
        <v>4.9627</v>
      </c>
      <c r="HW32">
        <v>3.2744</v>
      </c>
      <c r="HX32">
        <v>9999</v>
      </c>
      <c r="HY32">
        <v>9999</v>
      </c>
      <c r="HZ32">
        <v>9999</v>
      </c>
      <c r="IA32">
        <v>31</v>
      </c>
      <c r="IB32">
        <v>1.86401</v>
      </c>
      <c r="IC32">
        <v>1.86014</v>
      </c>
      <c r="ID32">
        <v>1.85838</v>
      </c>
      <c r="IE32">
        <v>1.85978</v>
      </c>
      <c r="IF32">
        <v>1.85989</v>
      </c>
      <c r="IG32">
        <v>1.85837</v>
      </c>
      <c r="IH32">
        <v>1.85745</v>
      </c>
      <c r="II32">
        <v>1.85242</v>
      </c>
      <c r="IJ32">
        <v>0</v>
      </c>
      <c r="IK32">
        <v>0</v>
      </c>
      <c r="IL32">
        <v>0</v>
      </c>
      <c r="IM32">
        <v>0</v>
      </c>
      <c r="IN32" t="s">
        <v>441</v>
      </c>
      <c r="IO32" t="s">
        <v>442</v>
      </c>
      <c r="IP32" t="s">
        <v>443</v>
      </c>
      <c r="IQ32" t="s">
        <v>443</v>
      </c>
      <c r="IR32" t="s">
        <v>443</v>
      </c>
      <c r="IS32" t="s">
        <v>443</v>
      </c>
      <c r="IT32">
        <v>0</v>
      </c>
      <c r="IU32">
        <v>100</v>
      </c>
      <c r="IV32">
        <v>100</v>
      </c>
      <c r="IW32">
        <v>-0.925</v>
      </c>
      <c r="IX32">
        <v>0.2848</v>
      </c>
      <c r="IY32">
        <v>-0.819046093373875</v>
      </c>
      <c r="IZ32">
        <v>-0.0008311593448893811</v>
      </c>
      <c r="JA32">
        <v>1.768286430498992E-06</v>
      </c>
      <c r="JB32">
        <v>-5.176383660599935E-10</v>
      </c>
      <c r="JC32">
        <v>0.01793090377665582</v>
      </c>
      <c r="JD32">
        <v>0.002652576625932546</v>
      </c>
      <c r="JE32">
        <v>0.0004569377311329863</v>
      </c>
      <c r="JF32">
        <v>1.003524486243527E-07</v>
      </c>
      <c r="JG32">
        <v>2</v>
      </c>
      <c r="JH32">
        <v>1975</v>
      </c>
      <c r="JI32">
        <v>1</v>
      </c>
      <c r="JJ32">
        <v>26</v>
      </c>
      <c r="JK32">
        <v>201392.4</v>
      </c>
      <c r="JL32">
        <v>201392.6</v>
      </c>
      <c r="JM32">
        <v>0.666504</v>
      </c>
      <c r="JN32">
        <v>2.6355</v>
      </c>
      <c r="JO32">
        <v>1.49658</v>
      </c>
      <c r="JP32">
        <v>2.34375</v>
      </c>
      <c r="JQ32">
        <v>1.54907</v>
      </c>
      <c r="JR32">
        <v>2.4585</v>
      </c>
      <c r="JS32">
        <v>36.1754</v>
      </c>
      <c r="JT32">
        <v>24.1751</v>
      </c>
      <c r="JU32">
        <v>18</v>
      </c>
      <c r="JV32">
        <v>483.286</v>
      </c>
      <c r="JW32">
        <v>496.569</v>
      </c>
      <c r="JX32">
        <v>27.4913</v>
      </c>
      <c r="JY32">
        <v>29.2626</v>
      </c>
      <c r="JZ32">
        <v>29.9999</v>
      </c>
      <c r="KA32">
        <v>29.5407</v>
      </c>
      <c r="KB32">
        <v>29.5491</v>
      </c>
      <c r="KC32">
        <v>13.2872</v>
      </c>
      <c r="KD32">
        <v>21.6172</v>
      </c>
      <c r="KE32">
        <v>94.05240000000001</v>
      </c>
      <c r="KF32">
        <v>27.4951</v>
      </c>
      <c r="KG32">
        <v>199.238</v>
      </c>
      <c r="KH32">
        <v>20.2656</v>
      </c>
      <c r="KI32">
        <v>101.935</v>
      </c>
      <c r="KJ32">
        <v>91.46810000000001</v>
      </c>
    </row>
    <row r="33" spans="1:296">
      <c r="A33">
        <v>15</v>
      </c>
      <c r="B33">
        <v>1759073152.6</v>
      </c>
      <c r="C33">
        <v>69.5</v>
      </c>
      <c r="D33" t="s">
        <v>473</v>
      </c>
      <c r="E33" t="s">
        <v>474</v>
      </c>
      <c r="F33">
        <v>5</v>
      </c>
      <c r="G33" t="s">
        <v>436</v>
      </c>
      <c r="H33">
        <v>1759073145.1</v>
      </c>
      <c r="I33">
        <f>(J33)/1000</f>
        <v>0</v>
      </c>
      <c r="J33">
        <f>IF(DO33, AM33, AG33)</f>
        <v>0</v>
      </c>
      <c r="K33">
        <f>IF(DO33, AH33, AF33)</f>
        <v>0</v>
      </c>
      <c r="L33">
        <f>DQ33 - IF(AT33&gt;1, K33*DK33*100.0/(AV33), 0)</f>
        <v>0</v>
      </c>
      <c r="M33">
        <f>((S33-I33/2)*L33-K33)/(S33+I33/2)</f>
        <v>0</v>
      </c>
      <c r="N33">
        <f>M33*(DX33+DY33)/1000.0</f>
        <v>0</v>
      </c>
      <c r="O33">
        <f>(DQ33 - IF(AT33&gt;1, K33*DK33*100.0/(AV33), 0))*(DX33+DY33)/1000.0</f>
        <v>0</v>
      </c>
      <c r="P33">
        <f>2.0/((1/R33-1/Q33)+SIGN(R33)*SQRT((1/R33-1/Q33)*(1/R33-1/Q33) + 4*DL33/((DL33+1)*(DL33+1))*(2*1/R33*1/Q33-1/Q33*1/Q33)))</f>
        <v>0</v>
      </c>
      <c r="Q33">
        <f>IF(LEFT(DM33,1)&lt;&gt;"0",IF(LEFT(DM33,1)="1",3.0,DN33),$D$5+$E$5*(EE33*DX33/($K$5*1000))+$F$5*(EE33*DX33/($K$5*1000))*MAX(MIN(DK33,$J$5),$I$5)*MAX(MIN(DK33,$J$5),$I$5)+$G$5*MAX(MIN(DK33,$J$5),$I$5)*(EE33*DX33/($K$5*1000))+$H$5*(EE33*DX33/($K$5*1000))*(EE33*DX33/($K$5*1000)))</f>
        <v>0</v>
      </c>
      <c r="R33">
        <f>I33*(1000-(1000*0.61365*exp(17.502*V33/(240.97+V33))/(DX33+DY33)+DS33)/2)/(1000*0.61365*exp(17.502*V33/(240.97+V33))/(DX33+DY33)-DS33)</f>
        <v>0</v>
      </c>
      <c r="S33">
        <f>1/((DL33+1)/(P33/1.6)+1/(Q33/1.37)) + DL33/((DL33+1)/(P33/1.6) + DL33/(Q33/1.37))</f>
        <v>0</v>
      </c>
      <c r="T33">
        <f>(DG33*DJ33)</f>
        <v>0</v>
      </c>
      <c r="U33">
        <f>(DZ33+(T33+2*0.95*5.67E-8*(((DZ33+$B$9)+273)^4-(DZ33+273)^4)-44100*I33)/(1.84*29.3*Q33+8*0.95*5.67E-8*(DZ33+273)^3))</f>
        <v>0</v>
      </c>
      <c r="V33">
        <f>($C$9*EA33+$D$9*EB33+$E$9*U33)</f>
        <v>0</v>
      </c>
      <c r="W33">
        <f>0.61365*exp(17.502*V33/(240.97+V33))</f>
        <v>0</v>
      </c>
      <c r="X33">
        <f>(Y33/Z33*100)</f>
        <v>0</v>
      </c>
      <c r="Y33">
        <f>DS33*(DX33+DY33)/1000</f>
        <v>0</v>
      </c>
      <c r="Z33">
        <f>0.61365*exp(17.502*DZ33/(240.97+DZ33))</f>
        <v>0</v>
      </c>
      <c r="AA33">
        <f>(W33-DS33*(DX33+DY33)/1000)</f>
        <v>0</v>
      </c>
      <c r="AB33">
        <f>(-I33*44100)</f>
        <v>0</v>
      </c>
      <c r="AC33">
        <f>2*29.3*Q33*0.92*(DZ33-V33)</f>
        <v>0</v>
      </c>
      <c r="AD33">
        <f>2*0.95*5.67E-8*(((DZ33+$B$9)+273)^4-(V33+273)^4)</f>
        <v>0</v>
      </c>
      <c r="AE33">
        <f>T33+AD33+AB33+AC33</f>
        <v>0</v>
      </c>
      <c r="AF33">
        <f>DW33*AT33*(DR33-DQ33*(1000-AT33*DT33)/(1000-AT33*DS33))/(100*DK33)</f>
        <v>0</v>
      </c>
      <c r="AG33">
        <f>1000*DW33*AT33*(DS33-DT33)/(100*DK33*(1000-AT33*DS33))</f>
        <v>0</v>
      </c>
      <c r="AH33">
        <f>(AI33 - AJ33 - DX33*1E3/(8.314*(DZ33+273.15)) * AL33/DW33 * AK33) * DW33/(100*DK33) * (1000 - DT33)/1000</f>
        <v>0</v>
      </c>
      <c r="AI33">
        <v>224.7267528174092</v>
      </c>
      <c r="AJ33">
        <v>234.1155757575758</v>
      </c>
      <c r="AK33">
        <v>-3.222382051419752</v>
      </c>
      <c r="AL33">
        <v>65.07382265108268</v>
      </c>
      <c r="AM33">
        <f>(AO33 - AN33 + DX33*1E3/(8.314*(DZ33+273.15)) * AQ33/DW33 * AP33) * DW33/(100*DK33) * 1000/(1000 - AO33)</f>
        <v>0</v>
      </c>
      <c r="AN33">
        <v>20.25078917118533</v>
      </c>
      <c r="AO33">
        <v>21.68473696969696</v>
      </c>
      <c r="AP33">
        <v>0.0001257861968436011</v>
      </c>
      <c r="AQ33">
        <v>105.1465455162051</v>
      </c>
      <c r="AR33">
        <v>0</v>
      </c>
      <c r="AS33">
        <v>0</v>
      </c>
      <c r="AT33">
        <f>IF(AR33*$H$15&gt;=AV33,1.0,(AV33/(AV33-AR33*$H$15)))</f>
        <v>0</v>
      </c>
      <c r="AU33">
        <f>(AT33-1)*100</f>
        <v>0</v>
      </c>
      <c r="AV33">
        <f>MAX(0,($B$15+$C$15*EE33)/(1+$D$15*EE33)*DX33/(DZ33+273)*$E$15)</f>
        <v>0</v>
      </c>
      <c r="AW33" t="s">
        <v>437</v>
      </c>
      <c r="AX33" t="s">
        <v>437</v>
      </c>
      <c r="AY33">
        <v>0</v>
      </c>
      <c r="AZ33">
        <v>0</v>
      </c>
      <c r="BA33">
        <f>1-AY33/AZ33</f>
        <v>0</v>
      </c>
      <c r="BB33">
        <v>0</v>
      </c>
      <c r="BC33" t="s">
        <v>437</v>
      </c>
      <c r="BD33" t="s">
        <v>437</v>
      </c>
      <c r="BE33">
        <v>0</v>
      </c>
      <c r="BF33">
        <v>0</v>
      </c>
      <c r="BG33">
        <f>1-BE33/BF33</f>
        <v>0</v>
      </c>
      <c r="BH33">
        <v>0.5</v>
      </c>
      <c r="BI33">
        <f>DH33</f>
        <v>0</v>
      </c>
      <c r="BJ33">
        <f>K33</f>
        <v>0</v>
      </c>
      <c r="BK33">
        <f>BG33*BH33*BI33</f>
        <v>0</v>
      </c>
      <c r="BL33">
        <f>(BJ33-BB33)/BI33</f>
        <v>0</v>
      </c>
      <c r="BM33">
        <f>(AZ33-BF33)/BF33</f>
        <v>0</v>
      </c>
      <c r="BN33">
        <f>AY33/(BA33+AY33/BF33)</f>
        <v>0</v>
      </c>
      <c r="BO33" t="s">
        <v>437</v>
      </c>
      <c r="BP33">
        <v>0</v>
      </c>
      <c r="BQ33">
        <f>IF(BP33&lt;&gt;0, BP33, BN33)</f>
        <v>0</v>
      </c>
      <c r="BR33">
        <f>1-BQ33/BF33</f>
        <v>0</v>
      </c>
      <c r="BS33">
        <f>(BF33-BE33)/(BF33-BQ33)</f>
        <v>0</v>
      </c>
      <c r="BT33">
        <f>(AZ33-BF33)/(AZ33-BQ33)</f>
        <v>0</v>
      </c>
      <c r="BU33">
        <f>(BF33-BE33)/(BF33-AY33)</f>
        <v>0</v>
      </c>
      <c r="BV33">
        <f>(AZ33-BF33)/(AZ33-AY33)</f>
        <v>0</v>
      </c>
      <c r="BW33">
        <f>(BS33*BQ33/BE33)</f>
        <v>0</v>
      </c>
      <c r="BX33">
        <f>(1-BW33)</f>
        <v>0</v>
      </c>
      <c r="DG33">
        <f>$B$13*EF33+$C$13*EG33+$F$13*ER33*(1-EU33)</f>
        <v>0</v>
      </c>
      <c r="DH33">
        <f>DG33*DI33</f>
        <v>0</v>
      </c>
      <c r="DI33">
        <f>($B$13*$D$11+$C$13*$D$11+$F$13*((FE33+EW33)/MAX(FE33+EW33+FF33, 0.1)*$I$11+FF33/MAX(FE33+EW33+FF33, 0.1)*$J$11))/($B$13+$C$13+$F$13)</f>
        <v>0</v>
      </c>
      <c r="DJ33">
        <f>($B$13*$K$11+$C$13*$K$11+$F$13*((FE33+EW33)/MAX(FE33+EW33+FF33, 0.1)*$P$11+FF33/MAX(FE33+EW33+FF33, 0.1)*$Q$11))/($B$13+$C$13+$F$13)</f>
        <v>0</v>
      </c>
      <c r="DK33">
        <v>2.7</v>
      </c>
      <c r="DL33">
        <v>0.5</v>
      </c>
      <c r="DM33" t="s">
        <v>438</v>
      </c>
      <c r="DN33">
        <v>2</v>
      </c>
      <c r="DO33" t="b">
        <v>1</v>
      </c>
      <c r="DP33">
        <v>1759073145.1</v>
      </c>
      <c r="DQ33">
        <v>251.0398518518519</v>
      </c>
      <c r="DR33">
        <v>234.3226296296296</v>
      </c>
      <c r="DS33">
        <v>21.67523333333333</v>
      </c>
      <c r="DT33">
        <v>20.25554444444445</v>
      </c>
      <c r="DU33">
        <v>251.9641851851852</v>
      </c>
      <c r="DV33">
        <v>21.39050740740741</v>
      </c>
      <c r="DW33">
        <v>500.0285185185185</v>
      </c>
      <c r="DX33">
        <v>90.87808518518517</v>
      </c>
      <c r="DY33">
        <v>0.06626077037037037</v>
      </c>
      <c r="DZ33">
        <v>28.68266666666667</v>
      </c>
      <c r="EA33">
        <v>29.98722222222222</v>
      </c>
      <c r="EB33">
        <v>999.9000000000001</v>
      </c>
      <c r="EC33">
        <v>0</v>
      </c>
      <c r="ED33">
        <v>0</v>
      </c>
      <c r="EE33">
        <v>10003.64185185185</v>
      </c>
      <c r="EF33">
        <v>0</v>
      </c>
      <c r="EG33">
        <v>11.30136666666666</v>
      </c>
      <c r="EH33">
        <v>16.71736666666667</v>
      </c>
      <c r="EI33">
        <v>256.6017777777778</v>
      </c>
      <c r="EJ33">
        <v>239.167037037037</v>
      </c>
      <c r="EK33">
        <v>1.419692592592593</v>
      </c>
      <c r="EL33">
        <v>234.3226296296296</v>
      </c>
      <c r="EM33">
        <v>20.25554444444445</v>
      </c>
      <c r="EN33">
        <v>1.969804814814815</v>
      </c>
      <c r="EO33">
        <v>1.840784814814815</v>
      </c>
      <c r="EP33">
        <v>17.20368518518519</v>
      </c>
      <c r="EQ33">
        <v>16.1374962962963</v>
      </c>
      <c r="ER33">
        <v>2000.01</v>
      </c>
      <c r="ES33">
        <v>0.9800069999999999</v>
      </c>
      <c r="ET33">
        <v>0.01999295925925926</v>
      </c>
      <c r="EU33">
        <v>0</v>
      </c>
      <c r="EV33">
        <v>319.056962962963</v>
      </c>
      <c r="EW33">
        <v>5.00078</v>
      </c>
      <c r="EX33">
        <v>6316.478148148149</v>
      </c>
      <c r="EY33">
        <v>16379.75555555555</v>
      </c>
      <c r="EZ33">
        <v>39.41637037037036</v>
      </c>
      <c r="FA33">
        <v>40.24981481481481</v>
      </c>
      <c r="FB33">
        <v>39.51829629629629</v>
      </c>
      <c r="FC33">
        <v>39.93955555555554</v>
      </c>
      <c r="FD33">
        <v>40.63633333333333</v>
      </c>
      <c r="FE33">
        <v>1955.125555555555</v>
      </c>
      <c r="FF33">
        <v>39.88444444444445</v>
      </c>
      <c r="FG33">
        <v>0</v>
      </c>
      <c r="FH33">
        <v>1759073144.6</v>
      </c>
      <c r="FI33">
        <v>0</v>
      </c>
      <c r="FJ33">
        <v>319.0653846153846</v>
      </c>
      <c r="FK33">
        <v>-23.2607179488445</v>
      </c>
      <c r="FL33">
        <v>-464.6417094185857</v>
      </c>
      <c r="FM33">
        <v>6316.693461538463</v>
      </c>
      <c r="FN33">
        <v>15</v>
      </c>
      <c r="FO33">
        <v>0</v>
      </c>
      <c r="FP33" t="s">
        <v>439</v>
      </c>
      <c r="FQ33">
        <v>1746989605.5</v>
      </c>
      <c r="FR33">
        <v>1746989593.5</v>
      </c>
      <c r="FS33">
        <v>0</v>
      </c>
      <c r="FT33">
        <v>-0.274</v>
      </c>
      <c r="FU33">
        <v>-0.002</v>
      </c>
      <c r="FV33">
        <v>2.549</v>
      </c>
      <c r="FW33">
        <v>0.129</v>
      </c>
      <c r="FX33">
        <v>420</v>
      </c>
      <c r="FY33">
        <v>17</v>
      </c>
      <c r="FZ33">
        <v>0.02</v>
      </c>
      <c r="GA33">
        <v>0.04</v>
      </c>
      <c r="GB33">
        <v>16.62083</v>
      </c>
      <c r="GC33">
        <v>1.701404127579705</v>
      </c>
      <c r="GD33">
        <v>0.2662525588609431</v>
      </c>
      <c r="GE33">
        <v>0</v>
      </c>
      <c r="GF33">
        <v>320.5633529411764</v>
      </c>
      <c r="GG33">
        <v>-24.7131245023355</v>
      </c>
      <c r="GH33">
        <v>2.43615968135908</v>
      </c>
      <c r="GI33">
        <v>0</v>
      </c>
      <c r="GJ33">
        <v>1.40841175</v>
      </c>
      <c r="GK33">
        <v>0.1735367729831136</v>
      </c>
      <c r="GL33">
        <v>0.01692307461537353</v>
      </c>
      <c r="GM33">
        <v>0</v>
      </c>
      <c r="GN33">
        <v>0</v>
      </c>
      <c r="GO33">
        <v>3</v>
      </c>
      <c r="GP33" t="s">
        <v>458</v>
      </c>
      <c r="GQ33">
        <v>3.10241</v>
      </c>
      <c r="GR33">
        <v>2.7238</v>
      </c>
      <c r="GS33">
        <v>0.0540768</v>
      </c>
      <c r="GT33">
        <v>0.050331</v>
      </c>
      <c r="GU33">
        <v>0.100668</v>
      </c>
      <c r="GV33">
        <v>0.09727089999999999</v>
      </c>
      <c r="GW33">
        <v>24721.3</v>
      </c>
      <c r="GX33">
        <v>22554.4</v>
      </c>
      <c r="GY33">
        <v>26700.2</v>
      </c>
      <c r="GZ33">
        <v>23973.5</v>
      </c>
      <c r="HA33">
        <v>38416.4</v>
      </c>
      <c r="HB33">
        <v>31989</v>
      </c>
      <c r="HC33">
        <v>46620.9</v>
      </c>
      <c r="HD33">
        <v>37927.9</v>
      </c>
      <c r="HE33">
        <v>1.86537</v>
      </c>
      <c r="HF33">
        <v>1.8625</v>
      </c>
      <c r="HG33">
        <v>0.134446</v>
      </c>
      <c r="HH33">
        <v>0</v>
      </c>
      <c r="HI33">
        <v>27.7898</v>
      </c>
      <c r="HJ33">
        <v>999.9</v>
      </c>
      <c r="HK33">
        <v>49.9</v>
      </c>
      <c r="HL33">
        <v>31.2</v>
      </c>
      <c r="HM33">
        <v>25.0537</v>
      </c>
      <c r="HN33">
        <v>61.4491</v>
      </c>
      <c r="HO33">
        <v>22.1194</v>
      </c>
      <c r="HP33">
        <v>1</v>
      </c>
      <c r="HQ33">
        <v>0.152912</v>
      </c>
      <c r="HR33">
        <v>-0.0602832</v>
      </c>
      <c r="HS33">
        <v>20.2809</v>
      </c>
      <c r="HT33">
        <v>5.211</v>
      </c>
      <c r="HU33">
        <v>11.9798</v>
      </c>
      <c r="HV33">
        <v>4.96255</v>
      </c>
      <c r="HW33">
        <v>3.27433</v>
      </c>
      <c r="HX33">
        <v>9999</v>
      </c>
      <c r="HY33">
        <v>9999</v>
      </c>
      <c r="HZ33">
        <v>9999</v>
      </c>
      <c r="IA33">
        <v>31</v>
      </c>
      <c r="IB33">
        <v>1.86398</v>
      </c>
      <c r="IC33">
        <v>1.86013</v>
      </c>
      <c r="ID33">
        <v>1.85838</v>
      </c>
      <c r="IE33">
        <v>1.85978</v>
      </c>
      <c r="IF33">
        <v>1.85989</v>
      </c>
      <c r="IG33">
        <v>1.85837</v>
      </c>
      <c r="IH33">
        <v>1.85745</v>
      </c>
      <c r="II33">
        <v>1.85242</v>
      </c>
      <c r="IJ33">
        <v>0</v>
      </c>
      <c r="IK33">
        <v>0</v>
      </c>
      <c r="IL33">
        <v>0</v>
      </c>
      <c r="IM33">
        <v>0</v>
      </c>
      <c r="IN33" t="s">
        <v>441</v>
      </c>
      <c r="IO33" t="s">
        <v>442</v>
      </c>
      <c r="IP33" t="s">
        <v>443</v>
      </c>
      <c r="IQ33" t="s">
        <v>443</v>
      </c>
      <c r="IR33" t="s">
        <v>443</v>
      </c>
      <c r="IS33" t="s">
        <v>443</v>
      </c>
      <c r="IT33">
        <v>0</v>
      </c>
      <c r="IU33">
        <v>100</v>
      </c>
      <c r="IV33">
        <v>100</v>
      </c>
      <c r="IW33">
        <v>-0.923</v>
      </c>
      <c r="IX33">
        <v>0.2849</v>
      </c>
      <c r="IY33">
        <v>-0.819046093373875</v>
      </c>
      <c r="IZ33">
        <v>-0.0008311593448893811</v>
      </c>
      <c r="JA33">
        <v>1.768286430498992E-06</v>
      </c>
      <c r="JB33">
        <v>-5.176383660599935E-10</v>
      </c>
      <c r="JC33">
        <v>0.01793090377665582</v>
      </c>
      <c r="JD33">
        <v>0.002652576625932546</v>
      </c>
      <c r="JE33">
        <v>0.0004569377311329863</v>
      </c>
      <c r="JF33">
        <v>1.003524486243527E-07</v>
      </c>
      <c r="JG33">
        <v>2</v>
      </c>
      <c r="JH33">
        <v>1975</v>
      </c>
      <c r="JI33">
        <v>1</v>
      </c>
      <c r="JJ33">
        <v>26</v>
      </c>
      <c r="JK33">
        <v>201392.5</v>
      </c>
      <c r="JL33">
        <v>201392.7</v>
      </c>
      <c r="JM33">
        <v>0.6213379999999999</v>
      </c>
      <c r="JN33">
        <v>2.63672</v>
      </c>
      <c r="JO33">
        <v>1.49658</v>
      </c>
      <c r="JP33">
        <v>2.34375</v>
      </c>
      <c r="JQ33">
        <v>1.54907</v>
      </c>
      <c r="JR33">
        <v>2.39868</v>
      </c>
      <c r="JS33">
        <v>36.1754</v>
      </c>
      <c r="JT33">
        <v>24.1751</v>
      </c>
      <c r="JU33">
        <v>18</v>
      </c>
      <c r="JV33">
        <v>483.293</v>
      </c>
      <c r="JW33">
        <v>496.388</v>
      </c>
      <c r="JX33">
        <v>27.5006</v>
      </c>
      <c r="JY33">
        <v>29.2595</v>
      </c>
      <c r="JZ33">
        <v>29.9998</v>
      </c>
      <c r="KA33">
        <v>29.5376</v>
      </c>
      <c r="KB33">
        <v>29.5453</v>
      </c>
      <c r="KC33">
        <v>12.5216</v>
      </c>
      <c r="KD33">
        <v>21.6172</v>
      </c>
      <c r="KE33">
        <v>94.05240000000001</v>
      </c>
      <c r="KF33">
        <v>27.499</v>
      </c>
      <c r="KG33">
        <v>185.88</v>
      </c>
      <c r="KH33">
        <v>20.2656</v>
      </c>
      <c r="KI33">
        <v>101.936</v>
      </c>
      <c r="KJ33">
        <v>91.4687</v>
      </c>
    </row>
    <row r="34" spans="1:296">
      <c r="A34">
        <v>16</v>
      </c>
      <c r="B34">
        <v>1759073157.6</v>
      </c>
      <c r="C34">
        <v>74.5</v>
      </c>
      <c r="D34" t="s">
        <v>475</v>
      </c>
      <c r="E34" t="s">
        <v>476</v>
      </c>
      <c r="F34">
        <v>5</v>
      </c>
      <c r="G34" t="s">
        <v>436</v>
      </c>
      <c r="H34">
        <v>1759073149.814285</v>
      </c>
      <c r="I34">
        <f>(J34)/1000</f>
        <v>0</v>
      </c>
      <c r="J34">
        <f>IF(DO34, AM34, AG34)</f>
        <v>0</v>
      </c>
      <c r="K34">
        <f>IF(DO34, AH34, AF34)</f>
        <v>0</v>
      </c>
      <c r="L34">
        <f>DQ34 - IF(AT34&gt;1, K34*DK34*100.0/(AV34), 0)</f>
        <v>0</v>
      </c>
      <c r="M34">
        <f>((S34-I34/2)*L34-K34)/(S34+I34/2)</f>
        <v>0</v>
      </c>
      <c r="N34">
        <f>M34*(DX34+DY34)/1000.0</f>
        <v>0</v>
      </c>
      <c r="O34">
        <f>(DQ34 - IF(AT34&gt;1, K34*DK34*100.0/(AV34), 0))*(DX34+DY34)/1000.0</f>
        <v>0</v>
      </c>
      <c r="P34">
        <f>2.0/((1/R34-1/Q34)+SIGN(R34)*SQRT((1/R34-1/Q34)*(1/R34-1/Q34) + 4*DL34/((DL34+1)*(DL34+1))*(2*1/R34*1/Q34-1/Q34*1/Q34)))</f>
        <v>0</v>
      </c>
      <c r="Q34">
        <f>IF(LEFT(DM34,1)&lt;&gt;"0",IF(LEFT(DM34,1)="1",3.0,DN34),$D$5+$E$5*(EE34*DX34/($K$5*1000))+$F$5*(EE34*DX34/($K$5*1000))*MAX(MIN(DK34,$J$5),$I$5)*MAX(MIN(DK34,$J$5),$I$5)+$G$5*MAX(MIN(DK34,$J$5),$I$5)*(EE34*DX34/($K$5*1000))+$H$5*(EE34*DX34/($K$5*1000))*(EE34*DX34/($K$5*1000)))</f>
        <v>0</v>
      </c>
      <c r="R34">
        <f>I34*(1000-(1000*0.61365*exp(17.502*V34/(240.97+V34))/(DX34+DY34)+DS34)/2)/(1000*0.61365*exp(17.502*V34/(240.97+V34))/(DX34+DY34)-DS34)</f>
        <v>0</v>
      </c>
      <c r="S34">
        <f>1/((DL34+1)/(P34/1.6)+1/(Q34/1.37)) + DL34/((DL34+1)/(P34/1.6) + DL34/(Q34/1.37))</f>
        <v>0</v>
      </c>
      <c r="T34">
        <f>(DG34*DJ34)</f>
        <v>0</v>
      </c>
      <c r="U34">
        <f>(DZ34+(T34+2*0.95*5.67E-8*(((DZ34+$B$9)+273)^4-(DZ34+273)^4)-44100*I34)/(1.84*29.3*Q34+8*0.95*5.67E-8*(DZ34+273)^3))</f>
        <v>0</v>
      </c>
      <c r="V34">
        <f>($C$9*EA34+$D$9*EB34+$E$9*U34)</f>
        <v>0</v>
      </c>
      <c r="W34">
        <f>0.61365*exp(17.502*V34/(240.97+V34))</f>
        <v>0</v>
      </c>
      <c r="X34">
        <f>(Y34/Z34*100)</f>
        <v>0</v>
      </c>
      <c r="Y34">
        <f>DS34*(DX34+DY34)/1000</f>
        <v>0</v>
      </c>
      <c r="Z34">
        <f>0.61365*exp(17.502*DZ34/(240.97+DZ34))</f>
        <v>0</v>
      </c>
      <c r="AA34">
        <f>(W34-DS34*(DX34+DY34)/1000)</f>
        <v>0</v>
      </c>
      <c r="AB34">
        <f>(-I34*44100)</f>
        <v>0</v>
      </c>
      <c r="AC34">
        <f>2*29.3*Q34*0.92*(DZ34-V34)</f>
        <v>0</v>
      </c>
      <c r="AD34">
        <f>2*0.95*5.67E-8*(((DZ34+$B$9)+273)^4-(V34+273)^4)</f>
        <v>0</v>
      </c>
      <c r="AE34">
        <f>T34+AD34+AB34+AC34</f>
        <v>0</v>
      </c>
      <c r="AF34">
        <f>DW34*AT34*(DR34-DQ34*(1000-AT34*DT34)/(1000-AT34*DS34))/(100*DK34)</f>
        <v>0</v>
      </c>
      <c r="AG34">
        <f>1000*DW34*AT34*(DS34-DT34)/(100*DK34*(1000-AT34*DS34))</f>
        <v>0</v>
      </c>
      <c r="AH34">
        <f>(AI34 - AJ34 - DX34*1E3/(8.314*(DZ34+273.15)) * AL34/DW34 * AK34) * DW34/(100*DK34) * (1000 - DT34)/1000</f>
        <v>0</v>
      </c>
      <c r="AI34">
        <v>207.9256431244675</v>
      </c>
      <c r="AJ34">
        <v>217.7723515151514</v>
      </c>
      <c r="AK34">
        <v>-3.276537319982007</v>
      </c>
      <c r="AL34">
        <v>65.07382265108268</v>
      </c>
      <c r="AM34">
        <f>(AO34 - AN34 + DX34*1E3/(8.314*(DZ34+273.15)) * AQ34/DW34 * AP34) * DW34/(100*DK34) * 1000/(1000 - AO34)</f>
        <v>0</v>
      </c>
      <c r="AN34">
        <v>20.24615240107179</v>
      </c>
      <c r="AO34">
        <v>21.68699878787878</v>
      </c>
      <c r="AP34">
        <v>1.562408939015315E-05</v>
      </c>
      <c r="AQ34">
        <v>105.1465455162051</v>
      </c>
      <c r="AR34">
        <v>0</v>
      </c>
      <c r="AS34">
        <v>0</v>
      </c>
      <c r="AT34">
        <f>IF(AR34*$H$15&gt;=AV34,1.0,(AV34/(AV34-AR34*$H$15)))</f>
        <v>0</v>
      </c>
      <c r="AU34">
        <f>(AT34-1)*100</f>
        <v>0</v>
      </c>
      <c r="AV34">
        <f>MAX(0,($B$15+$C$15*EE34)/(1+$D$15*EE34)*DX34/(DZ34+273)*$E$15)</f>
        <v>0</v>
      </c>
      <c r="AW34" t="s">
        <v>437</v>
      </c>
      <c r="AX34" t="s">
        <v>437</v>
      </c>
      <c r="AY34">
        <v>0</v>
      </c>
      <c r="AZ34">
        <v>0</v>
      </c>
      <c r="BA34">
        <f>1-AY34/AZ34</f>
        <v>0</v>
      </c>
      <c r="BB34">
        <v>0</v>
      </c>
      <c r="BC34" t="s">
        <v>437</v>
      </c>
      <c r="BD34" t="s">
        <v>437</v>
      </c>
      <c r="BE34">
        <v>0</v>
      </c>
      <c r="BF34">
        <v>0</v>
      </c>
      <c r="BG34">
        <f>1-BE34/BF34</f>
        <v>0</v>
      </c>
      <c r="BH34">
        <v>0.5</v>
      </c>
      <c r="BI34">
        <f>DH34</f>
        <v>0</v>
      </c>
      <c r="BJ34">
        <f>K34</f>
        <v>0</v>
      </c>
      <c r="BK34">
        <f>BG34*BH34*BI34</f>
        <v>0</v>
      </c>
      <c r="BL34">
        <f>(BJ34-BB34)/BI34</f>
        <v>0</v>
      </c>
      <c r="BM34">
        <f>(AZ34-BF34)/BF34</f>
        <v>0</v>
      </c>
      <c r="BN34">
        <f>AY34/(BA34+AY34/BF34)</f>
        <v>0</v>
      </c>
      <c r="BO34" t="s">
        <v>437</v>
      </c>
      <c r="BP34">
        <v>0</v>
      </c>
      <c r="BQ34">
        <f>IF(BP34&lt;&gt;0, BP34, BN34)</f>
        <v>0</v>
      </c>
      <c r="BR34">
        <f>1-BQ34/BF34</f>
        <v>0</v>
      </c>
      <c r="BS34">
        <f>(BF34-BE34)/(BF34-BQ34)</f>
        <v>0</v>
      </c>
      <c r="BT34">
        <f>(AZ34-BF34)/(AZ34-BQ34)</f>
        <v>0</v>
      </c>
      <c r="BU34">
        <f>(BF34-BE34)/(BF34-AY34)</f>
        <v>0</v>
      </c>
      <c r="BV34">
        <f>(AZ34-BF34)/(AZ34-AY34)</f>
        <v>0</v>
      </c>
      <c r="BW34">
        <f>(BS34*BQ34/BE34)</f>
        <v>0</v>
      </c>
      <c r="BX34">
        <f>(1-BW34)</f>
        <v>0</v>
      </c>
      <c r="DG34">
        <f>$B$13*EF34+$C$13*EG34+$F$13*ER34*(1-EU34)</f>
        <v>0</v>
      </c>
      <c r="DH34">
        <f>DG34*DI34</f>
        <v>0</v>
      </c>
      <c r="DI34">
        <f>($B$13*$D$11+$C$13*$D$11+$F$13*((FE34+EW34)/MAX(FE34+EW34+FF34, 0.1)*$I$11+FF34/MAX(FE34+EW34+FF34, 0.1)*$J$11))/($B$13+$C$13+$F$13)</f>
        <v>0</v>
      </c>
      <c r="DJ34">
        <f>($B$13*$K$11+$C$13*$K$11+$F$13*((FE34+EW34)/MAX(FE34+EW34+FF34, 0.1)*$P$11+FF34/MAX(FE34+EW34+FF34, 0.1)*$Q$11))/($B$13+$C$13+$F$13)</f>
        <v>0</v>
      </c>
      <c r="DK34">
        <v>2.7</v>
      </c>
      <c r="DL34">
        <v>0.5</v>
      </c>
      <c r="DM34" t="s">
        <v>438</v>
      </c>
      <c r="DN34">
        <v>2</v>
      </c>
      <c r="DO34" t="b">
        <v>1</v>
      </c>
      <c r="DP34">
        <v>1759073149.814285</v>
      </c>
      <c r="DQ34">
        <v>236.1708928571429</v>
      </c>
      <c r="DR34">
        <v>219.0573571428572</v>
      </c>
      <c r="DS34">
        <v>21.68148928571429</v>
      </c>
      <c r="DT34">
        <v>20.25194642857143</v>
      </c>
      <c r="DU34">
        <v>237.09425</v>
      </c>
      <c r="DV34">
        <v>21.39661785714285</v>
      </c>
      <c r="DW34">
        <v>500.02425</v>
      </c>
      <c r="DX34">
        <v>90.8777142857143</v>
      </c>
      <c r="DY34">
        <v>0.06605100357142855</v>
      </c>
      <c r="DZ34">
        <v>28.68200000000001</v>
      </c>
      <c r="EA34">
        <v>29.992875</v>
      </c>
      <c r="EB34">
        <v>999.9000000000002</v>
      </c>
      <c r="EC34">
        <v>0</v>
      </c>
      <c r="ED34">
        <v>0</v>
      </c>
      <c r="EE34">
        <v>10008.805</v>
      </c>
      <c r="EF34">
        <v>0</v>
      </c>
      <c r="EG34">
        <v>11.30387857142857</v>
      </c>
      <c r="EH34">
        <v>17.11357142857143</v>
      </c>
      <c r="EI34">
        <v>241.4049642857143</v>
      </c>
      <c r="EJ34">
        <v>223.5855</v>
      </c>
      <c r="EK34">
        <v>1.429546785714286</v>
      </c>
      <c r="EL34">
        <v>219.0573571428572</v>
      </c>
      <c r="EM34">
        <v>20.25194642857143</v>
      </c>
      <c r="EN34">
        <v>1.970364642857143</v>
      </c>
      <c r="EO34">
        <v>1.840450357142857</v>
      </c>
      <c r="EP34">
        <v>17.20818214285714</v>
      </c>
      <c r="EQ34">
        <v>16.13464285714286</v>
      </c>
      <c r="ER34">
        <v>2000.016785714286</v>
      </c>
      <c r="ES34">
        <v>0.9800047499999999</v>
      </c>
      <c r="ET34">
        <v>0.01999515714285714</v>
      </c>
      <c r="EU34">
        <v>0</v>
      </c>
      <c r="EV34">
        <v>317.3538571428571</v>
      </c>
      <c r="EW34">
        <v>5.00078</v>
      </c>
      <c r="EX34">
        <v>6282.122499999999</v>
      </c>
      <c r="EY34">
        <v>16379.80357142857</v>
      </c>
      <c r="EZ34">
        <v>39.39257142857142</v>
      </c>
      <c r="FA34">
        <v>40.24307142857142</v>
      </c>
      <c r="FB34">
        <v>39.51982142857143</v>
      </c>
      <c r="FC34">
        <v>39.91935714285714</v>
      </c>
      <c r="FD34">
        <v>40.59342857142856</v>
      </c>
      <c r="FE34">
        <v>1955.126785714286</v>
      </c>
      <c r="FF34">
        <v>39.89000000000001</v>
      </c>
      <c r="FG34">
        <v>0</v>
      </c>
      <c r="FH34">
        <v>1759073149.4</v>
      </c>
      <c r="FI34">
        <v>0</v>
      </c>
      <c r="FJ34">
        <v>317.3059615384616</v>
      </c>
      <c r="FK34">
        <v>-21.09377777850631</v>
      </c>
      <c r="FL34">
        <v>-418.5070085002116</v>
      </c>
      <c r="FM34">
        <v>6281.502692307691</v>
      </c>
      <c r="FN34">
        <v>15</v>
      </c>
      <c r="FO34">
        <v>0</v>
      </c>
      <c r="FP34" t="s">
        <v>439</v>
      </c>
      <c r="FQ34">
        <v>1746989605.5</v>
      </c>
      <c r="FR34">
        <v>1746989593.5</v>
      </c>
      <c r="FS34">
        <v>0</v>
      </c>
      <c r="FT34">
        <v>-0.274</v>
      </c>
      <c r="FU34">
        <v>-0.002</v>
      </c>
      <c r="FV34">
        <v>2.549</v>
      </c>
      <c r="FW34">
        <v>0.129</v>
      </c>
      <c r="FX34">
        <v>420</v>
      </c>
      <c r="FY34">
        <v>17</v>
      </c>
      <c r="FZ34">
        <v>0.02</v>
      </c>
      <c r="GA34">
        <v>0.04</v>
      </c>
      <c r="GB34">
        <v>16.92744146341463</v>
      </c>
      <c r="GC34">
        <v>4.428081533101024</v>
      </c>
      <c r="GD34">
        <v>0.5064598069794516</v>
      </c>
      <c r="GE34">
        <v>0</v>
      </c>
      <c r="GF34">
        <v>318.4476764705882</v>
      </c>
      <c r="GG34">
        <v>-22.18171123244706</v>
      </c>
      <c r="GH34">
        <v>2.189747121051252</v>
      </c>
      <c r="GI34">
        <v>0</v>
      </c>
      <c r="GJ34">
        <v>1.422044390243902</v>
      </c>
      <c r="GK34">
        <v>0.1330463414634108</v>
      </c>
      <c r="GL34">
        <v>0.01325649901337498</v>
      </c>
      <c r="GM34">
        <v>0</v>
      </c>
      <c r="GN34">
        <v>0</v>
      </c>
      <c r="GO34">
        <v>3</v>
      </c>
      <c r="GP34" t="s">
        <v>458</v>
      </c>
      <c r="GQ34">
        <v>3.10228</v>
      </c>
      <c r="GR34">
        <v>2.72413</v>
      </c>
      <c r="GS34">
        <v>0.0508136</v>
      </c>
      <c r="GT34">
        <v>0.0468468</v>
      </c>
      <c r="GU34">
        <v>0.100676</v>
      </c>
      <c r="GV34">
        <v>0.0972462</v>
      </c>
      <c r="GW34">
        <v>24806.9</v>
      </c>
      <c r="GX34">
        <v>22637.1</v>
      </c>
      <c r="GY34">
        <v>26700.6</v>
      </c>
      <c r="GZ34">
        <v>23973.4</v>
      </c>
      <c r="HA34">
        <v>38416.1</v>
      </c>
      <c r="HB34">
        <v>31989.3</v>
      </c>
      <c r="HC34">
        <v>46621.4</v>
      </c>
      <c r="HD34">
        <v>37927.7</v>
      </c>
      <c r="HE34">
        <v>1.8655</v>
      </c>
      <c r="HF34">
        <v>1.86243</v>
      </c>
      <c r="HG34">
        <v>0.135973</v>
      </c>
      <c r="HH34">
        <v>0</v>
      </c>
      <c r="HI34">
        <v>27.788</v>
      </c>
      <c r="HJ34">
        <v>999.9</v>
      </c>
      <c r="HK34">
        <v>49.9</v>
      </c>
      <c r="HL34">
        <v>31.2</v>
      </c>
      <c r="HM34">
        <v>25.0554</v>
      </c>
      <c r="HN34">
        <v>61.6091</v>
      </c>
      <c r="HO34">
        <v>22.0873</v>
      </c>
      <c r="HP34">
        <v>1</v>
      </c>
      <c r="HQ34">
        <v>0.152424</v>
      </c>
      <c r="HR34">
        <v>-0.080719</v>
      </c>
      <c r="HS34">
        <v>20.2809</v>
      </c>
      <c r="HT34">
        <v>5.2107</v>
      </c>
      <c r="HU34">
        <v>11.98</v>
      </c>
      <c r="HV34">
        <v>4.96275</v>
      </c>
      <c r="HW34">
        <v>3.27438</v>
      </c>
      <c r="HX34">
        <v>9999</v>
      </c>
      <c r="HY34">
        <v>9999</v>
      </c>
      <c r="HZ34">
        <v>9999</v>
      </c>
      <c r="IA34">
        <v>31</v>
      </c>
      <c r="IB34">
        <v>1.86399</v>
      </c>
      <c r="IC34">
        <v>1.86014</v>
      </c>
      <c r="ID34">
        <v>1.85839</v>
      </c>
      <c r="IE34">
        <v>1.85977</v>
      </c>
      <c r="IF34">
        <v>1.85989</v>
      </c>
      <c r="IG34">
        <v>1.85837</v>
      </c>
      <c r="IH34">
        <v>1.85745</v>
      </c>
      <c r="II34">
        <v>1.85242</v>
      </c>
      <c r="IJ34">
        <v>0</v>
      </c>
      <c r="IK34">
        <v>0</v>
      </c>
      <c r="IL34">
        <v>0</v>
      </c>
      <c r="IM34">
        <v>0</v>
      </c>
      <c r="IN34" t="s">
        <v>441</v>
      </c>
      <c r="IO34" t="s">
        <v>442</v>
      </c>
      <c r="IP34" t="s">
        <v>443</v>
      </c>
      <c r="IQ34" t="s">
        <v>443</v>
      </c>
      <c r="IR34" t="s">
        <v>443</v>
      </c>
      <c r="IS34" t="s">
        <v>443</v>
      </c>
      <c r="IT34">
        <v>0</v>
      </c>
      <c r="IU34">
        <v>100</v>
      </c>
      <c r="IV34">
        <v>100</v>
      </c>
      <c r="IW34">
        <v>-0.921</v>
      </c>
      <c r="IX34">
        <v>0.2849</v>
      </c>
      <c r="IY34">
        <v>-0.819046093373875</v>
      </c>
      <c r="IZ34">
        <v>-0.0008311593448893811</v>
      </c>
      <c r="JA34">
        <v>1.768286430498992E-06</v>
      </c>
      <c r="JB34">
        <v>-5.176383660599935E-10</v>
      </c>
      <c r="JC34">
        <v>0.01793090377665582</v>
      </c>
      <c r="JD34">
        <v>0.002652576625932546</v>
      </c>
      <c r="JE34">
        <v>0.0004569377311329863</v>
      </c>
      <c r="JF34">
        <v>1.003524486243527E-07</v>
      </c>
      <c r="JG34">
        <v>2</v>
      </c>
      <c r="JH34">
        <v>1975</v>
      </c>
      <c r="JI34">
        <v>1</v>
      </c>
      <c r="JJ34">
        <v>26</v>
      </c>
      <c r="JK34">
        <v>201392.5</v>
      </c>
      <c r="JL34">
        <v>201392.7</v>
      </c>
      <c r="JM34">
        <v>0.579834</v>
      </c>
      <c r="JN34">
        <v>2.63184</v>
      </c>
      <c r="JO34">
        <v>1.49658</v>
      </c>
      <c r="JP34">
        <v>2.34375</v>
      </c>
      <c r="JQ34">
        <v>1.54907</v>
      </c>
      <c r="JR34">
        <v>2.44873</v>
      </c>
      <c r="JS34">
        <v>36.1754</v>
      </c>
      <c r="JT34">
        <v>24.1838</v>
      </c>
      <c r="JU34">
        <v>18</v>
      </c>
      <c r="JV34">
        <v>483.337</v>
      </c>
      <c r="JW34">
        <v>496.312</v>
      </c>
      <c r="JX34">
        <v>27.5081</v>
      </c>
      <c r="JY34">
        <v>29.2557</v>
      </c>
      <c r="JZ34">
        <v>29.9999</v>
      </c>
      <c r="KA34">
        <v>29.5338</v>
      </c>
      <c r="KB34">
        <v>29.5422</v>
      </c>
      <c r="KC34">
        <v>11.6979</v>
      </c>
      <c r="KD34">
        <v>21.6172</v>
      </c>
      <c r="KE34">
        <v>94.05240000000001</v>
      </c>
      <c r="KF34">
        <v>27.5102</v>
      </c>
      <c r="KG34">
        <v>165.844</v>
      </c>
      <c r="KH34">
        <v>20.2656</v>
      </c>
      <c r="KI34">
        <v>101.937</v>
      </c>
      <c r="KJ34">
        <v>91.4683</v>
      </c>
    </row>
    <row r="35" spans="1:296">
      <c r="A35">
        <v>17</v>
      </c>
      <c r="B35">
        <v>1759073162.6</v>
      </c>
      <c r="C35">
        <v>79.5</v>
      </c>
      <c r="D35" t="s">
        <v>477</v>
      </c>
      <c r="E35" t="s">
        <v>478</v>
      </c>
      <c r="F35">
        <v>5</v>
      </c>
      <c r="G35" t="s">
        <v>436</v>
      </c>
      <c r="H35">
        <v>1759073155.1</v>
      </c>
      <c r="I35">
        <f>(J35)/1000</f>
        <v>0</v>
      </c>
      <c r="J35">
        <f>IF(DO35, AM35, AG35)</f>
        <v>0</v>
      </c>
      <c r="K35">
        <f>IF(DO35, AH35, AF35)</f>
        <v>0</v>
      </c>
      <c r="L35">
        <f>DQ35 - IF(AT35&gt;1, K35*DK35*100.0/(AV35), 0)</f>
        <v>0</v>
      </c>
      <c r="M35">
        <f>((S35-I35/2)*L35-K35)/(S35+I35/2)</f>
        <v>0</v>
      </c>
      <c r="N35">
        <f>M35*(DX35+DY35)/1000.0</f>
        <v>0</v>
      </c>
      <c r="O35">
        <f>(DQ35 - IF(AT35&gt;1, K35*DK35*100.0/(AV35), 0))*(DX35+DY35)/1000.0</f>
        <v>0</v>
      </c>
      <c r="P35">
        <f>2.0/((1/R35-1/Q35)+SIGN(R35)*SQRT((1/R35-1/Q35)*(1/R35-1/Q35) + 4*DL35/((DL35+1)*(DL35+1))*(2*1/R35*1/Q35-1/Q35*1/Q35)))</f>
        <v>0</v>
      </c>
      <c r="Q35">
        <f>IF(LEFT(DM35,1)&lt;&gt;"0",IF(LEFT(DM35,1)="1",3.0,DN35),$D$5+$E$5*(EE35*DX35/($K$5*1000))+$F$5*(EE35*DX35/($K$5*1000))*MAX(MIN(DK35,$J$5),$I$5)*MAX(MIN(DK35,$J$5),$I$5)+$G$5*MAX(MIN(DK35,$J$5),$I$5)*(EE35*DX35/($K$5*1000))+$H$5*(EE35*DX35/($K$5*1000))*(EE35*DX35/($K$5*1000)))</f>
        <v>0</v>
      </c>
      <c r="R35">
        <f>I35*(1000-(1000*0.61365*exp(17.502*V35/(240.97+V35))/(DX35+DY35)+DS35)/2)/(1000*0.61365*exp(17.502*V35/(240.97+V35))/(DX35+DY35)-DS35)</f>
        <v>0</v>
      </c>
      <c r="S35">
        <f>1/((DL35+1)/(P35/1.6)+1/(Q35/1.37)) + DL35/((DL35+1)/(P35/1.6) + DL35/(Q35/1.37))</f>
        <v>0</v>
      </c>
      <c r="T35">
        <f>(DG35*DJ35)</f>
        <v>0</v>
      </c>
      <c r="U35">
        <f>(DZ35+(T35+2*0.95*5.67E-8*(((DZ35+$B$9)+273)^4-(DZ35+273)^4)-44100*I35)/(1.84*29.3*Q35+8*0.95*5.67E-8*(DZ35+273)^3))</f>
        <v>0</v>
      </c>
      <c r="V35">
        <f>($C$9*EA35+$D$9*EB35+$E$9*U35)</f>
        <v>0</v>
      </c>
      <c r="W35">
        <f>0.61365*exp(17.502*V35/(240.97+V35))</f>
        <v>0</v>
      </c>
      <c r="X35">
        <f>(Y35/Z35*100)</f>
        <v>0</v>
      </c>
      <c r="Y35">
        <f>DS35*(DX35+DY35)/1000</f>
        <v>0</v>
      </c>
      <c r="Z35">
        <f>0.61365*exp(17.502*DZ35/(240.97+DZ35))</f>
        <v>0</v>
      </c>
      <c r="AA35">
        <f>(W35-DS35*(DX35+DY35)/1000)</f>
        <v>0</v>
      </c>
      <c r="AB35">
        <f>(-I35*44100)</f>
        <v>0</v>
      </c>
      <c r="AC35">
        <f>2*29.3*Q35*0.92*(DZ35-V35)</f>
        <v>0</v>
      </c>
      <c r="AD35">
        <f>2*0.95*5.67E-8*(((DZ35+$B$9)+273)^4-(V35+273)^4)</f>
        <v>0</v>
      </c>
      <c r="AE35">
        <f>T35+AD35+AB35+AC35</f>
        <v>0</v>
      </c>
      <c r="AF35">
        <f>DW35*AT35*(DR35-DQ35*(1000-AT35*DT35)/(1000-AT35*DS35))/(100*DK35)</f>
        <v>0</v>
      </c>
      <c r="AG35">
        <f>1000*DW35*AT35*(DS35-DT35)/(100*DK35*(1000-AT35*DS35))</f>
        <v>0</v>
      </c>
      <c r="AH35">
        <f>(AI35 - AJ35 - DX35*1E3/(8.314*(DZ35+273.15)) * AL35/DW35 * AK35) * DW35/(100*DK35) * (1000 - DT35)/1000</f>
        <v>0</v>
      </c>
      <c r="AI35">
        <v>191.0440529586899</v>
      </c>
      <c r="AJ35">
        <v>201.3340181818181</v>
      </c>
      <c r="AK35">
        <v>-3.291191936796576</v>
      </c>
      <c r="AL35">
        <v>65.07382265108268</v>
      </c>
      <c r="AM35">
        <f>(AO35 - AN35 + DX35*1E3/(8.314*(DZ35+273.15)) * AQ35/DW35 * AP35) * DW35/(100*DK35) * 1000/(1000 - AO35)</f>
        <v>0</v>
      </c>
      <c r="AN35">
        <v>20.24134618249699</v>
      </c>
      <c r="AO35">
        <v>21.69018606060605</v>
      </c>
      <c r="AP35">
        <v>5.785498991126816E-05</v>
      </c>
      <c r="AQ35">
        <v>105.1465455162051</v>
      </c>
      <c r="AR35">
        <v>0</v>
      </c>
      <c r="AS35">
        <v>0</v>
      </c>
      <c r="AT35">
        <f>IF(AR35*$H$15&gt;=AV35,1.0,(AV35/(AV35-AR35*$H$15)))</f>
        <v>0</v>
      </c>
      <c r="AU35">
        <f>(AT35-1)*100</f>
        <v>0</v>
      </c>
      <c r="AV35">
        <f>MAX(0,($B$15+$C$15*EE35)/(1+$D$15*EE35)*DX35/(DZ35+273)*$E$15)</f>
        <v>0</v>
      </c>
      <c r="AW35" t="s">
        <v>437</v>
      </c>
      <c r="AX35" t="s">
        <v>437</v>
      </c>
      <c r="AY35">
        <v>0</v>
      </c>
      <c r="AZ35">
        <v>0</v>
      </c>
      <c r="BA35">
        <f>1-AY35/AZ35</f>
        <v>0</v>
      </c>
      <c r="BB35">
        <v>0</v>
      </c>
      <c r="BC35" t="s">
        <v>437</v>
      </c>
      <c r="BD35" t="s">
        <v>437</v>
      </c>
      <c r="BE35">
        <v>0</v>
      </c>
      <c r="BF35">
        <v>0</v>
      </c>
      <c r="BG35">
        <f>1-BE35/BF35</f>
        <v>0</v>
      </c>
      <c r="BH35">
        <v>0.5</v>
      </c>
      <c r="BI35">
        <f>DH35</f>
        <v>0</v>
      </c>
      <c r="BJ35">
        <f>K35</f>
        <v>0</v>
      </c>
      <c r="BK35">
        <f>BG35*BH35*BI35</f>
        <v>0</v>
      </c>
      <c r="BL35">
        <f>(BJ35-BB35)/BI35</f>
        <v>0</v>
      </c>
      <c r="BM35">
        <f>(AZ35-BF35)/BF35</f>
        <v>0</v>
      </c>
      <c r="BN35">
        <f>AY35/(BA35+AY35/BF35)</f>
        <v>0</v>
      </c>
      <c r="BO35" t="s">
        <v>437</v>
      </c>
      <c r="BP35">
        <v>0</v>
      </c>
      <c r="BQ35">
        <f>IF(BP35&lt;&gt;0, BP35, BN35)</f>
        <v>0</v>
      </c>
      <c r="BR35">
        <f>1-BQ35/BF35</f>
        <v>0</v>
      </c>
      <c r="BS35">
        <f>(BF35-BE35)/(BF35-BQ35)</f>
        <v>0</v>
      </c>
      <c r="BT35">
        <f>(AZ35-BF35)/(AZ35-BQ35)</f>
        <v>0</v>
      </c>
      <c r="BU35">
        <f>(BF35-BE35)/(BF35-AY35)</f>
        <v>0</v>
      </c>
      <c r="BV35">
        <f>(AZ35-BF35)/(AZ35-AY35)</f>
        <v>0</v>
      </c>
      <c r="BW35">
        <f>(BS35*BQ35/BE35)</f>
        <v>0</v>
      </c>
      <c r="BX35">
        <f>(1-BW35)</f>
        <v>0</v>
      </c>
      <c r="DG35">
        <f>$B$13*EF35+$C$13*EG35+$F$13*ER35*(1-EU35)</f>
        <v>0</v>
      </c>
      <c r="DH35">
        <f>DG35*DI35</f>
        <v>0</v>
      </c>
      <c r="DI35">
        <f>($B$13*$D$11+$C$13*$D$11+$F$13*((FE35+EW35)/MAX(FE35+EW35+FF35, 0.1)*$I$11+FF35/MAX(FE35+EW35+FF35, 0.1)*$J$11))/($B$13+$C$13+$F$13)</f>
        <v>0</v>
      </c>
      <c r="DJ35">
        <f>($B$13*$K$11+$C$13*$K$11+$F$13*((FE35+EW35)/MAX(FE35+EW35+FF35, 0.1)*$P$11+FF35/MAX(FE35+EW35+FF35, 0.1)*$Q$11))/($B$13+$C$13+$F$13)</f>
        <v>0</v>
      </c>
      <c r="DK35">
        <v>2.7</v>
      </c>
      <c r="DL35">
        <v>0.5</v>
      </c>
      <c r="DM35" t="s">
        <v>438</v>
      </c>
      <c r="DN35">
        <v>2</v>
      </c>
      <c r="DO35" t="b">
        <v>1</v>
      </c>
      <c r="DP35">
        <v>1759073155.1</v>
      </c>
      <c r="DQ35">
        <v>219.4032222222222</v>
      </c>
      <c r="DR35">
        <v>201.6945925925926</v>
      </c>
      <c r="DS35">
        <v>21.68588518518519</v>
      </c>
      <c r="DT35">
        <v>20.24702592592593</v>
      </c>
      <c r="DU35">
        <v>220.3248148148148</v>
      </c>
      <c r="DV35">
        <v>21.40092592592593</v>
      </c>
      <c r="DW35">
        <v>499.9922962962963</v>
      </c>
      <c r="DX35">
        <v>90.87743703703703</v>
      </c>
      <c r="DY35">
        <v>0.06595350740740741</v>
      </c>
      <c r="DZ35">
        <v>28.68304074074074</v>
      </c>
      <c r="EA35">
        <v>29.99106296296296</v>
      </c>
      <c r="EB35">
        <v>999.9000000000001</v>
      </c>
      <c r="EC35">
        <v>0</v>
      </c>
      <c r="ED35">
        <v>0</v>
      </c>
      <c r="EE35">
        <v>10013.83</v>
      </c>
      <c r="EF35">
        <v>0</v>
      </c>
      <c r="EG35">
        <v>11.30760740740741</v>
      </c>
      <c r="EH35">
        <v>17.70851481481481</v>
      </c>
      <c r="EI35">
        <v>224.2666296296296</v>
      </c>
      <c r="EJ35">
        <v>205.8629629629629</v>
      </c>
      <c r="EK35">
        <v>1.438862592592593</v>
      </c>
      <c r="EL35">
        <v>201.6945925925926</v>
      </c>
      <c r="EM35">
        <v>20.24702592592593</v>
      </c>
      <c r="EN35">
        <v>1.970759259259259</v>
      </c>
      <c r="EO35">
        <v>1.839997777777778</v>
      </c>
      <c r="EP35">
        <v>17.21134074074074</v>
      </c>
      <c r="EQ35">
        <v>16.13078888888889</v>
      </c>
      <c r="ER35">
        <v>2000.012222222222</v>
      </c>
      <c r="ES35">
        <v>0.9800033703703702</v>
      </c>
      <c r="ET35">
        <v>0.01999653333333333</v>
      </c>
      <c r="EU35">
        <v>0</v>
      </c>
      <c r="EV35">
        <v>315.6064814814815</v>
      </c>
      <c r="EW35">
        <v>5.00078</v>
      </c>
      <c r="EX35">
        <v>6247.734444444444</v>
      </c>
      <c r="EY35">
        <v>16379.76296296296</v>
      </c>
      <c r="EZ35">
        <v>39.3747037037037</v>
      </c>
      <c r="FA35">
        <v>40.23351851851852</v>
      </c>
      <c r="FB35">
        <v>39.509</v>
      </c>
      <c r="FC35">
        <v>39.91874074074074</v>
      </c>
      <c r="FD35">
        <v>40.54596296296296</v>
      </c>
      <c r="FE35">
        <v>1955.118888888889</v>
      </c>
      <c r="FF35">
        <v>39.89333333333334</v>
      </c>
      <c r="FG35">
        <v>0</v>
      </c>
      <c r="FH35">
        <v>1759073154.8</v>
      </c>
      <c r="FI35">
        <v>0</v>
      </c>
      <c r="FJ35">
        <v>315.4588</v>
      </c>
      <c r="FK35">
        <v>-18.26638464544491</v>
      </c>
      <c r="FL35">
        <v>-354.5023082247348</v>
      </c>
      <c r="FM35">
        <v>6244.66</v>
      </c>
      <c r="FN35">
        <v>15</v>
      </c>
      <c r="FO35">
        <v>0</v>
      </c>
      <c r="FP35" t="s">
        <v>439</v>
      </c>
      <c r="FQ35">
        <v>1746989605.5</v>
      </c>
      <c r="FR35">
        <v>1746989593.5</v>
      </c>
      <c r="FS35">
        <v>0</v>
      </c>
      <c r="FT35">
        <v>-0.274</v>
      </c>
      <c r="FU35">
        <v>-0.002</v>
      </c>
      <c r="FV35">
        <v>2.549</v>
      </c>
      <c r="FW35">
        <v>0.129</v>
      </c>
      <c r="FX35">
        <v>420</v>
      </c>
      <c r="FY35">
        <v>17</v>
      </c>
      <c r="FZ35">
        <v>0.02</v>
      </c>
      <c r="GA35">
        <v>0.04</v>
      </c>
      <c r="GB35">
        <v>17.3878</v>
      </c>
      <c r="GC35">
        <v>6.849390619136923</v>
      </c>
      <c r="GD35">
        <v>0.6618440556505738</v>
      </c>
      <c r="GE35">
        <v>0</v>
      </c>
      <c r="GF35">
        <v>316.5528823529411</v>
      </c>
      <c r="GG35">
        <v>-19.78579068764565</v>
      </c>
      <c r="GH35">
        <v>1.958007086520645</v>
      </c>
      <c r="GI35">
        <v>0</v>
      </c>
      <c r="GJ35">
        <v>1.433799</v>
      </c>
      <c r="GK35">
        <v>0.1057377861163188</v>
      </c>
      <c r="GL35">
        <v>0.01020654417518487</v>
      </c>
      <c r="GM35">
        <v>0</v>
      </c>
      <c r="GN35">
        <v>0</v>
      </c>
      <c r="GO35">
        <v>3</v>
      </c>
      <c r="GP35" t="s">
        <v>458</v>
      </c>
      <c r="GQ35">
        <v>3.1025</v>
      </c>
      <c r="GR35">
        <v>2.72408</v>
      </c>
      <c r="GS35">
        <v>0.0474585</v>
      </c>
      <c r="GT35">
        <v>0.0433115</v>
      </c>
      <c r="GU35">
        <v>0.100687</v>
      </c>
      <c r="GV35">
        <v>0.09723229999999999</v>
      </c>
      <c r="GW35">
        <v>24894.8</v>
      </c>
      <c r="GX35">
        <v>22721.2</v>
      </c>
      <c r="GY35">
        <v>26700.8</v>
      </c>
      <c r="GZ35">
        <v>23973.6</v>
      </c>
      <c r="HA35">
        <v>38415.6</v>
      </c>
      <c r="HB35">
        <v>31989.8</v>
      </c>
      <c r="HC35">
        <v>46621.9</v>
      </c>
      <c r="HD35">
        <v>37928.2</v>
      </c>
      <c r="HE35">
        <v>1.8659</v>
      </c>
      <c r="HF35">
        <v>1.86245</v>
      </c>
      <c r="HG35">
        <v>0.135191</v>
      </c>
      <c r="HH35">
        <v>0</v>
      </c>
      <c r="HI35">
        <v>27.7862</v>
      </c>
      <c r="HJ35">
        <v>999.9</v>
      </c>
      <c r="HK35">
        <v>49.9</v>
      </c>
      <c r="HL35">
        <v>31.2</v>
      </c>
      <c r="HM35">
        <v>25.0535</v>
      </c>
      <c r="HN35">
        <v>61.1991</v>
      </c>
      <c r="HO35">
        <v>22.0513</v>
      </c>
      <c r="HP35">
        <v>1</v>
      </c>
      <c r="HQ35">
        <v>0.152302</v>
      </c>
      <c r="HR35">
        <v>0.0437337</v>
      </c>
      <c r="HS35">
        <v>20.2809</v>
      </c>
      <c r="HT35">
        <v>5.21025</v>
      </c>
      <c r="HU35">
        <v>11.98</v>
      </c>
      <c r="HV35">
        <v>4.9627</v>
      </c>
      <c r="HW35">
        <v>3.27425</v>
      </c>
      <c r="HX35">
        <v>9999</v>
      </c>
      <c r="HY35">
        <v>9999</v>
      </c>
      <c r="HZ35">
        <v>9999</v>
      </c>
      <c r="IA35">
        <v>31</v>
      </c>
      <c r="IB35">
        <v>1.86395</v>
      </c>
      <c r="IC35">
        <v>1.86012</v>
      </c>
      <c r="ID35">
        <v>1.85838</v>
      </c>
      <c r="IE35">
        <v>1.85977</v>
      </c>
      <c r="IF35">
        <v>1.85989</v>
      </c>
      <c r="IG35">
        <v>1.85837</v>
      </c>
      <c r="IH35">
        <v>1.85745</v>
      </c>
      <c r="II35">
        <v>1.85242</v>
      </c>
      <c r="IJ35">
        <v>0</v>
      </c>
      <c r="IK35">
        <v>0</v>
      </c>
      <c r="IL35">
        <v>0</v>
      </c>
      <c r="IM35">
        <v>0</v>
      </c>
      <c r="IN35" t="s">
        <v>441</v>
      </c>
      <c r="IO35" t="s">
        <v>442</v>
      </c>
      <c r="IP35" t="s">
        <v>443</v>
      </c>
      <c r="IQ35" t="s">
        <v>443</v>
      </c>
      <c r="IR35" t="s">
        <v>443</v>
      </c>
      <c r="IS35" t="s">
        <v>443</v>
      </c>
      <c r="IT35">
        <v>0</v>
      </c>
      <c r="IU35">
        <v>100</v>
      </c>
      <c r="IV35">
        <v>100</v>
      </c>
      <c r="IW35">
        <v>-0.918</v>
      </c>
      <c r="IX35">
        <v>0.285</v>
      </c>
      <c r="IY35">
        <v>-0.819046093373875</v>
      </c>
      <c r="IZ35">
        <v>-0.0008311593448893811</v>
      </c>
      <c r="JA35">
        <v>1.768286430498992E-06</v>
      </c>
      <c r="JB35">
        <v>-5.176383660599935E-10</v>
      </c>
      <c r="JC35">
        <v>0.01793090377665582</v>
      </c>
      <c r="JD35">
        <v>0.002652576625932546</v>
      </c>
      <c r="JE35">
        <v>0.0004569377311329863</v>
      </c>
      <c r="JF35">
        <v>1.003524486243527E-07</v>
      </c>
      <c r="JG35">
        <v>2</v>
      </c>
      <c r="JH35">
        <v>1975</v>
      </c>
      <c r="JI35">
        <v>1</v>
      </c>
      <c r="JJ35">
        <v>26</v>
      </c>
      <c r="JK35">
        <v>201392.6</v>
      </c>
      <c r="JL35">
        <v>201392.8</v>
      </c>
      <c r="JM35">
        <v>0.544434</v>
      </c>
      <c r="JN35">
        <v>2.65015</v>
      </c>
      <c r="JO35">
        <v>1.49658</v>
      </c>
      <c r="JP35">
        <v>2.34375</v>
      </c>
      <c r="JQ35">
        <v>1.54907</v>
      </c>
      <c r="JR35">
        <v>2.33276</v>
      </c>
      <c r="JS35">
        <v>36.1754</v>
      </c>
      <c r="JT35">
        <v>24.1751</v>
      </c>
      <c r="JU35">
        <v>18</v>
      </c>
      <c r="JV35">
        <v>483.548</v>
      </c>
      <c r="JW35">
        <v>496.299</v>
      </c>
      <c r="JX35">
        <v>27.4978</v>
      </c>
      <c r="JY35">
        <v>29.2525</v>
      </c>
      <c r="JZ35">
        <v>29.9998</v>
      </c>
      <c r="KA35">
        <v>29.5307</v>
      </c>
      <c r="KB35">
        <v>29.5385</v>
      </c>
      <c r="KC35">
        <v>10.9219</v>
      </c>
      <c r="KD35">
        <v>21.6172</v>
      </c>
      <c r="KE35">
        <v>93.68089999999999</v>
      </c>
      <c r="KF35">
        <v>27.4835</v>
      </c>
      <c r="KG35">
        <v>152.489</v>
      </c>
      <c r="KH35">
        <v>20.2656</v>
      </c>
      <c r="KI35">
        <v>101.938</v>
      </c>
      <c r="KJ35">
        <v>91.4693</v>
      </c>
    </row>
    <row r="36" spans="1:296">
      <c r="A36">
        <v>18</v>
      </c>
      <c r="B36">
        <v>1759073167.6</v>
      </c>
      <c r="C36">
        <v>84.5</v>
      </c>
      <c r="D36" t="s">
        <v>479</v>
      </c>
      <c r="E36" t="s">
        <v>480</v>
      </c>
      <c r="F36">
        <v>5</v>
      </c>
      <c r="G36" t="s">
        <v>436</v>
      </c>
      <c r="H36">
        <v>1759073159.814285</v>
      </c>
      <c r="I36">
        <f>(J36)/1000</f>
        <v>0</v>
      </c>
      <c r="J36">
        <f>IF(DO36, AM36, AG36)</f>
        <v>0</v>
      </c>
      <c r="K36">
        <f>IF(DO36, AH36, AF36)</f>
        <v>0</v>
      </c>
      <c r="L36">
        <f>DQ36 - IF(AT36&gt;1, K36*DK36*100.0/(AV36), 0)</f>
        <v>0</v>
      </c>
      <c r="M36">
        <f>((S36-I36/2)*L36-K36)/(S36+I36/2)</f>
        <v>0</v>
      </c>
      <c r="N36">
        <f>M36*(DX36+DY36)/1000.0</f>
        <v>0</v>
      </c>
      <c r="O36">
        <f>(DQ36 - IF(AT36&gt;1, K36*DK36*100.0/(AV36), 0))*(DX36+DY36)/1000.0</f>
        <v>0</v>
      </c>
      <c r="P36">
        <f>2.0/((1/R36-1/Q36)+SIGN(R36)*SQRT((1/R36-1/Q36)*(1/R36-1/Q36) + 4*DL36/((DL36+1)*(DL36+1))*(2*1/R36*1/Q36-1/Q36*1/Q36)))</f>
        <v>0</v>
      </c>
      <c r="Q36">
        <f>IF(LEFT(DM36,1)&lt;&gt;"0",IF(LEFT(DM36,1)="1",3.0,DN36),$D$5+$E$5*(EE36*DX36/($K$5*1000))+$F$5*(EE36*DX36/($K$5*1000))*MAX(MIN(DK36,$J$5),$I$5)*MAX(MIN(DK36,$J$5),$I$5)+$G$5*MAX(MIN(DK36,$J$5),$I$5)*(EE36*DX36/($K$5*1000))+$H$5*(EE36*DX36/($K$5*1000))*(EE36*DX36/($K$5*1000)))</f>
        <v>0</v>
      </c>
      <c r="R36">
        <f>I36*(1000-(1000*0.61365*exp(17.502*V36/(240.97+V36))/(DX36+DY36)+DS36)/2)/(1000*0.61365*exp(17.502*V36/(240.97+V36))/(DX36+DY36)-DS36)</f>
        <v>0</v>
      </c>
      <c r="S36">
        <f>1/((DL36+1)/(P36/1.6)+1/(Q36/1.37)) + DL36/((DL36+1)/(P36/1.6) + DL36/(Q36/1.37))</f>
        <v>0</v>
      </c>
      <c r="T36">
        <f>(DG36*DJ36)</f>
        <v>0</v>
      </c>
      <c r="U36">
        <f>(DZ36+(T36+2*0.95*5.67E-8*(((DZ36+$B$9)+273)^4-(DZ36+273)^4)-44100*I36)/(1.84*29.3*Q36+8*0.95*5.67E-8*(DZ36+273)^3))</f>
        <v>0</v>
      </c>
      <c r="V36">
        <f>($C$9*EA36+$D$9*EB36+$E$9*U36)</f>
        <v>0</v>
      </c>
      <c r="W36">
        <f>0.61365*exp(17.502*V36/(240.97+V36))</f>
        <v>0</v>
      </c>
      <c r="X36">
        <f>(Y36/Z36*100)</f>
        <v>0</v>
      </c>
      <c r="Y36">
        <f>DS36*(DX36+DY36)/1000</f>
        <v>0</v>
      </c>
      <c r="Z36">
        <f>0.61365*exp(17.502*DZ36/(240.97+DZ36))</f>
        <v>0</v>
      </c>
      <c r="AA36">
        <f>(W36-DS36*(DX36+DY36)/1000)</f>
        <v>0</v>
      </c>
      <c r="AB36">
        <f>(-I36*44100)</f>
        <v>0</v>
      </c>
      <c r="AC36">
        <f>2*29.3*Q36*0.92*(DZ36-V36)</f>
        <v>0</v>
      </c>
      <c r="AD36">
        <f>2*0.95*5.67E-8*(((DZ36+$B$9)+273)^4-(V36+273)^4)</f>
        <v>0</v>
      </c>
      <c r="AE36">
        <f>T36+AD36+AB36+AC36</f>
        <v>0</v>
      </c>
      <c r="AF36">
        <f>DW36*AT36*(DR36-DQ36*(1000-AT36*DT36)/(1000-AT36*DS36))/(100*DK36)</f>
        <v>0</v>
      </c>
      <c r="AG36">
        <f>1000*DW36*AT36*(DS36-DT36)/(100*DK36*(1000-AT36*DS36))</f>
        <v>0</v>
      </c>
      <c r="AH36">
        <f>(AI36 - AJ36 - DX36*1E3/(8.314*(DZ36+273.15)) * AL36/DW36 * AK36) * DW36/(100*DK36) * (1000 - DT36)/1000</f>
        <v>0</v>
      </c>
      <c r="AI36">
        <v>174.1699473941722</v>
      </c>
      <c r="AJ36">
        <v>184.9146363636363</v>
      </c>
      <c r="AK36">
        <v>-3.288517936483069</v>
      </c>
      <c r="AL36">
        <v>65.07382265108268</v>
      </c>
      <c r="AM36">
        <f>(AO36 - AN36 + DX36*1E3/(8.314*(DZ36+273.15)) * AQ36/DW36 * AP36) * DW36/(100*DK36) * 1000/(1000 - AO36)</f>
        <v>0</v>
      </c>
      <c r="AN36">
        <v>20.23463566414692</v>
      </c>
      <c r="AO36">
        <v>21.68969636363636</v>
      </c>
      <c r="AP36">
        <v>4.832419001415756E-05</v>
      </c>
      <c r="AQ36">
        <v>105.1465455162051</v>
      </c>
      <c r="AR36">
        <v>0</v>
      </c>
      <c r="AS36">
        <v>0</v>
      </c>
      <c r="AT36">
        <f>IF(AR36*$H$15&gt;=AV36,1.0,(AV36/(AV36-AR36*$H$15)))</f>
        <v>0</v>
      </c>
      <c r="AU36">
        <f>(AT36-1)*100</f>
        <v>0</v>
      </c>
      <c r="AV36">
        <f>MAX(0,($B$15+$C$15*EE36)/(1+$D$15*EE36)*DX36/(DZ36+273)*$E$15)</f>
        <v>0</v>
      </c>
      <c r="AW36" t="s">
        <v>437</v>
      </c>
      <c r="AX36" t="s">
        <v>437</v>
      </c>
      <c r="AY36">
        <v>0</v>
      </c>
      <c r="AZ36">
        <v>0</v>
      </c>
      <c r="BA36">
        <f>1-AY36/AZ36</f>
        <v>0</v>
      </c>
      <c r="BB36">
        <v>0</v>
      </c>
      <c r="BC36" t="s">
        <v>437</v>
      </c>
      <c r="BD36" t="s">
        <v>437</v>
      </c>
      <c r="BE36">
        <v>0</v>
      </c>
      <c r="BF36">
        <v>0</v>
      </c>
      <c r="BG36">
        <f>1-BE36/BF36</f>
        <v>0</v>
      </c>
      <c r="BH36">
        <v>0.5</v>
      </c>
      <c r="BI36">
        <f>DH36</f>
        <v>0</v>
      </c>
      <c r="BJ36">
        <f>K36</f>
        <v>0</v>
      </c>
      <c r="BK36">
        <f>BG36*BH36*BI36</f>
        <v>0</v>
      </c>
      <c r="BL36">
        <f>(BJ36-BB36)/BI36</f>
        <v>0</v>
      </c>
      <c r="BM36">
        <f>(AZ36-BF36)/BF36</f>
        <v>0</v>
      </c>
      <c r="BN36">
        <f>AY36/(BA36+AY36/BF36)</f>
        <v>0</v>
      </c>
      <c r="BO36" t="s">
        <v>437</v>
      </c>
      <c r="BP36">
        <v>0</v>
      </c>
      <c r="BQ36">
        <f>IF(BP36&lt;&gt;0, BP36, BN36)</f>
        <v>0</v>
      </c>
      <c r="BR36">
        <f>1-BQ36/BF36</f>
        <v>0</v>
      </c>
      <c r="BS36">
        <f>(BF36-BE36)/(BF36-BQ36)</f>
        <v>0</v>
      </c>
      <c r="BT36">
        <f>(AZ36-BF36)/(AZ36-BQ36)</f>
        <v>0</v>
      </c>
      <c r="BU36">
        <f>(BF36-BE36)/(BF36-AY36)</f>
        <v>0</v>
      </c>
      <c r="BV36">
        <f>(AZ36-BF36)/(AZ36-AY36)</f>
        <v>0</v>
      </c>
      <c r="BW36">
        <f>(BS36*BQ36/BE36)</f>
        <v>0</v>
      </c>
      <c r="BX36">
        <f>(1-BW36)</f>
        <v>0</v>
      </c>
      <c r="DG36">
        <f>$B$13*EF36+$C$13*EG36+$F$13*ER36*(1-EU36)</f>
        <v>0</v>
      </c>
      <c r="DH36">
        <f>DG36*DI36</f>
        <v>0</v>
      </c>
      <c r="DI36">
        <f>($B$13*$D$11+$C$13*$D$11+$F$13*((FE36+EW36)/MAX(FE36+EW36+FF36, 0.1)*$I$11+FF36/MAX(FE36+EW36+FF36, 0.1)*$J$11))/($B$13+$C$13+$F$13)</f>
        <v>0</v>
      </c>
      <c r="DJ36">
        <f>($B$13*$K$11+$C$13*$K$11+$F$13*((FE36+EW36)/MAX(FE36+EW36+FF36, 0.1)*$P$11+FF36/MAX(FE36+EW36+FF36, 0.1)*$Q$11))/($B$13+$C$13+$F$13)</f>
        <v>0</v>
      </c>
      <c r="DK36">
        <v>2.7</v>
      </c>
      <c r="DL36">
        <v>0.5</v>
      </c>
      <c r="DM36" t="s">
        <v>438</v>
      </c>
      <c r="DN36">
        <v>2</v>
      </c>
      <c r="DO36" t="b">
        <v>1</v>
      </c>
      <c r="DP36">
        <v>1759073159.814285</v>
      </c>
      <c r="DQ36">
        <v>204.3183214285714</v>
      </c>
      <c r="DR36">
        <v>186.1338214285715</v>
      </c>
      <c r="DS36">
        <v>21.6878</v>
      </c>
      <c r="DT36">
        <v>20.241975</v>
      </c>
      <c r="DU36">
        <v>205.2375714285714</v>
      </c>
      <c r="DV36">
        <v>21.4028</v>
      </c>
      <c r="DW36">
        <v>500.0131785714286</v>
      </c>
      <c r="DX36">
        <v>90.87816428571428</v>
      </c>
      <c r="DY36">
        <v>0.06593825714285714</v>
      </c>
      <c r="DZ36">
        <v>28.68393214285714</v>
      </c>
      <c r="EA36">
        <v>29.99136428571429</v>
      </c>
      <c r="EB36">
        <v>999.9000000000002</v>
      </c>
      <c r="EC36">
        <v>0</v>
      </c>
      <c r="ED36">
        <v>0</v>
      </c>
      <c r="EE36">
        <v>10001.76821428571</v>
      </c>
      <c r="EF36">
        <v>0</v>
      </c>
      <c r="EG36">
        <v>11.30887142857143</v>
      </c>
      <c r="EH36">
        <v>18.18439642857143</v>
      </c>
      <c r="EI36">
        <v>208.8477857142857</v>
      </c>
      <c r="EJ36">
        <v>189.9796071428571</v>
      </c>
      <c r="EK36">
        <v>1.445826071428572</v>
      </c>
      <c r="EL36">
        <v>186.1338214285715</v>
      </c>
      <c r="EM36">
        <v>20.241975</v>
      </c>
      <c r="EN36">
        <v>1.970947857142857</v>
      </c>
      <c r="EO36">
        <v>1.839552857142857</v>
      </c>
      <c r="EP36">
        <v>17.21285714285714</v>
      </c>
      <c r="EQ36">
        <v>16.12700357142857</v>
      </c>
      <c r="ER36">
        <v>2000.007857142857</v>
      </c>
      <c r="ES36">
        <v>0.9800029642857141</v>
      </c>
      <c r="ET36">
        <v>0.01999692857142857</v>
      </c>
      <c r="EU36">
        <v>0</v>
      </c>
      <c r="EV36">
        <v>314.2473928571429</v>
      </c>
      <c r="EW36">
        <v>5.00078</v>
      </c>
      <c r="EX36">
        <v>6221.415357142857</v>
      </c>
      <c r="EY36">
        <v>16379.71785714286</v>
      </c>
      <c r="EZ36">
        <v>39.35464285714285</v>
      </c>
      <c r="FA36">
        <v>40.22292857142856</v>
      </c>
      <c r="FB36">
        <v>39.50639285714285</v>
      </c>
      <c r="FC36">
        <v>39.89042857142857</v>
      </c>
      <c r="FD36">
        <v>40.53317857142856</v>
      </c>
      <c r="FE36">
        <v>1955.113571428571</v>
      </c>
      <c r="FF36">
        <v>39.89428571428572</v>
      </c>
      <c r="FG36">
        <v>0</v>
      </c>
      <c r="FH36">
        <v>1759073159.6</v>
      </c>
      <c r="FI36">
        <v>0</v>
      </c>
      <c r="FJ36">
        <v>314.09616</v>
      </c>
      <c r="FK36">
        <v>-15.75884618322901</v>
      </c>
      <c r="FL36">
        <v>-305.9007697010156</v>
      </c>
      <c r="FM36">
        <v>6218.2192</v>
      </c>
      <c r="FN36">
        <v>15</v>
      </c>
      <c r="FO36">
        <v>0</v>
      </c>
      <c r="FP36" t="s">
        <v>439</v>
      </c>
      <c r="FQ36">
        <v>1746989605.5</v>
      </c>
      <c r="FR36">
        <v>1746989593.5</v>
      </c>
      <c r="FS36">
        <v>0</v>
      </c>
      <c r="FT36">
        <v>-0.274</v>
      </c>
      <c r="FU36">
        <v>-0.002</v>
      </c>
      <c r="FV36">
        <v>2.549</v>
      </c>
      <c r="FW36">
        <v>0.129</v>
      </c>
      <c r="FX36">
        <v>420</v>
      </c>
      <c r="FY36">
        <v>17</v>
      </c>
      <c r="FZ36">
        <v>0.02</v>
      </c>
      <c r="GA36">
        <v>0.04</v>
      </c>
      <c r="GB36">
        <v>17.921785</v>
      </c>
      <c r="GC36">
        <v>5.992592870544057</v>
      </c>
      <c r="GD36">
        <v>0.5806913093675503</v>
      </c>
      <c r="GE36">
        <v>0</v>
      </c>
      <c r="GF36">
        <v>315.0512941176471</v>
      </c>
      <c r="GG36">
        <v>-17.0387471329568</v>
      </c>
      <c r="GH36">
        <v>1.686127839152597</v>
      </c>
      <c r="GI36">
        <v>0</v>
      </c>
      <c r="GJ36">
        <v>1.441965</v>
      </c>
      <c r="GK36">
        <v>0.09128465290806771</v>
      </c>
      <c r="GL36">
        <v>0.008834199454393139</v>
      </c>
      <c r="GM36">
        <v>1</v>
      </c>
      <c r="GN36">
        <v>1</v>
      </c>
      <c r="GO36">
        <v>3</v>
      </c>
      <c r="GP36" t="s">
        <v>455</v>
      </c>
      <c r="GQ36">
        <v>3.10207</v>
      </c>
      <c r="GR36">
        <v>2.72394</v>
      </c>
      <c r="GS36">
        <v>0.0440327</v>
      </c>
      <c r="GT36">
        <v>0.0397031</v>
      </c>
      <c r="GU36">
        <v>0.100689</v>
      </c>
      <c r="GV36">
        <v>0.0972143</v>
      </c>
      <c r="GW36">
        <v>24984.6</v>
      </c>
      <c r="GX36">
        <v>22807</v>
      </c>
      <c r="GY36">
        <v>26701.1</v>
      </c>
      <c r="GZ36">
        <v>23973.7</v>
      </c>
      <c r="HA36">
        <v>38415.3</v>
      </c>
      <c r="HB36">
        <v>31989.9</v>
      </c>
      <c r="HC36">
        <v>46622.1</v>
      </c>
      <c r="HD36">
        <v>37928</v>
      </c>
      <c r="HE36">
        <v>1.86532</v>
      </c>
      <c r="HF36">
        <v>1.86313</v>
      </c>
      <c r="HG36">
        <v>0.134222</v>
      </c>
      <c r="HH36">
        <v>0</v>
      </c>
      <c r="HI36">
        <v>27.7862</v>
      </c>
      <c r="HJ36">
        <v>999.9</v>
      </c>
      <c r="HK36">
        <v>49.9</v>
      </c>
      <c r="HL36">
        <v>31.2</v>
      </c>
      <c r="HM36">
        <v>25.055</v>
      </c>
      <c r="HN36">
        <v>61.2091</v>
      </c>
      <c r="HO36">
        <v>22.1675</v>
      </c>
      <c r="HP36">
        <v>1</v>
      </c>
      <c r="HQ36">
        <v>0.151702</v>
      </c>
      <c r="HR36">
        <v>-0.0221514</v>
      </c>
      <c r="HS36">
        <v>20.2809</v>
      </c>
      <c r="HT36">
        <v>5.2113</v>
      </c>
      <c r="HU36">
        <v>11.9798</v>
      </c>
      <c r="HV36">
        <v>4.96255</v>
      </c>
      <c r="HW36">
        <v>3.27425</v>
      </c>
      <c r="HX36">
        <v>9999</v>
      </c>
      <c r="HY36">
        <v>9999</v>
      </c>
      <c r="HZ36">
        <v>9999</v>
      </c>
      <c r="IA36">
        <v>31</v>
      </c>
      <c r="IB36">
        <v>1.864</v>
      </c>
      <c r="IC36">
        <v>1.86015</v>
      </c>
      <c r="ID36">
        <v>1.85839</v>
      </c>
      <c r="IE36">
        <v>1.8598</v>
      </c>
      <c r="IF36">
        <v>1.85989</v>
      </c>
      <c r="IG36">
        <v>1.85837</v>
      </c>
      <c r="IH36">
        <v>1.85745</v>
      </c>
      <c r="II36">
        <v>1.85242</v>
      </c>
      <c r="IJ36">
        <v>0</v>
      </c>
      <c r="IK36">
        <v>0</v>
      </c>
      <c r="IL36">
        <v>0</v>
      </c>
      <c r="IM36">
        <v>0</v>
      </c>
      <c r="IN36" t="s">
        <v>441</v>
      </c>
      <c r="IO36" t="s">
        <v>442</v>
      </c>
      <c r="IP36" t="s">
        <v>443</v>
      </c>
      <c r="IQ36" t="s">
        <v>443</v>
      </c>
      <c r="IR36" t="s">
        <v>443</v>
      </c>
      <c r="IS36" t="s">
        <v>443</v>
      </c>
      <c r="IT36">
        <v>0</v>
      </c>
      <c r="IU36">
        <v>100</v>
      </c>
      <c r="IV36">
        <v>100</v>
      </c>
      <c r="IW36">
        <v>-0.914</v>
      </c>
      <c r="IX36">
        <v>0.285</v>
      </c>
      <c r="IY36">
        <v>-0.819046093373875</v>
      </c>
      <c r="IZ36">
        <v>-0.0008311593448893811</v>
      </c>
      <c r="JA36">
        <v>1.768286430498992E-06</v>
      </c>
      <c r="JB36">
        <v>-5.176383660599935E-10</v>
      </c>
      <c r="JC36">
        <v>0.01793090377665582</v>
      </c>
      <c r="JD36">
        <v>0.002652576625932546</v>
      </c>
      <c r="JE36">
        <v>0.0004569377311329863</v>
      </c>
      <c r="JF36">
        <v>1.003524486243527E-07</v>
      </c>
      <c r="JG36">
        <v>2</v>
      </c>
      <c r="JH36">
        <v>1975</v>
      </c>
      <c r="JI36">
        <v>1</v>
      </c>
      <c r="JJ36">
        <v>26</v>
      </c>
      <c r="JK36">
        <v>201392.7</v>
      </c>
      <c r="JL36">
        <v>201392.9</v>
      </c>
      <c r="JM36">
        <v>0.499268</v>
      </c>
      <c r="JN36">
        <v>2.64526</v>
      </c>
      <c r="JO36">
        <v>1.49658</v>
      </c>
      <c r="JP36">
        <v>2.34375</v>
      </c>
      <c r="JQ36">
        <v>1.54907</v>
      </c>
      <c r="JR36">
        <v>2.46704</v>
      </c>
      <c r="JS36">
        <v>36.1754</v>
      </c>
      <c r="JT36">
        <v>24.1751</v>
      </c>
      <c r="JU36">
        <v>18</v>
      </c>
      <c r="JV36">
        <v>483.187</v>
      </c>
      <c r="JW36">
        <v>496.721</v>
      </c>
      <c r="JX36">
        <v>27.4868</v>
      </c>
      <c r="JY36">
        <v>29.2494</v>
      </c>
      <c r="JZ36">
        <v>29.9998</v>
      </c>
      <c r="KA36">
        <v>29.5275</v>
      </c>
      <c r="KB36">
        <v>29.5353</v>
      </c>
      <c r="KC36">
        <v>10.0809</v>
      </c>
      <c r="KD36">
        <v>21.6172</v>
      </c>
      <c r="KE36">
        <v>93.68089999999999</v>
      </c>
      <c r="KF36">
        <v>27.4896</v>
      </c>
      <c r="KG36">
        <v>132.447</v>
      </c>
      <c r="KH36">
        <v>20.2656</v>
      </c>
      <c r="KI36">
        <v>101.939</v>
      </c>
      <c r="KJ36">
        <v>91.46899999999999</v>
      </c>
    </row>
    <row r="37" spans="1:296">
      <c r="A37">
        <v>19</v>
      </c>
      <c r="B37">
        <v>1759073172.6</v>
      </c>
      <c r="C37">
        <v>89.5</v>
      </c>
      <c r="D37" t="s">
        <v>481</v>
      </c>
      <c r="E37" t="s">
        <v>482</v>
      </c>
      <c r="F37">
        <v>5</v>
      </c>
      <c r="G37" t="s">
        <v>436</v>
      </c>
      <c r="H37">
        <v>1759073165.1</v>
      </c>
      <c r="I37">
        <f>(J37)/1000</f>
        <v>0</v>
      </c>
      <c r="J37">
        <f>IF(DO37, AM37, AG37)</f>
        <v>0</v>
      </c>
      <c r="K37">
        <f>IF(DO37, AH37, AF37)</f>
        <v>0</v>
      </c>
      <c r="L37">
        <f>DQ37 - IF(AT37&gt;1, K37*DK37*100.0/(AV37), 0)</f>
        <v>0</v>
      </c>
      <c r="M37">
        <f>((S37-I37/2)*L37-K37)/(S37+I37/2)</f>
        <v>0</v>
      </c>
      <c r="N37">
        <f>M37*(DX37+DY37)/1000.0</f>
        <v>0</v>
      </c>
      <c r="O37">
        <f>(DQ37 - IF(AT37&gt;1, K37*DK37*100.0/(AV37), 0))*(DX37+DY37)/1000.0</f>
        <v>0</v>
      </c>
      <c r="P37">
        <f>2.0/((1/R37-1/Q37)+SIGN(R37)*SQRT((1/R37-1/Q37)*(1/R37-1/Q37) + 4*DL37/((DL37+1)*(DL37+1))*(2*1/R37*1/Q37-1/Q37*1/Q37)))</f>
        <v>0</v>
      </c>
      <c r="Q37">
        <f>IF(LEFT(DM37,1)&lt;&gt;"0",IF(LEFT(DM37,1)="1",3.0,DN37),$D$5+$E$5*(EE37*DX37/($K$5*1000))+$F$5*(EE37*DX37/($K$5*1000))*MAX(MIN(DK37,$J$5),$I$5)*MAX(MIN(DK37,$J$5),$I$5)+$G$5*MAX(MIN(DK37,$J$5),$I$5)*(EE37*DX37/($K$5*1000))+$H$5*(EE37*DX37/($K$5*1000))*(EE37*DX37/($K$5*1000)))</f>
        <v>0</v>
      </c>
      <c r="R37">
        <f>I37*(1000-(1000*0.61365*exp(17.502*V37/(240.97+V37))/(DX37+DY37)+DS37)/2)/(1000*0.61365*exp(17.502*V37/(240.97+V37))/(DX37+DY37)-DS37)</f>
        <v>0</v>
      </c>
      <c r="S37">
        <f>1/((DL37+1)/(P37/1.6)+1/(Q37/1.37)) + DL37/((DL37+1)/(P37/1.6) + DL37/(Q37/1.37))</f>
        <v>0</v>
      </c>
      <c r="T37">
        <f>(DG37*DJ37)</f>
        <v>0</v>
      </c>
      <c r="U37">
        <f>(DZ37+(T37+2*0.95*5.67E-8*(((DZ37+$B$9)+273)^4-(DZ37+273)^4)-44100*I37)/(1.84*29.3*Q37+8*0.95*5.67E-8*(DZ37+273)^3))</f>
        <v>0</v>
      </c>
      <c r="V37">
        <f>($C$9*EA37+$D$9*EB37+$E$9*U37)</f>
        <v>0</v>
      </c>
      <c r="W37">
        <f>0.61365*exp(17.502*V37/(240.97+V37))</f>
        <v>0</v>
      </c>
      <c r="X37">
        <f>(Y37/Z37*100)</f>
        <v>0</v>
      </c>
      <c r="Y37">
        <f>DS37*(DX37+DY37)/1000</f>
        <v>0</v>
      </c>
      <c r="Z37">
        <f>0.61365*exp(17.502*DZ37/(240.97+DZ37))</f>
        <v>0</v>
      </c>
      <c r="AA37">
        <f>(W37-DS37*(DX37+DY37)/1000)</f>
        <v>0</v>
      </c>
      <c r="AB37">
        <f>(-I37*44100)</f>
        <v>0</v>
      </c>
      <c r="AC37">
        <f>2*29.3*Q37*0.92*(DZ37-V37)</f>
        <v>0</v>
      </c>
      <c r="AD37">
        <f>2*0.95*5.67E-8*(((DZ37+$B$9)+273)^4-(V37+273)^4)</f>
        <v>0</v>
      </c>
      <c r="AE37">
        <f>T37+AD37+AB37+AC37</f>
        <v>0</v>
      </c>
      <c r="AF37">
        <f>DW37*AT37*(DR37-DQ37*(1000-AT37*DT37)/(1000-AT37*DS37))/(100*DK37)</f>
        <v>0</v>
      </c>
      <c r="AG37">
        <f>1000*DW37*AT37*(DS37-DT37)/(100*DK37*(1000-AT37*DS37))</f>
        <v>0</v>
      </c>
      <c r="AH37">
        <f>(AI37 - AJ37 - DX37*1E3/(8.314*(DZ37+273.15)) * AL37/DW37 * AK37) * DW37/(100*DK37) * (1000 - DT37)/1000</f>
        <v>0</v>
      </c>
      <c r="AI37">
        <v>157.2610745759155</v>
      </c>
      <c r="AJ37">
        <v>168.4834181818181</v>
      </c>
      <c r="AK37">
        <v>-3.28581271026109</v>
      </c>
      <c r="AL37">
        <v>65.07382265108268</v>
      </c>
      <c r="AM37">
        <f>(AO37 - AN37 + DX37*1E3/(8.314*(DZ37+273.15)) * AQ37/DW37 * AP37) * DW37/(100*DK37) * 1000/(1000 - AO37)</f>
        <v>0</v>
      </c>
      <c r="AN37">
        <v>20.23016126768893</v>
      </c>
      <c r="AO37">
        <v>21.69127878787879</v>
      </c>
      <c r="AP37">
        <v>2.479226086384975E-05</v>
      </c>
      <c r="AQ37">
        <v>105.1465455162051</v>
      </c>
      <c r="AR37">
        <v>0</v>
      </c>
      <c r="AS37">
        <v>0</v>
      </c>
      <c r="AT37">
        <f>IF(AR37*$H$15&gt;=AV37,1.0,(AV37/(AV37-AR37*$H$15)))</f>
        <v>0</v>
      </c>
      <c r="AU37">
        <f>(AT37-1)*100</f>
        <v>0</v>
      </c>
      <c r="AV37">
        <f>MAX(0,($B$15+$C$15*EE37)/(1+$D$15*EE37)*DX37/(DZ37+273)*$E$15)</f>
        <v>0</v>
      </c>
      <c r="AW37" t="s">
        <v>437</v>
      </c>
      <c r="AX37" t="s">
        <v>437</v>
      </c>
      <c r="AY37">
        <v>0</v>
      </c>
      <c r="AZ37">
        <v>0</v>
      </c>
      <c r="BA37">
        <f>1-AY37/AZ37</f>
        <v>0</v>
      </c>
      <c r="BB37">
        <v>0</v>
      </c>
      <c r="BC37" t="s">
        <v>437</v>
      </c>
      <c r="BD37" t="s">
        <v>437</v>
      </c>
      <c r="BE37">
        <v>0</v>
      </c>
      <c r="BF37">
        <v>0</v>
      </c>
      <c r="BG37">
        <f>1-BE37/BF37</f>
        <v>0</v>
      </c>
      <c r="BH37">
        <v>0.5</v>
      </c>
      <c r="BI37">
        <f>DH37</f>
        <v>0</v>
      </c>
      <c r="BJ37">
        <f>K37</f>
        <v>0</v>
      </c>
      <c r="BK37">
        <f>BG37*BH37*BI37</f>
        <v>0</v>
      </c>
      <c r="BL37">
        <f>(BJ37-BB37)/BI37</f>
        <v>0</v>
      </c>
      <c r="BM37">
        <f>(AZ37-BF37)/BF37</f>
        <v>0</v>
      </c>
      <c r="BN37">
        <f>AY37/(BA37+AY37/BF37)</f>
        <v>0</v>
      </c>
      <c r="BO37" t="s">
        <v>437</v>
      </c>
      <c r="BP37">
        <v>0</v>
      </c>
      <c r="BQ37">
        <f>IF(BP37&lt;&gt;0, BP37, BN37)</f>
        <v>0</v>
      </c>
      <c r="BR37">
        <f>1-BQ37/BF37</f>
        <v>0</v>
      </c>
      <c r="BS37">
        <f>(BF37-BE37)/(BF37-BQ37)</f>
        <v>0</v>
      </c>
      <c r="BT37">
        <f>(AZ37-BF37)/(AZ37-BQ37)</f>
        <v>0</v>
      </c>
      <c r="BU37">
        <f>(BF37-BE37)/(BF37-AY37)</f>
        <v>0</v>
      </c>
      <c r="BV37">
        <f>(AZ37-BF37)/(AZ37-AY37)</f>
        <v>0</v>
      </c>
      <c r="BW37">
        <f>(BS37*BQ37/BE37)</f>
        <v>0</v>
      </c>
      <c r="BX37">
        <f>(1-BW37)</f>
        <v>0</v>
      </c>
      <c r="DG37">
        <f>$B$13*EF37+$C$13*EG37+$F$13*ER37*(1-EU37)</f>
        <v>0</v>
      </c>
      <c r="DH37">
        <f>DG37*DI37</f>
        <v>0</v>
      </c>
      <c r="DI37">
        <f>($B$13*$D$11+$C$13*$D$11+$F$13*((FE37+EW37)/MAX(FE37+EW37+FF37, 0.1)*$I$11+FF37/MAX(FE37+EW37+FF37, 0.1)*$J$11))/($B$13+$C$13+$F$13)</f>
        <v>0</v>
      </c>
      <c r="DJ37">
        <f>($B$13*$K$11+$C$13*$K$11+$F$13*((FE37+EW37)/MAX(FE37+EW37+FF37, 0.1)*$P$11+FF37/MAX(FE37+EW37+FF37, 0.1)*$Q$11))/($B$13+$C$13+$F$13)</f>
        <v>0</v>
      </c>
      <c r="DK37">
        <v>2.7</v>
      </c>
      <c r="DL37">
        <v>0.5</v>
      </c>
      <c r="DM37" t="s">
        <v>438</v>
      </c>
      <c r="DN37">
        <v>2</v>
      </c>
      <c r="DO37" t="b">
        <v>1</v>
      </c>
      <c r="DP37">
        <v>1759073165.1</v>
      </c>
      <c r="DQ37">
        <v>187.3361481481481</v>
      </c>
      <c r="DR37">
        <v>168.6432962962963</v>
      </c>
      <c r="DS37">
        <v>21.6892</v>
      </c>
      <c r="DT37">
        <v>20.23611481481482</v>
      </c>
      <c r="DU37">
        <v>188.2522222222222</v>
      </c>
      <c r="DV37">
        <v>21.40417777777778</v>
      </c>
      <c r="DW37">
        <v>499.9910740740742</v>
      </c>
      <c r="DX37">
        <v>90.87885925925927</v>
      </c>
      <c r="DY37">
        <v>0.06607527777777779</v>
      </c>
      <c r="DZ37">
        <v>28.68602592592593</v>
      </c>
      <c r="EA37">
        <v>29.98846666666666</v>
      </c>
      <c r="EB37">
        <v>999.9000000000001</v>
      </c>
      <c r="EC37">
        <v>0</v>
      </c>
      <c r="ED37">
        <v>0</v>
      </c>
      <c r="EE37">
        <v>9990.697777777777</v>
      </c>
      <c r="EF37">
        <v>0</v>
      </c>
      <c r="EG37">
        <v>11.30985925925926</v>
      </c>
      <c r="EH37">
        <v>18.69287407407407</v>
      </c>
      <c r="EI37">
        <v>191.4894074074074</v>
      </c>
      <c r="EJ37">
        <v>172.1265185185185</v>
      </c>
      <c r="EK37">
        <v>1.453090740740741</v>
      </c>
      <c r="EL37">
        <v>168.6432962962963</v>
      </c>
      <c r="EM37">
        <v>20.23611481481482</v>
      </c>
      <c r="EN37">
        <v>1.971090370370371</v>
      </c>
      <c r="EO37">
        <v>1.839034814814815</v>
      </c>
      <c r="EP37">
        <v>17.214</v>
      </c>
      <c r="EQ37">
        <v>16.12258888888889</v>
      </c>
      <c r="ER37">
        <v>2000.006296296296</v>
      </c>
      <c r="ES37">
        <v>0.9800065185185184</v>
      </c>
      <c r="ET37">
        <v>0.01999345185185185</v>
      </c>
      <c r="EU37">
        <v>0</v>
      </c>
      <c r="EV37">
        <v>312.9142592592593</v>
      </c>
      <c r="EW37">
        <v>5.00078</v>
      </c>
      <c r="EX37">
        <v>6196.058148148149</v>
      </c>
      <c r="EY37">
        <v>16379.73333333334</v>
      </c>
      <c r="EZ37">
        <v>39.35629629629629</v>
      </c>
      <c r="FA37">
        <v>40.21966666666667</v>
      </c>
      <c r="FB37">
        <v>39.48359259259259</v>
      </c>
      <c r="FC37">
        <v>39.88874074074074</v>
      </c>
      <c r="FD37">
        <v>40.4488148148148</v>
      </c>
      <c r="FE37">
        <v>1955.12037037037</v>
      </c>
      <c r="FF37">
        <v>39.88592592592594</v>
      </c>
      <c r="FG37">
        <v>0</v>
      </c>
      <c r="FH37">
        <v>1759073164.4</v>
      </c>
      <c r="FI37">
        <v>0</v>
      </c>
      <c r="FJ37">
        <v>312.90796</v>
      </c>
      <c r="FK37">
        <v>-13.85207689783438</v>
      </c>
      <c r="FL37">
        <v>-261.0061534428888</v>
      </c>
      <c r="FM37">
        <v>6195.590000000001</v>
      </c>
      <c r="FN37">
        <v>15</v>
      </c>
      <c r="FO37">
        <v>0</v>
      </c>
      <c r="FP37" t="s">
        <v>439</v>
      </c>
      <c r="FQ37">
        <v>1746989605.5</v>
      </c>
      <c r="FR37">
        <v>1746989593.5</v>
      </c>
      <c r="FS37">
        <v>0</v>
      </c>
      <c r="FT37">
        <v>-0.274</v>
      </c>
      <c r="FU37">
        <v>-0.002</v>
      </c>
      <c r="FV37">
        <v>2.549</v>
      </c>
      <c r="FW37">
        <v>0.129</v>
      </c>
      <c r="FX37">
        <v>420</v>
      </c>
      <c r="FY37">
        <v>17</v>
      </c>
      <c r="FZ37">
        <v>0.02</v>
      </c>
      <c r="GA37">
        <v>0.04</v>
      </c>
      <c r="GB37">
        <v>18.3288625</v>
      </c>
      <c r="GC37">
        <v>5.681766979362113</v>
      </c>
      <c r="GD37">
        <v>0.5509043313895345</v>
      </c>
      <c r="GE37">
        <v>0</v>
      </c>
      <c r="GF37">
        <v>313.9238823529412</v>
      </c>
      <c r="GG37">
        <v>-15.5130328556046</v>
      </c>
      <c r="GH37">
        <v>1.537885556912209</v>
      </c>
      <c r="GI37">
        <v>0</v>
      </c>
      <c r="GJ37">
        <v>1.44787725</v>
      </c>
      <c r="GK37">
        <v>0.08362142589117848</v>
      </c>
      <c r="GL37">
        <v>0.008083001913738492</v>
      </c>
      <c r="GM37">
        <v>1</v>
      </c>
      <c r="GN37">
        <v>1</v>
      </c>
      <c r="GO37">
        <v>3</v>
      </c>
      <c r="GP37" t="s">
        <v>455</v>
      </c>
      <c r="GQ37">
        <v>3.10209</v>
      </c>
      <c r="GR37">
        <v>2.72402</v>
      </c>
      <c r="GS37">
        <v>0.0405156</v>
      </c>
      <c r="GT37">
        <v>0.0359225</v>
      </c>
      <c r="GU37">
        <v>0.100697</v>
      </c>
      <c r="GV37">
        <v>0.0971996</v>
      </c>
      <c r="GW37">
        <v>25076.7</v>
      </c>
      <c r="GX37">
        <v>22896.6</v>
      </c>
      <c r="GY37">
        <v>26701.3</v>
      </c>
      <c r="GZ37">
        <v>23973.6</v>
      </c>
      <c r="HA37">
        <v>38414.8</v>
      </c>
      <c r="HB37">
        <v>31990.2</v>
      </c>
      <c r="HC37">
        <v>46622.4</v>
      </c>
      <c r="HD37">
        <v>37928.1</v>
      </c>
      <c r="HE37">
        <v>1.86567</v>
      </c>
      <c r="HF37">
        <v>1.86285</v>
      </c>
      <c r="HG37">
        <v>0.135861</v>
      </c>
      <c r="HH37">
        <v>0</v>
      </c>
      <c r="HI37">
        <v>27.7862</v>
      </c>
      <c r="HJ37">
        <v>999.9</v>
      </c>
      <c r="HK37">
        <v>49.9</v>
      </c>
      <c r="HL37">
        <v>31.2</v>
      </c>
      <c r="HM37">
        <v>25.0543</v>
      </c>
      <c r="HN37">
        <v>61.1891</v>
      </c>
      <c r="HO37">
        <v>22.3117</v>
      </c>
      <c r="HP37">
        <v>1</v>
      </c>
      <c r="HQ37">
        <v>0.151613</v>
      </c>
      <c r="HR37">
        <v>-0.06919119999999999</v>
      </c>
      <c r="HS37">
        <v>20.2808</v>
      </c>
      <c r="HT37">
        <v>5.21085</v>
      </c>
      <c r="HU37">
        <v>11.98</v>
      </c>
      <c r="HV37">
        <v>4.96255</v>
      </c>
      <c r="HW37">
        <v>3.27433</v>
      </c>
      <c r="HX37">
        <v>9999</v>
      </c>
      <c r="HY37">
        <v>9999</v>
      </c>
      <c r="HZ37">
        <v>9999</v>
      </c>
      <c r="IA37">
        <v>31</v>
      </c>
      <c r="IB37">
        <v>1.86397</v>
      </c>
      <c r="IC37">
        <v>1.86014</v>
      </c>
      <c r="ID37">
        <v>1.85842</v>
      </c>
      <c r="IE37">
        <v>1.85979</v>
      </c>
      <c r="IF37">
        <v>1.85989</v>
      </c>
      <c r="IG37">
        <v>1.85837</v>
      </c>
      <c r="IH37">
        <v>1.85745</v>
      </c>
      <c r="II37">
        <v>1.85242</v>
      </c>
      <c r="IJ37">
        <v>0</v>
      </c>
      <c r="IK37">
        <v>0</v>
      </c>
      <c r="IL37">
        <v>0</v>
      </c>
      <c r="IM37">
        <v>0</v>
      </c>
      <c r="IN37" t="s">
        <v>441</v>
      </c>
      <c r="IO37" t="s">
        <v>442</v>
      </c>
      <c r="IP37" t="s">
        <v>443</v>
      </c>
      <c r="IQ37" t="s">
        <v>443</v>
      </c>
      <c r="IR37" t="s">
        <v>443</v>
      </c>
      <c r="IS37" t="s">
        <v>443</v>
      </c>
      <c r="IT37">
        <v>0</v>
      </c>
      <c r="IU37">
        <v>100</v>
      </c>
      <c r="IV37">
        <v>100</v>
      </c>
      <c r="IW37">
        <v>-0.91</v>
      </c>
      <c r="IX37">
        <v>0.2851</v>
      </c>
      <c r="IY37">
        <v>-0.819046093373875</v>
      </c>
      <c r="IZ37">
        <v>-0.0008311593448893811</v>
      </c>
      <c r="JA37">
        <v>1.768286430498992E-06</v>
      </c>
      <c r="JB37">
        <v>-5.176383660599935E-10</v>
      </c>
      <c r="JC37">
        <v>0.01793090377665582</v>
      </c>
      <c r="JD37">
        <v>0.002652576625932546</v>
      </c>
      <c r="JE37">
        <v>0.0004569377311329863</v>
      </c>
      <c r="JF37">
        <v>1.003524486243527E-07</v>
      </c>
      <c r="JG37">
        <v>2</v>
      </c>
      <c r="JH37">
        <v>1975</v>
      </c>
      <c r="JI37">
        <v>1</v>
      </c>
      <c r="JJ37">
        <v>26</v>
      </c>
      <c r="JK37">
        <v>201392.8</v>
      </c>
      <c r="JL37">
        <v>201393</v>
      </c>
      <c r="JM37">
        <v>0.460205</v>
      </c>
      <c r="JN37">
        <v>2.65259</v>
      </c>
      <c r="JO37">
        <v>1.49658</v>
      </c>
      <c r="JP37">
        <v>2.34375</v>
      </c>
      <c r="JQ37">
        <v>1.54907</v>
      </c>
      <c r="JR37">
        <v>2.42188</v>
      </c>
      <c r="JS37">
        <v>36.1754</v>
      </c>
      <c r="JT37">
        <v>24.1751</v>
      </c>
      <c r="JU37">
        <v>18</v>
      </c>
      <c r="JV37">
        <v>483.364</v>
      </c>
      <c r="JW37">
        <v>496.506</v>
      </c>
      <c r="JX37">
        <v>27.4939</v>
      </c>
      <c r="JY37">
        <v>29.2456</v>
      </c>
      <c r="JZ37">
        <v>29.9998</v>
      </c>
      <c r="KA37">
        <v>29.5237</v>
      </c>
      <c r="KB37">
        <v>29.5315</v>
      </c>
      <c r="KC37">
        <v>9.296340000000001</v>
      </c>
      <c r="KD37">
        <v>21.6172</v>
      </c>
      <c r="KE37">
        <v>93.68089999999999</v>
      </c>
      <c r="KF37">
        <v>27.5009</v>
      </c>
      <c r="KG37">
        <v>119.091</v>
      </c>
      <c r="KH37">
        <v>20.2656</v>
      </c>
      <c r="KI37">
        <v>101.939</v>
      </c>
      <c r="KJ37">
        <v>91.4691</v>
      </c>
    </row>
    <row r="38" spans="1:296">
      <c r="A38">
        <v>20</v>
      </c>
      <c r="B38">
        <v>1759073177.6</v>
      </c>
      <c r="C38">
        <v>94.5</v>
      </c>
      <c r="D38" t="s">
        <v>483</v>
      </c>
      <c r="E38" t="s">
        <v>484</v>
      </c>
      <c r="F38">
        <v>5</v>
      </c>
      <c r="G38" t="s">
        <v>436</v>
      </c>
      <c r="H38">
        <v>1759073169.814285</v>
      </c>
      <c r="I38">
        <f>(J38)/1000</f>
        <v>0</v>
      </c>
      <c r="J38">
        <f>IF(DO38, AM38, AG38)</f>
        <v>0</v>
      </c>
      <c r="K38">
        <f>IF(DO38, AH38, AF38)</f>
        <v>0</v>
      </c>
      <c r="L38">
        <f>DQ38 - IF(AT38&gt;1, K38*DK38*100.0/(AV38), 0)</f>
        <v>0</v>
      </c>
      <c r="M38">
        <f>((S38-I38/2)*L38-K38)/(S38+I38/2)</f>
        <v>0</v>
      </c>
      <c r="N38">
        <f>M38*(DX38+DY38)/1000.0</f>
        <v>0</v>
      </c>
      <c r="O38">
        <f>(DQ38 - IF(AT38&gt;1, K38*DK38*100.0/(AV38), 0))*(DX38+DY38)/1000.0</f>
        <v>0</v>
      </c>
      <c r="P38">
        <f>2.0/((1/R38-1/Q38)+SIGN(R38)*SQRT((1/R38-1/Q38)*(1/R38-1/Q38) + 4*DL38/((DL38+1)*(DL38+1))*(2*1/R38*1/Q38-1/Q38*1/Q38)))</f>
        <v>0</v>
      </c>
      <c r="Q38">
        <f>IF(LEFT(DM38,1)&lt;&gt;"0",IF(LEFT(DM38,1)="1",3.0,DN38),$D$5+$E$5*(EE38*DX38/($K$5*1000))+$F$5*(EE38*DX38/($K$5*1000))*MAX(MIN(DK38,$J$5),$I$5)*MAX(MIN(DK38,$J$5),$I$5)+$G$5*MAX(MIN(DK38,$J$5),$I$5)*(EE38*DX38/($K$5*1000))+$H$5*(EE38*DX38/($K$5*1000))*(EE38*DX38/($K$5*1000)))</f>
        <v>0</v>
      </c>
      <c r="R38">
        <f>I38*(1000-(1000*0.61365*exp(17.502*V38/(240.97+V38))/(DX38+DY38)+DS38)/2)/(1000*0.61365*exp(17.502*V38/(240.97+V38))/(DX38+DY38)-DS38)</f>
        <v>0</v>
      </c>
      <c r="S38">
        <f>1/((DL38+1)/(P38/1.6)+1/(Q38/1.37)) + DL38/((DL38+1)/(P38/1.6) + DL38/(Q38/1.37))</f>
        <v>0</v>
      </c>
      <c r="T38">
        <f>(DG38*DJ38)</f>
        <v>0</v>
      </c>
      <c r="U38">
        <f>(DZ38+(T38+2*0.95*5.67E-8*(((DZ38+$B$9)+273)^4-(DZ38+273)^4)-44100*I38)/(1.84*29.3*Q38+8*0.95*5.67E-8*(DZ38+273)^3))</f>
        <v>0</v>
      </c>
      <c r="V38">
        <f>($C$9*EA38+$D$9*EB38+$E$9*U38)</f>
        <v>0</v>
      </c>
      <c r="W38">
        <f>0.61365*exp(17.502*V38/(240.97+V38))</f>
        <v>0</v>
      </c>
      <c r="X38">
        <f>(Y38/Z38*100)</f>
        <v>0</v>
      </c>
      <c r="Y38">
        <f>DS38*(DX38+DY38)/1000</f>
        <v>0</v>
      </c>
      <c r="Z38">
        <f>0.61365*exp(17.502*DZ38/(240.97+DZ38))</f>
        <v>0</v>
      </c>
      <c r="AA38">
        <f>(W38-DS38*(DX38+DY38)/1000)</f>
        <v>0</v>
      </c>
      <c r="AB38">
        <f>(-I38*44100)</f>
        <v>0</v>
      </c>
      <c r="AC38">
        <f>2*29.3*Q38*0.92*(DZ38-V38)</f>
        <v>0</v>
      </c>
      <c r="AD38">
        <f>2*0.95*5.67E-8*(((DZ38+$B$9)+273)^4-(V38+273)^4)</f>
        <v>0</v>
      </c>
      <c r="AE38">
        <f>T38+AD38+AB38+AC38</f>
        <v>0</v>
      </c>
      <c r="AF38">
        <f>DW38*AT38*(DR38-DQ38*(1000-AT38*DT38)/(1000-AT38*DS38))/(100*DK38)</f>
        <v>0</v>
      </c>
      <c r="AG38">
        <f>1000*DW38*AT38*(DS38-DT38)/(100*DK38*(1000-AT38*DS38))</f>
        <v>0</v>
      </c>
      <c r="AH38">
        <f>(AI38 - AJ38 - DX38*1E3/(8.314*(DZ38+273.15)) * AL38/DW38 * AK38) * DW38/(100*DK38) * (1000 - DT38)/1000</f>
        <v>0</v>
      </c>
      <c r="AI38">
        <v>140.3300777379032</v>
      </c>
      <c r="AJ38">
        <v>152.0357878787879</v>
      </c>
      <c r="AK38">
        <v>-3.289754628911856</v>
      </c>
      <c r="AL38">
        <v>65.07382265108268</v>
      </c>
      <c r="AM38">
        <f>(AO38 - AN38 + DX38*1E3/(8.314*(DZ38+273.15)) * AQ38/DW38 * AP38) * DW38/(100*DK38) * 1000/(1000 - AO38)</f>
        <v>0</v>
      </c>
      <c r="AN38">
        <v>20.2221837413484</v>
      </c>
      <c r="AO38">
        <v>21.69595090909091</v>
      </c>
      <c r="AP38">
        <v>4.043216629080344E-05</v>
      </c>
      <c r="AQ38">
        <v>105.1465455162051</v>
      </c>
      <c r="AR38">
        <v>0</v>
      </c>
      <c r="AS38">
        <v>0</v>
      </c>
      <c r="AT38">
        <f>IF(AR38*$H$15&gt;=AV38,1.0,(AV38/(AV38-AR38*$H$15)))</f>
        <v>0</v>
      </c>
      <c r="AU38">
        <f>(AT38-1)*100</f>
        <v>0</v>
      </c>
      <c r="AV38">
        <f>MAX(0,($B$15+$C$15*EE38)/(1+$D$15*EE38)*DX38/(DZ38+273)*$E$15)</f>
        <v>0</v>
      </c>
      <c r="AW38" t="s">
        <v>437</v>
      </c>
      <c r="AX38" t="s">
        <v>437</v>
      </c>
      <c r="AY38">
        <v>0</v>
      </c>
      <c r="AZ38">
        <v>0</v>
      </c>
      <c r="BA38">
        <f>1-AY38/AZ38</f>
        <v>0</v>
      </c>
      <c r="BB38">
        <v>0</v>
      </c>
      <c r="BC38" t="s">
        <v>437</v>
      </c>
      <c r="BD38" t="s">
        <v>437</v>
      </c>
      <c r="BE38">
        <v>0</v>
      </c>
      <c r="BF38">
        <v>0</v>
      </c>
      <c r="BG38">
        <f>1-BE38/BF38</f>
        <v>0</v>
      </c>
      <c r="BH38">
        <v>0.5</v>
      </c>
      <c r="BI38">
        <f>DH38</f>
        <v>0</v>
      </c>
      <c r="BJ38">
        <f>K38</f>
        <v>0</v>
      </c>
      <c r="BK38">
        <f>BG38*BH38*BI38</f>
        <v>0</v>
      </c>
      <c r="BL38">
        <f>(BJ38-BB38)/BI38</f>
        <v>0</v>
      </c>
      <c r="BM38">
        <f>(AZ38-BF38)/BF38</f>
        <v>0</v>
      </c>
      <c r="BN38">
        <f>AY38/(BA38+AY38/BF38)</f>
        <v>0</v>
      </c>
      <c r="BO38" t="s">
        <v>437</v>
      </c>
      <c r="BP38">
        <v>0</v>
      </c>
      <c r="BQ38">
        <f>IF(BP38&lt;&gt;0, BP38, BN38)</f>
        <v>0</v>
      </c>
      <c r="BR38">
        <f>1-BQ38/BF38</f>
        <v>0</v>
      </c>
      <c r="BS38">
        <f>(BF38-BE38)/(BF38-BQ38)</f>
        <v>0</v>
      </c>
      <c r="BT38">
        <f>(AZ38-BF38)/(AZ38-BQ38)</f>
        <v>0</v>
      </c>
      <c r="BU38">
        <f>(BF38-BE38)/(BF38-AY38)</f>
        <v>0</v>
      </c>
      <c r="BV38">
        <f>(AZ38-BF38)/(AZ38-AY38)</f>
        <v>0</v>
      </c>
      <c r="BW38">
        <f>(BS38*BQ38/BE38)</f>
        <v>0</v>
      </c>
      <c r="BX38">
        <f>(1-BW38)</f>
        <v>0</v>
      </c>
      <c r="DG38">
        <f>$B$13*EF38+$C$13*EG38+$F$13*ER38*(1-EU38)</f>
        <v>0</v>
      </c>
      <c r="DH38">
        <f>DG38*DI38</f>
        <v>0</v>
      </c>
      <c r="DI38">
        <f>($B$13*$D$11+$C$13*$D$11+$F$13*((FE38+EW38)/MAX(FE38+EW38+FF38, 0.1)*$I$11+FF38/MAX(FE38+EW38+FF38, 0.1)*$J$11))/($B$13+$C$13+$F$13)</f>
        <v>0</v>
      </c>
      <c r="DJ38">
        <f>($B$13*$K$11+$C$13*$K$11+$F$13*((FE38+EW38)/MAX(FE38+EW38+FF38, 0.1)*$P$11+FF38/MAX(FE38+EW38+FF38, 0.1)*$Q$11))/($B$13+$C$13+$F$13)</f>
        <v>0</v>
      </c>
      <c r="DK38">
        <v>2.7</v>
      </c>
      <c r="DL38">
        <v>0.5</v>
      </c>
      <c r="DM38" t="s">
        <v>438</v>
      </c>
      <c r="DN38">
        <v>2</v>
      </c>
      <c r="DO38" t="b">
        <v>1</v>
      </c>
      <c r="DP38">
        <v>1759073169.814285</v>
      </c>
      <c r="DQ38">
        <v>172.1763571428571</v>
      </c>
      <c r="DR38">
        <v>153.02925</v>
      </c>
      <c r="DS38">
        <v>21.69102142857143</v>
      </c>
      <c r="DT38">
        <v>20.23038214285715</v>
      </c>
      <c r="DU38">
        <v>173.0887142857143</v>
      </c>
      <c r="DV38">
        <v>21.40595</v>
      </c>
      <c r="DW38">
        <v>500.038107142857</v>
      </c>
      <c r="DX38">
        <v>90.87942499999998</v>
      </c>
      <c r="DY38">
        <v>0.0658544857142857</v>
      </c>
      <c r="DZ38">
        <v>28.68713214285714</v>
      </c>
      <c r="EA38">
        <v>29.99098571428572</v>
      </c>
      <c r="EB38">
        <v>999.9000000000002</v>
      </c>
      <c r="EC38">
        <v>0</v>
      </c>
      <c r="ED38">
        <v>0</v>
      </c>
      <c r="EE38">
        <v>9999.569285714286</v>
      </c>
      <c r="EF38">
        <v>0</v>
      </c>
      <c r="EG38">
        <v>11.31256071428571</v>
      </c>
      <c r="EH38">
        <v>19.1472</v>
      </c>
      <c r="EI38">
        <v>175.9938928571428</v>
      </c>
      <c r="EJ38">
        <v>156.1889642857143</v>
      </c>
      <c r="EK38">
        <v>1.460642857142857</v>
      </c>
      <c r="EL38">
        <v>153.02925</v>
      </c>
      <c r="EM38">
        <v>20.23038214285715</v>
      </c>
      <c r="EN38">
        <v>1.971266785714286</v>
      </c>
      <c r="EO38">
        <v>1.838525357142857</v>
      </c>
      <c r="EP38">
        <v>17.21542142857143</v>
      </c>
      <c r="EQ38">
        <v>16.11823928571429</v>
      </c>
      <c r="ER38">
        <v>2000.010357142857</v>
      </c>
      <c r="ES38">
        <v>0.9800052499999998</v>
      </c>
      <c r="ET38">
        <v>0.01999466785714285</v>
      </c>
      <c r="EU38">
        <v>0</v>
      </c>
      <c r="EV38">
        <v>311.9279642857143</v>
      </c>
      <c r="EW38">
        <v>5.00078</v>
      </c>
      <c r="EX38">
        <v>6177.206071428572</v>
      </c>
      <c r="EY38">
        <v>16379.75</v>
      </c>
      <c r="EZ38">
        <v>39.35703571428571</v>
      </c>
      <c r="FA38">
        <v>40.21849999999999</v>
      </c>
      <c r="FB38">
        <v>39.48200000000001</v>
      </c>
      <c r="FC38">
        <v>39.87264285714285</v>
      </c>
      <c r="FD38">
        <v>40.39039285714286</v>
      </c>
      <c r="FE38">
        <v>1955.121785714286</v>
      </c>
      <c r="FF38">
        <v>39.88857142857144</v>
      </c>
      <c r="FG38">
        <v>0</v>
      </c>
      <c r="FH38">
        <v>1759073169.8</v>
      </c>
      <c r="FI38">
        <v>0</v>
      </c>
      <c r="FJ38">
        <v>311.8422307692308</v>
      </c>
      <c r="FK38">
        <v>-11.68745301041652</v>
      </c>
      <c r="FL38">
        <v>-213.4721369185029</v>
      </c>
      <c r="FM38">
        <v>6175.526153846154</v>
      </c>
      <c r="FN38">
        <v>15</v>
      </c>
      <c r="FO38">
        <v>0</v>
      </c>
      <c r="FP38" t="s">
        <v>439</v>
      </c>
      <c r="FQ38">
        <v>1746989605.5</v>
      </c>
      <c r="FR38">
        <v>1746989593.5</v>
      </c>
      <c r="FS38">
        <v>0</v>
      </c>
      <c r="FT38">
        <v>-0.274</v>
      </c>
      <c r="FU38">
        <v>-0.002</v>
      </c>
      <c r="FV38">
        <v>2.549</v>
      </c>
      <c r="FW38">
        <v>0.129</v>
      </c>
      <c r="FX38">
        <v>420</v>
      </c>
      <c r="FY38">
        <v>17</v>
      </c>
      <c r="FZ38">
        <v>0.02</v>
      </c>
      <c r="GA38">
        <v>0.04</v>
      </c>
      <c r="GB38">
        <v>18.84703170731708</v>
      </c>
      <c r="GC38">
        <v>5.754924041811868</v>
      </c>
      <c r="GD38">
        <v>0.5716830323548628</v>
      </c>
      <c r="GE38">
        <v>0</v>
      </c>
      <c r="GF38">
        <v>312.6227058823529</v>
      </c>
      <c r="GG38">
        <v>-12.79941941634847</v>
      </c>
      <c r="GH38">
        <v>1.276524729131025</v>
      </c>
      <c r="GI38">
        <v>0</v>
      </c>
      <c r="GJ38">
        <v>1.455966341463415</v>
      </c>
      <c r="GK38">
        <v>0.08980222996516003</v>
      </c>
      <c r="GL38">
        <v>0.008970003604452485</v>
      </c>
      <c r="GM38">
        <v>1</v>
      </c>
      <c r="GN38">
        <v>1</v>
      </c>
      <c r="GO38">
        <v>3</v>
      </c>
      <c r="GP38" t="s">
        <v>455</v>
      </c>
      <c r="GQ38">
        <v>3.10235</v>
      </c>
      <c r="GR38">
        <v>2.72365</v>
      </c>
      <c r="GS38">
        <v>0.0369123</v>
      </c>
      <c r="GT38">
        <v>0.0321209</v>
      </c>
      <c r="GU38">
        <v>0.100711</v>
      </c>
      <c r="GV38">
        <v>0.09717430000000001</v>
      </c>
      <c r="GW38">
        <v>25170.8</v>
      </c>
      <c r="GX38">
        <v>22987.2</v>
      </c>
      <c r="GY38">
        <v>26701.3</v>
      </c>
      <c r="GZ38">
        <v>23973.9</v>
      </c>
      <c r="HA38">
        <v>38413.6</v>
      </c>
      <c r="HB38">
        <v>31991</v>
      </c>
      <c r="HC38">
        <v>46622.3</v>
      </c>
      <c r="HD38">
        <v>37928.5</v>
      </c>
      <c r="HE38">
        <v>1.8658</v>
      </c>
      <c r="HF38">
        <v>1.86248</v>
      </c>
      <c r="HG38">
        <v>0.135154</v>
      </c>
      <c r="HH38">
        <v>0</v>
      </c>
      <c r="HI38">
        <v>27.7862</v>
      </c>
      <c r="HJ38">
        <v>999.9</v>
      </c>
      <c r="HK38">
        <v>49.9</v>
      </c>
      <c r="HL38">
        <v>31.2</v>
      </c>
      <c r="HM38">
        <v>25.0532</v>
      </c>
      <c r="HN38">
        <v>61.3491</v>
      </c>
      <c r="HO38">
        <v>22.2636</v>
      </c>
      <c r="HP38">
        <v>1</v>
      </c>
      <c r="HQ38">
        <v>0.151189</v>
      </c>
      <c r="HR38">
        <v>-0.07041939999999999</v>
      </c>
      <c r="HS38">
        <v>20.2809</v>
      </c>
      <c r="HT38">
        <v>5.21085</v>
      </c>
      <c r="HU38">
        <v>11.98</v>
      </c>
      <c r="HV38">
        <v>4.9628</v>
      </c>
      <c r="HW38">
        <v>3.27433</v>
      </c>
      <c r="HX38">
        <v>9999</v>
      </c>
      <c r="HY38">
        <v>9999</v>
      </c>
      <c r="HZ38">
        <v>9999</v>
      </c>
      <c r="IA38">
        <v>31</v>
      </c>
      <c r="IB38">
        <v>1.86399</v>
      </c>
      <c r="IC38">
        <v>1.86017</v>
      </c>
      <c r="ID38">
        <v>1.8584</v>
      </c>
      <c r="IE38">
        <v>1.85979</v>
      </c>
      <c r="IF38">
        <v>1.85989</v>
      </c>
      <c r="IG38">
        <v>1.85837</v>
      </c>
      <c r="IH38">
        <v>1.85745</v>
      </c>
      <c r="II38">
        <v>1.85242</v>
      </c>
      <c r="IJ38">
        <v>0</v>
      </c>
      <c r="IK38">
        <v>0</v>
      </c>
      <c r="IL38">
        <v>0</v>
      </c>
      <c r="IM38">
        <v>0</v>
      </c>
      <c r="IN38" t="s">
        <v>441</v>
      </c>
      <c r="IO38" t="s">
        <v>442</v>
      </c>
      <c r="IP38" t="s">
        <v>443</v>
      </c>
      <c r="IQ38" t="s">
        <v>443</v>
      </c>
      <c r="IR38" t="s">
        <v>443</v>
      </c>
      <c r="IS38" t="s">
        <v>443</v>
      </c>
      <c r="IT38">
        <v>0</v>
      </c>
      <c r="IU38">
        <v>100</v>
      </c>
      <c r="IV38">
        <v>100</v>
      </c>
      <c r="IW38">
        <v>-0.905</v>
      </c>
      <c r="IX38">
        <v>0.2852</v>
      </c>
      <c r="IY38">
        <v>-0.819046093373875</v>
      </c>
      <c r="IZ38">
        <v>-0.0008311593448893811</v>
      </c>
      <c r="JA38">
        <v>1.768286430498992E-06</v>
      </c>
      <c r="JB38">
        <v>-5.176383660599935E-10</v>
      </c>
      <c r="JC38">
        <v>0.01793090377665582</v>
      </c>
      <c r="JD38">
        <v>0.002652576625932546</v>
      </c>
      <c r="JE38">
        <v>0.0004569377311329863</v>
      </c>
      <c r="JF38">
        <v>1.003524486243527E-07</v>
      </c>
      <c r="JG38">
        <v>2</v>
      </c>
      <c r="JH38">
        <v>1975</v>
      </c>
      <c r="JI38">
        <v>1</v>
      </c>
      <c r="JJ38">
        <v>26</v>
      </c>
      <c r="JK38">
        <v>201392.9</v>
      </c>
      <c r="JL38">
        <v>201393.1</v>
      </c>
      <c r="JM38">
        <v>0.423584</v>
      </c>
      <c r="JN38">
        <v>2.64893</v>
      </c>
      <c r="JO38">
        <v>1.49658</v>
      </c>
      <c r="JP38">
        <v>2.34375</v>
      </c>
      <c r="JQ38">
        <v>1.54907</v>
      </c>
      <c r="JR38">
        <v>2.46338</v>
      </c>
      <c r="JS38">
        <v>36.1754</v>
      </c>
      <c r="JT38">
        <v>24.1751</v>
      </c>
      <c r="JU38">
        <v>18</v>
      </c>
      <c r="JV38">
        <v>483.414</v>
      </c>
      <c r="JW38">
        <v>496.23</v>
      </c>
      <c r="JX38">
        <v>27.5031</v>
      </c>
      <c r="JY38">
        <v>29.2419</v>
      </c>
      <c r="JZ38">
        <v>29.9999</v>
      </c>
      <c r="KA38">
        <v>29.5205</v>
      </c>
      <c r="KB38">
        <v>29.5283</v>
      </c>
      <c r="KC38">
        <v>8.448</v>
      </c>
      <c r="KD38">
        <v>21.6172</v>
      </c>
      <c r="KE38">
        <v>93.68089999999999</v>
      </c>
      <c r="KF38">
        <v>27.5059</v>
      </c>
      <c r="KG38">
        <v>99.0557</v>
      </c>
      <c r="KH38">
        <v>20.2656</v>
      </c>
      <c r="KI38">
        <v>101.939</v>
      </c>
      <c r="KJ38">
        <v>91.4701</v>
      </c>
    </row>
    <row r="39" spans="1:296">
      <c r="A39">
        <v>21</v>
      </c>
      <c r="B39">
        <v>1759073182.6</v>
      </c>
      <c r="C39">
        <v>99.5</v>
      </c>
      <c r="D39" t="s">
        <v>485</v>
      </c>
      <c r="E39" t="s">
        <v>486</v>
      </c>
      <c r="F39">
        <v>5</v>
      </c>
      <c r="G39" t="s">
        <v>436</v>
      </c>
      <c r="H39">
        <v>1759073175.1</v>
      </c>
      <c r="I39">
        <f>(J39)/1000</f>
        <v>0</v>
      </c>
      <c r="J39">
        <f>IF(DO39, AM39, AG39)</f>
        <v>0</v>
      </c>
      <c r="K39">
        <f>IF(DO39, AH39, AF39)</f>
        <v>0</v>
      </c>
      <c r="L39">
        <f>DQ39 - IF(AT39&gt;1, K39*DK39*100.0/(AV39), 0)</f>
        <v>0</v>
      </c>
      <c r="M39">
        <f>((S39-I39/2)*L39-K39)/(S39+I39/2)</f>
        <v>0</v>
      </c>
      <c r="N39">
        <f>M39*(DX39+DY39)/1000.0</f>
        <v>0</v>
      </c>
      <c r="O39">
        <f>(DQ39 - IF(AT39&gt;1, K39*DK39*100.0/(AV39), 0))*(DX39+DY39)/1000.0</f>
        <v>0</v>
      </c>
      <c r="P39">
        <f>2.0/((1/R39-1/Q39)+SIGN(R39)*SQRT((1/R39-1/Q39)*(1/R39-1/Q39) + 4*DL39/((DL39+1)*(DL39+1))*(2*1/R39*1/Q39-1/Q39*1/Q39)))</f>
        <v>0</v>
      </c>
      <c r="Q39">
        <f>IF(LEFT(DM39,1)&lt;&gt;"0",IF(LEFT(DM39,1)="1",3.0,DN39),$D$5+$E$5*(EE39*DX39/($K$5*1000))+$F$5*(EE39*DX39/($K$5*1000))*MAX(MIN(DK39,$J$5),$I$5)*MAX(MIN(DK39,$J$5),$I$5)+$G$5*MAX(MIN(DK39,$J$5),$I$5)*(EE39*DX39/($K$5*1000))+$H$5*(EE39*DX39/($K$5*1000))*(EE39*DX39/($K$5*1000)))</f>
        <v>0</v>
      </c>
      <c r="R39">
        <f>I39*(1000-(1000*0.61365*exp(17.502*V39/(240.97+V39))/(DX39+DY39)+DS39)/2)/(1000*0.61365*exp(17.502*V39/(240.97+V39))/(DX39+DY39)-DS39)</f>
        <v>0</v>
      </c>
      <c r="S39">
        <f>1/((DL39+1)/(P39/1.6)+1/(Q39/1.37)) + DL39/((DL39+1)/(P39/1.6) + DL39/(Q39/1.37))</f>
        <v>0</v>
      </c>
      <c r="T39">
        <f>(DG39*DJ39)</f>
        <v>0</v>
      </c>
      <c r="U39">
        <f>(DZ39+(T39+2*0.95*5.67E-8*(((DZ39+$B$9)+273)^4-(DZ39+273)^4)-44100*I39)/(1.84*29.3*Q39+8*0.95*5.67E-8*(DZ39+273)^3))</f>
        <v>0</v>
      </c>
      <c r="V39">
        <f>($C$9*EA39+$D$9*EB39+$E$9*U39)</f>
        <v>0</v>
      </c>
      <c r="W39">
        <f>0.61365*exp(17.502*V39/(240.97+V39))</f>
        <v>0</v>
      </c>
      <c r="X39">
        <f>(Y39/Z39*100)</f>
        <v>0</v>
      </c>
      <c r="Y39">
        <f>DS39*(DX39+DY39)/1000</f>
        <v>0</v>
      </c>
      <c r="Z39">
        <f>0.61365*exp(17.502*DZ39/(240.97+DZ39))</f>
        <v>0</v>
      </c>
      <c r="AA39">
        <f>(W39-DS39*(DX39+DY39)/1000)</f>
        <v>0</v>
      </c>
      <c r="AB39">
        <f>(-I39*44100)</f>
        <v>0</v>
      </c>
      <c r="AC39">
        <f>2*29.3*Q39*0.92*(DZ39-V39)</f>
        <v>0</v>
      </c>
      <c r="AD39">
        <f>2*0.95*5.67E-8*(((DZ39+$B$9)+273)^4-(V39+273)^4)</f>
        <v>0</v>
      </c>
      <c r="AE39">
        <f>T39+AD39+AB39+AC39</f>
        <v>0</v>
      </c>
      <c r="AF39">
        <f>DW39*AT39*(DR39-DQ39*(1000-AT39*DT39)/(1000-AT39*DS39))/(100*DK39)</f>
        <v>0</v>
      </c>
      <c r="AG39">
        <f>1000*DW39*AT39*(DS39-DT39)/(100*DK39*(1000-AT39*DS39))</f>
        <v>0</v>
      </c>
      <c r="AH39">
        <f>(AI39 - AJ39 - DX39*1E3/(8.314*(DZ39+273.15)) * AL39/DW39 * AK39) * DW39/(100*DK39) * (1000 - DT39)/1000</f>
        <v>0</v>
      </c>
      <c r="AI39">
        <v>123.4026231713151</v>
      </c>
      <c r="AJ39">
        <v>135.5428545454545</v>
      </c>
      <c r="AK39">
        <v>-3.300504475906783</v>
      </c>
      <c r="AL39">
        <v>65.07382265108268</v>
      </c>
      <c r="AM39">
        <f>(AO39 - AN39 + DX39*1E3/(8.314*(DZ39+273.15)) * AQ39/DW39 * AP39) * DW39/(100*DK39) * 1000/(1000 - AO39)</f>
        <v>0</v>
      </c>
      <c r="AN39">
        <v>20.21758263476134</v>
      </c>
      <c r="AO39">
        <v>21.69644606060606</v>
      </c>
      <c r="AP39">
        <v>-4.552018997466184E-06</v>
      </c>
      <c r="AQ39">
        <v>105.1465455162051</v>
      </c>
      <c r="AR39">
        <v>0</v>
      </c>
      <c r="AS39">
        <v>0</v>
      </c>
      <c r="AT39">
        <f>IF(AR39*$H$15&gt;=AV39,1.0,(AV39/(AV39-AR39*$H$15)))</f>
        <v>0</v>
      </c>
      <c r="AU39">
        <f>(AT39-1)*100</f>
        <v>0</v>
      </c>
      <c r="AV39">
        <f>MAX(0,($B$15+$C$15*EE39)/(1+$D$15*EE39)*DX39/(DZ39+273)*$E$15)</f>
        <v>0</v>
      </c>
      <c r="AW39" t="s">
        <v>437</v>
      </c>
      <c r="AX39" t="s">
        <v>437</v>
      </c>
      <c r="AY39">
        <v>0</v>
      </c>
      <c r="AZ39">
        <v>0</v>
      </c>
      <c r="BA39">
        <f>1-AY39/AZ39</f>
        <v>0</v>
      </c>
      <c r="BB39">
        <v>0</v>
      </c>
      <c r="BC39" t="s">
        <v>437</v>
      </c>
      <c r="BD39" t="s">
        <v>437</v>
      </c>
      <c r="BE39">
        <v>0</v>
      </c>
      <c r="BF39">
        <v>0</v>
      </c>
      <c r="BG39">
        <f>1-BE39/BF39</f>
        <v>0</v>
      </c>
      <c r="BH39">
        <v>0.5</v>
      </c>
      <c r="BI39">
        <f>DH39</f>
        <v>0</v>
      </c>
      <c r="BJ39">
        <f>K39</f>
        <v>0</v>
      </c>
      <c r="BK39">
        <f>BG39*BH39*BI39</f>
        <v>0</v>
      </c>
      <c r="BL39">
        <f>(BJ39-BB39)/BI39</f>
        <v>0</v>
      </c>
      <c r="BM39">
        <f>(AZ39-BF39)/BF39</f>
        <v>0</v>
      </c>
      <c r="BN39">
        <f>AY39/(BA39+AY39/BF39)</f>
        <v>0</v>
      </c>
      <c r="BO39" t="s">
        <v>437</v>
      </c>
      <c r="BP39">
        <v>0</v>
      </c>
      <c r="BQ39">
        <f>IF(BP39&lt;&gt;0, BP39, BN39)</f>
        <v>0</v>
      </c>
      <c r="BR39">
        <f>1-BQ39/BF39</f>
        <v>0</v>
      </c>
      <c r="BS39">
        <f>(BF39-BE39)/(BF39-BQ39)</f>
        <v>0</v>
      </c>
      <c r="BT39">
        <f>(AZ39-BF39)/(AZ39-BQ39)</f>
        <v>0</v>
      </c>
      <c r="BU39">
        <f>(BF39-BE39)/(BF39-AY39)</f>
        <v>0</v>
      </c>
      <c r="BV39">
        <f>(AZ39-BF39)/(AZ39-AY39)</f>
        <v>0</v>
      </c>
      <c r="BW39">
        <f>(BS39*BQ39/BE39)</f>
        <v>0</v>
      </c>
      <c r="BX39">
        <f>(1-BW39)</f>
        <v>0</v>
      </c>
      <c r="DG39">
        <f>$B$13*EF39+$C$13*EG39+$F$13*ER39*(1-EU39)</f>
        <v>0</v>
      </c>
      <c r="DH39">
        <f>DG39*DI39</f>
        <v>0</v>
      </c>
      <c r="DI39">
        <f>($B$13*$D$11+$C$13*$D$11+$F$13*((FE39+EW39)/MAX(FE39+EW39+FF39, 0.1)*$I$11+FF39/MAX(FE39+EW39+FF39, 0.1)*$J$11))/($B$13+$C$13+$F$13)</f>
        <v>0</v>
      </c>
      <c r="DJ39">
        <f>($B$13*$K$11+$C$13*$K$11+$F$13*((FE39+EW39)/MAX(FE39+EW39+FF39, 0.1)*$P$11+FF39/MAX(FE39+EW39+FF39, 0.1)*$Q$11))/($B$13+$C$13+$F$13)</f>
        <v>0</v>
      </c>
      <c r="DK39">
        <v>2.7</v>
      </c>
      <c r="DL39">
        <v>0.5</v>
      </c>
      <c r="DM39" t="s">
        <v>438</v>
      </c>
      <c r="DN39">
        <v>2</v>
      </c>
      <c r="DO39" t="b">
        <v>1</v>
      </c>
      <c r="DP39">
        <v>1759073175.1</v>
      </c>
      <c r="DQ39">
        <v>155.1663333333333</v>
      </c>
      <c r="DR39">
        <v>135.4915555555555</v>
      </c>
      <c r="DS39">
        <v>21.69368518518518</v>
      </c>
      <c r="DT39">
        <v>20.22430740740741</v>
      </c>
      <c r="DU39">
        <v>156.0737407407407</v>
      </c>
      <c r="DV39">
        <v>21.40855555555556</v>
      </c>
      <c r="DW39">
        <v>499.9682222222222</v>
      </c>
      <c r="DX39">
        <v>90.87963703703703</v>
      </c>
      <c r="DY39">
        <v>0.06585118148148147</v>
      </c>
      <c r="DZ39">
        <v>28.68849629629629</v>
      </c>
      <c r="EA39">
        <v>29.99134814814815</v>
      </c>
      <c r="EB39">
        <v>999.9000000000001</v>
      </c>
      <c r="EC39">
        <v>0</v>
      </c>
      <c r="ED39">
        <v>0</v>
      </c>
      <c r="EE39">
        <v>9994.829259259261</v>
      </c>
      <c r="EF39">
        <v>0</v>
      </c>
      <c r="EG39">
        <v>11.3189074074074</v>
      </c>
      <c r="EH39">
        <v>19.67478148148148</v>
      </c>
      <c r="EI39">
        <v>158.607037037037</v>
      </c>
      <c r="EJ39">
        <v>138.2883703703704</v>
      </c>
      <c r="EK39">
        <v>1.469381111111111</v>
      </c>
      <c r="EL39">
        <v>135.4915555555555</v>
      </c>
      <c r="EM39">
        <v>20.22430740740741</v>
      </c>
      <c r="EN39">
        <v>1.971514074074074</v>
      </c>
      <c r="EO39">
        <v>1.837977407407408</v>
      </c>
      <c r="EP39">
        <v>17.2173962962963</v>
      </c>
      <c r="EQ39">
        <v>16.11357037037037</v>
      </c>
      <c r="ER39">
        <v>1999.999259259259</v>
      </c>
      <c r="ES39">
        <v>0.9800042592592592</v>
      </c>
      <c r="ET39">
        <v>0.01999564444444444</v>
      </c>
      <c r="EU39">
        <v>0</v>
      </c>
      <c r="EV39">
        <v>311.0267407407407</v>
      </c>
      <c r="EW39">
        <v>5.00078</v>
      </c>
      <c r="EX39">
        <v>6159.842962962964</v>
      </c>
      <c r="EY39">
        <v>16379.65555555555</v>
      </c>
      <c r="EZ39">
        <v>39.35644444444444</v>
      </c>
      <c r="FA39">
        <v>40.21966666666667</v>
      </c>
      <c r="FB39">
        <v>39.47444444444444</v>
      </c>
      <c r="FC39">
        <v>39.88874074074074</v>
      </c>
      <c r="FD39">
        <v>40.37474074074074</v>
      </c>
      <c r="FE39">
        <v>1955.108888888889</v>
      </c>
      <c r="FF39">
        <v>39.89037037037038</v>
      </c>
      <c r="FG39">
        <v>0</v>
      </c>
      <c r="FH39">
        <v>1759073174.6</v>
      </c>
      <c r="FI39">
        <v>0</v>
      </c>
      <c r="FJ39">
        <v>311.0142692307693</v>
      </c>
      <c r="FK39">
        <v>-9.392102561846006</v>
      </c>
      <c r="FL39">
        <v>-171.8618803829932</v>
      </c>
      <c r="FM39">
        <v>6160.008461538461</v>
      </c>
      <c r="FN39">
        <v>15</v>
      </c>
      <c r="FO39">
        <v>0</v>
      </c>
      <c r="FP39" t="s">
        <v>439</v>
      </c>
      <c r="FQ39">
        <v>1746989605.5</v>
      </c>
      <c r="FR39">
        <v>1746989593.5</v>
      </c>
      <c r="FS39">
        <v>0</v>
      </c>
      <c r="FT39">
        <v>-0.274</v>
      </c>
      <c r="FU39">
        <v>-0.002</v>
      </c>
      <c r="FV39">
        <v>2.549</v>
      </c>
      <c r="FW39">
        <v>0.129</v>
      </c>
      <c r="FX39">
        <v>420</v>
      </c>
      <c r="FY39">
        <v>17</v>
      </c>
      <c r="FZ39">
        <v>0.02</v>
      </c>
      <c r="GA39">
        <v>0.04</v>
      </c>
      <c r="GB39">
        <v>19.394085</v>
      </c>
      <c r="GC39">
        <v>5.937379362101348</v>
      </c>
      <c r="GD39">
        <v>0.574428588055121</v>
      </c>
      <c r="GE39">
        <v>0</v>
      </c>
      <c r="GF39">
        <v>311.5885</v>
      </c>
      <c r="GG39">
        <v>-10.55329258788547</v>
      </c>
      <c r="GH39">
        <v>1.070701096588255</v>
      </c>
      <c r="GI39">
        <v>0</v>
      </c>
      <c r="GJ39">
        <v>1.46489775</v>
      </c>
      <c r="GK39">
        <v>0.1017267917448409</v>
      </c>
      <c r="GL39">
        <v>0.009867337657012662</v>
      </c>
      <c r="GM39">
        <v>0</v>
      </c>
      <c r="GN39">
        <v>0</v>
      </c>
      <c r="GO39">
        <v>3</v>
      </c>
      <c r="GP39" t="s">
        <v>458</v>
      </c>
      <c r="GQ39">
        <v>3.10196</v>
      </c>
      <c r="GR39">
        <v>2.72411</v>
      </c>
      <c r="GS39">
        <v>0.0332165</v>
      </c>
      <c r="GT39">
        <v>0.0282011</v>
      </c>
      <c r="GU39">
        <v>0.100716</v>
      </c>
      <c r="GV39">
        <v>0.0971597</v>
      </c>
      <c r="GW39">
        <v>25267.4</v>
      </c>
      <c r="GX39">
        <v>23080.1</v>
      </c>
      <c r="GY39">
        <v>26701.3</v>
      </c>
      <c r="GZ39">
        <v>23973.7</v>
      </c>
      <c r="HA39">
        <v>38412.9</v>
      </c>
      <c r="HB39">
        <v>31991</v>
      </c>
      <c r="HC39">
        <v>46622.3</v>
      </c>
      <c r="HD39">
        <v>37928.4</v>
      </c>
      <c r="HE39">
        <v>1.86488</v>
      </c>
      <c r="HF39">
        <v>1.86315</v>
      </c>
      <c r="HG39">
        <v>0.134744</v>
      </c>
      <c r="HH39">
        <v>0</v>
      </c>
      <c r="HI39">
        <v>27.7884</v>
      </c>
      <c r="HJ39">
        <v>999.9</v>
      </c>
      <c r="HK39">
        <v>49.8</v>
      </c>
      <c r="HL39">
        <v>31.2</v>
      </c>
      <c r="HM39">
        <v>25.0039</v>
      </c>
      <c r="HN39">
        <v>61.2991</v>
      </c>
      <c r="HO39">
        <v>22.3758</v>
      </c>
      <c r="HP39">
        <v>1</v>
      </c>
      <c r="HQ39">
        <v>0.151067</v>
      </c>
      <c r="HR39">
        <v>-0.0658224</v>
      </c>
      <c r="HS39">
        <v>20.2809</v>
      </c>
      <c r="HT39">
        <v>5.21115</v>
      </c>
      <c r="HU39">
        <v>11.98</v>
      </c>
      <c r="HV39">
        <v>4.9628</v>
      </c>
      <c r="HW39">
        <v>3.27423</v>
      </c>
      <c r="HX39">
        <v>9999</v>
      </c>
      <c r="HY39">
        <v>9999</v>
      </c>
      <c r="HZ39">
        <v>9999</v>
      </c>
      <c r="IA39">
        <v>31</v>
      </c>
      <c r="IB39">
        <v>1.86399</v>
      </c>
      <c r="IC39">
        <v>1.86017</v>
      </c>
      <c r="ID39">
        <v>1.85841</v>
      </c>
      <c r="IE39">
        <v>1.85977</v>
      </c>
      <c r="IF39">
        <v>1.85991</v>
      </c>
      <c r="IG39">
        <v>1.85837</v>
      </c>
      <c r="IH39">
        <v>1.85745</v>
      </c>
      <c r="II39">
        <v>1.85242</v>
      </c>
      <c r="IJ39">
        <v>0</v>
      </c>
      <c r="IK39">
        <v>0</v>
      </c>
      <c r="IL39">
        <v>0</v>
      </c>
      <c r="IM39">
        <v>0</v>
      </c>
      <c r="IN39" t="s">
        <v>441</v>
      </c>
      <c r="IO39" t="s">
        <v>442</v>
      </c>
      <c r="IP39" t="s">
        <v>443</v>
      </c>
      <c r="IQ39" t="s">
        <v>443</v>
      </c>
      <c r="IR39" t="s">
        <v>443</v>
      </c>
      <c r="IS39" t="s">
        <v>443</v>
      </c>
      <c r="IT39">
        <v>0</v>
      </c>
      <c r="IU39">
        <v>100</v>
      </c>
      <c r="IV39">
        <v>100</v>
      </c>
      <c r="IW39">
        <v>-0.899</v>
      </c>
      <c r="IX39">
        <v>0.2852</v>
      </c>
      <c r="IY39">
        <v>-0.819046093373875</v>
      </c>
      <c r="IZ39">
        <v>-0.0008311593448893811</v>
      </c>
      <c r="JA39">
        <v>1.768286430498992E-06</v>
      </c>
      <c r="JB39">
        <v>-5.176383660599935E-10</v>
      </c>
      <c r="JC39">
        <v>0.01793090377665582</v>
      </c>
      <c r="JD39">
        <v>0.002652576625932546</v>
      </c>
      <c r="JE39">
        <v>0.0004569377311329863</v>
      </c>
      <c r="JF39">
        <v>1.003524486243527E-07</v>
      </c>
      <c r="JG39">
        <v>2</v>
      </c>
      <c r="JH39">
        <v>1975</v>
      </c>
      <c r="JI39">
        <v>1</v>
      </c>
      <c r="JJ39">
        <v>26</v>
      </c>
      <c r="JK39">
        <v>201393</v>
      </c>
      <c r="JL39">
        <v>201393.2</v>
      </c>
      <c r="JM39">
        <v>0.378418</v>
      </c>
      <c r="JN39">
        <v>2.6709</v>
      </c>
      <c r="JO39">
        <v>1.49658</v>
      </c>
      <c r="JP39">
        <v>2.34375</v>
      </c>
      <c r="JQ39">
        <v>1.54907</v>
      </c>
      <c r="JR39">
        <v>2.35718</v>
      </c>
      <c r="JS39">
        <v>36.1754</v>
      </c>
      <c r="JT39">
        <v>24.1663</v>
      </c>
      <c r="JU39">
        <v>18</v>
      </c>
      <c r="JV39">
        <v>482.844</v>
      </c>
      <c r="JW39">
        <v>496.648</v>
      </c>
      <c r="JX39">
        <v>27.5086</v>
      </c>
      <c r="JY39">
        <v>29.2387</v>
      </c>
      <c r="JZ39">
        <v>29.9998</v>
      </c>
      <c r="KA39">
        <v>29.5167</v>
      </c>
      <c r="KB39">
        <v>29.5245</v>
      </c>
      <c r="KC39">
        <v>7.65142</v>
      </c>
      <c r="KD39">
        <v>21.6172</v>
      </c>
      <c r="KE39">
        <v>93.68089999999999</v>
      </c>
      <c r="KF39">
        <v>27.5091</v>
      </c>
      <c r="KG39">
        <v>85.70010000000001</v>
      </c>
      <c r="KH39">
        <v>20.2656</v>
      </c>
      <c r="KI39">
        <v>101.939</v>
      </c>
      <c r="KJ39">
        <v>91.4697</v>
      </c>
    </row>
    <row r="40" spans="1:296">
      <c r="A40">
        <v>22</v>
      </c>
      <c r="B40">
        <v>1759073187.6</v>
      </c>
      <c r="C40">
        <v>104.5</v>
      </c>
      <c r="D40" t="s">
        <v>487</v>
      </c>
      <c r="E40" t="s">
        <v>488</v>
      </c>
      <c r="F40">
        <v>5</v>
      </c>
      <c r="G40" t="s">
        <v>436</v>
      </c>
      <c r="H40">
        <v>1759073179.814285</v>
      </c>
      <c r="I40">
        <f>(J40)/1000</f>
        <v>0</v>
      </c>
      <c r="J40">
        <f>IF(DO40, AM40, AG40)</f>
        <v>0</v>
      </c>
      <c r="K40">
        <f>IF(DO40, AH40, AF40)</f>
        <v>0</v>
      </c>
      <c r="L40">
        <f>DQ40 - IF(AT40&gt;1, K40*DK40*100.0/(AV40), 0)</f>
        <v>0</v>
      </c>
      <c r="M40">
        <f>((S40-I40/2)*L40-K40)/(S40+I40/2)</f>
        <v>0</v>
      </c>
      <c r="N40">
        <f>M40*(DX40+DY40)/1000.0</f>
        <v>0</v>
      </c>
      <c r="O40">
        <f>(DQ40 - IF(AT40&gt;1, K40*DK40*100.0/(AV40), 0))*(DX40+DY40)/1000.0</f>
        <v>0</v>
      </c>
      <c r="P40">
        <f>2.0/((1/R40-1/Q40)+SIGN(R40)*SQRT((1/R40-1/Q40)*(1/R40-1/Q40) + 4*DL40/((DL40+1)*(DL40+1))*(2*1/R40*1/Q40-1/Q40*1/Q40)))</f>
        <v>0</v>
      </c>
      <c r="Q40">
        <f>IF(LEFT(DM40,1)&lt;&gt;"0",IF(LEFT(DM40,1)="1",3.0,DN40),$D$5+$E$5*(EE40*DX40/($K$5*1000))+$F$5*(EE40*DX40/($K$5*1000))*MAX(MIN(DK40,$J$5),$I$5)*MAX(MIN(DK40,$J$5),$I$5)+$G$5*MAX(MIN(DK40,$J$5),$I$5)*(EE40*DX40/($K$5*1000))+$H$5*(EE40*DX40/($K$5*1000))*(EE40*DX40/($K$5*1000)))</f>
        <v>0</v>
      </c>
      <c r="R40">
        <f>I40*(1000-(1000*0.61365*exp(17.502*V40/(240.97+V40))/(DX40+DY40)+DS40)/2)/(1000*0.61365*exp(17.502*V40/(240.97+V40))/(DX40+DY40)-DS40)</f>
        <v>0</v>
      </c>
      <c r="S40">
        <f>1/((DL40+1)/(P40/1.6)+1/(Q40/1.37)) + DL40/((DL40+1)/(P40/1.6) + DL40/(Q40/1.37))</f>
        <v>0</v>
      </c>
      <c r="T40">
        <f>(DG40*DJ40)</f>
        <v>0</v>
      </c>
      <c r="U40">
        <f>(DZ40+(T40+2*0.95*5.67E-8*(((DZ40+$B$9)+273)^4-(DZ40+273)^4)-44100*I40)/(1.84*29.3*Q40+8*0.95*5.67E-8*(DZ40+273)^3))</f>
        <v>0</v>
      </c>
      <c r="V40">
        <f>($C$9*EA40+$D$9*EB40+$E$9*U40)</f>
        <v>0</v>
      </c>
      <c r="W40">
        <f>0.61365*exp(17.502*V40/(240.97+V40))</f>
        <v>0</v>
      </c>
      <c r="X40">
        <f>(Y40/Z40*100)</f>
        <v>0</v>
      </c>
      <c r="Y40">
        <f>DS40*(DX40+DY40)/1000</f>
        <v>0</v>
      </c>
      <c r="Z40">
        <f>0.61365*exp(17.502*DZ40/(240.97+DZ40))</f>
        <v>0</v>
      </c>
      <c r="AA40">
        <f>(W40-DS40*(DX40+DY40)/1000)</f>
        <v>0</v>
      </c>
      <c r="AB40">
        <f>(-I40*44100)</f>
        <v>0</v>
      </c>
      <c r="AC40">
        <f>2*29.3*Q40*0.92*(DZ40-V40)</f>
        <v>0</v>
      </c>
      <c r="AD40">
        <f>2*0.95*5.67E-8*(((DZ40+$B$9)+273)^4-(V40+273)^4)</f>
        <v>0</v>
      </c>
      <c r="AE40">
        <f>T40+AD40+AB40+AC40</f>
        <v>0</v>
      </c>
      <c r="AF40">
        <f>DW40*AT40*(DR40-DQ40*(1000-AT40*DT40)/(1000-AT40*DS40))/(100*DK40)</f>
        <v>0</v>
      </c>
      <c r="AG40">
        <f>1000*DW40*AT40*(DS40-DT40)/(100*DK40*(1000-AT40*DS40))</f>
        <v>0</v>
      </c>
      <c r="AH40">
        <f>(AI40 - AJ40 - DX40*1E3/(8.314*(DZ40+273.15)) * AL40/DW40 * AK40) * DW40/(100*DK40) * (1000 - DT40)/1000</f>
        <v>0</v>
      </c>
      <c r="AI40">
        <v>106.5354096105159</v>
      </c>
      <c r="AJ40">
        <v>119.0675151515151</v>
      </c>
      <c r="AK40">
        <v>-3.291417924385836</v>
      </c>
      <c r="AL40">
        <v>65.07382265108268</v>
      </c>
      <c r="AM40">
        <f>(AO40 - AN40 + DX40*1E3/(8.314*(DZ40+273.15)) * AQ40/DW40 * AP40) * DW40/(100*DK40) * 1000/(1000 - AO40)</f>
        <v>0</v>
      </c>
      <c r="AN40">
        <v>20.2129612224013</v>
      </c>
      <c r="AO40">
        <v>21.69878848484848</v>
      </c>
      <c r="AP40">
        <v>1.837550625897911E-05</v>
      </c>
      <c r="AQ40">
        <v>105.1465455162051</v>
      </c>
      <c r="AR40">
        <v>0</v>
      </c>
      <c r="AS40">
        <v>0</v>
      </c>
      <c r="AT40">
        <f>IF(AR40*$H$15&gt;=AV40,1.0,(AV40/(AV40-AR40*$H$15)))</f>
        <v>0</v>
      </c>
      <c r="AU40">
        <f>(AT40-1)*100</f>
        <v>0</v>
      </c>
      <c r="AV40">
        <f>MAX(0,($B$15+$C$15*EE40)/(1+$D$15*EE40)*DX40/(DZ40+273)*$E$15)</f>
        <v>0</v>
      </c>
      <c r="AW40" t="s">
        <v>437</v>
      </c>
      <c r="AX40" t="s">
        <v>437</v>
      </c>
      <c r="AY40">
        <v>0</v>
      </c>
      <c r="AZ40">
        <v>0</v>
      </c>
      <c r="BA40">
        <f>1-AY40/AZ40</f>
        <v>0</v>
      </c>
      <c r="BB40">
        <v>0</v>
      </c>
      <c r="BC40" t="s">
        <v>437</v>
      </c>
      <c r="BD40" t="s">
        <v>437</v>
      </c>
      <c r="BE40">
        <v>0</v>
      </c>
      <c r="BF40">
        <v>0</v>
      </c>
      <c r="BG40">
        <f>1-BE40/BF40</f>
        <v>0</v>
      </c>
      <c r="BH40">
        <v>0.5</v>
      </c>
      <c r="BI40">
        <f>DH40</f>
        <v>0</v>
      </c>
      <c r="BJ40">
        <f>K40</f>
        <v>0</v>
      </c>
      <c r="BK40">
        <f>BG40*BH40*BI40</f>
        <v>0</v>
      </c>
      <c r="BL40">
        <f>(BJ40-BB40)/BI40</f>
        <v>0</v>
      </c>
      <c r="BM40">
        <f>(AZ40-BF40)/BF40</f>
        <v>0</v>
      </c>
      <c r="BN40">
        <f>AY40/(BA40+AY40/BF40)</f>
        <v>0</v>
      </c>
      <c r="BO40" t="s">
        <v>437</v>
      </c>
      <c r="BP40">
        <v>0</v>
      </c>
      <c r="BQ40">
        <f>IF(BP40&lt;&gt;0, BP40, BN40)</f>
        <v>0</v>
      </c>
      <c r="BR40">
        <f>1-BQ40/BF40</f>
        <v>0</v>
      </c>
      <c r="BS40">
        <f>(BF40-BE40)/(BF40-BQ40)</f>
        <v>0</v>
      </c>
      <c r="BT40">
        <f>(AZ40-BF40)/(AZ40-BQ40)</f>
        <v>0</v>
      </c>
      <c r="BU40">
        <f>(BF40-BE40)/(BF40-AY40)</f>
        <v>0</v>
      </c>
      <c r="BV40">
        <f>(AZ40-BF40)/(AZ40-AY40)</f>
        <v>0</v>
      </c>
      <c r="BW40">
        <f>(BS40*BQ40/BE40)</f>
        <v>0</v>
      </c>
      <c r="BX40">
        <f>(1-BW40)</f>
        <v>0</v>
      </c>
      <c r="DG40">
        <f>$B$13*EF40+$C$13*EG40+$F$13*ER40*(1-EU40)</f>
        <v>0</v>
      </c>
      <c r="DH40">
        <f>DG40*DI40</f>
        <v>0</v>
      </c>
      <c r="DI40">
        <f>($B$13*$D$11+$C$13*$D$11+$F$13*((FE40+EW40)/MAX(FE40+EW40+FF40, 0.1)*$I$11+FF40/MAX(FE40+EW40+FF40, 0.1)*$J$11))/($B$13+$C$13+$F$13)</f>
        <v>0</v>
      </c>
      <c r="DJ40">
        <f>($B$13*$K$11+$C$13*$K$11+$F$13*((FE40+EW40)/MAX(FE40+EW40+FF40, 0.1)*$P$11+FF40/MAX(FE40+EW40+FF40, 0.1)*$Q$11))/($B$13+$C$13+$F$13)</f>
        <v>0</v>
      </c>
      <c r="DK40">
        <v>2.7</v>
      </c>
      <c r="DL40">
        <v>0.5</v>
      </c>
      <c r="DM40" t="s">
        <v>438</v>
      </c>
      <c r="DN40">
        <v>2</v>
      </c>
      <c r="DO40" t="b">
        <v>1</v>
      </c>
      <c r="DP40">
        <v>1759073179.814285</v>
      </c>
      <c r="DQ40">
        <v>139.9717142857143</v>
      </c>
      <c r="DR40">
        <v>119.8650892857143</v>
      </c>
      <c r="DS40">
        <v>21.69597142857142</v>
      </c>
      <c r="DT40">
        <v>20.219</v>
      </c>
      <c r="DU40">
        <v>140.8738214285714</v>
      </c>
      <c r="DV40">
        <v>21.41079642857144</v>
      </c>
      <c r="DW40">
        <v>499.9971071428572</v>
      </c>
      <c r="DX40">
        <v>90.87972499999999</v>
      </c>
      <c r="DY40">
        <v>0.06561645714285715</v>
      </c>
      <c r="DZ40">
        <v>28.68781785714286</v>
      </c>
      <c r="EA40">
        <v>29.98930357142857</v>
      </c>
      <c r="EB40">
        <v>999.9000000000002</v>
      </c>
      <c r="EC40">
        <v>0</v>
      </c>
      <c r="ED40">
        <v>0</v>
      </c>
      <c r="EE40">
        <v>10004.97142857143</v>
      </c>
      <c r="EF40">
        <v>0</v>
      </c>
      <c r="EG40">
        <v>11.32285357142857</v>
      </c>
      <c r="EH40">
        <v>20.10654642857143</v>
      </c>
      <c r="EI40">
        <v>143.0758214285715</v>
      </c>
      <c r="EJ40">
        <v>122.3387892857143</v>
      </c>
      <c r="EK40">
        <v>1.476978214285714</v>
      </c>
      <c r="EL40">
        <v>119.8650892857143</v>
      </c>
      <c r="EM40">
        <v>20.219</v>
      </c>
      <c r="EN40">
        <v>1.971724285714286</v>
      </c>
      <c r="EO40">
        <v>1.837496785714286</v>
      </c>
      <c r="EP40">
        <v>17.21908214285714</v>
      </c>
      <c r="EQ40">
        <v>16.10946785714286</v>
      </c>
      <c r="ER40">
        <v>1999.993928571428</v>
      </c>
      <c r="ES40">
        <v>0.9800043214285713</v>
      </c>
      <c r="ET40">
        <v>0.01999558571428571</v>
      </c>
      <c r="EU40">
        <v>0</v>
      </c>
      <c r="EV40">
        <v>310.3833214285714</v>
      </c>
      <c r="EW40">
        <v>5.00078</v>
      </c>
      <c r="EX40">
        <v>6147.792857142857</v>
      </c>
      <c r="EY40">
        <v>16379.59642857143</v>
      </c>
      <c r="EZ40">
        <v>39.33464285714285</v>
      </c>
      <c r="FA40">
        <v>40.21849999999999</v>
      </c>
      <c r="FB40">
        <v>39.49092857142857</v>
      </c>
      <c r="FC40">
        <v>39.87485714285714</v>
      </c>
      <c r="FD40">
        <v>40.38367857142857</v>
      </c>
      <c r="FE40">
        <v>1955.103928571429</v>
      </c>
      <c r="FF40">
        <v>39.89000000000001</v>
      </c>
      <c r="FG40">
        <v>0</v>
      </c>
      <c r="FH40">
        <v>1759073179.4</v>
      </c>
      <c r="FI40">
        <v>0</v>
      </c>
      <c r="FJ40">
        <v>310.3537692307692</v>
      </c>
      <c r="FK40">
        <v>-7.035145289980367</v>
      </c>
      <c r="FL40">
        <v>-137.4249572606511</v>
      </c>
      <c r="FM40">
        <v>6147.579230769231</v>
      </c>
      <c r="FN40">
        <v>15</v>
      </c>
      <c r="FO40">
        <v>0</v>
      </c>
      <c r="FP40" t="s">
        <v>439</v>
      </c>
      <c r="FQ40">
        <v>1746989605.5</v>
      </c>
      <c r="FR40">
        <v>1746989593.5</v>
      </c>
      <c r="FS40">
        <v>0</v>
      </c>
      <c r="FT40">
        <v>-0.274</v>
      </c>
      <c r="FU40">
        <v>-0.002</v>
      </c>
      <c r="FV40">
        <v>2.549</v>
      </c>
      <c r="FW40">
        <v>0.129</v>
      </c>
      <c r="FX40">
        <v>420</v>
      </c>
      <c r="FY40">
        <v>17</v>
      </c>
      <c r="FZ40">
        <v>0.02</v>
      </c>
      <c r="GA40">
        <v>0.04</v>
      </c>
      <c r="GB40">
        <v>19.8722725</v>
      </c>
      <c r="GC40">
        <v>5.60470806754215</v>
      </c>
      <c r="GD40">
        <v>0.5423064101536601</v>
      </c>
      <c r="GE40">
        <v>0</v>
      </c>
      <c r="GF40">
        <v>310.7184117647059</v>
      </c>
      <c r="GG40">
        <v>-8.248861715878727</v>
      </c>
      <c r="GH40">
        <v>0.8515680387188564</v>
      </c>
      <c r="GI40">
        <v>0</v>
      </c>
      <c r="GJ40">
        <v>1.4726615</v>
      </c>
      <c r="GK40">
        <v>0.09718514071294282</v>
      </c>
      <c r="GL40">
        <v>0.009456351714588454</v>
      </c>
      <c r="GM40">
        <v>1</v>
      </c>
      <c r="GN40">
        <v>1</v>
      </c>
      <c r="GO40">
        <v>3</v>
      </c>
      <c r="GP40" t="s">
        <v>455</v>
      </c>
      <c r="GQ40">
        <v>3.10214</v>
      </c>
      <c r="GR40">
        <v>2.7236</v>
      </c>
      <c r="GS40">
        <v>0.0294414</v>
      </c>
      <c r="GT40">
        <v>0.0241796</v>
      </c>
      <c r="GU40">
        <v>0.100721</v>
      </c>
      <c r="GV40">
        <v>0.09714059999999999</v>
      </c>
      <c r="GW40">
        <v>25366.3</v>
      </c>
      <c r="GX40">
        <v>23175.7</v>
      </c>
      <c r="GY40">
        <v>26701.5</v>
      </c>
      <c r="GZ40">
        <v>23973.8</v>
      </c>
      <c r="HA40">
        <v>38412.5</v>
      </c>
      <c r="HB40">
        <v>31991.4</v>
      </c>
      <c r="HC40">
        <v>46622.6</v>
      </c>
      <c r="HD40">
        <v>37928.6</v>
      </c>
      <c r="HE40">
        <v>1.86523</v>
      </c>
      <c r="HF40">
        <v>1.8627</v>
      </c>
      <c r="HG40">
        <v>0.135042</v>
      </c>
      <c r="HH40">
        <v>0</v>
      </c>
      <c r="HI40">
        <v>27.7869</v>
      </c>
      <c r="HJ40">
        <v>999.9</v>
      </c>
      <c r="HK40">
        <v>49.8</v>
      </c>
      <c r="HL40">
        <v>31.2</v>
      </c>
      <c r="HM40">
        <v>25.0055</v>
      </c>
      <c r="HN40">
        <v>60.8291</v>
      </c>
      <c r="HO40">
        <v>22.3117</v>
      </c>
      <c r="HP40">
        <v>1</v>
      </c>
      <c r="HQ40">
        <v>0.150559</v>
      </c>
      <c r="HR40">
        <v>-0.087982</v>
      </c>
      <c r="HS40">
        <v>20.2808</v>
      </c>
      <c r="HT40">
        <v>5.21145</v>
      </c>
      <c r="HU40">
        <v>11.98</v>
      </c>
      <c r="HV40">
        <v>4.9622</v>
      </c>
      <c r="HW40">
        <v>3.27455</v>
      </c>
      <c r="HX40">
        <v>9999</v>
      </c>
      <c r="HY40">
        <v>9999</v>
      </c>
      <c r="HZ40">
        <v>9999</v>
      </c>
      <c r="IA40">
        <v>31</v>
      </c>
      <c r="IB40">
        <v>1.864</v>
      </c>
      <c r="IC40">
        <v>1.86014</v>
      </c>
      <c r="ID40">
        <v>1.85839</v>
      </c>
      <c r="IE40">
        <v>1.85981</v>
      </c>
      <c r="IF40">
        <v>1.85991</v>
      </c>
      <c r="IG40">
        <v>1.85837</v>
      </c>
      <c r="IH40">
        <v>1.85745</v>
      </c>
      <c r="II40">
        <v>1.85242</v>
      </c>
      <c r="IJ40">
        <v>0</v>
      </c>
      <c r="IK40">
        <v>0</v>
      </c>
      <c r="IL40">
        <v>0</v>
      </c>
      <c r="IM40">
        <v>0</v>
      </c>
      <c r="IN40" t="s">
        <v>441</v>
      </c>
      <c r="IO40" t="s">
        <v>442</v>
      </c>
      <c r="IP40" t="s">
        <v>443</v>
      </c>
      <c r="IQ40" t="s">
        <v>443</v>
      </c>
      <c r="IR40" t="s">
        <v>443</v>
      </c>
      <c r="IS40" t="s">
        <v>443</v>
      </c>
      <c r="IT40">
        <v>0</v>
      </c>
      <c r="IU40">
        <v>100</v>
      </c>
      <c r="IV40">
        <v>100</v>
      </c>
      <c r="IW40">
        <v>-0.893</v>
      </c>
      <c r="IX40">
        <v>0.2852</v>
      </c>
      <c r="IY40">
        <v>-0.819046093373875</v>
      </c>
      <c r="IZ40">
        <v>-0.0008311593448893811</v>
      </c>
      <c r="JA40">
        <v>1.768286430498992E-06</v>
      </c>
      <c r="JB40">
        <v>-5.176383660599935E-10</v>
      </c>
      <c r="JC40">
        <v>0.01793090377665582</v>
      </c>
      <c r="JD40">
        <v>0.002652576625932546</v>
      </c>
      <c r="JE40">
        <v>0.0004569377311329863</v>
      </c>
      <c r="JF40">
        <v>1.003524486243527E-07</v>
      </c>
      <c r="JG40">
        <v>2</v>
      </c>
      <c r="JH40">
        <v>1975</v>
      </c>
      <c r="JI40">
        <v>1</v>
      </c>
      <c r="JJ40">
        <v>26</v>
      </c>
      <c r="JK40">
        <v>201393</v>
      </c>
      <c r="JL40">
        <v>201393.2</v>
      </c>
      <c r="JM40">
        <v>0.335693</v>
      </c>
      <c r="JN40">
        <v>2.67578</v>
      </c>
      <c r="JO40">
        <v>1.49658</v>
      </c>
      <c r="JP40">
        <v>2.34375</v>
      </c>
      <c r="JQ40">
        <v>1.54907</v>
      </c>
      <c r="JR40">
        <v>2.34131</v>
      </c>
      <c r="JS40">
        <v>36.1754</v>
      </c>
      <c r="JT40">
        <v>24.1751</v>
      </c>
      <c r="JU40">
        <v>18</v>
      </c>
      <c r="JV40">
        <v>483.025</v>
      </c>
      <c r="JW40">
        <v>496.322</v>
      </c>
      <c r="JX40">
        <v>27.5155</v>
      </c>
      <c r="JY40">
        <v>29.235</v>
      </c>
      <c r="JZ40">
        <v>29.9998</v>
      </c>
      <c r="KA40">
        <v>29.5136</v>
      </c>
      <c r="KB40">
        <v>29.5214</v>
      </c>
      <c r="KC40">
        <v>6.79796</v>
      </c>
      <c r="KD40">
        <v>21.6172</v>
      </c>
      <c r="KE40">
        <v>93.68089999999999</v>
      </c>
      <c r="KF40">
        <v>27.5185</v>
      </c>
      <c r="KG40">
        <v>65.6648</v>
      </c>
      <c r="KH40">
        <v>20.2647</v>
      </c>
      <c r="KI40">
        <v>101.94</v>
      </c>
      <c r="KJ40">
        <v>91.4701</v>
      </c>
    </row>
    <row r="41" spans="1:296">
      <c r="A41">
        <v>23</v>
      </c>
      <c r="B41">
        <v>1759073192.6</v>
      </c>
      <c r="C41">
        <v>109.5</v>
      </c>
      <c r="D41" t="s">
        <v>489</v>
      </c>
      <c r="E41" t="s">
        <v>490</v>
      </c>
      <c r="F41">
        <v>5</v>
      </c>
      <c r="G41" t="s">
        <v>436</v>
      </c>
      <c r="H41">
        <v>1759073185.1</v>
      </c>
      <c r="I41">
        <f>(J41)/1000</f>
        <v>0</v>
      </c>
      <c r="J41">
        <f>IF(DO41, AM41, AG41)</f>
        <v>0</v>
      </c>
      <c r="K41">
        <f>IF(DO41, AH41, AF41)</f>
        <v>0</v>
      </c>
      <c r="L41">
        <f>DQ41 - IF(AT41&gt;1, K41*DK41*100.0/(AV41), 0)</f>
        <v>0</v>
      </c>
      <c r="M41">
        <f>((S41-I41/2)*L41-K41)/(S41+I41/2)</f>
        <v>0</v>
      </c>
      <c r="N41">
        <f>M41*(DX41+DY41)/1000.0</f>
        <v>0</v>
      </c>
      <c r="O41">
        <f>(DQ41 - IF(AT41&gt;1, K41*DK41*100.0/(AV41), 0))*(DX41+DY41)/1000.0</f>
        <v>0</v>
      </c>
      <c r="P41">
        <f>2.0/((1/R41-1/Q41)+SIGN(R41)*SQRT((1/R41-1/Q41)*(1/R41-1/Q41) + 4*DL41/((DL41+1)*(DL41+1))*(2*1/R41*1/Q41-1/Q41*1/Q41)))</f>
        <v>0</v>
      </c>
      <c r="Q41">
        <f>IF(LEFT(DM41,1)&lt;&gt;"0",IF(LEFT(DM41,1)="1",3.0,DN41),$D$5+$E$5*(EE41*DX41/($K$5*1000))+$F$5*(EE41*DX41/($K$5*1000))*MAX(MIN(DK41,$J$5),$I$5)*MAX(MIN(DK41,$J$5),$I$5)+$G$5*MAX(MIN(DK41,$J$5),$I$5)*(EE41*DX41/($K$5*1000))+$H$5*(EE41*DX41/($K$5*1000))*(EE41*DX41/($K$5*1000)))</f>
        <v>0</v>
      </c>
      <c r="R41">
        <f>I41*(1000-(1000*0.61365*exp(17.502*V41/(240.97+V41))/(DX41+DY41)+DS41)/2)/(1000*0.61365*exp(17.502*V41/(240.97+V41))/(DX41+DY41)-DS41)</f>
        <v>0</v>
      </c>
      <c r="S41">
        <f>1/((DL41+1)/(P41/1.6)+1/(Q41/1.37)) + DL41/((DL41+1)/(P41/1.6) + DL41/(Q41/1.37))</f>
        <v>0</v>
      </c>
      <c r="T41">
        <f>(DG41*DJ41)</f>
        <v>0</v>
      </c>
      <c r="U41">
        <f>(DZ41+(T41+2*0.95*5.67E-8*(((DZ41+$B$9)+273)^4-(DZ41+273)^4)-44100*I41)/(1.84*29.3*Q41+8*0.95*5.67E-8*(DZ41+273)^3))</f>
        <v>0</v>
      </c>
      <c r="V41">
        <f>($C$9*EA41+$D$9*EB41+$E$9*U41)</f>
        <v>0</v>
      </c>
      <c r="W41">
        <f>0.61365*exp(17.502*V41/(240.97+V41))</f>
        <v>0</v>
      </c>
      <c r="X41">
        <f>(Y41/Z41*100)</f>
        <v>0</v>
      </c>
      <c r="Y41">
        <f>DS41*(DX41+DY41)/1000</f>
        <v>0</v>
      </c>
      <c r="Z41">
        <f>0.61365*exp(17.502*DZ41/(240.97+DZ41))</f>
        <v>0</v>
      </c>
      <c r="AA41">
        <f>(W41-DS41*(DX41+DY41)/1000)</f>
        <v>0</v>
      </c>
      <c r="AB41">
        <f>(-I41*44100)</f>
        <v>0</v>
      </c>
      <c r="AC41">
        <f>2*29.3*Q41*0.92*(DZ41-V41)</f>
        <v>0</v>
      </c>
      <c r="AD41">
        <f>2*0.95*5.67E-8*(((DZ41+$B$9)+273)^4-(V41+273)^4)</f>
        <v>0</v>
      </c>
      <c r="AE41">
        <f>T41+AD41+AB41+AC41</f>
        <v>0</v>
      </c>
      <c r="AF41">
        <f>DW41*AT41*(DR41-DQ41*(1000-AT41*DT41)/(1000-AT41*DS41))/(100*DK41)</f>
        <v>0</v>
      </c>
      <c r="AG41">
        <f>1000*DW41*AT41*(DS41-DT41)/(100*DK41*(1000-AT41*DS41))</f>
        <v>0</v>
      </c>
      <c r="AH41">
        <f>(AI41 - AJ41 - DX41*1E3/(8.314*(DZ41+273.15)) * AL41/DW41 * AK41) * DW41/(100*DK41) * (1000 - DT41)/1000</f>
        <v>0</v>
      </c>
      <c r="AI41">
        <v>89.52982345953947</v>
      </c>
      <c r="AJ41">
        <v>102.5432606060606</v>
      </c>
      <c r="AK41">
        <v>-3.309883135375202</v>
      </c>
      <c r="AL41">
        <v>65.07382265108268</v>
      </c>
      <c r="AM41">
        <f>(AO41 - AN41 + DX41*1E3/(8.314*(DZ41+273.15)) * AQ41/DW41 * AP41) * DW41/(100*DK41) * 1000/(1000 - AO41)</f>
        <v>0</v>
      </c>
      <c r="AN41">
        <v>20.20785644405086</v>
      </c>
      <c r="AO41">
        <v>21.7015509090909</v>
      </c>
      <c r="AP41">
        <v>1.66827802826005E-05</v>
      </c>
      <c r="AQ41">
        <v>105.1465455162051</v>
      </c>
      <c r="AR41">
        <v>0</v>
      </c>
      <c r="AS41">
        <v>0</v>
      </c>
      <c r="AT41">
        <f>IF(AR41*$H$15&gt;=AV41,1.0,(AV41/(AV41-AR41*$H$15)))</f>
        <v>0</v>
      </c>
      <c r="AU41">
        <f>(AT41-1)*100</f>
        <v>0</v>
      </c>
      <c r="AV41">
        <f>MAX(0,($B$15+$C$15*EE41)/(1+$D$15*EE41)*DX41/(DZ41+273)*$E$15)</f>
        <v>0</v>
      </c>
      <c r="AW41" t="s">
        <v>437</v>
      </c>
      <c r="AX41" t="s">
        <v>437</v>
      </c>
      <c r="AY41">
        <v>0</v>
      </c>
      <c r="AZ41">
        <v>0</v>
      </c>
      <c r="BA41">
        <f>1-AY41/AZ41</f>
        <v>0</v>
      </c>
      <c r="BB41">
        <v>0</v>
      </c>
      <c r="BC41" t="s">
        <v>437</v>
      </c>
      <c r="BD41" t="s">
        <v>437</v>
      </c>
      <c r="BE41">
        <v>0</v>
      </c>
      <c r="BF41">
        <v>0</v>
      </c>
      <c r="BG41">
        <f>1-BE41/BF41</f>
        <v>0</v>
      </c>
      <c r="BH41">
        <v>0.5</v>
      </c>
      <c r="BI41">
        <f>DH41</f>
        <v>0</v>
      </c>
      <c r="BJ41">
        <f>K41</f>
        <v>0</v>
      </c>
      <c r="BK41">
        <f>BG41*BH41*BI41</f>
        <v>0</v>
      </c>
      <c r="BL41">
        <f>(BJ41-BB41)/BI41</f>
        <v>0</v>
      </c>
      <c r="BM41">
        <f>(AZ41-BF41)/BF41</f>
        <v>0</v>
      </c>
      <c r="BN41">
        <f>AY41/(BA41+AY41/BF41)</f>
        <v>0</v>
      </c>
      <c r="BO41" t="s">
        <v>437</v>
      </c>
      <c r="BP41">
        <v>0</v>
      </c>
      <c r="BQ41">
        <f>IF(BP41&lt;&gt;0, BP41, BN41)</f>
        <v>0</v>
      </c>
      <c r="BR41">
        <f>1-BQ41/BF41</f>
        <v>0</v>
      </c>
      <c r="BS41">
        <f>(BF41-BE41)/(BF41-BQ41)</f>
        <v>0</v>
      </c>
      <c r="BT41">
        <f>(AZ41-BF41)/(AZ41-BQ41)</f>
        <v>0</v>
      </c>
      <c r="BU41">
        <f>(BF41-BE41)/(BF41-AY41)</f>
        <v>0</v>
      </c>
      <c r="BV41">
        <f>(AZ41-BF41)/(AZ41-AY41)</f>
        <v>0</v>
      </c>
      <c r="BW41">
        <f>(BS41*BQ41/BE41)</f>
        <v>0</v>
      </c>
      <c r="BX41">
        <f>(1-BW41)</f>
        <v>0</v>
      </c>
      <c r="DG41">
        <f>$B$13*EF41+$C$13*EG41+$F$13*ER41*(1-EU41)</f>
        <v>0</v>
      </c>
      <c r="DH41">
        <f>DG41*DI41</f>
        <v>0</v>
      </c>
      <c r="DI41">
        <f>($B$13*$D$11+$C$13*$D$11+$F$13*((FE41+EW41)/MAX(FE41+EW41+FF41, 0.1)*$I$11+FF41/MAX(FE41+EW41+FF41, 0.1)*$J$11))/($B$13+$C$13+$F$13)</f>
        <v>0</v>
      </c>
      <c r="DJ41">
        <f>($B$13*$K$11+$C$13*$K$11+$F$13*((FE41+EW41)/MAX(FE41+EW41+FF41, 0.1)*$P$11+FF41/MAX(FE41+EW41+FF41, 0.1)*$Q$11))/($B$13+$C$13+$F$13)</f>
        <v>0</v>
      </c>
      <c r="DK41">
        <v>2.7</v>
      </c>
      <c r="DL41">
        <v>0.5</v>
      </c>
      <c r="DM41" t="s">
        <v>438</v>
      </c>
      <c r="DN41">
        <v>2</v>
      </c>
      <c r="DO41" t="b">
        <v>1</v>
      </c>
      <c r="DP41">
        <v>1759073185.1</v>
      </c>
      <c r="DQ41">
        <v>122.9284074074074</v>
      </c>
      <c r="DR41">
        <v>102.3227777777778</v>
      </c>
      <c r="DS41">
        <v>21.69825185185185</v>
      </c>
      <c r="DT41">
        <v>20.21359259259259</v>
      </c>
      <c r="DU41">
        <v>123.8239259259259</v>
      </c>
      <c r="DV41">
        <v>21.41302962962963</v>
      </c>
      <c r="DW41">
        <v>500.0268518518519</v>
      </c>
      <c r="DX41">
        <v>90.88021851851852</v>
      </c>
      <c r="DY41">
        <v>0.06557534814814815</v>
      </c>
      <c r="DZ41">
        <v>28.68748888888889</v>
      </c>
      <c r="EA41">
        <v>29.98883703703704</v>
      </c>
      <c r="EB41">
        <v>999.9000000000001</v>
      </c>
      <c r="EC41">
        <v>0</v>
      </c>
      <c r="ED41">
        <v>0</v>
      </c>
      <c r="EE41">
        <v>10003.51666666666</v>
      </c>
      <c r="EF41">
        <v>0</v>
      </c>
      <c r="EG41">
        <v>11.31602962962963</v>
      </c>
      <c r="EH41">
        <v>20.60557407407407</v>
      </c>
      <c r="EI41">
        <v>125.6548518518518</v>
      </c>
      <c r="EJ41">
        <v>104.4339074074074</v>
      </c>
      <c r="EK41">
        <v>1.484665925925926</v>
      </c>
      <c r="EL41">
        <v>102.3227777777778</v>
      </c>
      <c r="EM41">
        <v>20.21359259259259</v>
      </c>
      <c r="EN41">
        <v>1.971942962962963</v>
      </c>
      <c r="EO41">
        <v>1.837015555555556</v>
      </c>
      <c r="EP41">
        <v>17.22082962962963</v>
      </c>
      <c r="EQ41">
        <v>16.10537037037037</v>
      </c>
      <c r="ER41">
        <v>1999.991111111111</v>
      </c>
      <c r="ES41">
        <v>0.9800054074074074</v>
      </c>
      <c r="ET41">
        <v>0.01999454074074074</v>
      </c>
      <c r="EU41">
        <v>0</v>
      </c>
      <c r="EV41">
        <v>309.8525925925925</v>
      </c>
      <c r="EW41">
        <v>5.00078</v>
      </c>
      <c r="EX41">
        <v>6136.997777777778</v>
      </c>
      <c r="EY41">
        <v>16379.57407407408</v>
      </c>
      <c r="EZ41">
        <v>39.32603703703703</v>
      </c>
      <c r="FA41">
        <v>40.21966666666667</v>
      </c>
      <c r="FB41">
        <v>39.47433333333333</v>
      </c>
      <c r="FC41">
        <v>39.87251851851852</v>
      </c>
      <c r="FD41">
        <v>40.38633333333333</v>
      </c>
      <c r="FE41">
        <v>1955.103703703704</v>
      </c>
      <c r="FF41">
        <v>39.88740740740742</v>
      </c>
      <c r="FG41">
        <v>0</v>
      </c>
      <c r="FH41">
        <v>1759073184.8</v>
      </c>
      <c r="FI41">
        <v>0</v>
      </c>
      <c r="FJ41">
        <v>309.81468</v>
      </c>
      <c r="FK41">
        <v>-4.514538454864121</v>
      </c>
      <c r="FL41">
        <v>-101.6492309392608</v>
      </c>
      <c r="FM41">
        <v>6136.1044</v>
      </c>
      <c r="FN41">
        <v>15</v>
      </c>
      <c r="FO41">
        <v>0</v>
      </c>
      <c r="FP41" t="s">
        <v>439</v>
      </c>
      <c r="FQ41">
        <v>1746989605.5</v>
      </c>
      <c r="FR41">
        <v>1746989593.5</v>
      </c>
      <c r="FS41">
        <v>0</v>
      </c>
      <c r="FT41">
        <v>-0.274</v>
      </c>
      <c r="FU41">
        <v>-0.002</v>
      </c>
      <c r="FV41">
        <v>2.549</v>
      </c>
      <c r="FW41">
        <v>0.129</v>
      </c>
      <c r="FX41">
        <v>420</v>
      </c>
      <c r="FY41">
        <v>17</v>
      </c>
      <c r="FZ41">
        <v>0.02</v>
      </c>
      <c r="GA41">
        <v>0.04</v>
      </c>
      <c r="GB41">
        <v>20.25997</v>
      </c>
      <c r="GC41">
        <v>5.540915572232612</v>
      </c>
      <c r="GD41">
        <v>0.5344811049981093</v>
      </c>
      <c r="GE41">
        <v>0</v>
      </c>
      <c r="GF41">
        <v>310.2686176470589</v>
      </c>
      <c r="GG41">
        <v>-6.513231471656095</v>
      </c>
      <c r="GH41">
        <v>0.6941628904746437</v>
      </c>
      <c r="GI41">
        <v>0</v>
      </c>
      <c r="GJ41">
        <v>1.479065</v>
      </c>
      <c r="GK41">
        <v>0.0891699061913676</v>
      </c>
      <c r="GL41">
        <v>0.008667677889723406</v>
      </c>
      <c r="GM41">
        <v>1</v>
      </c>
      <c r="GN41">
        <v>1</v>
      </c>
      <c r="GO41">
        <v>3</v>
      </c>
      <c r="GP41" t="s">
        <v>455</v>
      </c>
      <c r="GQ41">
        <v>3.10224</v>
      </c>
      <c r="GR41">
        <v>2.72369</v>
      </c>
      <c r="GS41">
        <v>0.0255608</v>
      </c>
      <c r="GT41">
        <v>0.0200719</v>
      </c>
      <c r="GU41">
        <v>0.100735</v>
      </c>
      <c r="GV41">
        <v>0.097123</v>
      </c>
      <c r="GW41">
        <v>25468</v>
      </c>
      <c r="GX41">
        <v>23273</v>
      </c>
      <c r="GY41">
        <v>26701.8</v>
      </c>
      <c r="GZ41">
        <v>23973.5</v>
      </c>
      <c r="HA41">
        <v>38411.5</v>
      </c>
      <c r="HB41">
        <v>31991.5</v>
      </c>
      <c r="HC41">
        <v>46622.8</v>
      </c>
      <c r="HD41">
        <v>37928.4</v>
      </c>
      <c r="HE41">
        <v>1.86575</v>
      </c>
      <c r="HF41">
        <v>1.8625</v>
      </c>
      <c r="HG41">
        <v>0.135787</v>
      </c>
      <c r="HH41">
        <v>0</v>
      </c>
      <c r="HI41">
        <v>27.7862</v>
      </c>
      <c r="HJ41">
        <v>999.9</v>
      </c>
      <c r="HK41">
        <v>49.8</v>
      </c>
      <c r="HL41">
        <v>31.2</v>
      </c>
      <c r="HM41">
        <v>25.0043</v>
      </c>
      <c r="HN41">
        <v>61.1391</v>
      </c>
      <c r="HO41">
        <v>22.1354</v>
      </c>
      <c r="HP41">
        <v>1</v>
      </c>
      <c r="HQ41">
        <v>0.150574</v>
      </c>
      <c r="HR41">
        <v>-0.106345</v>
      </c>
      <c r="HS41">
        <v>20.281</v>
      </c>
      <c r="HT41">
        <v>5.2119</v>
      </c>
      <c r="HU41">
        <v>11.98</v>
      </c>
      <c r="HV41">
        <v>4.96315</v>
      </c>
      <c r="HW41">
        <v>3.27458</v>
      </c>
      <c r="HX41">
        <v>9999</v>
      </c>
      <c r="HY41">
        <v>9999</v>
      </c>
      <c r="HZ41">
        <v>9999</v>
      </c>
      <c r="IA41">
        <v>31</v>
      </c>
      <c r="IB41">
        <v>1.86397</v>
      </c>
      <c r="IC41">
        <v>1.86016</v>
      </c>
      <c r="ID41">
        <v>1.85839</v>
      </c>
      <c r="IE41">
        <v>1.85981</v>
      </c>
      <c r="IF41">
        <v>1.8599</v>
      </c>
      <c r="IG41">
        <v>1.85838</v>
      </c>
      <c r="IH41">
        <v>1.85745</v>
      </c>
      <c r="II41">
        <v>1.85242</v>
      </c>
      <c r="IJ41">
        <v>0</v>
      </c>
      <c r="IK41">
        <v>0</v>
      </c>
      <c r="IL41">
        <v>0</v>
      </c>
      <c r="IM41">
        <v>0</v>
      </c>
      <c r="IN41" t="s">
        <v>441</v>
      </c>
      <c r="IO41" t="s">
        <v>442</v>
      </c>
      <c r="IP41" t="s">
        <v>443</v>
      </c>
      <c r="IQ41" t="s">
        <v>443</v>
      </c>
      <c r="IR41" t="s">
        <v>443</v>
      </c>
      <c r="IS41" t="s">
        <v>443</v>
      </c>
      <c r="IT41">
        <v>0</v>
      </c>
      <c r="IU41">
        <v>100</v>
      </c>
      <c r="IV41">
        <v>100</v>
      </c>
      <c r="IW41">
        <v>-0.885</v>
      </c>
      <c r="IX41">
        <v>0.2854</v>
      </c>
      <c r="IY41">
        <v>-0.819046093373875</v>
      </c>
      <c r="IZ41">
        <v>-0.0008311593448893811</v>
      </c>
      <c r="JA41">
        <v>1.768286430498992E-06</v>
      </c>
      <c r="JB41">
        <v>-5.176383660599935E-10</v>
      </c>
      <c r="JC41">
        <v>0.01793090377665582</v>
      </c>
      <c r="JD41">
        <v>0.002652576625932546</v>
      </c>
      <c r="JE41">
        <v>0.0004569377311329863</v>
      </c>
      <c r="JF41">
        <v>1.003524486243527E-07</v>
      </c>
      <c r="JG41">
        <v>2</v>
      </c>
      <c r="JH41">
        <v>1975</v>
      </c>
      <c r="JI41">
        <v>1</v>
      </c>
      <c r="JJ41">
        <v>26</v>
      </c>
      <c r="JK41">
        <v>201393.1</v>
      </c>
      <c r="JL41">
        <v>201393.3</v>
      </c>
      <c r="JM41">
        <v>0.299072</v>
      </c>
      <c r="JN41">
        <v>2.677</v>
      </c>
      <c r="JO41">
        <v>1.49658</v>
      </c>
      <c r="JP41">
        <v>2.34375</v>
      </c>
      <c r="JQ41">
        <v>1.54907</v>
      </c>
      <c r="JR41">
        <v>2.42188</v>
      </c>
      <c r="JS41">
        <v>36.1754</v>
      </c>
      <c r="JT41">
        <v>24.1751</v>
      </c>
      <c r="JU41">
        <v>18</v>
      </c>
      <c r="JV41">
        <v>483.304</v>
      </c>
      <c r="JW41">
        <v>496.158</v>
      </c>
      <c r="JX41">
        <v>27.5266</v>
      </c>
      <c r="JY41">
        <v>29.2319</v>
      </c>
      <c r="JZ41">
        <v>29.9999</v>
      </c>
      <c r="KA41">
        <v>29.5098</v>
      </c>
      <c r="KB41">
        <v>29.5176</v>
      </c>
      <c r="KC41">
        <v>5.99658</v>
      </c>
      <c r="KD41">
        <v>21.6172</v>
      </c>
      <c r="KE41">
        <v>93.68089999999999</v>
      </c>
      <c r="KF41">
        <v>27.53</v>
      </c>
      <c r="KG41">
        <v>52.3077</v>
      </c>
      <c r="KH41">
        <v>20.2607</v>
      </c>
      <c r="KI41">
        <v>101.941</v>
      </c>
      <c r="KJ41">
        <v>91.46939999999999</v>
      </c>
    </row>
    <row r="42" spans="1:296">
      <c r="A42">
        <v>24</v>
      </c>
      <c r="B42">
        <v>1759073197.6</v>
      </c>
      <c r="C42">
        <v>114.5</v>
      </c>
      <c r="D42" t="s">
        <v>491</v>
      </c>
      <c r="E42" t="s">
        <v>492</v>
      </c>
      <c r="F42">
        <v>5</v>
      </c>
      <c r="G42" t="s">
        <v>436</v>
      </c>
      <c r="H42">
        <v>1759073189.814285</v>
      </c>
      <c r="I42">
        <f>(J42)/1000</f>
        <v>0</v>
      </c>
      <c r="J42">
        <f>IF(DO42, AM42, AG42)</f>
        <v>0</v>
      </c>
      <c r="K42">
        <f>IF(DO42, AH42, AF42)</f>
        <v>0</v>
      </c>
      <c r="L42">
        <f>DQ42 - IF(AT42&gt;1, K42*DK42*100.0/(AV42), 0)</f>
        <v>0</v>
      </c>
      <c r="M42">
        <f>((S42-I42/2)*L42-K42)/(S42+I42/2)</f>
        <v>0</v>
      </c>
      <c r="N42">
        <f>M42*(DX42+DY42)/1000.0</f>
        <v>0</v>
      </c>
      <c r="O42">
        <f>(DQ42 - IF(AT42&gt;1, K42*DK42*100.0/(AV42), 0))*(DX42+DY42)/1000.0</f>
        <v>0</v>
      </c>
      <c r="P42">
        <f>2.0/((1/R42-1/Q42)+SIGN(R42)*SQRT((1/R42-1/Q42)*(1/R42-1/Q42) + 4*DL42/((DL42+1)*(DL42+1))*(2*1/R42*1/Q42-1/Q42*1/Q42)))</f>
        <v>0</v>
      </c>
      <c r="Q42">
        <f>IF(LEFT(DM42,1)&lt;&gt;"0",IF(LEFT(DM42,1)="1",3.0,DN42),$D$5+$E$5*(EE42*DX42/($K$5*1000))+$F$5*(EE42*DX42/($K$5*1000))*MAX(MIN(DK42,$J$5),$I$5)*MAX(MIN(DK42,$J$5),$I$5)+$G$5*MAX(MIN(DK42,$J$5),$I$5)*(EE42*DX42/($K$5*1000))+$H$5*(EE42*DX42/($K$5*1000))*(EE42*DX42/($K$5*1000)))</f>
        <v>0</v>
      </c>
      <c r="R42">
        <f>I42*(1000-(1000*0.61365*exp(17.502*V42/(240.97+V42))/(DX42+DY42)+DS42)/2)/(1000*0.61365*exp(17.502*V42/(240.97+V42))/(DX42+DY42)-DS42)</f>
        <v>0</v>
      </c>
      <c r="S42">
        <f>1/((DL42+1)/(P42/1.6)+1/(Q42/1.37)) + DL42/((DL42+1)/(P42/1.6) + DL42/(Q42/1.37))</f>
        <v>0</v>
      </c>
      <c r="T42">
        <f>(DG42*DJ42)</f>
        <v>0</v>
      </c>
      <c r="U42">
        <f>(DZ42+(T42+2*0.95*5.67E-8*(((DZ42+$B$9)+273)^4-(DZ42+273)^4)-44100*I42)/(1.84*29.3*Q42+8*0.95*5.67E-8*(DZ42+273)^3))</f>
        <v>0</v>
      </c>
      <c r="V42">
        <f>($C$9*EA42+$D$9*EB42+$E$9*U42)</f>
        <v>0</v>
      </c>
      <c r="W42">
        <f>0.61365*exp(17.502*V42/(240.97+V42))</f>
        <v>0</v>
      </c>
      <c r="X42">
        <f>(Y42/Z42*100)</f>
        <v>0</v>
      </c>
      <c r="Y42">
        <f>DS42*(DX42+DY42)/1000</f>
        <v>0</v>
      </c>
      <c r="Z42">
        <f>0.61365*exp(17.502*DZ42/(240.97+DZ42))</f>
        <v>0</v>
      </c>
      <c r="AA42">
        <f>(W42-DS42*(DX42+DY42)/1000)</f>
        <v>0</v>
      </c>
      <c r="AB42">
        <f>(-I42*44100)</f>
        <v>0</v>
      </c>
      <c r="AC42">
        <f>2*29.3*Q42*0.92*(DZ42-V42)</f>
        <v>0</v>
      </c>
      <c r="AD42">
        <f>2*0.95*5.67E-8*(((DZ42+$B$9)+273)^4-(V42+273)^4)</f>
        <v>0</v>
      </c>
      <c r="AE42">
        <f>T42+AD42+AB42+AC42</f>
        <v>0</v>
      </c>
      <c r="AF42">
        <f>DW42*AT42*(DR42-DQ42*(1000-AT42*DT42)/(1000-AT42*DS42))/(100*DK42)</f>
        <v>0</v>
      </c>
      <c r="AG42">
        <f>1000*DW42*AT42*(DS42-DT42)/(100*DK42*(1000-AT42*DS42))</f>
        <v>0</v>
      </c>
      <c r="AH42">
        <f>(AI42 - AJ42 - DX42*1E3/(8.314*(DZ42+273.15)) * AL42/DW42 * AK42) * DW42/(100*DK42) * (1000 - DT42)/1000</f>
        <v>0</v>
      </c>
      <c r="AI42">
        <v>72.42965698585542</v>
      </c>
      <c r="AJ42">
        <v>86.01281090909093</v>
      </c>
      <c r="AK42">
        <v>-3.305568276544333</v>
      </c>
      <c r="AL42">
        <v>65.07382265108268</v>
      </c>
      <c r="AM42">
        <f>(AO42 - AN42 + DX42*1E3/(8.314*(DZ42+273.15)) * AQ42/DW42 * AP42) * DW42/(100*DK42) * 1000/(1000 - AO42)</f>
        <v>0</v>
      </c>
      <c r="AN42">
        <v>20.20106403161311</v>
      </c>
      <c r="AO42">
        <v>21.70839393939393</v>
      </c>
      <c r="AP42">
        <v>3.7579400811322E-05</v>
      </c>
      <c r="AQ42">
        <v>105.1465455162051</v>
      </c>
      <c r="AR42">
        <v>0</v>
      </c>
      <c r="AS42">
        <v>0</v>
      </c>
      <c r="AT42">
        <f>IF(AR42*$H$15&gt;=AV42,1.0,(AV42/(AV42-AR42*$H$15)))</f>
        <v>0</v>
      </c>
      <c r="AU42">
        <f>(AT42-1)*100</f>
        <v>0</v>
      </c>
      <c r="AV42">
        <f>MAX(0,($B$15+$C$15*EE42)/(1+$D$15*EE42)*DX42/(DZ42+273)*$E$15)</f>
        <v>0</v>
      </c>
      <c r="AW42" t="s">
        <v>437</v>
      </c>
      <c r="AX42" t="s">
        <v>437</v>
      </c>
      <c r="AY42">
        <v>0</v>
      </c>
      <c r="AZ42">
        <v>0</v>
      </c>
      <c r="BA42">
        <f>1-AY42/AZ42</f>
        <v>0</v>
      </c>
      <c r="BB42">
        <v>0</v>
      </c>
      <c r="BC42" t="s">
        <v>437</v>
      </c>
      <c r="BD42" t="s">
        <v>437</v>
      </c>
      <c r="BE42">
        <v>0</v>
      </c>
      <c r="BF42">
        <v>0</v>
      </c>
      <c r="BG42">
        <f>1-BE42/BF42</f>
        <v>0</v>
      </c>
      <c r="BH42">
        <v>0.5</v>
      </c>
      <c r="BI42">
        <f>DH42</f>
        <v>0</v>
      </c>
      <c r="BJ42">
        <f>K42</f>
        <v>0</v>
      </c>
      <c r="BK42">
        <f>BG42*BH42*BI42</f>
        <v>0</v>
      </c>
      <c r="BL42">
        <f>(BJ42-BB42)/BI42</f>
        <v>0</v>
      </c>
      <c r="BM42">
        <f>(AZ42-BF42)/BF42</f>
        <v>0</v>
      </c>
      <c r="BN42">
        <f>AY42/(BA42+AY42/BF42)</f>
        <v>0</v>
      </c>
      <c r="BO42" t="s">
        <v>437</v>
      </c>
      <c r="BP42">
        <v>0</v>
      </c>
      <c r="BQ42">
        <f>IF(BP42&lt;&gt;0, BP42, BN42)</f>
        <v>0</v>
      </c>
      <c r="BR42">
        <f>1-BQ42/BF42</f>
        <v>0</v>
      </c>
      <c r="BS42">
        <f>(BF42-BE42)/(BF42-BQ42)</f>
        <v>0</v>
      </c>
      <c r="BT42">
        <f>(AZ42-BF42)/(AZ42-BQ42)</f>
        <v>0</v>
      </c>
      <c r="BU42">
        <f>(BF42-BE42)/(BF42-AY42)</f>
        <v>0</v>
      </c>
      <c r="BV42">
        <f>(AZ42-BF42)/(AZ42-AY42)</f>
        <v>0</v>
      </c>
      <c r="BW42">
        <f>(BS42*BQ42/BE42)</f>
        <v>0</v>
      </c>
      <c r="BX42">
        <f>(1-BW42)</f>
        <v>0</v>
      </c>
      <c r="DG42">
        <f>$B$13*EF42+$C$13*EG42+$F$13*ER42*(1-EU42)</f>
        <v>0</v>
      </c>
      <c r="DH42">
        <f>DG42*DI42</f>
        <v>0</v>
      </c>
      <c r="DI42">
        <f>($B$13*$D$11+$C$13*$D$11+$F$13*((FE42+EW42)/MAX(FE42+EW42+FF42, 0.1)*$I$11+FF42/MAX(FE42+EW42+FF42, 0.1)*$J$11))/($B$13+$C$13+$F$13)</f>
        <v>0</v>
      </c>
      <c r="DJ42">
        <f>($B$13*$K$11+$C$13*$K$11+$F$13*((FE42+EW42)/MAX(FE42+EW42+FF42, 0.1)*$P$11+FF42/MAX(FE42+EW42+FF42, 0.1)*$Q$11))/($B$13+$C$13+$F$13)</f>
        <v>0</v>
      </c>
      <c r="DK42">
        <v>2.7</v>
      </c>
      <c r="DL42">
        <v>0.5</v>
      </c>
      <c r="DM42" t="s">
        <v>438</v>
      </c>
      <c r="DN42">
        <v>2</v>
      </c>
      <c r="DO42" t="b">
        <v>1</v>
      </c>
      <c r="DP42">
        <v>1759073189.814285</v>
      </c>
      <c r="DQ42">
        <v>107.7000392857143</v>
      </c>
      <c r="DR42">
        <v>86.61492499999999</v>
      </c>
      <c r="DS42">
        <v>21.70118214285714</v>
      </c>
      <c r="DT42">
        <v>20.20835357142857</v>
      </c>
      <c r="DU42">
        <v>108.5888607142857</v>
      </c>
      <c r="DV42">
        <v>21.41590357142858</v>
      </c>
      <c r="DW42">
        <v>500.0073571428571</v>
      </c>
      <c r="DX42">
        <v>90.8800642857143</v>
      </c>
      <c r="DY42">
        <v>0.06569673214285714</v>
      </c>
      <c r="DZ42">
        <v>28.6879</v>
      </c>
      <c r="EA42">
        <v>29.99352500000001</v>
      </c>
      <c r="EB42">
        <v>999.9000000000002</v>
      </c>
      <c r="EC42">
        <v>0</v>
      </c>
      <c r="ED42">
        <v>0</v>
      </c>
      <c r="EE42">
        <v>9995.690000000001</v>
      </c>
      <c r="EF42">
        <v>0</v>
      </c>
      <c r="EG42">
        <v>11.314175</v>
      </c>
      <c r="EH42">
        <v>21.08512857142857</v>
      </c>
      <c r="EI42">
        <v>110.0891</v>
      </c>
      <c r="EJ42">
        <v>88.40149999999998</v>
      </c>
      <c r="EK42">
        <v>1.492836428571429</v>
      </c>
      <c r="EL42">
        <v>86.61492499999999</v>
      </c>
      <c r="EM42">
        <v>20.20835357142857</v>
      </c>
      <c r="EN42">
        <v>1.972205357142857</v>
      </c>
      <c r="EO42">
        <v>1.8365375</v>
      </c>
      <c r="EP42">
        <v>17.22293928571429</v>
      </c>
      <c r="EQ42">
        <v>16.10128571428572</v>
      </c>
      <c r="ER42">
        <v>2000.003928571429</v>
      </c>
      <c r="ES42">
        <v>0.9800044642857142</v>
      </c>
      <c r="ET42">
        <v>0.01999548571428571</v>
      </c>
      <c r="EU42">
        <v>0</v>
      </c>
      <c r="EV42">
        <v>309.463</v>
      </c>
      <c r="EW42">
        <v>5.00078</v>
      </c>
      <c r="EX42">
        <v>6130.003928571429</v>
      </c>
      <c r="EY42">
        <v>16379.675</v>
      </c>
      <c r="EZ42">
        <v>39.30982142857142</v>
      </c>
      <c r="FA42">
        <v>40.21399999999999</v>
      </c>
      <c r="FB42">
        <v>39.47521428571429</v>
      </c>
      <c r="FC42">
        <v>39.8525</v>
      </c>
      <c r="FD42">
        <v>40.37478571428572</v>
      </c>
      <c r="FE42">
        <v>1955.113928571428</v>
      </c>
      <c r="FF42">
        <v>39.89000000000001</v>
      </c>
      <c r="FG42">
        <v>0</v>
      </c>
      <c r="FH42">
        <v>1759073189.6</v>
      </c>
      <c r="FI42">
        <v>0</v>
      </c>
      <c r="FJ42">
        <v>309.47252</v>
      </c>
      <c r="FK42">
        <v>-3.050307713589056</v>
      </c>
      <c r="FL42">
        <v>-72.00461550566358</v>
      </c>
      <c r="FM42">
        <v>6129.1876</v>
      </c>
      <c r="FN42">
        <v>15</v>
      </c>
      <c r="FO42">
        <v>0</v>
      </c>
      <c r="FP42" t="s">
        <v>439</v>
      </c>
      <c r="FQ42">
        <v>1746989605.5</v>
      </c>
      <c r="FR42">
        <v>1746989593.5</v>
      </c>
      <c r="FS42">
        <v>0</v>
      </c>
      <c r="FT42">
        <v>-0.274</v>
      </c>
      <c r="FU42">
        <v>-0.002</v>
      </c>
      <c r="FV42">
        <v>2.549</v>
      </c>
      <c r="FW42">
        <v>0.129</v>
      </c>
      <c r="FX42">
        <v>420</v>
      </c>
      <c r="FY42">
        <v>17</v>
      </c>
      <c r="FZ42">
        <v>0.02</v>
      </c>
      <c r="GA42">
        <v>0.04</v>
      </c>
      <c r="GB42">
        <v>20.76954634146341</v>
      </c>
      <c r="GC42">
        <v>6.054324041811865</v>
      </c>
      <c r="GD42">
        <v>0.598802839044364</v>
      </c>
      <c r="GE42">
        <v>0</v>
      </c>
      <c r="GF42">
        <v>309.7698235294117</v>
      </c>
      <c r="GG42">
        <v>-4.856012216549993</v>
      </c>
      <c r="GH42">
        <v>0.5430825129913098</v>
      </c>
      <c r="GI42">
        <v>0</v>
      </c>
      <c r="GJ42">
        <v>1.487900487804878</v>
      </c>
      <c r="GK42">
        <v>0.09807470383275607</v>
      </c>
      <c r="GL42">
        <v>0.009810995064329109</v>
      </c>
      <c r="GM42">
        <v>1</v>
      </c>
      <c r="GN42">
        <v>1</v>
      </c>
      <c r="GO42">
        <v>3</v>
      </c>
      <c r="GP42" t="s">
        <v>455</v>
      </c>
      <c r="GQ42">
        <v>3.10212</v>
      </c>
      <c r="GR42">
        <v>2.72402</v>
      </c>
      <c r="GS42">
        <v>0.0215953</v>
      </c>
      <c r="GT42">
        <v>0.0158312</v>
      </c>
      <c r="GU42">
        <v>0.100756</v>
      </c>
      <c r="GV42">
        <v>0.0971069</v>
      </c>
      <c r="GW42">
        <v>25571.5</v>
      </c>
      <c r="GX42">
        <v>23373.9</v>
      </c>
      <c r="GY42">
        <v>26701.8</v>
      </c>
      <c r="GZ42">
        <v>23973.8</v>
      </c>
      <c r="HA42">
        <v>38410.5</v>
      </c>
      <c r="HB42">
        <v>31992.1</v>
      </c>
      <c r="HC42">
        <v>46623.2</v>
      </c>
      <c r="HD42">
        <v>37928.9</v>
      </c>
      <c r="HE42">
        <v>1.86525</v>
      </c>
      <c r="HF42">
        <v>1.86273</v>
      </c>
      <c r="HG42">
        <v>0.135601</v>
      </c>
      <c r="HH42">
        <v>0</v>
      </c>
      <c r="HI42">
        <v>27.7838</v>
      </c>
      <c r="HJ42">
        <v>999.9</v>
      </c>
      <c r="HK42">
        <v>49.8</v>
      </c>
      <c r="HL42">
        <v>31.2</v>
      </c>
      <c r="HM42">
        <v>25.0026</v>
      </c>
      <c r="HN42">
        <v>61.1791</v>
      </c>
      <c r="HO42">
        <v>22.1074</v>
      </c>
      <c r="HP42">
        <v>1</v>
      </c>
      <c r="HQ42">
        <v>0.150066</v>
      </c>
      <c r="HR42">
        <v>-0.0826416</v>
      </c>
      <c r="HS42">
        <v>20.281</v>
      </c>
      <c r="HT42">
        <v>5.21145</v>
      </c>
      <c r="HU42">
        <v>11.98</v>
      </c>
      <c r="HV42">
        <v>4.96315</v>
      </c>
      <c r="HW42">
        <v>3.27438</v>
      </c>
      <c r="HX42">
        <v>9999</v>
      </c>
      <c r="HY42">
        <v>9999</v>
      </c>
      <c r="HZ42">
        <v>9999</v>
      </c>
      <c r="IA42">
        <v>31</v>
      </c>
      <c r="IB42">
        <v>1.86398</v>
      </c>
      <c r="IC42">
        <v>1.86015</v>
      </c>
      <c r="ID42">
        <v>1.8584</v>
      </c>
      <c r="IE42">
        <v>1.85981</v>
      </c>
      <c r="IF42">
        <v>1.85989</v>
      </c>
      <c r="IG42">
        <v>1.85837</v>
      </c>
      <c r="IH42">
        <v>1.85745</v>
      </c>
      <c r="II42">
        <v>1.85242</v>
      </c>
      <c r="IJ42">
        <v>0</v>
      </c>
      <c r="IK42">
        <v>0</v>
      </c>
      <c r="IL42">
        <v>0</v>
      </c>
      <c r="IM42">
        <v>0</v>
      </c>
      <c r="IN42" t="s">
        <v>441</v>
      </c>
      <c r="IO42" t="s">
        <v>442</v>
      </c>
      <c r="IP42" t="s">
        <v>443</v>
      </c>
      <c r="IQ42" t="s">
        <v>443</v>
      </c>
      <c r="IR42" t="s">
        <v>443</v>
      </c>
      <c r="IS42" t="s">
        <v>443</v>
      </c>
      <c r="IT42">
        <v>0</v>
      </c>
      <c r="IU42">
        <v>100</v>
      </c>
      <c r="IV42">
        <v>100</v>
      </c>
      <c r="IW42">
        <v>-0.876</v>
      </c>
      <c r="IX42">
        <v>0.2855</v>
      </c>
      <c r="IY42">
        <v>-0.819046093373875</v>
      </c>
      <c r="IZ42">
        <v>-0.0008311593448893811</v>
      </c>
      <c r="JA42">
        <v>1.768286430498992E-06</v>
      </c>
      <c r="JB42">
        <v>-5.176383660599935E-10</v>
      </c>
      <c r="JC42">
        <v>0.01793090377665582</v>
      </c>
      <c r="JD42">
        <v>0.002652576625932546</v>
      </c>
      <c r="JE42">
        <v>0.0004569377311329863</v>
      </c>
      <c r="JF42">
        <v>1.003524486243527E-07</v>
      </c>
      <c r="JG42">
        <v>2</v>
      </c>
      <c r="JH42">
        <v>1975</v>
      </c>
      <c r="JI42">
        <v>1</v>
      </c>
      <c r="JJ42">
        <v>26</v>
      </c>
      <c r="JK42">
        <v>201393.2</v>
      </c>
      <c r="JL42">
        <v>201393.4</v>
      </c>
      <c r="JM42">
        <v>0.251465</v>
      </c>
      <c r="JN42">
        <v>2.67578</v>
      </c>
      <c r="JO42">
        <v>1.49658</v>
      </c>
      <c r="JP42">
        <v>2.34497</v>
      </c>
      <c r="JQ42">
        <v>1.54907</v>
      </c>
      <c r="JR42">
        <v>2.45483</v>
      </c>
      <c r="JS42">
        <v>36.1754</v>
      </c>
      <c r="JT42">
        <v>24.1751</v>
      </c>
      <c r="JU42">
        <v>18</v>
      </c>
      <c r="JV42">
        <v>482.988</v>
      </c>
      <c r="JW42">
        <v>496.281</v>
      </c>
      <c r="JX42">
        <v>27.5328</v>
      </c>
      <c r="JY42">
        <v>29.2281</v>
      </c>
      <c r="JZ42">
        <v>29.9998</v>
      </c>
      <c r="KA42">
        <v>29.5066</v>
      </c>
      <c r="KB42">
        <v>29.5145</v>
      </c>
      <c r="KC42">
        <v>5.14504</v>
      </c>
      <c r="KD42">
        <v>21.6172</v>
      </c>
      <c r="KE42">
        <v>93.68089999999999</v>
      </c>
      <c r="KF42">
        <v>27.5312</v>
      </c>
      <c r="KG42">
        <v>32.2711</v>
      </c>
      <c r="KH42">
        <v>20.2548</v>
      </c>
      <c r="KI42">
        <v>101.941</v>
      </c>
      <c r="KJ42">
        <v>91.4706</v>
      </c>
    </row>
    <row r="43" spans="1:296">
      <c r="A43">
        <v>25</v>
      </c>
      <c r="B43">
        <v>1759073294.6</v>
      </c>
      <c r="C43">
        <v>211.5</v>
      </c>
      <c r="D43" t="s">
        <v>493</v>
      </c>
      <c r="E43" t="s">
        <v>494</v>
      </c>
      <c r="F43">
        <v>5</v>
      </c>
      <c r="G43" t="s">
        <v>436</v>
      </c>
      <c r="H43">
        <v>1759073286.599999</v>
      </c>
      <c r="I43">
        <f>(J43)/1000</f>
        <v>0</v>
      </c>
      <c r="J43">
        <f>IF(DO43, AM43, AG43)</f>
        <v>0</v>
      </c>
      <c r="K43">
        <f>IF(DO43, AH43, AF43)</f>
        <v>0</v>
      </c>
      <c r="L43">
        <f>DQ43 - IF(AT43&gt;1, K43*DK43*100.0/(AV43), 0)</f>
        <v>0</v>
      </c>
      <c r="M43">
        <f>((S43-I43/2)*L43-K43)/(S43+I43/2)</f>
        <v>0</v>
      </c>
      <c r="N43">
        <f>M43*(DX43+DY43)/1000.0</f>
        <v>0</v>
      </c>
      <c r="O43">
        <f>(DQ43 - IF(AT43&gt;1, K43*DK43*100.0/(AV43), 0))*(DX43+DY43)/1000.0</f>
        <v>0</v>
      </c>
      <c r="P43">
        <f>2.0/((1/R43-1/Q43)+SIGN(R43)*SQRT((1/R43-1/Q43)*(1/R43-1/Q43) + 4*DL43/((DL43+1)*(DL43+1))*(2*1/R43*1/Q43-1/Q43*1/Q43)))</f>
        <v>0</v>
      </c>
      <c r="Q43">
        <f>IF(LEFT(DM43,1)&lt;&gt;"0",IF(LEFT(DM43,1)="1",3.0,DN43),$D$5+$E$5*(EE43*DX43/($K$5*1000))+$F$5*(EE43*DX43/($K$5*1000))*MAX(MIN(DK43,$J$5),$I$5)*MAX(MIN(DK43,$J$5),$I$5)+$G$5*MAX(MIN(DK43,$J$5),$I$5)*(EE43*DX43/($K$5*1000))+$H$5*(EE43*DX43/($K$5*1000))*(EE43*DX43/($K$5*1000)))</f>
        <v>0</v>
      </c>
      <c r="R43">
        <f>I43*(1000-(1000*0.61365*exp(17.502*V43/(240.97+V43))/(DX43+DY43)+DS43)/2)/(1000*0.61365*exp(17.502*V43/(240.97+V43))/(DX43+DY43)-DS43)</f>
        <v>0</v>
      </c>
      <c r="S43">
        <f>1/((DL43+1)/(P43/1.6)+1/(Q43/1.37)) + DL43/((DL43+1)/(P43/1.6) + DL43/(Q43/1.37))</f>
        <v>0</v>
      </c>
      <c r="T43">
        <f>(DG43*DJ43)</f>
        <v>0</v>
      </c>
      <c r="U43">
        <f>(DZ43+(T43+2*0.95*5.67E-8*(((DZ43+$B$9)+273)^4-(DZ43+273)^4)-44100*I43)/(1.84*29.3*Q43+8*0.95*5.67E-8*(DZ43+273)^3))</f>
        <v>0</v>
      </c>
      <c r="V43">
        <f>($C$9*EA43+$D$9*EB43+$E$9*U43)</f>
        <v>0</v>
      </c>
      <c r="W43">
        <f>0.61365*exp(17.502*V43/(240.97+V43))</f>
        <v>0</v>
      </c>
      <c r="X43">
        <f>(Y43/Z43*100)</f>
        <v>0</v>
      </c>
      <c r="Y43">
        <f>DS43*(DX43+DY43)/1000</f>
        <v>0</v>
      </c>
      <c r="Z43">
        <f>0.61365*exp(17.502*DZ43/(240.97+DZ43))</f>
        <v>0</v>
      </c>
      <c r="AA43">
        <f>(W43-DS43*(DX43+DY43)/1000)</f>
        <v>0</v>
      </c>
      <c r="AB43">
        <f>(-I43*44100)</f>
        <v>0</v>
      </c>
      <c r="AC43">
        <f>2*29.3*Q43*0.92*(DZ43-V43)</f>
        <v>0</v>
      </c>
      <c r="AD43">
        <f>2*0.95*5.67E-8*(((DZ43+$B$9)+273)^4-(V43+273)^4)</f>
        <v>0</v>
      </c>
      <c r="AE43">
        <f>T43+AD43+AB43+AC43</f>
        <v>0</v>
      </c>
      <c r="AF43">
        <f>DW43*AT43*(DR43-DQ43*(1000-AT43*DT43)/(1000-AT43*DS43))/(100*DK43)</f>
        <v>0</v>
      </c>
      <c r="AG43">
        <f>1000*DW43*AT43*(DS43-DT43)/(100*DK43*(1000-AT43*DS43))</f>
        <v>0</v>
      </c>
      <c r="AH43">
        <f>(AI43 - AJ43 - DX43*1E3/(8.314*(DZ43+273.15)) * AL43/DW43 * AK43) * DW43/(100*DK43) * (1000 - DT43)/1000</f>
        <v>0</v>
      </c>
      <c r="AI43">
        <v>428.6883353494645</v>
      </c>
      <c r="AJ43">
        <v>421.0870909090906</v>
      </c>
      <c r="AK43">
        <v>-0.03215002680741572</v>
      </c>
      <c r="AL43">
        <v>65.07382265108268</v>
      </c>
      <c r="AM43">
        <f>(AO43 - AN43 + DX43*1E3/(8.314*(DZ43+273.15)) * AQ43/DW43 * AP43) * DW43/(100*DK43) * 1000/(1000 - AO43)</f>
        <v>0</v>
      </c>
      <c r="AN43">
        <v>20.03001428993413</v>
      </c>
      <c r="AO43">
        <v>21.66748424242424</v>
      </c>
      <c r="AP43">
        <v>-6.060891360086727E-05</v>
      </c>
      <c r="AQ43">
        <v>105.1465455162051</v>
      </c>
      <c r="AR43">
        <v>0</v>
      </c>
      <c r="AS43">
        <v>0</v>
      </c>
      <c r="AT43">
        <f>IF(AR43*$H$15&gt;=AV43,1.0,(AV43/(AV43-AR43*$H$15)))</f>
        <v>0</v>
      </c>
      <c r="AU43">
        <f>(AT43-1)*100</f>
        <v>0</v>
      </c>
      <c r="AV43">
        <f>MAX(0,($B$15+$C$15*EE43)/(1+$D$15*EE43)*DX43/(DZ43+273)*$E$15)</f>
        <v>0</v>
      </c>
      <c r="AW43" t="s">
        <v>437</v>
      </c>
      <c r="AX43" t="s">
        <v>437</v>
      </c>
      <c r="AY43">
        <v>0</v>
      </c>
      <c r="AZ43">
        <v>0</v>
      </c>
      <c r="BA43">
        <f>1-AY43/AZ43</f>
        <v>0</v>
      </c>
      <c r="BB43">
        <v>0</v>
      </c>
      <c r="BC43" t="s">
        <v>437</v>
      </c>
      <c r="BD43" t="s">
        <v>437</v>
      </c>
      <c r="BE43">
        <v>0</v>
      </c>
      <c r="BF43">
        <v>0</v>
      </c>
      <c r="BG43">
        <f>1-BE43/BF43</f>
        <v>0</v>
      </c>
      <c r="BH43">
        <v>0.5</v>
      </c>
      <c r="BI43">
        <f>DH43</f>
        <v>0</v>
      </c>
      <c r="BJ43">
        <f>K43</f>
        <v>0</v>
      </c>
      <c r="BK43">
        <f>BG43*BH43*BI43</f>
        <v>0</v>
      </c>
      <c r="BL43">
        <f>(BJ43-BB43)/BI43</f>
        <v>0</v>
      </c>
      <c r="BM43">
        <f>(AZ43-BF43)/BF43</f>
        <v>0</v>
      </c>
      <c r="BN43">
        <f>AY43/(BA43+AY43/BF43)</f>
        <v>0</v>
      </c>
      <c r="BO43" t="s">
        <v>437</v>
      </c>
      <c r="BP43">
        <v>0</v>
      </c>
      <c r="BQ43">
        <f>IF(BP43&lt;&gt;0, BP43, BN43)</f>
        <v>0</v>
      </c>
      <c r="BR43">
        <f>1-BQ43/BF43</f>
        <v>0</v>
      </c>
      <c r="BS43">
        <f>(BF43-BE43)/(BF43-BQ43)</f>
        <v>0</v>
      </c>
      <c r="BT43">
        <f>(AZ43-BF43)/(AZ43-BQ43)</f>
        <v>0</v>
      </c>
      <c r="BU43">
        <f>(BF43-BE43)/(BF43-AY43)</f>
        <v>0</v>
      </c>
      <c r="BV43">
        <f>(AZ43-BF43)/(AZ43-AY43)</f>
        <v>0</v>
      </c>
      <c r="BW43">
        <f>(BS43*BQ43/BE43)</f>
        <v>0</v>
      </c>
      <c r="BX43">
        <f>(1-BW43)</f>
        <v>0</v>
      </c>
      <c r="DG43">
        <f>$B$13*EF43+$C$13*EG43+$F$13*ER43*(1-EU43)</f>
        <v>0</v>
      </c>
      <c r="DH43">
        <f>DG43*DI43</f>
        <v>0</v>
      </c>
      <c r="DI43">
        <f>($B$13*$D$11+$C$13*$D$11+$F$13*((FE43+EW43)/MAX(FE43+EW43+FF43, 0.1)*$I$11+FF43/MAX(FE43+EW43+FF43, 0.1)*$J$11))/($B$13+$C$13+$F$13)</f>
        <v>0</v>
      </c>
      <c r="DJ43">
        <f>($B$13*$K$11+$C$13*$K$11+$F$13*((FE43+EW43)/MAX(FE43+EW43+FF43, 0.1)*$P$11+FF43/MAX(FE43+EW43+FF43, 0.1)*$Q$11))/($B$13+$C$13+$F$13)</f>
        <v>0</v>
      </c>
      <c r="DK43">
        <v>2.7</v>
      </c>
      <c r="DL43">
        <v>0.5</v>
      </c>
      <c r="DM43" t="s">
        <v>438</v>
      </c>
      <c r="DN43">
        <v>2</v>
      </c>
      <c r="DO43" t="b">
        <v>1</v>
      </c>
      <c r="DP43">
        <v>1759073286.599999</v>
      </c>
      <c r="DQ43">
        <v>412.1936774193549</v>
      </c>
      <c r="DR43">
        <v>420.0814838709678</v>
      </c>
      <c r="DS43">
        <v>21.67858709677419</v>
      </c>
      <c r="DT43">
        <v>20.03482258064516</v>
      </c>
      <c r="DU43">
        <v>413.0908709677419</v>
      </c>
      <c r="DV43">
        <v>21.39378709677419</v>
      </c>
      <c r="DW43">
        <v>499.9954838709677</v>
      </c>
      <c r="DX43">
        <v>90.87746774193553</v>
      </c>
      <c r="DY43">
        <v>0.06666748387096774</v>
      </c>
      <c r="DZ43">
        <v>28.70946129032258</v>
      </c>
      <c r="EA43">
        <v>30.00426774193548</v>
      </c>
      <c r="EB43">
        <v>999.9000000000003</v>
      </c>
      <c r="EC43">
        <v>0</v>
      </c>
      <c r="ED43">
        <v>0</v>
      </c>
      <c r="EE43">
        <v>9997.691935483872</v>
      </c>
      <c r="EF43">
        <v>0</v>
      </c>
      <c r="EG43">
        <v>11.2928</v>
      </c>
      <c r="EH43">
        <v>-7.887807741935483</v>
      </c>
      <c r="EI43">
        <v>421.3275161290323</v>
      </c>
      <c r="EJ43">
        <v>428.6697741935484</v>
      </c>
      <c r="EK43">
        <v>1.643769677419355</v>
      </c>
      <c r="EL43">
        <v>420.0814838709678</v>
      </c>
      <c r="EM43">
        <v>20.03482258064516</v>
      </c>
      <c r="EN43">
        <v>1.970094516129032</v>
      </c>
      <c r="EO43">
        <v>1.820712903225806</v>
      </c>
      <c r="EP43">
        <v>17.20601612903226</v>
      </c>
      <c r="EQ43">
        <v>15.96575161290323</v>
      </c>
      <c r="ER43">
        <v>1999.990322580645</v>
      </c>
      <c r="ES43">
        <v>0.9800028387096773</v>
      </c>
      <c r="ET43">
        <v>0.01999715161290323</v>
      </c>
      <c r="EU43">
        <v>0</v>
      </c>
      <c r="EV43">
        <v>309.0075806451613</v>
      </c>
      <c r="EW43">
        <v>5.000779999999999</v>
      </c>
      <c r="EX43">
        <v>6125.113870967743</v>
      </c>
      <c r="EY43">
        <v>16379.56451612903</v>
      </c>
      <c r="EZ43">
        <v>39.1630322580645</v>
      </c>
      <c r="FA43">
        <v>40.09654838709677</v>
      </c>
      <c r="FB43">
        <v>39.52199999999999</v>
      </c>
      <c r="FC43">
        <v>39.70545161290322</v>
      </c>
      <c r="FD43">
        <v>40.32032258064515</v>
      </c>
      <c r="FE43">
        <v>1955.097096774194</v>
      </c>
      <c r="FF43">
        <v>39.89225806451615</v>
      </c>
      <c r="FG43">
        <v>0</v>
      </c>
      <c r="FH43">
        <v>1759073286.8</v>
      </c>
      <c r="FI43">
        <v>0</v>
      </c>
      <c r="FJ43">
        <v>309.198</v>
      </c>
      <c r="FK43">
        <v>8.463230792600202</v>
      </c>
      <c r="FL43">
        <v>166.7876925422176</v>
      </c>
      <c r="FM43">
        <v>6128.098000000002</v>
      </c>
      <c r="FN43">
        <v>15</v>
      </c>
      <c r="FO43">
        <v>0</v>
      </c>
      <c r="FP43" t="s">
        <v>439</v>
      </c>
      <c r="FQ43">
        <v>1746989605.5</v>
      </c>
      <c r="FR43">
        <v>1746989593.5</v>
      </c>
      <c r="FS43">
        <v>0</v>
      </c>
      <c r="FT43">
        <v>-0.274</v>
      </c>
      <c r="FU43">
        <v>-0.002</v>
      </c>
      <c r="FV43">
        <v>2.549</v>
      </c>
      <c r="FW43">
        <v>0.129</v>
      </c>
      <c r="FX43">
        <v>420</v>
      </c>
      <c r="FY43">
        <v>17</v>
      </c>
      <c r="FZ43">
        <v>0.02</v>
      </c>
      <c r="GA43">
        <v>0.04</v>
      </c>
      <c r="GB43">
        <v>-7.80111675</v>
      </c>
      <c r="GC43">
        <v>-2.067583902438999</v>
      </c>
      <c r="GD43">
        <v>0.2052860874412523</v>
      </c>
      <c r="GE43">
        <v>0</v>
      </c>
      <c r="GF43">
        <v>308.6491176470588</v>
      </c>
      <c r="GG43">
        <v>9.332834230811649</v>
      </c>
      <c r="GH43">
        <v>0.9510793795257942</v>
      </c>
      <c r="GI43">
        <v>0</v>
      </c>
      <c r="GJ43">
        <v>1.64511425</v>
      </c>
      <c r="GK43">
        <v>-0.03502030018762271</v>
      </c>
      <c r="GL43">
        <v>0.003455780582950842</v>
      </c>
      <c r="GM43">
        <v>1</v>
      </c>
      <c r="GN43">
        <v>1</v>
      </c>
      <c r="GO43">
        <v>3</v>
      </c>
      <c r="GP43" t="s">
        <v>455</v>
      </c>
      <c r="GQ43">
        <v>3.10224</v>
      </c>
      <c r="GR43">
        <v>2.72413</v>
      </c>
      <c r="GS43">
        <v>0.0871195</v>
      </c>
      <c r="GT43">
        <v>0.0882964</v>
      </c>
      <c r="GU43">
        <v>0.100633</v>
      </c>
      <c r="GV43">
        <v>0.0965356</v>
      </c>
      <c r="GW43">
        <v>23862.6</v>
      </c>
      <c r="GX43">
        <v>21655.8</v>
      </c>
      <c r="GY43">
        <v>26705</v>
      </c>
      <c r="GZ43">
        <v>23976.3</v>
      </c>
      <c r="HA43">
        <v>38428.6</v>
      </c>
      <c r="HB43">
        <v>32022.1</v>
      </c>
      <c r="HC43">
        <v>46629.1</v>
      </c>
      <c r="HD43">
        <v>37931.7</v>
      </c>
      <c r="HE43">
        <v>1.86685</v>
      </c>
      <c r="HF43">
        <v>1.86425</v>
      </c>
      <c r="HG43">
        <v>0.13683</v>
      </c>
      <c r="HH43">
        <v>0</v>
      </c>
      <c r="HI43">
        <v>27.7744</v>
      </c>
      <c r="HJ43">
        <v>999.9</v>
      </c>
      <c r="HK43">
        <v>49.7</v>
      </c>
      <c r="HL43">
        <v>31.2</v>
      </c>
      <c r="HM43">
        <v>24.9572</v>
      </c>
      <c r="HN43">
        <v>61.4991</v>
      </c>
      <c r="HO43">
        <v>22.1675</v>
      </c>
      <c r="HP43">
        <v>1</v>
      </c>
      <c r="HQ43">
        <v>0.144383</v>
      </c>
      <c r="HR43">
        <v>-0.0776008</v>
      </c>
      <c r="HS43">
        <v>20.2815</v>
      </c>
      <c r="HT43">
        <v>5.21594</v>
      </c>
      <c r="HU43">
        <v>11.98</v>
      </c>
      <c r="HV43">
        <v>4.96435</v>
      </c>
      <c r="HW43">
        <v>3.27498</v>
      </c>
      <c r="HX43">
        <v>9999</v>
      </c>
      <c r="HY43">
        <v>9999</v>
      </c>
      <c r="HZ43">
        <v>9999</v>
      </c>
      <c r="IA43">
        <v>31.1</v>
      </c>
      <c r="IB43">
        <v>1.86399</v>
      </c>
      <c r="IC43">
        <v>1.86012</v>
      </c>
      <c r="ID43">
        <v>1.85837</v>
      </c>
      <c r="IE43">
        <v>1.85975</v>
      </c>
      <c r="IF43">
        <v>1.85989</v>
      </c>
      <c r="IG43">
        <v>1.85837</v>
      </c>
      <c r="IH43">
        <v>1.85745</v>
      </c>
      <c r="II43">
        <v>1.85242</v>
      </c>
      <c r="IJ43">
        <v>0</v>
      </c>
      <c r="IK43">
        <v>0</v>
      </c>
      <c r="IL43">
        <v>0</v>
      </c>
      <c r="IM43">
        <v>0</v>
      </c>
      <c r="IN43" t="s">
        <v>441</v>
      </c>
      <c r="IO43" t="s">
        <v>442</v>
      </c>
      <c r="IP43" t="s">
        <v>443</v>
      </c>
      <c r="IQ43" t="s">
        <v>443</v>
      </c>
      <c r="IR43" t="s">
        <v>443</v>
      </c>
      <c r="IS43" t="s">
        <v>443</v>
      </c>
      <c r="IT43">
        <v>0</v>
      </c>
      <c r="IU43">
        <v>100</v>
      </c>
      <c r="IV43">
        <v>100</v>
      </c>
      <c r="IW43">
        <v>-0.897</v>
      </c>
      <c r="IX43">
        <v>0.2846</v>
      </c>
      <c r="IY43">
        <v>-0.819046093373875</v>
      </c>
      <c r="IZ43">
        <v>-0.0008311593448893811</v>
      </c>
      <c r="JA43">
        <v>1.768286430498992E-06</v>
      </c>
      <c r="JB43">
        <v>-5.176383660599935E-10</v>
      </c>
      <c r="JC43">
        <v>0.01793090377665582</v>
      </c>
      <c r="JD43">
        <v>0.002652576625932546</v>
      </c>
      <c r="JE43">
        <v>0.0004569377311329863</v>
      </c>
      <c r="JF43">
        <v>1.003524486243527E-07</v>
      </c>
      <c r="JG43">
        <v>2</v>
      </c>
      <c r="JH43">
        <v>1975</v>
      </c>
      <c r="JI43">
        <v>1</v>
      </c>
      <c r="JJ43">
        <v>26</v>
      </c>
      <c r="JK43">
        <v>201394.8</v>
      </c>
      <c r="JL43">
        <v>201395</v>
      </c>
      <c r="JM43">
        <v>1.13403</v>
      </c>
      <c r="JN43">
        <v>2.6416</v>
      </c>
      <c r="JO43">
        <v>1.49658</v>
      </c>
      <c r="JP43">
        <v>2.34375</v>
      </c>
      <c r="JQ43">
        <v>1.54907</v>
      </c>
      <c r="JR43">
        <v>2.35229</v>
      </c>
      <c r="JS43">
        <v>36.1754</v>
      </c>
      <c r="JT43">
        <v>24.1751</v>
      </c>
      <c r="JU43">
        <v>18</v>
      </c>
      <c r="JV43">
        <v>483.396</v>
      </c>
      <c r="JW43">
        <v>496.714</v>
      </c>
      <c r="JX43">
        <v>27.5287</v>
      </c>
      <c r="JY43">
        <v>29.1529</v>
      </c>
      <c r="JZ43">
        <v>29.9998</v>
      </c>
      <c r="KA43">
        <v>29.4359</v>
      </c>
      <c r="KB43">
        <v>29.4448</v>
      </c>
      <c r="KC43">
        <v>22.7921</v>
      </c>
      <c r="KD43">
        <v>22.4558</v>
      </c>
      <c r="KE43">
        <v>93.3075</v>
      </c>
      <c r="KF43">
        <v>27.5304</v>
      </c>
      <c r="KG43">
        <v>426.743</v>
      </c>
      <c r="KH43">
        <v>20.0274</v>
      </c>
      <c r="KI43">
        <v>101.954</v>
      </c>
      <c r="KJ43">
        <v>91.47839999999999</v>
      </c>
    </row>
    <row r="44" spans="1:296">
      <c r="A44">
        <v>26</v>
      </c>
      <c r="B44">
        <v>1759073299.6</v>
      </c>
      <c r="C44">
        <v>216.5</v>
      </c>
      <c r="D44" t="s">
        <v>495</v>
      </c>
      <c r="E44" t="s">
        <v>496</v>
      </c>
      <c r="F44">
        <v>5</v>
      </c>
      <c r="G44" t="s">
        <v>436</v>
      </c>
      <c r="H44">
        <v>1759073291.755172</v>
      </c>
      <c r="I44">
        <f>(J44)/1000</f>
        <v>0</v>
      </c>
      <c r="J44">
        <f>IF(DO44, AM44, AG44)</f>
        <v>0</v>
      </c>
      <c r="K44">
        <f>IF(DO44, AH44, AF44)</f>
        <v>0</v>
      </c>
      <c r="L44">
        <f>DQ44 - IF(AT44&gt;1, K44*DK44*100.0/(AV44), 0)</f>
        <v>0</v>
      </c>
      <c r="M44">
        <f>((S44-I44/2)*L44-K44)/(S44+I44/2)</f>
        <v>0</v>
      </c>
      <c r="N44">
        <f>M44*(DX44+DY44)/1000.0</f>
        <v>0</v>
      </c>
      <c r="O44">
        <f>(DQ44 - IF(AT44&gt;1, K44*DK44*100.0/(AV44), 0))*(DX44+DY44)/1000.0</f>
        <v>0</v>
      </c>
      <c r="P44">
        <f>2.0/((1/R44-1/Q44)+SIGN(R44)*SQRT((1/R44-1/Q44)*(1/R44-1/Q44) + 4*DL44/((DL44+1)*(DL44+1))*(2*1/R44*1/Q44-1/Q44*1/Q44)))</f>
        <v>0</v>
      </c>
      <c r="Q44">
        <f>IF(LEFT(DM44,1)&lt;&gt;"0",IF(LEFT(DM44,1)="1",3.0,DN44),$D$5+$E$5*(EE44*DX44/($K$5*1000))+$F$5*(EE44*DX44/($K$5*1000))*MAX(MIN(DK44,$J$5),$I$5)*MAX(MIN(DK44,$J$5),$I$5)+$G$5*MAX(MIN(DK44,$J$5),$I$5)*(EE44*DX44/($K$5*1000))+$H$5*(EE44*DX44/($K$5*1000))*(EE44*DX44/($K$5*1000)))</f>
        <v>0</v>
      </c>
      <c r="R44">
        <f>I44*(1000-(1000*0.61365*exp(17.502*V44/(240.97+V44))/(DX44+DY44)+DS44)/2)/(1000*0.61365*exp(17.502*V44/(240.97+V44))/(DX44+DY44)-DS44)</f>
        <v>0</v>
      </c>
      <c r="S44">
        <f>1/((DL44+1)/(P44/1.6)+1/(Q44/1.37)) + DL44/((DL44+1)/(P44/1.6) + DL44/(Q44/1.37))</f>
        <v>0</v>
      </c>
      <c r="T44">
        <f>(DG44*DJ44)</f>
        <v>0</v>
      </c>
      <c r="U44">
        <f>(DZ44+(T44+2*0.95*5.67E-8*(((DZ44+$B$9)+273)^4-(DZ44+273)^4)-44100*I44)/(1.84*29.3*Q44+8*0.95*5.67E-8*(DZ44+273)^3))</f>
        <v>0</v>
      </c>
      <c r="V44">
        <f>($C$9*EA44+$D$9*EB44+$E$9*U44)</f>
        <v>0</v>
      </c>
      <c r="W44">
        <f>0.61365*exp(17.502*V44/(240.97+V44))</f>
        <v>0</v>
      </c>
      <c r="X44">
        <f>(Y44/Z44*100)</f>
        <v>0</v>
      </c>
      <c r="Y44">
        <f>DS44*(DX44+DY44)/1000</f>
        <v>0</v>
      </c>
      <c r="Z44">
        <f>0.61365*exp(17.502*DZ44/(240.97+DZ44))</f>
        <v>0</v>
      </c>
      <c r="AA44">
        <f>(W44-DS44*(DX44+DY44)/1000)</f>
        <v>0</v>
      </c>
      <c r="AB44">
        <f>(-I44*44100)</f>
        <v>0</v>
      </c>
      <c r="AC44">
        <f>2*29.3*Q44*0.92*(DZ44-V44)</f>
        <v>0</v>
      </c>
      <c r="AD44">
        <f>2*0.95*5.67E-8*(((DZ44+$B$9)+273)^4-(V44+273)^4)</f>
        <v>0</v>
      </c>
      <c r="AE44">
        <f>T44+AD44+AB44+AC44</f>
        <v>0</v>
      </c>
      <c r="AF44">
        <f>DW44*AT44*(DR44-DQ44*(1000-AT44*DT44)/(1000-AT44*DS44))/(100*DK44)</f>
        <v>0</v>
      </c>
      <c r="AG44">
        <f>1000*DW44*AT44*(DS44-DT44)/(100*DK44*(1000-AT44*DS44))</f>
        <v>0</v>
      </c>
      <c r="AH44">
        <f>(AI44 - AJ44 - DX44*1E3/(8.314*(DZ44+273.15)) * AL44/DW44 * AK44) * DW44/(100*DK44) * (1000 - DT44)/1000</f>
        <v>0</v>
      </c>
      <c r="AI44">
        <v>428.6453168461668</v>
      </c>
      <c r="AJ44">
        <v>421.075418181818</v>
      </c>
      <c r="AK44">
        <v>-0.0003612802458230659</v>
      </c>
      <c r="AL44">
        <v>65.07382265108268</v>
      </c>
      <c r="AM44">
        <f>(AO44 - AN44 + DX44*1E3/(8.314*(DZ44+273.15)) * AQ44/DW44 * AP44) * DW44/(100*DK44) * 1000/(1000 - AO44)</f>
        <v>0</v>
      </c>
      <c r="AN44">
        <v>20.02885594396456</v>
      </c>
      <c r="AO44">
        <v>21.66080787878787</v>
      </c>
      <c r="AP44">
        <v>-6.605640041471203E-05</v>
      </c>
      <c r="AQ44">
        <v>105.1465455162051</v>
      </c>
      <c r="AR44">
        <v>0</v>
      </c>
      <c r="AS44">
        <v>0</v>
      </c>
      <c r="AT44">
        <f>IF(AR44*$H$15&gt;=AV44,1.0,(AV44/(AV44-AR44*$H$15)))</f>
        <v>0</v>
      </c>
      <c r="AU44">
        <f>(AT44-1)*100</f>
        <v>0</v>
      </c>
      <c r="AV44">
        <f>MAX(0,($B$15+$C$15*EE44)/(1+$D$15*EE44)*DX44/(DZ44+273)*$E$15)</f>
        <v>0</v>
      </c>
      <c r="AW44" t="s">
        <v>437</v>
      </c>
      <c r="AX44" t="s">
        <v>437</v>
      </c>
      <c r="AY44">
        <v>0</v>
      </c>
      <c r="AZ44">
        <v>0</v>
      </c>
      <c r="BA44">
        <f>1-AY44/AZ44</f>
        <v>0</v>
      </c>
      <c r="BB44">
        <v>0</v>
      </c>
      <c r="BC44" t="s">
        <v>437</v>
      </c>
      <c r="BD44" t="s">
        <v>437</v>
      </c>
      <c r="BE44">
        <v>0</v>
      </c>
      <c r="BF44">
        <v>0</v>
      </c>
      <c r="BG44">
        <f>1-BE44/BF44</f>
        <v>0</v>
      </c>
      <c r="BH44">
        <v>0.5</v>
      </c>
      <c r="BI44">
        <f>DH44</f>
        <v>0</v>
      </c>
      <c r="BJ44">
        <f>K44</f>
        <v>0</v>
      </c>
      <c r="BK44">
        <f>BG44*BH44*BI44</f>
        <v>0</v>
      </c>
      <c r="BL44">
        <f>(BJ44-BB44)/BI44</f>
        <v>0</v>
      </c>
      <c r="BM44">
        <f>(AZ44-BF44)/BF44</f>
        <v>0</v>
      </c>
      <c r="BN44">
        <f>AY44/(BA44+AY44/BF44)</f>
        <v>0</v>
      </c>
      <c r="BO44" t="s">
        <v>437</v>
      </c>
      <c r="BP44">
        <v>0</v>
      </c>
      <c r="BQ44">
        <f>IF(BP44&lt;&gt;0, BP44, BN44)</f>
        <v>0</v>
      </c>
      <c r="BR44">
        <f>1-BQ44/BF44</f>
        <v>0</v>
      </c>
      <c r="BS44">
        <f>(BF44-BE44)/(BF44-BQ44)</f>
        <v>0</v>
      </c>
      <c r="BT44">
        <f>(AZ44-BF44)/(AZ44-BQ44)</f>
        <v>0</v>
      </c>
      <c r="BU44">
        <f>(BF44-BE44)/(BF44-AY44)</f>
        <v>0</v>
      </c>
      <c r="BV44">
        <f>(AZ44-BF44)/(AZ44-AY44)</f>
        <v>0</v>
      </c>
      <c r="BW44">
        <f>(BS44*BQ44/BE44)</f>
        <v>0</v>
      </c>
      <c r="BX44">
        <f>(1-BW44)</f>
        <v>0</v>
      </c>
      <c r="DG44">
        <f>$B$13*EF44+$C$13*EG44+$F$13*ER44*(1-EU44)</f>
        <v>0</v>
      </c>
      <c r="DH44">
        <f>DG44*DI44</f>
        <v>0</v>
      </c>
      <c r="DI44">
        <f>($B$13*$D$11+$C$13*$D$11+$F$13*((FE44+EW44)/MAX(FE44+EW44+FF44, 0.1)*$I$11+FF44/MAX(FE44+EW44+FF44, 0.1)*$J$11))/($B$13+$C$13+$F$13)</f>
        <v>0</v>
      </c>
      <c r="DJ44">
        <f>($B$13*$K$11+$C$13*$K$11+$F$13*((FE44+EW44)/MAX(FE44+EW44+FF44, 0.1)*$P$11+FF44/MAX(FE44+EW44+FF44, 0.1)*$Q$11))/($B$13+$C$13+$F$13)</f>
        <v>0</v>
      </c>
      <c r="DK44">
        <v>2.7</v>
      </c>
      <c r="DL44">
        <v>0.5</v>
      </c>
      <c r="DM44" t="s">
        <v>438</v>
      </c>
      <c r="DN44">
        <v>2</v>
      </c>
      <c r="DO44" t="b">
        <v>1</v>
      </c>
      <c r="DP44">
        <v>1759073291.755172</v>
      </c>
      <c r="DQ44">
        <v>412.0665172413792</v>
      </c>
      <c r="DR44">
        <v>420.2028965517242</v>
      </c>
      <c r="DS44">
        <v>21.67177586206897</v>
      </c>
      <c r="DT44">
        <v>20.03155517241379</v>
      </c>
      <c r="DU44">
        <v>412.9637931034482</v>
      </c>
      <c r="DV44">
        <v>21.38713103448276</v>
      </c>
      <c r="DW44">
        <v>499.9651724137931</v>
      </c>
      <c r="DX44">
        <v>90.87610344827584</v>
      </c>
      <c r="DY44">
        <v>0.06650716551724138</v>
      </c>
      <c r="DZ44">
        <v>28.70748965517241</v>
      </c>
      <c r="EA44">
        <v>30.0016275862069</v>
      </c>
      <c r="EB44">
        <v>999.9000000000002</v>
      </c>
      <c r="EC44">
        <v>0</v>
      </c>
      <c r="ED44">
        <v>0</v>
      </c>
      <c r="EE44">
        <v>9998.98275862069</v>
      </c>
      <c r="EF44">
        <v>0</v>
      </c>
      <c r="EG44">
        <v>11.2928</v>
      </c>
      <c r="EH44">
        <v>-8.136342413793102</v>
      </c>
      <c r="EI44">
        <v>421.1945862068965</v>
      </c>
      <c r="EJ44">
        <v>428.7922068965516</v>
      </c>
      <c r="EK44">
        <v>1.640222068965517</v>
      </c>
      <c r="EL44">
        <v>420.2028965517242</v>
      </c>
      <c r="EM44">
        <v>20.03155517241379</v>
      </c>
      <c r="EN44">
        <v>1.969446206896552</v>
      </c>
      <c r="EO44">
        <v>1.820388620689655</v>
      </c>
      <c r="EP44">
        <v>17.20081379310345</v>
      </c>
      <c r="EQ44">
        <v>15.96296896551724</v>
      </c>
      <c r="ER44">
        <v>2000.001379310345</v>
      </c>
      <c r="ES44">
        <v>0.9800032068965516</v>
      </c>
      <c r="ET44">
        <v>0.01999679310344827</v>
      </c>
      <c r="EU44">
        <v>0</v>
      </c>
      <c r="EV44">
        <v>309.7248965517242</v>
      </c>
      <c r="EW44">
        <v>5.00078</v>
      </c>
      <c r="EX44">
        <v>6139.137931034484</v>
      </c>
      <c r="EY44">
        <v>16379.66551724138</v>
      </c>
      <c r="EZ44">
        <v>39.15275862068965</v>
      </c>
      <c r="FA44">
        <v>40.08806896551723</v>
      </c>
      <c r="FB44">
        <v>39.51710344827585</v>
      </c>
      <c r="FC44">
        <v>39.69375862068965</v>
      </c>
      <c r="FD44">
        <v>40.30144827586206</v>
      </c>
      <c r="FE44">
        <v>1955.108620689655</v>
      </c>
      <c r="FF44">
        <v>39.89172413793105</v>
      </c>
      <c r="FG44">
        <v>0</v>
      </c>
      <c r="FH44">
        <v>1759073291.6</v>
      </c>
      <c r="FI44">
        <v>0</v>
      </c>
      <c r="FJ44">
        <v>309.84984</v>
      </c>
      <c r="FK44">
        <v>8.098076938978167</v>
      </c>
      <c r="FL44">
        <v>150.2892310059542</v>
      </c>
      <c r="FM44">
        <v>6140.773999999999</v>
      </c>
      <c r="FN44">
        <v>15</v>
      </c>
      <c r="FO44">
        <v>0</v>
      </c>
      <c r="FP44" t="s">
        <v>439</v>
      </c>
      <c r="FQ44">
        <v>1746989605.5</v>
      </c>
      <c r="FR44">
        <v>1746989593.5</v>
      </c>
      <c r="FS44">
        <v>0</v>
      </c>
      <c r="FT44">
        <v>-0.274</v>
      </c>
      <c r="FU44">
        <v>-0.002</v>
      </c>
      <c r="FV44">
        <v>2.549</v>
      </c>
      <c r="FW44">
        <v>0.129</v>
      </c>
      <c r="FX44">
        <v>420</v>
      </c>
      <c r="FY44">
        <v>17</v>
      </c>
      <c r="FZ44">
        <v>0.02</v>
      </c>
      <c r="GA44">
        <v>0.04</v>
      </c>
      <c r="GB44">
        <v>-7.95420475</v>
      </c>
      <c r="GC44">
        <v>-2.095565515947449</v>
      </c>
      <c r="GD44">
        <v>0.2232887821408354</v>
      </c>
      <c r="GE44">
        <v>0</v>
      </c>
      <c r="GF44">
        <v>309.1937647058824</v>
      </c>
      <c r="GG44">
        <v>8.233368986687513</v>
      </c>
      <c r="GH44">
        <v>0.8448745837600597</v>
      </c>
      <c r="GI44">
        <v>0</v>
      </c>
      <c r="GJ44">
        <v>1.642461</v>
      </c>
      <c r="GK44">
        <v>-0.03878093808630772</v>
      </c>
      <c r="GL44">
        <v>0.00383561976739093</v>
      </c>
      <c r="GM44">
        <v>1</v>
      </c>
      <c r="GN44">
        <v>1</v>
      </c>
      <c r="GO44">
        <v>3</v>
      </c>
      <c r="GP44" t="s">
        <v>455</v>
      </c>
      <c r="GQ44">
        <v>3.10221</v>
      </c>
      <c r="GR44">
        <v>2.72416</v>
      </c>
      <c r="GS44">
        <v>0.0871326</v>
      </c>
      <c r="GT44">
        <v>0.0886652</v>
      </c>
      <c r="GU44">
        <v>0.10061</v>
      </c>
      <c r="GV44">
        <v>0.09652669999999999</v>
      </c>
      <c r="GW44">
        <v>23862.4</v>
      </c>
      <c r="GX44">
        <v>21647.5</v>
      </c>
      <c r="GY44">
        <v>26705.2</v>
      </c>
      <c r="GZ44">
        <v>23976.7</v>
      </c>
      <c r="HA44">
        <v>38429.8</v>
      </c>
      <c r="HB44">
        <v>32023</v>
      </c>
      <c r="HC44">
        <v>46629.4</v>
      </c>
      <c r="HD44">
        <v>37932.4</v>
      </c>
      <c r="HE44">
        <v>1.8666</v>
      </c>
      <c r="HF44">
        <v>1.86472</v>
      </c>
      <c r="HG44">
        <v>0.135861</v>
      </c>
      <c r="HH44">
        <v>0</v>
      </c>
      <c r="HI44">
        <v>27.7755</v>
      </c>
      <c r="HJ44">
        <v>999.9</v>
      </c>
      <c r="HK44">
        <v>49.7</v>
      </c>
      <c r="HL44">
        <v>31.2</v>
      </c>
      <c r="HM44">
        <v>24.953</v>
      </c>
      <c r="HN44">
        <v>61.2391</v>
      </c>
      <c r="HO44">
        <v>22.1955</v>
      </c>
      <c r="HP44">
        <v>1</v>
      </c>
      <c r="HQ44">
        <v>0.143768</v>
      </c>
      <c r="HR44">
        <v>-0.0865441</v>
      </c>
      <c r="HS44">
        <v>20.2812</v>
      </c>
      <c r="HT44">
        <v>5.2119</v>
      </c>
      <c r="HU44">
        <v>11.98</v>
      </c>
      <c r="HV44">
        <v>4.96345</v>
      </c>
      <c r="HW44">
        <v>3.27415</v>
      </c>
      <c r="HX44">
        <v>9999</v>
      </c>
      <c r="HY44">
        <v>9999</v>
      </c>
      <c r="HZ44">
        <v>9999</v>
      </c>
      <c r="IA44">
        <v>31.1</v>
      </c>
      <c r="IB44">
        <v>1.86401</v>
      </c>
      <c r="IC44">
        <v>1.86012</v>
      </c>
      <c r="ID44">
        <v>1.85838</v>
      </c>
      <c r="IE44">
        <v>1.85975</v>
      </c>
      <c r="IF44">
        <v>1.85989</v>
      </c>
      <c r="IG44">
        <v>1.85837</v>
      </c>
      <c r="IH44">
        <v>1.85745</v>
      </c>
      <c r="II44">
        <v>1.85242</v>
      </c>
      <c r="IJ44">
        <v>0</v>
      </c>
      <c r="IK44">
        <v>0</v>
      </c>
      <c r="IL44">
        <v>0</v>
      </c>
      <c r="IM44">
        <v>0</v>
      </c>
      <c r="IN44" t="s">
        <v>441</v>
      </c>
      <c r="IO44" t="s">
        <v>442</v>
      </c>
      <c r="IP44" t="s">
        <v>443</v>
      </c>
      <c r="IQ44" t="s">
        <v>443</v>
      </c>
      <c r="IR44" t="s">
        <v>443</v>
      </c>
      <c r="IS44" t="s">
        <v>443</v>
      </c>
      <c r="IT44">
        <v>0</v>
      </c>
      <c r="IU44">
        <v>100</v>
      </c>
      <c r="IV44">
        <v>100</v>
      </c>
      <c r="IW44">
        <v>-0.897</v>
      </c>
      <c r="IX44">
        <v>0.2844</v>
      </c>
      <c r="IY44">
        <v>-0.819046093373875</v>
      </c>
      <c r="IZ44">
        <v>-0.0008311593448893811</v>
      </c>
      <c r="JA44">
        <v>1.768286430498992E-06</v>
      </c>
      <c r="JB44">
        <v>-5.176383660599935E-10</v>
      </c>
      <c r="JC44">
        <v>0.01793090377665582</v>
      </c>
      <c r="JD44">
        <v>0.002652576625932546</v>
      </c>
      <c r="JE44">
        <v>0.0004569377311329863</v>
      </c>
      <c r="JF44">
        <v>1.003524486243527E-07</v>
      </c>
      <c r="JG44">
        <v>2</v>
      </c>
      <c r="JH44">
        <v>1975</v>
      </c>
      <c r="JI44">
        <v>1</v>
      </c>
      <c r="JJ44">
        <v>26</v>
      </c>
      <c r="JK44">
        <v>201394.9</v>
      </c>
      <c r="JL44">
        <v>201395.1</v>
      </c>
      <c r="JM44">
        <v>1.16089</v>
      </c>
      <c r="JN44">
        <v>2.6355</v>
      </c>
      <c r="JO44">
        <v>1.49658</v>
      </c>
      <c r="JP44">
        <v>2.34375</v>
      </c>
      <c r="JQ44">
        <v>1.54907</v>
      </c>
      <c r="JR44">
        <v>2.37671</v>
      </c>
      <c r="JS44">
        <v>36.1754</v>
      </c>
      <c r="JT44">
        <v>24.1663</v>
      </c>
      <c r="JU44">
        <v>18</v>
      </c>
      <c r="JV44">
        <v>483.217</v>
      </c>
      <c r="JW44">
        <v>496.995</v>
      </c>
      <c r="JX44">
        <v>27.5279</v>
      </c>
      <c r="JY44">
        <v>29.1492</v>
      </c>
      <c r="JZ44">
        <v>29.9998</v>
      </c>
      <c r="KA44">
        <v>29.4316</v>
      </c>
      <c r="KB44">
        <v>29.4405</v>
      </c>
      <c r="KC44">
        <v>23.3308</v>
      </c>
      <c r="KD44">
        <v>22.4558</v>
      </c>
      <c r="KE44">
        <v>92.9366</v>
      </c>
      <c r="KF44">
        <v>27.53</v>
      </c>
      <c r="KG44">
        <v>440.197</v>
      </c>
      <c r="KH44">
        <v>20.0274</v>
      </c>
      <c r="KI44">
        <v>101.955</v>
      </c>
      <c r="KJ44">
        <v>91.48009999999999</v>
      </c>
    </row>
    <row r="45" spans="1:296">
      <c r="A45">
        <v>27</v>
      </c>
      <c r="B45">
        <v>1759073304.6</v>
      </c>
      <c r="C45">
        <v>221.5</v>
      </c>
      <c r="D45" t="s">
        <v>497</v>
      </c>
      <c r="E45" t="s">
        <v>498</v>
      </c>
      <c r="F45">
        <v>5</v>
      </c>
      <c r="G45" t="s">
        <v>436</v>
      </c>
      <c r="H45">
        <v>1759073296.832142</v>
      </c>
      <c r="I45">
        <f>(J45)/1000</f>
        <v>0</v>
      </c>
      <c r="J45">
        <f>IF(DO45, AM45, AG45)</f>
        <v>0</v>
      </c>
      <c r="K45">
        <f>IF(DO45, AH45, AF45)</f>
        <v>0</v>
      </c>
      <c r="L45">
        <f>DQ45 - IF(AT45&gt;1, K45*DK45*100.0/(AV45), 0)</f>
        <v>0</v>
      </c>
      <c r="M45">
        <f>((S45-I45/2)*L45-K45)/(S45+I45/2)</f>
        <v>0</v>
      </c>
      <c r="N45">
        <f>M45*(DX45+DY45)/1000.0</f>
        <v>0</v>
      </c>
      <c r="O45">
        <f>(DQ45 - IF(AT45&gt;1, K45*DK45*100.0/(AV45), 0))*(DX45+DY45)/1000.0</f>
        <v>0</v>
      </c>
      <c r="P45">
        <f>2.0/((1/R45-1/Q45)+SIGN(R45)*SQRT((1/R45-1/Q45)*(1/R45-1/Q45) + 4*DL45/((DL45+1)*(DL45+1))*(2*1/R45*1/Q45-1/Q45*1/Q45)))</f>
        <v>0</v>
      </c>
      <c r="Q45">
        <f>IF(LEFT(DM45,1)&lt;&gt;"0",IF(LEFT(DM45,1)="1",3.0,DN45),$D$5+$E$5*(EE45*DX45/($K$5*1000))+$F$5*(EE45*DX45/($K$5*1000))*MAX(MIN(DK45,$J$5),$I$5)*MAX(MIN(DK45,$J$5),$I$5)+$G$5*MAX(MIN(DK45,$J$5),$I$5)*(EE45*DX45/($K$5*1000))+$H$5*(EE45*DX45/($K$5*1000))*(EE45*DX45/($K$5*1000)))</f>
        <v>0</v>
      </c>
      <c r="R45">
        <f>I45*(1000-(1000*0.61365*exp(17.502*V45/(240.97+V45))/(DX45+DY45)+DS45)/2)/(1000*0.61365*exp(17.502*V45/(240.97+V45))/(DX45+DY45)-DS45)</f>
        <v>0</v>
      </c>
      <c r="S45">
        <f>1/((DL45+1)/(P45/1.6)+1/(Q45/1.37)) + DL45/((DL45+1)/(P45/1.6) + DL45/(Q45/1.37))</f>
        <v>0</v>
      </c>
      <c r="T45">
        <f>(DG45*DJ45)</f>
        <v>0</v>
      </c>
      <c r="U45">
        <f>(DZ45+(T45+2*0.95*5.67E-8*(((DZ45+$B$9)+273)^4-(DZ45+273)^4)-44100*I45)/(1.84*29.3*Q45+8*0.95*5.67E-8*(DZ45+273)^3))</f>
        <v>0</v>
      </c>
      <c r="V45">
        <f>($C$9*EA45+$D$9*EB45+$E$9*U45)</f>
        <v>0</v>
      </c>
      <c r="W45">
        <f>0.61365*exp(17.502*V45/(240.97+V45))</f>
        <v>0</v>
      </c>
      <c r="X45">
        <f>(Y45/Z45*100)</f>
        <v>0</v>
      </c>
      <c r="Y45">
        <f>DS45*(DX45+DY45)/1000</f>
        <v>0</v>
      </c>
      <c r="Z45">
        <f>0.61365*exp(17.502*DZ45/(240.97+DZ45))</f>
        <v>0</v>
      </c>
      <c r="AA45">
        <f>(W45-DS45*(DX45+DY45)/1000)</f>
        <v>0</v>
      </c>
      <c r="AB45">
        <f>(-I45*44100)</f>
        <v>0</v>
      </c>
      <c r="AC45">
        <f>2*29.3*Q45*0.92*(DZ45-V45)</f>
        <v>0</v>
      </c>
      <c r="AD45">
        <f>2*0.95*5.67E-8*(((DZ45+$B$9)+273)^4-(V45+273)^4)</f>
        <v>0</v>
      </c>
      <c r="AE45">
        <f>T45+AD45+AB45+AC45</f>
        <v>0</v>
      </c>
      <c r="AF45">
        <f>DW45*AT45*(DR45-DQ45*(1000-AT45*DT45)/(1000-AT45*DS45))/(100*DK45)</f>
        <v>0</v>
      </c>
      <c r="AG45">
        <f>1000*DW45*AT45*(DS45-DT45)/(100*DK45*(1000-AT45*DS45))</f>
        <v>0</v>
      </c>
      <c r="AH45">
        <f>(AI45 - AJ45 - DX45*1E3/(8.314*(DZ45+273.15)) * AL45/DW45 * AK45) * DW45/(100*DK45) * (1000 - DT45)/1000</f>
        <v>0</v>
      </c>
      <c r="AI45">
        <v>434.9106855458788</v>
      </c>
      <c r="AJ45">
        <v>423.8921515151512</v>
      </c>
      <c r="AK45">
        <v>0.6947896026718909</v>
      </c>
      <c r="AL45">
        <v>65.07382265108268</v>
      </c>
      <c r="AM45">
        <f>(AO45 - AN45 + DX45*1E3/(8.314*(DZ45+273.15)) * AQ45/DW45 * AP45) * DW45/(100*DK45) * 1000/(1000 - AO45)</f>
        <v>0</v>
      </c>
      <c r="AN45">
        <v>20.02372849472681</v>
      </c>
      <c r="AO45">
        <v>21.6522393939394</v>
      </c>
      <c r="AP45">
        <v>-4.03398509161224E-05</v>
      </c>
      <c r="AQ45">
        <v>105.1465455162051</v>
      </c>
      <c r="AR45">
        <v>0</v>
      </c>
      <c r="AS45">
        <v>0</v>
      </c>
      <c r="AT45">
        <f>IF(AR45*$H$15&gt;=AV45,1.0,(AV45/(AV45-AR45*$H$15)))</f>
        <v>0</v>
      </c>
      <c r="AU45">
        <f>(AT45-1)*100</f>
        <v>0</v>
      </c>
      <c r="AV45">
        <f>MAX(0,($B$15+$C$15*EE45)/(1+$D$15*EE45)*DX45/(DZ45+273)*$E$15)</f>
        <v>0</v>
      </c>
      <c r="AW45" t="s">
        <v>437</v>
      </c>
      <c r="AX45" t="s">
        <v>437</v>
      </c>
      <c r="AY45">
        <v>0</v>
      </c>
      <c r="AZ45">
        <v>0</v>
      </c>
      <c r="BA45">
        <f>1-AY45/AZ45</f>
        <v>0</v>
      </c>
      <c r="BB45">
        <v>0</v>
      </c>
      <c r="BC45" t="s">
        <v>437</v>
      </c>
      <c r="BD45" t="s">
        <v>437</v>
      </c>
      <c r="BE45">
        <v>0</v>
      </c>
      <c r="BF45">
        <v>0</v>
      </c>
      <c r="BG45">
        <f>1-BE45/BF45</f>
        <v>0</v>
      </c>
      <c r="BH45">
        <v>0.5</v>
      </c>
      <c r="BI45">
        <f>DH45</f>
        <v>0</v>
      </c>
      <c r="BJ45">
        <f>K45</f>
        <v>0</v>
      </c>
      <c r="BK45">
        <f>BG45*BH45*BI45</f>
        <v>0</v>
      </c>
      <c r="BL45">
        <f>(BJ45-BB45)/BI45</f>
        <v>0</v>
      </c>
      <c r="BM45">
        <f>(AZ45-BF45)/BF45</f>
        <v>0</v>
      </c>
      <c r="BN45">
        <f>AY45/(BA45+AY45/BF45)</f>
        <v>0</v>
      </c>
      <c r="BO45" t="s">
        <v>437</v>
      </c>
      <c r="BP45">
        <v>0</v>
      </c>
      <c r="BQ45">
        <f>IF(BP45&lt;&gt;0, BP45, BN45)</f>
        <v>0</v>
      </c>
      <c r="BR45">
        <f>1-BQ45/BF45</f>
        <v>0</v>
      </c>
      <c r="BS45">
        <f>(BF45-BE45)/(BF45-BQ45)</f>
        <v>0</v>
      </c>
      <c r="BT45">
        <f>(AZ45-BF45)/(AZ45-BQ45)</f>
        <v>0</v>
      </c>
      <c r="BU45">
        <f>(BF45-BE45)/(BF45-AY45)</f>
        <v>0</v>
      </c>
      <c r="BV45">
        <f>(AZ45-BF45)/(AZ45-AY45)</f>
        <v>0</v>
      </c>
      <c r="BW45">
        <f>(BS45*BQ45/BE45)</f>
        <v>0</v>
      </c>
      <c r="BX45">
        <f>(1-BW45)</f>
        <v>0</v>
      </c>
      <c r="DG45">
        <f>$B$13*EF45+$C$13*EG45+$F$13*ER45*(1-EU45)</f>
        <v>0</v>
      </c>
      <c r="DH45">
        <f>DG45*DI45</f>
        <v>0</v>
      </c>
      <c r="DI45">
        <f>($B$13*$D$11+$C$13*$D$11+$F$13*((FE45+EW45)/MAX(FE45+EW45+FF45, 0.1)*$I$11+FF45/MAX(FE45+EW45+FF45, 0.1)*$J$11))/($B$13+$C$13+$F$13)</f>
        <v>0</v>
      </c>
      <c r="DJ45">
        <f>($B$13*$K$11+$C$13*$K$11+$F$13*((FE45+EW45)/MAX(FE45+EW45+FF45, 0.1)*$P$11+FF45/MAX(FE45+EW45+FF45, 0.1)*$Q$11))/($B$13+$C$13+$F$13)</f>
        <v>0</v>
      </c>
      <c r="DK45">
        <v>2.7</v>
      </c>
      <c r="DL45">
        <v>0.5</v>
      </c>
      <c r="DM45" t="s">
        <v>438</v>
      </c>
      <c r="DN45">
        <v>2</v>
      </c>
      <c r="DO45" t="b">
        <v>1</v>
      </c>
      <c r="DP45">
        <v>1759073296.832142</v>
      </c>
      <c r="DQ45">
        <v>412.3500357142858</v>
      </c>
      <c r="DR45">
        <v>422.7064999999999</v>
      </c>
      <c r="DS45">
        <v>21.66403214285714</v>
      </c>
      <c r="DT45">
        <v>20.02800714285715</v>
      </c>
      <c r="DU45">
        <v>413.2471785714285</v>
      </c>
      <c r="DV45">
        <v>21.37956428571428</v>
      </c>
      <c r="DW45">
        <v>500.0443928571429</v>
      </c>
      <c r="DX45">
        <v>90.876025</v>
      </c>
      <c r="DY45">
        <v>0.06601022500000001</v>
      </c>
      <c r="DZ45">
        <v>28.70547857142857</v>
      </c>
      <c r="EA45">
        <v>29.99919642857143</v>
      </c>
      <c r="EB45">
        <v>999.9000000000002</v>
      </c>
      <c r="EC45">
        <v>0</v>
      </c>
      <c r="ED45">
        <v>0</v>
      </c>
      <c r="EE45">
        <v>10008.81071428572</v>
      </c>
      <c r="EF45">
        <v>0</v>
      </c>
      <c r="EG45">
        <v>11.2928</v>
      </c>
      <c r="EH45">
        <v>-10.35644607142857</v>
      </c>
      <c r="EI45">
        <v>421.4809999999999</v>
      </c>
      <c r="EJ45">
        <v>431.3453928571429</v>
      </c>
      <c r="EK45">
        <v>1.636030714285714</v>
      </c>
      <c r="EL45">
        <v>422.7064999999999</v>
      </c>
      <c r="EM45">
        <v>20.02800714285715</v>
      </c>
      <c r="EN45">
        <v>1.968742857142857</v>
      </c>
      <c r="EO45">
        <v>1.820065</v>
      </c>
      <c r="EP45">
        <v>17.19515714285714</v>
      </c>
      <c r="EQ45">
        <v>15.96018571428571</v>
      </c>
      <c r="ER45">
        <v>1999.982142857143</v>
      </c>
      <c r="ES45">
        <v>0.9800052857142857</v>
      </c>
      <c r="ET45">
        <v>0.01999474642857143</v>
      </c>
      <c r="EU45">
        <v>0</v>
      </c>
      <c r="EV45">
        <v>310.3551785714286</v>
      </c>
      <c r="EW45">
        <v>5.00078</v>
      </c>
      <c r="EX45">
        <v>6151.031071428572</v>
      </c>
      <c r="EY45">
        <v>16379.51785714285</v>
      </c>
      <c r="EZ45">
        <v>39.16271428571429</v>
      </c>
      <c r="FA45">
        <v>40.07549999999999</v>
      </c>
      <c r="FB45">
        <v>39.51099999999999</v>
      </c>
      <c r="FC45">
        <v>39.69182142857143</v>
      </c>
      <c r="FD45">
        <v>40.30324999999999</v>
      </c>
      <c r="FE45">
        <v>1955.093571428572</v>
      </c>
      <c r="FF45">
        <v>39.88642857142859</v>
      </c>
      <c r="FG45">
        <v>0</v>
      </c>
      <c r="FH45">
        <v>1759073297</v>
      </c>
      <c r="FI45">
        <v>0</v>
      </c>
      <c r="FJ45">
        <v>310.4786538461539</v>
      </c>
      <c r="FK45">
        <v>7.4221196397092</v>
      </c>
      <c r="FL45">
        <v>129.4068374258779</v>
      </c>
      <c r="FM45">
        <v>6152.500384615385</v>
      </c>
      <c r="FN45">
        <v>15</v>
      </c>
      <c r="FO45">
        <v>0</v>
      </c>
      <c r="FP45" t="s">
        <v>439</v>
      </c>
      <c r="FQ45">
        <v>1746989605.5</v>
      </c>
      <c r="FR45">
        <v>1746989593.5</v>
      </c>
      <c r="FS45">
        <v>0</v>
      </c>
      <c r="FT45">
        <v>-0.274</v>
      </c>
      <c r="FU45">
        <v>-0.002</v>
      </c>
      <c r="FV45">
        <v>2.549</v>
      </c>
      <c r="FW45">
        <v>0.129</v>
      </c>
      <c r="FX45">
        <v>420</v>
      </c>
      <c r="FY45">
        <v>17</v>
      </c>
      <c r="FZ45">
        <v>0.02</v>
      </c>
      <c r="GA45">
        <v>0.04</v>
      </c>
      <c r="GB45">
        <v>-9.673154</v>
      </c>
      <c r="GC45">
        <v>-24.21188015009379</v>
      </c>
      <c r="GD45">
        <v>2.977701888468522</v>
      </c>
      <c r="GE45">
        <v>0</v>
      </c>
      <c r="GF45">
        <v>310.0280294117647</v>
      </c>
      <c r="GG45">
        <v>7.492055004553766</v>
      </c>
      <c r="GH45">
        <v>0.7732307503278615</v>
      </c>
      <c r="GI45">
        <v>0</v>
      </c>
      <c r="GJ45">
        <v>1.6378595</v>
      </c>
      <c r="GK45">
        <v>-0.0510934333958721</v>
      </c>
      <c r="GL45">
        <v>0.005011015341225766</v>
      </c>
      <c r="GM45">
        <v>1</v>
      </c>
      <c r="GN45">
        <v>1</v>
      </c>
      <c r="GO45">
        <v>3</v>
      </c>
      <c r="GP45" t="s">
        <v>455</v>
      </c>
      <c r="GQ45">
        <v>3.10239</v>
      </c>
      <c r="GR45">
        <v>2.72352</v>
      </c>
      <c r="GS45">
        <v>0.0876594</v>
      </c>
      <c r="GT45">
        <v>0.0905638</v>
      </c>
      <c r="GU45">
        <v>0.100583</v>
      </c>
      <c r="GV45">
        <v>0.09651709999999999</v>
      </c>
      <c r="GW45">
        <v>23848.8</v>
      </c>
      <c r="GX45">
        <v>21602.5</v>
      </c>
      <c r="GY45">
        <v>26705.4</v>
      </c>
      <c r="GZ45">
        <v>23976.8</v>
      </c>
      <c r="HA45">
        <v>38431.2</v>
      </c>
      <c r="HB45">
        <v>32023.5</v>
      </c>
      <c r="HC45">
        <v>46629.6</v>
      </c>
      <c r="HD45">
        <v>37932.3</v>
      </c>
      <c r="HE45">
        <v>1.86695</v>
      </c>
      <c r="HF45">
        <v>1.86432</v>
      </c>
      <c r="HG45">
        <v>0.13601</v>
      </c>
      <c r="HH45">
        <v>0</v>
      </c>
      <c r="HI45">
        <v>27.7744</v>
      </c>
      <c r="HJ45">
        <v>999.9</v>
      </c>
      <c r="HK45">
        <v>49.7</v>
      </c>
      <c r="HL45">
        <v>31.2</v>
      </c>
      <c r="HM45">
        <v>24.9545</v>
      </c>
      <c r="HN45">
        <v>60.7691</v>
      </c>
      <c r="HO45">
        <v>21.9912</v>
      </c>
      <c r="HP45">
        <v>1</v>
      </c>
      <c r="HQ45">
        <v>0.143481</v>
      </c>
      <c r="HR45">
        <v>-0.119515</v>
      </c>
      <c r="HS45">
        <v>20.2813</v>
      </c>
      <c r="HT45">
        <v>5.2122</v>
      </c>
      <c r="HU45">
        <v>11.98</v>
      </c>
      <c r="HV45">
        <v>4.9634</v>
      </c>
      <c r="HW45">
        <v>3.27438</v>
      </c>
      <c r="HX45">
        <v>9999</v>
      </c>
      <c r="HY45">
        <v>9999</v>
      </c>
      <c r="HZ45">
        <v>9999</v>
      </c>
      <c r="IA45">
        <v>31.1</v>
      </c>
      <c r="IB45">
        <v>1.864</v>
      </c>
      <c r="IC45">
        <v>1.8601</v>
      </c>
      <c r="ID45">
        <v>1.85837</v>
      </c>
      <c r="IE45">
        <v>1.85974</v>
      </c>
      <c r="IF45">
        <v>1.85989</v>
      </c>
      <c r="IG45">
        <v>1.85837</v>
      </c>
      <c r="IH45">
        <v>1.85745</v>
      </c>
      <c r="II45">
        <v>1.85242</v>
      </c>
      <c r="IJ45">
        <v>0</v>
      </c>
      <c r="IK45">
        <v>0</v>
      </c>
      <c r="IL45">
        <v>0</v>
      </c>
      <c r="IM45">
        <v>0</v>
      </c>
      <c r="IN45" t="s">
        <v>441</v>
      </c>
      <c r="IO45" t="s">
        <v>442</v>
      </c>
      <c r="IP45" t="s">
        <v>443</v>
      </c>
      <c r="IQ45" t="s">
        <v>443</v>
      </c>
      <c r="IR45" t="s">
        <v>443</v>
      </c>
      <c r="IS45" t="s">
        <v>443</v>
      </c>
      <c r="IT45">
        <v>0</v>
      </c>
      <c r="IU45">
        <v>100</v>
      </c>
      <c r="IV45">
        <v>100</v>
      </c>
      <c r="IW45">
        <v>-0.896</v>
      </c>
      <c r="IX45">
        <v>0.2842</v>
      </c>
      <c r="IY45">
        <v>-0.819046093373875</v>
      </c>
      <c r="IZ45">
        <v>-0.0008311593448893811</v>
      </c>
      <c r="JA45">
        <v>1.768286430498992E-06</v>
      </c>
      <c r="JB45">
        <v>-5.176383660599935E-10</v>
      </c>
      <c r="JC45">
        <v>0.01793090377665582</v>
      </c>
      <c r="JD45">
        <v>0.002652576625932546</v>
      </c>
      <c r="JE45">
        <v>0.0004569377311329863</v>
      </c>
      <c r="JF45">
        <v>1.003524486243527E-07</v>
      </c>
      <c r="JG45">
        <v>2</v>
      </c>
      <c r="JH45">
        <v>1975</v>
      </c>
      <c r="JI45">
        <v>1</v>
      </c>
      <c r="JJ45">
        <v>26</v>
      </c>
      <c r="JK45">
        <v>201395</v>
      </c>
      <c r="JL45">
        <v>201395.2</v>
      </c>
      <c r="JM45">
        <v>1.19141</v>
      </c>
      <c r="JN45">
        <v>2.62939</v>
      </c>
      <c r="JO45">
        <v>1.49658</v>
      </c>
      <c r="JP45">
        <v>2.34375</v>
      </c>
      <c r="JQ45">
        <v>1.54907</v>
      </c>
      <c r="JR45">
        <v>2.44019</v>
      </c>
      <c r="JS45">
        <v>36.1754</v>
      </c>
      <c r="JT45">
        <v>24.1751</v>
      </c>
      <c r="JU45">
        <v>18</v>
      </c>
      <c r="JV45">
        <v>483.393</v>
      </c>
      <c r="JW45">
        <v>496.701</v>
      </c>
      <c r="JX45">
        <v>27.5286</v>
      </c>
      <c r="JY45">
        <v>29.1448</v>
      </c>
      <c r="JZ45">
        <v>29.9997</v>
      </c>
      <c r="KA45">
        <v>29.4278</v>
      </c>
      <c r="KB45">
        <v>29.4372</v>
      </c>
      <c r="KC45">
        <v>23.9578</v>
      </c>
      <c r="KD45">
        <v>22.4558</v>
      </c>
      <c r="KE45">
        <v>92.9366</v>
      </c>
      <c r="KF45">
        <v>27.5441</v>
      </c>
      <c r="KG45">
        <v>460.233</v>
      </c>
      <c r="KH45">
        <v>20.0274</v>
      </c>
      <c r="KI45">
        <v>101.955</v>
      </c>
      <c r="KJ45">
        <v>91.48</v>
      </c>
    </row>
    <row r="46" spans="1:296">
      <c r="A46">
        <v>28</v>
      </c>
      <c r="B46">
        <v>1759073309.6</v>
      </c>
      <c r="C46">
        <v>226.5</v>
      </c>
      <c r="D46" t="s">
        <v>499</v>
      </c>
      <c r="E46" t="s">
        <v>500</v>
      </c>
      <c r="F46">
        <v>5</v>
      </c>
      <c r="G46" t="s">
        <v>436</v>
      </c>
      <c r="H46">
        <v>1759073302.1</v>
      </c>
      <c r="I46">
        <f>(J46)/1000</f>
        <v>0</v>
      </c>
      <c r="J46">
        <f>IF(DO46, AM46, AG46)</f>
        <v>0</v>
      </c>
      <c r="K46">
        <f>IF(DO46, AH46, AF46)</f>
        <v>0</v>
      </c>
      <c r="L46">
        <f>DQ46 - IF(AT46&gt;1, K46*DK46*100.0/(AV46), 0)</f>
        <v>0</v>
      </c>
      <c r="M46">
        <f>((S46-I46/2)*L46-K46)/(S46+I46/2)</f>
        <v>0</v>
      </c>
      <c r="N46">
        <f>M46*(DX46+DY46)/1000.0</f>
        <v>0</v>
      </c>
      <c r="O46">
        <f>(DQ46 - IF(AT46&gt;1, K46*DK46*100.0/(AV46), 0))*(DX46+DY46)/1000.0</f>
        <v>0</v>
      </c>
      <c r="P46">
        <f>2.0/((1/R46-1/Q46)+SIGN(R46)*SQRT((1/R46-1/Q46)*(1/R46-1/Q46) + 4*DL46/((DL46+1)*(DL46+1))*(2*1/R46*1/Q46-1/Q46*1/Q46)))</f>
        <v>0</v>
      </c>
      <c r="Q46">
        <f>IF(LEFT(DM46,1)&lt;&gt;"0",IF(LEFT(DM46,1)="1",3.0,DN46),$D$5+$E$5*(EE46*DX46/($K$5*1000))+$F$5*(EE46*DX46/($K$5*1000))*MAX(MIN(DK46,$J$5),$I$5)*MAX(MIN(DK46,$J$5),$I$5)+$G$5*MAX(MIN(DK46,$J$5),$I$5)*(EE46*DX46/($K$5*1000))+$H$5*(EE46*DX46/($K$5*1000))*(EE46*DX46/($K$5*1000)))</f>
        <v>0</v>
      </c>
      <c r="R46">
        <f>I46*(1000-(1000*0.61365*exp(17.502*V46/(240.97+V46))/(DX46+DY46)+DS46)/2)/(1000*0.61365*exp(17.502*V46/(240.97+V46))/(DX46+DY46)-DS46)</f>
        <v>0</v>
      </c>
      <c r="S46">
        <f>1/((DL46+1)/(P46/1.6)+1/(Q46/1.37)) + DL46/((DL46+1)/(P46/1.6) + DL46/(Q46/1.37))</f>
        <v>0</v>
      </c>
      <c r="T46">
        <f>(DG46*DJ46)</f>
        <v>0</v>
      </c>
      <c r="U46">
        <f>(DZ46+(T46+2*0.95*5.67E-8*(((DZ46+$B$9)+273)^4-(DZ46+273)^4)-44100*I46)/(1.84*29.3*Q46+8*0.95*5.67E-8*(DZ46+273)^3))</f>
        <v>0</v>
      </c>
      <c r="V46">
        <f>($C$9*EA46+$D$9*EB46+$E$9*U46)</f>
        <v>0</v>
      </c>
      <c r="W46">
        <f>0.61365*exp(17.502*V46/(240.97+V46))</f>
        <v>0</v>
      </c>
      <c r="X46">
        <f>(Y46/Z46*100)</f>
        <v>0</v>
      </c>
      <c r="Y46">
        <f>DS46*(DX46+DY46)/1000</f>
        <v>0</v>
      </c>
      <c r="Z46">
        <f>0.61365*exp(17.502*DZ46/(240.97+DZ46))</f>
        <v>0</v>
      </c>
      <c r="AA46">
        <f>(W46-DS46*(DX46+DY46)/1000)</f>
        <v>0</v>
      </c>
      <c r="AB46">
        <f>(-I46*44100)</f>
        <v>0</v>
      </c>
      <c r="AC46">
        <f>2*29.3*Q46*0.92*(DZ46-V46)</f>
        <v>0</v>
      </c>
      <c r="AD46">
        <f>2*0.95*5.67E-8*(((DZ46+$B$9)+273)^4-(V46+273)^4)</f>
        <v>0</v>
      </c>
      <c r="AE46">
        <f>T46+AD46+AB46+AC46</f>
        <v>0</v>
      </c>
      <c r="AF46">
        <f>DW46*AT46*(DR46-DQ46*(1000-AT46*DT46)/(1000-AT46*DS46))/(100*DK46)</f>
        <v>0</v>
      </c>
      <c r="AG46">
        <f>1000*DW46*AT46*(DS46-DT46)/(100*DK46*(1000-AT46*DS46))</f>
        <v>0</v>
      </c>
      <c r="AH46">
        <f>(AI46 - AJ46 - DX46*1E3/(8.314*(DZ46+273.15)) * AL46/DW46 * AK46) * DW46/(100*DK46) * (1000 - DT46)/1000</f>
        <v>0</v>
      </c>
      <c r="AI46">
        <v>449.0221289586207</v>
      </c>
      <c r="AJ46">
        <v>432.4677030303029</v>
      </c>
      <c r="AK46">
        <v>1.844764199472712</v>
      </c>
      <c r="AL46">
        <v>65.07382265108268</v>
      </c>
      <c r="AM46">
        <f>(AO46 - AN46 + DX46*1E3/(8.314*(DZ46+273.15)) * AQ46/DW46 * AP46) * DW46/(100*DK46) * 1000/(1000 - AO46)</f>
        <v>0</v>
      </c>
      <c r="AN46">
        <v>20.02364150126449</v>
      </c>
      <c r="AO46">
        <v>21.64777878787879</v>
      </c>
      <c r="AP46">
        <v>-1.210530501154156E-05</v>
      </c>
      <c r="AQ46">
        <v>105.1465455162051</v>
      </c>
      <c r="AR46">
        <v>0</v>
      </c>
      <c r="AS46">
        <v>0</v>
      </c>
      <c r="AT46">
        <f>IF(AR46*$H$15&gt;=AV46,1.0,(AV46/(AV46-AR46*$H$15)))</f>
        <v>0</v>
      </c>
      <c r="AU46">
        <f>(AT46-1)*100</f>
        <v>0</v>
      </c>
      <c r="AV46">
        <f>MAX(0,($B$15+$C$15*EE46)/(1+$D$15*EE46)*DX46/(DZ46+273)*$E$15)</f>
        <v>0</v>
      </c>
      <c r="AW46" t="s">
        <v>437</v>
      </c>
      <c r="AX46" t="s">
        <v>437</v>
      </c>
      <c r="AY46">
        <v>0</v>
      </c>
      <c r="AZ46">
        <v>0</v>
      </c>
      <c r="BA46">
        <f>1-AY46/AZ46</f>
        <v>0</v>
      </c>
      <c r="BB46">
        <v>0</v>
      </c>
      <c r="BC46" t="s">
        <v>437</v>
      </c>
      <c r="BD46" t="s">
        <v>437</v>
      </c>
      <c r="BE46">
        <v>0</v>
      </c>
      <c r="BF46">
        <v>0</v>
      </c>
      <c r="BG46">
        <f>1-BE46/BF46</f>
        <v>0</v>
      </c>
      <c r="BH46">
        <v>0.5</v>
      </c>
      <c r="BI46">
        <f>DH46</f>
        <v>0</v>
      </c>
      <c r="BJ46">
        <f>K46</f>
        <v>0</v>
      </c>
      <c r="BK46">
        <f>BG46*BH46*BI46</f>
        <v>0</v>
      </c>
      <c r="BL46">
        <f>(BJ46-BB46)/BI46</f>
        <v>0</v>
      </c>
      <c r="BM46">
        <f>(AZ46-BF46)/BF46</f>
        <v>0</v>
      </c>
      <c r="BN46">
        <f>AY46/(BA46+AY46/BF46)</f>
        <v>0</v>
      </c>
      <c r="BO46" t="s">
        <v>437</v>
      </c>
      <c r="BP46">
        <v>0</v>
      </c>
      <c r="BQ46">
        <f>IF(BP46&lt;&gt;0, BP46, BN46)</f>
        <v>0</v>
      </c>
      <c r="BR46">
        <f>1-BQ46/BF46</f>
        <v>0</v>
      </c>
      <c r="BS46">
        <f>(BF46-BE46)/(BF46-BQ46)</f>
        <v>0</v>
      </c>
      <c r="BT46">
        <f>(AZ46-BF46)/(AZ46-BQ46)</f>
        <v>0</v>
      </c>
      <c r="BU46">
        <f>(BF46-BE46)/(BF46-AY46)</f>
        <v>0</v>
      </c>
      <c r="BV46">
        <f>(AZ46-BF46)/(AZ46-AY46)</f>
        <v>0</v>
      </c>
      <c r="BW46">
        <f>(BS46*BQ46/BE46)</f>
        <v>0</v>
      </c>
      <c r="BX46">
        <f>(1-BW46)</f>
        <v>0</v>
      </c>
      <c r="DG46">
        <f>$B$13*EF46+$C$13*EG46+$F$13*ER46*(1-EU46)</f>
        <v>0</v>
      </c>
      <c r="DH46">
        <f>DG46*DI46</f>
        <v>0</v>
      </c>
      <c r="DI46">
        <f>($B$13*$D$11+$C$13*$D$11+$F$13*((FE46+EW46)/MAX(FE46+EW46+FF46, 0.1)*$I$11+FF46/MAX(FE46+EW46+FF46, 0.1)*$J$11))/($B$13+$C$13+$F$13)</f>
        <v>0</v>
      </c>
      <c r="DJ46">
        <f>($B$13*$K$11+$C$13*$K$11+$F$13*((FE46+EW46)/MAX(FE46+EW46+FF46, 0.1)*$P$11+FF46/MAX(FE46+EW46+FF46, 0.1)*$Q$11))/($B$13+$C$13+$F$13)</f>
        <v>0</v>
      </c>
      <c r="DK46">
        <v>2.7</v>
      </c>
      <c r="DL46">
        <v>0.5</v>
      </c>
      <c r="DM46" t="s">
        <v>438</v>
      </c>
      <c r="DN46">
        <v>2</v>
      </c>
      <c r="DO46" t="b">
        <v>1</v>
      </c>
      <c r="DP46">
        <v>1759073302.1</v>
      </c>
      <c r="DQ46">
        <v>414.789</v>
      </c>
      <c r="DR46">
        <v>430.0904814814814</v>
      </c>
      <c r="DS46">
        <v>21.65628518518518</v>
      </c>
      <c r="DT46">
        <v>20.02563703703704</v>
      </c>
      <c r="DU46">
        <v>415.6852222222223</v>
      </c>
      <c r="DV46">
        <v>21.37197407407407</v>
      </c>
      <c r="DW46">
        <v>500.0425925925927</v>
      </c>
      <c r="DX46">
        <v>90.87565925925927</v>
      </c>
      <c r="DY46">
        <v>0.0656050037037037</v>
      </c>
      <c r="DZ46">
        <v>28.70491111111111</v>
      </c>
      <c r="EA46">
        <v>29.99594444444445</v>
      </c>
      <c r="EB46">
        <v>999.9000000000001</v>
      </c>
      <c r="EC46">
        <v>0</v>
      </c>
      <c r="ED46">
        <v>0</v>
      </c>
      <c r="EE46">
        <v>10004.6</v>
      </c>
      <c r="EF46">
        <v>0</v>
      </c>
      <c r="EG46">
        <v>11.2928</v>
      </c>
      <c r="EH46">
        <v>-15.30140481481481</v>
      </c>
      <c r="EI46">
        <v>423.9705925925926</v>
      </c>
      <c r="EJ46">
        <v>438.8791851851852</v>
      </c>
      <c r="EK46">
        <v>1.630644814814815</v>
      </c>
      <c r="EL46">
        <v>430.0904814814814</v>
      </c>
      <c r="EM46">
        <v>20.02563703703704</v>
      </c>
      <c r="EN46">
        <v>1.96803037037037</v>
      </c>
      <c r="EO46">
        <v>1.819842962962963</v>
      </c>
      <c r="EP46">
        <v>17.18942962962963</v>
      </c>
      <c r="EQ46">
        <v>15.95827777777778</v>
      </c>
      <c r="ER46">
        <v>1999.998148148148</v>
      </c>
      <c r="ES46">
        <v>0.9800027777777778</v>
      </c>
      <c r="ET46">
        <v>0.01999719259259259</v>
      </c>
      <c r="EU46">
        <v>0</v>
      </c>
      <c r="EV46">
        <v>310.962037037037</v>
      </c>
      <c r="EW46">
        <v>5.00078</v>
      </c>
      <c r="EX46">
        <v>6161.961481481482</v>
      </c>
      <c r="EY46">
        <v>16379.63333333334</v>
      </c>
      <c r="EZ46">
        <v>39.15711111111111</v>
      </c>
      <c r="FA46">
        <v>40.07599999999999</v>
      </c>
      <c r="FB46">
        <v>39.50214814814814</v>
      </c>
      <c r="FC46">
        <v>39.68962962962963</v>
      </c>
      <c r="FD46">
        <v>40.27514814814815</v>
      </c>
      <c r="FE46">
        <v>1955.103703703704</v>
      </c>
      <c r="FF46">
        <v>39.89222222222223</v>
      </c>
      <c r="FG46">
        <v>0</v>
      </c>
      <c r="FH46">
        <v>1759073301.8</v>
      </c>
      <c r="FI46">
        <v>0</v>
      </c>
      <c r="FJ46">
        <v>311.0264230769231</v>
      </c>
      <c r="FK46">
        <v>6.528034182335282</v>
      </c>
      <c r="FL46">
        <v>113.4683761458654</v>
      </c>
      <c r="FM46">
        <v>6162.318076923077</v>
      </c>
      <c r="FN46">
        <v>15</v>
      </c>
      <c r="FO46">
        <v>0</v>
      </c>
      <c r="FP46" t="s">
        <v>439</v>
      </c>
      <c r="FQ46">
        <v>1746989605.5</v>
      </c>
      <c r="FR46">
        <v>1746989593.5</v>
      </c>
      <c r="FS46">
        <v>0</v>
      </c>
      <c r="FT46">
        <v>-0.274</v>
      </c>
      <c r="FU46">
        <v>-0.002</v>
      </c>
      <c r="FV46">
        <v>2.549</v>
      </c>
      <c r="FW46">
        <v>0.129</v>
      </c>
      <c r="FX46">
        <v>420</v>
      </c>
      <c r="FY46">
        <v>17</v>
      </c>
      <c r="FZ46">
        <v>0.02</v>
      </c>
      <c r="GA46">
        <v>0.04</v>
      </c>
      <c r="GB46">
        <v>-12.44076075</v>
      </c>
      <c r="GC46">
        <v>-51.36253136960602</v>
      </c>
      <c r="GD46">
        <v>5.453930487306557</v>
      </c>
      <c r="GE46">
        <v>0</v>
      </c>
      <c r="GF46">
        <v>310.5451176470589</v>
      </c>
      <c r="GG46">
        <v>7.392360576266541</v>
      </c>
      <c r="GH46">
        <v>0.755211102731264</v>
      </c>
      <c r="GI46">
        <v>0</v>
      </c>
      <c r="GJ46">
        <v>1.6343415</v>
      </c>
      <c r="GK46">
        <v>-0.06121868667917131</v>
      </c>
      <c r="GL46">
        <v>0.005920624776997797</v>
      </c>
      <c r="GM46">
        <v>1</v>
      </c>
      <c r="GN46">
        <v>1</v>
      </c>
      <c r="GO46">
        <v>3</v>
      </c>
      <c r="GP46" t="s">
        <v>455</v>
      </c>
      <c r="GQ46">
        <v>3.10193</v>
      </c>
      <c r="GR46">
        <v>2.72335</v>
      </c>
      <c r="GS46">
        <v>0.0890673</v>
      </c>
      <c r="GT46">
        <v>0.0929577</v>
      </c>
      <c r="GU46">
        <v>0.100567</v>
      </c>
      <c r="GV46">
        <v>0.0965148</v>
      </c>
      <c r="GW46">
        <v>23812.3</v>
      </c>
      <c r="GX46">
        <v>21545.8</v>
      </c>
      <c r="GY46">
        <v>26705.7</v>
      </c>
      <c r="GZ46">
        <v>23977</v>
      </c>
      <c r="HA46">
        <v>38432.4</v>
      </c>
      <c r="HB46">
        <v>32024.1</v>
      </c>
      <c r="HC46">
        <v>46630.1</v>
      </c>
      <c r="HD46">
        <v>37932.7</v>
      </c>
      <c r="HE46">
        <v>1.86645</v>
      </c>
      <c r="HF46">
        <v>1.86502</v>
      </c>
      <c r="HG46">
        <v>0.136308</v>
      </c>
      <c r="HH46">
        <v>0</v>
      </c>
      <c r="HI46">
        <v>27.7733</v>
      </c>
      <c r="HJ46">
        <v>999.9</v>
      </c>
      <c r="HK46">
        <v>49.7</v>
      </c>
      <c r="HL46">
        <v>31.2</v>
      </c>
      <c r="HM46">
        <v>24.956</v>
      </c>
      <c r="HN46">
        <v>61.0491</v>
      </c>
      <c r="HO46">
        <v>22.0473</v>
      </c>
      <c r="HP46">
        <v>1</v>
      </c>
      <c r="HQ46">
        <v>0.143267</v>
      </c>
      <c r="HR46">
        <v>-0.138595</v>
      </c>
      <c r="HS46">
        <v>20.2813</v>
      </c>
      <c r="HT46">
        <v>5.21235</v>
      </c>
      <c r="HU46">
        <v>11.98</v>
      </c>
      <c r="HV46">
        <v>4.9636</v>
      </c>
      <c r="HW46">
        <v>3.27443</v>
      </c>
      <c r="HX46">
        <v>9999</v>
      </c>
      <c r="HY46">
        <v>9999</v>
      </c>
      <c r="HZ46">
        <v>9999</v>
      </c>
      <c r="IA46">
        <v>31.1</v>
      </c>
      <c r="IB46">
        <v>1.86399</v>
      </c>
      <c r="IC46">
        <v>1.86013</v>
      </c>
      <c r="ID46">
        <v>1.85837</v>
      </c>
      <c r="IE46">
        <v>1.85974</v>
      </c>
      <c r="IF46">
        <v>1.85989</v>
      </c>
      <c r="IG46">
        <v>1.85837</v>
      </c>
      <c r="IH46">
        <v>1.85745</v>
      </c>
      <c r="II46">
        <v>1.85242</v>
      </c>
      <c r="IJ46">
        <v>0</v>
      </c>
      <c r="IK46">
        <v>0</v>
      </c>
      <c r="IL46">
        <v>0</v>
      </c>
      <c r="IM46">
        <v>0</v>
      </c>
      <c r="IN46" t="s">
        <v>441</v>
      </c>
      <c r="IO46" t="s">
        <v>442</v>
      </c>
      <c r="IP46" t="s">
        <v>443</v>
      </c>
      <c r="IQ46" t="s">
        <v>443</v>
      </c>
      <c r="IR46" t="s">
        <v>443</v>
      </c>
      <c r="IS46" t="s">
        <v>443</v>
      </c>
      <c r="IT46">
        <v>0</v>
      </c>
      <c r="IU46">
        <v>100</v>
      </c>
      <c r="IV46">
        <v>100</v>
      </c>
      <c r="IW46">
        <v>-0.892</v>
      </c>
      <c r="IX46">
        <v>0.2841</v>
      </c>
      <c r="IY46">
        <v>-0.819046093373875</v>
      </c>
      <c r="IZ46">
        <v>-0.0008311593448893811</v>
      </c>
      <c r="JA46">
        <v>1.768286430498992E-06</v>
      </c>
      <c r="JB46">
        <v>-5.176383660599935E-10</v>
      </c>
      <c r="JC46">
        <v>0.01793090377665582</v>
      </c>
      <c r="JD46">
        <v>0.002652576625932546</v>
      </c>
      <c r="JE46">
        <v>0.0004569377311329863</v>
      </c>
      <c r="JF46">
        <v>1.003524486243527E-07</v>
      </c>
      <c r="JG46">
        <v>2</v>
      </c>
      <c r="JH46">
        <v>1975</v>
      </c>
      <c r="JI46">
        <v>1</v>
      </c>
      <c r="JJ46">
        <v>26</v>
      </c>
      <c r="JK46">
        <v>201395.1</v>
      </c>
      <c r="JL46">
        <v>201395.3</v>
      </c>
      <c r="JM46">
        <v>1.22681</v>
      </c>
      <c r="JN46">
        <v>2.63794</v>
      </c>
      <c r="JO46">
        <v>1.49658</v>
      </c>
      <c r="JP46">
        <v>2.34375</v>
      </c>
      <c r="JQ46">
        <v>1.54907</v>
      </c>
      <c r="JR46">
        <v>2.35107</v>
      </c>
      <c r="JS46">
        <v>36.152</v>
      </c>
      <c r="JT46">
        <v>24.1751</v>
      </c>
      <c r="JU46">
        <v>18</v>
      </c>
      <c r="JV46">
        <v>483.073</v>
      </c>
      <c r="JW46">
        <v>497.136</v>
      </c>
      <c r="JX46">
        <v>27.542</v>
      </c>
      <c r="JY46">
        <v>29.1404</v>
      </c>
      <c r="JZ46">
        <v>29.9999</v>
      </c>
      <c r="KA46">
        <v>29.424</v>
      </c>
      <c r="KB46">
        <v>29.4335</v>
      </c>
      <c r="KC46">
        <v>24.7078</v>
      </c>
      <c r="KD46">
        <v>22.4558</v>
      </c>
      <c r="KE46">
        <v>92.9366</v>
      </c>
      <c r="KF46">
        <v>27.5486</v>
      </c>
      <c r="KG46">
        <v>473.609</v>
      </c>
      <c r="KH46">
        <v>20.0274</v>
      </c>
      <c r="KI46">
        <v>101.956</v>
      </c>
      <c r="KJ46">
        <v>91.48090000000001</v>
      </c>
    </row>
    <row r="47" spans="1:296">
      <c r="A47">
        <v>29</v>
      </c>
      <c r="B47">
        <v>1759073314.6</v>
      </c>
      <c r="C47">
        <v>231.5</v>
      </c>
      <c r="D47" t="s">
        <v>501</v>
      </c>
      <c r="E47" t="s">
        <v>502</v>
      </c>
      <c r="F47">
        <v>5</v>
      </c>
      <c r="G47" t="s">
        <v>436</v>
      </c>
      <c r="H47">
        <v>1759073306.814285</v>
      </c>
      <c r="I47">
        <f>(J47)/1000</f>
        <v>0</v>
      </c>
      <c r="J47">
        <f>IF(DO47, AM47, AG47)</f>
        <v>0</v>
      </c>
      <c r="K47">
        <f>IF(DO47, AH47, AF47)</f>
        <v>0</v>
      </c>
      <c r="L47">
        <f>DQ47 - IF(AT47&gt;1, K47*DK47*100.0/(AV47), 0)</f>
        <v>0</v>
      </c>
      <c r="M47">
        <f>((S47-I47/2)*L47-K47)/(S47+I47/2)</f>
        <v>0</v>
      </c>
      <c r="N47">
        <f>M47*(DX47+DY47)/1000.0</f>
        <v>0</v>
      </c>
      <c r="O47">
        <f>(DQ47 - IF(AT47&gt;1, K47*DK47*100.0/(AV47), 0))*(DX47+DY47)/1000.0</f>
        <v>0</v>
      </c>
      <c r="P47">
        <f>2.0/((1/R47-1/Q47)+SIGN(R47)*SQRT((1/R47-1/Q47)*(1/R47-1/Q47) + 4*DL47/((DL47+1)*(DL47+1))*(2*1/R47*1/Q47-1/Q47*1/Q47)))</f>
        <v>0</v>
      </c>
      <c r="Q47">
        <f>IF(LEFT(DM47,1)&lt;&gt;"0",IF(LEFT(DM47,1)="1",3.0,DN47),$D$5+$E$5*(EE47*DX47/($K$5*1000))+$F$5*(EE47*DX47/($K$5*1000))*MAX(MIN(DK47,$J$5),$I$5)*MAX(MIN(DK47,$J$5),$I$5)+$G$5*MAX(MIN(DK47,$J$5),$I$5)*(EE47*DX47/($K$5*1000))+$H$5*(EE47*DX47/($K$5*1000))*(EE47*DX47/($K$5*1000)))</f>
        <v>0</v>
      </c>
      <c r="R47">
        <f>I47*(1000-(1000*0.61365*exp(17.502*V47/(240.97+V47))/(DX47+DY47)+DS47)/2)/(1000*0.61365*exp(17.502*V47/(240.97+V47))/(DX47+DY47)-DS47)</f>
        <v>0</v>
      </c>
      <c r="S47">
        <f>1/((DL47+1)/(P47/1.6)+1/(Q47/1.37)) + DL47/((DL47+1)/(P47/1.6) + DL47/(Q47/1.37))</f>
        <v>0</v>
      </c>
      <c r="T47">
        <f>(DG47*DJ47)</f>
        <v>0</v>
      </c>
      <c r="U47">
        <f>(DZ47+(T47+2*0.95*5.67E-8*(((DZ47+$B$9)+273)^4-(DZ47+273)^4)-44100*I47)/(1.84*29.3*Q47+8*0.95*5.67E-8*(DZ47+273)^3))</f>
        <v>0</v>
      </c>
      <c r="V47">
        <f>($C$9*EA47+$D$9*EB47+$E$9*U47)</f>
        <v>0</v>
      </c>
      <c r="W47">
        <f>0.61365*exp(17.502*V47/(240.97+V47))</f>
        <v>0</v>
      </c>
      <c r="X47">
        <f>(Y47/Z47*100)</f>
        <v>0</v>
      </c>
      <c r="Y47">
        <f>DS47*(DX47+DY47)/1000</f>
        <v>0</v>
      </c>
      <c r="Z47">
        <f>0.61365*exp(17.502*DZ47/(240.97+DZ47))</f>
        <v>0</v>
      </c>
      <c r="AA47">
        <f>(W47-DS47*(DX47+DY47)/1000)</f>
        <v>0</v>
      </c>
      <c r="AB47">
        <f>(-I47*44100)</f>
        <v>0</v>
      </c>
      <c r="AC47">
        <f>2*29.3*Q47*0.92*(DZ47-V47)</f>
        <v>0</v>
      </c>
      <c r="AD47">
        <f>2*0.95*5.67E-8*(((DZ47+$B$9)+273)^4-(V47+273)^4)</f>
        <v>0</v>
      </c>
      <c r="AE47">
        <f>T47+AD47+AB47+AC47</f>
        <v>0</v>
      </c>
      <c r="AF47">
        <f>DW47*AT47*(DR47-DQ47*(1000-AT47*DT47)/(1000-AT47*DS47))/(100*DK47)</f>
        <v>0</v>
      </c>
      <c r="AG47">
        <f>1000*DW47*AT47*(DS47-DT47)/(100*DK47*(1000-AT47*DS47))</f>
        <v>0</v>
      </c>
      <c r="AH47">
        <f>(AI47 - AJ47 - DX47*1E3/(8.314*(DZ47+273.15)) * AL47/DW47 * AK47) * DW47/(100*DK47) * (1000 - DT47)/1000</f>
        <v>0</v>
      </c>
      <c r="AI47">
        <v>465.3289886246943</v>
      </c>
      <c r="AJ47">
        <v>445.0322181818181</v>
      </c>
      <c r="AK47">
        <v>2.588368767075742</v>
      </c>
      <c r="AL47">
        <v>65.07382265108268</v>
      </c>
      <c r="AM47">
        <f>(AO47 - AN47 + DX47*1E3/(8.314*(DZ47+273.15)) * AQ47/DW47 * AP47) * DW47/(100*DK47) * 1000/(1000 - AO47)</f>
        <v>0</v>
      </c>
      <c r="AN47">
        <v>20.02050061762921</v>
      </c>
      <c r="AO47">
        <v>21.64192</v>
      </c>
      <c r="AP47">
        <v>-3.50790453628092E-05</v>
      </c>
      <c r="AQ47">
        <v>105.1465455162051</v>
      </c>
      <c r="AR47">
        <v>0</v>
      </c>
      <c r="AS47">
        <v>0</v>
      </c>
      <c r="AT47">
        <f>IF(AR47*$H$15&gt;=AV47,1.0,(AV47/(AV47-AR47*$H$15)))</f>
        <v>0</v>
      </c>
      <c r="AU47">
        <f>(AT47-1)*100</f>
        <v>0</v>
      </c>
      <c r="AV47">
        <f>MAX(0,($B$15+$C$15*EE47)/(1+$D$15*EE47)*DX47/(DZ47+273)*$E$15)</f>
        <v>0</v>
      </c>
      <c r="AW47" t="s">
        <v>437</v>
      </c>
      <c r="AX47" t="s">
        <v>437</v>
      </c>
      <c r="AY47">
        <v>0</v>
      </c>
      <c r="AZ47">
        <v>0</v>
      </c>
      <c r="BA47">
        <f>1-AY47/AZ47</f>
        <v>0</v>
      </c>
      <c r="BB47">
        <v>0</v>
      </c>
      <c r="BC47" t="s">
        <v>437</v>
      </c>
      <c r="BD47" t="s">
        <v>437</v>
      </c>
      <c r="BE47">
        <v>0</v>
      </c>
      <c r="BF47">
        <v>0</v>
      </c>
      <c r="BG47">
        <f>1-BE47/BF47</f>
        <v>0</v>
      </c>
      <c r="BH47">
        <v>0.5</v>
      </c>
      <c r="BI47">
        <f>DH47</f>
        <v>0</v>
      </c>
      <c r="BJ47">
        <f>K47</f>
        <v>0</v>
      </c>
      <c r="BK47">
        <f>BG47*BH47*BI47</f>
        <v>0</v>
      </c>
      <c r="BL47">
        <f>(BJ47-BB47)/BI47</f>
        <v>0</v>
      </c>
      <c r="BM47">
        <f>(AZ47-BF47)/BF47</f>
        <v>0</v>
      </c>
      <c r="BN47">
        <f>AY47/(BA47+AY47/BF47)</f>
        <v>0</v>
      </c>
      <c r="BO47" t="s">
        <v>437</v>
      </c>
      <c r="BP47">
        <v>0</v>
      </c>
      <c r="BQ47">
        <f>IF(BP47&lt;&gt;0, BP47, BN47)</f>
        <v>0</v>
      </c>
      <c r="BR47">
        <f>1-BQ47/BF47</f>
        <v>0</v>
      </c>
      <c r="BS47">
        <f>(BF47-BE47)/(BF47-BQ47)</f>
        <v>0</v>
      </c>
      <c r="BT47">
        <f>(AZ47-BF47)/(AZ47-BQ47)</f>
        <v>0</v>
      </c>
      <c r="BU47">
        <f>(BF47-BE47)/(BF47-AY47)</f>
        <v>0</v>
      </c>
      <c r="BV47">
        <f>(AZ47-BF47)/(AZ47-AY47)</f>
        <v>0</v>
      </c>
      <c r="BW47">
        <f>(BS47*BQ47/BE47)</f>
        <v>0</v>
      </c>
      <c r="BX47">
        <f>(1-BW47)</f>
        <v>0</v>
      </c>
      <c r="DG47">
        <f>$B$13*EF47+$C$13*EG47+$F$13*ER47*(1-EU47)</f>
        <v>0</v>
      </c>
      <c r="DH47">
        <f>DG47*DI47</f>
        <v>0</v>
      </c>
      <c r="DI47">
        <f>($B$13*$D$11+$C$13*$D$11+$F$13*((FE47+EW47)/MAX(FE47+EW47+FF47, 0.1)*$I$11+FF47/MAX(FE47+EW47+FF47, 0.1)*$J$11))/($B$13+$C$13+$F$13)</f>
        <v>0</v>
      </c>
      <c r="DJ47">
        <f>($B$13*$K$11+$C$13*$K$11+$F$13*((FE47+EW47)/MAX(FE47+EW47+FF47, 0.1)*$P$11+FF47/MAX(FE47+EW47+FF47, 0.1)*$Q$11))/($B$13+$C$13+$F$13)</f>
        <v>0</v>
      </c>
      <c r="DK47">
        <v>2.7</v>
      </c>
      <c r="DL47">
        <v>0.5</v>
      </c>
      <c r="DM47" t="s">
        <v>438</v>
      </c>
      <c r="DN47">
        <v>2</v>
      </c>
      <c r="DO47" t="b">
        <v>1</v>
      </c>
      <c r="DP47">
        <v>1759073306.814285</v>
      </c>
      <c r="DQ47">
        <v>420.5562857142857</v>
      </c>
      <c r="DR47">
        <v>441.8477142857144</v>
      </c>
      <c r="DS47">
        <v>21.65001428571429</v>
      </c>
      <c r="DT47">
        <v>20.02322142857142</v>
      </c>
      <c r="DU47">
        <v>421.45025</v>
      </c>
      <c r="DV47">
        <v>21.36584285714286</v>
      </c>
      <c r="DW47">
        <v>500.0492142857143</v>
      </c>
      <c r="DX47">
        <v>90.87528571428571</v>
      </c>
      <c r="DY47">
        <v>0.06543491071428571</v>
      </c>
      <c r="DZ47">
        <v>28.70289285714285</v>
      </c>
      <c r="EA47">
        <v>29.99511785714285</v>
      </c>
      <c r="EB47">
        <v>999.9000000000002</v>
      </c>
      <c r="EC47">
        <v>0</v>
      </c>
      <c r="ED47">
        <v>0</v>
      </c>
      <c r="EE47">
        <v>9999.882857142858</v>
      </c>
      <c r="EF47">
        <v>0</v>
      </c>
      <c r="EG47">
        <v>11.29296428571429</v>
      </c>
      <c r="EH47">
        <v>-21.2913625</v>
      </c>
      <c r="EI47">
        <v>429.8627857142857</v>
      </c>
      <c r="EJ47">
        <v>450.8756071428572</v>
      </c>
      <c r="EK47">
        <v>1.626791071428571</v>
      </c>
      <c r="EL47">
        <v>441.8477142857144</v>
      </c>
      <c r="EM47">
        <v>20.02322142857142</v>
      </c>
      <c r="EN47">
        <v>1.9674525</v>
      </c>
      <c r="EO47">
        <v>1.819615357142857</v>
      </c>
      <c r="EP47">
        <v>17.18479285714286</v>
      </c>
      <c r="EQ47">
        <v>15.95632142857143</v>
      </c>
      <c r="ER47">
        <v>2000.024642857143</v>
      </c>
      <c r="ES47">
        <v>0.98000075</v>
      </c>
      <c r="ET47">
        <v>0.01999919642857143</v>
      </c>
      <c r="EU47">
        <v>0</v>
      </c>
      <c r="EV47">
        <v>311.5048571428571</v>
      </c>
      <c r="EW47">
        <v>5.00078</v>
      </c>
      <c r="EX47">
        <v>6170.616428571428</v>
      </c>
      <c r="EY47">
        <v>16379.83928571429</v>
      </c>
      <c r="EZ47">
        <v>39.1515</v>
      </c>
      <c r="FA47">
        <v>40.0665</v>
      </c>
      <c r="FB47">
        <v>39.49535714285714</v>
      </c>
      <c r="FC47">
        <v>39.694</v>
      </c>
      <c r="FD47">
        <v>40.26985714285713</v>
      </c>
      <c r="FE47">
        <v>1955.123928571429</v>
      </c>
      <c r="FF47">
        <v>39.8975</v>
      </c>
      <c r="FG47">
        <v>0</v>
      </c>
      <c r="FH47">
        <v>1759073306.6</v>
      </c>
      <c r="FI47">
        <v>0</v>
      </c>
      <c r="FJ47">
        <v>311.5358076923076</v>
      </c>
      <c r="FK47">
        <v>5.830051272870675</v>
      </c>
      <c r="FL47">
        <v>107.4324786159673</v>
      </c>
      <c r="FM47">
        <v>6171.270769230769</v>
      </c>
      <c r="FN47">
        <v>15</v>
      </c>
      <c r="FO47">
        <v>0</v>
      </c>
      <c r="FP47" t="s">
        <v>439</v>
      </c>
      <c r="FQ47">
        <v>1746989605.5</v>
      </c>
      <c r="FR47">
        <v>1746989593.5</v>
      </c>
      <c r="FS47">
        <v>0</v>
      </c>
      <c r="FT47">
        <v>-0.274</v>
      </c>
      <c r="FU47">
        <v>-0.002</v>
      </c>
      <c r="FV47">
        <v>2.549</v>
      </c>
      <c r="FW47">
        <v>0.129</v>
      </c>
      <c r="FX47">
        <v>420</v>
      </c>
      <c r="FY47">
        <v>17</v>
      </c>
      <c r="FZ47">
        <v>0.02</v>
      </c>
      <c r="GA47">
        <v>0.04</v>
      </c>
      <c r="GB47">
        <v>-18.160744</v>
      </c>
      <c r="GC47">
        <v>-77.40508502814258</v>
      </c>
      <c r="GD47">
        <v>7.519862274300242</v>
      </c>
      <c r="GE47">
        <v>0</v>
      </c>
      <c r="GF47">
        <v>311.2106764705882</v>
      </c>
      <c r="GG47">
        <v>6.30910618202101</v>
      </c>
      <c r="GH47">
        <v>0.6598947206847069</v>
      </c>
      <c r="GI47">
        <v>0</v>
      </c>
      <c r="GJ47">
        <v>1.629079</v>
      </c>
      <c r="GK47">
        <v>-0.05134784240150082</v>
      </c>
      <c r="GL47">
        <v>0.005044868581043505</v>
      </c>
      <c r="GM47">
        <v>1</v>
      </c>
      <c r="GN47">
        <v>1</v>
      </c>
      <c r="GO47">
        <v>3</v>
      </c>
      <c r="GP47" t="s">
        <v>455</v>
      </c>
      <c r="GQ47">
        <v>3.10196</v>
      </c>
      <c r="GR47">
        <v>2.72352</v>
      </c>
      <c r="GS47">
        <v>0.0910451</v>
      </c>
      <c r="GT47">
        <v>0.09546640000000001</v>
      </c>
      <c r="GU47">
        <v>0.10055</v>
      </c>
      <c r="GV47">
        <v>0.0965092</v>
      </c>
      <c r="GW47">
        <v>23760.9</v>
      </c>
      <c r="GX47">
        <v>21486.2</v>
      </c>
      <c r="GY47">
        <v>26706</v>
      </c>
      <c r="GZ47">
        <v>23977</v>
      </c>
      <c r="HA47">
        <v>38433.8</v>
      </c>
      <c r="HB47">
        <v>32024.6</v>
      </c>
      <c r="HC47">
        <v>46630.6</v>
      </c>
      <c r="HD47">
        <v>37932.7</v>
      </c>
      <c r="HE47">
        <v>1.86653</v>
      </c>
      <c r="HF47">
        <v>1.86507</v>
      </c>
      <c r="HG47">
        <v>0.136197</v>
      </c>
      <c r="HH47">
        <v>0</v>
      </c>
      <c r="HI47">
        <v>27.7719</v>
      </c>
      <c r="HJ47">
        <v>999.9</v>
      </c>
      <c r="HK47">
        <v>49.7</v>
      </c>
      <c r="HL47">
        <v>31.2</v>
      </c>
      <c r="HM47">
        <v>24.9555</v>
      </c>
      <c r="HN47">
        <v>61.3291</v>
      </c>
      <c r="HO47">
        <v>22.1074</v>
      </c>
      <c r="HP47">
        <v>1</v>
      </c>
      <c r="HQ47">
        <v>0.143006</v>
      </c>
      <c r="HR47">
        <v>-0.134156</v>
      </c>
      <c r="HS47">
        <v>20.2812</v>
      </c>
      <c r="HT47">
        <v>5.21265</v>
      </c>
      <c r="HU47">
        <v>11.98</v>
      </c>
      <c r="HV47">
        <v>4.96355</v>
      </c>
      <c r="HW47">
        <v>3.2744</v>
      </c>
      <c r="HX47">
        <v>9999</v>
      </c>
      <c r="HY47">
        <v>9999</v>
      </c>
      <c r="HZ47">
        <v>9999</v>
      </c>
      <c r="IA47">
        <v>31.1</v>
      </c>
      <c r="IB47">
        <v>1.86399</v>
      </c>
      <c r="IC47">
        <v>1.86011</v>
      </c>
      <c r="ID47">
        <v>1.85837</v>
      </c>
      <c r="IE47">
        <v>1.85974</v>
      </c>
      <c r="IF47">
        <v>1.85989</v>
      </c>
      <c r="IG47">
        <v>1.85837</v>
      </c>
      <c r="IH47">
        <v>1.85745</v>
      </c>
      <c r="II47">
        <v>1.85242</v>
      </c>
      <c r="IJ47">
        <v>0</v>
      </c>
      <c r="IK47">
        <v>0</v>
      </c>
      <c r="IL47">
        <v>0</v>
      </c>
      <c r="IM47">
        <v>0</v>
      </c>
      <c r="IN47" t="s">
        <v>441</v>
      </c>
      <c r="IO47" t="s">
        <v>442</v>
      </c>
      <c r="IP47" t="s">
        <v>443</v>
      </c>
      <c r="IQ47" t="s">
        <v>443</v>
      </c>
      <c r="IR47" t="s">
        <v>443</v>
      </c>
      <c r="IS47" t="s">
        <v>443</v>
      </c>
      <c r="IT47">
        <v>0</v>
      </c>
      <c r="IU47">
        <v>100</v>
      </c>
      <c r="IV47">
        <v>100</v>
      </c>
      <c r="IW47">
        <v>-0.887</v>
      </c>
      <c r="IX47">
        <v>0.284</v>
      </c>
      <c r="IY47">
        <v>-0.819046093373875</v>
      </c>
      <c r="IZ47">
        <v>-0.0008311593448893811</v>
      </c>
      <c r="JA47">
        <v>1.768286430498992E-06</v>
      </c>
      <c r="JB47">
        <v>-5.176383660599935E-10</v>
      </c>
      <c r="JC47">
        <v>0.01793090377665582</v>
      </c>
      <c r="JD47">
        <v>0.002652576625932546</v>
      </c>
      <c r="JE47">
        <v>0.0004569377311329863</v>
      </c>
      <c r="JF47">
        <v>1.003524486243527E-07</v>
      </c>
      <c r="JG47">
        <v>2</v>
      </c>
      <c r="JH47">
        <v>1975</v>
      </c>
      <c r="JI47">
        <v>1</v>
      </c>
      <c r="JJ47">
        <v>26</v>
      </c>
      <c r="JK47">
        <v>201395.2</v>
      </c>
      <c r="JL47">
        <v>201395.4</v>
      </c>
      <c r="JM47">
        <v>1.26343</v>
      </c>
      <c r="JN47">
        <v>2.63062</v>
      </c>
      <c r="JO47">
        <v>1.49658</v>
      </c>
      <c r="JP47">
        <v>2.34375</v>
      </c>
      <c r="JQ47">
        <v>1.54907</v>
      </c>
      <c r="JR47">
        <v>2.45972</v>
      </c>
      <c r="JS47">
        <v>36.152</v>
      </c>
      <c r="JT47">
        <v>24.1838</v>
      </c>
      <c r="JU47">
        <v>18</v>
      </c>
      <c r="JV47">
        <v>483.088</v>
      </c>
      <c r="JW47">
        <v>497.143</v>
      </c>
      <c r="JX47">
        <v>27.549</v>
      </c>
      <c r="JY47">
        <v>29.1366</v>
      </c>
      <c r="JZ47">
        <v>29.9997</v>
      </c>
      <c r="KA47">
        <v>29.4202</v>
      </c>
      <c r="KB47">
        <v>29.4303</v>
      </c>
      <c r="KC47">
        <v>25.3954</v>
      </c>
      <c r="KD47">
        <v>22.4558</v>
      </c>
      <c r="KE47">
        <v>92.9366</v>
      </c>
      <c r="KF47">
        <v>27.5515</v>
      </c>
      <c r="KG47">
        <v>486.968</v>
      </c>
      <c r="KH47">
        <v>20.0275</v>
      </c>
      <c r="KI47">
        <v>101.957</v>
      </c>
      <c r="KJ47">
        <v>91.48090000000001</v>
      </c>
    </row>
    <row r="48" spans="1:296">
      <c r="A48">
        <v>30</v>
      </c>
      <c r="B48">
        <v>1759073319.6</v>
      </c>
      <c r="C48">
        <v>236.5</v>
      </c>
      <c r="D48" t="s">
        <v>503</v>
      </c>
      <c r="E48" t="s">
        <v>504</v>
      </c>
      <c r="F48">
        <v>5</v>
      </c>
      <c r="G48" t="s">
        <v>436</v>
      </c>
      <c r="H48">
        <v>1759073312.1</v>
      </c>
      <c r="I48">
        <f>(J48)/1000</f>
        <v>0</v>
      </c>
      <c r="J48">
        <f>IF(DO48, AM48, AG48)</f>
        <v>0</v>
      </c>
      <c r="K48">
        <f>IF(DO48, AH48, AF48)</f>
        <v>0</v>
      </c>
      <c r="L48">
        <f>DQ48 - IF(AT48&gt;1, K48*DK48*100.0/(AV48), 0)</f>
        <v>0</v>
      </c>
      <c r="M48">
        <f>((S48-I48/2)*L48-K48)/(S48+I48/2)</f>
        <v>0</v>
      </c>
      <c r="N48">
        <f>M48*(DX48+DY48)/1000.0</f>
        <v>0</v>
      </c>
      <c r="O48">
        <f>(DQ48 - IF(AT48&gt;1, K48*DK48*100.0/(AV48), 0))*(DX48+DY48)/1000.0</f>
        <v>0</v>
      </c>
      <c r="P48">
        <f>2.0/((1/R48-1/Q48)+SIGN(R48)*SQRT((1/R48-1/Q48)*(1/R48-1/Q48) + 4*DL48/((DL48+1)*(DL48+1))*(2*1/R48*1/Q48-1/Q48*1/Q48)))</f>
        <v>0</v>
      </c>
      <c r="Q48">
        <f>IF(LEFT(DM48,1)&lt;&gt;"0",IF(LEFT(DM48,1)="1",3.0,DN48),$D$5+$E$5*(EE48*DX48/($K$5*1000))+$F$5*(EE48*DX48/($K$5*1000))*MAX(MIN(DK48,$J$5),$I$5)*MAX(MIN(DK48,$J$5),$I$5)+$G$5*MAX(MIN(DK48,$J$5),$I$5)*(EE48*DX48/($K$5*1000))+$H$5*(EE48*DX48/($K$5*1000))*(EE48*DX48/($K$5*1000)))</f>
        <v>0</v>
      </c>
      <c r="R48">
        <f>I48*(1000-(1000*0.61365*exp(17.502*V48/(240.97+V48))/(DX48+DY48)+DS48)/2)/(1000*0.61365*exp(17.502*V48/(240.97+V48))/(DX48+DY48)-DS48)</f>
        <v>0</v>
      </c>
      <c r="S48">
        <f>1/((DL48+1)/(P48/1.6)+1/(Q48/1.37)) + DL48/((DL48+1)/(P48/1.6) + DL48/(Q48/1.37))</f>
        <v>0</v>
      </c>
      <c r="T48">
        <f>(DG48*DJ48)</f>
        <v>0</v>
      </c>
      <c r="U48">
        <f>(DZ48+(T48+2*0.95*5.67E-8*(((DZ48+$B$9)+273)^4-(DZ48+273)^4)-44100*I48)/(1.84*29.3*Q48+8*0.95*5.67E-8*(DZ48+273)^3))</f>
        <v>0</v>
      </c>
      <c r="V48">
        <f>($C$9*EA48+$D$9*EB48+$E$9*U48)</f>
        <v>0</v>
      </c>
      <c r="W48">
        <f>0.61365*exp(17.502*V48/(240.97+V48))</f>
        <v>0</v>
      </c>
      <c r="X48">
        <f>(Y48/Z48*100)</f>
        <v>0</v>
      </c>
      <c r="Y48">
        <f>DS48*(DX48+DY48)/1000</f>
        <v>0</v>
      </c>
      <c r="Z48">
        <f>0.61365*exp(17.502*DZ48/(240.97+DZ48))</f>
        <v>0</v>
      </c>
      <c r="AA48">
        <f>(W48-DS48*(DX48+DY48)/1000)</f>
        <v>0</v>
      </c>
      <c r="AB48">
        <f>(-I48*44100)</f>
        <v>0</v>
      </c>
      <c r="AC48">
        <f>2*29.3*Q48*0.92*(DZ48-V48)</f>
        <v>0</v>
      </c>
      <c r="AD48">
        <f>2*0.95*5.67E-8*(((DZ48+$B$9)+273)^4-(V48+273)^4)</f>
        <v>0</v>
      </c>
      <c r="AE48">
        <f>T48+AD48+AB48+AC48</f>
        <v>0</v>
      </c>
      <c r="AF48">
        <f>DW48*AT48*(DR48-DQ48*(1000-AT48*DT48)/(1000-AT48*DS48))/(100*DK48)</f>
        <v>0</v>
      </c>
      <c r="AG48">
        <f>1000*DW48*AT48*(DS48-DT48)/(100*DK48*(1000-AT48*DS48))</f>
        <v>0</v>
      </c>
      <c r="AH48">
        <f>(AI48 - AJ48 - DX48*1E3/(8.314*(DZ48+273.15)) * AL48/DW48 * AK48) * DW48/(100*DK48) * (1000 - DT48)/1000</f>
        <v>0</v>
      </c>
      <c r="AI48">
        <v>482.249810162982</v>
      </c>
      <c r="AJ48">
        <v>459.9812121212119</v>
      </c>
      <c r="AK48">
        <v>3.030819459517808</v>
      </c>
      <c r="AL48">
        <v>65.07382265108268</v>
      </c>
      <c r="AM48">
        <f>(AO48 - AN48 + DX48*1E3/(8.314*(DZ48+273.15)) * AQ48/DW48 * AP48) * DW48/(100*DK48) * 1000/(1000 - AO48)</f>
        <v>0</v>
      </c>
      <c r="AN48">
        <v>20.02018123506237</v>
      </c>
      <c r="AO48">
        <v>21.63455454545455</v>
      </c>
      <c r="AP48">
        <v>-2.583107822648197E-05</v>
      </c>
      <c r="AQ48">
        <v>105.1465455162051</v>
      </c>
      <c r="AR48">
        <v>0</v>
      </c>
      <c r="AS48">
        <v>0</v>
      </c>
      <c r="AT48">
        <f>IF(AR48*$H$15&gt;=AV48,1.0,(AV48/(AV48-AR48*$H$15)))</f>
        <v>0</v>
      </c>
      <c r="AU48">
        <f>(AT48-1)*100</f>
        <v>0</v>
      </c>
      <c r="AV48">
        <f>MAX(0,($B$15+$C$15*EE48)/(1+$D$15*EE48)*DX48/(DZ48+273)*$E$15)</f>
        <v>0</v>
      </c>
      <c r="AW48" t="s">
        <v>437</v>
      </c>
      <c r="AX48" t="s">
        <v>437</v>
      </c>
      <c r="AY48">
        <v>0</v>
      </c>
      <c r="AZ48">
        <v>0</v>
      </c>
      <c r="BA48">
        <f>1-AY48/AZ48</f>
        <v>0</v>
      </c>
      <c r="BB48">
        <v>0</v>
      </c>
      <c r="BC48" t="s">
        <v>437</v>
      </c>
      <c r="BD48" t="s">
        <v>437</v>
      </c>
      <c r="BE48">
        <v>0</v>
      </c>
      <c r="BF48">
        <v>0</v>
      </c>
      <c r="BG48">
        <f>1-BE48/BF48</f>
        <v>0</v>
      </c>
      <c r="BH48">
        <v>0.5</v>
      </c>
      <c r="BI48">
        <f>DH48</f>
        <v>0</v>
      </c>
      <c r="BJ48">
        <f>K48</f>
        <v>0</v>
      </c>
      <c r="BK48">
        <f>BG48*BH48*BI48</f>
        <v>0</v>
      </c>
      <c r="BL48">
        <f>(BJ48-BB48)/BI48</f>
        <v>0</v>
      </c>
      <c r="BM48">
        <f>(AZ48-BF48)/BF48</f>
        <v>0</v>
      </c>
      <c r="BN48">
        <f>AY48/(BA48+AY48/BF48)</f>
        <v>0</v>
      </c>
      <c r="BO48" t="s">
        <v>437</v>
      </c>
      <c r="BP48">
        <v>0</v>
      </c>
      <c r="BQ48">
        <f>IF(BP48&lt;&gt;0, BP48, BN48)</f>
        <v>0</v>
      </c>
      <c r="BR48">
        <f>1-BQ48/BF48</f>
        <v>0</v>
      </c>
      <c r="BS48">
        <f>(BF48-BE48)/(BF48-BQ48)</f>
        <v>0</v>
      </c>
      <c r="BT48">
        <f>(AZ48-BF48)/(AZ48-BQ48)</f>
        <v>0</v>
      </c>
      <c r="BU48">
        <f>(BF48-BE48)/(BF48-AY48)</f>
        <v>0</v>
      </c>
      <c r="BV48">
        <f>(AZ48-BF48)/(AZ48-AY48)</f>
        <v>0</v>
      </c>
      <c r="BW48">
        <f>(BS48*BQ48/BE48)</f>
        <v>0</v>
      </c>
      <c r="BX48">
        <f>(1-BW48)</f>
        <v>0</v>
      </c>
      <c r="DG48">
        <f>$B$13*EF48+$C$13*EG48+$F$13*ER48*(1-EU48)</f>
        <v>0</v>
      </c>
      <c r="DH48">
        <f>DG48*DI48</f>
        <v>0</v>
      </c>
      <c r="DI48">
        <f>($B$13*$D$11+$C$13*$D$11+$F$13*((FE48+EW48)/MAX(FE48+EW48+FF48, 0.1)*$I$11+FF48/MAX(FE48+EW48+FF48, 0.1)*$J$11))/($B$13+$C$13+$F$13)</f>
        <v>0</v>
      </c>
      <c r="DJ48">
        <f>($B$13*$K$11+$C$13*$K$11+$F$13*((FE48+EW48)/MAX(FE48+EW48+FF48, 0.1)*$P$11+FF48/MAX(FE48+EW48+FF48, 0.1)*$Q$11))/($B$13+$C$13+$F$13)</f>
        <v>0</v>
      </c>
      <c r="DK48">
        <v>2.7</v>
      </c>
      <c r="DL48">
        <v>0.5</v>
      </c>
      <c r="DM48" t="s">
        <v>438</v>
      </c>
      <c r="DN48">
        <v>2</v>
      </c>
      <c r="DO48" t="b">
        <v>1</v>
      </c>
      <c r="DP48">
        <v>1759073312.1</v>
      </c>
      <c r="DQ48">
        <v>431.1852592592593</v>
      </c>
      <c r="DR48">
        <v>458.1903333333334</v>
      </c>
      <c r="DS48">
        <v>21.64348888888889</v>
      </c>
      <c r="DT48">
        <v>20.02157037037037</v>
      </c>
      <c r="DU48">
        <v>432.0750000000001</v>
      </c>
      <c r="DV48">
        <v>21.35944444444444</v>
      </c>
      <c r="DW48">
        <v>499.9618518518518</v>
      </c>
      <c r="DX48">
        <v>90.87531851851853</v>
      </c>
      <c r="DY48">
        <v>0.06537578148148147</v>
      </c>
      <c r="DZ48">
        <v>28.70231481481481</v>
      </c>
      <c r="EA48">
        <v>29.98972962962963</v>
      </c>
      <c r="EB48">
        <v>999.9000000000001</v>
      </c>
      <c r="EC48">
        <v>0</v>
      </c>
      <c r="ED48">
        <v>0</v>
      </c>
      <c r="EE48">
        <v>9993.491851851853</v>
      </c>
      <c r="EF48">
        <v>0</v>
      </c>
      <c r="EG48">
        <v>11.29685555555556</v>
      </c>
      <c r="EH48">
        <v>-27.00493703703704</v>
      </c>
      <c r="EI48">
        <v>440.7240370370371</v>
      </c>
      <c r="EJ48">
        <v>467.5513703703703</v>
      </c>
      <c r="EK48">
        <v>1.621905925925926</v>
      </c>
      <c r="EL48">
        <v>458.1903333333334</v>
      </c>
      <c r="EM48">
        <v>20.02157037037037</v>
      </c>
      <c r="EN48">
        <v>1.966859259259259</v>
      </c>
      <c r="EO48">
        <v>1.819466296296296</v>
      </c>
      <c r="EP48">
        <v>17.18002962962963</v>
      </c>
      <c r="EQ48">
        <v>15.95503703703704</v>
      </c>
      <c r="ER48">
        <v>2000.012962962963</v>
      </c>
      <c r="ES48">
        <v>0.9800009629629629</v>
      </c>
      <c r="ET48">
        <v>0.0199990037037037</v>
      </c>
      <c r="EU48">
        <v>0</v>
      </c>
      <c r="EV48">
        <v>312.0028518518518</v>
      </c>
      <c r="EW48">
        <v>5.00078</v>
      </c>
      <c r="EX48">
        <v>6180.017407407408</v>
      </c>
      <c r="EY48">
        <v>16379.74444444445</v>
      </c>
      <c r="EZ48">
        <v>39.14785185185185</v>
      </c>
      <c r="FA48">
        <v>40.06666666666666</v>
      </c>
      <c r="FB48">
        <v>39.48829629629628</v>
      </c>
      <c r="FC48">
        <v>39.68725925925926</v>
      </c>
      <c r="FD48">
        <v>40.25907407407407</v>
      </c>
      <c r="FE48">
        <v>1955.111481481482</v>
      </c>
      <c r="FF48">
        <v>39.89666666666667</v>
      </c>
      <c r="FG48">
        <v>0</v>
      </c>
      <c r="FH48">
        <v>1759073311.4</v>
      </c>
      <c r="FI48">
        <v>0</v>
      </c>
      <c r="FJ48">
        <v>311.9564615384615</v>
      </c>
      <c r="FK48">
        <v>4.989401704500473</v>
      </c>
      <c r="FL48">
        <v>105.9521367712031</v>
      </c>
      <c r="FM48">
        <v>6179.836153846153</v>
      </c>
      <c r="FN48">
        <v>15</v>
      </c>
      <c r="FO48">
        <v>0</v>
      </c>
      <c r="FP48" t="s">
        <v>439</v>
      </c>
      <c r="FQ48">
        <v>1746989605.5</v>
      </c>
      <c r="FR48">
        <v>1746989593.5</v>
      </c>
      <c r="FS48">
        <v>0</v>
      </c>
      <c r="FT48">
        <v>-0.274</v>
      </c>
      <c r="FU48">
        <v>-0.002</v>
      </c>
      <c r="FV48">
        <v>2.549</v>
      </c>
      <c r="FW48">
        <v>0.129</v>
      </c>
      <c r="FX48">
        <v>420</v>
      </c>
      <c r="FY48">
        <v>17</v>
      </c>
      <c r="FZ48">
        <v>0.02</v>
      </c>
      <c r="GA48">
        <v>0.04</v>
      </c>
      <c r="GB48">
        <v>-22.77448512195122</v>
      </c>
      <c r="GC48">
        <v>-68.24198362369337</v>
      </c>
      <c r="GD48">
        <v>6.894254660595802</v>
      </c>
      <c r="GE48">
        <v>0</v>
      </c>
      <c r="GF48">
        <v>311.6834705882353</v>
      </c>
      <c r="GG48">
        <v>5.359511073607283</v>
      </c>
      <c r="GH48">
        <v>0.5699133698510288</v>
      </c>
      <c r="GI48">
        <v>0</v>
      </c>
      <c r="GJ48">
        <v>1.625016585365854</v>
      </c>
      <c r="GK48">
        <v>-0.05259637630661902</v>
      </c>
      <c r="GL48">
        <v>0.00530113821636958</v>
      </c>
      <c r="GM48">
        <v>1</v>
      </c>
      <c r="GN48">
        <v>1</v>
      </c>
      <c r="GO48">
        <v>3</v>
      </c>
      <c r="GP48" t="s">
        <v>455</v>
      </c>
      <c r="GQ48">
        <v>3.10214</v>
      </c>
      <c r="GR48">
        <v>2.7235</v>
      </c>
      <c r="GS48">
        <v>0.0933327</v>
      </c>
      <c r="GT48">
        <v>0.0979752</v>
      </c>
      <c r="GU48">
        <v>0.100528</v>
      </c>
      <c r="GV48">
        <v>0.096507</v>
      </c>
      <c r="GW48">
        <v>23701.2</v>
      </c>
      <c r="GX48">
        <v>21426.8</v>
      </c>
      <c r="GY48">
        <v>26706.1</v>
      </c>
      <c r="GZ48">
        <v>23977.2</v>
      </c>
      <c r="HA48">
        <v>38435.1</v>
      </c>
      <c r="HB48">
        <v>32025</v>
      </c>
      <c r="HC48">
        <v>46630.6</v>
      </c>
      <c r="HD48">
        <v>37932.8</v>
      </c>
      <c r="HE48">
        <v>1.86677</v>
      </c>
      <c r="HF48">
        <v>1.86465</v>
      </c>
      <c r="HG48">
        <v>0.135414</v>
      </c>
      <c r="HH48">
        <v>0</v>
      </c>
      <c r="HI48">
        <v>27.7719</v>
      </c>
      <c r="HJ48">
        <v>999.9</v>
      </c>
      <c r="HK48">
        <v>49.7</v>
      </c>
      <c r="HL48">
        <v>31.2</v>
      </c>
      <c r="HM48">
        <v>24.9559</v>
      </c>
      <c r="HN48">
        <v>60.7991</v>
      </c>
      <c r="HO48">
        <v>22.1875</v>
      </c>
      <c r="HP48">
        <v>1</v>
      </c>
      <c r="HQ48">
        <v>0.142533</v>
      </c>
      <c r="HR48">
        <v>-0.148105</v>
      </c>
      <c r="HS48">
        <v>20.2813</v>
      </c>
      <c r="HT48">
        <v>5.21205</v>
      </c>
      <c r="HU48">
        <v>11.98</v>
      </c>
      <c r="HV48">
        <v>4.96345</v>
      </c>
      <c r="HW48">
        <v>3.27438</v>
      </c>
      <c r="HX48">
        <v>9999</v>
      </c>
      <c r="HY48">
        <v>9999</v>
      </c>
      <c r="HZ48">
        <v>9999</v>
      </c>
      <c r="IA48">
        <v>31.1</v>
      </c>
      <c r="IB48">
        <v>1.86398</v>
      </c>
      <c r="IC48">
        <v>1.86014</v>
      </c>
      <c r="ID48">
        <v>1.85838</v>
      </c>
      <c r="IE48">
        <v>1.85975</v>
      </c>
      <c r="IF48">
        <v>1.85989</v>
      </c>
      <c r="IG48">
        <v>1.85837</v>
      </c>
      <c r="IH48">
        <v>1.85745</v>
      </c>
      <c r="II48">
        <v>1.85242</v>
      </c>
      <c r="IJ48">
        <v>0</v>
      </c>
      <c r="IK48">
        <v>0</v>
      </c>
      <c r="IL48">
        <v>0</v>
      </c>
      <c r="IM48">
        <v>0</v>
      </c>
      <c r="IN48" t="s">
        <v>441</v>
      </c>
      <c r="IO48" t="s">
        <v>442</v>
      </c>
      <c r="IP48" t="s">
        <v>443</v>
      </c>
      <c r="IQ48" t="s">
        <v>443</v>
      </c>
      <c r="IR48" t="s">
        <v>443</v>
      </c>
      <c r="IS48" t="s">
        <v>443</v>
      </c>
      <c r="IT48">
        <v>0</v>
      </c>
      <c r="IU48">
        <v>100</v>
      </c>
      <c r="IV48">
        <v>100</v>
      </c>
      <c r="IW48">
        <v>-0.881</v>
      </c>
      <c r="IX48">
        <v>0.2839</v>
      </c>
      <c r="IY48">
        <v>-0.819046093373875</v>
      </c>
      <c r="IZ48">
        <v>-0.0008311593448893811</v>
      </c>
      <c r="JA48">
        <v>1.768286430498992E-06</v>
      </c>
      <c r="JB48">
        <v>-5.176383660599935E-10</v>
      </c>
      <c r="JC48">
        <v>0.01793090377665582</v>
      </c>
      <c r="JD48">
        <v>0.002652576625932546</v>
      </c>
      <c r="JE48">
        <v>0.0004569377311329863</v>
      </c>
      <c r="JF48">
        <v>1.003524486243527E-07</v>
      </c>
      <c r="JG48">
        <v>2</v>
      </c>
      <c r="JH48">
        <v>1975</v>
      </c>
      <c r="JI48">
        <v>1</v>
      </c>
      <c r="JJ48">
        <v>26</v>
      </c>
      <c r="JK48">
        <v>201395.2</v>
      </c>
      <c r="JL48">
        <v>201395.4</v>
      </c>
      <c r="JM48">
        <v>1.30127</v>
      </c>
      <c r="JN48">
        <v>2.62817</v>
      </c>
      <c r="JO48">
        <v>1.49658</v>
      </c>
      <c r="JP48">
        <v>2.34375</v>
      </c>
      <c r="JQ48">
        <v>1.54907</v>
      </c>
      <c r="JR48">
        <v>2.45972</v>
      </c>
      <c r="JS48">
        <v>36.1754</v>
      </c>
      <c r="JT48">
        <v>24.1751</v>
      </c>
      <c r="JU48">
        <v>18</v>
      </c>
      <c r="JV48">
        <v>483.206</v>
      </c>
      <c r="JW48">
        <v>496.829</v>
      </c>
      <c r="JX48">
        <v>27.5525</v>
      </c>
      <c r="JY48">
        <v>29.1323</v>
      </c>
      <c r="JZ48">
        <v>29.9998</v>
      </c>
      <c r="KA48">
        <v>29.4164</v>
      </c>
      <c r="KB48">
        <v>29.4266</v>
      </c>
      <c r="KC48">
        <v>26.1529</v>
      </c>
      <c r="KD48">
        <v>22.4558</v>
      </c>
      <c r="KE48">
        <v>92.9366</v>
      </c>
      <c r="KF48">
        <v>27.5621</v>
      </c>
      <c r="KG48">
        <v>507.002</v>
      </c>
      <c r="KH48">
        <v>20.0333</v>
      </c>
      <c r="KI48">
        <v>101.957</v>
      </c>
      <c r="KJ48">
        <v>91.4813</v>
      </c>
    </row>
    <row r="49" spans="1:296">
      <c r="A49">
        <v>31</v>
      </c>
      <c r="B49">
        <v>1759073324.6</v>
      </c>
      <c r="C49">
        <v>241.5</v>
      </c>
      <c r="D49" t="s">
        <v>505</v>
      </c>
      <c r="E49" t="s">
        <v>506</v>
      </c>
      <c r="F49">
        <v>5</v>
      </c>
      <c r="G49" t="s">
        <v>436</v>
      </c>
      <c r="H49">
        <v>1759073316.814285</v>
      </c>
      <c r="I49">
        <f>(J49)/1000</f>
        <v>0</v>
      </c>
      <c r="J49">
        <f>IF(DO49, AM49, AG49)</f>
        <v>0</v>
      </c>
      <c r="K49">
        <f>IF(DO49, AH49, AF49)</f>
        <v>0</v>
      </c>
      <c r="L49">
        <f>DQ49 - IF(AT49&gt;1, K49*DK49*100.0/(AV49), 0)</f>
        <v>0</v>
      </c>
      <c r="M49">
        <f>((S49-I49/2)*L49-K49)/(S49+I49/2)</f>
        <v>0</v>
      </c>
      <c r="N49">
        <f>M49*(DX49+DY49)/1000.0</f>
        <v>0</v>
      </c>
      <c r="O49">
        <f>(DQ49 - IF(AT49&gt;1, K49*DK49*100.0/(AV49), 0))*(DX49+DY49)/1000.0</f>
        <v>0</v>
      </c>
      <c r="P49">
        <f>2.0/((1/R49-1/Q49)+SIGN(R49)*SQRT((1/R49-1/Q49)*(1/R49-1/Q49) + 4*DL49/((DL49+1)*(DL49+1))*(2*1/R49*1/Q49-1/Q49*1/Q49)))</f>
        <v>0</v>
      </c>
      <c r="Q49">
        <f>IF(LEFT(DM49,1)&lt;&gt;"0",IF(LEFT(DM49,1)="1",3.0,DN49),$D$5+$E$5*(EE49*DX49/($K$5*1000))+$F$5*(EE49*DX49/($K$5*1000))*MAX(MIN(DK49,$J$5),$I$5)*MAX(MIN(DK49,$J$5),$I$5)+$G$5*MAX(MIN(DK49,$J$5),$I$5)*(EE49*DX49/($K$5*1000))+$H$5*(EE49*DX49/($K$5*1000))*(EE49*DX49/($K$5*1000)))</f>
        <v>0</v>
      </c>
      <c r="R49">
        <f>I49*(1000-(1000*0.61365*exp(17.502*V49/(240.97+V49))/(DX49+DY49)+DS49)/2)/(1000*0.61365*exp(17.502*V49/(240.97+V49))/(DX49+DY49)-DS49)</f>
        <v>0</v>
      </c>
      <c r="S49">
        <f>1/((DL49+1)/(P49/1.6)+1/(Q49/1.37)) + DL49/((DL49+1)/(P49/1.6) + DL49/(Q49/1.37))</f>
        <v>0</v>
      </c>
      <c r="T49">
        <f>(DG49*DJ49)</f>
        <v>0</v>
      </c>
      <c r="U49">
        <f>(DZ49+(T49+2*0.95*5.67E-8*(((DZ49+$B$9)+273)^4-(DZ49+273)^4)-44100*I49)/(1.84*29.3*Q49+8*0.95*5.67E-8*(DZ49+273)^3))</f>
        <v>0</v>
      </c>
      <c r="V49">
        <f>($C$9*EA49+$D$9*EB49+$E$9*U49)</f>
        <v>0</v>
      </c>
      <c r="W49">
        <f>0.61365*exp(17.502*V49/(240.97+V49))</f>
        <v>0</v>
      </c>
      <c r="X49">
        <f>(Y49/Z49*100)</f>
        <v>0</v>
      </c>
      <c r="Y49">
        <f>DS49*(DX49+DY49)/1000</f>
        <v>0</v>
      </c>
      <c r="Z49">
        <f>0.61365*exp(17.502*DZ49/(240.97+DZ49))</f>
        <v>0</v>
      </c>
      <c r="AA49">
        <f>(W49-DS49*(DX49+DY49)/1000)</f>
        <v>0</v>
      </c>
      <c r="AB49">
        <f>(-I49*44100)</f>
        <v>0</v>
      </c>
      <c r="AC49">
        <f>2*29.3*Q49*0.92*(DZ49-V49)</f>
        <v>0</v>
      </c>
      <c r="AD49">
        <f>2*0.95*5.67E-8*(((DZ49+$B$9)+273)^4-(V49+273)^4)</f>
        <v>0</v>
      </c>
      <c r="AE49">
        <f>T49+AD49+AB49+AC49</f>
        <v>0</v>
      </c>
      <c r="AF49">
        <f>DW49*AT49*(DR49-DQ49*(1000-AT49*DT49)/(1000-AT49*DS49))/(100*DK49)</f>
        <v>0</v>
      </c>
      <c r="AG49">
        <f>1000*DW49*AT49*(DS49-DT49)/(100*DK49*(1000-AT49*DS49))</f>
        <v>0</v>
      </c>
      <c r="AH49">
        <f>(AI49 - AJ49 - DX49*1E3/(8.314*(DZ49+273.15)) * AL49/DW49 * AK49) * DW49/(100*DK49) * (1000 - DT49)/1000</f>
        <v>0</v>
      </c>
      <c r="AI49">
        <v>499.3331676076701</v>
      </c>
      <c r="AJ49">
        <v>476.1001454545458</v>
      </c>
      <c r="AK49">
        <v>3.239056833114393</v>
      </c>
      <c r="AL49">
        <v>65.07382265108268</v>
      </c>
      <c r="AM49">
        <f>(AO49 - AN49 + DX49*1E3/(8.314*(DZ49+273.15)) * AQ49/DW49 * AP49) * DW49/(100*DK49) * 1000/(1000 - AO49)</f>
        <v>0</v>
      </c>
      <c r="AN49">
        <v>20.01988770275296</v>
      </c>
      <c r="AO49">
        <v>21.62569515151515</v>
      </c>
      <c r="AP49">
        <v>-4.286647499050126E-05</v>
      </c>
      <c r="AQ49">
        <v>105.1465455162051</v>
      </c>
      <c r="AR49">
        <v>0</v>
      </c>
      <c r="AS49">
        <v>0</v>
      </c>
      <c r="AT49">
        <f>IF(AR49*$H$15&gt;=AV49,1.0,(AV49/(AV49-AR49*$H$15)))</f>
        <v>0</v>
      </c>
      <c r="AU49">
        <f>(AT49-1)*100</f>
        <v>0</v>
      </c>
      <c r="AV49">
        <f>MAX(0,($B$15+$C$15*EE49)/(1+$D$15*EE49)*DX49/(DZ49+273)*$E$15)</f>
        <v>0</v>
      </c>
      <c r="AW49" t="s">
        <v>437</v>
      </c>
      <c r="AX49" t="s">
        <v>437</v>
      </c>
      <c r="AY49">
        <v>0</v>
      </c>
      <c r="AZ49">
        <v>0</v>
      </c>
      <c r="BA49">
        <f>1-AY49/AZ49</f>
        <v>0</v>
      </c>
      <c r="BB49">
        <v>0</v>
      </c>
      <c r="BC49" t="s">
        <v>437</v>
      </c>
      <c r="BD49" t="s">
        <v>437</v>
      </c>
      <c r="BE49">
        <v>0</v>
      </c>
      <c r="BF49">
        <v>0</v>
      </c>
      <c r="BG49">
        <f>1-BE49/BF49</f>
        <v>0</v>
      </c>
      <c r="BH49">
        <v>0.5</v>
      </c>
      <c r="BI49">
        <f>DH49</f>
        <v>0</v>
      </c>
      <c r="BJ49">
        <f>K49</f>
        <v>0</v>
      </c>
      <c r="BK49">
        <f>BG49*BH49*BI49</f>
        <v>0</v>
      </c>
      <c r="BL49">
        <f>(BJ49-BB49)/BI49</f>
        <v>0</v>
      </c>
      <c r="BM49">
        <f>(AZ49-BF49)/BF49</f>
        <v>0</v>
      </c>
      <c r="BN49">
        <f>AY49/(BA49+AY49/BF49)</f>
        <v>0</v>
      </c>
      <c r="BO49" t="s">
        <v>437</v>
      </c>
      <c r="BP49">
        <v>0</v>
      </c>
      <c r="BQ49">
        <f>IF(BP49&lt;&gt;0, BP49, BN49)</f>
        <v>0</v>
      </c>
      <c r="BR49">
        <f>1-BQ49/BF49</f>
        <v>0</v>
      </c>
      <c r="BS49">
        <f>(BF49-BE49)/(BF49-BQ49)</f>
        <v>0</v>
      </c>
      <c r="BT49">
        <f>(AZ49-BF49)/(AZ49-BQ49)</f>
        <v>0</v>
      </c>
      <c r="BU49">
        <f>(BF49-BE49)/(BF49-AY49)</f>
        <v>0</v>
      </c>
      <c r="BV49">
        <f>(AZ49-BF49)/(AZ49-AY49)</f>
        <v>0</v>
      </c>
      <c r="BW49">
        <f>(BS49*BQ49/BE49)</f>
        <v>0</v>
      </c>
      <c r="BX49">
        <f>(1-BW49)</f>
        <v>0</v>
      </c>
      <c r="DG49">
        <f>$B$13*EF49+$C$13*EG49+$F$13*ER49*(1-EU49)</f>
        <v>0</v>
      </c>
      <c r="DH49">
        <f>DG49*DI49</f>
        <v>0</v>
      </c>
      <c r="DI49">
        <f>($B$13*$D$11+$C$13*$D$11+$F$13*((FE49+EW49)/MAX(FE49+EW49+FF49, 0.1)*$I$11+FF49/MAX(FE49+EW49+FF49, 0.1)*$J$11))/($B$13+$C$13+$F$13)</f>
        <v>0</v>
      </c>
      <c r="DJ49">
        <f>($B$13*$K$11+$C$13*$K$11+$F$13*((FE49+EW49)/MAX(FE49+EW49+FF49, 0.1)*$P$11+FF49/MAX(FE49+EW49+FF49, 0.1)*$Q$11))/($B$13+$C$13+$F$13)</f>
        <v>0</v>
      </c>
      <c r="DK49">
        <v>2.7</v>
      </c>
      <c r="DL49">
        <v>0.5</v>
      </c>
      <c r="DM49" t="s">
        <v>438</v>
      </c>
      <c r="DN49">
        <v>2</v>
      </c>
      <c r="DO49" t="b">
        <v>1</v>
      </c>
      <c r="DP49">
        <v>1759073316.814285</v>
      </c>
      <c r="DQ49">
        <v>443.7924285714286</v>
      </c>
      <c r="DR49">
        <v>473.7240357142856</v>
      </c>
      <c r="DS49">
        <v>21.63736428571429</v>
      </c>
      <c r="DT49">
        <v>20.02041785714286</v>
      </c>
      <c r="DU49">
        <v>444.6767857142857</v>
      </c>
      <c r="DV49">
        <v>21.35346428571428</v>
      </c>
      <c r="DW49">
        <v>500.0083214285715</v>
      </c>
      <c r="DX49">
        <v>90.8757392857143</v>
      </c>
      <c r="DY49">
        <v>0.06535111071428572</v>
      </c>
      <c r="DZ49">
        <v>28.70228214285714</v>
      </c>
      <c r="EA49">
        <v>29.98854285714285</v>
      </c>
      <c r="EB49">
        <v>999.9000000000002</v>
      </c>
      <c r="EC49">
        <v>0</v>
      </c>
      <c r="ED49">
        <v>0</v>
      </c>
      <c r="EE49">
        <v>9994.933214285715</v>
      </c>
      <c r="EF49">
        <v>0</v>
      </c>
      <c r="EG49">
        <v>11.29671071428571</v>
      </c>
      <c r="EH49">
        <v>-29.93150357142857</v>
      </c>
      <c r="EI49">
        <v>453.6071428571429</v>
      </c>
      <c r="EJ49">
        <v>483.4018928571429</v>
      </c>
      <c r="EK49">
        <v>1.61695</v>
      </c>
      <c r="EL49">
        <v>473.7240357142856</v>
      </c>
      <c r="EM49">
        <v>20.02041785714286</v>
      </c>
      <c r="EN49">
        <v>1.966312142857143</v>
      </c>
      <c r="EO49">
        <v>1.81937</v>
      </c>
      <c r="EP49">
        <v>17.17564285714286</v>
      </c>
      <c r="EQ49">
        <v>15.9542</v>
      </c>
      <c r="ER49">
        <v>1999.984642857143</v>
      </c>
      <c r="ES49">
        <v>0.9800015</v>
      </c>
      <c r="ET49">
        <v>0.01999846428571428</v>
      </c>
      <c r="EU49">
        <v>0</v>
      </c>
      <c r="EV49">
        <v>312.4099285714286</v>
      </c>
      <c r="EW49">
        <v>5.00078</v>
      </c>
      <c r="EX49">
        <v>6188.286071428572</v>
      </c>
      <c r="EY49">
        <v>16379.51428571428</v>
      </c>
      <c r="EZ49">
        <v>39.13814285714285</v>
      </c>
      <c r="FA49">
        <v>40.05757142857141</v>
      </c>
      <c r="FB49">
        <v>39.49096428571428</v>
      </c>
      <c r="FC49">
        <v>39.67614285714286</v>
      </c>
      <c r="FD49">
        <v>40.28775</v>
      </c>
      <c r="FE49">
        <v>1955.084642857143</v>
      </c>
      <c r="FF49">
        <v>39.895</v>
      </c>
      <c r="FG49">
        <v>0</v>
      </c>
      <c r="FH49">
        <v>1759073316.8</v>
      </c>
      <c r="FI49">
        <v>0</v>
      </c>
      <c r="FJ49">
        <v>312.47084</v>
      </c>
      <c r="FK49">
        <v>5.239846161866197</v>
      </c>
      <c r="FL49">
        <v>104.4653848035692</v>
      </c>
      <c r="FM49">
        <v>6189.86</v>
      </c>
      <c r="FN49">
        <v>15</v>
      </c>
      <c r="FO49">
        <v>0</v>
      </c>
      <c r="FP49" t="s">
        <v>439</v>
      </c>
      <c r="FQ49">
        <v>1746989605.5</v>
      </c>
      <c r="FR49">
        <v>1746989593.5</v>
      </c>
      <c r="FS49">
        <v>0</v>
      </c>
      <c r="FT49">
        <v>-0.274</v>
      </c>
      <c r="FU49">
        <v>-0.002</v>
      </c>
      <c r="FV49">
        <v>2.549</v>
      </c>
      <c r="FW49">
        <v>0.129</v>
      </c>
      <c r="FX49">
        <v>420</v>
      </c>
      <c r="FY49">
        <v>17</v>
      </c>
      <c r="FZ49">
        <v>0.02</v>
      </c>
      <c r="GA49">
        <v>0.04</v>
      </c>
      <c r="GB49">
        <v>-28.06017000000001</v>
      </c>
      <c r="GC49">
        <v>-38.26121651031895</v>
      </c>
      <c r="GD49">
        <v>3.855865834037798</v>
      </c>
      <c r="GE49">
        <v>0</v>
      </c>
      <c r="GF49">
        <v>312.1832647058823</v>
      </c>
      <c r="GG49">
        <v>5.453307869283154</v>
      </c>
      <c r="GH49">
        <v>0.5805750348639485</v>
      </c>
      <c r="GI49">
        <v>0</v>
      </c>
      <c r="GJ49">
        <v>1.61915725</v>
      </c>
      <c r="GK49">
        <v>-0.06403958724202879</v>
      </c>
      <c r="GL49">
        <v>0.006374205043572092</v>
      </c>
      <c r="GM49">
        <v>1</v>
      </c>
      <c r="GN49">
        <v>1</v>
      </c>
      <c r="GO49">
        <v>3</v>
      </c>
      <c r="GP49" t="s">
        <v>455</v>
      </c>
      <c r="GQ49">
        <v>3.1019</v>
      </c>
      <c r="GR49">
        <v>2.72346</v>
      </c>
      <c r="GS49">
        <v>0.0957436</v>
      </c>
      <c r="GT49">
        <v>0.10047</v>
      </c>
      <c r="GU49">
        <v>0.1005</v>
      </c>
      <c r="GV49">
        <v>0.09651120000000001</v>
      </c>
      <c r="GW49">
        <v>23638.4</v>
      </c>
      <c r="GX49">
        <v>21367.7</v>
      </c>
      <c r="GY49">
        <v>26706.3</v>
      </c>
      <c r="GZ49">
        <v>23977.3</v>
      </c>
      <c r="HA49">
        <v>38436.5</v>
      </c>
      <c r="HB49">
        <v>32025.7</v>
      </c>
      <c r="HC49">
        <v>46630.6</v>
      </c>
      <c r="HD49">
        <v>37933.5</v>
      </c>
      <c r="HE49">
        <v>1.8666</v>
      </c>
      <c r="HF49">
        <v>1.86518</v>
      </c>
      <c r="HG49">
        <v>0.136495</v>
      </c>
      <c r="HH49">
        <v>0</v>
      </c>
      <c r="HI49">
        <v>27.7703</v>
      </c>
      <c r="HJ49">
        <v>999.9</v>
      </c>
      <c r="HK49">
        <v>49.6</v>
      </c>
      <c r="HL49">
        <v>31.2</v>
      </c>
      <c r="HM49">
        <v>24.9068</v>
      </c>
      <c r="HN49">
        <v>61.0191</v>
      </c>
      <c r="HO49">
        <v>22.2556</v>
      </c>
      <c r="HP49">
        <v>1</v>
      </c>
      <c r="HQ49">
        <v>0.142241</v>
      </c>
      <c r="HR49">
        <v>-0.169134</v>
      </c>
      <c r="HS49">
        <v>20.2812</v>
      </c>
      <c r="HT49">
        <v>5.21175</v>
      </c>
      <c r="HU49">
        <v>11.9797</v>
      </c>
      <c r="HV49">
        <v>4.9635</v>
      </c>
      <c r="HW49">
        <v>3.27425</v>
      </c>
      <c r="HX49">
        <v>9999</v>
      </c>
      <c r="HY49">
        <v>9999</v>
      </c>
      <c r="HZ49">
        <v>9999</v>
      </c>
      <c r="IA49">
        <v>31.1</v>
      </c>
      <c r="IB49">
        <v>1.864</v>
      </c>
      <c r="IC49">
        <v>1.86013</v>
      </c>
      <c r="ID49">
        <v>1.85839</v>
      </c>
      <c r="IE49">
        <v>1.85976</v>
      </c>
      <c r="IF49">
        <v>1.85989</v>
      </c>
      <c r="IG49">
        <v>1.85837</v>
      </c>
      <c r="IH49">
        <v>1.85745</v>
      </c>
      <c r="II49">
        <v>1.85242</v>
      </c>
      <c r="IJ49">
        <v>0</v>
      </c>
      <c r="IK49">
        <v>0</v>
      </c>
      <c r="IL49">
        <v>0</v>
      </c>
      <c r="IM49">
        <v>0</v>
      </c>
      <c r="IN49" t="s">
        <v>441</v>
      </c>
      <c r="IO49" t="s">
        <v>442</v>
      </c>
      <c r="IP49" t="s">
        <v>443</v>
      </c>
      <c r="IQ49" t="s">
        <v>443</v>
      </c>
      <c r="IR49" t="s">
        <v>443</v>
      </c>
      <c r="IS49" t="s">
        <v>443</v>
      </c>
      <c r="IT49">
        <v>0</v>
      </c>
      <c r="IU49">
        <v>100</v>
      </c>
      <c r="IV49">
        <v>100</v>
      </c>
      <c r="IW49">
        <v>-0.874</v>
      </c>
      <c r="IX49">
        <v>0.2836</v>
      </c>
      <c r="IY49">
        <v>-0.819046093373875</v>
      </c>
      <c r="IZ49">
        <v>-0.0008311593448893811</v>
      </c>
      <c r="JA49">
        <v>1.768286430498992E-06</v>
      </c>
      <c r="JB49">
        <v>-5.176383660599935E-10</v>
      </c>
      <c r="JC49">
        <v>0.01793090377665582</v>
      </c>
      <c r="JD49">
        <v>0.002652576625932546</v>
      </c>
      <c r="JE49">
        <v>0.0004569377311329863</v>
      </c>
      <c r="JF49">
        <v>1.003524486243527E-07</v>
      </c>
      <c r="JG49">
        <v>2</v>
      </c>
      <c r="JH49">
        <v>1975</v>
      </c>
      <c r="JI49">
        <v>1</v>
      </c>
      <c r="JJ49">
        <v>26</v>
      </c>
      <c r="JK49">
        <v>201395.3</v>
      </c>
      <c r="JL49">
        <v>201395.5</v>
      </c>
      <c r="JM49">
        <v>1.33301</v>
      </c>
      <c r="JN49">
        <v>2.62695</v>
      </c>
      <c r="JO49">
        <v>1.49658</v>
      </c>
      <c r="JP49">
        <v>2.34375</v>
      </c>
      <c r="JQ49">
        <v>1.54907</v>
      </c>
      <c r="JR49">
        <v>2.42554</v>
      </c>
      <c r="JS49">
        <v>36.1754</v>
      </c>
      <c r="JT49">
        <v>24.1838</v>
      </c>
      <c r="JU49">
        <v>18</v>
      </c>
      <c r="JV49">
        <v>483.08</v>
      </c>
      <c r="JW49">
        <v>497.152</v>
      </c>
      <c r="JX49">
        <v>27.5626</v>
      </c>
      <c r="JY49">
        <v>29.1279</v>
      </c>
      <c r="JZ49">
        <v>29.9998</v>
      </c>
      <c r="KA49">
        <v>29.4133</v>
      </c>
      <c r="KB49">
        <v>29.4234</v>
      </c>
      <c r="KC49">
        <v>26.8275</v>
      </c>
      <c r="KD49">
        <v>22.4558</v>
      </c>
      <c r="KE49">
        <v>92.9366</v>
      </c>
      <c r="KF49">
        <v>27.5732</v>
      </c>
      <c r="KG49">
        <v>520.362</v>
      </c>
      <c r="KH49">
        <v>20.0454</v>
      </c>
      <c r="KI49">
        <v>101.958</v>
      </c>
      <c r="KJ49">
        <v>91.48269999999999</v>
      </c>
    </row>
    <row r="50" spans="1:296">
      <c r="A50">
        <v>32</v>
      </c>
      <c r="B50">
        <v>1759073329.6</v>
      </c>
      <c r="C50">
        <v>246.5</v>
      </c>
      <c r="D50" t="s">
        <v>507</v>
      </c>
      <c r="E50" t="s">
        <v>508</v>
      </c>
      <c r="F50">
        <v>5</v>
      </c>
      <c r="G50" t="s">
        <v>436</v>
      </c>
      <c r="H50">
        <v>1759073322.1</v>
      </c>
      <c r="I50">
        <f>(J50)/1000</f>
        <v>0</v>
      </c>
      <c r="J50">
        <f>IF(DO50, AM50, AG50)</f>
        <v>0</v>
      </c>
      <c r="K50">
        <f>IF(DO50, AH50, AF50)</f>
        <v>0</v>
      </c>
      <c r="L50">
        <f>DQ50 - IF(AT50&gt;1, K50*DK50*100.0/(AV50), 0)</f>
        <v>0</v>
      </c>
      <c r="M50">
        <f>((S50-I50/2)*L50-K50)/(S50+I50/2)</f>
        <v>0</v>
      </c>
      <c r="N50">
        <f>M50*(DX50+DY50)/1000.0</f>
        <v>0</v>
      </c>
      <c r="O50">
        <f>(DQ50 - IF(AT50&gt;1, K50*DK50*100.0/(AV50), 0))*(DX50+DY50)/1000.0</f>
        <v>0</v>
      </c>
      <c r="P50">
        <f>2.0/((1/R50-1/Q50)+SIGN(R50)*SQRT((1/R50-1/Q50)*(1/R50-1/Q50) + 4*DL50/((DL50+1)*(DL50+1))*(2*1/R50*1/Q50-1/Q50*1/Q50)))</f>
        <v>0</v>
      </c>
      <c r="Q50">
        <f>IF(LEFT(DM50,1)&lt;&gt;"0",IF(LEFT(DM50,1)="1",3.0,DN50),$D$5+$E$5*(EE50*DX50/($K$5*1000))+$F$5*(EE50*DX50/($K$5*1000))*MAX(MIN(DK50,$J$5),$I$5)*MAX(MIN(DK50,$J$5),$I$5)+$G$5*MAX(MIN(DK50,$J$5),$I$5)*(EE50*DX50/($K$5*1000))+$H$5*(EE50*DX50/($K$5*1000))*(EE50*DX50/($K$5*1000)))</f>
        <v>0</v>
      </c>
      <c r="R50">
        <f>I50*(1000-(1000*0.61365*exp(17.502*V50/(240.97+V50))/(DX50+DY50)+DS50)/2)/(1000*0.61365*exp(17.502*V50/(240.97+V50))/(DX50+DY50)-DS50)</f>
        <v>0</v>
      </c>
      <c r="S50">
        <f>1/((DL50+1)/(P50/1.6)+1/(Q50/1.37)) + DL50/((DL50+1)/(P50/1.6) + DL50/(Q50/1.37))</f>
        <v>0</v>
      </c>
      <c r="T50">
        <f>(DG50*DJ50)</f>
        <v>0</v>
      </c>
      <c r="U50">
        <f>(DZ50+(T50+2*0.95*5.67E-8*(((DZ50+$B$9)+273)^4-(DZ50+273)^4)-44100*I50)/(1.84*29.3*Q50+8*0.95*5.67E-8*(DZ50+273)^3))</f>
        <v>0</v>
      </c>
      <c r="V50">
        <f>($C$9*EA50+$D$9*EB50+$E$9*U50)</f>
        <v>0</v>
      </c>
      <c r="W50">
        <f>0.61365*exp(17.502*V50/(240.97+V50))</f>
        <v>0</v>
      </c>
      <c r="X50">
        <f>(Y50/Z50*100)</f>
        <v>0</v>
      </c>
      <c r="Y50">
        <f>DS50*(DX50+DY50)/1000</f>
        <v>0</v>
      </c>
      <c r="Z50">
        <f>0.61365*exp(17.502*DZ50/(240.97+DZ50))</f>
        <v>0</v>
      </c>
      <c r="AA50">
        <f>(W50-DS50*(DX50+DY50)/1000)</f>
        <v>0</v>
      </c>
      <c r="AB50">
        <f>(-I50*44100)</f>
        <v>0</v>
      </c>
      <c r="AC50">
        <f>2*29.3*Q50*0.92*(DZ50-V50)</f>
        <v>0</v>
      </c>
      <c r="AD50">
        <f>2*0.95*5.67E-8*(((DZ50+$B$9)+273)^4-(V50+273)^4)</f>
        <v>0</v>
      </c>
      <c r="AE50">
        <f>T50+AD50+AB50+AC50</f>
        <v>0</v>
      </c>
      <c r="AF50">
        <f>DW50*AT50*(DR50-DQ50*(1000-AT50*DT50)/(1000-AT50*DS50))/(100*DK50)</f>
        <v>0</v>
      </c>
      <c r="AG50">
        <f>1000*DW50*AT50*(DS50-DT50)/(100*DK50*(1000-AT50*DS50))</f>
        <v>0</v>
      </c>
      <c r="AH50">
        <f>(AI50 - AJ50 - DX50*1E3/(8.314*(DZ50+273.15)) * AL50/DW50 * AK50) * DW50/(100*DK50) * (1000 - DT50)/1000</f>
        <v>0</v>
      </c>
      <c r="AI50">
        <v>516.435092435171</v>
      </c>
      <c r="AJ50">
        <v>492.7486484848484</v>
      </c>
      <c r="AK50">
        <v>3.335613439817572</v>
      </c>
      <c r="AL50">
        <v>65.07382265108268</v>
      </c>
      <c r="AM50">
        <f>(AO50 - AN50 + DX50*1E3/(8.314*(DZ50+273.15)) * AQ50/DW50 * AP50) * DW50/(100*DK50) * 1000/(1000 - AO50)</f>
        <v>0</v>
      </c>
      <c r="AN50">
        <v>20.01883606773524</v>
      </c>
      <c r="AO50">
        <v>21.61753151515151</v>
      </c>
      <c r="AP50">
        <v>-3.834570292409053E-05</v>
      </c>
      <c r="AQ50">
        <v>105.1465455162051</v>
      </c>
      <c r="AR50">
        <v>0</v>
      </c>
      <c r="AS50">
        <v>0</v>
      </c>
      <c r="AT50">
        <f>IF(AR50*$H$15&gt;=AV50,1.0,(AV50/(AV50-AR50*$H$15)))</f>
        <v>0</v>
      </c>
      <c r="AU50">
        <f>(AT50-1)*100</f>
        <v>0</v>
      </c>
      <c r="AV50">
        <f>MAX(0,($B$15+$C$15*EE50)/(1+$D$15*EE50)*DX50/(DZ50+273)*$E$15)</f>
        <v>0</v>
      </c>
      <c r="AW50" t="s">
        <v>437</v>
      </c>
      <c r="AX50" t="s">
        <v>437</v>
      </c>
      <c r="AY50">
        <v>0</v>
      </c>
      <c r="AZ50">
        <v>0</v>
      </c>
      <c r="BA50">
        <f>1-AY50/AZ50</f>
        <v>0</v>
      </c>
      <c r="BB50">
        <v>0</v>
      </c>
      <c r="BC50" t="s">
        <v>437</v>
      </c>
      <c r="BD50" t="s">
        <v>437</v>
      </c>
      <c r="BE50">
        <v>0</v>
      </c>
      <c r="BF50">
        <v>0</v>
      </c>
      <c r="BG50">
        <f>1-BE50/BF50</f>
        <v>0</v>
      </c>
      <c r="BH50">
        <v>0.5</v>
      </c>
      <c r="BI50">
        <f>DH50</f>
        <v>0</v>
      </c>
      <c r="BJ50">
        <f>K50</f>
        <v>0</v>
      </c>
      <c r="BK50">
        <f>BG50*BH50*BI50</f>
        <v>0</v>
      </c>
      <c r="BL50">
        <f>(BJ50-BB50)/BI50</f>
        <v>0</v>
      </c>
      <c r="BM50">
        <f>(AZ50-BF50)/BF50</f>
        <v>0</v>
      </c>
      <c r="BN50">
        <f>AY50/(BA50+AY50/BF50)</f>
        <v>0</v>
      </c>
      <c r="BO50" t="s">
        <v>437</v>
      </c>
      <c r="BP50">
        <v>0</v>
      </c>
      <c r="BQ50">
        <f>IF(BP50&lt;&gt;0, BP50, BN50)</f>
        <v>0</v>
      </c>
      <c r="BR50">
        <f>1-BQ50/BF50</f>
        <v>0</v>
      </c>
      <c r="BS50">
        <f>(BF50-BE50)/(BF50-BQ50)</f>
        <v>0</v>
      </c>
      <c r="BT50">
        <f>(AZ50-BF50)/(AZ50-BQ50)</f>
        <v>0</v>
      </c>
      <c r="BU50">
        <f>(BF50-BE50)/(BF50-AY50)</f>
        <v>0</v>
      </c>
      <c r="BV50">
        <f>(AZ50-BF50)/(AZ50-AY50)</f>
        <v>0</v>
      </c>
      <c r="BW50">
        <f>(BS50*BQ50/BE50)</f>
        <v>0</v>
      </c>
      <c r="BX50">
        <f>(1-BW50)</f>
        <v>0</v>
      </c>
      <c r="DG50">
        <f>$B$13*EF50+$C$13*EG50+$F$13*ER50*(1-EU50)</f>
        <v>0</v>
      </c>
      <c r="DH50">
        <f>DG50*DI50</f>
        <v>0</v>
      </c>
      <c r="DI50">
        <f>($B$13*$D$11+$C$13*$D$11+$F$13*((FE50+EW50)/MAX(FE50+EW50+FF50, 0.1)*$I$11+FF50/MAX(FE50+EW50+FF50, 0.1)*$J$11))/($B$13+$C$13+$F$13)</f>
        <v>0</v>
      </c>
      <c r="DJ50">
        <f>($B$13*$K$11+$C$13*$K$11+$F$13*((FE50+EW50)/MAX(FE50+EW50+FF50, 0.1)*$P$11+FF50/MAX(FE50+EW50+FF50, 0.1)*$Q$11))/($B$13+$C$13+$F$13)</f>
        <v>0</v>
      </c>
      <c r="DK50">
        <v>2.7</v>
      </c>
      <c r="DL50">
        <v>0.5</v>
      </c>
      <c r="DM50" t="s">
        <v>438</v>
      </c>
      <c r="DN50">
        <v>2</v>
      </c>
      <c r="DO50" t="b">
        <v>1</v>
      </c>
      <c r="DP50">
        <v>1759073322.1</v>
      </c>
      <c r="DQ50">
        <v>459.6716296296297</v>
      </c>
      <c r="DR50">
        <v>491.3356296296296</v>
      </c>
      <c r="DS50">
        <v>21.62912962962963</v>
      </c>
      <c r="DT50">
        <v>20.01973333333333</v>
      </c>
      <c r="DU50">
        <v>460.5488518518519</v>
      </c>
      <c r="DV50">
        <v>21.34540740740741</v>
      </c>
      <c r="DW50">
        <v>499.9450370370371</v>
      </c>
      <c r="DX50">
        <v>90.87626666666665</v>
      </c>
      <c r="DY50">
        <v>0.06548494074074074</v>
      </c>
      <c r="DZ50">
        <v>28.70487407407407</v>
      </c>
      <c r="EA50">
        <v>29.9881037037037</v>
      </c>
      <c r="EB50">
        <v>999.9000000000001</v>
      </c>
      <c r="EC50">
        <v>0</v>
      </c>
      <c r="ED50">
        <v>0</v>
      </c>
      <c r="EE50">
        <v>9992.824444444444</v>
      </c>
      <c r="EF50">
        <v>0</v>
      </c>
      <c r="EG50">
        <v>11.30012222222222</v>
      </c>
      <c r="EH50">
        <v>-31.66389629629629</v>
      </c>
      <c r="EI50">
        <v>469.8335925925926</v>
      </c>
      <c r="EJ50">
        <v>501.372962962963</v>
      </c>
      <c r="EK50">
        <v>1.609395925925926</v>
      </c>
      <c r="EL50">
        <v>491.3356296296296</v>
      </c>
      <c r="EM50">
        <v>20.01973333333333</v>
      </c>
      <c r="EN50">
        <v>1.965574444444444</v>
      </c>
      <c r="EO50">
        <v>1.819318888888889</v>
      </c>
      <c r="EP50">
        <v>17.16971851851852</v>
      </c>
      <c r="EQ50">
        <v>15.95376296296296</v>
      </c>
      <c r="ER50">
        <v>1999.966296296296</v>
      </c>
      <c r="ES50">
        <v>0.980002962962963</v>
      </c>
      <c r="ET50">
        <v>0.01999702962962963</v>
      </c>
      <c r="EU50">
        <v>0</v>
      </c>
      <c r="EV50">
        <v>312.8711111111111</v>
      </c>
      <c r="EW50">
        <v>5.00078</v>
      </c>
      <c r="EX50">
        <v>6197.642222222222</v>
      </c>
      <c r="EY50">
        <v>16379.37407407407</v>
      </c>
      <c r="EZ50">
        <v>39.14099999999999</v>
      </c>
      <c r="FA50">
        <v>40.0574074074074</v>
      </c>
      <c r="FB50">
        <v>39.48592592592592</v>
      </c>
      <c r="FC50">
        <v>39.65718518518518</v>
      </c>
      <c r="FD50">
        <v>40.27755555555555</v>
      </c>
      <c r="FE50">
        <v>1955.06925925926</v>
      </c>
      <c r="FF50">
        <v>39.89148148148148</v>
      </c>
      <c r="FG50">
        <v>0</v>
      </c>
      <c r="FH50">
        <v>1759073321.6</v>
      </c>
      <c r="FI50">
        <v>0</v>
      </c>
      <c r="FJ50">
        <v>312.89984</v>
      </c>
      <c r="FK50">
        <v>6.102538478577591</v>
      </c>
      <c r="FL50">
        <v>103.9346156043754</v>
      </c>
      <c r="FM50">
        <v>6198.247599999999</v>
      </c>
      <c r="FN50">
        <v>15</v>
      </c>
      <c r="FO50">
        <v>0</v>
      </c>
      <c r="FP50" t="s">
        <v>439</v>
      </c>
      <c r="FQ50">
        <v>1746989605.5</v>
      </c>
      <c r="FR50">
        <v>1746989593.5</v>
      </c>
      <c r="FS50">
        <v>0</v>
      </c>
      <c r="FT50">
        <v>-0.274</v>
      </c>
      <c r="FU50">
        <v>-0.002</v>
      </c>
      <c r="FV50">
        <v>2.549</v>
      </c>
      <c r="FW50">
        <v>0.129</v>
      </c>
      <c r="FX50">
        <v>420</v>
      </c>
      <c r="FY50">
        <v>17</v>
      </c>
      <c r="FZ50">
        <v>0.02</v>
      </c>
      <c r="GA50">
        <v>0.04</v>
      </c>
      <c r="GB50">
        <v>-30.5986975</v>
      </c>
      <c r="GC50">
        <v>-19.35848217636019</v>
      </c>
      <c r="GD50">
        <v>2.001495031281305</v>
      </c>
      <c r="GE50">
        <v>0</v>
      </c>
      <c r="GF50">
        <v>312.6062941176471</v>
      </c>
      <c r="GG50">
        <v>5.489228419477277</v>
      </c>
      <c r="GH50">
        <v>0.582583471899182</v>
      </c>
      <c r="GI50">
        <v>0</v>
      </c>
      <c r="GJ50">
        <v>1.6132055</v>
      </c>
      <c r="GK50">
        <v>-0.08521080675422371</v>
      </c>
      <c r="GL50">
        <v>0.008269658684008677</v>
      </c>
      <c r="GM50">
        <v>1</v>
      </c>
      <c r="GN50">
        <v>1</v>
      </c>
      <c r="GO50">
        <v>3</v>
      </c>
      <c r="GP50" t="s">
        <v>455</v>
      </c>
      <c r="GQ50">
        <v>3.10203</v>
      </c>
      <c r="GR50">
        <v>2.72385</v>
      </c>
      <c r="GS50">
        <v>0.0981916</v>
      </c>
      <c r="GT50">
        <v>0.102826</v>
      </c>
      <c r="GU50">
        <v>0.100473</v>
      </c>
      <c r="GV50">
        <v>0.09650599999999999</v>
      </c>
      <c r="GW50">
        <v>23574.8</v>
      </c>
      <c r="GX50">
        <v>21311.9</v>
      </c>
      <c r="GY50">
        <v>26706.8</v>
      </c>
      <c r="GZ50">
        <v>23977.5</v>
      </c>
      <c r="HA50">
        <v>38438.6</v>
      </c>
      <c r="HB50">
        <v>32026.2</v>
      </c>
      <c r="HC50">
        <v>46631.3</v>
      </c>
      <c r="HD50">
        <v>37933.5</v>
      </c>
      <c r="HE50">
        <v>1.86663</v>
      </c>
      <c r="HF50">
        <v>1.86518</v>
      </c>
      <c r="HG50">
        <v>0.136457</v>
      </c>
      <c r="HH50">
        <v>0</v>
      </c>
      <c r="HI50">
        <v>27.7696</v>
      </c>
      <c r="HJ50">
        <v>999.9</v>
      </c>
      <c r="HK50">
        <v>49.6</v>
      </c>
      <c r="HL50">
        <v>31.2</v>
      </c>
      <c r="HM50">
        <v>24.9069</v>
      </c>
      <c r="HN50">
        <v>61.1491</v>
      </c>
      <c r="HO50">
        <v>22.3638</v>
      </c>
      <c r="HP50">
        <v>1</v>
      </c>
      <c r="HQ50">
        <v>0.142033</v>
      </c>
      <c r="HR50">
        <v>-0.166746</v>
      </c>
      <c r="HS50">
        <v>20.281</v>
      </c>
      <c r="HT50">
        <v>5.2119</v>
      </c>
      <c r="HU50">
        <v>11.9798</v>
      </c>
      <c r="HV50">
        <v>4.9635</v>
      </c>
      <c r="HW50">
        <v>3.27435</v>
      </c>
      <c r="HX50">
        <v>9999</v>
      </c>
      <c r="HY50">
        <v>9999</v>
      </c>
      <c r="HZ50">
        <v>9999</v>
      </c>
      <c r="IA50">
        <v>31.1</v>
      </c>
      <c r="IB50">
        <v>1.86399</v>
      </c>
      <c r="IC50">
        <v>1.86016</v>
      </c>
      <c r="ID50">
        <v>1.85837</v>
      </c>
      <c r="IE50">
        <v>1.85976</v>
      </c>
      <c r="IF50">
        <v>1.85989</v>
      </c>
      <c r="IG50">
        <v>1.85837</v>
      </c>
      <c r="IH50">
        <v>1.85745</v>
      </c>
      <c r="II50">
        <v>1.85242</v>
      </c>
      <c r="IJ50">
        <v>0</v>
      </c>
      <c r="IK50">
        <v>0</v>
      </c>
      <c r="IL50">
        <v>0</v>
      </c>
      <c r="IM50">
        <v>0</v>
      </c>
      <c r="IN50" t="s">
        <v>441</v>
      </c>
      <c r="IO50" t="s">
        <v>442</v>
      </c>
      <c r="IP50" t="s">
        <v>443</v>
      </c>
      <c r="IQ50" t="s">
        <v>443</v>
      </c>
      <c r="IR50" t="s">
        <v>443</v>
      </c>
      <c r="IS50" t="s">
        <v>443</v>
      </c>
      <c r="IT50">
        <v>0</v>
      </c>
      <c r="IU50">
        <v>100</v>
      </c>
      <c r="IV50">
        <v>100</v>
      </c>
      <c r="IW50">
        <v>-0.866</v>
      </c>
      <c r="IX50">
        <v>0.2834</v>
      </c>
      <c r="IY50">
        <v>-0.819046093373875</v>
      </c>
      <c r="IZ50">
        <v>-0.0008311593448893811</v>
      </c>
      <c r="JA50">
        <v>1.768286430498992E-06</v>
      </c>
      <c r="JB50">
        <v>-5.176383660599935E-10</v>
      </c>
      <c r="JC50">
        <v>0.01793090377665582</v>
      </c>
      <c r="JD50">
        <v>0.002652576625932546</v>
      </c>
      <c r="JE50">
        <v>0.0004569377311329863</v>
      </c>
      <c r="JF50">
        <v>1.003524486243527E-07</v>
      </c>
      <c r="JG50">
        <v>2</v>
      </c>
      <c r="JH50">
        <v>1975</v>
      </c>
      <c r="JI50">
        <v>1</v>
      </c>
      <c r="JJ50">
        <v>26</v>
      </c>
      <c r="JK50">
        <v>201395.4</v>
      </c>
      <c r="JL50">
        <v>201395.6</v>
      </c>
      <c r="JM50">
        <v>1.37207</v>
      </c>
      <c r="JN50">
        <v>2.63306</v>
      </c>
      <c r="JO50">
        <v>1.49658</v>
      </c>
      <c r="JP50">
        <v>2.34375</v>
      </c>
      <c r="JQ50">
        <v>1.54907</v>
      </c>
      <c r="JR50">
        <v>2.41089</v>
      </c>
      <c r="JS50">
        <v>36.1754</v>
      </c>
      <c r="JT50">
        <v>24.1751</v>
      </c>
      <c r="JU50">
        <v>18</v>
      </c>
      <c r="JV50">
        <v>483.066</v>
      </c>
      <c r="JW50">
        <v>497.121</v>
      </c>
      <c r="JX50">
        <v>27.5742</v>
      </c>
      <c r="JY50">
        <v>29.1242</v>
      </c>
      <c r="JZ50">
        <v>29.9999</v>
      </c>
      <c r="KA50">
        <v>29.4095</v>
      </c>
      <c r="KB50">
        <v>29.4197</v>
      </c>
      <c r="KC50">
        <v>27.5742</v>
      </c>
      <c r="KD50">
        <v>22.4558</v>
      </c>
      <c r="KE50">
        <v>92.9366</v>
      </c>
      <c r="KF50">
        <v>27.5762</v>
      </c>
      <c r="KG50">
        <v>540.409</v>
      </c>
      <c r="KH50">
        <v>20.0562</v>
      </c>
      <c r="KI50">
        <v>101.959</v>
      </c>
      <c r="KJ50">
        <v>91.4828</v>
      </c>
    </row>
    <row r="51" spans="1:296">
      <c r="A51">
        <v>33</v>
      </c>
      <c r="B51">
        <v>1759073334.6</v>
      </c>
      <c r="C51">
        <v>251.5</v>
      </c>
      <c r="D51" t="s">
        <v>509</v>
      </c>
      <c r="E51" t="s">
        <v>510</v>
      </c>
      <c r="F51">
        <v>5</v>
      </c>
      <c r="G51" t="s">
        <v>436</v>
      </c>
      <c r="H51">
        <v>1759073326.814285</v>
      </c>
      <c r="I51">
        <f>(J51)/1000</f>
        <v>0</v>
      </c>
      <c r="J51">
        <f>IF(DO51, AM51, AG51)</f>
        <v>0</v>
      </c>
      <c r="K51">
        <f>IF(DO51, AH51, AF51)</f>
        <v>0</v>
      </c>
      <c r="L51">
        <f>DQ51 - IF(AT51&gt;1, K51*DK51*100.0/(AV51), 0)</f>
        <v>0</v>
      </c>
      <c r="M51">
        <f>((S51-I51/2)*L51-K51)/(S51+I51/2)</f>
        <v>0</v>
      </c>
      <c r="N51">
        <f>M51*(DX51+DY51)/1000.0</f>
        <v>0</v>
      </c>
      <c r="O51">
        <f>(DQ51 - IF(AT51&gt;1, K51*DK51*100.0/(AV51), 0))*(DX51+DY51)/1000.0</f>
        <v>0</v>
      </c>
      <c r="P51">
        <f>2.0/((1/R51-1/Q51)+SIGN(R51)*SQRT((1/R51-1/Q51)*(1/R51-1/Q51) + 4*DL51/((DL51+1)*(DL51+1))*(2*1/R51*1/Q51-1/Q51*1/Q51)))</f>
        <v>0</v>
      </c>
      <c r="Q51">
        <f>IF(LEFT(DM51,1)&lt;&gt;"0",IF(LEFT(DM51,1)="1",3.0,DN51),$D$5+$E$5*(EE51*DX51/($K$5*1000))+$F$5*(EE51*DX51/($K$5*1000))*MAX(MIN(DK51,$J$5),$I$5)*MAX(MIN(DK51,$J$5),$I$5)+$G$5*MAX(MIN(DK51,$J$5),$I$5)*(EE51*DX51/($K$5*1000))+$H$5*(EE51*DX51/($K$5*1000))*(EE51*DX51/($K$5*1000)))</f>
        <v>0</v>
      </c>
      <c r="R51">
        <f>I51*(1000-(1000*0.61365*exp(17.502*V51/(240.97+V51))/(DX51+DY51)+DS51)/2)/(1000*0.61365*exp(17.502*V51/(240.97+V51))/(DX51+DY51)-DS51)</f>
        <v>0</v>
      </c>
      <c r="S51">
        <f>1/((DL51+1)/(P51/1.6)+1/(Q51/1.37)) + DL51/((DL51+1)/(P51/1.6) + DL51/(Q51/1.37))</f>
        <v>0</v>
      </c>
      <c r="T51">
        <f>(DG51*DJ51)</f>
        <v>0</v>
      </c>
      <c r="U51">
        <f>(DZ51+(T51+2*0.95*5.67E-8*(((DZ51+$B$9)+273)^4-(DZ51+273)^4)-44100*I51)/(1.84*29.3*Q51+8*0.95*5.67E-8*(DZ51+273)^3))</f>
        <v>0</v>
      </c>
      <c r="V51">
        <f>($C$9*EA51+$D$9*EB51+$E$9*U51)</f>
        <v>0</v>
      </c>
      <c r="W51">
        <f>0.61365*exp(17.502*V51/(240.97+V51))</f>
        <v>0</v>
      </c>
      <c r="X51">
        <f>(Y51/Z51*100)</f>
        <v>0</v>
      </c>
      <c r="Y51">
        <f>DS51*(DX51+DY51)/1000</f>
        <v>0</v>
      </c>
      <c r="Z51">
        <f>0.61365*exp(17.502*DZ51/(240.97+DZ51))</f>
        <v>0</v>
      </c>
      <c r="AA51">
        <f>(W51-DS51*(DX51+DY51)/1000)</f>
        <v>0</v>
      </c>
      <c r="AB51">
        <f>(-I51*44100)</f>
        <v>0</v>
      </c>
      <c r="AC51">
        <f>2*29.3*Q51*0.92*(DZ51-V51)</f>
        <v>0</v>
      </c>
      <c r="AD51">
        <f>2*0.95*5.67E-8*(((DZ51+$B$9)+273)^4-(V51+273)^4)</f>
        <v>0</v>
      </c>
      <c r="AE51">
        <f>T51+AD51+AB51+AC51</f>
        <v>0</v>
      </c>
      <c r="AF51">
        <f>DW51*AT51*(DR51-DQ51*(1000-AT51*DT51)/(1000-AT51*DS51))/(100*DK51)</f>
        <v>0</v>
      </c>
      <c r="AG51">
        <f>1000*DW51*AT51*(DS51-DT51)/(100*DK51*(1000-AT51*DS51))</f>
        <v>0</v>
      </c>
      <c r="AH51">
        <f>(AI51 - AJ51 - DX51*1E3/(8.314*(DZ51+273.15)) * AL51/DW51 * AK51) * DW51/(100*DK51) * (1000 - DT51)/1000</f>
        <v>0</v>
      </c>
      <c r="AI51">
        <v>533.1200216370698</v>
      </c>
      <c r="AJ51">
        <v>509.3989090909089</v>
      </c>
      <c r="AK51">
        <v>3.327629998432245</v>
      </c>
      <c r="AL51">
        <v>65.07382265108268</v>
      </c>
      <c r="AM51">
        <f>(AO51 - AN51 + DX51*1E3/(8.314*(DZ51+273.15)) * AQ51/DW51 * AP51) * DW51/(100*DK51) * 1000/(1000 - AO51)</f>
        <v>0</v>
      </c>
      <c r="AN51">
        <v>20.01763662200723</v>
      </c>
      <c r="AO51">
        <v>21.60663818181818</v>
      </c>
      <c r="AP51">
        <v>-4.413066933095546E-05</v>
      </c>
      <c r="AQ51">
        <v>105.1465455162051</v>
      </c>
      <c r="AR51">
        <v>0</v>
      </c>
      <c r="AS51">
        <v>0</v>
      </c>
      <c r="AT51">
        <f>IF(AR51*$H$15&gt;=AV51,1.0,(AV51/(AV51-AR51*$H$15)))</f>
        <v>0</v>
      </c>
      <c r="AU51">
        <f>(AT51-1)*100</f>
        <v>0</v>
      </c>
      <c r="AV51">
        <f>MAX(0,($B$15+$C$15*EE51)/(1+$D$15*EE51)*DX51/(DZ51+273)*$E$15)</f>
        <v>0</v>
      </c>
      <c r="AW51" t="s">
        <v>437</v>
      </c>
      <c r="AX51" t="s">
        <v>437</v>
      </c>
      <c r="AY51">
        <v>0</v>
      </c>
      <c r="AZ51">
        <v>0</v>
      </c>
      <c r="BA51">
        <f>1-AY51/AZ51</f>
        <v>0</v>
      </c>
      <c r="BB51">
        <v>0</v>
      </c>
      <c r="BC51" t="s">
        <v>437</v>
      </c>
      <c r="BD51" t="s">
        <v>437</v>
      </c>
      <c r="BE51">
        <v>0</v>
      </c>
      <c r="BF51">
        <v>0</v>
      </c>
      <c r="BG51">
        <f>1-BE51/BF51</f>
        <v>0</v>
      </c>
      <c r="BH51">
        <v>0.5</v>
      </c>
      <c r="BI51">
        <f>DH51</f>
        <v>0</v>
      </c>
      <c r="BJ51">
        <f>K51</f>
        <v>0</v>
      </c>
      <c r="BK51">
        <f>BG51*BH51*BI51</f>
        <v>0</v>
      </c>
      <c r="BL51">
        <f>(BJ51-BB51)/BI51</f>
        <v>0</v>
      </c>
      <c r="BM51">
        <f>(AZ51-BF51)/BF51</f>
        <v>0</v>
      </c>
      <c r="BN51">
        <f>AY51/(BA51+AY51/BF51)</f>
        <v>0</v>
      </c>
      <c r="BO51" t="s">
        <v>437</v>
      </c>
      <c r="BP51">
        <v>0</v>
      </c>
      <c r="BQ51">
        <f>IF(BP51&lt;&gt;0, BP51, BN51)</f>
        <v>0</v>
      </c>
      <c r="BR51">
        <f>1-BQ51/BF51</f>
        <v>0</v>
      </c>
      <c r="BS51">
        <f>(BF51-BE51)/(BF51-BQ51)</f>
        <v>0</v>
      </c>
      <c r="BT51">
        <f>(AZ51-BF51)/(AZ51-BQ51)</f>
        <v>0</v>
      </c>
      <c r="BU51">
        <f>(BF51-BE51)/(BF51-AY51)</f>
        <v>0</v>
      </c>
      <c r="BV51">
        <f>(AZ51-BF51)/(AZ51-AY51)</f>
        <v>0</v>
      </c>
      <c r="BW51">
        <f>(BS51*BQ51/BE51)</f>
        <v>0</v>
      </c>
      <c r="BX51">
        <f>(1-BW51)</f>
        <v>0</v>
      </c>
      <c r="DG51">
        <f>$B$13*EF51+$C$13*EG51+$F$13*ER51*(1-EU51)</f>
        <v>0</v>
      </c>
      <c r="DH51">
        <f>DG51*DI51</f>
        <v>0</v>
      </c>
      <c r="DI51">
        <f>($B$13*$D$11+$C$13*$D$11+$F$13*((FE51+EW51)/MAX(FE51+EW51+FF51, 0.1)*$I$11+FF51/MAX(FE51+EW51+FF51, 0.1)*$J$11))/($B$13+$C$13+$F$13)</f>
        <v>0</v>
      </c>
      <c r="DJ51">
        <f>($B$13*$K$11+$C$13*$K$11+$F$13*((FE51+EW51)/MAX(FE51+EW51+FF51, 0.1)*$P$11+FF51/MAX(FE51+EW51+FF51, 0.1)*$Q$11))/($B$13+$C$13+$F$13)</f>
        <v>0</v>
      </c>
      <c r="DK51">
        <v>2.7</v>
      </c>
      <c r="DL51">
        <v>0.5</v>
      </c>
      <c r="DM51" t="s">
        <v>438</v>
      </c>
      <c r="DN51">
        <v>2</v>
      </c>
      <c r="DO51" t="b">
        <v>1</v>
      </c>
      <c r="DP51">
        <v>1759073326.814285</v>
      </c>
      <c r="DQ51">
        <v>474.6998571428572</v>
      </c>
      <c r="DR51">
        <v>507.0316071428571</v>
      </c>
      <c r="DS51">
        <v>21.62101428571428</v>
      </c>
      <c r="DT51">
        <v>20.01893571428571</v>
      </c>
      <c r="DU51">
        <v>475.5697142857143</v>
      </c>
      <c r="DV51">
        <v>21.33748571428572</v>
      </c>
      <c r="DW51">
        <v>499.9846785714286</v>
      </c>
      <c r="DX51">
        <v>90.87613214285716</v>
      </c>
      <c r="DY51">
        <v>0.06558866428571429</v>
      </c>
      <c r="DZ51">
        <v>28.70645</v>
      </c>
      <c r="EA51">
        <v>29.99202142857143</v>
      </c>
      <c r="EB51">
        <v>999.9000000000002</v>
      </c>
      <c r="EC51">
        <v>0</v>
      </c>
      <c r="ED51">
        <v>0</v>
      </c>
      <c r="EE51">
        <v>9992.142857142857</v>
      </c>
      <c r="EF51">
        <v>0</v>
      </c>
      <c r="EG51">
        <v>11.29883214285714</v>
      </c>
      <c r="EH51">
        <v>-32.33179285714285</v>
      </c>
      <c r="EI51">
        <v>485.1899285714285</v>
      </c>
      <c r="EJ51">
        <v>517.3892142857143</v>
      </c>
      <c r="EK51">
        <v>1.602086428571429</v>
      </c>
      <c r="EL51">
        <v>507.0316071428571</v>
      </c>
      <c r="EM51">
        <v>20.01893571428571</v>
      </c>
      <c r="EN51">
        <v>1.964834285714286</v>
      </c>
      <c r="EO51">
        <v>1.819243214285714</v>
      </c>
      <c r="EP51">
        <v>17.16376428571428</v>
      </c>
      <c r="EQ51">
        <v>15.95312142857143</v>
      </c>
      <c r="ER51">
        <v>1999.995357142857</v>
      </c>
      <c r="ES51">
        <v>0.9800022142857142</v>
      </c>
      <c r="ET51">
        <v>0.01999778214285714</v>
      </c>
      <c r="EU51">
        <v>0</v>
      </c>
      <c r="EV51">
        <v>313.2920357142857</v>
      </c>
      <c r="EW51">
        <v>5.00078</v>
      </c>
      <c r="EX51">
        <v>6206.023571428571</v>
      </c>
      <c r="EY51">
        <v>16379.60357142857</v>
      </c>
      <c r="EZ51">
        <v>39.1315357142857</v>
      </c>
      <c r="FA51">
        <v>40.05314285714286</v>
      </c>
      <c r="FB51">
        <v>39.48407142857142</v>
      </c>
      <c r="FC51">
        <v>39.656</v>
      </c>
      <c r="FD51">
        <v>40.29446428571428</v>
      </c>
      <c r="FE51">
        <v>1955.096071428572</v>
      </c>
      <c r="FF51">
        <v>39.89392857142858</v>
      </c>
      <c r="FG51">
        <v>0</v>
      </c>
      <c r="FH51">
        <v>1759073326.4</v>
      </c>
      <c r="FI51">
        <v>0</v>
      </c>
      <c r="FJ51">
        <v>313.35472</v>
      </c>
      <c r="FK51">
        <v>5.607307687902828</v>
      </c>
      <c r="FL51">
        <v>106.1461537139209</v>
      </c>
      <c r="FM51">
        <v>6206.7476</v>
      </c>
      <c r="FN51">
        <v>15</v>
      </c>
      <c r="FO51">
        <v>0</v>
      </c>
      <c r="FP51" t="s">
        <v>439</v>
      </c>
      <c r="FQ51">
        <v>1746989605.5</v>
      </c>
      <c r="FR51">
        <v>1746989593.5</v>
      </c>
      <c r="FS51">
        <v>0</v>
      </c>
      <c r="FT51">
        <v>-0.274</v>
      </c>
      <c r="FU51">
        <v>-0.002</v>
      </c>
      <c r="FV51">
        <v>2.549</v>
      </c>
      <c r="FW51">
        <v>0.129</v>
      </c>
      <c r="FX51">
        <v>420</v>
      </c>
      <c r="FY51">
        <v>17</v>
      </c>
      <c r="FZ51">
        <v>0.02</v>
      </c>
      <c r="GA51">
        <v>0.04</v>
      </c>
      <c r="GB51">
        <v>-31.70011219512195</v>
      </c>
      <c r="GC51">
        <v>-9.861096167247499</v>
      </c>
      <c r="GD51">
        <v>1.078988458582259</v>
      </c>
      <c r="GE51">
        <v>0</v>
      </c>
      <c r="GF51">
        <v>313.0261176470588</v>
      </c>
      <c r="GG51">
        <v>5.640641711650396</v>
      </c>
      <c r="GH51">
        <v>0.6014876540078541</v>
      </c>
      <c r="GI51">
        <v>0</v>
      </c>
      <c r="GJ51">
        <v>1.606979512195122</v>
      </c>
      <c r="GK51">
        <v>-0.0934220905923346</v>
      </c>
      <c r="GL51">
        <v>0.00924946035372968</v>
      </c>
      <c r="GM51">
        <v>1</v>
      </c>
      <c r="GN51">
        <v>1</v>
      </c>
      <c r="GO51">
        <v>3</v>
      </c>
      <c r="GP51" t="s">
        <v>455</v>
      </c>
      <c r="GQ51">
        <v>3.10205</v>
      </c>
      <c r="GR51">
        <v>2.72382</v>
      </c>
      <c r="GS51">
        <v>0.100599</v>
      </c>
      <c r="GT51">
        <v>0.105296</v>
      </c>
      <c r="GU51">
        <v>0.100436</v>
      </c>
      <c r="GV51">
        <v>0.09650259999999999</v>
      </c>
      <c r="GW51">
        <v>23512.1</v>
      </c>
      <c r="GX51">
        <v>21253.3</v>
      </c>
      <c r="GY51">
        <v>26707</v>
      </c>
      <c r="GZ51">
        <v>23977.5</v>
      </c>
      <c r="HA51">
        <v>38440.7</v>
      </c>
      <c r="HB51">
        <v>32026.7</v>
      </c>
      <c r="HC51">
        <v>46631.6</v>
      </c>
      <c r="HD51">
        <v>37933.8</v>
      </c>
      <c r="HE51">
        <v>1.86675</v>
      </c>
      <c r="HF51">
        <v>1.86513</v>
      </c>
      <c r="HG51">
        <v>0.137053</v>
      </c>
      <c r="HH51">
        <v>0</v>
      </c>
      <c r="HI51">
        <v>27.7696</v>
      </c>
      <c r="HJ51">
        <v>999.9</v>
      </c>
      <c r="HK51">
        <v>49.6</v>
      </c>
      <c r="HL51">
        <v>31.2</v>
      </c>
      <c r="HM51">
        <v>24.9045</v>
      </c>
      <c r="HN51">
        <v>61.3691</v>
      </c>
      <c r="HO51">
        <v>22.3798</v>
      </c>
      <c r="HP51">
        <v>1</v>
      </c>
      <c r="HQ51">
        <v>0.141702</v>
      </c>
      <c r="HR51">
        <v>-0.160177</v>
      </c>
      <c r="HS51">
        <v>20.2813</v>
      </c>
      <c r="HT51">
        <v>5.21295</v>
      </c>
      <c r="HU51">
        <v>11.9797</v>
      </c>
      <c r="HV51">
        <v>4.9637</v>
      </c>
      <c r="HW51">
        <v>3.27453</v>
      </c>
      <c r="HX51">
        <v>9999</v>
      </c>
      <c r="HY51">
        <v>9999</v>
      </c>
      <c r="HZ51">
        <v>9999</v>
      </c>
      <c r="IA51">
        <v>31.1</v>
      </c>
      <c r="IB51">
        <v>1.86398</v>
      </c>
      <c r="IC51">
        <v>1.86014</v>
      </c>
      <c r="ID51">
        <v>1.85839</v>
      </c>
      <c r="IE51">
        <v>1.85976</v>
      </c>
      <c r="IF51">
        <v>1.85989</v>
      </c>
      <c r="IG51">
        <v>1.85837</v>
      </c>
      <c r="IH51">
        <v>1.85745</v>
      </c>
      <c r="II51">
        <v>1.85242</v>
      </c>
      <c r="IJ51">
        <v>0</v>
      </c>
      <c r="IK51">
        <v>0</v>
      </c>
      <c r="IL51">
        <v>0</v>
      </c>
      <c r="IM51">
        <v>0</v>
      </c>
      <c r="IN51" t="s">
        <v>441</v>
      </c>
      <c r="IO51" t="s">
        <v>442</v>
      </c>
      <c r="IP51" t="s">
        <v>443</v>
      </c>
      <c r="IQ51" t="s">
        <v>443</v>
      </c>
      <c r="IR51" t="s">
        <v>443</v>
      </c>
      <c r="IS51" t="s">
        <v>443</v>
      </c>
      <c r="IT51">
        <v>0</v>
      </c>
      <c r="IU51">
        <v>100</v>
      </c>
      <c r="IV51">
        <v>100</v>
      </c>
      <c r="IW51">
        <v>-0.857</v>
      </c>
      <c r="IX51">
        <v>0.2832</v>
      </c>
      <c r="IY51">
        <v>-0.819046093373875</v>
      </c>
      <c r="IZ51">
        <v>-0.0008311593448893811</v>
      </c>
      <c r="JA51">
        <v>1.768286430498992E-06</v>
      </c>
      <c r="JB51">
        <v>-5.176383660599935E-10</v>
      </c>
      <c r="JC51">
        <v>0.01793090377665582</v>
      </c>
      <c r="JD51">
        <v>0.002652576625932546</v>
      </c>
      <c r="JE51">
        <v>0.0004569377311329863</v>
      </c>
      <c r="JF51">
        <v>1.003524486243527E-07</v>
      </c>
      <c r="JG51">
        <v>2</v>
      </c>
      <c r="JH51">
        <v>1975</v>
      </c>
      <c r="JI51">
        <v>1</v>
      </c>
      <c r="JJ51">
        <v>26</v>
      </c>
      <c r="JK51">
        <v>201395.5</v>
      </c>
      <c r="JL51">
        <v>201395.7</v>
      </c>
      <c r="JM51">
        <v>1.40625</v>
      </c>
      <c r="JN51">
        <v>2.63428</v>
      </c>
      <c r="JO51">
        <v>1.49658</v>
      </c>
      <c r="JP51">
        <v>2.34253</v>
      </c>
      <c r="JQ51">
        <v>1.54907</v>
      </c>
      <c r="JR51">
        <v>2.36938</v>
      </c>
      <c r="JS51">
        <v>36.1754</v>
      </c>
      <c r="JT51">
        <v>24.1751</v>
      </c>
      <c r="JU51">
        <v>18</v>
      </c>
      <c r="JV51">
        <v>483.112</v>
      </c>
      <c r="JW51">
        <v>497.056</v>
      </c>
      <c r="JX51">
        <v>27.5789</v>
      </c>
      <c r="JY51">
        <v>29.1204</v>
      </c>
      <c r="JZ51">
        <v>29.9997</v>
      </c>
      <c r="KA51">
        <v>29.4058</v>
      </c>
      <c r="KB51">
        <v>29.4159</v>
      </c>
      <c r="KC51">
        <v>28.25</v>
      </c>
      <c r="KD51">
        <v>22.4558</v>
      </c>
      <c r="KE51">
        <v>92.9366</v>
      </c>
      <c r="KF51">
        <v>27.5818</v>
      </c>
      <c r="KG51">
        <v>553.86</v>
      </c>
      <c r="KH51">
        <v>20.0795</v>
      </c>
      <c r="KI51">
        <v>101.96</v>
      </c>
      <c r="KJ51">
        <v>91.4832</v>
      </c>
    </row>
    <row r="52" spans="1:296">
      <c r="A52">
        <v>34</v>
      </c>
      <c r="B52">
        <v>1759073339.6</v>
      </c>
      <c r="C52">
        <v>256.5</v>
      </c>
      <c r="D52" t="s">
        <v>511</v>
      </c>
      <c r="E52" t="s">
        <v>512</v>
      </c>
      <c r="F52">
        <v>5</v>
      </c>
      <c r="G52" t="s">
        <v>436</v>
      </c>
      <c r="H52">
        <v>1759073332.1</v>
      </c>
      <c r="I52">
        <f>(J52)/1000</f>
        <v>0</v>
      </c>
      <c r="J52">
        <f>IF(DO52, AM52, AG52)</f>
        <v>0</v>
      </c>
      <c r="K52">
        <f>IF(DO52, AH52, AF52)</f>
        <v>0</v>
      </c>
      <c r="L52">
        <f>DQ52 - IF(AT52&gt;1, K52*DK52*100.0/(AV52), 0)</f>
        <v>0</v>
      </c>
      <c r="M52">
        <f>((S52-I52/2)*L52-K52)/(S52+I52/2)</f>
        <v>0</v>
      </c>
      <c r="N52">
        <f>M52*(DX52+DY52)/1000.0</f>
        <v>0</v>
      </c>
      <c r="O52">
        <f>(DQ52 - IF(AT52&gt;1, K52*DK52*100.0/(AV52), 0))*(DX52+DY52)/1000.0</f>
        <v>0</v>
      </c>
      <c r="P52">
        <f>2.0/((1/R52-1/Q52)+SIGN(R52)*SQRT((1/R52-1/Q52)*(1/R52-1/Q52) + 4*DL52/((DL52+1)*(DL52+1))*(2*1/R52*1/Q52-1/Q52*1/Q52)))</f>
        <v>0</v>
      </c>
      <c r="Q52">
        <f>IF(LEFT(DM52,1)&lt;&gt;"0",IF(LEFT(DM52,1)="1",3.0,DN52),$D$5+$E$5*(EE52*DX52/($K$5*1000))+$F$5*(EE52*DX52/($K$5*1000))*MAX(MIN(DK52,$J$5),$I$5)*MAX(MIN(DK52,$J$5),$I$5)+$G$5*MAX(MIN(DK52,$J$5),$I$5)*(EE52*DX52/($K$5*1000))+$H$5*(EE52*DX52/($K$5*1000))*(EE52*DX52/($K$5*1000)))</f>
        <v>0</v>
      </c>
      <c r="R52">
        <f>I52*(1000-(1000*0.61365*exp(17.502*V52/(240.97+V52))/(DX52+DY52)+DS52)/2)/(1000*0.61365*exp(17.502*V52/(240.97+V52))/(DX52+DY52)-DS52)</f>
        <v>0</v>
      </c>
      <c r="S52">
        <f>1/((DL52+1)/(P52/1.6)+1/(Q52/1.37)) + DL52/((DL52+1)/(P52/1.6) + DL52/(Q52/1.37))</f>
        <v>0</v>
      </c>
      <c r="T52">
        <f>(DG52*DJ52)</f>
        <v>0</v>
      </c>
      <c r="U52">
        <f>(DZ52+(T52+2*0.95*5.67E-8*(((DZ52+$B$9)+273)^4-(DZ52+273)^4)-44100*I52)/(1.84*29.3*Q52+8*0.95*5.67E-8*(DZ52+273)^3))</f>
        <v>0</v>
      </c>
      <c r="V52">
        <f>($C$9*EA52+$D$9*EB52+$E$9*U52)</f>
        <v>0</v>
      </c>
      <c r="W52">
        <f>0.61365*exp(17.502*V52/(240.97+V52))</f>
        <v>0</v>
      </c>
      <c r="X52">
        <f>(Y52/Z52*100)</f>
        <v>0</v>
      </c>
      <c r="Y52">
        <f>DS52*(DX52+DY52)/1000</f>
        <v>0</v>
      </c>
      <c r="Z52">
        <f>0.61365*exp(17.502*DZ52/(240.97+DZ52))</f>
        <v>0</v>
      </c>
      <c r="AA52">
        <f>(W52-DS52*(DX52+DY52)/1000)</f>
        <v>0</v>
      </c>
      <c r="AB52">
        <f>(-I52*44100)</f>
        <v>0</v>
      </c>
      <c r="AC52">
        <f>2*29.3*Q52*0.92*(DZ52-V52)</f>
        <v>0</v>
      </c>
      <c r="AD52">
        <f>2*0.95*5.67E-8*(((DZ52+$B$9)+273)^4-(V52+273)^4)</f>
        <v>0</v>
      </c>
      <c r="AE52">
        <f>T52+AD52+AB52+AC52</f>
        <v>0</v>
      </c>
      <c r="AF52">
        <f>DW52*AT52*(DR52-DQ52*(1000-AT52*DT52)/(1000-AT52*DS52))/(100*DK52)</f>
        <v>0</v>
      </c>
      <c r="AG52">
        <f>1000*DW52*AT52*(DS52-DT52)/(100*DK52*(1000-AT52*DS52))</f>
        <v>0</v>
      </c>
      <c r="AH52">
        <f>(AI52 - AJ52 - DX52*1E3/(8.314*(DZ52+273.15)) * AL52/DW52 * AK52) * DW52/(100*DK52) * (1000 - DT52)/1000</f>
        <v>0</v>
      </c>
      <c r="AI52">
        <v>550.7835817478841</v>
      </c>
      <c r="AJ52">
        <v>526.5016181818182</v>
      </c>
      <c r="AK52">
        <v>3.411726020445054</v>
      </c>
      <c r="AL52">
        <v>65.07382265108268</v>
      </c>
      <c r="AM52">
        <f>(AO52 - AN52 + DX52*1E3/(8.314*(DZ52+273.15)) * AQ52/DW52 * AP52) * DW52/(100*DK52) * 1000/(1000 - AO52)</f>
        <v>0</v>
      </c>
      <c r="AN52">
        <v>20.01675951843962</v>
      </c>
      <c r="AO52">
        <v>21.59256909090908</v>
      </c>
      <c r="AP52">
        <v>-4.985937287154465E-05</v>
      </c>
      <c r="AQ52">
        <v>105.1465455162051</v>
      </c>
      <c r="AR52">
        <v>0</v>
      </c>
      <c r="AS52">
        <v>0</v>
      </c>
      <c r="AT52">
        <f>IF(AR52*$H$15&gt;=AV52,1.0,(AV52/(AV52-AR52*$H$15)))</f>
        <v>0</v>
      </c>
      <c r="AU52">
        <f>(AT52-1)*100</f>
        <v>0</v>
      </c>
      <c r="AV52">
        <f>MAX(0,($B$15+$C$15*EE52)/(1+$D$15*EE52)*DX52/(DZ52+273)*$E$15)</f>
        <v>0</v>
      </c>
      <c r="AW52" t="s">
        <v>437</v>
      </c>
      <c r="AX52" t="s">
        <v>437</v>
      </c>
      <c r="AY52">
        <v>0</v>
      </c>
      <c r="AZ52">
        <v>0</v>
      </c>
      <c r="BA52">
        <f>1-AY52/AZ52</f>
        <v>0</v>
      </c>
      <c r="BB52">
        <v>0</v>
      </c>
      <c r="BC52" t="s">
        <v>437</v>
      </c>
      <c r="BD52" t="s">
        <v>437</v>
      </c>
      <c r="BE52">
        <v>0</v>
      </c>
      <c r="BF52">
        <v>0</v>
      </c>
      <c r="BG52">
        <f>1-BE52/BF52</f>
        <v>0</v>
      </c>
      <c r="BH52">
        <v>0.5</v>
      </c>
      <c r="BI52">
        <f>DH52</f>
        <v>0</v>
      </c>
      <c r="BJ52">
        <f>K52</f>
        <v>0</v>
      </c>
      <c r="BK52">
        <f>BG52*BH52*BI52</f>
        <v>0</v>
      </c>
      <c r="BL52">
        <f>(BJ52-BB52)/BI52</f>
        <v>0</v>
      </c>
      <c r="BM52">
        <f>(AZ52-BF52)/BF52</f>
        <v>0</v>
      </c>
      <c r="BN52">
        <f>AY52/(BA52+AY52/BF52)</f>
        <v>0</v>
      </c>
      <c r="BO52" t="s">
        <v>437</v>
      </c>
      <c r="BP52">
        <v>0</v>
      </c>
      <c r="BQ52">
        <f>IF(BP52&lt;&gt;0, BP52, BN52)</f>
        <v>0</v>
      </c>
      <c r="BR52">
        <f>1-BQ52/BF52</f>
        <v>0</v>
      </c>
      <c r="BS52">
        <f>(BF52-BE52)/(BF52-BQ52)</f>
        <v>0</v>
      </c>
      <c r="BT52">
        <f>(AZ52-BF52)/(AZ52-BQ52)</f>
        <v>0</v>
      </c>
      <c r="BU52">
        <f>(BF52-BE52)/(BF52-AY52)</f>
        <v>0</v>
      </c>
      <c r="BV52">
        <f>(AZ52-BF52)/(AZ52-AY52)</f>
        <v>0</v>
      </c>
      <c r="BW52">
        <f>(BS52*BQ52/BE52)</f>
        <v>0</v>
      </c>
      <c r="BX52">
        <f>(1-BW52)</f>
        <v>0</v>
      </c>
      <c r="DG52">
        <f>$B$13*EF52+$C$13*EG52+$F$13*ER52*(1-EU52)</f>
        <v>0</v>
      </c>
      <c r="DH52">
        <f>DG52*DI52</f>
        <v>0</v>
      </c>
      <c r="DI52">
        <f>($B$13*$D$11+$C$13*$D$11+$F$13*((FE52+EW52)/MAX(FE52+EW52+FF52, 0.1)*$I$11+FF52/MAX(FE52+EW52+FF52, 0.1)*$J$11))/($B$13+$C$13+$F$13)</f>
        <v>0</v>
      </c>
      <c r="DJ52">
        <f>($B$13*$K$11+$C$13*$K$11+$F$13*((FE52+EW52)/MAX(FE52+EW52+FF52, 0.1)*$P$11+FF52/MAX(FE52+EW52+FF52, 0.1)*$Q$11))/($B$13+$C$13+$F$13)</f>
        <v>0</v>
      </c>
      <c r="DK52">
        <v>2.7</v>
      </c>
      <c r="DL52">
        <v>0.5</v>
      </c>
      <c r="DM52" t="s">
        <v>438</v>
      </c>
      <c r="DN52">
        <v>2</v>
      </c>
      <c r="DO52" t="b">
        <v>1</v>
      </c>
      <c r="DP52">
        <v>1759073332.1</v>
      </c>
      <c r="DQ52">
        <v>491.9624074074073</v>
      </c>
      <c r="DR52">
        <v>524.7491851851852</v>
      </c>
      <c r="DS52">
        <v>21.6100037037037</v>
      </c>
      <c r="DT52">
        <v>20.01812222222222</v>
      </c>
      <c r="DU52">
        <v>492.8233703703704</v>
      </c>
      <c r="DV52">
        <v>21.32671111111111</v>
      </c>
      <c r="DW52">
        <v>499.9254074074074</v>
      </c>
      <c r="DX52">
        <v>90.87607037037036</v>
      </c>
      <c r="DY52">
        <v>0.06575360370370371</v>
      </c>
      <c r="DZ52">
        <v>28.70752592592592</v>
      </c>
      <c r="EA52">
        <v>29.99582222222222</v>
      </c>
      <c r="EB52">
        <v>999.9000000000001</v>
      </c>
      <c r="EC52">
        <v>0</v>
      </c>
      <c r="ED52">
        <v>0</v>
      </c>
      <c r="EE52">
        <v>9996.948148148147</v>
      </c>
      <c r="EF52">
        <v>0</v>
      </c>
      <c r="EG52">
        <v>11.30068888888889</v>
      </c>
      <c r="EH52">
        <v>-32.78681481481482</v>
      </c>
      <c r="EI52">
        <v>502.8283703703704</v>
      </c>
      <c r="EJ52">
        <v>535.4683333333334</v>
      </c>
      <c r="EK52">
        <v>1.591892222222222</v>
      </c>
      <c r="EL52">
        <v>524.7491851851852</v>
      </c>
      <c r="EM52">
        <v>20.01812222222222</v>
      </c>
      <c r="EN52">
        <v>1.963832222222222</v>
      </c>
      <c r="EO52">
        <v>1.819167407407407</v>
      </c>
      <c r="EP52">
        <v>17.15569629629629</v>
      </c>
      <c r="EQ52">
        <v>15.95247037037037</v>
      </c>
      <c r="ER52">
        <v>2000.008888888889</v>
      </c>
      <c r="ES52">
        <v>0.9800014814814815</v>
      </c>
      <c r="ET52">
        <v>0.01999852592592593</v>
      </c>
      <c r="EU52">
        <v>0</v>
      </c>
      <c r="EV52">
        <v>313.7716296296296</v>
      </c>
      <c r="EW52">
        <v>5.00078</v>
      </c>
      <c r="EX52">
        <v>6215.408888888889</v>
      </c>
      <c r="EY52">
        <v>16379.71481481481</v>
      </c>
      <c r="EZ52">
        <v>39.13874074074074</v>
      </c>
      <c r="FA52">
        <v>40.05051851851852</v>
      </c>
      <c r="FB52">
        <v>39.46492592592592</v>
      </c>
      <c r="FC52">
        <v>39.66177777777778</v>
      </c>
      <c r="FD52">
        <v>40.2752962962963</v>
      </c>
      <c r="FE52">
        <v>1955.107777777777</v>
      </c>
      <c r="FF52">
        <v>39.89666666666667</v>
      </c>
      <c r="FG52">
        <v>0</v>
      </c>
      <c r="FH52">
        <v>1759073331.8</v>
      </c>
      <c r="FI52">
        <v>0</v>
      </c>
      <c r="FJ52">
        <v>313.7988461538461</v>
      </c>
      <c r="FK52">
        <v>5.513709410980741</v>
      </c>
      <c r="FL52">
        <v>106.2905983904293</v>
      </c>
      <c r="FM52">
        <v>6215.77</v>
      </c>
      <c r="FN52">
        <v>15</v>
      </c>
      <c r="FO52">
        <v>0</v>
      </c>
      <c r="FP52" t="s">
        <v>439</v>
      </c>
      <c r="FQ52">
        <v>1746989605.5</v>
      </c>
      <c r="FR52">
        <v>1746989593.5</v>
      </c>
      <c r="FS52">
        <v>0</v>
      </c>
      <c r="FT52">
        <v>-0.274</v>
      </c>
      <c r="FU52">
        <v>-0.002</v>
      </c>
      <c r="FV52">
        <v>2.549</v>
      </c>
      <c r="FW52">
        <v>0.129</v>
      </c>
      <c r="FX52">
        <v>420</v>
      </c>
      <c r="FY52">
        <v>17</v>
      </c>
      <c r="FZ52">
        <v>0.02</v>
      </c>
      <c r="GA52">
        <v>0.04</v>
      </c>
      <c r="GB52">
        <v>-32.55478</v>
      </c>
      <c r="GC52">
        <v>-4.9858761726079</v>
      </c>
      <c r="GD52">
        <v>0.5218293515125422</v>
      </c>
      <c r="GE52">
        <v>0</v>
      </c>
      <c r="GF52">
        <v>313.539</v>
      </c>
      <c r="GG52">
        <v>5.554346834188138</v>
      </c>
      <c r="GH52">
        <v>0.6006487179316548</v>
      </c>
      <c r="GI52">
        <v>0</v>
      </c>
      <c r="GJ52">
        <v>1.596817</v>
      </c>
      <c r="GK52">
        <v>-0.1136843527204499</v>
      </c>
      <c r="GL52">
        <v>0.01102573426126351</v>
      </c>
      <c r="GM52">
        <v>0</v>
      </c>
      <c r="GN52">
        <v>0</v>
      </c>
      <c r="GO52">
        <v>3</v>
      </c>
      <c r="GP52" t="s">
        <v>458</v>
      </c>
      <c r="GQ52">
        <v>3.10216</v>
      </c>
      <c r="GR52">
        <v>2.7238</v>
      </c>
      <c r="GS52">
        <v>0.103024</v>
      </c>
      <c r="GT52">
        <v>0.107628</v>
      </c>
      <c r="GU52">
        <v>0.100394</v>
      </c>
      <c r="GV52">
        <v>0.09650010000000001</v>
      </c>
      <c r="GW52">
        <v>23449</v>
      </c>
      <c r="GX52">
        <v>21197.9</v>
      </c>
      <c r="GY52">
        <v>26707.3</v>
      </c>
      <c r="GZ52">
        <v>23977.4</v>
      </c>
      <c r="HA52">
        <v>38443.3</v>
      </c>
      <c r="HB52">
        <v>32027.1</v>
      </c>
      <c r="HC52">
        <v>46632.2</v>
      </c>
      <c r="HD52">
        <v>37933.9</v>
      </c>
      <c r="HE52">
        <v>1.86707</v>
      </c>
      <c r="HF52">
        <v>1.8652</v>
      </c>
      <c r="HG52">
        <v>0.136346</v>
      </c>
      <c r="HH52">
        <v>0</v>
      </c>
      <c r="HI52">
        <v>27.7696</v>
      </c>
      <c r="HJ52">
        <v>999.9</v>
      </c>
      <c r="HK52">
        <v>49.6</v>
      </c>
      <c r="HL52">
        <v>31.2</v>
      </c>
      <c r="HM52">
        <v>24.9058</v>
      </c>
      <c r="HN52">
        <v>61.1691</v>
      </c>
      <c r="HO52">
        <v>22.3077</v>
      </c>
      <c r="HP52">
        <v>1</v>
      </c>
      <c r="HQ52">
        <v>0.14139</v>
      </c>
      <c r="HR52">
        <v>-0.120869</v>
      </c>
      <c r="HS52">
        <v>20.281</v>
      </c>
      <c r="HT52">
        <v>5.21055</v>
      </c>
      <c r="HU52">
        <v>11.98</v>
      </c>
      <c r="HV52">
        <v>4.96325</v>
      </c>
      <c r="HW52">
        <v>3.27403</v>
      </c>
      <c r="HX52">
        <v>9999</v>
      </c>
      <c r="HY52">
        <v>9999</v>
      </c>
      <c r="HZ52">
        <v>9999</v>
      </c>
      <c r="IA52">
        <v>31.1</v>
      </c>
      <c r="IB52">
        <v>1.86397</v>
      </c>
      <c r="IC52">
        <v>1.86016</v>
      </c>
      <c r="ID52">
        <v>1.85837</v>
      </c>
      <c r="IE52">
        <v>1.85974</v>
      </c>
      <c r="IF52">
        <v>1.85989</v>
      </c>
      <c r="IG52">
        <v>1.85837</v>
      </c>
      <c r="IH52">
        <v>1.85745</v>
      </c>
      <c r="II52">
        <v>1.85242</v>
      </c>
      <c r="IJ52">
        <v>0</v>
      </c>
      <c r="IK52">
        <v>0</v>
      </c>
      <c r="IL52">
        <v>0</v>
      </c>
      <c r="IM52">
        <v>0</v>
      </c>
      <c r="IN52" t="s">
        <v>441</v>
      </c>
      <c r="IO52" t="s">
        <v>442</v>
      </c>
      <c r="IP52" t="s">
        <v>443</v>
      </c>
      <c r="IQ52" t="s">
        <v>443</v>
      </c>
      <c r="IR52" t="s">
        <v>443</v>
      </c>
      <c r="IS52" t="s">
        <v>443</v>
      </c>
      <c r="IT52">
        <v>0</v>
      </c>
      <c r="IU52">
        <v>100</v>
      </c>
      <c r="IV52">
        <v>100</v>
      </c>
      <c r="IW52">
        <v>-0.847</v>
      </c>
      <c r="IX52">
        <v>0.2829</v>
      </c>
      <c r="IY52">
        <v>-0.819046093373875</v>
      </c>
      <c r="IZ52">
        <v>-0.0008311593448893811</v>
      </c>
      <c r="JA52">
        <v>1.768286430498992E-06</v>
      </c>
      <c r="JB52">
        <v>-5.176383660599935E-10</v>
      </c>
      <c r="JC52">
        <v>0.01793090377665582</v>
      </c>
      <c r="JD52">
        <v>0.002652576625932546</v>
      </c>
      <c r="JE52">
        <v>0.0004569377311329863</v>
      </c>
      <c r="JF52">
        <v>1.003524486243527E-07</v>
      </c>
      <c r="JG52">
        <v>2</v>
      </c>
      <c r="JH52">
        <v>1975</v>
      </c>
      <c r="JI52">
        <v>1</v>
      </c>
      <c r="JJ52">
        <v>26</v>
      </c>
      <c r="JK52">
        <v>201395.6</v>
      </c>
      <c r="JL52">
        <v>201395.8</v>
      </c>
      <c r="JM52">
        <v>1.44043</v>
      </c>
      <c r="JN52">
        <v>2.62207</v>
      </c>
      <c r="JO52">
        <v>1.49658</v>
      </c>
      <c r="JP52">
        <v>2.34375</v>
      </c>
      <c r="JQ52">
        <v>1.54907</v>
      </c>
      <c r="JR52">
        <v>2.46216</v>
      </c>
      <c r="JS52">
        <v>36.1754</v>
      </c>
      <c r="JT52">
        <v>24.1751</v>
      </c>
      <c r="JU52">
        <v>18</v>
      </c>
      <c r="JV52">
        <v>483.278</v>
      </c>
      <c r="JW52">
        <v>497.08</v>
      </c>
      <c r="JX52">
        <v>27.5827</v>
      </c>
      <c r="JY52">
        <v>29.1167</v>
      </c>
      <c r="JZ52">
        <v>29.9998</v>
      </c>
      <c r="KA52">
        <v>29.4026</v>
      </c>
      <c r="KB52">
        <v>29.4128</v>
      </c>
      <c r="KC52">
        <v>28.9971</v>
      </c>
      <c r="KD52">
        <v>22.4558</v>
      </c>
      <c r="KE52">
        <v>92.9366</v>
      </c>
      <c r="KF52">
        <v>27.5632</v>
      </c>
      <c r="KG52">
        <v>574.202</v>
      </c>
      <c r="KH52">
        <v>20.101</v>
      </c>
      <c r="KI52">
        <v>101.961</v>
      </c>
      <c r="KJ52">
        <v>91.4833</v>
      </c>
    </row>
    <row r="53" spans="1:296">
      <c r="A53">
        <v>35</v>
      </c>
      <c r="B53">
        <v>1759073344.6</v>
      </c>
      <c r="C53">
        <v>261.5</v>
      </c>
      <c r="D53" t="s">
        <v>513</v>
      </c>
      <c r="E53" t="s">
        <v>514</v>
      </c>
      <c r="F53">
        <v>5</v>
      </c>
      <c r="G53" t="s">
        <v>436</v>
      </c>
      <c r="H53">
        <v>1759073336.814285</v>
      </c>
      <c r="I53">
        <f>(J53)/1000</f>
        <v>0</v>
      </c>
      <c r="J53">
        <f>IF(DO53, AM53, AG53)</f>
        <v>0</v>
      </c>
      <c r="K53">
        <f>IF(DO53, AH53, AF53)</f>
        <v>0</v>
      </c>
      <c r="L53">
        <f>DQ53 - IF(AT53&gt;1, K53*DK53*100.0/(AV53), 0)</f>
        <v>0</v>
      </c>
      <c r="M53">
        <f>((S53-I53/2)*L53-K53)/(S53+I53/2)</f>
        <v>0</v>
      </c>
      <c r="N53">
        <f>M53*(DX53+DY53)/1000.0</f>
        <v>0</v>
      </c>
      <c r="O53">
        <f>(DQ53 - IF(AT53&gt;1, K53*DK53*100.0/(AV53), 0))*(DX53+DY53)/1000.0</f>
        <v>0</v>
      </c>
      <c r="P53">
        <f>2.0/((1/R53-1/Q53)+SIGN(R53)*SQRT((1/R53-1/Q53)*(1/R53-1/Q53) + 4*DL53/((DL53+1)*(DL53+1))*(2*1/R53*1/Q53-1/Q53*1/Q53)))</f>
        <v>0</v>
      </c>
      <c r="Q53">
        <f>IF(LEFT(DM53,1)&lt;&gt;"0",IF(LEFT(DM53,1)="1",3.0,DN53),$D$5+$E$5*(EE53*DX53/($K$5*1000))+$F$5*(EE53*DX53/($K$5*1000))*MAX(MIN(DK53,$J$5),$I$5)*MAX(MIN(DK53,$J$5),$I$5)+$G$5*MAX(MIN(DK53,$J$5),$I$5)*(EE53*DX53/($K$5*1000))+$H$5*(EE53*DX53/($K$5*1000))*(EE53*DX53/($K$5*1000)))</f>
        <v>0</v>
      </c>
      <c r="R53">
        <f>I53*(1000-(1000*0.61365*exp(17.502*V53/(240.97+V53))/(DX53+DY53)+DS53)/2)/(1000*0.61365*exp(17.502*V53/(240.97+V53))/(DX53+DY53)-DS53)</f>
        <v>0</v>
      </c>
      <c r="S53">
        <f>1/((DL53+1)/(P53/1.6)+1/(Q53/1.37)) + DL53/((DL53+1)/(P53/1.6) + DL53/(Q53/1.37))</f>
        <v>0</v>
      </c>
      <c r="T53">
        <f>(DG53*DJ53)</f>
        <v>0</v>
      </c>
      <c r="U53">
        <f>(DZ53+(T53+2*0.95*5.67E-8*(((DZ53+$B$9)+273)^4-(DZ53+273)^4)-44100*I53)/(1.84*29.3*Q53+8*0.95*5.67E-8*(DZ53+273)^3))</f>
        <v>0</v>
      </c>
      <c r="V53">
        <f>($C$9*EA53+$D$9*EB53+$E$9*U53)</f>
        <v>0</v>
      </c>
      <c r="W53">
        <f>0.61365*exp(17.502*V53/(240.97+V53))</f>
        <v>0</v>
      </c>
      <c r="X53">
        <f>(Y53/Z53*100)</f>
        <v>0</v>
      </c>
      <c r="Y53">
        <f>DS53*(DX53+DY53)/1000</f>
        <v>0</v>
      </c>
      <c r="Z53">
        <f>0.61365*exp(17.502*DZ53/(240.97+DZ53))</f>
        <v>0</v>
      </c>
      <c r="AA53">
        <f>(W53-DS53*(DX53+DY53)/1000)</f>
        <v>0</v>
      </c>
      <c r="AB53">
        <f>(-I53*44100)</f>
        <v>0</v>
      </c>
      <c r="AC53">
        <f>2*29.3*Q53*0.92*(DZ53-V53)</f>
        <v>0</v>
      </c>
      <c r="AD53">
        <f>2*0.95*5.67E-8*(((DZ53+$B$9)+273)^4-(V53+273)^4)</f>
        <v>0</v>
      </c>
      <c r="AE53">
        <f>T53+AD53+AB53+AC53</f>
        <v>0</v>
      </c>
      <c r="AF53">
        <f>DW53*AT53*(DR53-DQ53*(1000-AT53*DT53)/(1000-AT53*DS53))/(100*DK53)</f>
        <v>0</v>
      </c>
      <c r="AG53">
        <f>1000*DW53*AT53*(DS53-DT53)/(100*DK53*(1000-AT53*DS53))</f>
        <v>0</v>
      </c>
      <c r="AH53">
        <f>(AI53 - AJ53 - DX53*1E3/(8.314*(DZ53+273.15)) * AL53/DW53 * AK53) * DW53/(100*DK53) * (1000 - DT53)/1000</f>
        <v>0</v>
      </c>
      <c r="AI53">
        <v>567.6267754311177</v>
      </c>
      <c r="AJ53">
        <v>543.477309090909</v>
      </c>
      <c r="AK53">
        <v>3.398469764705079</v>
      </c>
      <c r="AL53">
        <v>65.07382265108268</v>
      </c>
      <c r="AM53">
        <f>(AO53 - AN53 + DX53*1E3/(8.314*(DZ53+273.15)) * AQ53/DW53 * AP53) * DW53/(100*DK53) * 1000/(1000 - AO53)</f>
        <v>0</v>
      </c>
      <c r="AN53">
        <v>20.01393768263513</v>
      </c>
      <c r="AO53">
        <v>21.57433212121212</v>
      </c>
      <c r="AP53">
        <v>-7.891223864816483E-05</v>
      </c>
      <c r="AQ53">
        <v>105.1465455162051</v>
      </c>
      <c r="AR53">
        <v>0</v>
      </c>
      <c r="AS53">
        <v>0</v>
      </c>
      <c r="AT53">
        <f>IF(AR53*$H$15&gt;=AV53,1.0,(AV53/(AV53-AR53*$H$15)))</f>
        <v>0</v>
      </c>
      <c r="AU53">
        <f>(AT53-1)*100</f>
        <v>0</v>
      </c>
      <c r="AV53">
        <f>MAX(0,($B$15+$C$15*EE53)/(1+$D$15*EE53)*DX53/(DZ53+273)*$E$15)</f>
        <v>0</v>
      </c>
      <c r="AW53" t="s">
        <v>437</v>
      </c>
      <c r="AX53" t="s">
        <v>437</v>
      </c>
      <c r="AY53">
        <v>0</v>
      </c>
      <c r="AZ53">
        <v>0</v>
      </c>
      <c r="BA53">
        <f>1-AY53/AZ53</f>
        <v>0</v>
      </c>
      <c r="BB53">
        <v>0</v>
      </c>
      <c r="BC53" t="s">
        <v>437</v>
      </c>
      <c r="BD53" t="s">
        <v>437</v>
      </c>
      <c r="BE53">
        <v>0</v>
      </c>
      <c r="BF53">
        <v>0</v>
      </c>
      <c r="BG53">
        <f>1-BE53/BF53</f>
        <v>0</v>
      </c>
      <c r="BH53">
        <v>0.5</v>
      </c>
      <c r="BI53">
        <f>DH53</f>
        <v>0</v>
      </c>
      <c r="BJ53">
        <f>K53</f>
        <v>0</v>
      </c>
      <c r="BK53">
        <f>BG53*BH53*BI53</f>
        <v>0</v>
      </c>
      <c r="BL53">
        <f>(BJ53-BB53)/BI53</f>
        <v>0</v>
      </c>
      <c r="BM53">
        <f>(AZ53-BF53)/BF53</f>
        <v>0</v>
      </c>
      <c r="BN53">
        <f>AY53/(BA53+AY53/BF53)</f>
        <v>0</v>
      </c>
      <c r="BO53" t="s">
        <v>437</v>
      </c>
      <c r="BP53">
        <v>0</v>
      </c>
      <c r="BQ53">
        <f>IF(BP53&lt;&gt;0, BP53, BN53)</f>
        <v>0</v>
      </c>
      <c r="BR53">
        <f>1-BQ53/BF53</f>
        <v>0</v>
      </c>
      <c r="BS53">
        <f>(BF53-BE53)/(BF53-BQ53)</f>
        <v>0</v>
      </c>
      <c r="BT53">
        <f>(AZ53-BF53)/(AZ53-BQ53)</f>
        <v>0</v>
      </c>
      <c r="BU53">
        <f>(BF53-BE53)/(BF53-AY53)</f>
        <v>0</v>
      </c>
      <c r="BV53">
        <f>(AZ53-BF53)/(AZ53-AY53)</f>
        <v>0</v>
      </c>
      <c r="BW53">
        <f>(BS53*BQ53/BE53)</f>
        <v>0</v>
      </c>
      <c r="BX53">
        <f>(1-BW53)</f>
        <v>0</v>
      </c>
      <c r="DG53">
        <f>$B$13*EF53+$C$13*EG53+$F$13*ER53*(1-EU53)</f>
        <v>0</v>
      </c>
      <c r="DH53">
        <f>DG53*DI53</f>
        <v>0</v>
      </c>
      <c r="DI53">
        <f>($B$13*$D$11+$C$13*$D$11+$F$13*((FE53+EW53)/MAX(FE53+EW53+FF53, 0.1)*$I$11+FF53/MAX(FE53+EW53+FF53, 0.1)*$J$11))/($B$13+$C$13+$F$13)</f>
        <v>0</v>
      </c>
      <c r="DJ53">
        <f>($B$13*$K$11+$C$13*$K$11+$F$13*((FE53+EW53)/MAX(FE53+EW53+FF53, 0.1)*$P$11+FF53/MAX(FE53+EW53+FF53, 0.1)*$Q$11))/($B$13+$C$13+$F$13)</f>
        <v>0</v>
      </c>
      <c r="DK53">
        <v>2.7</v>
      </c>
      <c r="DL53">
        <v>0.5</v>
      </c>
      <c r="DM53" t="s">
        <v>438</v>
      </c>
      <c r="DN53">
        <v>2</v>
      </c>
      <c r="DO53" t="b">
        <v>1</v>
      </c>
      <c r="DP53">
        <v>1759073336.814285</v>
      </c>
      <c r="DQ53">
        <v>507.5330714285715</v>
      </c>
      <c r="DR53">
        <v>540.5787857142857</v>
      </c>
      <c r="DS53">
        <v>21.59796071428571</v>
      </c>
      <c r="DT53">
        <v>20.01658928571428</v>
      </c>
      <c r="DU53">
        <v>508.3853571428571</v>
      </c>
      <c r="DV53">
        <v>21.31493928571428</v>
      </c>
      <c r="DW53">
        <v>500.00925</v>
      </c>
      <c r="DX53">
        <v>90.87595714285713</v>
      </c>
      <c r="DY53">
        <v>0.06572387142857143</v>
      </c>
      <c r="DZ53">
        <v>28.70871071428572</v>
      </c>
      <c r="EA53">
        <v>29.99761071428571</v>
      </c>
      <c r="EB53">
        <v>999.9000000000002</v>
      </c>
      <c r="EC53">
        <v>0</v>
      </c>
      <c r="ED53">
        <v>0</v>
      </c>
      <c r="EE53">
        <v>10003.84321428571</v>
      </c>
      <c r="EF53">
        <v>0</v>
      </c>
      <c r="EG53">
        <v>11.29986428571428</v>
      </c>
      <c r="EH53">
        <v>-33.04580357142857</v>
      </c>
      <c r="EI53">
        <v>518.7364642857143</v>
      </c>
      <c r="EJ53">
        <v>551.6203571428572</v>
      </c>
      <c r="EK53">
        <v>1.581398214285714</v>
      </c>
      <c r="EL53">
        <v>540.5787857142857</v>
      </c>
      <c r="EM53">
        <v>20.01658928571428</v>
      </c>
      <c r="EN53">
        <v>1.962736428571429</v>
      </c>
      <c r="EO53">
        <v>1.819025714285714</v>
      </c>
      <c r="EP53">
        <v>17.14688214285714</v>
      </c>
      <c r="EQ53">
        <v>15.95124642857143</v>
      </c>
      <c r="ER53">
        <v>1999.998928571429</v>
      </c>
      <c r="ES53">
        <v>0.9800033214285714</v>
      </c>
      <c r="ET53">
        <v>0.01999670714285715</v>
      </c>
      <c r="EU53">
        <v>0</v>
      </c>
      <c r="EV53">
        <v>314.1707857142857</v>
      </c>
      <c r="EW53">
        <v>5.00078</v>
      </c>
      <c r="EX53">
        <v>6223.714285714285</v>
      </c>
      <c r="EY53">
        <v>16379.63214285714</v>
      </c>
      <c r="EZ53">
        <v>39.13817857142857</v>
      </c>
      <c r="FA53">
        <v>40.04649999999999</v>
      </c>
      <c r="FB53">
        <v>39.45957142857143</v>
      </c>
      <c r="FC53">
        <v>39.68282142857142</v>
      </c>
      <c r="FD53">
        <v>40.26767857142857</v>
      </c>
      <c r="FE53">
        <v>1955.101428571428</v>
      </c>
      <c r="FF53">
        <v>39.895</v>
      </c>
      <c r="FG53">
        <v>0</v>
      </c>
      <c r="FH53">
        <v>1759073336.6</v>
      </c>
      <c r="FI53">
        <v>0</v>
      </c>
      <c r="FJ53">
        <v>314.2335384615384</v>
      </c>
      <c r="FK53">
        <v>5.269948726111737</v>
      </c>
      <c r="FL53">
        <v>107.6769231201499</v>
      </c>
      <c r="FM53">
        <v>6224.298846153846</v>
      </c>
      <c r="FN53">
        <v>15</v>
      </c>
      <c r="FO53">
        <v>0</v>
      </c>
      <c r="FP53" t="s">
        <v>439</v>
      </c>
      <c r="FQ53">
        <v>1746989605.5</v>
      </c>
      <c r="FR53">
        <v>1746989593.5</v>
      </c>
      <c r="FS53">
        <v>0</v>
      </c>
      <c r="FT53">
        <v>-0.274</v>
      </c>
      <c r="FU53">
        <v>-0.002</v>
      </c>
      <c r="FV53">
        <v>2.549</v>
      </c>
      <c r="FW53">
        <v>0.129</v>
      </c>
      <c r="FX53">
        <v>420</v>
      </c>
      <c r="FY53">
        <v>17</v>
      </c>
      <c r="FZ53">
        <v>0.02</v>
      </c>
      <c r="GA53">
        <v>0.04</v>
      </c>
      <c r="GB53">
        <v>-32.85156097560976</v>
      </c>
      <c r="GC53">
        <v>-3.598839721254403</v>
      </c>
      <c r="GD53">
        <v>0.4073983571443636</v>
      </c>
      <c r="GE53">
        <v>0</v>
      </c>
      <c r="GF53">
        <v>313.9125294117647</v>
      </c>
      <c r="GG53">
        <v>5.178151263468108</v>
      </c>
      <c r="GH53">
        <v>0.5668083105421541</v>
      </c>
      <c r="GI53">
        <v>0</v>
      </c>
      <c r="GJ53">
        <v>1.588025365853659</v>
      </c>
      <c r="GK53">
        <v>-0.1289659233449423</v>
      </c>
      <c r="GL53">
        <v>0.01282669379250314</v>
      </c>
      <c r="GM53">
        <v>0</v>
      </c>
      <c r="GN53">
        <v>0</v>
      </c>
      <c r="GO53">
        <v>3</v>
      </c>
      <c r="GP53" t="s">
        <v>458</v>
      </c>
      <c r="GQ53">
        <v>3.10217</v>
      </c>
      <c r="GR53">
        <v>2.72399</v>
      </c>
      <c r="GS53">
        <v>0.105411</v>
      </c>
      <c r="GT53">
        <v>0.110042</v>
      </c>
      <c r="GU53">
        <v>0.100332</v>
      </c>
      <c r="GV53">
        <v>0.0964932</v>
      </c>
      <c r="GW53">
        <v>23386.8</v>
      </c>
      <c r="GX53">
        <v>21140.8</v>
      </c>
      <c r="GY53">
        <v>26707.5</v>
      </c>
      <c r="GZ53">
        <v>23977.7</v>
      </c>
      <c r="HA53">
        <v>38446.4</v>
      </c>
      <c r="HB53">
        <v>32027.7</v>
      </c>
      <c r="HC53">
        <v>46632.4</v>
      </c>
      <c r="HD53">
        <v>37933.9</v>
      </c>
      <c r="HE53">
        <v>1.86707</v>
      </c>
      <c r="HF53">
        <v>1.8654</v>
      </c>
      <c r="HG53">
        <v>0.137873</v>
      </c>
      <c r="HH53">
        <v>0</v>
      </c>
      <c r="HI53">
        <v>27.7696</v>
      </c>
      <c r="HJ53">
        <v>999.9</v>
      </c>
      <c r="HK53">
        <v>49.6</v>
      </c>
      <c r="HL53">
        <v>31.2</v>
      </c>
      <c r="HM53">
        <v>24.9045</v>
      </c>
      <c r="HN53">
        <v>61.3291</v>
      </c>
      <c r="HO53">
        <v>22.1675</v>
      </c>
      <c r="HP53">
        <v>1</v>
      </c>
      <c r="HQ53">
        <v>0.140907</v>
      </c>
      <c r="HR53">
        <v>-0.1093</v>
      </c>
      <c r="HS53">
        <v>20.2812</v>
      </c>
      <c r="HT53">
        <v>5.2113</v>
      </c>
      <c r="HU53">
        <v>11.9798</v>
      </c>
      <c r="HV53">
        <v>4.9635</v>
      </c>
      <c r="HW53">
        <v>3.27433</v>
      </c>
      <c r="HX53">
        <v>9999</v>
      </c>
      <c r="HY53">
        <v>9999</v>
      </c>
      <c r="HZ53">
        <v>9999</v>
      </c>
      <c r="IA53">
        <v>31.1</v>
      </c>
      <c r="IB53">
        <v>1.86399</v>
      </c>
      <c r="IC53">
        <v>1.86019</v>
      </c>
      <c r="ID53">
        <v>1.8584</v>
      </c>
      <c r="IE53">
        <v>1.85976</v>
      </c>
      <c r="IF53">
        <v>1.85989</v>
      </c>
      <c r="IG53">
        <v>1.85838</v>
      </c>
      <c r="IH53">
        <v>1.85745</v>
      </c>
      <c r="II53">
        <v>1.85242</v>
      </c>
      <c r="IJ53">
        <v>0</v>
      </c>
      <c r="IK53">
        <v>0</v>
      </c>
      <c r="IL53">
        <v>0</v>
      </c>
      <c r="IM53">
        <v>0</v>
      </c>
      <c r="IN53" t="s">
        <v>441</v>
      </c>
      <c r="IO53" t="s">
        <v>442</v>
      </c>
      <c r="IP53" t="s">
        <v>443</v>
      </c>
      <c r="IQ53" t="s">
        <v>443</v>
      </c>
      <c r="IR53" t="s">
        <v>443</v>
      </c>
      <c r="IS53" t="s">
        <v>443</v>
      </c>
      <c r="IT53">
        <v>0</v>
      </c>
      <c r="IU53">
        <v>100</v>
      </c>
      <c r="IV53">
        <v>100</v>
      </c>
      <c r="IW53">
        <v>-0.837</v>
      </c>
      <c r="IX53">
        <v>0.2825</v>
      </c>
      <c r="IY53">
        <v>-0.819046093373875</v>
      </c>
      <c r="IZ53">
        <v>-0.0008311593448893811</v>
      </c>
      <c r="JA53">
        <v>1.768286430498992E-06</v>
      </c>
      <c r="JB53">
        <v>-5.176383660599935E-10</v>
      </c>
      <c r="JC53">
        <v>0.01793090377665582</v>
      </c>
      <c r="JD53">
        <v>0.002652576625932546</v>
      </c>
      <c r="JE53">
        <v>0.0004569377311329863</v>
      </c>
      <c r="JF53">
        <v>1.003524486243527E-07</v>
      </c>
      <c r="JG53">
        <v>2</v>
      </c>
      <c r="JH53">
        <v>1975</v>
      </c>
      <c r="JI53">
        <v>1</v>
      </c>
      <c r="JJ53">
        <v>26</v>
      </c>
      <c r="JK53">
        <v>201395.7</v>
      </c>
      <c r="JL53">
        <v>201395.9</v>
      </c>
      <c r="JM53">
        <v>1.47705</v>
      </c>
      <c r="JN53">
        <v>2.62573</v>
      </c>
      <c r="JO53">
        <v>1.49658</v>
      </c>
      <c r="JP53">
        <v>2.34375</v>
      </c>
      <c r="JQ53">
        <v>1.54907</v>
      </c>
      <c r="JR53">
        <v>2.4231</v>
      </c>
      <c r="JS53">
        <v>36.1754</v>
      </c>
      <c r="JT53">
        <v>24.1751</v>
      </c>
      <c r="JU53">
        <v>18</v>
      </c>
      <c r="JV53">
        <v>483.25</v>
      </c>
      <c r="JW53">
        <v>497.181</v>
      </c>
      <c r="JX53">
        <v>27.5663</v>
      </c>
      <c r="JY53">
        <v>29.113</v>
      </c>
      <c r="JZ53">
        <v>29.9997</v>
      </c>
      <c r="KA53">
        <v>29.3989</v>
      </c>
      <c r="KB53">
        <v>29.409</v>
      </c>
      <c r="KC53">
        <v>29.6666</v>
      </c>
      <c r="KD53">
        <v>22.1646</v>
      </c>
      <c r="KE53">
        <v>92.9366</v>
      </c>
      <c r="KF53">
        <v>27.5669</v>
      </c>
      <c r="KG53">
        <v>587.577</v>
      </c>
      <c r="KH53">
        <v>20.1361</v>
      </c>
      <c r="KI53">
        <v>101.962</v>
      </c>
      <c r="KJ53">
        <v>91.4838</v>
      </c>
    </row>
    <row r="54" spans="1:296">
      <c r="A54">
        <v>36</v>
      </c>
      <c r="B54">
        <v>1759073349.6</v>
      </c>
      <c r="C54">
        <v>266.5</v>
      </c>
      <c r="D54" t="s">
        <v>515</v>
      </c>
      <c r="E54" t="s">
        <v>516</v>
      </c>
      <c r="F54">
        <v>5</v>
      </c>
      <c r="G54" t="s">
        <v>436</v>
      </c>
      <c r="H54">
        <v>1759073342.1</v>
      </c>
      <c r="I54">
        <f>(J54)/1000</f>
        <v>0</v>
      </c>
      <c r="J54">
        <f>IF(DO54, AM54, AG54)</f>
        <v>0</v>
      </c>
      <c r="K54">
        <f>IF(DO54, AH54, AF54)</f>
        <v>0</v>
      </c>
      <c r="L54">
        <f>DQ54 - IF(AT54&gt;1, K54*DK54*100.0/(AV54), 0)</f>
        <v>0</v>
      </c>
      <c r="M54">
        <f>((S54-I54/2)*L54-K54)/(S54+I54/2)</f>
        <v>0</v>
      </c>
      <c r="N54">
        <f>M54*(DX54+DY54)/1000.0</f>
        <v>0</v>
      </c>
      <c r="O54">
        <f>(DQ54 - IF(AT54&gt;1, K54*DK54*100.0/(AV54), 0))*(DX54+DY54)/1000.0</f>
        <v>0</v>
      </c>
      <c r="P54">
        <f>2.0/((1/R54-1/Q54)+SIGN(R54)*SQRT((1/R54-1/Q54)*(1/R54-1/Q54) + 4*DL54/((DL54+1)*(DL54+1))*(2*1/R54*1/Q54-1/Q54*1/Q54)))</f>
        <v>0</v>
      </c>
      <c r="Q54">
        <f>IF(LEFT(DM54,1)&lt;&gt;"0",IF(LEFT(DM54,1)="1",3.0,DN54),$D$5+$E$5*(EE54*DX54/($K$5*1000))+$F$5*(EE54*DX54/($K$5*1000))*MAX(MIN(DK54,$J$5),$I$5)*MAX(MIN(DK54,$J$5),$I$5)+$G$5*MAX(MIN(DK54,$J$5),$I$5)*(EE54*DX54/($K$5*1000))+$H$5*(EE54*DX54/($K$5*1000))*(EE54*DX54/($K$5*1000)))</f>
        <v>0</v>
      </c>
      <c r="R54">
        <f>I54*(1000-(1000*0.61365*exp(17.502*V54/(240.97+V54))/(DX54+DY54)+DS54)/2)/(1000*0.61365*exp(17.502*V54/(240.97+V54))/(DX54+DY54)-DS54)</f>
        <v>0</v>
      </c>
      <c r="S54">
        <f>1/((DL54+1)/(P54/1.6)+1/(Q54/1.37)) + DL54/((DL54+1)/(P54/1.6) + DL54/(Q54/1.37))</f>
        <v>0</v>
      </c>
      <c r="T54">
        <f>(DG54*DJ54)</f>
        <v>0</v>
      </c>
      <c r="U54">
        <f>(DZ54+(T54+2*0.95*5.67E-8*(((DZ54+$B$9)+273)^4-(DZ54+273)^4)-44100*I54)/(1.84*29.3*Q54+8*0.95*5.67E-8*(DZ54+273)^3))</f>
        <v>0</v>
      </c>
      <c r="V54">
        <f>($C$9*EA54+$D$9*EB54+$E$9*U54)</f>
        <v>0</v>
      </c>
      <c r="W54">
        <f>0.61365*exp(17.502*V54/(240.97+V54))</f>
        <v>0</v>
      </c>
      <c r="X54">
        <f>(Y54/Z54*100)</f>
        <v>0</v>
      </c>
      <c r="Y54">
        <f>DS54*(DX54+DY54)/1000</f>
        <v>0</v>
      </c>
      <c r="Z54">
        <f>0.61365*exp(17.502*DZ54/(240.97+DZ54))</f>
        <v>0</v>
      </c>
      <c r="AA54">
        <f>(W54-DS54*(DX54+DY54)/1000)</f>
        <v>0</v>
      </c>
      <c r="AB54">
        <f>(-I54*44100)</f>
        <v>0</v>
      </c>
      <c r="AC54">
        <f>2*29.3*Q54*0.92*(DZ54-V54)</f>
        <v>0</v>
      </c>
      <c r="AD54">
        <f>2*0.95*5.67E-8*(((DZ54+$B$9)+273)^4-(V54+273)^4)</f>
        <v>0</v>
      </c>
      <c r="AE54">
        <f>T54+AD54+AB54+AC54</f>
        <v>0</v>
      </c>
      <c r="AF54">
        <f>DW54*AT54*(DR54-DQ54*(1000-AT54*DT54)/(1000-AT54*DS54))/(100*DK54)</f>
        <v>0</v>
      </c>
      <c r="AG54">
        <f>1000*DW54*AT54*(DS54-DT54)/(100*DK54*(1000-AT54*DS54))</f>
        <v>0</v>
      </c>
      <c r="AH54">
        <f>(AI54 - AJ54 - DX54*1E3/(8.314*(DZ54+273.15)) * AL54/DW54 * AK54) * DW54/(100*DK54) * (1000 - DT54)/1000</f>
        <v>0</v>
      </c>
      <c r="AI54">
        <v>585.3633992367356</v>
      </c>
      <c r="AJ54">
        <v>560.7822181818178</v>
      </c>
      <c r="AK54">
        <v>3.461533402480723</v>
      </c>
      <c r="AL54">
        <v>65.07382265108268</v>
      </c>
      <c r="AM54">
        <f>(AO54 - AN54 + DX54*1E3/(8.314*(DZ54+273.15)) * AQ54/DW54 * AP54) * DW54/(100*DK54) * 1000/(1000 - AO54)</f>
        <v>0</v>
      </c>
      <c r="AN54">
        <v>20.03344673577853</v>
      </c>
      <c r="AO54">
        <v>21.55943636363636</v>
      </c>
      <c r="AP54">
        <v>-4.519281721781579E-05</v>
      </c>
      <c r="AQ54">
        <v>105.1465455162051</v>
      </c>
      <c r="AR54">
        <v>0</v>
      </c>
      <c r="AS54">
        <v>0</v>
      </c>
      <c r="AT54">
        <f>IF(AR54*$H$15&gt;=AV54,1.0,(AV54/(AV54-AR54*$H$15)))</f>
        <v>0</v>
      </c>
      <c r="AU54">
        <f>(AT54-1)*100</f>
        <v>0</v>
      </c>
      <c r="AV54">
        <f>MAX(0,($B$15+$C$15*EE54)/(1+$D$15*EE54)*DX54/(DZ54+273)*$E$15)</f>
        <v>0</v>
      </c>
      <c r="AW54" t="s">
        <v>437</v>
      </c>
      <c r="AX54" t="s">
        <v>437</v>
      </c>
      <c r="AY54">
        <v>0</v>
      </c>
      <c r="AZ54">
        <v>0</v>
      </c>
      <c r="BA54">
        <f>1-AY54/AZ54</f>
        <v>0</v>
      </c>
      <c r="BB54">
        <v>0</v>
      </c>
      <c r="BC54" t="s">
        <v>437</v>
      </c>
      <c r="BD54" t="s">
        <v>437</v>
      </c>
      <c r="BE54">
        <v>0</v>
      </c>
      <c r="BF54">
        <v>0</v>
      </c>
      <c r="BG54">
        <f>1-BE54/BF54</f>
        <v>0</v>
      </c>
      <c r="BH54">
        <v>0.5</v>
      </c>
      <c r="BI54">
        <f>DH54</f>
        <v>0</v>
      </c>
      <c r="BJ54">
        <f>K54</f>
        <v>0</v>
      </c>
      <c r="BK54">
        <f>BG54*BH54*BI54</f>
        <v>0</v>
      </c>
      <c r="BL54">
        <f>(BJ54-BB54)/BI54</f>
        <v>0</v>
      </c>
      <c r="BM54">
        <f>(AZ54-BF54)/BF54</f>
        <v>0</v>
      </c>
      <c r="BN54">
        <f>AY54/(BA54+AY54/BF54)</f>
        <v>0</v>
      </c>
      <c r="BO54" t="s">
        <v>437</v>
      </c>
      <c r="BP54">
        <v>0</v>
      </c>
      <c r="BQ54">
        <f>IF(BP54&lt;&gt;0, BP54, BN54)</f>
        <v>0</v>
      </c>
      <c r="BR54">
        <f>1-BQ54/BF54</f>
        <v>0</v>
      </c>
      <c r="BS54">
        <f>(BF54-BE54)/(BF54-BQ54)</f>
        <v>0</v>
      </c>
      <c r="BT54">
        <f>(AZ54-BF54)/(AZ54-BQ54)</f>
        <v>0</v>
      </c>
      <c r="BU54">
        <f>(BF54-BE54)/(BF54-AY54)</f>
        <v>0</v>
      </c>
      <c r="BV54">
        <f>(AZ54-BF54)/(AZ54-AY54)</f>
        <v>0</v>
      </c>
      <c r="BW54">
        <f>(BS54*BQ54/BE54)</f>
        <v>0</v>
      </c>
      <c r="BX54">
        <f>(1-BW54)</f>
        <v>0</v>
      </c>
      <c r="DG54">
        <f>$B$13*EF54+$C$13*EG54+$F$13*ER54*(1-EU54)</f>
        <v>0</v>
      </c>
      <c r="DH54">
        <f>DG54*DI54</f>
        <v>0</v>
      </c>
      <c r="DI54">
        <f>($B$13*$D$11+$C$13*$D$11+$F$13*((FE54+EW54)/MAX(FE54+EW54+FF54, 0.1)*$I$11+FF54/MAX(FE54+EW54+FF54, 0.1)*$J$11))/($B$13+$C$13+$F$13)</f>
        <v>0</v>
      </c>
      <c r="DJ54">
        <f>($B$13*$K$11+$C$13*$K$11+$F$13*((FE54+EW54)/MAX(FE54+EW54+FF54, 0.1)*$P$11+FF54/MAX(FE54+EW54+FF54, 0.1)*$Q$11))/($B$13+$C$13+$F$13)</f>
        <v>0</v>
      </c>
      <c r="DK54">
        <v>2.7</v>
      </c>
      <c r="DL54">
        <v>0.5</v>
      </c>
      <c r="DM54" t="s">
        <v>438</v>
      </c>
      <c r="DN54">
        <v>2</v>
      </c>
      <c r="DO54" t="b">
        <v>1</v>
      </c>
      <c r="DP54">
        <v>1759073342.1</v>
      </c>
      <c r="DQ54">
        <v>525.1565185185186</v>
      </c>
      <c r="DR54">
        <v>558.5646666666667</v>
      </c>
      <c r="DS54">
        <v>21.58184074074074</v>
      </c>
      <c r="DT54">
        <v>20.02</v>
      </c>
      <c r="DU54">
        <v>525.9985925925926</v>
      </c>
      <c r="DV54">
        <v>21.29916296296296</v>
      </c>
      <c r="DW54">
        <v>500.0335925925926</v>
      </c>
      <c r="DX54">
        <v>90.8758</v>
      </c>
      <c r="DY54">
        <v>0.06568966296296297</v>
      </c>
      <c r="DZ54">
        <v>28.71090740740741</v>
      </c>
      <c r="EA54">
        <v>30.00345185185185</v>
      </c>
      <c r="EB54">
        <v>999.9000000000001</v>
      </c>
      <c r="EC54">
        <v>0</v>
      </c>
      <c r="ED54">
        <v>0</v>
      </c>
      <c r="EE54">
        <v>10001.69481481481</v>
      </c>
      <c r="EF54">
        <v>0</v>
      </c>
      <c r="EG54">
        <v>11.29956296296296</v>
      </c>
      <c r="EH54">
        <v>-33.40816666666667</v>
      </c>
      <c r="EI54">
        <v>536.7401851851852</v>
      </c>
      <c r="EJ54">
        <v>569.9755925925926</v>
      </c>
      <c r="EK54">
        <v>1.56185962962963</v>
      </c>
      <c r="EL54">
        <v>558.5646666666667</v>
      </c>
      <c r="EM54">
        <v>20.02</v>
      </c>
      <c r="EN54">
        <v>1.961267407407407</v>
      </c>
      <c r="EO54">
        <v>1.819332962962963</v>
      </c>
      <c r="EP54">
        <v>17.13505925925926</v>
      </c>
      <c r="EQ54">
        <v>15.95388888888889</v>
      </c>
      <c r="ER54">
        <v>2000.001481481482</v>
      </c>
      <c r="ES54">
        <v>0.9800049629629629</v>
      </c>
      <c r="ET54">
        <v>0.01999505925925926</v>
      </c>
      <c r="EU54">
        <v>0</v>
      </c>
      <c r="EV54">
        <v>314.6726296296296</v>
      </c>
      <c r="EW54">
        <v>5.00078</v>
      </c>
      <c r="EX54">
        <v>6233.189259259259</v>
      </c>
      <c r="EY54">
        <v>16379.65925925926</v>
      </c>
      <c r="EZ54">
        <v>39.13629629629629</v>
      </c>
      <c r="FA54">
        <v>40.04133333333333</v>
      </c>
      <c r="FB54">
        <v>39.44196296296295</v>
      </c>
      <c r="FC54">
        <v>39.67799999999999</v>
      </c>
      <c r="FD54">
        <v>40.2474074074074</v>
      </c>
      <c r="FE54">
        <v>1955.107037037037</v>
      </c>
      <c r="FF54">
        <v>39.89407407407408</v>
      </c>
      <c r="FG54">
        <v>0</v>
      </c>
      <c r="FH54">
        <v>1759073341.4</v>
      </c>
      <c r="FI54">
        <v>0</v>
      </c>
      <c r="FJ54">
        <v>314.6805</v>
      </c>
      <c r="FK54">
        <v>5.497059842216246</v>
      </c>
      <c r="FL54">
        <v>108.9876923407541</v>
      </c>
      <c r="FM54">
        <v>6232.923461538462</v>
      </c>
      <c r="FN54">
        <v>15</v>
      </c>
      <c r="FO54">
        <v>0</v>
      </c>
      <c r="FP54" t="s">
        <v>439</v>
      </c>
      <c r="FQ54">
        <v>1746989605.5</v>
      </c>
      <c r="FR54">
        <v>1746989593.5</v>
      </c>
      <c r="FS54">
        <v>0</v>
      </c>
      <c r="FT54">
        <v>-0.274</v>
      </c>
      <c r="FU54">
        <v>-0.002</v>
      </c>
      <c r="FV54">
        <v>2.549</v>
      </c>
      <c r="FW54">
        <v>0.129</v>
      </c>
      <c r="FX54">
        <v>420</v>
      </c>
      <c r="FY54">
        <v>17</v>
      </c>
      <c r="FZ54">
        <v>0.02</v>
      </c>
      <c r="GA54">
        <v>0.04</v>
      </c>
      <c r="GB54">
        <v>-33.16140975609756</v>
      </c>
      <c r="GC54">
        <v>-4.219774912891986</v>
      </c>
      <c r="GD54">
        <v>0.4604561565447257</v>
      </c>
      <c r="GE54">
        <v>0</v>
      </c>
      <c r="GF54">
        <v>314.3984705882353</v>
      </c>
      <c r="GG54">
        <v>5.435783042834805</v>
      </c>
      <c r="GH54">
        <v>0.5795760232980703</v>
      </c>
      <c r="GI54">
        <v>0</v>
      </c>
      <c r="GJ54">
        <v>1.573362682926829</v>
      </c>
      <c r="GK54">
        <v>-0.2005910801393716</v>
      </c>
      <c r="GL54">
        <v>0.02066725783601782</v>
      </c>
      <c r="GM54">
        <v>0</v>
      </c>
      <c r="GN54">
        <v>0</v>
      </c>
      <c r="GO54">
        <v>3</v>
      </c>
      <c r="GP54" t="s">
        <v>458</v>
      </c>
      <c r="GQ54">
        <v>3.10219</v>
      </c>
      <c r="GR54">
        <v>2.72347</v>
      </c>
      <c r="GS54">
        <v>0.107789</v>
      </c>
      <c r="GT54">
        <v>0.112324</v>
      </c>
      <c r="GU54">
        <v>0.100285</v>
      </c>
      <c r="GV54">
        <v>0.0965873</v>
      </c>
      <c r="GW54">
        <v>23324.7</v>
      </c>
      <c r="GX54">
        <v>21086.7</v>
      </c>
      <c r="GY54">
        <v>26707.5</v>
      </c>
      <c r="GZ54">
        <v>23977.9</v>
      </c>
      <c r="HA54">
        <v>38449</v>
      </c>
      <c r="HB54">
        <v>32025</v>
      </c>
      <c r="HC54">
        <v>46632.7</v>
      </c>
      <c r="HD54">
        <v>37934.4</v>
      </c>
      <c r="HE54">
        <v>1.86718</v>
      </c>
      <c r="HF54">
        <v>1.86537</v>
      </c>
      <c r="HG54">
        <v>0.137575</v>
      </c>
      <c r="HH54">
        <v>0</v>
      </c>
      <c r="HI54">
        <v>27.7718</v>
      </c>
      <c r="HJ54">
        <v>999.9</v>
      </c>
      <c r="HK54">
        <v>49.6</v>
      </c>
      <c r="HL54">
        <v>31.2</v>
      </c>
      <c r="HM54">
        <v>24.9049</v>
      </c>
      <c r="HN54">
        <v>61.2491</v>
      </c>
      <c r="HO54">
        <v>22.0873</v>
      </c>
      <c r="HP54">
        <v>1</v>
      </c>
      <c r="HQ54">
        <v>0.140737</v>
      </c>
      <c r="HR54">
        <v>-0.126925</v>
      </c>
      <c r="HS54">
        <v>20.2809</v>
      </c>
      <c r="HT54">
        <v>5.2116</v>
      </c>
      <c r="HU54">
        <v>11.98</v>
      </c>
      <c r="HV54">
        <v>4.96345</v>
      </c>
      <c r="HW54">
        <v>3.27438</v>
      </c>
      <c r="HX54">
        <v>9999</v>
      </c>
      <c r="HY54">
        <v>9999</v>
      </c>
      <c r="HZ54">
        <v>9999</v>
      </c>
      <c r="IA54">
        <v>31.1</v>
      </c>
      <c r="IB54">
        <v>1.86399</v>
      </c>
      <c r="IC54">
        <v>1.86016</v>
      </c>
      <c r="ID54">
        <v>1.85839</v>
      </c>
      <c r="IE54">
        <v>1.85974</v>
      </c>
      <c r="IF54">
        <v>1.85989</v>
      </c>
      <c r="IG54">
        <v>1.85837</v>
      </c>
      <c r="IH54">
        <v>1.85745</v>
      </c>
      <c r="II54">
        <v>1.85242</v>
      </c>
      <c r="IJ54">
        <v>0</v>
      </c>
      <c r="IK54">
        <v>0</v>
      </c>
      <c r="IL54">
        <v>0</v>
      </c>
      <c r="IM54">
        <v>0</v>
      </c>
      <c r="IN54" t="s">
        <v>441</v>
      </c>
      <c r="IO54" t="s">
        <v>442</v>
      </c>
      <c r="IP54" t="s">
        <v>443</v>
      </c>
      <c r="IQ54" t="s">
        <v>443</v>
      </c>
      <c r="IR54" t="s">
        <v>443</v>
      </c>
      <c r="IS54" t="s">
        <v>443</v>
      </c>
      <c r="IT54">
        <v>0</v>
      </c>
      <c r="IU54">
        <v>100</v>
      </c>
      <c r="IV54">
        <v>100</v>
      </c>
      <c r="IW54">
        <v>-0.826</v>
      </c>
      <c r="IX54">
        <v>0.2822</v>
      </c>
      <c r="IY54">
        <v>-0.819046093373875</v>
      </c>
      <c r="IZ54">
        <v>-0.0008311593448893811</v>
      </c>
      <c r="JA54">
        <v>1.768286430498992E-06</v>
      </c>
      <c r="JB54">
        <v>-5.176383660599935E-10</v>
      </c>
      <c r="JC54">
        <v>0.01793090377665582</v>
      </c>
      <c r="JD54">
        <v>0.002652576625932546</v>
      </c>
      <c r="JE54">
        <v>0.0004569377311329863</v>
      </c>
      <c r="JF54">
        <v>1.003524486243527E-07</v>
      </c>
      <c r="JG54">
        <v>2</v>
      </c>
      <c r="JH54">
        <v>1975</v>
      </c>
      <c r="JI54">
        <v>1</v>
      </c>
      <c r="JJ54">
        <v>26</v>
      </c>
      <c r="JK54">
        <v>201395.7</v>
      </c>
      <c r="JL54">
        <v>201395.9</v>
      </c>
      <c r="JM54">
        <v>1.51245</v>
      </c>
      <c r="JN54">
        <v>2.61841</v>
      </c>
      <c r="JO54">
        <v>1.49658</v>
      </c>
      <c r="JP54">
        <v>2.34375</v>
      </c>
      <c r="JQ54">
        <v>1.54907</v>
      </c>
      <c r="JR54">
        <v>2.45239</v>
      </c>
      <c r="JS54">
        <v>36.1754</v>
      </c>
      <c r="JT54">
        <v>24.1838</v>
      </c>
      <c r="JU54">
        <v>18</v>
      </c>
      <c r="JV54">
        <v>483.28</v>
      </c>
      <c r="JW54">
        <v>497.138</v>
      </c>
      <c r="JX54">
        <v>27.5656</v>
      </c>
      <c r="JY54">
        <v>29.1098</v>
      </c>
      <c r="JZ54">
        <v>29.9998</v>
      </c>
      <c r="KA54">
        <v>29.3951</v>
      </c>
      <c r="KB54">
        <v>29.4059</v>
      </c>
      <c r="KC54">
        <v>30.3909</v>
      </c>
      <c r="KD54">
        <v>21.889</v>
      </c>
      <c r="KE54">
        <v>92.9366</v>
      </c>
      <c r="KF54">
        <v>27.5661</v>
      </c>
      <c r="KG54">
        <v>607.65</v>
      </c>
      <c r="KH54">
        <v>20.1737</v>
      </c>
      <c r="KI54">
        <v>101.962</v>
      </c>
      <c r="KJ54">
        <v>91.48480000000001</v>
      </c>
    </row>
    <row r="55" spans="1:296">
      <c r="A55">
        <v>37</v>
      </c>
      <c r="B55">
        <v>1759073354.6</v>
      </c>
      <c r="C55">
        <v>271.5</v>
      </c>
      <c r="D55" t="s">
        <v>517</v>
      </c>
      <c r="E55" t="s">
        <v>518</v>
      </c>
      <c r="F55">
        <v>5</v>
      </c>
      <c r="G55" t="s">
        <v>436</v>
      </c>
      <c r="H55">
        <v>1759073346.814285</v>
      </c>
      <c r="I55">
        <f>(J55)/1000</f>
        <v>0</v>
      </c>
      <c r="J55">
        <f>IF(DO55, AM55, AG55)</f>
        <v>0</v>
      </c>
      <c r="K55">
        <f>IF(DO55, AH55, AF55)</f>
        <v>0</v>
      </c>
      <c r="L55">
        <f>DQ55 - IF(AT55&gt;1, K55*DK55*100.0/(AV55), 0)</f>
        <v>0</v>
      </c>
      <c r="M55">
        <f>((S55-I55/2)*L55-K55)/(S55+I55/2)</f>
        <v>0</v>
      </c>
      <c r="N55">
        <f>M55*(DX55+DY55)/1000.0</f>
        <v>0</v>
      </c>
      <c r="O55">
        <f>(DQ55 - IF(AT55&gt;1, K55*DK55*100.0/(AV55), 0))*(DX55+DY55)/1000.0</f>
        <v>0</v>
      </c>
      <c r="P55">
        <f>2.0/((1/R55-1/Q55)+SIGN(R55)*SQRT((1/R55-1/Q55)*(1/R55-1/Q55) + 4*DL55/((DL55+1)*(DL55+1))*(2*1/R55*1/Q55-1/Q55*1/Q55)))</f>
        <v>0</v>
      </c>
      <c r="Q55">
        <f>IF(LEFT(DM55,1)&lt;&gt;"0",IF(LEFT(DM55,1)="1",3.0,DN55),$D$5+$E$5*(EE55*DX55/($K$5*1000))+$F$5*(EE55*DX55/($K$5*1000))*MAX(MIN(DK55,$J$5),$I$5)*MAX(MIN(DK55,$J$5),$I$5)+$G$5*MAX(MIN(DK55,$J$5),$I$5)*(EE55*DX55/($K$5*1000))+$H$5*(EE55*DX55/($K$5*1000))*(EE55*DX55/($K$5*1000)))</f>
        <v>0</v>
      </c>
      <c r="R55">
        <f>I55*(1000-(1000*0.61365*exp(17.502*V55/(240.97+V55))/(DX55+DY55)+DS55)/2)/(1000*0.61365*exp(17.502*V55/(240.97+V55))/(DX55+DY55)-DS55)</f>
        <v>0</v>
      </c>
      <c r="S55">
        <f>1/((DL55+1)/(P55/1.6)+1/(Q55/1.37)) + DL55/((DL55+1)/(P55/1.6) + DL55/(Q55/1.37))</f>
        <v>0</v>
      </c>
      <c r="T55">
        <f>(DG55*DJ55)</f>
        <v>0</v>
      </c>
      <c r="U55">
        <f>(DZ55+(T55+2*0.95*5.67E-8*(((DZ55+$B$9)+273)^4-(DZ55+273)^4)-44100*I55)/(1.84*29.3*Q55+8*0.95*5.67E-8*(DZ55+273)^3))</f>
        <v>0</v>
      </c>
      <c r="V55">
        <f>($C$9*EA55+$D$9*EB55+$E$9*U55)</f>
        <v>0</v>
      </c>
      <c r="W55">
        <f>0.61365*exp(17.502*V55/(240.97+V55))</f>
        <v>0</v>
      </c>
      <c r="X55">
        <f>(Y55/Z55*100)</f>
        <v>0</v>
      </c>
      <c r="Y55">
        <f>DS55*(DX55+DY55)/1000</f>
        <v>0</v>
      </c>
      <c r="Z55">
        <f>0.61365*exp(17.502*DZ55/(240.97+DZ55))</f>
        <v>0</v>
      </c>
      <c r="AA55">
        <f>(W55-DS55*(DX55+DY55)/1000)</f>
        <v>0</v>
      </c>
      <c r="AB55">
        <f>(-I55*44100)</f>
        <v>0</v>
      </c>
      <c r="AC55">
        <f>2*29.3*Q55*0.92*(DZ55-V55)</f>
        <v>0</v>
      </c>
      <c r="AD55">
        <f>2*0.95*5.67E-8*(((DZ55+$B$9)+273)^4-(V55+273)^4)</f>
        <v>0</v>
      </c>
      <c r="AE55">
        <f>T55+AD55+AB55+AC55</f>
        <v>0</v>
      </c>
      <c r="AF55">
        <f>DW55*AT55*(DR55-DQ55*(1000-AT55*DT55)/(1000-AT55*DS55))/(100*DK55)</f>
        <v>0</v>
      </c>
      <c r="AG55">
        <f>1000*DW55*AT55*(DS55-DT55)/(100*DK55*(1000-AT55*DS55))</f>
        <v>0</v>
      </c>
      <c r="AH55">
        <f>(AI55 - AJ55 - DX55*1E3/(8.314*(DZ55+273.15)) * AL55/DW55 * AK55) * DW55/(100*DK55) * (1000 - DT55)/1000</f>
        <v>0</v>
      </c>
      <c r="AI55">
        <v>602.1311946901129</v>
      </c>
      <c r="AJ55">
        <v>577.8817696969696</v>
      </c>
      <c r="AK55">
        <v>3.415719554649816</v>
      </c>
      <c r="AL55">
        <v>65.07382265108268</v>
      </c>
      <c r="AM55">
        <f>(AO55 - AN55 + DX55*1E3/(8.314*(DZ55+273.15)) * AQ55/DW55 * AP55) * DW55/(100*DK55) * 1000/(1000 - AO55)</f>
        <v>0</v>
      </c>
      <c r="AN55">
        <v>20.07068070840602</v>
      </c>
      <c r="AO55">
        <v>21.55388484848485</v>
      </c>
      <c r="AP55">
        <v>-4.890707066452251E-06</v>
      </c>
      <c r="AQ55">
        <v>105.1465455162051</v>
      </c>
      <c r="AR55">
        <v>0</v>
      </c>
      <c r="AS55">
        <v>0</v>
      </c>
      <c r="AT55">
        <f>IF(AR55*$H$15&gt;=AV55,1.0,(AV55/(AV55-AR55*$H$15)))</f>
        <v>0</v>
      </c>
      <c r="AU55">
        <f>(AT55-1)*100</f>
        <v>0</v>
      </c>
      <c r="AV55">
        <f>MAX(0,($B$15+$C$15*EE55)/(1+$D$15*EE55)*DX55/(DZ55+273)*$E$15)</f>
        <v>0</v>
      </c>
      <c r="AW55" t="s">
        <v>437</v>
      </c>
      <c r="AX55" t="s">
        <v>437</v>
      </c>
      <c r="AY55">
        <v>0</v>
      </c>
      <c r="AZ55">
        <v>0</v>
      </c>
      <c r="BA55">
        <f>1-AY55/AZ55</f>
        <v>0</v>
      </c>
      <c r="BB55">
        <v>0</v>
      </c>
      <c r="BC55" t="s">
        <v>437</v>
      </c>
      <c r="BD55" t="s">
        <v>437</v>
      </c>
      <c r="BE55">
        <v>0</v>
      </c>
      <c r="BF55">
        <v>0</v>
      </c>
      <c r="BG55">
        <f>1-BE55/BF55</f>
        <v>0</v>
      </c>
      <c r="BH55">
        <v>0.5</v>
      </c>
      <c r="BI55">
        <f>DH55</f>
        <v>0</v>
      </c>
      <c r="BJ55">
        <f>K55</f>
        <v>0</v>
      </c>
      <c r="BK55">
        <f>BG55*BH55*BI55</f>
        <v>0</v>
      </c>
      <c r="BL55">
        <f>(BJ55-BB55)/BI55</f>
        <v>0</v>
      </c>
      <c r="BM55">
        <f>(AZ55-BF55)/BF55</f>
        <v>0</v>
      </c>
      <c r="BN55">
        <f>AY55/(BA55+AY55/BF55)</f>
        <v>0</v>
      </c>
      <c r="BO55" t="s">
        <v>437</v>
      </c>
      <c r="BP55">
        <v>0</v>
      </c>
      <c r="BQ55">
        <f>IF(BP55&lt;&gt;0, BP55, BN55)</f>
        <v>0</v>
      </c>
      <c r="BR55">
        <f>1-BQ55/BF55</f>
        <v>0</v>
      </c>
      <c r="BS55">
        <f>(BF55-BE55)/(BF55-BQ55)</f>
        <v>0</v>
      </c>
      <c r="BT55">
        <f>(AZ55-BF55)/(AZ55-BQ55)</f>
        <v>0</v>
      </c>
      <c r="BU55">
        <f>(BF55-BE55)/(BF55-AY55)</f>
        <v>0</v>
      </c>
      <c r="BV55">
        <f>(AZ55-BF55)/(AZ55-AY55)</f>
        <v>0</v>
      </c>
      <c r="BW55">
        <f>(BS55*BQ55/BE55)</f>
        <v>0</v>
      </c>
      <c r="BX55">
        <f>(1-BW55)</f>
        <v>0</v>
      </c>
      <c r="DG55">
        <f>$B$13*EF55+$C$13*EG55+$F$13*ER55*(1-EU55)</f>
        <v>0</v>
      </c>
      <c r="DH55">
        <f>DG55*DI55</f>
        <v>0</v>
      </c>
      <c r="DI55">
        <f>($B$13*$D$11+$C$13*$D$11+$F$13*((FE55+EW55)/MAX(FE55+EW55+FF55, 0.1)*$I$11+FF55/MAX(FE55+EW55+FF55, 0.1)*$J$11))/($B$13+$C$13+$F$13)</f>
        <v>0</v>
      </c>
      <c r="DJ55">
        <f>($B$13*$K$11+$C$13*$K$11+$F$13*((FE55+EW55)/MAX(FE55+EW55+FF55, 0.1)*$P$11+FF55/MAX(FE55+EW55+FF55, 0.1)*$Q$11))/($B$13+$C$13+$F$13)</f>
        <v>0</v>
      </c>
      <c r="DK55">
        <v>2.7</v>
      </c>
      <c r="DL55">
        <v>0.5</v>
      </c>
      <c r="DM55" t="s">
        <v>438</v>
      </c>
      <c r="DN55">
        <v>2</v>
      </c>
      <c r="DO55" t="b">
        <v>1</v>
      </c>
      <c r="DP55">
        <v>1759073346.814285</v>
      </c>
      <c r="DQ55">
        <v>540.9559285714287</v>
      </c>
      <c r="DR55">
        <v>574.4184642857142</v>
      </c>
      <c r="DS55">
        <v>21.56835</v>
      </c>
      <c r="DT55">
        <v>20.03455357142857</v>
      </c>
      <c r="DU55">
        <v>541.7883214285714</v>
      </c>
      <c r="DV55">
        <v>21.28596428571429</v>
      </c>
      <c r="DW55">
        <v>500.01975</v>
      </c>
      <c r="DX55">
        <v>90.87568571428571</v>
      </c>
      <c r="DY55">
        <v>0.06575060357142858</v>
      </c>
      <c r="DZ55">
        <v>28.71305</v>
      </c>
      <c r="EA55">
        <v>30.007675</v>
      </c>
      <c r="EB55">
        <v>999.9000000000002</v>
      </c>
      <c r="EC55">
        <v>0</v>
      </c>
      <c r="ED55">
        <v>0</v>
      </c>
      <c r="EE55">
        <v>9995.157499999999</v>
      </c>
      <c r="EF55">
        <v>0</v>
      </c>
      <c r="EG55">
        <v>11.30057142857143</v>
      </c>
      <c r="EH55">
        <v>-33.46246071428572</v>
      </c>
      <c r="EI55">
        <v>552.8805</v>
      </c>
      <c r="EJ55">
        <v>586.1621785714286</v>
      </c>
      <c r="EK55">
        <v>1.533813571428571</v>
      </c>
      <c r="EL55">
        <v>574.4184642857142</v>
      </c>
      <c r="EM55">
        <v>20.03455357142857</v>
      </c>
      <c r="EN55">
        <v>1.960038928571429</v>
      </c>
      <c r="EO55">
        <v>1.820653928571428</v>
      </c>
      <c r="EP55">
        <v>17.12516785714286</v>
      </c>
      <c r="EQ55">
        <v>15.96524285714286</v>
      </c>
      <c r="ER55">
        <v>2000.017142857143</v>
      </c>
      <c r="ES55">
        <v>0.980007</v>
      </c>
      <c r="ET55">
        <v>0.01999302857142857</v>
      </c>
      <c r="EU55">
        <v>0</v>
      </c>
      <c r="EV55">
        <v>315.12125</v>
      </c>
      <c r="EW55">
        <v>5.00078</v>
      </c>
      <c r="EX55">
        <v>6241.661785714286</v>
      </c>
      <c r="EY55">
        <v>16379.80714285714</v>
      </c>
      <c r="EZ55">
        <v>39.12689285714286</v>
      </c>
      <c r="FA55">
        <v>40.03542857142856</v>
      </c>
      <c r="FB55">
        <v>39.44846428571429</v>
      </c>
      <c r="FC55">
        <v>39.66714285714285</v>
      </c>
      <c r="FD55">
        <v>40.2652857142857</v>
      </c>
      <c r="FE55">
        <v>1955.126071428571</v>
      </c>
      <c r="FF55">
        <v>39.89107142857144</v>
      </c>
      <c r="FG55">
        <v>0</v>
      </c>
      <c r="FH55">
        <v>1759073346.8</v>
      </c>
      <c r="FI55">
        <v>0</v>
      </c>
      <c r="FJ55">
        <v>315.22068</v>
      </c>
      <c r="FK55">
        <v>5.97423079651549</v>
      </c>
      <c r="FL55">
        <v>106.4315386268244</v>
      </c>
      <c r="FM55">
        <v>6243.099200000001</v>
      </c>
      <c r="FN55">
        <v>15</v>
      </c>
      <c r="FO55">
        <v>0</v>
      </c>
      <c r="FP55" t="s">
        <v>439</v>
      </c>
      <c r="FQ55">
        <v>1746989605.5</v>
      </c>
      <c r="FR55">
        <v>1746989593.5</v>
      </c>
      <c r="FS55">
        <v>0</v>
      </c>
      <c r="FT55">
        <v>-0.274</v>
      </c>
      <c r="FU55">
        <v>-0.002</v>
      </c>
      <c r="FV55">
        <v>2.549</v>
      </c>
      <c r="FW55">
        <v>0.129</v>
      </c>
      <c r="FX55">
        <v>420</v>
      </c>
      <c r="FY55">
        <v>17</v>
      </c>
      <c r="FZ55">
        <v>0.02</v>
      </c>
      <c r="GA55">
        <v>0.04</v>
      </c>
      <c r="GB55">
        <v>-33.4051875</v>
      </c>
      <c r="GC55">
        <v>-1.341947842401444</v>
      </c>
      <c r="GD55">
        <v>0.2414255052676705</v>
      </c>
      <c r="GE55">
        <v>0</v>
      </c>
      <c r="GF55">
        <v>314.9187941176471</v>
      </c>
      <c r="GG55">
        <v>5.745164259166633</v>
      </c>
      <c r="GH55">
        <v>0.5976605262783191</v>
      </c>
      <c r="GI55">
        <v>0</v>
      </c>
      <c r="GJ55">
        <v>1.5458645</v>
      </c>
      <c r="GK55">
        <v>-0.3503121951219558</v>
      </c>
      <c r="GL55">
        <v>0.03500842055491793</v>
      </c>
      <c r="GM55">
        <v>0</v>
      </c>
      <c r="GN55">
        <v>0</v>
      </c>
      <c r="GO55">
        <v>3</v>
      </c>
      <c r="GP55" t="s">
        <v>458</v>
      </c>
      <c r="GQ55">
        <v>3.10224</v>
      </c>
      <c r="GR55">
        <v>2.72396</v>
      </c>
      <c r="GS55">
        <v>0.110114</v>
      </c>
      <c r="GT55">
        <v>0.114609</v>
      </c>
      <c r="GU55">
        <v>0.100272</v>
      </c>
      <c r="GV55">
        <v>0.096731</v>
      </c>
      <c r="GW55">
        <v>23264.1</v>
      </c>
      <c r="GX55">
        <v>21032.5</v>
      </c>
      <c r="GY55">
        <v>26707.7</v>
      </c>
      <c r="GZ55">
        <v>23977.9</v>
      </c>
      <c r="HA55">
        <v>38450</v>
      </c>
      <c r="HB55">
        <v>32019.9</v>
      </c>
      <c r="HC55">
        <v>46632.9</v>
      </c>
      <c r="HD55">
        <v>37934.2</v>
      </c>
      <c r="HE55">
        <v>1.86703</v>
      </c>
      <c r="HF55">
        <v>1.8655</v>
      </c>
      <c r="HG55">
        <v>0.137463</v>
      </c>
      <c r="HH55">
        <v>0</v>
      </c>
      <c r="HI55">
        <v>27.7719</v>
      </c>
      <c r="HJ55">
        <v>999.9</v>
      </c>
      <c r="HK55">
        <v>49.6</v>
      </c>
      <c r="HL55">
        <v>31.2</v>
      </c>
      <c r="HM55">
        <v>24.9039</v>
      </c>
      <c r="HN55">
        <v>61.1991</v>
      </c>
      <c r="HO55">
        <v>22.1194</v>
      </c>
      <c r="HP55">
        <v>1</v>
      </c>
      <c r="HQ55">
        <v>0.140173</v>
      </c>
      <c r="HR55">
        <v>-0.108783</v>
      </c>
      <c r="HS55">
        <v>20.281</v>
      </c>
      <c r="HT55">
        <v>5.21205</v>
      </c>
      <c r="HU55">
        <v>11.98</v>
      </c>
      <c r="HV55">
        <v>4.9635</v>
      </c>
      <c r="HW55">
        <v>3.27435</v>
      </c>
      <c r="HX55">
        <v>9999</v>
      </c>
      <c r="HY55">
        <v>9999</v>
      </c>
      <c r="HZ55">
        <v>9999</v>
      </c>
      <c r="IA55">
        <v>31.1</v>
      </c>
      <c r="IB55">
        <v>1.86397</v>
      </c>
      <c r="IC55">
        <v>1.86012</v>
      </c>
      <c r="ID55">
        <v>1.85837</v>
      </c>
      <c r="IE55">
        <v>1.85975</v>
      </c>
      <c r="IF55">
        <v>1.85989</v>
      </c>
      <c r="IG55">
        <v>1.85837</v>
      </c>
      <c r="IH55">
        <v>1.85745</v>
      </c>
      <c r="II55">
        <v>1.85242</v>
      </c>
      <c r="IJ55">
        <v>0</v>
      </c>
      <c r="IK55">
        <v>0</v>
      </c>
      <c r="IL55">
        <v>0</v>
      </c>
      <c r="IM55">
        <v>0</v>
      </c>
      <c r="IN55" t="s">
        <v>441</v>
      </c>
      <c r="IO55" t="s">
        <v>442</v>
      </c>
      <c r="IP55" t="s">
        <v>443</v>
      </c>
      <c r="IQ55" t="s">
        <v>443</v>
      </c>
      <c r="IR55" t="s">
        <v>443</v>
      </c>
      <c r="IS55" t="s">
        <v>443</v>
      </c>
      <c r="IT55">
        <v>0</v>
      </c>
      <c r="IU55">
        <v>100</v>
      </c>
      <c r="IV55">
        <v>100</v>
      </c>
      <c r="IW55">
        <v>-0.8159999999999999</v>
      </c>
      <c r="IX55">
        <v>0.2821</v>
      </c>
      <c r="IY55">
        <v>-0.819046093373875</v>
      </c>
      <c r="IZ55">
        <v>-0.0008311593448893811</v>
      </c>
      <c r="JA55">
        <v>1.768286430498992E-06</v>
      </c>
      <c r="JB55">
        <v>-5.176383660599935E-10</v>
      </c>
      <c r="JC55">
        <v>0.01793090377665582</v>
      </c>
      <c r="JD55">
        <v>0.002652576625932546</v>
      </c>
      <c r="JE55">
        <v>0.0004569377311329863</v>
      </c>
      <c r="JF55">
        <v>1.003524486243527E-07</v>
      </c>
      <c r="JG55">
        <v>2</v>
      </c>
      <c r="JH55">
        <v>1975</v>
      </c>
      <c r="JI55">
        <v>1</v>
      </c>
      <c r="JJ55">
        <v>26</v>
      </c>
      <c r="JK55">
        <v>201395.8</v>
      </c>
      <c r="JL55">
        <v>201396</v>
      </c>
      <c r="JM55">
        <v>1.54419</v>
      </c>
      <c r="JN55">
        <v>2.63184</v>
      </c>
      <c r="JO55">
        <v>1.49658</v>
      </c>
      <c r="JP55">
        <v>2.34375</v>
      </c>
      <c r="JQ55">
        <v>1.54907</v>
      </c>
      <c r="JR55">
        <v>2.35962</v>
      </c>
      <c r="JS55">
        <v>36.1754</v>
      </c>
      <c r="JT55">
        <v>24.1751</v>
      </c>
      <c r="JU55">
        <v>18</v>
      </c>
      <c r="JV55">
        <v>483.165</v>
      </c>
      <c r="JW55">
        <v>497.19</v>
      </c>
      <c r="JX55">
        <v>27.5645</v>
      </c>
      <c r="JY55">
        <v>29.1054</v>
      </c>
      <c r="JZ55">
        <v>29.9998</v>
      </c>
      <c r="KA55">
        <v>29.3913</v>
      </c>
      <c r="KB55">
        <v>29.4021</v>
      </c>
      <c r="KC55">
        <v>31.056</v>
      </c>
      <c r="KD55">
        <v>21.6093</v>
      </c>
      <c r="KE55">
        <v>92.9366</v>
      </c>
      <c r="KF55">
        <v>27.5532</v>
      </c>
      <c r="KG55">
        <v>621.009</v>
      </c>
      <c r="KH55">
        <v>20.2036</v>
      </c>
      <c r="KI55">
        <v>101.963</v>
      </c>
      <c r="KJ55">
        <v>91.4843</v>
      </c>
    </row>
    <row r="56" spans="1:296">
      <c r="A56">
        <v>38</v>
      </c>
      <c r="B56">
        <v>1759073359.6</v>
      </c>
      <c r="C56">
        <v>276.5</v>
      </c>
      <c r="D56" t="s">
        <v>519</v>
      </c>
      <c r="E56" t="s">
        <v>520</v>
      </c>
      <c r="F56">
        <v>5</v>
      </c>
      <c r="G56" t="s">
        <v>436</v>
      </c>
      <c r="H56">
        <v>1759073352.1</v>
      </c>
      <c r="I56">
        <f>(J56)/1000</f>
        <v>0</v>
      </c>
      <c r="J56">
        <f>IF(DO56, AM56, AG56)</f>
        <v>0</v>
      </c>
      <c r="K56">
        <f>IF(DO56, AH56, AF56)</f>
        <v>0</v>
      </c>
      <c r="L56">
        <f>DQ56 - IF(AT56&gt;1, K56*DK56*100.0/(AV56), 0)</f>
        <v>0</v>
      </c>
      <c r="M56">
        <f>((S56-I56/2)*L56-K56)/(S56+I56/2)</f>
        <v>0</v>
      </c>
      <c r="N56">
        <f>M56*(DX56+DY56)/1000.0</f>
        <v>0</v>
      </c>
      <c r="O56">
        <f>(DQ56 - IF(AT56&gt;1, K56*DK56*100.0/(AV56), 0))*(DX56+DY56)/1000.0</f>
        <v>0</v>
      </c>
      <c r="P56">
        <f>2.0/((1/R56-1/Q56)+SIGN(R56)*SQRT((1/R56-1/Q56)*(1/R56-1/Q56) + 4*DL56/((DL56+1)*(DL56+1))*(2*1/R56*1/Q56-1/Q56*1/Q56)))</f>
        <v>0</v>
      </c>
      <c r="Q56">
        <f>IF(LEFT(DM56,1)&lt;&gt;"0",IF(LEFT(DM56,1)="1",3.0,DN56),$D$5+$E$5*(EE56*DX56/($K$5*1000))+$F$5*(EE56*DX56/($K$5*1000))*MAX(MIN(DK56,$J$5),$I$5)*MAX(MIN(DK56,$J$5),$I$5)+$G$5*MAX(MIN(DK56,$J$5),$I$5)*(EE56*DX56/($K$5*1000))+$H$5*(EE56*DX56/($K$5*1000))*(EE56*DX56/($K$5*1000)))</f>
        <v>0</v>
      </c>
      <c r="R56">
        <f>I56*(1000-(1000*0.61365*exp(17.502*V56/(240.97+V56))/(DX56+DY56)+DS56)/2)/(1000*0.61365*exp(17.502*V56/(240.97+V56))/(DX56+DY56)-DS56)</f>
        <v>0</v>
      </c>
      <c r="S56">
        <f>1/((DL56+1)/(P56/1.6)+1/(Q56/1.37)) + DL56/((DL56+1)/(P56/1.6) + DL56/(Q56/1.37))</f>
        <v>0</v>
      </c>
      <c r="T56">
        <f>(DG56*DJ56)</f>
        <v>0</v>
      </c>
      <c r="U56">
        <f>(DZ56+(T56+2*0.95*5.67E-8*(((DZ56+$B$9)+273)^4-(DZ56+273)^4)-44100*I56)/(1.84*29.3*Q56+8*0.95*5.67E-8*(DZ56+273)^3))</f>
        <v>0</v>
      </c>
      <c r="V56">
        <f>($C$9*EA56+$D$9*EB56+$E$9*U56)</f>
        <v>0</v>
      </c>
      <c r="W56">
        <f>0.61365*exp(17.502*V56/(240.97+V56))</f>
        <v>0</v>
      </c>
      <c r="X56">
        <f>(Y56/Z56*100)</f>
        <v>0</v>
      </c>
      <c r="Y56">
        <f>DS56*(DX56+DY56)/1000</f>
        <v>0</v>
      </c>
      <c r="Z56">
        <f>0.61365*exp(17.502*DZ56/(240.97+DZ56))</f>
        <v>0</v>
      </c>
      <c r="AA56">
        <f>(W56-DS56*(DX56+DY56)/1000)</f>
        <v>0</v>
      </c>
      <c r="AB56">
        <f>(-I56*44100)</f>
        <v>0</v>
      </c>
      <c r="AC56">
        <f>2*29.3*Q56*0.92*(DZ56-V56)</f>
        <v>0</v>
      </c>
      <c r="AD56">
        <f>2*0.95*5.67E-8*(((DZ56+$B$9)+273)^4-(V56+273)^4)</f>
        <v>0</v>
      </c>
      <c r="AE56">
        <f>T56+AD56+AB56+AC56</f>
        <v>0</v>
      </c>
      <c r="AF56">
        <f>DW56*AT56*(DR56-DQ56*(1000-AT56*DT56)/(1000-AT56*DS56))/(100*DK56)</f>
        <v>0</v>
      </c>
      <c r="AG56">
        <f>1000*DW56*AT56*(DS56-DT56)/(100*DK56*(1000-AT56*DS56))</f>
        <v>0</v>
      </c>
      <c r="AH56">
        <f>(AI56 - AJ56 - DX56*1E3/(8.314*(DZ56+273.15)) * AL56/DW56 * AK56) * DW56/(100*DK56) * (1000 - DT56)/1000</f>
        <v>0</v>
      </c>
      <c r="AI56">
        <v>619.6343806654191</v>
      </c>
      <c r="AJ56">
        <v>594.9976787878787</v>
      </c>
      <c r="AK56">
        <v>3.421190778467943</v>
      </c>
      <c r="AL56">
        <v>65.07382265108268</v>
      </c>
      <c r="AM56">
        <f>(AO56 - AN56 + DX56*1E3/(8.314*(DZ56+273.15)) * AQ56/DW56 * AP56) * DW56/(100*DK56) * 1000/(1000 - AO56)</f>
        <v>0</v>
      </c>
      <c r="AN56">
        <v>20.12236089124965</v>
      </c>
      <c r="AO56">
        <v>21.55561878787879</v>
      </c>
      <c r="AP56">
        <v>1.708117856092463E-05</v>
      </c>
      <c r="AQ56">
        <v>105.1465455162051</v>
      </c>
      <c r="AR56">
        <v>0</v>
      </c>
      <c r="AS56">
        <v>0</v>
      </c>
      <c r="AT56">
        <f>IF(AR56*$H$15&gt;=AV56,1.0,(AV56/(AV56-AR56*$H$15)))</f>
        <v>0</v>
      </c>
      <c r="AU56">
        <f>(AT56-1)*100</f>
        <v>0</v>
      </c>
      <c r="AV56">
        <f>MAX(0,($B$15+$C$15*EE56)/(1+$D$15*EE56)*DX56/(DZ56+273)*$E$15)</f>
        <v>0</v>
      </c>
      <c r="AW56" t="s">
        <v>437</v>
      </c>
      <c r="AX56" t="s">
        <v>437</v>
      </c>
      <c r="AY56">
        <v>0</v>
      </c>
      <c r="AZ56">
        <v>0</v>
      </c>
      <c r="BA56">
        <f>1-AY56/AZ56</f>
        <v>0</v>
      </c>
      <c r="BB56">
        <v>0</v>
      </c>
      <c r="BC56" t="s">
        <v>437</v>
      </c>
      <c r="BD56" t="s">
        <v>437</v>
      </c>
      <c r="BE56">
        <v>0</v>
      </c>
      <c r="BF56">
        <v>0</v>
      </c>
      <c r="BG56">
        <f>1-BE56/BF56</f>
        <v>0</v>
      </c>
      <c r="BH56">
        <v>0.5</v>
      </c>
      <c r="BI56">
        <f>DH56</f>
        <v>0</v>
      </c>
      <c r="BJ56">
        <f>K56</f>
        <v>0</v>
      </c>
      <c r="BK56">
        <f>BG56*BH56*BI56</f>
        <v>0</v>
      </c>
      <c r="BL56">
        <f>(BJ56-BB56)/BI56</f>
        <v>0</v>
      </c>
      <c r="BM56">
        <f>(AZ56-BF56)/BF56</f>
        <v>0</v>
      </c>
      <c r="BN56">
        <f>AY56/(BA56+AY56/BF56)</f>
        <v>0</v>
      </c>
      <c r="BO56" t="s">
        <v>437</v>
      </c>
      <c r="BP56">
        <v>0</v>
      </c>
      <c r="BQ56">
        <f>IF(BP56&lt;&gt;0, BP56, BN56)</f>
        <v>0</v>
      </c>
      <c r="BR56">
        <f>1-BQ56/BF56</f>
        <v>0</v>
      </c>
      <c r="BS56">
        <f>(BF56-BE56)/(BF56-BQ56)</f>
        <v>0</v>
      </c>
      <c r="BT56">
        <f>(AZ56-BF56)/(AZ56-BQ56)</f>
        <v>0</v>
      </c>
      <c r="BU56">
        <f>(BF56-BE56)/(BF56-AY56)</f>
        <v>0</v>
      </c>
      <c r="BV56">
        <f>(AZ56-BF56)/(AZ56-AY56)</f>
        <v>0</v>
      </c>
      <c r="BW56">
        <f>(BS56*BQ56/BE56)</f>
        <v>0</v>
      </c>
      <c r="BX56">
        <f>(1-BW56)</f>
        <v>0</v>
      </c>
      <c r="DG56">
        <f>$B$13*EF56+$C$13*EG56+$F$13*ER56*(1-EU56)</f>
        <v>0</v>
      </c>
      <c r="DH56">
        <f>DG56*DI56</f>
        <v>0</v>
      </c>
      <c r="DI56">
        <f>($B$13*$D$11+$C$13*$D$11+$F$13*((FE56+EW56)/MAX(FE56+EW56+FF56, 0.1)*$I$11+FF56/MAX(FE56+EW56+FF56, 0.1)*$J$11))/($B$13+$C$13+$F$13)</f>
        <v>0</v>
      </c>
      <c r="DJ56">
        <f>($B$13*$K$11+$C$13*$K$11+$F$13*((FE56+EW56)/MAX(FE56+EW56+FF56, 0.1)*$P$11+FF56/MAX(FE56+EW56+FF56, 0.1)*$Q$11))/($B$13+$C$13+$F$13)</f>
        <v>0</v>
      </c>
      <c r="DK56">
        <v>2.7</v>
      </c>
      <c r="DL56">
        <v>0.5</v>
      </c>
      <c r="DM56" t="s">
        <v>438</v>
      </c>
      <c r="DN56">
        <v>2</v>
      </c>
      <c r="DO56" t="b">
        <v>1</v>
      </c>
      <c r="DP56">
        <v>1759073352.1</v>
      </c>
      <c r="DQ56">
        <v>558.7000370370371</v>
      </c>
      <c r="DR56">
        <v>592.3125555555556</v>
      </c>
      <c r="DS56">
        <v>21.55784074074074</v>
      </c>
      <c r="DT56">
        <v>20.06758888888889</v>
      </c>
      <c r="DU56">
        <v>559.521037037037</v>
      </c>
      <c r="DV56">
        <v>21.27567407407408</v>
      </c>
      <c r="DW56">
        <v>499.9912962962964</v>
      </c>
      <c r="DX56">
        <v>90.87672222222221</v>
      </c>
      <c r="DY56">
        <v>0.06569305925925926</v>
      </c>
      <c r="DZ56">
        <v>28.7141925925926</v>
      </c>
      <c r="EA56">
        <v>30.01185925925925</v>
      </c>
      <c r="EB56">
        <v>999.9000000000001</v>
      </c>
      <c r="EC56">
        <v>0</v>
      </c>
      <c r="ED56">
        <v>0</v>
      </c>
      <c r="EE56">
        <v>9998.679629629631</v>
      </c>
      <c r="EF56">
        <v>0</v>
      </c>
      <c r="EG56">
        <v>11.30704814814815</v>
      </c>
      <c r="EH56">
        <v>-33.61238888888889</v>
      </c>
      <c r="EI56">
        <v>571.0097407407408</v>
      </c>
      <c r="EJ56">
        <v>604.4426296296297</v>
      </c>
      <c r="EK56">
        <v>1.490256666666666</v>
      </c>
      <c r="EL56">
        <v>592.3125555555556</v>
      </c>
      <c r="EM56">
        <v>20.06758888888889</v>
      </c>
      <c r="EN56">
        <v>1.959105925925926</v>
      </c>
      <c r="EO56">
        <v>1.823676666666667</v>
      </c>
      <c r="EP56">
        <v>17.11764444444444</v>
      </c>
      <c r="EQ56">
        <v>15.9911962962963</v>
      </c>
      <c r="ER56">
        <v>2000.00962962963</v>
      </c>
      <c r="ES56">
        <v>0.9800075555555556</v>
      </c>
      <c r="ET56">
        <v>0.01999248888888889</v>
      </c>
      <c r="EU56">
        <v>0</v>
      </c>
      <c r="EV56">
        <v>315.564</v>
      </c>
      <c r="EW56">
        <v>5.00078</v>
      </c>
      <c r="EX56">
        <v>6250.881481481482</v>
      </c>
      <c r="EY56">
        <v>16379.75555555556</v>
      </c>
      <c r="EZ56">
        <v>39.09918518518518</v>
      </c>
      <c r="FA56">
        <v>40.02525925925925</v>
      </c>
      <c r="FB56">
        <v>39.44418518518518</v>
      </c>
      <c r="FC56">
        <v>39.63859259259259</v>
      </c>
      <c r="FD56">
        <v>40.27044444444444</v>
      </c>
      <c r="FE56">
        <v>1955.11962962963</v>
      </c>
      <c r="FF56">
        <v>39.89000000000001</v>
      </c>
      <c r="FG56">
        <v>0</v>
      </c>
      <c r="FH56">
        <v>1759073351.6</v>
      </c>
      <c r="FI56">
        <v>0</v>
      </c>
      <c r="FJ56">
        <v>315.60076</v>
      </c>
      <c r="FK56">
        <v>4.093615392201215</v>
      </c>
      <c r="FL56">
        <v>103.313077029421</v>
      </c>
      <c r="FM56">
        <v>6251.471599999999</v>
      </c>
      <c r="FN56">
        <v>15</v>
      </c>
      <c r="FO56">
        <v>0</v>
      </c>
      <c r="FP56" t="s">
        <v>439</v>
      </c>
      <c r="FQ56">
        <v>1746989605.5</v>
      </c>
      <c r="FR56">
        <v>1746989593.5</v>
      </c>
      <c r="FS56">
        <v>0</v>
      </c>
      <c r="FT56">
        <v>-0.274</v>
      </c>
      <c r="FU56">
        <v>-0.002</v>
      </c>
      <c r="FV56">
        <v>2.549</v>
      </c>
      <c r="FW56">
        <v>0.129</v>
      </c>
      <c r="FX56">
        <v>420</v>
      </c>
      <c r="FY56">
        <v>17</v>
      </c>
      <c r="FZ56">
        <v>0.02</v>
      </c>
      <c r="GA56">
        <v>0.04</v>
      </c>
      <c r="GB56">
        <v>-33.5284</v>
      </c>
      <c r="GC56">
        <v>-1.302421013133191</v>
      </c>
      <c r="GD56">
        <v>0.2342052828183002</v>
      </c>
      <c r="GE56">
        <v>0</v>
      </c>
      <c r="GF56">
        <v>315.3121176470588</v>
      </c>
      <c r="GG56">
        <v>5.103804435169005</v>
      </c>
      <c r="GH56">
        <v>0.5366363520993161</v>
      </c>
      <c r="GI56">
        <v>0</v>
      </c>
      <c r="GJ56">
        <v>1.5117755</v>
      </c>
      <c r="GK56">
        <v>-0.5009711819887488</v>
      </c>
      <c r="GL56">
        <v>0.04874308796896233</v>
      </c>
      <c r="GM56">
        <v>0</v>
      </c>
      <c r="GN56">
        <v>0</v>
      </c>
      <c r="GO56">
        <v>3</v>
      </c>
      <c r="GP56" t="s">
        <v>458</v>
      </c>
      <c r="GQ56">
        <v>3.10199</v>
      </c>
      <c r="GR56">
        <v>2.72389</v>
      </c>
      <c r="GS56">
        <v>0.112409</v>
      </c>
      <c r="GT56">
        <v>0.116835</v>
      </c>
      <c r="GU56">
        <v>0.100286</v>
      </c>
      <c r="GV56">
        <v>0.0969464</v>
      </c>
      <c r="GW56">
        <v>23204.4</v>
      </c>
      <c r="GX56">
        <v>20979.9</v>
      </c>
      <c r="GY56">
        <v>26708</v>
      </c>
      <c r="GZ56">
        <v>23978.2</v>
      </c>
      <c r="HA56">
        <v>38449.9</v>
      </c>
      <c r="HB56">
        <v>32012.9</v>
      </c>
      <c r="HC56">
        <v>46633.2</v>
      </c>
      <c r="HD56">
        <v>37934.8</v>
      </c>
      <c r="HE56">
        <v>1.86663</v>
      </c>
      <c r="HF56">
        <v>1.86577</v>
      </c>
      <c r="HG56">
        <v>0.137463</v>
      </c>
      <c r="HH56">
        <v>0</v>
      </c>
      <c r="HI56">
        <v>27.7719</v>
      </c>
      <c r="HJ56">
        <v>999.9</v>
      </c>
      <c r="HK56">
        <v>49.6</v>
      </c>
      <c r="HL56">
        <v>31.2</v>
      </c>
      <c r="HM56">
        <v>24.905</v>
      </c>
      <c r="HN56">
        <v>61.0591</v>
      </c>
      <c r="HO56">
        <v>22.2236</v>
      </c>
      <c r="HP56">
        <v>1</v>
      </c>
      <c r="HQ56">
        <v>0.140094</v>
      </c>
      <c r="HR56">
        <v>-0.0789325</v>
      </c>
      <c r="HS56">
        <v>20.281</v>
      </c>
      <c r="HT56">
        <v>5.21115</v>
      </c>
      <c r="HU56">
        <v>11.9798</v>
      </c>
      <c r="HV56">
        <v>4.9635</v>
      </c>
      <c r="HW56">
        <v>3.2743</v>
      </c>
      <c r="HX56">
        <v>9999</v>
      </c>
      <c r="HY56">
        <v>9999</v>
      </c>
      <c r="HZ56">
        <v>9999</v>
      </c>
      <c r="IA56">
        <v>31.1</v>
      </c>
      <c r="IB56">
        <v>1.86399</v>
      </c>
      <c r="IC56">
        <v>1.86012</v>
      </c>
      <c r="ID56">
        <v>1.85837</v>
      </c>
      <c r="IE56">
        <v>1.85975</v>
      </c>
      <c r="IF56">
        <v>1.85989</v>
      </c>
      <c r="IG56">
        <v>1.85837</v>
      </c>
      <c r="IH56">
        <v>1.85745</v>
      </c>
      <c r="II56">
        <v>1.85242</v>
      </c>
      <c r="IJ56">
        <v>0</v>
      </c>
      <c r="IK56">
        <v>0</v>
      </c>
      <c r="IL56">
        <v>0</v>
      </c>
      <c r="IM56">
        <v>0</v>
      </c>
      <c r="IN56" t="s">
        <v>441</v>
      </c>
      <c r="IO56" t="s">
        <v>442</v>
      </c>
      <c r="IP56" t="s">
        <v>443</v>
      </c>
      <c r="IQ56" t="s">
        <v>443</v>
      </c>
      <c r="IR56" t="s">
        <v>443</v>
      </c>
      <c r="IS56" t="s">
        <v>443</v>
      </c>
      <c r="IT56">
        <v>0</v>
      </c>
      <c r="IU56">
        <v>100</v>
      </c>
      <c r="IV56">
        <v>100</v>
      </c>
      <c r="IW56">
        <v>-0.804</v>
      </c>
      <c r="IX56">
        <v>0.2822</v>
      </c>
      <c r="IY56">
        <v>-0.819046093373875</v>
      </c>
      <c r="IZ56">
        <v>-0.0008311593448893811</v>
      </c>
      <c r="JA56">
        <v>1.768286430498992E-06</v>
      </c>
      <c r="JB56">
        <v>-5.176383660599935E-10</v>
      </c>
      <c r="JC56">
        <v>0.01793090377665582</v>
      </c>
      <c r="JD56">
        <v>0.002652576625932546</v>
      </c>
      <c r="JE56">
        <v>0.0004569377311329863</v>
      </c>
      <c r="JF56">
        <v>1.003524486243527E-07</v>
      </c>
      <c r="JG56">
        <v>2</v>
      </c>
      <c r="JH56">
        <v>1975</v>
      </c>
      <c r="JI56">
        <v>1</v>
      </c>
      <c r="JJ56">
        <v>26</v>
      </c>
      <c r="JK56">
        <v>201395.9</v>
      </c>
      <c r="JL56">
        <v>201396.1</v>
      </c>
      <c r="JM56">
        <v>1.58203</v>
      </c>
      <c r="JN56">
        <v>2.62329</v>
      </c>
      <c r="JO56">
        <v>1.49658</v>
      </c>
      <c r="JP56">
        <v>2.34375</v>
      </c>
      <c r="JQ56">
        <v>1.54907</v>
      </c>
      <c r="JR56">
        <v>2.45972</v>
      </c>
      <c r="JS56">
        <v>36.1754</v>
      </c>
      <c r="JT56">
        <v>24.1751</v>
      </c>
      <c r="JU56">
        <v>18</v>
      </c>
      <c r="JV56">
        <v>482.907</v>
      </c>
      <c r="JW56">
        <v>497.347</v>
      </c>
      <c r="JX56">
        <v>27.5534</v>
      </c>
      <c r="JY56">
        <v>29.1023</v>
      </c>
      <c r="JZ56">
        <v>29.9998</v>
      </c>
      <c r="KA56">
        <v>29.3882</v>
      </c>
      <c r="KB56">
        <v>29.399</v>
      </c>
      <c r="KC56">
        <v>31.7778</v>
      </c>
      <c r="KD56">
        <v>21.6093</v>
      </c>
      <c r="KE56">
        <v>92.9366</v>
      </c>
      <c r="KF56">
        <v>27.5405</v>
      </c>
      <c r="KG56">
        <v>641.066</v>
      </c>
      <c r="KH56">
        <v>20.2245</v>
      </c>
      <c r="KI56">
        <v>101.964</v>
      </c>
      <c r="KJ56">
        <v>91.48569999999999</v>
      </c>
    </row>
    <row r="57" spans="1:296">
      <c r="A57">
        <v>39</v>
      </c>
      <c r="B57">
        <v>1759073364.6</v>
      </c>
      <c r="C57">
        <v>281.5</v>
      </c>
      <c r="D57" t="s">
        <v>521</v>
      </c>
      <c r="E57" t="s">
        <v>522</v>
      </c>
      <c r="F57">
        <v>5</v>
      </c>
      <c r="G57" t="s">
        <v>436</v>
      </c>
      <c r="H57">
        <v>1759073356.814285</v>
      </c>
      <c r="I57">
        <f>(J57)/1000</f>
        <v>0</v>
      </c>
      <c r="J57">
        <f>IF(DO57, AM57, AG57)</f>
        <v>0</v>
      </c>
      <c r="K57">
        <f>IF(DO57, AH57, AF57)</f>
        <v>0</v>
      </c>
      <c r="L57">
        <f>DQ57 - IF(AT57&gt;1, K57*DK57*100.0/(AV57), 0)</f>
        <v>0</v>
      </c>
      <c r="M57">
        <f>((S57-I57/2)*L57-K57)/(S57+I57/2)</f>
        <v>0</v>
      </c>
      <c r="N57">
        <f>M57*(DX57+DY57)/1000.0</f>
        <v>0</v>
      </c>
      <c r="O57">
        <f>(DQ57 - IF(AT57&gt;1, K57*DK57*100.0/(AV57), 0))*(DX57+DY57)/1000.0</f>
        <v>0</v>
      </c>
      <c r="P57">
        <f>2.0/((1/R57-1/Q57)+SIGN(R57)*SQRT((1/R57-1/Q57)*(1/R57-1/Q57) + 4*DL57/((DL57+1)*(DL57+1))*(2*1/R57*1/Q57-1/Q57*1/Q57)))</f>
        <v>0</v>
      </c>
      <c r="Q57">
        <f>IF(LEFT(DM57,1)&lt;&gt;"0",IF(LEFT(DM57,1)="1",3.0,DN57),$D$5+$E$5*(EE57*DX57/($K$5*1000))+$F$5*(EE57*DX57/($K$5*1000))*MAX(MIN(DK57,$J$5),$I$5)*MAX(MIN(DK57,$J$5),$I$5)+$G$5*MAX(MIN(DK57,$J$5),$I$5)*(EE57*DX57/($K$5*1000))+$H$5*(EE57*DX57/($K$5*1000))*(EE57*DX57/($K$5*1000)))</f>
        <v>0</v>
      </c>
      <c r="R57">
        <f>I57*(1000-(1000*0.61365*exp(17.502*V57/(240.97+V57))/(DX57+DY57)+DS57)/2)/(1000*0.61365*exp(17.502*V57/(240.97+V57))/(DX57+DY57)-DS57)</f>
        <v>0</v>
      </c>
      <c r="S57">
        <f>1/((DL57+1)/(P57/1.6)+1/(Q57/1.37)) + DL57/((DL57+1)/(P57/1.6) + DL57/(Q57/1.37))</f>
        <v>0</v>
      </c>
      <c r="T57">
        <f>(DG57*DJ57)</f>
        <v>0</v>
      </c>
      <c r="U57">
        <f>(DZ57+(T57+2*0.95*5.67E-8*(((DZ57+$B$9)+273)^4-(DZ57+273)^4)-44100*I57)/(1.84*29.3*Q57+8*0.95*5.67E-8*(DZ57+273)^3))</f>
        <v>0</v>
      </c>
      <c r="V57">
        <f>($C$9*EA57+$D$9*EB57+$E$9*U57)</f>
        <v>0</v>
      </c>
      <c r="W57">
        <f>0.61365*exp(17.502*V57/(240.97+V57))</f>
        <v>0</v>
      </c>
      <c r="X57">
        <f>(Y57/Z57*100)</f>
        <v>0</v>
      </c>
      <c r="Y57">
        <f>DS57*(DX57+DY57)/1000</f>
        <v>0</v>
      </c>
      <c r="Z57">
        <f>0.61365*exp(17.502*DZ57/(240.97+DZ57))</f>
        <v>0</v>
      </c>
      <c r="AA57">
        <f>(W57-DS57*(DX57+DY57)/1000)</f>
        <v>0</v>
      </c>
      <c r="AB57">
        <f>(-I57*44100)</f>
        <v>0</v>
      </c>
      <c r="AC57">
        <f>2*29.3*Q57*0.92*(DZ57-V57)</f>
        <v>0</v>
      </c>
      <c r="AD57">
        <f>2*0.95*5.67E-8*(((DZ57+$B$9)+273)^4-(V57+273)^4)</f>
        <v>0</v>
      </c>
      <c r="AE57">
        <f>T57+AD57+AB57+AC57</f>
        <v>0</v>
      </c>
      <c r="AF57">
        <f>DW57*AT57*(DR57-DQ57*(1000-AT57*DT57)/(1000-AT57*DS57))/(100*DK57)</f>
        <v>0</v>
      </c>
      <c r="AG57">
        <f>1000*DW57*AT57*(DS57-DT57)/(100*DK57*(1000-AT57*DS57))</f>
        <v>0</v>
      </c>
      <c r="AH57">
        <f>(AI57 - AJ57 - DX57*1E3/(8.314*(DZ57+273.15)) * AL57/DW57 * AK57) * DW57/(100*DK57) * (1000 - DT57)/1000</f>
        <v>0</v>
      </c>
      <c r="AI57">
        <v>636.4870274563789</v>
      </c>
      <c r="AJ57">
        <v>612.0647636363634</v>
      </c>
      <c r="AK57">
        <v>3.394755106072737</v>
      </c>
      <c r="AL57">
        <v>65.07382265108268</v>
      </c>
      <c r="AM57">
        <f>(AO57 - AN57 + DX57*1E3/(8.314*(DZ57+273.15)) * AQ57/DW57 * AP57) * DW57/(100*DK57) * 1000/(1000 - AO57)</f>
        <v>0</v>
      </c>
      <c r="AN57">
        <v>20.15331645271098</v>
      </c>
      <c r="AO57">
        <v>21.56948909090909</v>
      </c>
      <c r="AP57">
        <v>2.957451395754491E-05</v>
      </c>
      <c r="AQ57">
        <v>105.1465455162051</v>
      </c>
      <c r="AR57">
        <v>0</v>
      </c>
      <c r="AS57">
        <v>0</v>
      </c>
      <c r="AT57">
        <f>IF(AR57*$H$15&gt;=AV57,1.0,(AV57/(AV57-AR57*$H$15)))</f>
        <v>0</v>
      </c>
      <c r="AU57">
        <f>(AT57-1)*100</f>
        <v>0</v>
      </c>
      <c r="AV57">
        <f>MAX(0,($B$15+$C$15*EE57)/(1+$D$15*EE57)*DX57/(DZ57+273)*$E$15)</f>
        <v>0</v>
      </c>
      <c r="AW57" t="s">
        <v>437</v>
      </c>
      <c r="AX57" t="s">
        <v>437</v>
      </c>
      <c r="AY57">
        <v>0</v>
      </c>
      <c r="AZ57">
        <v>0</v>
      </c>
      <c r="BA57">
        <f>1-AY57/AZ57</f>
        <v>0</v>
      </c>
      <c r="BB57">
        <v>0</v>
      </c>
      <c r="BC57" t="s">
        <v>437</v>
      </c>
      <c r="BD57" t="s">
        <v>437</v>
      </c>
      <c r="BE57">
        <v>0</v>
      </c>
      <c r="BF57">
        <v>0</v>
      </c>
      <c r="BG57">
        <f>1-BE57/BF57</f>
        <v>0</v>
      </c>
      <c r="BH57">
        <v>0.5</v>
      </c>
      <c r="BI57">
        <f>DH57</f>
        <v>0</v>
      </c>
      <c r="BJ57">
        <f>K57</f>
        <v>0</v>
      </c>
      <c r="BK57">
        <f>BG57*BH57*BI57</f>
        <v>0</v>
      </c>
      <c r="BL57">
        <f>(BJ57-BB57)/BI57</f>
        <v>0</v>
      </c>
      <c r="BM57">
        <f>(AZ57-BF57)/BF57</f>
        <v>0</v>
      </c>
      <c r="BN57">
        <f>AY57/(BA57+AY57/BF57)</f>
        <v>0</v>
      </c>
      <c r="BO57" t="s">
        <v>437</v>
      </c>
      <c r="BP57">
        <v>0</v>
      </c>
      <c r="BQ57">
        <f>IF(BP57&lt;&gt;0, BP57, BN57)</f>
        <v>0</v>
      </c>
      <c r="BR57">
        <f>1-BQ57/BF57</f>
        <v>0</v>
      </c>
      <c r="BS57">
        <f>(BF57-BE57)/(BF57-BQ57)</f>
        <v>0</v>
      </c>
      <c r="BT57">
        <f>(AZ57-BF57)/(AZ57-BQ57)</f>
        <v>0</v>
      </c>
      <c r="BU57">
        <f>(BF57-BE57)/(BF57-AY57)</f>
        <v>0</v>
      </c>
      <c r="BV57">
        <f>(AZ57-BF57)/(AZ57-AY57)</f>
        <v>0</v>
      </c>
      <c r="BW57">
        <f>(BS57*BQ57/BE57)</f>
        <v>0</v>
      </c>
      <c r="BX57">
        <f>(1-BW57)</f>
        <v>0</v>
      </c>
      <c r="DG57">
        <f>$B$13*EF57+$C$13*EG57+$F$13*ER57*(1-EU57)</f>
        <v>0</v>
      </c>
      <c r="DH57">
        <f>DG57*DI57</f>
        <v>0</v>
      </c>
      <c r="DI57">
        <f>($B$13*$D$11+$C$13*$D$11+$F$13*((FE57+EW57)/MAX(FE57+EW57+FF57, 0.1)*$I$11+FF57/MAX(FE57+EW57+FF57, 0.1)*$J$11))/($B$13+$C$13+$F$13)</f>
        <v>0</v>
      </c>
      <c r="DJ57">
        <f>($B$13*$K$11+$C$13*$K$11+$F$13*((FE57+EW57)/MAX(FE57+EW57+FF57, 0.1)*$P$11+FF57/MAX(FE57+EW57+FF57, 0.1)*$Q$11))/($B$13+$C$13+$F$13)</f>
        <v>0</v>
      </c>
      <c r="DK57">
        <v>2.7</v>
      </c>
      <c r="DL57">
        <v>0.5</v>
      </c>
      <c r="DM57" t="s">
        <v>438</v>
      </c>
      <c r="DN57">
        <v>2</v>
      </c>
      <c r="DO57" t="b">
        <v>1</v>
      </c>
      <c r="DP57">
        <v>1759073356.814285</v>
      </c>
      <c r="DQ57">
        <v>574.5181785714286</v>
      </c>
      <c r="DR57">
        <v>608.0631785714285</v>
      </c>
      <c r="DS57">
        <v>21.55795714285714</v>
      </c>
      <c r="DT57">
        <v>20.10636428571429</v>
      </c>
      <c r="DU57">
        <v>575.3285714285714</v>
      </c>
      <c r="DV57">
        <v>21.27578571428571</v>
      </c>
      <c r="DW57">
        <v>500.0077857142858</v>
      </c>
      <c r="DX57">
        <v>90.87781428571427</v>
      </c>
      <c r="DY57">
        <v>0.06559520357142858</v>
      </c>
      <c r="DZ57">
        <v>28.71426428571428</v>
      </c>
      <c r="EA57">
        <v>30.01506785714286</v>
      </c>
      <c r="EB57">
        <v>999.9000000000002</v>
      </c>
      <c r="EC57">
        <v>0</v>
      </c>
      <c r="ED57">
        <v>0</v>
      </c>
      <c r="EE57">
        <v>10015.58678571429</v>
      </c>
      <c r="EF57">
        <v>0</v>
      </c>
      <c r="EG57">
        <v>11.31347857142857</v>
      </c>
      <c r="EH57">
        <v>-33.54485357142858</v>
      </c>
      <c r="EI57">
        <v>587.1765714285714</v>
      </c>
      <c r="EJ57">
        <v>620.5404642857142</v>
      </c>
      <c r="EK57">
        <v>1.451605357142857</v>
      </c>
      <c r="EL57">
        <v>608.0631785714285</v>
      </c>
      <c r="EM57">
        <v>20.10636428571429</v>
      </c>
      <c r="EN57">
        <v>1.959140714285714</v>
      </c>
      <c r="EO57">
        <v>1.8272225</v>
      </c>
      <c r="EP57">
        <v>17.11791428571428</v>
      </c>
      <c r="EQ57">
        <v>16.0216</v>
      </c>
      <c r="ER57">
        <v>1999.996071428572</v>
      </c>
      <c r="ES57">
        <v>0.9800073928571429</v>
      </c>
      <c r="ET57">
        <v>0.01999265357142857</v>
      </c>
      <c r="EU57">
        <v>0</v>
      </c>
      <c r="EV57">
        <v>315.9917857142858</v>
      </c>
      <c r="EW57">
        <v>5.00078</v>
      </c>
      <c r="EX57">
        <v>6258.836071428574</v>
      </c>
      <c r="EY57">
        <v>16379.64642857143</v>
      </c>
      <c r="EZ57">
        <v>39.10460714285715</v>
      </c>
      <c r="FA57">
        <v>40.01992857142857</v>
      </c>
      <c r="FB57">
        <v>39.44396428571429</v>
      </c>
      <c r="FC57">
        <v>39.64474999999999</v>
      </c>
      <c r="FD57">
        <v>40.27642857142857</v>
      </c>
      <c r="FE57">
        <v>1955.106071428571</v>
      </c>
      <c r="FF57">
        <v>39.89000000000001</v>
      </c>
      <c r="FG57">
        <v>0</v>
      </c>
      <c r="FH57">
        <v>1759073356.4</v>
      </c>
      <c r="FI57">
        <v>0</v>
      </c>
      <c r="FJ57">
        <v>316.03096</v>
      </c>
      <c r="FK57">
        <v>4.865692296402205</v>
      </c>
      <c r="FL57">
        <v>100.35384593822</v>
      </c>
      <c r="FM57">
        <v>6259.522</v>
      </c>
      <c r="FN57">
        <v>15</v>
      </c>
      <c r="FO57">
        <v>0</v>
      </c>
      <c r="FP57" t="s">
        <v>439</v>
      </c>
      <c r="FQ57">
        <v>1746989605.5</v>
      </c>
      <c r="FR57">
        <v>1746989593.5</v>
      </c>
      <c r="FS57">
        <v>0</v>
      </c>
      <c r="FT57">
        <v>-0.274</v>
      </c>
      <c r="FU57">
        <v>-0.002</v>
      </c>
      <c r="FV57">
        <v>2.549</v>
      </c>
      <c r="FW57">
        <v>0.129</v>
      </c>
      <c r="FX57">
        <v>420</v>
      </c>
      <c r="FY57">
        <v>17</v>
      </c>
      <c r="FZ57">
        <v>0.02</v>
      </c>
      <c r="GA57">
        <v>0.04</v>
      </c>
      <c r="GB57">
        <v>-33.5848525</v>
      </c>
      <c r="GC57">
        <v>0.4092236397748901</v>
      </c>
      <c r="GD57">
        <v>0.1464661001520488</v>
      </c>
      <c r="GE57">
        <v>1</v>
      </c>
      <c r="GF57">
        <v>315.6955294117647</v>
      </c>
      <c r="GG57">
        <v>4.769870130253237</v>
      </c>
      <c r="GH57">
        <v>0.5003560047485068</v>
      </c>
      <c r="GI57">
        <v>0</v>
      </c>
      <c r="GJ57">
        <v>1.480163</v>
      </c>
      <c r="GK57">
        <v>-0.5326228142589126</v>
      </c>
      <c r="GL57">
        <v>0.05167349926219434</v>
      </c>
      <c r="GM57">
        <v>0</v>
      </c>
      <c r="GN57">
        <v>1</v>
      </c>
      <c r="GO57">
        <v>3</v>
      </c>
      <c r="GP57" t="s">
        <v>455</v>
      </c>
      <c r="GQ57">
        <v>3.10223</v>
      </c>
      <c r="GR57">
        <v>2.72374</v>
      </c>
      <c r="GS57">
        <v>0.11466</v>
      </c>
      <c r="GT57">
        <v>0.119044</v>
      </c>
      <c r="GU57">
        <v>0.100328</v>
      </c>
      <c r="GV57">
        <v>0.0969773</v>
      </c>
      <c r="GW57">
        <v>23145.8</v>
      </c>
      <c r="GX57">
        <v>20927.4</v>
      </c>
      <c r="GY57">
        <v>26708.3</v>
      </c>
      <c r="GZ57">
        <v>23978.2</v>
      </c>
      <c r="HA57">
        <v>38448.9</v>
      </c>
      <c r="HB57">
        <v>32012</v>
      </c>
      <c r="HC57">
        <v>46633.8</v>
      </c>
      <c r="HD57">
        <v>37934.7</v>
      </c>
      <c r="HE57">
        <v>1.86747</v>
      </c>
      <c r="HF57">
        <v>1.86545</v>
      </c>
      <c r="HG57">
        <v>0.138097</v>
      </c>
      <c r="HH57">
        <v>0</v>
      </c>
      <c r="HI57">
        <v>27.7719</v>
      </c>
      <c r="HJ57">
        <v>999.9</v>
      </c>
      <c r="HK57">
        <v>49.6</v>
      </c>
      <c r="HL57">
        <v>31.2</v>
      </c>
      <c r="HM57">
        <v>24.9036</v>
      </c>
      <c r="HN57">
        <v>60.8591</v>
      </c>
      <c r="HO57">
        <v>22.2676</v>
      </c>
      <c r="HP57">
        <v>1</v>
      </c>
      <c r="HQ57">
        <v>0.139499</v>
      </c>
      <c r="HR57">
        <v>-0.0546487</v>
      </c>
      <c r="HS57">
        <v>20.2812</v>
      </c>
      <c r="HT57">
        <v>5.211</v>
      </c>
      <c r="HU57">
        <v>11.9798</v>
      </c>
      <c r="HV57">
        <v>4.96355</v>
      </c>
      <c r="HW57">
        <v>3.27435</v>
      </c>
      <c r="HX57">
        <v>9999</v>
      </c>
      <c r="HY57">
        <v>9999</v>
      </c>
      <c r="HZ57">
        <v>9999</v>
      </c>
      <c r="IA57">
        <v>31.1</v>
      </c>
      <c r="IB57">
        <v>1.86399</v>
      </c>
      <c r="IC57">
        <v>1.86011</v>
      </c>
      <c r="ID57">
        <v>1.85837</v>
      </c>
      <c r="IE57">
        <v>1.85975</v>
      </c>
      <c r="IF57">
        <v>1.85989</v>
      </c>
      <c r="IG57">
        <v>1.85837</v>
      </c>
      <c r="IH57">
        <v>1.85745</v>
      </c>
      <c r="II57">
        <v>1.85242</v>
      </c>
      <c r="IJ57">
        <v>0</v>
      </c>
      <c r="IK57">
        <v>0</v>
      </c>
      <c r="IL57">
        <v>0</v>
      </c>
      <c r="IM57">
        <v>0</v>
      </c>
      <c r="IN57" t="s">
        <v>441</v>
      </c>
      <c r="IO57" t="s">
        <v>442</v>
      </c>
      <c r="IP57" t="s">
        <v>443</v>
      </c>
      <c r="IQ57" t="s">
        <v>443</v>
      </c>
      <c r="IR57" t="s">
        <v>443</v>
      </c>
      <c r="IS57" t="s">
        <v>443</v>
      </c>
      <c r="IT57">
        <v>0</v>
      </c>
      <c r="IU57">
        <v>100</v>
      </c>
      <c r="IV57">
        <v>100</v>
      </c>
      <c r="IW57">
        <v>-0.792</v>
      </c>
      <c r="IX57">
        <v>0.2825</v>
      </c>
      <c r="IY57">
        <v>-0.819046093373875</v>
      </c>
      <c r="IZ57">
        <v>-0.0008311593448893811</v>
      </c>
      <c r="JA57">
        <v>1.768286430498992E-06</v>
      </c>
      <c r="JB57">
        <v>-5.176383660599935E-10</v>
      </c>
      <c r="JC57">
        <v>0.01793090377665582</v>
      </c>
      <c r="JD57">
        <v>0.002652576625932546</v>
      </c>
      <c r="JE57">
        <v>0.0004569377311329863</v>
      </c>
      <c r="JF57">
        <v>1.003524486243527E-07</v>
      </c>
      <c r="JG57">
        <v>2</v>
      </c>
      <c r="JH57">
        <v>1975</v>
      </c>
      <c r="JI57">
        <v>1</v>
      </c>
      <c r="JJ57">
        <v>26</v>
      </c>
      <c r="JK57">
        <v>201396</v>
      </c>
      <c r="JL57">
        <v>201396.2</v>
      </c>
      <c r="JM57">
        <v>1.61499</v>
      </c>
      <c r="JN57">
        <v>2.62695</v>
      </c>
      <c r="JO57">
        <v>1.49658</v>
      </c>
      <c r="JP57">
        <v>2.34375</v>
      </c>
      <c r="JQ57">
        <v>1.54907</v>
      </c>
      <c r="JR57">
        <v>2.41455</v>
      </c>
      <c r="JS57">
        <v>36.1754</v>
      </c>
      <c r="JT57">
        <v>24.1751</v>
      </c>
      <c r="JU57">
        <v>18</v>
      </c>
      <c r="JV57">
        <v>483.375</v>
      </c>
      <c r="JW57">
        <v>497.099</v>
      </c>
      <c r="JX57">
        <v>27.5393</v>
      </c>
      <c r="JY57">
        <v>29.0992</v>
      </c>
      <c r="JZ57">
        <v>29.9997</v>
      </c>
      <c r="KA57">
        <v>29.3844</v>
      </c>
      <c r="KB57">
        <v>29.3953</v>
      </c>
      <c r="KC57">
        <v>32.4309</v>
      </c>
      <c r="KD57">
        <v>21.3383</v>
      </c>
      <c r="KE57">
        <v>92.9366</v>
      </c>
      <c r="KF57">
        <v>27.5237</v>
      </c>
      <c r="KG57">
        <v>654.426</v>
      </c>
      <c r="KH57">
        <v>20.2438</v>
      </c>
      <c r="KI57">
        <v>101.965</v>
      </c>
      <c r="KJ57">
        <v>91.48569999999999</v>
      </c>
    </row>
    <row r="58" spans="1:296">
      <c r="A58">
        <v>40</v>
      </c>
      <c r="B58">
        <v>1759073369.6</v>
      </c>
      <c r="C58">
        <v>286.5</v>
      </c>
      <c r="D58" t="s">
        <v>523</v>
      </c>
      <c r="E58" t="s">
        <v>524</v>
      </c>
      <c r="F58">
        <v>5</v>
      </c>
      <c r="G58" t="s">
        <v>436</v>
      </c>
      <c r="H58">
        <v>1759073362.1</v>
      </c>
      <c r="I58">
        <f>(J58)/1000</f>
        <v>0</v>
      </c>
      <c r="J58">
        <f>IF(DO58, AM58, AG58)</f>
        <v>0</v>
      </c>
      <c r="K58">
        <f>IF(DO58, AH58, AF58)</f>
        <v>0</v>
      </c>
      <c r="L58">
        <f>DQ58 - IF(AT58&gt;1, K58*DK58*100.0/(AV58), 0)</f>
        <v>0</v>
      </c>
      <c r="M58">
        <f>((S58-I58/2)*L58-K58)/(S58+I58/2)</f>
        <v>0</v>
      </c>
      <c r="N58">
        <f>M58*(DX58+DY58)/1000.0</f>
        <v>0</v>
      </c>
      <c r="O58">
        <f>(DQ58 - IF(AT58&gt;1, K58*DK58*100.0/(AV58), 0))*(DX58+DY58)/1000.0</f>
        <v>0</v>
      </c>
      <c r="P58">
        <f>2.0/((1/R58-1/Q58)+SIGN(R58)*SQRT((1/R58-1/Q58)*(1/R58-1/Q58) + 4*DL58/((DL58+1)*(DL58+1))*(2*1/R58*1/Q58-1/Q58*1/Q58)))</f>
        <v>0</v>
      </c>
      <c r="Q58">
        <f>IF(LEFT(DM58,1)&lt;&gt;"0",IF(LEFT(DM58,1)="1",3.0,DN58),$D$5+$E$5*(EE58*DX58/($K$5*1000))+$F$5*(EE58*DX58/($K$5*1000))*MAX(MIN(DK58,$J$5),$I$5)*MAX(MIN(DK58,$J$5),$I$5)+$G$5*MAX(MIN(DK58,$J$5),$I$5)*(EE58*DX58/($K$5*1000))+$H$5*(EE58*DX58/($K$5*1000))*(EE58*DX58/($K$5*1000)))</f>
        <v>0</v>
      </c>
      <c r="R58">
        <f>I58*(1000-(1000*0.61365*exp(17.502*V58/(240.97+V58))/(DX58+DY58)+DS58)/2)/(1000*0.61365*exp(17.502*V58/(240.97+V58))/(DX58+DY58)-DS58)</f>
        <v>0</v>
      </c>
      <c r="S58">
        <f>1/((DL58+1)/(P58/1.6)+1/(Q58/1.37)) + DL58/((DL58+1)/(P58/1.6) + DL58/(Q58/1.37))</f>
        <v>0</v>
      </c>
      <c r="T58">
        <f>(DG58*DJ58)</f>
        <v>0</v>
      </c>
      <c r="U58">
        <f>(DZ58+(T58+2*0.95*5.67E-8*(((DZ58+$B$9)+273)^4-(DZ58+273)^4)-44100*I58)/(1.84*29.3*Q58+8*0.95*5.67E-8*(DZ58+273)^3))</f>
        <v>0</v>
      </c>
      <c r="V58">
        <f>($C$9*EA58+$D$9*EB58+$E$9*U58)</f>
        <v>0</v>
      </c>
      <c r="W58">
        <f>0.61365*exp(17.502*V58/(240.97+V58))</f>
        <v>0</v>
      </c>
      <c r="X58">
        <f>(Y58/Z58*100)</f>
        <v>0</v>
      </c>
      <c r="Y58">
        <f>DS58*(DX58+DY58)/1000</f>
        <v>0</v>
      </c>
      <c r="Z58">
        <f>0.61365*exp(17.502*DZ58/(240.97+DZ58))</f>
        <v>0</v>
      </c>
      <c r="AA58">
        <f>(W58-DS58*(DX58+DY58)/1000)</f>
        <v>0</v>
      </c>
      <c r="AB58">
        <f>(-I58*44100)</f>
        <v>0</v>
      </c>
      <c r="AC58">
        <f>2*29.3*Q58*0.92*(DZ58-V58)</f>
        <v>0</v>
      </c>
      <c r="AD58">
        <f>2*0.95*5.67E-8*(((DZ58+$B$9)+273)^4-(V58+273)^4)</f>
        <v>0</v>
      </c>
      <c r="AE58">
        <f>T58+AD58+AB58+AC58</f>
        <v>0</v>
      </c>
      <c r="AF58">
        <f>DW58*AT58*(DR58-DQ58*(1000-AT58*DT58)/(1000-AT58*DS58))/(100*DK58)</f>
        <v>0</v>
      </c>
      <c r="AG58">
        <f>1000*DW58*AT58*(DS58-DT58)/(100*DK58*(1000-AT58*DS58))</f>
        <v>0</v>
      </c>
      <c r="AH58">
        <f>(AI58 - AJ58 - DX58*1E3/(8.314*(DZ58+273.15)) * AL58/DW58 * AK58) * DW58/(100*DK58) * (1000 - DT58)/1000</f>
        <v>0</v>
      </c>
      <c r="AI58">
        <v>653.979347188685</v>
      </c>
      <c r="AJ58">
        <v>629.2601575757571</v>
      </c>
      <c r="AK58">
        <v>3.439725041928689</v>
      </c>
      <c r="AL58">
        <v>65.07382265108268</v>
      </c>
      <c r="AM58">
        <f>(AO58 - AN58 + DX58*1E3/(8.314*(DZ58+273.15)) * AQ58/DW58 * AP58) * DW58/(100*DK58) * 1000/(1000 - AO58)</f>
        <v>0</v>
      </c>
      <c r="AN58">
        <v>20.17261371237586</v>
      </c>
      <c r="AO58">
        <v>21.56557272727271</v>
      </c>
      <c r="AP58">
        <v>-1.144808922653343E-05</v>
      </c>
      <c r="AQ58">
        <v>105.1465455162051</v>
      </c>
      <c r="AR58">
        <v>0</v>
      </c>
      <c r="AS58">
        <v>0</v>
      </c>
      <c r="AT58">
        <f>IF(AR58*$H$15&gt;=AV58,1.0,(AV58/(AV58-AR58*$H$15)))</f>
        <v>0</v>
      </c>
      <c r="AU58">
        <f>(AT58-1)*100</f>
        <v>0</v>
      </c>
      <c r="AV58">
        <f>MAX(0,($B$15+$C$15*EE58)/(1+$D$15*EE58)*DX58/(DZ58+273)*$E$15)</f>
        <v>0</v>
      </c>
      <c r="AW58" t="s">
        <v>437</v>
      </c>
      <c r="AX58" t="s">
        <v>437</v>
      </c>
      <c r="AY58">
        <v>0</v>
      </c>
      <c r="AZ58">
        <v>0</v>
      </c>
      <c r="BA58">
        <f>1-AY58/AZ58</f>
        <v>0</v>
      </c>
      <c r="BB58">
        <v>0</v>
      </c>
      <c r="BC58" t="s">
        <v>437</v>
      </c>
      <c r="BD58" t="s">
        <v>437</v>
      </c>
      <c r="BE58">
        <v>0</v>
      </c>
      <c r="BF58">
        <v>0</v>
      </c>
      <c r="BG58">
        <f>1-BE58/BF58</f>
        <v>0</v>
      </c>
      <c r="BH58">
        <v>0.5</v>
      </c>
      <c r="BI58">
        <f>DH58</f>
        <v>0</v>
      </c>
      <c r="BJ58">
        <f>K58</f>
        <v>0</v>
      </c>
      <c r="BK58">
        <f>BG58*BH58*BI58</f>
        <v>0</v>
      </c>
      <c r="BL58">
        <f>(BJ58-BB58)/BI58</f>
        <v>0</v>
      </c>
      <c r="BM58">
        <f>(AZ58-BF58)/BF58</f>
        <v>0</v>
      </c>
      <c r="BN58">
        <f>AY58/(BA58+AY58/BF58)</f>
        <v>0</v>
      </c>
      <c r="BO58" t="s">
        <v>437</v>
      </c>
      <c r="BP58">
        <v>0</v>
      </c>
      <c r="BQ58">
        <f>IF(BP58&lt;&gt;0, BP58, BN58)</f>
        <v>0</v>
      </c>
      <c r="BR58">
        <f>1-BQ58/BF58</f>
        <v>0</v>
      </c>
      <c r="BS58">
        <f>(BF58-BE58)/(BF58-BQ58)</f>
        <v>0</v>
      </c>
      <c r="BT58">
        <f>(AZ58-BF58)/(AZ58-BQ58)</f>
        <v>0</v>
      </c>
      <c r="BU58">
        <f>(BF58-BE58)/(BF58-AY58)</f>
        <v>0</v>
      </c>
      <c r="BV58">
        <f>(AZ58-BF58)/(AZ58-AY58)</f>
        <v>0</v>
      </c>
      <c r="BW58">
        <f>(BS58*BQ58/BE58)</f>
        <v>0</v>
      </c>
      <c r="BX58">
        <f>(1-BW58)</f>
        <v>0</v>
      </c>
      <c r="DG58">
        <f>$B$13*EF58+$C$13*EG58+$F$13*ER58*(1-EU58)</f>
        <v>0</v>
      </c>
      <c r="DH58">
        <f>DG58*DI58</f>
        <v>0</v>
      </c>
      <c r="DI58">
        <f>($B$13*$D$11+$C$13*$D$11+$F$13*((FE58+EW58)/MAX(FE58+EW58+FF58, 0.1)*$I$11+FF58/MAX(FE58+EW58+FF58, 0.1)*$J$11))/($B$13+$C$13+$F$13)</f>
        <v>0</v>
      </c>
      <c r="DJ58">
        <f>($B$13*$K$11+$C$13*$K$11+$F$13*((FE58+EW58)/MAX(FE58+EW58+FF58, 0.1)*$P$11+FF58/MAX(FE58+EW58+FF58, 0.1)*$Q$11))/($B$13+$C$13+$F$13)</f>
        <v>0</v>
      </c>
      <c r="DK58">
        <v>2.7</v>
      </c>
      <c r="DL58">
        <v>0.5</v>
      </c>
      <c r="DM58" t="s">
        <v>438</v>
      </c>
      <c r="DN58">
        <v>2</v>
      </c>
      <c r="DO58" t="b">
        <v>1</v>
      </c>
      <c r="DP58">
        <v>1759073362.1</v>
      </c>
      <c r="DQ58">
        <v>592.218</v>
      </c>
      <c r="DR58">
        <v>625.892037037037</v>
      </c>
      <c r="DS58">
        <v>21.56201111111111</v>
      </c>
      <c r="DT58">
        <v>20.1435037037037</v>
      </c>
      <c r="DU58">
        <v>593.0159259259259</v>
      </c>
      <c r="DV58">
        <v>21.27975185185185</v>
      </c>
      <c r="DW58">
        <v>500.0428518518518</v>
      </c>
      <c r="DX58">
        <v>90.87922962962961</v>
      </c>
      <c r="DY58">
        <v>0.06555438888888888</v>
      </c>
      <c r="DZ58">
        <v>28.71523333333334</v>
      </c>
      <c r="EA58">
        <v>30.01646666666667</v>
      </c>
      <c r="EB58">
        <v>999.9000000000001</v>
      </c>
      <c r="EC58">
        <v>0</v>
      </c>
      <c r="ED58">
        <v>0</v>
      </c>
      <c r="EE58">
        <v>10014.07777777778</v>
      </c>
      <c r="EF58">
        <v>0</v>
      </c>
      <c r="EG58">
        <v>11.31576296296296</v>
      </c>
      <c r="EH58">
        <v>-33.67389259259259</v>
      </c>
      <c r="EI58">
        <v>605.2689259259259</v>
      </c>
      <c r="EJ58">
        <v>638.7591481481481</v>
      </c>
      <c r="EK58">
        <v>1.418512962962963</v>
      </c>
      <c r="EL58">
        <v>625.892037037037</v>
      </c>
      <c r="EM58">
        <v>20.1435037037037</v>
      </c>
      <c r="EN58">
        <v>1.95953962962963</v>
      </c>
      <c r="EO58">
        <v>1.830627037037037</v>
      </c>
      <c r="EP58">
        <v>17.12112962962963</v>
      </c>
      <c r="EQ58">
        <v>16.05075925925926</v>
      </c>
      <c r="ER58">
        <v>1999.989259259259</v>
      </c>
      <c r="ES58">
        <v>0.9800072222222224</v>
      </c>
      <c r="ET58">
        <v>0.01999282592592593</v>
      </c>
      <c r="EU58">
        <v>0</v>
      </c>
      <c r="EV58">
        <v>316.4548518518518</v>
      </c>
      <c r="EW58">
        <v>5.00078</v>
      </c>
      <c r="EX58">
        <v>6267.761481481481</v>
      </c>
      <c r="EY58">
        <v>16379.59259259259</v>
      </c>
      <c r="EZ58">
        <v>39.08540740740741</v>
      </c>
      <c r="FA58">
        <v>40.01148148148148</v>
      </c>
      <c r="FB58">
        <v>39.44414814814814</v>
      </c>
      <c r="FC58">
        <v>39.63392592592592</v>
      </c>
      <c r="FD58">
        <v>40.26129629629629</v>
      </c>
      <c r="FE58">
        <v>1955.099259259259</v>
      </c>
      <c r="FF58">
        <v>39.89000000000001</v>
      </c>
      <c r="FG58">
        <v>0</v>
      </c>
      <c r="FH58">
        <v>1759073361.8</v>
      </c>
      <c r="FI58">
        <v>0</v>
      </c>
      <c r="FJ58">
        <v>316.4651923076923</v>
      </c>
      <c r="FK58">
        <v>6.062666661301168</v>
      </c>
      <c r="FL58">
        <v>100.7702564377763</v>
      </c>
      <c r="FM58">
        <v>6268.125769230769</v>
      </c>
      <c r="FN58">
        <v>15</v>
      </c>
      <c r="FO58">
        <v>0</v>
      </c>
      <c r="FP58" t="s">
        <v>439</v>
      </c>
      <c r="FQ58">
        <v>1746989605.5</v>
      </c>
      <c r="FR58">
        <v>1746989593.5</v>
      </c>
      <c r="FS58">
        <v>0</v>
      </c>
      <c r="FT58">
        <v>-0.274</v>
      </c>
      <c r="FU58">
        <v>-0.002</v>
      </c>
      <c r="FV58">
        <v>2.549</v>
      </c>
      <c r="FW58">
        <v>0.129</v>
      </c>
      <c r="FX58">
        <v>420</v>
      </c>
      <c r="FY58">
        <v>17</v>
      </c>
      <c r="FZ58">
        <v>0.02</v>
      </c>
      <c r="GA58">
        <v>0.04</v>
      </c>
      <c r="GB58">
        <v>-33.6024756097561</v>
      </c>
      <c r="GC58">
        <v>-1.022098954703807</v>
      </c>
      <c r="GD58">
        <v>0.1649475833674884</v>
      </c>
      <c r="GE58">
        <v>0</v>
      </c>
      <c r="GF58">
        <v>316.1786470588236</v>
      </c>
      <c r="GG58">
        <v>5.278319329865245</v>
      </c>
      <c r="GH58">
        <v>0.5549459370781834</v>
      </c>
      <c r="GI58">
        <v>0</v>
      </c>
      <c r="GJ58">
        <v>1.444034634146341</v>
      </c>
      <c r="GK58">
        <v>-0.3912543554006972</v>
      </c>
      <c r="GL58">
        <v>0.04068106073979549</v>
      </c>
      <c r="GM58">
        <v>0</v>
      </c>
      <c r="GN58">
        <v>0</v>
      </c>
      <c r="GO58">
        <v>3</v>
      </c>
      <c r="GP58" t="s">
        <v>458</v>
      </c>
      <c r="GQ58">
        <v>3.10183</v>
      </c>
      <c r="GR58">
        <v>2.7237</v>
      </c>
      <c r="GS58">
        <v>0.116897</v>
      </c>
      <c r="GT58">
        <v>0.121231</v>
      </c>
      <c r="GU58">
        <v>0.100319</v>
      </c>
      <c r="GV58">
        <v>0.0971196</v>
      </c>
      <c r="GW58">
        <v>23087.6</v>
      </c>
      <c r="GX58">
        <v>20875.8</v>
      </c>
      <c r="GY58">
        <v>26708.6</v>
      </c>
      <c r="GZ58">
        <v>23978.5</v>
      </c>
      <c r="HA58">
        <v>38449.9</v>
      </c>
      <c r="HB58">
        <v>32007.4</v>
      </c>
      <c r="HC58">
        <v>46634.2</v>
      </c>
      <c r="HD58">
        <v>37935</v>
      </c>
      <c r="HE58">
        <v>1.8668</v>
      </c>
      <c r="HF58">
        <v>1.86642</v>
      </c>
      <c r="HG58">
        <v>0.137798</v>
      </c>
      <c r="HH58">
        <v>0</v>
      </c>
      <c r="HI58">
        <v>27.7719</v>
      </c>
      <c r="HJ58">
        <v>999.9</v>
      </c>
      <c r="HK58">
        <v>49.6</v>
      </c>
      <c r="HL58">
        <v>31.2</v>
      </c>
      <c r="HM58">
        <v>24.9063</v>
      </c>
      <c r="HN58">
        <v>61.2591</v>
      </c>
      <c r="HO58">
        <v>22.3638</v>
      </c>
      <c r="HP58">
        <v>1</v>
      </c>
      <c r="HQ58">
        <v>0.139294</v>
      </c>
      <c r="HR58">
        <v>-0.0338099</v>
      </c>
      <c r="HS58">
        <v>20.2811</v>
      </c>
      <c r="HT58">
        <v>5.21115</v>
      </c>
      <c r="HU58">
        <v>11.98</v>
      </c>
      <c r="HV58">
        <v>4.96345</v>
      </c>
      <c r="HW58">
        <v>3.27433</v>
      </c>
      <c r="HX58">
        <v>9999</v>
      </c>
      <c r="HY58">
        <v>9999</v>
      </c>
      <c r="HZ58">
        <v>9999</v>
      </c>
      <c r="IA58">
        <v>31.1</v>
      </c>
      <c r="IB58">
        <v>1.864</v>
      </c>
      <c r="IC58">
        <v>1.86014</v>
      </c>
      <c r="ID58">
        <v>1.85838</v>
      </c>
      <c r="IE58">
        <v>1.85978</v>
      </c>
      <c r="IF58">
        <v>1.85989</v>
      </c>
      <c r="IG58">
        <v>1.85837</v>
      </c>
      <c r="IH58">
        <v>1.85745</v>
      </c>
      <c r="II58">
        <v>1.85242</v>
      </c>
      <c r="IJ58">
        <v>0</v>
      </c>
      <c r="IK58">
        <v>0</v>
      </c>
      <c r="IL58">
        <v>0</v>
      </c>
      <c r="IM58">
        <v>0</v>
      </c>
      <c r="IN58" t="s">
        <v>441</v>
      </c>
      <c r="IO58" t="s">
        <v>442</v>
      </c>
      <c r="IP58" t="s">
        <v>443</v>
      </c>
      <c r="IQ58" t="s">
        <v>443</v>
      </c>
      <c r="IR58" t="s">
        <v>443</v>
      </c>
      <c r="IS58" t="s">
        <v>443</v>
      </c>
      <c r="IT58">
        <v>0</v>
      </c>
      <c r="IU58">
        <v>100</v>
      </c>
      <c r="IV58">
        <v>100</v>
      </c>
      <c r="IW58">
        <v>-0.78</v>
      </c>
      <c r="IX58">
        <v>0.2823</v>
      </c>
      <c r="IY58">
        <v>-0.819046093373875</v>
      </c>
      <c r="IZ58">
        <v>-0.0008311593448893811</v>
      </c>
      <c r="JA58">
        <v>1.768286430498992E-06</v>
      </c>
      <c r="JB58">
        <v>-5.176383660599935E-10</v>
      </c>
      <c r="JC58">
        <v>0.01793090377665582</v>
      </c>
      <c r="JD58">
        <v>0.002652576625932546</v>
      </c>
      <c r="JE58">
        <v>0.0004569377311329863</v>
      </c>
      <c r="JF58">
        <v>1.003524486243527E-07</v>
      </c>
      <c r="JG58">
        <v>2</v>
      </c>
      <c r="JH58">
        <v>1975</v>
      </c>
      <c r="JI58">
        <v>1</v>
      </c>
      <c r="JJ58">
        <v>26</v>
      </c>
      <c r="JK58">
        <v>201396.1</v>
      </c>
      <c r="JL58">
        <v>201396.3</v>
      </c>
      <c r="JM58">
        <v>1.64062</v>
      </c>
      <c r="JN58">
        <v>2.62329</v>
      </c>
      <c r="JO58">
        <v>1.49658</v>
      </c>
      <c r="JP58">
        <v>2.34375</v>
      </c>
      <c r="JQ58">
        <v>1.54907</v>
      </c>
      <c r="JR58">
        <v>2.45361</v>
      </c>
      <c r="JS58">
        <v>36.1754</v>
      </c>
      <c r="JT58">
        <v>24.1838</v>
      </c>
      <c r="JU58">
        <v>18</v>
      </c>
      <c r="JV58">
        <v>482.953</v>
      </c>
      <c r="JW58">
        <v>497.717</v>
      </c>
      <c r="JX58">
        <v>27.5213</v>
      </c>
      <c r="JY58">
        <v>29.0954</v>
      </c>
      <c r="JZ58">
        <v>29.9997</v>
      </c>
      <c r="KA58">
        <v>29.3806</v>
      </c>
      <c r="KB58">
        <v>29.3915</v>
      </c>
      <c r="KC58">
        <v>33.1496</v>
      </c>
      <c r="KD58">
        <v>21.3383</v>
      </c>
      <c r="KE58">
        <v>92.9366</v>
      </c>
      <c r="KF58">
        <v>27.5046</v>
      </c>
      <c r="KG58">
        <v>674.582</v>
      </c>
      <c r="KH58">
        <v>20.2682</v>
      </c>
      <c r="KI58">
        <v>101.966</v>
      </c>
      <c r="KJ58">
        <v>91.4866</v>
      </c>
    </row>
    <row r="59" spans="1:296">
      <c r="A59">
        <v>41</v>
      </c>
      <c r="B59">
        <v>1759073374.6</v>
      </c>
      <c r="C59">
        <v>291.5</v>
      </c>
      <c r="D59" t="s">
        <v>525</v>
      </c>
      <c r="E59" t="s">
        <v>526</v>
      </c>
      <c r="F59">
        <v>5</v>
      </c>
      <c r="G59" t="s">
        <v>436</v>
      </c>
      <c r="H59">
        <v>1759073366.814285</v>
      </c>
      <c r="I59">
        <f>(J59)/1000</f>
        <v>0</v>
      </c>
      <c r="J59">
        <f>IF(DO59, AM59, AG59)</f>
        <v>0</v>
      </c>
      <c r="K59">
        <f>IF(DO59, AH59, AF59)</f>
        <v>0</v>
      </c>
      <c r="L59">
        <f>DQ59 - IF(AT59&gt;1, K59*DK59*100.0/(AV59), 0)</f>
        <v>0</v>
      </c>
      <c r="M59">
        <f>((S59-I59/2)*L59-K59)/(S59+I59/2)</f>
        <v>0</v>
      </c>
      <c r="N59">
        <f>M59*(DX59+DY59)/1000.0</f>
        <v>0</v>
      </c>
      <c r="O59">
        <f>(DQ59 - IF(AT59&gt;1, K59*DK59*100.0/(AV59), 0))*(DX59+DY59)/1000.0</f>
        <v>0</v>
      </c>
      <c r="P59">
        <f>2.0/((1/R59-1/Q59)+SIGN(R59)*SQRT((1/R59-1/Q59)*(1/R59-1/Q59) + 4*DL59/((DL59+1)*(DL59+1))*(2*1/R59*1/Q59-1/Q59*1/Q59)))</f>
        <v>0</v>
      </c>
      <c r="Q59">
        <f>IF(LEFT(DM59,1)&lt;&gt;"0",IF(LEFT(DM59,1)="1",3.0,DN59),$D$5+$E$5*(EE59*DX59/($K$5*1000))+$F$5*(EE59*DX59/($K$5*1000))*MAX(MIN(DK59,$J$5),$I$5)*MAX(MIN(DK59,$J$5),$I$5)+$G$5*MAX(MIN(DK59,$J$5),$I$5)*(EE59*DX59/($K$5*1000))+$H$5*(EE59*DX59/($K$5*1000))*(EE59*DX59/($K$5*1000)))</f>
        <v>0</v>
      </c>
      <c r="R59">
        <f>I59*(1000-(1000*0.61365*exp(17.502*V59/(240.97+V59))/(DX59+DY59)+DS59)/2)/(1000*0.61365*exp(17.502*V59/(240.97+V59))/(DX59+DY59)-DS59)</f>
        <v>0</v>
      </c>
      <c r="S59">
        <f>1/((DL59+1)/(P59/1.6)+1/(Q59/1.37)) + DL59/((DL59+1)/(P59/1.6) + DL59/(Q59/1.37))</f>
        <v>0</v>
      </c>
      <c r="T59">
        <f>(DG59*DJ59)</f>
        <v>0</v>
      </c>
      <c r="U59">
        <f>(DZ59+(T59+2*0.95*5.67E-8*(((DZ59+$B$9)+273)^4-(DZ59+273)^4)-44100*I59)/(1.84*29.3*Q59+8*0.95*5.67E-8*(DZ59+273)^3))</f>
        <v>0</v>
      </c>
      <c r="V59">
        <f>($C$9*EA59+$D$9*EB59+$E$9*U59)</f>
        <v>0</v>
      </c>
      <c r="W59">
        <f>0.61365*exp(17.502*V59/(240.97+V59))</f>
        <v>0</v>
      </c>
      <c r="X59">
        <f>(Y59/Z59*100)</f>
        <v>0</v>
      </c>
      <c r="Y59">
        <f>DS59*(DX59+DY59)/1000</f>
        <v>0</v>
      </c>
      <c r="Z59">
        <f>0.61365*exp(17.502*DZ59/(240.97+DZ59))</f>
        <v>0</v>
      </c>
      <c r="AA59">
        <f>(W59-DS59*(DX59+DY59)/1000)</f>
        <v>0</v>
      </c>
      <c r="AB59">
        <f>(-I59*44100)</f>
        <v>0</v>
      </c>
      <c r="AC59">
        <f>2*29.3*Q59*0.92*(DZ59-V59)</f>
        <v>0</v>
      </c>
      <c r="AD59">
        <f>2*0.95*5.67E-8*(((DZ59+$B$9)+273)^4-(V59+273)^4)</f>
        <v>0</v>
      </c>
      <c r="AE59">
        <f>T59+AD59+AB59+AC59</f>
        <v>0</v>
      </c>
      <c r="AF59">
        <f>DW59*AT59*(DR59-DQ59*(1000-AT59*DT59)/(1000-AT59*DS59))/(100*DK59)</f>
        <v>0</v>
      </c>
      <c r="AG59">
        <f>1000*DW59*AT59*(DS59-DT59)/(100*DK59*(1000-AT59*DS59))</f>
        <v>0</v>
      </c>
      <c r="AH59">
        <f>(AI59 - AJ59 - DX59*1E3/(8.314*(DZ59+273.15)) * AL59/DW59 * AK59) * DW59/(100*DK59) * (1000 - DT59)/1000</f>
        <v>0</v>
      </c>
      <c r="AI59">
        <v>670.8526104647434</v>
      </c>
      <c r="AJ59">
        <v>646.2759333333331</v>
      </c>
      <c r="AK59">
        <v>3.405190868373977</v>
      </c>
      <c r="AL59">
        <v>65.07382265108268</v>
      </c>
      <c r="AM59">
        <f>(AO59 - AN59 + DX59*1E3/(8.314*(DZ59+273.15)) * AQ59/DW59 * AP59) * DW59/(100*DK59) * 1000/(1000 - AO59)</f>
        <v>0</v>
      </c>
      <c r="AN59">
        <v>20.21115119210906</v>
      </c>
      <c r="AO59">
        <v>21.57142181818182</v>
      </c>
      <c r="AP59">
        <v>1.43267098159904E-05</v>
      </c>
      <c r="AQ59">
        <v>105.1465455162051</v>
      </c>
      <c r="AR59">
        <v>0</v>
      </c>
      <c r="AS59">
        <v>0</v>
      </c>
      <c r="AT59">
        <f>IF(AR59*$H$15&gt;=AV59,1.0,(AV59/(AV59-AR59*$H$15)))</f>
        <v>0</v>
      </c>
      <c r="AU59">
        <f>(AT59-1)*100</f>
        <v>0</v>
      </c>
      <c r="AV59">
        <f>MAX(0,($B$15+$C$15*EE59)/(1+$D$15*EE59)*DX59/(DZ59+273)*$E$15)</f>
        <v>0</v>
      </c>
      <c r="AW59" t="s">
        <v>437</v>
      </c>
      <c r="AX59" t="s">
        <v>437</v>
      </c>
      <c r="AY59">
        <v>0</v>
      </c>
      <c r="AZ59">
        <v>0</v>
      </c>
      <c r="BA59">
        <f>1-AY59/AZ59</f>
        <v>0</v>
      </c>
      <c r="BB59">
        <v>0</v>
      </c>
      <c r="BC59" t="s">
        <v>437</v>
      </c>
      <c r="BD59" t="s">
        <v>437</v>
      </c>
      <c r="BE59">
        <v>0</v>
      </c>
      <c r="BF59">
        <v>0</v>
      </c>
      <c r="BG59">
        <f>1-BE59/BF59</f>
        <v>0</v>
      </c>
      <c r="BH59">
        <v>0.5</v>
      </c>
      <c r="BI59">
        <f>DH59</f>
        <v>0</v>
      </c>
      <c r="BJ59">
        <f>K59</f>
        <v>0</v>
      </c>
      <c r="BK59">
        <f>BG59*BH59*BI59</f>
        <v>0</v>
      </c>
      <c r="BL59">
        <f>(BJ59-BB59)/BI59</f>
        <v>0</v>
      </c>
      <c r="BM59">
        <f>(AZ59-BF59)/BF59</f>
        <v>0</v>
      </c>
      <c r="BN59">
        <f>AY59/(BA59+AY59/BF59)</f>
        <v>0</v>
      </c>
      <c r="BO59" t="s">
        <v>437</v>
      </c>
      <c r="BP59">
        <v>0</v>
      </c>
      <c r="BQ59">
        <f>IF(BP59&lt;&gt;0, BP59, BN59)</f>
        <v>0</v>
      </c>
      <c r="BR59">
        <f>1-BQ59/BF59</f>
        <v>0</v>
      </c>
      <c r="BS59">
        <f>(BF59-BE59)/(BF59-BQ59)</f>
        <v>0</v>
      </c>
      <c r="BT59">
        <f>(AZ59-BF59)/(AZ59-BQ59)</f>
        <v>0</v>
      </c>
      <c r="BU59">
        <f>(BF59-BE59)/(BF59-AY59)</f>
        <v>0</v>
      </c>
      <c r="BV59">
        <f>(AZ59-BF59)/(AZ59-AY59)</f>
        <v>0</v>
      </c>
      <c r="BW59">
        <f>(BS59*BQ59/BE59)</f>
        <v>0</v>
      </c>
      <c r="BX59">
        <f>(1-BW59)</f>
        <v>0</v>
      </c>
      <c r="DG59">
        <f>$B$13*EF59+$C$13*EG59+$F$13*ER59*(1-EU59)</f>
        <v>0</v>
      </c>
      <c r="DH59">
        <f>DG59*DI59</f>
        <v>0</v>
      </c>
      <c r="DI59">
        <f>($B$13*$D$11+$C$13*$D$11+$F$13*((FE59+EW59)/MAX(FE59+EW59+FF59, 0.1)*$I$11+FF59/MAX(FE59+EW59+FF59, 0.1)*$J$11))/($B$13+$C$13+$F$13)</f>
        <v>0</v>
      </c>
      <c r="DJ59">
        <f>($B$13*$K$11+$C$13*$K$11+$F$13*((FE59+EW59)/MAX(FE59+EW59+FF59, 0.1)*$P$11+FF59/MAX(FE59+EW59+FF59, 0.1)*$Q$11))/($B$13+$C$13+$F$13)</f>
        <v>0</v>
      </c>
      <c r="DK59">
        <v>2.7</v>
      </c>
      <c r="DL59">
        <v>0.5</v>
      </c>
      <c r="DM59" t="s">
        <v>438</v>
      </c>
      <c r="DN59">
        <v>2</v>
      </c>
      <c r="DO59" t="b">
        <v>1</v>
      </c>
      <c r="DP59">
        <v>1759073366.814285</v>
      </c>
      <c r="DQ59">
        <v>607.9958571428571</v>
      </c>
      <c r="DR59">
        <v>641.6661785714285</v>
      </c>
      <c r="DS59">
        <v>21.56673571428572</v>
      </c>
      <c r="DT59">
        <v>20.174325</v>
      </c>
      <c r="DU59">
        <v>608.7822142857142</v>
      </c>
      <c r="DV59">
        <v>21.28437142857143</v>
      </c>
      <c r="DW59">
        <v>500.0183214285714</v>
      </c>
      <c r="DX59">
        <v>90.8794107142857</v>
      </c>
      <c r="DY59">
        <v>0.06558269642857144</v>
      </c>
      <c r="DZ59">
        <v>28.71580714285714</v>
      </c>
      <c r="EA59">
        <v>30.01776785714286</v>
      </c>
      <c r="EB59">
        <v>999.9000000000002</v>
      </c>
      <c r="EC59">
        <v>0</v>
      </c>
      <c r="ED59">
        <v>0</v>
      </c>
      <c r="EE59">
        <v>10012.15</v>
      </c>
      <c r="EF59">
        <v>0</v>
      </c>
      <c r="EG59">
        <v>11.31776428571428</v>
      </c>
      <c r="EH59">
        <v>-33.67026785714286</v>
      </c>
      <c r="EI59">
        <v>621.3973928571429</v>
      </c>
      <c r="EJ59">
        <v>654.8782857142858</v>
      </c>
      <c r="EK59">
        <v>1.392417857142857</v>
      </c>
      <c r="EL59">
        <v>641.6661785714285</v>
      </c>
      <c r="EM59">
        <v>20.174325</v>
      </c>
      <c r="EN59">
        <v>1.959972857142857</v>
      </c>
      <c r="EO59">
        <v>1.833431785714286</v>
      </c>
      <c r="EP59">
        <v>17.12461785714286</v>
      </c>
      <c r="EQ59">
        <v>16.07474285714286</v>
      </c>
      <c r="ER59">
        <v>1999.983928571429</v>
      </c>
      <c r="ES59">
        <v>0.9800070714285714</v>
      </c>
      <c r="ET59">
        <v>0.019992975</v>
      </c>
      <c r="EU59">
        <v>0</v>
      </c>
      <c r="EV59">
        <v>316.9211071428571</v>
      </c>
      <c r="EW59">
        <v>5.00078</v>
      </c>
      <c r="EX59">
        <v>6275.596071428571</v>
      </c>
      <c r="EY59">
        <v>16379.55357142857</v>
      </c>
      <c r="EZ59">
        <v>39.10910714285713</v>
      </c>
      <c r="FA59">
        <v>40.01771428571428</v>
      </c>
      <c r="FB59">
        <v>39.43049999999999</v>
      </c>
      <c r="FC59">
        <v>39.64928571428571</v>
      </c>
      <c r="FD59">
        <v>40.25867857142857</v>
      </c>
      <c r="FE59">
        <v>1955.093928571429</v>
      </c>
      <c r="FF59">
        <v>39.89000000000001</v>
      </c>
      <c r="FG59">
        <v>0</v>
      </c>
      <c r="FH59">
        <v>1759073366.6</v>
      </c>
      <c r="FI59">
        <v>0</v>
      </c>
      <c r="FJ59">
        <v>316.956576923077</v>
      </c>
      <c r="FK59">
        <v>5.699384613531091</v>
      </c>
      <c r="FL59">
        <v>99.57811963714853</v>
      </c>
      <c r="FM59">
        <v>6276.049999999999</v>
      </c>
      <c r="FN59">
        <v>15</v>
      </c>
      <c r="FO59">
        <v>0</v>
      </c>
      <c r="FP59" t="s">
        <v>439</v>
      </c>
      <c r="FQ59">
        <v>1746989605.5</v>
      </c>
      <c r="FR59">
        <v>1746989593.5</v>
      </c>
      <c r="FS59">
        <v>0</v>
      </c>
      <c r="FT59">
        <v>-0.274</v>
      </c>
      <c r="FU59">
        <v>-0.002</v>
      </c>
      <c r="FV59">
        <v>2.549</v>
      </c>
      <c r="FW59">
        <v>0.129</v>
      </c>
      <c r="FX59">
        <v>420</v>
      </c>
      <c r="FY59">
        <v>17</v>
      </c>
      <c r="FZ59">
        <v>0.02</v>
      </c>
      <c r="GA59">
        <v>0.04</v>
      </c>
      <c r="GB59">
        <v>-33.6765425</v>
      </c>
      <c r="GC59">
        <v>-0.4161106941837707</v>
      </c>
      <c r="GD59">
        <v>0.1278166907870408</v>
      </c>
      <c r="GE59">
        <v>1</v>
      </c>
      <c r="GF59">
        <v>316.6531764705882</v>
      </c>
      <c r="GG59">
        <v>5.737387316234846</v>
      </c>
      <c r="GH59">
        <v>0.5959993323421215</v>
      </c>
      <c r="GI59">
        <v>0</v>
      </c>
      <c r="GJ59">
        <v>1.40547975</v>
      </c>
      <c r="GK59">
        <v>-0.3129371482176393</v>
      </c>
      <c r="GL59">
        <v>0.03176084747668897</v>
      </c>
      <c r="GM59">
        <v>0</v>
      </c>
      <c r="GN59">
        <v>1</v>
      </c>
      <c r="GO59">
        <v>3</v>
      </c>
      <c r="GP59" t="s">
        <v>455</v>
      </c>
      <c r="GQ59">
        <v>3.10216</v>
      </c>
      <c r="GR59">
        <v>2.724</v>
      </c>
      <c r="GS59">
        <v>0.119081</v>
      </c>
      <c r="GT59">
        <v>0.123378</v>
      </c>
      <c r="GU59">
        <v>0.100335</v>
      </c>
      <c r="GV59">
        <v>0.097177</v>
      </c>
      <c r="GW59">
        <v>23030.7</v>
      </c>
      <c r="GX59">
        <v>20824.8</v>
      </c>
      <c r="GY59">
        <v>26708.8</v>
      </c>
      <c r="GZ59">
        <v>23978.5</v>
      </c>
      <c r="HA59">
        <v>38449.7</v>
      </c>
      <c r="HB59">
        <v>32005.5</v>
      </c>
      <c r="HC59">
        <v>46634.5</v>
      </c>
      <c r="HD59">
        <v>37934.9</v>
      </c>
      <c r="HE59">
        <v>1.8667</v>
      </c>
      <c r="HF59">
        <v>1.86625</v>
      </c>
      <c r="HG59">
        <v>0.137463</v>
      </c>
      <c r="HH59">
        <v>0</v>
      </c>
      <c r="HI59">
        <v>27.7719</v>
      </c>
      <c r="HJ59">
        <v>999.9</v>
      </c>
      <c r="HK59">
        <v>49.6</v>
      </c>
      <c r="HL59">
        <v>31.2</v>
      </c>
      <c r="HM59">
        <v>24.9034</v>
      </c>
      <c r="HN59">
        <v>61.1191</v>
      </c>
      <c r="HO59">
        <v>22.3317</v>
      </c>
      <c r="HP59">
        <v>1</v>
      </c>
      <c r="HQ59">
        <v>0.138915</v>
      </c>
      <c r="HR59">
        <v>-0.0229167</v>
      </c>
      <c r="HS59">
        <v>20.2811</v>
      </c>
      <c r="HT59">
        <v>5.21295</v>
      </c>
      <c r="HU59">
        <v>11.9798</v>
      </c>
      <c r="HV59">
        <v>4.96375</v>
      </c>
      <c r="HW59">
        <v>3.27455</v>
      </c>
      <c r="HX59">
        <v>9999</v>
      </c>
      <c r="HY59">
        <v>9999</v>
      </c>
      <c r="HZ59">
        <v>9999</v>
      </c>
      <c r="IA59">
        <v>31.1</v>
      </c>
      <c r="IB59">
        <v>1.86399</v>
      </c>
      <c r="IC59">
        <v>1.8601</v>
      </c>
      <c r="ID59">
        <v>1.85838</v>
      </c>
      <c r="IE59">
        <v>1.85978</v>
      </c>
      <c r="IF59">
        <v>1.85989</v>
      </c>
      <c r="IG59">
        <v>1.85837</v>
      </c>
      <c r="IH59">
        <v>1.85745</v>
      </c>
      <c r="II59">
        <v>1.85242</v>
      </c>
      <c r="IJ59">
        <v>0</v>
      </c>
      <c r="IK59">
        <v>0</v>
      </c>
      <c r="IL59">
        <v>0</v>
      </c>
      <c r="IM59">
        <v>0</v>
      </c>
      <c r="IN59" t="s">
        <v>441</v>
      </c>
      <c r="IO59" t="s">
        <v>442</v>
      </c>
      <c r="IP59" t="s">
        <v>443</v>
      </c>
      <c r="IQ59" t="s">
        <v>443</v>
      </c>
      <c r="IR59" t="s">
        <v>443</v>
      </c>
      <c r="IS59" t="s">
        <v>443</v>
      </c>
      <c r="IT59">
        <v>0</v>
      </c>
      <c r="IU59">
        <v>100</v>
      </c>
      <c r="IV59">
        <v>100</v>
      </c>
      <c r="IW59">
        <v>-0.767</v>
      </c>
      <c r="IX59">
        <v>0.2824</v>
      </c>
      <c r="IY59">
        <v>-0.819046093373875</v>
      </c>
      <c r="IZ59">
        <v>-0.0008311593448893811</v>
      </c>
      <c r="JA59">
        <v>1.768286430498992E-06</v>
      </c>
      <c r="JB59">
        <v>-5.176383660599935E-10</v>
      </c>
      <c r="JC59">
        <v>0.01793090377665582</v>
      </c>
      <c r="JD59">
        <v>0.002652576625932546</v>
      </c>
      <c r="JE59">
        <v>0.0004569377311329863</v>
      </c>
      <c r="JF59">
        <v>1.003524486243527E-07</v>
      </c>
      <c r="JG59">
        <v>2</v>
      </c>
      <c r="JH59">
        <v>1975</v>
      </c>
      <c r="JI59">
        <v>1</v>
      </c>
      <c r="JJ59">
        <v>26</v>
      </c>
      <c r="JK59">
        <v>201396.2</v>
      </c>
      <c r="JL59">
        <v>201396.4</v>
      </c>
      <c r="JM59">
        <v>1.68091</v>
      </c>
      <c r="JN59">
        <v>2.63184</v>
      </c>
      <c r="JO59">
        <v>1.49658</v>
      </c>
      <c r="JP59">
        <v>2.34375</v>
      </c>
      <c r="JQ59">
        <v>1.54907</v>
      </c>
      <c r="JR59">
        <v>2.35474</v>
      </c>
      <c r="JS59">
        <v>36.1754</v>
      </c>
      <c r="JT59">
        <v>24.1751</v>
      </c>
      <c r="JU59">
        <v>18</v>
      </c>
      <c r="JV59">
        <v>482.871</v>
      </c>
      <c r="JW59">
        <v>497.575</v>
      </c>
      <c r="JX59">
        <v>27.5015</v>
      </c>
      <c r="JY59">
        <v>29.0917</v>
      </c>
      <c r="JZ59">
        <v>29.9998</v>
      </c>
      <c r="KA59">
        <v>29.3775</v>
      </c>
      <c r="KB59">
        <v>29.3884</v>
      </c>
      <c r="KC59">
        <v>33.7516</v>
      </c>
      <c r="KD59">
        <v>21.3383</v>
      </c>
      <c r="KE59">
        <v>92.9366</v>
      </c>
      <c r="KF59">
        <v>27.4877</v>
      </c>
      <c r="KG59">
        <v>687.9400000000001</v>
      </c>
      <c r="KH59">
        <v>20.2891</v>
      </c>
      <c r="KI59">
        <v>101.967</v>
      </c>
      <c r="KJ59">
        <v>91.4864</v>
      </c>
    </row>
    <row r="60" spans="1:296">
      <c r="A60">
        <v>42</v>
      </c>
      <c r="B60">
        <v>1759073379.6</v>
      </c>
      <c r="C60">
        <v>296.5</v>
      </c>
      <c r="D60" t="s">
        <v>527</v>
      </c>
      <c r="E60" t="s">
        <v>528</v>
      </c>
      <c r="F60">
        <v>5</v>
      </c>
      <c r="G60" t="s">
        <v>436</v>
      </c>
      <c r="H60">
        <v>1759073372.1</v>
      </c>
      <c r="I60">
        <f>(J60)/1000</f>
        <v>0</v>
      </c>
      <c r="J60">
        <f>IF(DO60, AM60, AG60)</f>
        <v>0</v>
      </c>
      <c r="K60">
        <f>IF(DO60, AH60, AF60)</f>
        <v>0</v>
      </c>
      <c r="L60">
        <f>DQ60 - IF(AT60&gt;1, K60*DK60*100.0/(AV60), 0)</f>
        <v>0</v>
      </c>
      <c r="M60">
        <f>((S60-I60/2)*L60-K60)/(S60+I60/2)</f>
        <v>0</v>
      </c>
      <c r="N60">
        <f>M60*(DX60+DY60)/1000.0</f>
        <v>0</v>
      </c>
      <c r="O60">
        <f>(DQ60 - IF(AT60&gt;1, K60*DK60*100.0/(AV60), 0))*(DX60+DY60)/1000.0</f>
        <v>0</v>
      </c>
      <c r="P60">
        <f>2.0/((1/R60-1/Q60)+SIGN(R60)*SQRT((1/R60-1/Q60)*(1/R60-1/Q60) + 4*DL60/((DL60+1)*(DL60+1))*(2*1/R60*1/Q60-1/Q60*1/Q60)))</f>
        <v>0</v>
      </c>
      <c r="Q60">
        <f>IF(LEFT(DM60,1)&lt;&gt;"0",IF(LEFT(DM60,1)="1",3.0,DN60),$D$5+$E$5*(EE60*DX60/($K$5*1000))+$F$5*(EE60*DX60/($K$5*1000))*MAX(MIN(DK60,$J$5),$I$5)*MAX(MIN(DK60,$J$5),$I$5)+$G$5*MAX(MIN(DK60,$J$5),$I$5)*(EE60*DX60/($K$5*1000))+$H$5*(EE60*DX60/($K$5*1000))*(EE60*DX60/($K$5*1000)))</f>
        <v>0</v>
      </c>
      <c r="R60">
        <f>I60*(1000-(1000*0.61365*exp(17.502*V60/(240.97+V60))/(DX60+DY60)+DS60)/2)/(1000*0.61365*exp(17.502*V60/(240.97+V60))/(DX60+DY60)-DS60)</f>
        <v>0</v>
      </c>
      <c r="S60">
        <f>1/((DL60+1)/(P60/1.6)+1/(Q60/1.37)) + DL60/((DL60+1)/(P60/1.6) + DL60/(Q60/1.37))</f>
        <v>0</v>
      </c>
      <c r="T60">
        <f>(DG60*DJ60)</f>
        <v>0</v>
      </c>
      <c r="U60">
        <f>(DZ60+(T60+2*0.95*5.67E-8*(((DZ60+$B$9)+273)^4-(DZ60+273)^4)-44100*I60)/(1.84*29.3*Q60+8*0.95*5.67E-8*(DZ60+273)^3))</f>
        <v>0</v>
      </c>
      <c r="V60">
        <f>($C$9*EA60+$D$9*EB60+$E$9*U60)</f>
        <v>0</v>
      </c>
      <c r="W60">
        <f>0.61365*exp(17.502*V60/(240.97+V60))</f>
        <v>0</v>
      </c>
      <c r="X60">
        <f>(Y60/Z60*100)</f>
        <v>0</v>
      </c>
      <c r="Y60">
        <f>DS60*(DX60+DY60)/1000</f>
        <v>0</v>
      </c>
      <c r="Z60">
        <f>0.61365*exp(17.502*DZ60/(240.97+DZ60))</f>
        <v>0</v>
      </c>
      <c r="AA60">
        <f>(W60-DS60*(DX60+DY60)/1000)</f>
        <v>0</v>
      </c>
      <c r="AB60">
        <f>(-I60*44100)</f>
        <v>0</v>
      </c>
      <c r="AC60">
        <f>2*29.3*Q60*0.92*(DZ60-V60)</f>
        <v>0</v>
      </c>
      <c r="AD60">
        <f>2*0.95*5.67E-8*(((DZ60+$B$9)+273)^4-(V60+273)^4)</f>
        <v>0</v>
      </c>
      <c r="AE60">
        <f>T60+AD60+AB60+AC60</f>
        <v>0</v>
      </c>
      <c r="AF60">
        <f>DW60*AT60*(DR60-DQ60*(1000-AT60*DT60)/(1000-AT60*DS60))/(100*DK60)</f>
        <v>0</v>
      </c>
      <c r="AG60">
        <f>1000*DW60*AT60*(DS60-DT60)/(100*DK60*(1000-AT60*DS60))</f>
        <v>0</v>
      </c>
      <c r="AH60">
        <f>(AI60 - AJ60 - DX60*1E3/(8.314*(DZ60+273.15)) * AL60/DW60 * AK60) * DW60/(100*DK60) * (1000 - DT60)/1000</f>
        <v>0</v>
      </c>
      <c r="AI60">
        <v>687.8267648769646</v>
      </c>
      <c r="AJ60">
        <v>663.2855878787877</v>
      </c>
      <c r="AK60">
        <v>3.391026143207238</v>
      </c>
      <c r="AL60">
        <v>65.07382265108268</v>
      </c>
      <c r="AM60">
        <f>(AO60 - AN60 + DX60*1E3/(8.314*(DZ60+273.15)) * AQ60/DW60 * AP60) * DW60/(100*DK60) * 1000/(1000 - AO60)</f>
        <v>0</v>
      </c>
      <c r="AN60">
        <v>20.21396443262412</v>
      </c>
      <c r="AO60">
        <v>21.56354181818181</v>
      </c>
      <c r="AP60">
        <v>-3.226735129098458E-05</v>
      </c>
      <c r="AQ60">
        <v>105.1465455162051</v>
      </c>
      <c r="AR60">
        <v>0</v>
      </c>
      <c r="AS60">
        <v>0</v>
      </c>
      <c r="AT60">
        <f>IF(AR60*$H$15&gt;=AV60,1.0,(AV60/(AV60-AR60*$H$15)))</f>
        <v>0</v>
      </c>
      <c r="AU60">
        <f>(AT60-1)*100</f>
        <v>0</v>
      </c>
      <c r="AV60">
        <f>MAX(0,($B$15+$C$15*EE60)/(1+$D$15*EE60)*DX60/(DZ60+273)*$E$15)</f>
        <v>0</v>
      </c>
      <c r="AW60" t="s">
        <v>437</v>
      </c>
      <c r="AX60" t="s">
        <v>437</v>
      </c>
      <c r="AY60">
        <v>0</v>
      </c>
      <c r="AZ60">
        <v>0</v>
      </c>
      <c r="BA60">
        <f>1-AY60/AZ60</f>
        <v>0</v>
      </c>
      <c r="BB60">
        <v>0</v>
      </c>
      <c r="BC60" t="s">
        <v>437</v>
      </c>
      <c r="BD60" t="s">
        <v>437</v>
      </c>
      <c r="BE60">
        <v>0</v>
      </c>
      <c r="BF60">
        <v>0</v>
      </c>
      <c r="BG60">
        <f>1-BE60/BF60</f>
        <v>0</v>
      </c>
      <c r="BH60">
        <v>0.5</v>
      </c>
      <c r="BI60">
        <f>DH60</f>
        <v>0</v>
      </c>
      <c r="BJ60">
        <f>K60</f>
        <v>0</v>
      </c>
      <c r="BK60">
        <f>BG60*BH60*BI60</f>
        <v>0</v>
      </c>
      <c r="BL60">
        <f>(BJ60-BB60)/BI60</f>
        <v>0</v>
      </c>
      <c r="BM60">
        <f>(AZ60-BF60)/BF60</f>
        <v>0</v>
      </c>
      <c r="BN60">
        <f>AY60/(BA60+AY60/BF60)</f>
        <v>0</v>
      </c>
      <c r="BO60" t="s">
        <v>437</v>
      </c>
      <c r="BP60">
        <v>0</v>
      </c>
      <c r="BQ60">
        <f>IF(BP60&lt;&gt;0, BP60, BN60)</f>
        <v>0</v>
      </c>
      <c r="BR60">
        <f>1-BQ60/BF60</f>
        <v>0</v>
      </c>
      <c r="BS60">
        <f>(BF60-BE60)/(BF60-BQ60)</f>
        <v>0</v>
      </c>
      <c r="BT60">
        <f>(AZ60-BF60)/(AZ60-BQ60)</f>
        <v>0</v>
      </c>
      <c r="BU60">
        <f>(BF60-BE60)/(BF60-AY60)</f>
        <v>0</v>
      </c>
      <c r="BV60">
        <f>(AZ60-BF60)/(AZ60-AY60)</f>
        <v>0</v>
      </c>
      <c r="BW60">
        <f>(BS60*BQ60/BE60)</f>
        <v>0</v>
      </c>
      <c r="BX60">
        <f>(1-BW60)</f>
        <v>0</v>
      </c>
      <c r="DG60">
        <f>$B$13*EF60+$C$13*EG60+$F$13*ER60*(1-EU60)</f>
        <v>0</v>
      </c>
      <c r="DH60">
        <f>DG60*DI60</f>
        <v>0</v>
      </c>
      <c r="DI60">
        <f>($B$13*$D$11+$C$13*$D$11+$F$13*((FE60+EW60)/MAX(FE60+EW60+FF60, 0.1)*$I$11+FF60/MAX(FE60+EW60+FF60, 0.1)*$J$11))/($B$13+$C$13+$F$13)</f>
        <v>0</v>
      </c>
      <c r="DJ60">
        <f>($B$13*$K$11+$C$13*$K$11+$F$13*((FE60+EW60)/MAX(FE60+EW60+FF60, 0.1)*$P$11+FF60/MAX(FE60+EW60+FF60, 0.1)*$Q$11))/($B$13+$C$13+$F$13)</f>
        <v>0</v>
      </c>
      <c r="DK60">
        <v>2.7</v>
      </c>
      <c r="DL60">
        <v>0.5</v>
      </c>
      <c r="DM60" t="s">
        <v>438</v>
      </c>
      <c r="DN60">
        <v>2</v>
      </c>
      <c r="DO60" t="b">
        <v>1</v>
      </c>
      <c r="DP60">
        <v>1759073372.1</v>
      </c>
      <c r="DQ60">
        <v>625.6659629629629</v>
      </c>
      <c r="DR60">
        <v>659.3208148148146</v>
      </c>
      <c r="DS60">
        <v>21.56811481481481</v>
      </c>
      <c r="DT60">
        <v>20.19615555555556</v>
      </c>
      <c r="DU60">
        <v>626.4388148148147</v>
      </c>
      <c r="DV60">
        <v>21.28571851851852</v>
      </c>
      <c r="DW60">
        <v>499.9925185185185</v>
      </c>
      <c r="DX60">
        <v>90.87908518518518</v>
      </c>
      <c r="DY60">
        <v>0.06574900740740741</v>
      </c>
      <c r="DZ60">
        <v>28.71646296296296</v>
      </c>
      <c r="EA60">
        <v>30.01697037037037</v>
      </c>
      <c r="EB60">
        <v>999.9000000000001</v>
      </c>
      <c r="EC60">
        <v>0</v>
      </c>
      <c r="ED60">
        <v>0</v>
      </c>
      <c r="EE60">
        <v>9995.531481481483</v>
      </c>
      <c r="EF60">
        <v>0</v>
      </c>
      <c r="EG60">
        <v>11.31542222222222</v>
      </c>
      <c r="EH60">
        <v>-33.65483333333334</v>
      </c>
      <c r="EI60">
        <v>639.4578148148148</v>
      </c>
      <c r="EJ60">
        <v>672.9113333333333</v>
      </c>
      <c r="EK60">
        <v>1.371957777777778</v>
      </c>
      <c r="EL60">
        <v>659.3208148148146</v>
      </c>
      <c r="EM60">
        <v>20.19615555555556</v>
      </c>
      <c r="EN60">
        <v>1.96009037037037</v>
      </c>
      <c r="EO60">
        <v>1.835409259259259</v>
      </c>
      <c r="EP60">
        <v>17.12557037037037</v>
      </c>
      <c r="EQ60">
        <v>16.09163703703704</v>
      </c>
      <c r="ER60">
        <v>2000.007037037037</v>
      </c>
      <c r="ES60">
        <v>0.9800072222222221</v>
      </c>
      <c r="ET60">
        <v>0.01999282962962963</v>
      </c>
      <c r="EU60">
        <v>0</v>
      </c>
      <c r="EV60">
        <v>317.3963333333334</v>
      </c>
      <c r="EW60">
        <v>5.00078</v>
      </c>
      <c r="EX60">
        <v>6284.398148148148</v>
      </c>
      <c r="EY60">
        <v>16379.74444444445</v>
      </c>
      <c r="EZ60">
        <v>39.11537037037037</v>
      </c>
      <c r="FA60">
        <v>40.01607407407408</v>
      </c>
      <c r="FB60">
        <v>39.44881481481481</v>
      </c>
      <c r="FC60">
        <v>39.64559259259259</v>
      </c>
      <c r="FD60">
        <v>40.23818518518518</v>
      </c>
      <c r="FE60">
        <v>1955.117037037037</v>
      </c>
      <c r="FF60">
        <v>39.89000000000001</v>
      </c>
      <c r="FG60">
        <v>0</v>
      </c>
      <c r="FH60">
        <v>1759073371.4</v>
      </c>
      <c r="FI60">
        <v>0</v>
      </c>
      <c r="FJ60">
        <v>317.3904615384615</v>
      </c>
      <c r="FK60">
        <v>5.12095726715824</v>
      </c>
      <c r="FL60">
        <v>97.48717948385864</v>
      </c>
      <c r="FM60">
        <v>6283.970769230767</v>
      </c>
      <c r="FN60">
        <v>15</v>
      </c>
      <c r="FO60">
        <v>0</v>
      </c>
      <c r="FP60" t="s">
        <v>439</v>
      </c>
      <c r="FQ60">
        <v>1746989605.5</v>
      </c>
      <c r="FR60">
        <v>1746989593.5</v>
      </c>
      <c r="FS60">
        <v>0</v>
      </c>
      <c r="FT60">
        <v>-0.274</v>
      </c>
      <c r="FU60">
        <v>-0.002</v>
      </c>
      <c r="FV60">
        <v>2.549</v>
      </c>
      <c r="FW60">
        <v>0.129</v>
      </c>
      <c r="FX60">
        <v>420</v>
      </c>
      <c r="FY60">
        <v>17</v>
      </c>
      <c r="FZ60">
        <v>0.02</v>
      </c>
      <c r="GA60">
        <v>0.04</v>
      </c>
      <c r="GB60">
        <v>-33.6226425</v>
      </c>
      <c r="GC60">
        <v>0.2216634146342381</v>
      </c>
      <c r="GD60">
        <v>0.1862085657099321</v>
      </c>
      <c r="GE60">
        <v>1</v>
      </c>
      <c r="GF60">
        <v>317.1666764705883</v>
      </c>
      <c r="GG60">
        <v>5.442215426023815</v>
      </c>
      <c r="GH60">
        <v>0.5746972461570392</v>
      </c>
      <c r="GI60">
        <v>0</v>
      </c>
      <c r="GJ60">
        <v>1.3829135</v>
      </c>
      <c r="GK60">
        <v>-0.2519344840525388</v>
      </c>
      <c r="GL60">
        <v>0.02585869046858331</v>
      </c>
      <c r="GM60">
        <v>0</v>
      </c>
      <c r="GN60">
        <v>1</v>
      </c>
      <c r="GO60">
        <v>3</v>
      </c>
      <c r="GP60" t="s">
        <v>455</v>
      </c>
      <c r="GQ60">
        <v>3.10231</v>
      </c>
      <c r="GR60">
        <v>2.72377</v>
      </c>
      <c r="GS60">
        <v>0.121232</v>
      </c>
      <c r="GT60">
        <v>0.125387</v>
      </c>
      <c r="GU60">
        <v>0.100308</v>
      </c>
      <c r="GV60">
        <v>0.0971921</v>
      </c>
      <c r="GW60">
        <v>22974.4</v>
      </c>
      <c r="GX60">
        <v>20777.3</v>
      </c>
      <c r="GY60">
        <v>26708.7</v>
      </c>
      <c r="GZ60">
        <v>23978.7</v>
      </c>
      <c r="HA60">
        <v>38451</v>
      </c>
      <c r="HB60">
        <v>32005.4</v>
      </c>
      <c r="HC60">
        <v>46634.4</v>
      </c>
      <c r="HD60">
        <v>37935.3</v>
      </c>
      <c r="HE60">
        <v>1.86747</v>
      </c>
      <c r="HF60">
        <v>1.8662</v>
      </c>
      <c r="HG60">
        <v>0.137724</v>
      </c>
      <c r="HH60">
        <v>0</v>
      </c>
      <c r="HI60">
        <v>27.7744</v>
      </c>
      <c r="HJ60">
        <v>999.9</v>
      </c>
      <c r="HK60">
        <v>49.6</v>
      </c>
      <c r="HL60">
        <v>31.2</v>
      </c>
      <c r="HM60">
        <v>24.9048</v>
      </c>
      <c r="HN60">
        <v>61.0991</v>
      </c>
      <c r="HO60">
        <v>22.1995</v>
      </c>
      <c r="HP60">
        <v>1</v>
      </c>
      <c r="HQ60">
        <v>0.138712</v>
      </c>
      <c r="HR60">
        <v>-0.0150027</v>
      </c>
      <c r="HS60">
        <v>20.2811</v>
      </c>
      <c r="HT60">
        <v>5.21265</v>
      </c>
      <c r="HU60">
        <v>11.9798</v>
      </c>
      <c r="HV60">
        <v>4.9635</v>
      </c>
      <c r="HW60">
        <v>3.2745</v>
      </c>
      <c r="HX60">
        <v>9999</v>
      </c>
      <c r="HY60">
        <v>9999</v>
      </c>
      <c r="HZ60">
        <v>9999</v>
      </c>
      <c r="IA60">
        <v>31.1</v>
      </c>
      <c r="IB60">
        <v>1.86398</v>
      </c>
      <c r="IC60">
        <v>1.86011</v>
      </c>
      <c r="ID60">
        <v>1.85838</v>
      </c>
      <c r="IE60">
        <v>1.85975</v>
      </c>
      <c r="IF60">
        <v>1.85989</v>
      </c>
      <c r="IG60">
        <v>1.85837</v>
      </c>
      <c r="IH60">
        <v>1.85745</v>
      </c>
      <c r="II60">
        <v>1.85242</v>
      </c>
      <c r="IJ60">
        <v>0</v>
      </c>
      <c r="IK60">
        <v>0</v>
      </c>
      <c r="IL60">
        <v>0</v>
      </c>
      <c r="IM60">
        <v>0</v>
      </c>
      <c r="IN60" t="s">
        <v>441</v>
      </c>
      <c r="IO60" t="s">
        <v>442</v>
      </c>
      <c r="IP60" t="s">
        <v>443</v>
      </c>
      <c r="IQ60" t="s">
        <v>443</v>
      </c>
      <c r="IR60" t="s">
        <v>443</v>
      </c>
      <c r="IS60" t="s">
        <v>443</v>
      </c>
      <c r="IT60">
        <v>0</v>
      </c>
      <c r="IU60">
        <v>100</v>
      </c>
      <c r="IV60">
        <v>100</v>
      </c>
      <c r="IW60">
        <v>-0.753</v>
      </c>
      <c r="IX60">
        <v>0.2823</v>
      </c>
      <c r="IY60">
        <v>-0.819046093373875</v>
      </c>
      <c r="IZ60">
        <v>-0.0008311593448893811</v>
      </c>
      <c r="JA60">
        <v>1.768286430498992E-06</v>
      </c>
      <c r="JB60">
        <v>-5.176383660599935E-10</v>
      </c>
      <c r="JC60">
        <v>0.01793090377665582</v>
      </c>
      <c r="JD60">
        <v>0.002652576625932546</v>
      </c>
      <c r="JE60">
        <v>0.0004569377311329863</v>
      </c>
      <c r="JF60">
        <v>1.003524486243527E-07</v>
      </c>
      <c r="JG60">
        <v>2</v>
      </c>
      <c r="JH60">
        <v>1975</v>
      </c>
      <c r="JI60">
        <v>1</v>
      </c>
      <c r="JJ60">
        <v>26</v>
      </c>
      <c r="JK60">
        <v>201396.2</v>
      </c>
      <c r="JL60">
        <v>201396.4</v>
      </c>
      <c r="JM60">
        <v>1.71509</v>
      </c>
      <c r="JN60">
        <v>2.62695</v>
      </c>
      <c r="JO60">
        <v>1.49658</v>
      </c>
      <c r="JP60">
        <v>2.34253</v>
      </c>
      <c r="JQ60">
        <v>1.54907</v>
      </c>
      <c r="JR60">
        <v>2.3291</v>
      </c>
      <c r="JS60">
        <v>36.1754</v>
      </c>
      <c r="JT60">
        <v>24.1751</v>
      </c>
      <c r="JU60">
        <v>18</v>
      </c>
      <c r="JV60">
        <v>483.295</v>
      </c>
      <c r="JW60">
        <v>497.51</v>
      </c>
      <c r="JX60">
        <v>27.4837</v>
      </c>
      <c r="JY60">
        <v>29.088</v>
      </c>
      <c r="JZ60">
        <v>29.9998</v>
      </c>
      <c r="KA60">
        <v>29.3737</v>
      </c>
      <c r="KB60">
        <v>29.3846</v>
      </c>
      <c r="KC60">
        <v>34.4443</v>
      </c>
      <c r="KD60">
        <v>21.0597</v>
      </c>
      <c r="KE60">
        <v>92.9366</v>
      </c>
      <c r="KF60">
        <v>27.4723</v>
      </c>
      <c r="KG60">
        <v>707.978</v>
      </c>
      <c r="KH60">
        <v>20.3236</v>
      </c>
      <c r="KI60">
        <v>101.966</v>
      </c>
      <c r="KJ60">
        <v>91.4872</v>
      </c>
    </row>
    <row r="61" spans="1:296">
      <c r="A61">
        <v>43</v>
      </c>
      <c r="B61">
        <v>1759073384.6</v>
      </c>
      <c r="C61">
        <v>301.5</v>
      </c>
      <c r="D61" t="s">
        <v>529</v>
      </c>
      <c r="E61" t="s">
        <v>530</v>
      </c>
      <c r="F61">
        <v>5</v>
      </c>
      <c r="G61" t="s">
        <v>436</v>
      </c>
      <c r="H61">
        <v>1759073376.814285</v>
      </c>
      <c r="I61">
        <f>(J61)/1000</f>
        <v>0</v>
      </c>
      <c r="J61">
        <f>IF(DO61, AM61, AG61)</f>
        <v>0</v>
      </c>
      <c r="K61">
        <f>IF(DO61, AH61, AF61)</f>
        <v>0</v>
      </c>
      <c r="L61">
        <f>DQ61 - IF(AT61&gt;1, K61*DK61*100.0/(AV61), 0)</f>
        <v>0</v>
      </c>
      <c r="M61">
        <f>((S61-I61/2)*L61-K61)/(S61+I61/2)</f>
        <v>0</v>
      </c>
      <c r="N61">
        <f>M61*(DX61+DY61)/1000.0</f>
        <v>0</v>
      </c>
      <c r="O61">
        <f>(DQ61 - IF(AT61&gt;1, K61*DK61*100.0/(AV61), 0))*(DX61+DY61)/1000.0</f>
        <v>0</v>
      </c>
      <c r="P61">
        <f>2.0/((1/R61-1/Q61)+SIGN(R61)*SQRT((1/R61-1/Q61)*(1/R61-1/Q61) + 4*DL61/((DL61+1)*(DL61+1))*(2*1/R61*1/Q61-1/Q61*1/Q61)))</f>
        <v>0</v>
      </c>
      <c r="Q61">
        <f>IF(LEFT(DM61,1)&lt;&gt;"0",IF(LEFT(DM61,1)="1",3.0,DN61),$D$5+$E$5*(EE61*DX61/($K$5*1000))+$F$5*(EE61*DX61/($K$5*1000))*MAX(MIN(DK61,$J$5),$I$5)*MAX(MIN(DK61,$J$5),$I$5)+$G$5*MAX(MIN(DK61,$J$5),$I$5)*(EE61*DX61/($K$5*1000))+$H$5*(EE61*DX61/($K$5*1000))*(EE61*DX61/($K$5*1000)))</f>
        <v>0</v>
      </c>
      <c r="R61">
        <f>I61*(1000-(1000*0.61365*exp(17.502*V61/(240.97+V61))/(DX61+DY61)+DS61)/2)/(1000*0.61365*exp(17.502*V61/(240.97+V61))/(DX61+DY61)-DS61)</f>
        <v>0</v>
      </c>
      <c r="S61">
        <f>1/((DL61+1)/(P61/1.6)+1/(Q61/1.37)) + DL61/((DL61+1)/(P61/1.6) + DL61/(Q61/1.37))</f>
        <v>0</v>
      </c>
      <c r="T61">
        <f>(DG61*DJ61)</f>
        <v>0</v>
      </c>
      <c r="U61">
        <f>(DZ61+(T61+2*0.95*5.67E-8*(((DZ61+$B$9)+273)^4-(DZ61+273)^4)-44100*I61)/(1.84*29.3*Q61+8*0.95*5.67E-8*(DZ61+273)^3))</f>
        <v>0</v>
      </c>
      <c r="V61">
        <f>($C$9*EA61+$D$9*EB61+$E$9*U61)</f>
        <v>0</v>
      </c>
      <c r="W61">
        <f>0.61365*exp(17.502*V61/(240.97+V61))</f>
        <v>0</v>
      </c>
      <c r="X61">
        <f>(Y61/Z61*100)</f>
        <v>0</v>
      </c>
      <c r="Y61">
        <f>DS61*(DX61+DY61)/1000</f>
        <v>0</v>
      </c>
      <c r="Z61">
        <f>0.61365*exp(17.502*DZ61/(240.97+DZ61))</f>
        <v>0</v>
      </c>
      <c r="AA61">
        <f>(W61-DS61*(DX61+DY61)/1000)</f>
        <v>0</v>
      </c>
      <c r="AB61">
        <f>(-I61*44100)</f>
        <v>0</v>
      </c>
      <c r="AC61">
        <f>2*29.3*Q61*0.92*(DZ61-V61)</f>
        <v>0</v>
      </c>
      <c r="AD61">
        <f>2*0.95*5.67E-8*(((DZ61+$B$9)+273)^4-(V61+273)^4)</f>
        <v>0</v>
      </c>
      <c r="AE61">
        <f>T61+AD61+AB61+AC61</f>
        <v>0</v>
      </c>
      <c r="AF61">
        <f>DW61*AT61*(DR61-DQ61*(1000-AT61*DT61)/(1000-AT61*DS61))/(100*DK61)</f>
        <v>0</v>
      </c>
      <c r="AG61">
        <f>1000*DW61*AT61*(DS61-DT61)/(100*DK61*(1000-AT61*DS61))</f>
        <v>0</v>
      </c>
      <c r="AH61">
        <f>(AI61 - AJ61 - DX61*1E3/(8.314*(DZ61+273.15)) * AL61/DW61 * AK61) * DW61/(100*DK61) * (1000 - DT61)/1000</f>
        <v>0</v>
      </c>
      <c r="AI61">
        <v>704.1426710272242</v>
      </c>
      <c r="AJ61">
        <v>679.9268606060605</v>
      </c>
      <c r="AK61">
        <v>3.329624348663733</v>
      </c>
      <c r="AL61">
        <v>65.07382265108268</v>
      </c>
      <c r="AM61">
        <f>(AO61 - AN61 + DX61*1E3/(8.314*(DZ61+273.15)) * AQ61/DW61 * AP61) * DW61/(100*DK61) * 1000/(1000 - AO61)</f>
        <v>0</v>
      </c>
      <c r="AN61">
        <v>20.26486997029117</v>
      </c>
      <c r="AO61">
        <v>21.55926727272727</v>
      </c>
      <c r="AP61">
        <v>1.250319060858663E-05</v>
      </c>
      <c r="AQ61">
        <v>105.1465455162051</v>
      </c>
      <c r="AR61">
        <v>0</v>
      </c>
      <c r="AS61">
        <v>0</v>
      </c>
      <c r="AT61">
        <f>IF(AR61*$H$15&gt;=AV61,1.0,(AV61/(AV61-AR61*$H$15)))</f>
        <v>0</v>
      </c>
      <c r="AU61">
        <f>(AT61-1)*100</f>
        <v>0</v>
      </c>
      <c r="AV61">
        <f>MAX(0,($B$15+$C$15*EE61)/(1+$D$15*EE61)*DX61/(DZ61+273)*$E$15)</f>
        <v>0</v>
      </c>
      <c r="AW61" t="s">
        <v>437</v>
      </c>
      <c r="AX61" t="s">
        <v>437</v>
      </c>
      <c r="AY61">
        <v>0</v>
      </c>
      <c r="AZ61">
        <v>0</v>
      </c>
      <c r="BA61">
        <f>1-AY61/AZ61</f>
        <v>0</v>
      </c>
      <c r="BB61">
        <v>0</v>
      </c>
      <c r="BC61" t="s">
        <v>437</v>
      </c>
      <c r="BD61" t="s">
        <v>437</v>
      </c>
      <c r="BE61">
        <v>0</v>
      </c>
      <c r="BF61">
        <v>0</v>
      </c>
      <c r="BG61">
        <f>1-BE61/BF61</f>
        <v>0</v>
      </c>
      <c r="BH61">
        <v>0.5</v>
      </c>
      <c r="BI61">
        <f>DH61</f>
        <v>0</v>
      </c>
      <c r="BJ61">
        <f>K61</f>
        <v>0</v>
      </c>
      <c r="BK61">
        <f>BG61*BH61*BI61</f>
        <v>0</v>
      </c>
      <c r="BL61">
        <f>(BJ61-BB61)/BI61</f>
        <v>0</v>
      </c>
      <c r="BM61">
        <f>(AZ61-BF61)/BF61</f>
        <v>0</v>
      </c>
      <c r="BN61">
        <f>AY61/(BA61+AY61/BF61)</f>
        <v>0</v>
      </c>
      <c r="BO61" t="s">
        <v>437</v>
      </c>
      <c r="BP61">
        <v>0</v>
      </c>
      <c r="BQ61">
        <f>IF(BP61&lt;&gt;0, BP61, BN61)</f>
        <v>0</v>
      </c>
      <c r="BR61">
        <f>1-BQ61/BF61</f>
        <v>0</v>
      </c>
      <c r="BS61">
        <f>(BF61-BE61)/(BF61-BQ61)</f>
        <v>0</v>
      </c>
      <c r="BT61">
        <f>(AZ61-BF61)/(AZ61-BQ61)</f>
        <v>0</v>
      </c>
      <c r="BU61">
        <f>(BF61-BE61)/(BF61-AY61)</f>
        <v>0</v>
      </c>
      <c r="BV61">
        <f>(AZ61-BF61)/(AZ61-AY61)</f>
        <v>0</v>
      </c>
      <c r="BW61">
        <f>(BS61*BQ61/BE61)</f>
        <v>0</v>
      </c>
      <c r="BX61">
        <f>(1-BW61)</f>
        <v>0</v>
      </c>
      <c r="DG61">
        <f>$B$13*EF61+$C$13*EG61+$F$13*ER61*(1-EU61)</f>
        <v>0</v>
      </c>
      <c r="DH61">
        <f>DG61*DI61</f>
        <v>0</v>
      </c>
      <c r="DI61">
        <f>($B$13*$D$11+$C$13*$D$11+$F$13*((FE61+EW61)/MAX(FE61+EW61+FF61, 0.1)*$I$11+FF61/MAX(FE61+EW61+FF61, 0.1)*$J$11))/($B$13+$C$13+$F$13)</f>
        <v>0</v>
      </c>
      <c r="DJ61">
        <f>($B$13*$K$11+$C$13*$K$11+$F$13*((FE61+EW61)/MAX(FE61+EW61+FF61, 0.1)*$P$11+FF61/MAX(FE61+EW61+FF61, 0.1)*$Q$11))/($B$13+$C$13+$F$13)</f>
        <v>0</v>
      </c>
      <c r="DK61">
        <v>2.7</v>
      </c>
      <c r="DL61">
        <v>0.5</v>
      </c>
      <c r="DM61" t="s">
        <v>438</v>
      </c>
      <c r="DN61">
        <v>2</v>
      </c>
      <c r="DO61" t="b">
        <v>1</v>
      </c>
      <c r="DP61">
        <v>1759073376.814285</v>
      </c>
      <c r="DQ61">
        <v>641.3118928571428</v>
      </c>
      <c r="DR61">
        <v>674.7541785714286</v>
      </c>
      <c r="DS61">
        <v>21.565225</v>
      </c>
      <c r="DT61">
        <v>20.2231</v>
      </c>
      <c r="DU61">
        <v>642.0724285714286</v>
      </c>
      <c r="DV61">
        <v>21.28289285714286</v>
      </c>
      <c r="DW61">
        <v>499.9935714285714</v>
      </c>
      <c r="DX61">
        <v>90.87921785714286</v>
      </c>
      <c r="DY61">
        <v>0.06571327857142857</v>
      </c>
      <c r="DZ61">
        <v>28.71648571428571</v>
      </c>
      <c r="EA61">
        <v>30.01714642857143</v>
      </c>
      <c r="EB61">
        <v>999.9000000000002</v>
      </c>
      <c r="EC61">
        <v>0</v>
      </c>
      <c r="ED61">
        <v>0</v>
      </c>
      <c r="EE61">
        <v>10002.14392857143</v>
      </c>
      <c r="EF61">
        <v>0</v>
      </c>
      <c r="EG61">
        <v>11.31694285714286</v>
      </c>
      <c r="EH61">
        <v>-33.44231785714286</v>
      </c>
      <c r="EI61">
        <v>655.4466428571428</v>
      </c>
      <c r="EJ61">
        <v>688.68175</v>
      </c>
      <c r="EK61">
        <v>1.342119285714286</v>
      </c>
      <c r="EL61">
        <v>674.7541785714286</v>
      </c>
      <c r="EM61">
        <v>20.2231</v>
      </c>
      <c r="EN61">
        <v>1.95983</v>
      </c>
      <c r="EO61">
        <v>1.83786</v>
      </c>
      <c r="EP61">
        <v>17.12347142857143</v>
      </c>
      <c r="EQ61">
        <v>16.11255714285715</v>
      </c>
      <c r="ER61">
        <v>2000.026785714286</v>
      </c>
      <c r="ES61">
        <v>0.9800073928571429</v>
      </c>
      <c r="ET61">
        <v>0.01999266785714286</v>
      </c>
      <c r="EU61">
        <v>0</v>
      </c>
      <c r="EV61">
        <v>317.7900000000001</v>
      </c>
      <c r="EW61">
        <v>5.00078</v>
      </c>
      <c r="EX61">
        <v>6291.920357142857</v>
      </c>
      <c r="EY61">
        <v>16379.89285714286</v>
      </c>
      <c r="EZ61">
        <v>39.12017857142857</v>
      </c>
      <c r="FA61">
        <v>40.0155</v>
      </c>
      <c r="FB61">
        <v>39.43289285714286</v>
      </c>
      <c r="FC61">
        <v>39.65157142857142</v>
      </c>
      <c r="FD61">
        <v>40.22735714285714</v>
      </c>
      <c r="FE61">
        <v>1955.136785714286</v>
      </c>
      <c r="FF61">
        <v>39.89000000000001</v>
      </c>
      <c r="FG61">
        <v>0</v>
      </c>
      <c r="FH61">
        <v>1759073376.8</v>
      </c>
      <c r="FI61">
        <v>0</v>
      </c>
      <c r="FJ61">
        <v>317.87132</v>
      </c>
      <c r="FK61">
        <v>4.777923086472032</v>
      </c>
      <c r="FL61">
        <v>95.77461556127467</v>
      </c>
      <c r="FM61">
        <v>6293.082</v>
      </c>
      <c r="FN61">
        <v>15</v>
      </c>
      <c r="FO61">
        <v>0</v>
      </c>
      <c r="FP61" t="s">
        <v>439</v>
      </c>
      <c r="FQ61">
        <v>1746989605.5</v>
      </c>
      <c r="FR61">
        <v>1746989593.5</v>
      </c>
      <c r="FS61">
        <v>0</v>
      </c>
      <c r="FT61">
        <v>-0.274</v>
      </c>
      <c r="FU61">
        <v>-0.002</v>
      </c>
      <c r="FV61">
        <v>2.549</v>
      </c>
      <c r="FW61">
        <v>0.129</v>
      </c>
      <c r="FX61">
        <v>420</v>
      </c>
      <c r="FY61">
        <v>17</v>
      </c>
      <c r="FZ61">
        <v>0.02</v>
      </c>
      <c r="GA61">
        <v>0.04</v>
      </c>
      <c r="GB61">
        <v>-33.5523625</v>
      </c>
      <c r="GC61">
        <v>2.317268667917589</v>
      </c>
      <c r="GD61">
        <v>0.2743921142156789</v>
      </c>
      <c r="GE61">
        <v>0</v>
      </c>
      <c r="GF61">
        <v>317.4864705882352</v>
      </c>
      <c r="GG61">
        <v>4.985515661053451</v>
      </c>
      <c r="GH61">
        <v>0.5295725376795511</v>
      </c>
      <c r="GI61">
        <v>0</v>
      </c>
      <c r="GJ61">
        <v>1.364217</v>
      </c>
      <c r="GK61">
        <v>-0.3186747467167019</v>
      </c>
      <c r="GL61">
        <v>0.03234361344995332</v>
      </c>
      <c r="GM61">
        <v>0</v>
      </c>
      <c r="GN61">
        <v>0</v>
      </c>
      <c r="GO61">
        <v>3</v>
      </c>
      <c r="GP61" t="s">
        <v>458</v>
      </c>
      <c r="GQ61">
        <v>3.10209</v>
      </c>
      <c r="GR61">
        <v>2.72404</v>
      </c>
      <c r="GS61">
        <v>0.123317</v>
      </c>
      <c r="GT61">
        <v>0.127444</v>
      </c>
      <c r="GU61">
        <v>0.100305</v>
      </c>
      <c r="GV61">
        <v>0.09743309999999999</v>
      </c>
      <c r="GW61">
        <v>22920.2</v>
      </c>
      <c r="GX61">
        <v>20728.3</v>
      </c>
      <c r="GY61">
        <v>26709.1</v>
      </c>
      <c r="GZ61">
        <v>23978.6</v>
      </c>
      <c r="HA61">
        <v>38451.9</v>
      </c>
      <c r="HB61">
        <v>31997.1</v>
      </c>
      <c r="HC61">
        <v>46635</v>
      </c>
      <c r="HD61">
        <v>37935.3</v>
      </c>
      <c r="HE61">
        <v>1.86688</v>
      </c>
      <c r="HF61">
        <v>1.8666</v>
      </c>
      <c r="HG61">
        <v>0.138059</v>
      </c>
      <c r="HH61">
        <v>0</v>
      </c>
      <c r="HI61">
        <v>27.7754</v>
      </c>
      <c r="HJ61">
        <v>999.9</v>
      </c>
      <c r="HK61">
        <v>49.5</v>
      </c>
      <c r="HL61">
        <v>31.2</v>
      </c>
      <c r="HM61">
        <v>24.8533</v>
      </c>
      <c r="HN61">
        <v>61.3791</v>
      </c>
      <c r="HO61">
        <v>22.1955</v>
      </c>
      <c r="HP61">
        <v>1</v>
      </c>
      <c r="HQ61">
        <v>0.138359</v>
      </c>
      <c r="HR61">
        <v>-0.00763617</v>
      </c>
      <c r="HS61">
        <v>20.2812</v>
      </c>
      <c r="HT61">
        <v>5.21265</v>
      </c>
      <c r="HU61">
        <v>11.9797</v>
      </c>
      <c r="HV61">
        <v>4.9635</v>
      </c>
      <c r="HW61">
        <v>3.2743</v>
      </c>
      <c r="HX61">
        <v>9999</v>
      </c>
      <c r="HY61">
        <v>9999</v>
      </c>
      <c r="HZ61">
        <v>9999</v>
      </c>
      <c r="IA61">
        <v>31.1</v>
      </c>
      <c r="IB61">
        <v>1.86399</v>
      </c>
      <c r="IC61">
        <v>1.86015</v>
      </c>
      <c r="ID61">
        <v>1.85838</v>
      </c>
      <c r="IE61">
        <v>1.85975</v>
      </c>
      <c r="IF61">
        <v>1.85989</v>
      </c>
      <c r="IG61">
        <v>1.85837</v>
      </c>
      <c r="IH61">
        <v>1.85745</v>
      </c>
      <c r="II61">
        <v>1.85242</v>
      </c>
      <c r="IJ61">
        <v>0</v>
      </c>
      <c r="IK61">
        <v>0</v>
      </c>
      <c r="IL61">
        <v>0</v>
      </c>
      <c r="IM61">
        <v>0</v>
      </c>
      <c r="IN61" t="s">
        <v>441</v>
      </c>
      <c r="IO61" t="s">
        <v>442</v>
      </c>
      <c r="IP61" t="s">
        <v>443</v>
      </c>
      <c r="IQ61" t="s">
        <v>443</v>
      </c>
      <c r="IR61" t="s">
        <v>443</v>
      </c>
      <c r="IS61" t="s">
        <v>443</v>
      </c>
      <c r="IT61">
        <v>0</v>
      </c>
      <c r="IU61">
        <v>100</v>
      </c>
      <c r="IV61">
        <v>100</v>
      </c>
      <c r="IW61">
        <v>-0.74</v>
      </c>
      <c r="IX61">
        <v>0.2823</v>
      </c>
      <c r="IY61">
        <v>-0.819046093373875</v>
      </c>
      <c r="IZ61">
        <v>-0.0008311593448893811</v>
      </c>
      <c r="JA61">
        <v>1.768286430498992E-06</v>
      </c>
      <c r="JB61">
        <v>-5.176383660599935E-10</v>
      </c>
      <c r="JC61">
        <v>0.01793090377665582</v>
      </c>
      <c r="JD61">
        <v>0.002652576625932546</v>
      </c>
      <c r="JE61">
        <v>0.0004569377311329863</v>
      </c>
      <c r="JF61">
        <v>1.003524486243527E-07</v>
      </c>
      <c r="JG61">
        <v>2</v>
      </c>
      <c r="JH61">
        <v>1975</v>
      </c>
      <c r="JI61">
        <v>1</v>
      </c>
      <c r="JJ61">
        <v>26</v>
      </c>
      <c r="JK61">
        <v>201396.3</v>
      </c>
      <c r="JL61">
        <v>201396.5</v>
      </c>
      <c r="JM61">
        <v>1.74561</v>
      </c>
      <c r="JN61">
        <v>2.62329</v>
      </c>
      <c r="JO61">
        <v>1.49658</v>
      </c>
      <c r="JP61">
        <v>2.34375</v>
      </c>
      <c r="JQ61">
        <v>1.54907</v>
      </c>
      <c r="JR61">
        <v>2.43408</v>
      </c>
      <c r="JS61">
        <v>36.1754</v>
      </c>
      <c r="JT61">
        <v>24.1751</v>
      </c>
      <c r="JU61">
        <v>18</v>
      </c>
      <c r="JV61">
        <v>482.916</v>
      </c>
      <c r="JW61">
        <v>497.75</v>
      </c>
      <c r="JX61">
        <v>27.4677</v>
      </c>
      <c r="JY61">
        <v>29.0842</v>
      </c>
      <c r="JZ61">
        <v>29.9999</v>
      </c>
      <c r="KA61">
        <v>29.3699</v>
      </c>
      <c r="KB61">
        <v>29.3815</v>
      </c>
      <c r="KC61">
        <v>35.0866</v>
      </c>
      <c r="KD61">
        <v>21.0597</v>
      </c>
      <c r="KE61">
        <v>92.9366</v>
      </c>
      <c r="KF61">
        <v>27.4544</v>
      </c>
      <c r="KG61">
        <v>721.336</v>
      </c>
      <c r="KH61">
        <v>20.3465</v>
      </c>
      <c r="KI61">
        <v>101.968</v>
      </c>
      <c r="KJ61">
        <v>91.4871</v>
      </c>
    </row>
    <row r="62" spans="1:296">
      <c r="A62">
        <v>44</v>
      </c>
      <c r="B62">
        <v>1759073389.6</v>
      </c>
      <c r="C62">
        <v>306.5</v>
      </c>
      <c r="D62" t="s">
        <v>531</v>
      </c>
      <c r="E62" t="s">
        <v>532</v>
      </c>
      <c r="F62">
        <v>5</v>
      </c>
      <c r="G62" t="s">
        <v>436</v>
      </c>
      <c r="H62">
        <v>1759073382.1</v>
      </c>
      <c r="I62">
        <f>(J62)/1000</f>
        <v>0</v>
      </c>
      <c r="J62">
        <f>IF(DO62, AM62, AG62)</f>
        <v>0</v>
      </c>
      <c r="K62">
        <f>IF(DO62, AH62, AF62)</f>
        <v>0</v>
      </c>
      <c r="L62">
        <f>DQ62 - IF(AT62&gt;1, K62*DK62*100.0/(AV62), 0)</f>
        <v>0</v>
      </c>
      <c r="M62">
        <f>((S62-I62/2)*L62-K62)/(S62+I62/2)</f>
        <v>0</v>
      </c>
      <c r="N62">
        <f>M62*(DX62+DY62)/1000.0</f>
        <v>0</v>
      </c>
      <c r="O62">
        <f>(DQ62 - IF(AT62&gt;1, K62*DK62*100.0/(AV62), 0))*(DX62+DY62)/1000.0</f>
        <v>0</v>
      </c>
      <c r="P62">
        <f>2.0/((1/R62-1/Q62)+SIGN(R62)*SQRT((1/R62-1/Q62)*(1/R62-1/Q62) + 4*DL62/((DL62+1)*(DL62+1))*(2*1/R62*1/Q62-1/Q62*1/Q62)))</f>
        <v>0</v>
      </c>
      <c r="Q62">
        <f>IF(LEFT(DM62,1)&lt;&gt;"0",IF(LEFT(DM62,1)="1",3.0,DN62),$D$5+$E$5*(EE62*DX62/($K$5*1000))+$F$5*(EE62*DX62/($K$5*1000))*MAX(MIN(DK62,$J$5),$I$5)*MAX(MIN(DK62,$J$5),$I$5)+$G$5*MAX(MIN(DK62,$J$5),$I$5)*(EE62*DX62/($K$5*1000))+$H$5*(EE62*DX62/($K$5*1000))*(EE62*DX62/($K$5*1000)))</f>
        <v>0</v>
      </c>
      <c r="R62">
        <f>I62*(1000-(1000*0.61365*exp(17.502*V62/(240.97+V62))/(DX62+DY62)+DS62)/2)/(1000*0.61365*exp(17.502*V62/(240.97+V62))/(DX62+DY62)-DS62)</f>
        <v>0</v>
      </c>
      <c r="S62">
        <f>1/((DL62+1)/(P62/1.6)+1/(Q62/1.37)) + DL62/((DL62+1)/(P62/1.6) + DL62/(Q62/1.37))</f>
        <v>0</v>
      </c>
      <c r="T62">
        <f>(DG62*DJ62)</f>
        <v>0</v>
      </c>
      <c r="U62">
        <f>(DZ62+(T62+2*0.95*5.67E-8*(((DZ62+$B$9)+273)^4-(DZ62+273)^4)-44100*I62)/(1.84*29.3*Q62+8*0.95*5.67E-8*(DZ62+273)^3))</f>
        <v>0</v>
      </c>
      <c r="V62">
        <f>($C$9*EA62+$D$9*EB62+$E$9*U62)</f>
        <v>0</v>
      </c>
      <c r="W62">
        <f>0.61365*exp(17.502*V62/(240.97+V62))</f>
        <v>0</v>
      </c>
      <c r="X62">
        <f>(Y62/Z62*100)</f>
        <v>0</v>
      </c>
      <c r="Y62">
        <f>DS62*(DX62+DY62)/1000</f>
        <v>0</v>
      </c>
      <c r="Z62">
        <f>0.61365*exp(17.502*DZ62/(240.97+DZ62))</f>
        <v>0</v>
      </c>
      <c r="AA62">
        <f>(W62-DS62*(DX62+DY62)/1000)</f>
        <v>0</v>
      </c>
      <c r="AB62">
        <f>(-I62*44100)</f>
        <v>0</v>
      </c>
      <c r="AC62">
        <f>2*29.3*Q62*0.92*(DZ62-V62)</f>
        <v>0</v>
      </c>
      <c r="AD62">
        <f>2*0.95*5.67E-8*(((DZ62+$B$9)+273)^4-(V62+273)^4)</f>
        <v>0</v>
      </c>
      <c r="AE62">
        <f>T62+AD62+AB62+AC62</f>
        <v>0</v>
      </c>
      <c r="AF62">
        <f>DW62*AT62*(DR62-DQ62*(1000-AT62*DT62)/(1000-AT62*DS62))/(100*DK62)</f>
        <v>0</v>
      </c>
      <c r="AG62">
        <f>1000*DW62*AT62*(DS62-DT62)/(100*DK62*(1000-AT62*DS62))</f>
        <v>0</v>
      </c>
      <c r="AH62">
        <f>(AI62 - AJ62 - DX62*1E3/(8.314*(DZ62+273.15)) * AL62/DW62 * AK62) * DW62/(100*DK62) * (1000 - DT62)/1000</f>
        <v>0</v>
      </c>
      <c r="AI62">
        <v>721.2423219518753</v>
      </c>
      <c r="AJ62">
        <v>696.9273333333331</v>
      </c>
      <c r="AK62">
        <v>3.410277578948549</v>
      </c>
      <c r="AL62">
        <v>65.07382265108268</v>
      </c>
      <c r="AM62">
        <f>(AO62 - AN62 + DX62*1E3/(8.314*(DZ62+273.15)) * AQ62/DW62 * AP62) * DW62/(100*DK62) * 1000/(1000 - AO62)</f>
        <v>0</v>
      </c>
      <c r="AN62">
        <v>20.29640036519031</v>
      </c>
      <c r="AO62">
        <v>21.56837272727272</v>
      </c>
      <c r="AP62">
        <v>8.911262905847876E-06</v>
      </c>
      <c r="AQ62">
        <v>105.1465455162051</v>
      </c>
      <c r="AR62">
        <v>0</v>
      </c>
      <c r="AS62">
        <v>0</v>
      </c>
      <c r="AT62">
        <f>IF(AR62*$H$15&gt;=AV62,1.0,(AV62/(AV62-AR62*$H$15)))</f>
        <v>0</v>
      </c>
      <c r="AU62">
        <f>(AT62-1)*100</f>
        <v>0</v>
      </c>
      <c r="AV62">
        <f>MAX(0,($B$15+$C$15*EE62)/(1+$D$15*EE62)*DX62/(DZ62+273)*$E$15)</f>
        <v>0</v>
      </c>
      <c r="AW62" t="s">
        <v>437</v>
      </c>
      <c r="AX62" t="s">
        <v>437</v>
      </c>
      <c r="AY62">
        <v>0</v>
      </c>
      <c r="AZ62">
        <v>0</v>
      </c>
      <c r="BA62">
        <f>1-AY62/AZ62</f>
        <v>0</v>
      </c>
      <c r="BB62">
        <v>0</v>
      </c>
      <c r="BC62" t="s">
        <v>437</v>
      </c>
      <c r="BD62" t="s">
        <v>437</v>
      </c>
      <c r="BE62">
        <v>0</v>
      </c>
      <c r="BF62">
        <v>0</v>
      </c>
      <c r="BG62">
        <f>1-BE62/BF62</f>
        <v>0</v>
      </c>
      <c r="BH62">
        <v>0.5</v>
      </c>
      <c r="BI62">
        <f>DH62</f>
        <v>0</v>
      </c>
      <c r="BJ62">
        <f>K62</f>
        <v>0</v>
      </c>
      <c r="BK62">
        <f>BG62*BH62*BI62</f>
        <v>0</v>
      </c>
      <c r="BL62">
        <f>(BJ62-BB62)/BI62</f>
        <v>0</v>
      </c>
      <c r="BM62">
        <f>(AZ62-BF62)/BF62</f>
        <v>0</v>
      </c>
      <c r="BN62">
        <f>AY62/(BA62+AY62/BF62)</f>
        <v>0</v>
      </c>
      <c r="BO62" t="s">
        <v>437</v>
      </c>
      <c r="BP62">
        <v>0</v>
      </c>
      <c r="BQ62">
        <f>IF(BP62&lt;&gt;0, BP62, BN62)</f>
        <v>0</v>
      </c>
      <c r="BR62">
        <f>1-BQ62/BF62</f>
        <v>0</v>
      </c>
      <c r="BS62">
        <f>(BF62-BE62)/(BF62-BQ62)</f>
        <v>0</v>
      </c>
      <c r="BT62">
        <f>(AZ62-BF62)/(AZ62-BQ62)</f>
        <v>0</v>
      </c>
      <c r="BU62">
        <f>(BF62-BE62)/(BF62-AY62)</f>
        <v>0</v>
      </c>
      <c r="BV62">
        <f>(AZ62-BF62)/(AZ62-AY62)</f>
        <v>0</v>
      </c>
      <c r="BW62">
        <f>(BS62*BQ62/BE62)</f>
        <v>0</v>
      </c>
      <c r="BX62">
        <f>(1-BW62)</f>
        <v>0</v>
      </c>
      <c r="DG62">
        <f>$B$13*EF62+$C$13*EG62+$F$13*ER62*(1-EU62)</f>
        <v>0</v>
      </c>
      <c r="DH62">
        <f>DG62*DI62</f>
        <v>0</v>
      </c>
      <c r="DI62">
        <f>($B$13*$D$11+$C$13*$D$11+$F$13*((FE62+EW62)/MAX(FE62+EW62+FF62, 0.1)*$I$11+FF62/MAX(FE62+EW62+FF62, 0.1)*$J$11))/($B$13+$C$13+$F$13)</f>
        <v>0</v>
      </c>
      <c r="DJ62">
        <f>($B$13*$K$11+$C$13*$K$11+$F$13*((FE62+EW62)/MAX(FE62+EW62+FF62, 0.1)*$P$11+FF62/MAX(FE62+EW62+FF62, 0.1)*$Q$11))/($B$13+$C$13+$F$13)</f>
        <v>0</v>
      </c>
      <c r="DK62">
        <v>2.7</v>
      </c>
      <c r="DL62">
        <v>0.5</v>
      </c>
      <c r="DM62" t="s">
        <v>438</v>
      </c>
      <c r="DN62">
        <v>2</v>
      </c>
      <c r="DO62" t="b">
        <v>1</v>
      </c>
      <c r="DP62">
        <v>1759073382.1</v>
      </c>
      <c r="DQ62">
        <v>658.7763333333334</v>
      </c>
      <c r="DR62">
        <v>692.122</v>
      </c>
      <c r="DS62">
        <v>21.56424444444445</v>
      </c>
      <c r="DT62">
        <v>20.25325185185185</v>
      </c>
      <c r="DU62">
        <v>659.5228518518518</v>
      </c>
      <c r="DV62">
        <v>21.28192962962963</v>
      </c>
      <c r="DW62">
        <v>500.0555185185186</v>
      </c>
      <c r="DX62">
        <v>90.87942592592591</v>
      </c>
      <c r="DY62">
        <v>0.0656988</v>
      </c>
      <c r="DZ62">
        <v>28.71717037037037</v>
      </c>
      <c r="EA62">
        <v>30.02148888888889</v>
      </c>
      <c r="EB62">
        <v>999.9000000000001</v>
      </c>
      <c r="EC62">
        <v>0</v>
      </c>
      <c r="ED62">
        <v>0</v>
      </c>
      <c r="EE62">
        <v>10004.3962962963</v>
      </c>
      <c r="EF62">
        <v>0</v>
      </c>
      <c r="EG62">
        <v>11.32042592592593</v>
      </c>
      <c r="EH62">
        <v>-33.34561111111111</v>
      </c>
      <c r="EI62">
        <v>673.2954814814816</v>
      </c>
      <c r="EJ62">
        <v>706.4299259259258</v>
      </c>
      <c r="EK62">
        <v>1.310978148148148</v>
      </c>
      <c r="EL62">
        <v>692.122</v>
      </c>
      <c r="EM62">
        <v>20.25325185185185</v>
      </c>
      <c r="EN62">
        <v>1.959745555555556</v>
      </c>
      <c r="EO62">
        <v>1.840604444444445</v>
      </c>
      <c r="EP62">
        <v>17.12278518518519</v>
      </c>
      <c r="EQ62">
        <v>16.13593703703704</v>
      </c>
      <c r="ER62">
        <v>2000.022962962963</v>
      </c>
      <c r="ES62">
        <v>0.9800073333333335</v>
      </c>
      <c r="ET62">
        <v>0.01999273703703704</v>
      </c>
      <c r="EU62">
        <v>0</v>
      </c>
      <c r="EV62">
        <v>318.1986296296296</v>
      </c>
      <c r="EW62">
        <v>5.00078</v>
      </c>
      <c r="EX62">
        <v>6300.036666666666</v>
      </c>
      <c r="EY62">
        <v>16379.85555555555</v>
      </c>
      <c r="EZ62">
        <v>39.11077777777778</v>
      </c>
      <c r="FA62">
        <v>40.00459259259259</v>
      </c>
      <c r="FB62">
        <v>39.45125925925926</v>
      </c>
      <c r="FC62">
        <v>39.63633333333333</v>
      </c>
      <c r="FD62">
        <v>40.22651851851852</v>
      </c>
      <c r="FE62">
        <v>1955.132962962963</v>
      </c>
      <c r="FF62">
        <v>39.89000000000001</v>
      </c>
      <c r="FG62">
        <v>0</v>
      </c>
      <c r="FH62">
        <v>1759073381.6</v>
      </c>
      <c r="FI62">
        <v>0</v>
      </c>
      <c r="FJ62">
        <v>318.1964</v>
      </c>
      <c r="FK62">
        <v>3.809923084454335</v>
      </c>
      <c r="FL62">
        <v>91.18615401265527</v>
      </c>
      <c r="FM62">
        <v>6300.5276</v>
      </c>
      <c r="FN62">
        <v>15</v>
      </c>
      <c r="FO62">
        <v>0</v>
      </c>
      <c r="FP62" t="s">
        <v>439</v>
      </c>
      <c r="FQ62">
        <v>1746989605.5</v>
      </c>
      <c r="FR62">
        <v>1746989593.5</v>
      </c>
      <c r="FS62">
        <v>0</v>
      </c>
      <c r="FT62">
        <v>-0.274</v>
      </c>
      <c r="FU62">
        <v>-0.002</v>
      </c>
      <c r="FV62">
        <v>2.549</v>
      </c>
      <c r="FW62">
        <v>0.129</v>
      </c>
      <c r="FX62">
        <v>420</v>
      </c>
      <c r="FY62">
        <v>17</v>
      </c>
      <c r="FZ62">
        <v>0.02</v>
      </c>
      <c r="GA62">
        <v>0.04</v>
      </c>
      <c r="GB62">
        <v>-33.45089512195122</v>
      </c>
      <c r="GC62">
        <v>1.57141672473863</v>
      </c>
      <c r="GD62">
        <v>0.2473454708043475</v>
      </c>
      <c r="GE62">
        <v>0</v>
      </c>
      <c r="GF62">
        <v>317.9085</v>
      </c>
      <c r="GG62">
        <v>4.715126046751646</v>
      </c>
      <c r="GH62">
        <v>0.5060642978213447</v>
      </c>
      <c r="GI62">
        <v>0</v>
      </c>
      <c r="GJ62">
        <v>1.328983902439024</v>
      </c>
      <c r="GK62">
        <v>-0.3695673867595804</v>
      </c>
      <c r="GL62">
        <v>0.03873459346775736</v>
      </c>
      <c r="GM62">
        <v>0</v>
      </c>
      <c r="GN62">
        <v>0</v>
      </c>
      <c r="GO62">
        <v>3</v>
      </c>
      <c r="GP62" t="s">
        <v>458</v>
      </c>
      <c r="GQ62">
        <v>3.10237</v>
      </c>
      <c r="GR62">
        <v>2.7235</v>
      </c>
      <c r="GS62">
        <v>0.125417</v>
      </c>
      <c r="GT62">
        <v>0.129538</v>
      </c>
      <c r="GU62">
        <v>0.100328</v>
      </c>
      <c r="GV62">
        <v>0.0974656</v>
      </c>
      <c r="GW62">
        <v>22865.7</v>
      </c>
      <c r="GX62">
        <v>20678.7</v>
      </c>
      <c r="GY62">
        <v>26709.5</v>
      </c>
      <c r="GZ62">
        <v>23978.7</v>
      </c>
      <c r="HA62">
        <v>38451.2</v>
      </c>
      <c r="HB62">
        <v>31996.2</v>
      </c>
      <c r="HC62">
        <v>46635.1</v>
      </c>
      <c r="HD62">
        <v>37935.5</v>
      </c>
      <c r="HE62">
        <v>1.86762</v>
      </c>
      <c r="HF62">
        <v>1.86625</v>
      </c>
      <c r="HG62">
        <v>0.137761</v>
      </c>
      <c r="HH62">
        <v>0</v>
      </c>
      <c r="HI62">
        <v>27.7778</v>
      </c>
      <c r="HJ62">
        <v>999.9</v>
      </c>
      <c r="HK62">
        <v>49.5</v>
      </c>
      <c r="HL62">
        <v>31.2</v>
      </c>
      <c r="HM62">
        <v>24.8533</v>
      </c>
      <c r="HN62">
        <v>61.1191</v>
      </c>
      <c r="HO62">
        <v>22.0793</v>
      </c>
      <c r="HP62">
        <v>1</v>
      </c>
      <c r="HQ62">
        <v>0.137985</v>
      </c>
      <c r="HR62">
        <v>0.0319281</v>
      </c>
      <c r="HS62">
        <v>20.2812</v>
      </c>
      <c r="HT62">
        <v>5.21175</v>
      </c>
      <c r="HU62">
        <v>11.98</v>
      </c>
      <c r="HV62">
        <v>4.9634</v>
      </c>
      <c r="HW62">
        <v>3.27425</v>
      </c>
      <c r="HX62">
        <v>9999</v>
      </c>
      <c r="HY62">
        <v>9999</v>
      </c>
      <c r="HZ62">
        <v>9999</v>
      </c>
      <c r="IA62">
        <v>31.1</v>
      </c>
      <c r="IB62">
        <v>1.86399</v>
      </c>
      <c r="IC62">
        <v>1.86015</v>
      </c>
      <c r="ID62">
        <v>1.85837</v>
      </c>
      <c r="IE62">
        <v>1.85977</v>
      </c>
      <c r="IF62">
        <v>1.85989</v>
      </c>
      <c r="IG62">
        <v>1.85837</v>
      </c>
      <c r="IH62">
        <v>1.85745</v>
      </c>
      <c r="II62">
        <v>1.85242</v>
      </c>
      <c r="IJ62">
        <v>0</v>
      </c>
      <c r="IK62">
        <v>0</v>
      </c>
      <c r="IL62">
        <v>0</v>
      </c>
      <c r="IM62">
        <v>0</v>
      </c>
      <c r="IN62" t="s">
        <v>441</v>
      </c>
      <c r="IO62" t="s">
        <v>442</v>
      </c>
      <c r="IP62" t="s">
        <v>443</v>
      </c>
      <c r="IQ62" t="s">
        <v>443</v>
      </c>
      <c r="IR62" t="s">
        <v>443</v>
      </c>
      <c r="IS62" t="s">
        <v>443</v>
      </c>
      <c r="IT62">
        <v>0</v>
      </c>
      <c r="IU62">
        <v>100</v>
      </c>
      <c r="IV62">
        <v>100</v>
      </c>
      <c r="IW62">
        <v>-0.726</v>
      </c>
      <c r="IX62">
        <v>0.2823</v>
      </c>
      <c r="IY62">
        <v>-0.819046093373875</v>
      </c>
      <c r="IZ62">
        <v>-0.0008311593448893811</v>
      </c>
      <c r="JA62">
        <v>1.768286430498992E-06</v>
      </c>
      <c r="JB62">
        <v>-5.176383660599935E-10</v>
      </c>
      <c r="JC62">
        <v>0.01793090377665582</v>
      </c>
      <c r="JD62">
        <v>0.002652576625932546</v>
      </c>
      <c r="JE62">
        <v>0.0004569377311329863</v>
      </c>
      <c r="JF62">
        <v>1.003524486243527E-07</v>
      </c>
      <c r="JG62">
        <v>2</v>
      </c>
      <c r="JH62">
        <v>1975</v>
      </c>
      <c r="JI62">
        <v>1</v>
      </c>
      <c r="JJ62">
        <v>26</v>
      </c>
      <c r="JK62">
        <v>201396.4</v>
      </c>
      <c r="JL62">
        <v>201396.6</v>
      </c>
      <c r="JM62">
        <v>1.78223</v>
      </c>
      <c r="JN62">
        <v>2.61719</v>
      </c>
      <c r="JO62">
        <v>1.49658</v>
      </c>
      <c r="JP62">
        <v>2.34375</v>
      </c>
      <c r="JQ62">
        <v>1.54785</v>
      </c>
      <c r="JR62">
        <v>2.41577</v>
      </c>
      <c r="JS62">
        <v>36.1754</v>
      </c>
      <c r="JT62">
        <v>24.1751</v>
      </c>
      <c r="JU62">
        <v>18</v>
      </c>
      <c r="JV62">
        <v>483.327</v>
      </c>
      <c r="JW62">
        <v>497.485</v>
      </c>
      <c r="JX62">
        <v>27.4505</v>
      </c>
      <c r="JY62">
        <v>29.0805</v>
      </c>
      <c r="JZ62">
        <v>29.9997</v>
      </c>
      <c r="KA62">
        <v>29.3662</v>
      </c>
      <c r="KB62">
        <v>29.3777</v>
      </c>
      <c r="KC62">
        <v>35.7788</v>
      </c>
      <c r="KD62">
        <v>21.0597</v>
      </c>
      <c r="KE62">
        <v>92.9366</v>
      </c>
      <c r="KF62">
        <v>27.4266</v>
      </c>
      <c r="KG62">
        <v>741.372</v>
      </c>
      <c r="KH62">
        <v>20.3683</v>
      </c>
      <c r="KI62">
        <v>101.968</v>
      </c>
      <c r="KJ62">
        <v>91.48739999999999</v>
      </c>
    </row>
    <row r="63" spans="1:296">
      <c r="A63">
        <v>45</v>
      </c>
      <c r="B63">
        <v>1759073394.6</v>
      </c>
      <c r="C63">
        <v>311.5</v>
      </c>
      <c r="D63" t="s">
        <v>533</v>
      </c>
      <c r="E63" t="s">
        <v>534</v>
      </c>
      <c r="F63">
        <v>5</v>
      </c>
      <c r="G63" t="s">
        <v>436</v>
      </c>
      <c r="H63">
        <v>1759073386.814285</v>
      </c>
      <c r="I63">
        <f>(J63)/1000</f>
        <v>0</v>
      </c>
      <c r="J63">
        <f>IF(DO63, AM63, AG63)</f>
        <v>0</v>
      </c>
      <c r="K63">
        <f>IF(DO63, AH63, AF63)</f>
        <v>0</v>
      </c>
      <c r="L63">
        <f>DQ63 - IF(AT63&gt;1, K63*DK63*100.0/(AV63), 0)</f>
        <v>0</v>
      </c>
      <c r="M63">
        <f>((S63-I63/2)*L63-K63)/(S63+I63/2)</f>
        <v>0</v>
      </c>
      <c r="N63">
        <f>M63*(DX63+DY63)/1000.0</f>
        <v>0</v>
      </c>
      <c r="O63">
        <f>(DQ63 - IF(AT63&gt;1, K63*DK63*100.0/(AV63), 0))*(DX63+DY63)/1000.0</f>
        <v>0</v>
      </c>
      <c r="P63">
        <f>2.0/((1/R63-1/Q63)+SIGN(R63)*SQRT((1/R63-1/Q63)*(1/R63-1/Q63) + 4*DL63/((DL63+1)*(DL63+1))*(2*1/R63*1/Q63-1/Q63*1/Q63)))</f>
        <v>0</v>
      </c>
      <c r="Q63">
        <f>IF(LEFT(DM63,1)&lt;&gt;"0",IF(LEFT(DM63,1)="1",3.0,DN63),$D$5+$E$5*(EE63*DX63/($K$5*1000))+$F$5*(EE63*DX63/($K$5*1000))*MAX(MIN(DK63,$J$5),$I$5)*MAX(MIN(DK63,$J$5),$I$5)+$G$5*MAX(MIN(DK63,$J$5),$I$5)*(EE63*DX63/($K$5*1000))+$H$5*(EE63*DX63/($K$5*1000))*(EE63*DX63/($K$5*1000)))</f>
        <v>0</v>
      </c>
      <c r="R63">
        <f>I63*(1000-(1000*0.61365*exp(17.502*V63/(240.97+V63))/(DX63+DY63)+DS63)/2)/(1000*0.61365*exp(17.502*V63/(240.97+V63))/(DX63+DY63)-DS63)</f>
        <v>0</v>
      </c>
      <c r="S63">
        <f>1/((DL63+1)/(P63/1.6)+1/(Q63/1.37)) + DL63/((DL63+1)/(P63/1.6) + DL63/(Q63/1.37))</f>
        <v>0</v>
      </c>
      <c r="T63">
        <f>(DG63*DJ63)</f>
        <v>0</v>
      </c>
      <c r="U63">
        <f>(DZ63+(T63+2*0.95*5.67E-8*(((DZ63+$B$9)+273)^4-(DZ63+273)^4)-44100*I63)/(1.84*29.3*Q63+8*0.95*5.67E-8*(DZ63+273)^3))</f>
        <v>0</v>
      </c>
      <c r="V63">
        <f>($C$9*EA63+$D$9*EB63+$E$9*U63)</f>
        <v>0</v>
      </c>
      <c r="W63">
        <f>0.61365*exp(17.502*V63/(240.97+V63))</f>
        <v>0</v>
      </c>
      <c r="X63">
        <f>(Y63/Z63*100)</f>
        <v>0</v>
      </c>
      <c r="Y63">
        <f>DS63*(DX63+DY63)/1000</f>
        <v>0</v>
      </c>
      <c r="Z63">
        <f>0.61365*exp(17.502*DZ63/(240.97+DZ63))</f>
        <v>0</v>
      </c>
      <c r="AA63">
        <f>(W63-DS63*(DX63+DY63)/1000)</f>
        <v>0</v>
      </c>
      <c r="AB63">
        <f>(-I63*44100)</f>
        <v>0</v>
      </c>
      <c r="AC63">
        <f>2*29.3*Q63*0.92*(DZ63-V63)</f>
        <v>0</v>
      </c>
      <c r="AD63">
        <f>2*0.95*5.67E-8*(((DZ63+$B$9)+273)^4-(V63+273)^4)</f>
        <v>0</v>
      </c>
      <c r="AE63">
        <f>T63+AD63+AB63+AC63</f>
        <v>0</v>
      </c>
      <c r="AF63">
        <f>DW63*AT63*(DR63-DQ63*(1000-AT63*DT63)/(1000-AT63*DS63))/(100*DK63)</f>
        <v>0</v>
      </c>
      <c r="AG63">
        <f>1000*DW63*AT63*(DS63-DT63)/(100*DK63*(1000-AT63*DS63))</f>
        <v>0</v>
      </c>
      <c r="AH63">
        <f>(AI63 - AJ63 - DX63*1E3/(8.314*(DZ63+273.15)) * AL63/DW63 * AK63) * DW63/(100*DK63) * (1000 - DT63)/1000</f>
        <v>0</v>
      </c>
      <c r="AI63">
        <v>738.4258451101971</v>
      </c>
      <c r="AJ63">
        <v>713.8484848484844</v>
      </c>
      <c r="AK63">
        <v>3.388443891216321</v>
      </c>
      <c r="AL63">
        <v>65.07382265108268</v>
      </c>
      <c r="AM63">
        <f>(AO63 - AN63 + DX63*1E3/(8.314*(DZ63+273.15)) * AQ63/DW63 * AP63) * DW63/(100*DK63) * 1000/(1000 - AO63)</f>
        <v>0</v>
      </c>
      <c r="AN63">
        <v>20.2930144355147</v>
      </c>
      <c r="AO63">
        <v>21.56166484848484</v>
      </c>
      <c r="AP63">
        <v>-2.289673751601167E-05</v>
      </c>
      <c r="AQ63">
        <v>105.1465455162051</v>
      </c>
      <c r="AR63">
        <v>0</v>
      </c>
      <c r="AS63">
        <v>0</v>
      </c>
      <c r="AT63">
        <f>IF(AR63*$H$15&gt;=AV63,1.0,(AV63/(AV63-AR63*$H$15)))</f>
        <v>0</v>
      </c>
      <c r="AU63">
        <f>(AT63-1)*100</f>
        <v>0</v>
      </c>
      <c r="AV63">
        <f>MAX(0,($B$15+$C$15*EE63)/(1+$D$15*EE63)*DX63/(DZ63+273)*$E$15)</f>
        <v>0</v>
      </c>
      <c r="AW63" t="s">
        <v>437</v>
      </c>
      <c r="AX63" t="s">
        <v>437</v>
      </c>
      <c r="AY63">
        <v>0</v>
      </c>
      <c r="AZ63">
        <v>0</v>
      </c>
      <c r="BA63">
        <f>1-AY63/AZ63</f>
        <v>0</v>
      </c>
      <c r="BB63">
        <v>0</v>
      </c>
      <c r="BC63" t="s">
        <v>437</v>
      </c>
      <c r="BD63" t="s">
        <v>437</v>
      </c>
      <c r="BE63">
        <v>0</v>
      </c>
      <c r="BF63">
        <v>0</v>
      </c>
      <c r="BG63">
        <f>1-BE63/BF63</f>
        <v>0</v>
      </c>
      <c r="BH63">
        <v>0.5</v>
      </c>
      <c r="BI63">
        <f>DH63</f>
        <v>0</v>
      </c>
      <c r="BJ63">
        <f>K63</f>
        <v>0</v>
      </c>
      <c r="BK63">
        <f>BG63*BH63*BI63</f>
        <v>0</v>
      </c>
      <c r="BL63">
        <f>(BJ63-BB63)/BI63</f>
        <v>0</v>
      </c>
      <c r="BM63">
        <f>(AZ63-BF63)/BF63</f>
        <v>0</v>
      </c>
      <c r="BN63">
        <f>AY63/(BA63+AY63/BF63)</f>
        <v>0</v>
      </c>
      <c r="BO63" t="s">
        <v>437</v>
      </c>
      <c r="BP63">
        <v>0</v>
      </c>
      <c r="BQ63">
        <f>IF(BP63&lt;&gt;0, BP63, BN63)</f>
        <v>0</v>
      </c>
      <c r="BR63">
        <f>1-BQ63/BF63</f>
        <v>0</v>
      </c>
      <c r="BS63">
        <f>(BF63-BE63)/(BF63-BQ63)</f>
        <v>0</v>
      </c>
      <c r="BT63">
        <f>(AZ63-BF63)/(AZ63-BQ63)</f>
        <v>0</v>
      </c>
      <c r="BU63">
        <f>(BF63-BE63)/(BF63-AY63)</f>
        <v>0</v>
      </c>
      <c r="BV63">
        <f>(AZ63-BF63)/(AZ63-AY63)</f>
        <v>0</v>
      </c>
      <c r="BW63">
        <f>(BS63*BQ63/BE63)</f>
        <v>0</v>
      </c>
      <c r="BX63">
        <f>(1-BW63)</f>
        <v>0</v>
      </c>
      <c r="DG63">
        <f>$B$13*EF63+$C$13*EG63+$F$13*ER63*(1-EU63)</f>
        <v>0</v>
      </c>
      <c r="DH63">
        <f>DG63*DI63</f>
        <v>0</v>
      </c>
      <c r="DI63">
        <f>($B$13*$D$11+$C$13*$D$11+$F$13*((FE63+EW63)/MAX(FE63+EW63+FF63, 0.1)*$I$11+FF63/MAX(FE63+EW63+FF63, 0.1)*$J$11))/($B$13+$C$13+$F$13)</f>
        <v>0</v>
      </c>
      <c r="DJ63">
        <f>($B$13*$K$11+$C$13*$K$11+$F$13*((FE63+EW63)/MAX(FE63+EW63+FF63, 0.1)*$P$11+FF63/MAX(FE63+EW63+FF63, 0.1)*$Q$11))/($B$13+$C$13+$F$13)</f>
        <v>0</v>
      </c>
      <c r="DK63">
        <v>2.7</v>
      </c>
      <c r="DL63">
        <v>0.5</v>
      </c>
      <c r="DM63" t="s">
        <v>438</v>
      </c>
      <c r="DN63">
        <v>2</v>
      </c>
      <c r="DO63" t="b">
        <v>1</v>
      </c>
      <c r="DP63">
        <v>1759073386.814285</v>
      </c>
      <c r="DQ63">
        <v>674.3185714285713</v>
      </c>
      <c r="DR63">
        <v>707.7093214285715</v>
      </c>
      <c r="DS63">
        <v>21.56328214285714</v>
      </c>
      <c r="DT63">
        <v>20.27767857142857</v>
      </c>
      <c r="DU63">
        <v>675.0521071428569</v>
      </c>
      <c r="DV63">
        <v>21.28099285714286</v>
      </c>
      <c r="DW63">
        <v>500.0051428571429</v>
      </c>
      <c r="DX63">
        <v>90.87954285714285</v>
      </c>
      <c r="DY63">
        <v>0.0656498357142857</v>
      </c>
      <c r="DZ63">
        <v>28.71616428571429</v>
      </c>
      <c r="EA63">
        <v>30.02583214285714</v>
      </c>
      <c r="EB63">
        <v>999.9000000000002</v>
      </c>
      <c r="EC63">
        <v>0</v>
      </c>
      <c r="ED63">
        <v>0</v>
      </c>
      <c r="EE63">
        <v>10001.78571428571</v>
      </c>
      <c r="EF63">
        <v>0</v>
      </c>
      <c r="EG63">
        <v>11.31733214285714</v>
      </c>
      <c r="EH63">
        <v>-33.39069285714286</v>
      </c>
      <c r="EI63">
        <v>689.1796785714286</v>
      </c>
      <c r="EJ63">
        <v>722.357357142857</v>
      </c>
      <c r="EK63">
        <v>1.285595714285714</v>
      </c>
      <c r="EL63">
        <v>707.7093214285715</v>
      </c>
      <c r="EM63">
        <v>20.27767857142857</v>
      </c>
      <c r="EN63">
        <v>1.959661071428572</v>
      </c>
      <c r="EO63">
        <v>1.842826428571428</v>
      </c>
      <c r="EP63">
        <v>17.12210357142857</v>
      </c>
      <c r="EQ63">
        <v>16.15485357142857</v>
      </c>
      <c r="ER63">
        <v>2000.010714285714</v>
      </c>
      <c r="ES63">
        <v>0.9800071785714286</v>
      </c>
      <c r="ET63">
        <v>0.01999288214285714</v>
      </c>
      <c r="EU63">
        <v>0</v>
      </c>
      <c r="EV63">
        <v>318.5762142857142</v>
      </c>
      <c r="EW63">
        <v>5.00078</v>
      </c>
      <c r="EX63">
        <v>6307.158928571429</v>
      </c>
      <c r="EY63">
        <v>16379.74285714286</v>
      </c>
      <c r="EZ63">
        <v>39.09792857142857</v>
      </c>
      <c r="FA63">
        <v>39.9955</v>
      </c>
      <c r="FB63">
        <v>39.43282142857142</v>
      </c>
      <c r="FC63">
        <v>39.6315</v>
      </c>
      <c r="FD63">
        <v>40.23853571428571</v>
      </c>
      <c r="FE63">
        <v>1955.120714285714</v>
      </c>
      <c r="FF63">
        <v>39.89000000000001</v>
      </c>
      <c r="FG63">
        <v>0</v>
      </c>
      <c r="FH63">
        <v>1759073386.4</v>
      </c>
      <c r="FI63">
        <v>0</v>
      </c>
      <c r="FJ63">
        <v>318.56684</v>
      </c>
      <c r="FK63">
        <v>4.454999988743208</v>
      </c>
      <c r="FL63">
        <v>89.9130768045198</v>
      </c>
      <c r="FM63">
        <v>6307.774</v>
      </c>
      <c r="FN63">
        <v>15</v>
      </c>
      <c r="FO63">
        <v>0</v>
      </c>
      <c r="FP63" t="s">
        <v>439</v>
      </c>
      <c r="FQ63">
        <v>1746989605.5</v>
      </c>
      <c r="FR63">
        <v>1746989593.5</v>
      </c>
      <c r="FS63">
        <v>0</v>
      </c>
      <c r="FT63">
        <v>-0.274</v>
      </c>
      <c r="FU63">
        <v>-0.002</v>
      </c>
      <c r="FV63">
        <v>2.549</v>
      </c>
      <c r="FW63">
        <v>0.129</v>
      </c>
      <c r="FX63">
        <v>420</v>
      </c>
      <c r="FY63">
        <v>17</v>
      </c>
      <c r="FZ63">
        <v>0.02</v>
      </c>
      <c r="GA63">
        <v>0.04</v>
      </c>
      <c r="GB63">
        <v>-33.4147375</v>
      </c>
      <c r="GC63">
        <v>-0.6548791744840392</v>
      </c>
      <c r="GD63">
        <v>0.2148136758769096</v>
      </c>
      <c r="GE63">
        <v>0</v>
      </c>
      <c r="GF63">
        <v>318.3393235294118</v>
      </c>
      <c r="GG63">
        <v>4.395645529682909</v>
      </c>
      <c r="GH63">
        <v>0.4774476700976356</v>
      </c>
      <c r="GI63">
        <v>0</v>
      </c>
      <c r="GJ63">
        <v>1.302157</v>
      </c>
      <c r="GK63">
        <v>-0.3441572983114438</v>
      </c>
      <c r="GL63">
        <v>0.03636118268153551</v>
      </c>
      <c r="GM63">
        <v>0</v>
      </c>
      <c r="GN63">
        <v>0</v>
      </c>
      <c r="GO63">
        <v>3</v>
      </c>
      <c r="GP63" t="s">
        <v>458</v>
      </c>
      <c r="GQ63">
        <v>3.10208</v>
      </c>
      <c r="GR63">
        <v>2.72409</v>
      </c>
      <c r="GS63">
        <v>0.127485</v>
      </c>
      <c r="GT63">
        <v>0.131564</v>
      </c>
      <c r="GU63">
        <v>0.100304</v>
      </c>
      <c r="GV63">
        <v>0.0974573</v>
      </c>
      <c r="GW63">
        <v>22811.8</v>
      </c>
      <c r="GX63">
        <v>20630.7</v>
      </c>
      <c r="GY63">
        <v>26709.7</v>
      </c>
      <c r="GZ63">
        <v>23978.8</v>
      </c>
      <c r="HA63">
        <v>38453</v>
      </c>
      <c r="HB63">
        <v>31996.7</v>
      </c>
      <c r="HC63">
        <v>46635.6</v>
      </c>
      <c r="HD63">
        <v>37935.4</v>
      </c>
      <c r="HE63">
        <v>1.86705</v>
      </c>
      <c r="HF63">
        <v>1.86688</v>
      </c>
      <c r="HG63">
        <v>0.138395</v>
      </c>
      <c r="HH63">
        <v>0</v>
      </c>
      <c r="HI63">
        <v>27.7791</v>
      </c>
      <c r="HJ63">
        <v>999.9</v>
      </c>
      <c r="HK63">
        <v>49.5</v>
      </c>
      <c r="HL63">
        <v>31.2</v>
      </c>
      <c r="HM63">
        <v>24.8567</v>
      </c>
      <c r="HN63">
        <v>61.1891</v>
      </c>
      <c r="HO63">
        <v>22.0833</v>
      </c>
      <c r="HP63">
        <v>1</v>
      </c>
      <c r="HQ63">
        <v>0.137805</v>
      </c>
      <c r="HR63">
        <v>0.0668328</v>
      </c>
      <c r="HS63">
        <v>20.2811</v>
      </c>
      <c r="HT63">
        <v>5.21235</v>
      </c>
      <c r="HU63">
        <v>11.98</v>
      </c>
      <c r="HV63">
        <v>4.9635</v>
      </c>
      <c r="HW63">
        <v>3.2744</v>
      </c>
      <c r="HX63">
        <v>9999</v>
      </c>
      <c r="HY63">
        <v>9999</v>
      </c>
      <c r="HZ63">
        <v>9999</v>
      </c>
      <c r="IA63">
        <v>31.1</v>
      </c>
      <c r="IB63">
        <v>1.86397</v>
      </c>
      <c r="IC63">
        <v>1.86014</v>
      </c>
      <c r="ID63">
        <v>1.85838</v>
      </c>
      <c r="IE63">
        <v>1.85978</v>
      </c>
      <c r="IF63">
        <v>1.85989</v>
      </c>
      <c r="IG63">
        <v>1.85837</v>
      </c>
      <c r="IH63">
        <v>1.85745</v>
      </c>
      <c r="II63">
        <v>1.85242</v>
      </c>
      <c r="IJ63">
        <v>0</v>
      </c>
      <c r="IK63">
        <v>0</v>
      </c>
      <c r="IL63">
        <v>0</v>
      </c>
      <c r="IM63">
        <v>0</v>
      </c>
      <c r="IN63" t="s">
        <v>441</v>
      </c>
      <c r="IO63" t="s">
        <v>442</v>
      </c>
      <c r="IP63" t="s">
        <v>443</v>
      </c>
      <c r="IQ63" t="s">
        <v>443</v>
      </c>
      <c r="IR63" t="s">
        <v>443</v>
      </c>
      <c r="IS63" t="s">
        <v>443</v>
      </c>
      <c r="IT63">
        <v>0</v>
      </c>
      <c r="IU63">
        <v>100</v>
      </c>
      <c r="IV63">
        <v>100</v>
      </c>
      <c r="IW63">
        <v>-0.711</v>
      </c>
      <c r="IX63">
        <v>0.2822</v>
      </c>
      <c r="IY63">
        <v>-0.819046093373875</v>
      </c>
      <c r="IZ63">
        <v>-0.0008311593448893811</v>
      </c>
      <c r="JA63">
        <v>1.768286430498992E-06</v>
      </c>
      <c r="JB63">
        <v>-5.176383660599935E-10</v>
      </c>
      <c r="JC63">
        <v>0.01793090377665582</v>
      </c>
      <c r="JD63">
        <v>0.002652576625932546</v>
      </c>
      <c r="JE63">
        <v>0.0004569377311329863</v>
      </c>
      <c r="JF63">
        <v>1.003524486243527E-07</v>
      </c>
      <c r="JG63">
        <v>2</v>
      </c>
      <c r="JH63">
        <v>1975</v>
      </c>
      <c r="JI63">
        <v>1</v>
      </c>
      <c r="JJ63">
        <v>26</v>
      </c>
      <c r="JK63">
        <v>201396.5</v>
      </c>
      <c r="JL63">
        <v>201396.7</v>
      </c>
      <c r="JM63">
        <v>1.81396</v>
      </c>
      <c r="JN63">
        <v>2.61719</v>
      </c>
      <c r="JO63">
        <v>1.49658</v>
      </c>
      <c r="JP63">
        <v>2.34375</v>
      </c>
      <c r="JQ63">
        <v>1.54907</v>
      </c>
      <c r="JR63">
        <v>2.45117</v>
      </c>
      <c r="JS63">
        <v>36.1754</v>
      </c>
      <c r="JT63">
        <v>24.1838</v>
      </c>
      <c r="JU63">
        <v>18</v>
      </c>
      <c r="JV63">
        <v>482.967</v>
      </c>
      <c r="JW63">
        <v>497.87</v>
      </c>
      <c r="JX63">
        <v>27.4234</v>
      </c>
      <c r="JY63">
        <v>29.0774</v>
      </c>
      <c r="JZ63">
        <v>29.9999</v>
      </c>
      <c r="KA63">
        <v>29.363</v>
      </c>
      <c r="KB63">
        <v>29.374</v>
      </c>
      <c r="KC63">
        <v>36.4162</v>
      </c>
      <c r="KD63">
        <v>20.7893</v>
      </c>
      <c r="KE63">
        <v>92.9366</v>
      </c>
      <c r="KF63">
        <v>27.3974</v>
      </c>
      <c r="KG63">
        <v>754.729</v>
      </c>
      <c r="KH63">
        <v>20.4013</v>
      </c>
      <c r="KI63">
        <v>101.969</v>
      </c>
      <c r="KJ63">
        <v>91.4876</v>
      </c>
    </row>
    <row r="64" spans="1:296">
      <c r="A64">
        <v>46</v>
      </c>
      <c r="B64">
        <v>1759073399.6</v>
      </c>
      <c r="C64">
        <v>316.5</v>
      </c>
      <c r="D64" t="s">
        <v>535</v>
      </c>
      <c r="E64" t="s">
        <v>536</v>
      </c>
      <c r="F64">
        <v>5</v>
      </c>
      <c r="G64" t="s">
        <v>436</v>
      </c>
      <c r="H64">
        <v>1759073392.1</v>
      </c>
      <c r="I64">
        <f>(J64)/1000</f>
        <v>0</v>
      </c>
      <c r="J64">
        <f>IF(DO64, AM64, AG64)</f>
        <v>0</v>
      </c>
      <c r="K64">
        <f>IF(DO64, AH64, AF64)</f>
        <v>0</v>
      </c>
      <c r="L64">
        <f>DQ64 - IF(AT64&gt;1, K64*DK64*100.0/(AV64), 0)</f>
        <v>0</v>
      </c>
      <c r="M64">
        <f>((S64-I64/2)*L64-K64)/(S64+I64/2)</f>
        <v>0</v>
      </c>
      <c r="N64">
        <f>M64*(DX64+DY64)/1000.0</f>
        <v>0</v>
      </c>
      <c r="O64">
        <f>(DQ64 - IF(AT64&gt;1, K64*DK64*100.0/(AV64), 0))*(DX64+DY64)/1000.0</f>
        <v>0</v>
      </c>
      <c r="P64">
        <f>2.0/((1/R64-1/Q64)+SIGN(R64)*SQRT((1/R64-1/Q64)*(1/R64-1/Q64) + 4*DL64/((DL64+1)*(DL64+1))*(2*1/R64*1/Q64-1/Q64*1/Q64)))</f>
        <v>0</v>
      </c>
      <c r="Q64">
        <f>IF(LEFT(DM64,1)&lt;&gt;"0",IF(LEFT(DM64,1)="1",3.0,DN64),$D$5+$E$5*(EE64*DX64/($K$5*1000))+$F$5*(EE64*DX64/($K$5*1000))*MAX(MIN(DK64,$J$5),$I$5)*MAX(MIN(DK64,$J$5),$I$5)+$G$5*MAX(MIN(DK64,$J$5),$I$5)*(EE64*DX64/($K$5*1000))+$H$5*(EE64*DX64/($K$5*1000))*(EE64*DX64/($K$5*1000)))</f>
        <v>0</v>
      </c>
      <c r="R64">
        <f>I64*(1000-(1000*0.61365*exp(17.502*V64/(240.97+V64))/(DX64+DY64)+DS64)/2)/(1000*0.61365*exp(17.502*V64/(240.97+V64))/(DX64+DY64)-DS64)</f>
        <v>0</v>
      </c>
      <c r="S64">
        <f>1/((DL64+1)/(P64/1.6)+1/(Q64/1.37)) + DL64/((DL64+1)/(P64/1.6) + DL64/(Q64/1.37))</f>
        <v>0</v>
      </c>
      <c r="T64">
        <f>(DG64*DJ64)</f>
        <v>0</v>
      </c>
      <c r="U64">
        <f>(DZ64+(T64+2*0.95*5.67E-8*(((DZ64+$B$9)+273)^4-(DZ64+273)^4)-44100*I64)/(1.84*29.3*Q64+8*0.95*5.67E-8*(DZ64+273)^3))</f>
        <v>0</v>
      </c>
      <c r="V64">
        <f>($C$9*EA64+$D$9*EB64+$E$9*U64)</f>
        <v>0</v>
      </c>
      <c r="W64">
        <f>0.61365*exp(17.502*V64/(240.97+V64))</f>
        <v>0</v>
      </c>
      <c r="X64">
        <f>(Y64/Z64*100)</f>
        <v>0</v>
      </c>
      <c r="Y64">
        <f>DS64*(DX64+DY64)/1000</f>
        <v>0</v>
      </c>
      <c r="Z64">
        <f>0.61365*exp(17.502*DZ64/(240.97+DZ64))</f>
        <v>0</v>
      </c>
      <c r="AA64">
        <f>(W64-DS64*(DX64+DY64)/1000)</f>
        <v>0</v>
      </c>
      <c r="AB64">
        <f>(-I64*44100)</f>
        <v>0</v>
      </c>
      <c r="AC64">
        <f>2*29.3*Q64*0.92*(DZ64-V64)</f>
        <v>0</v>
      </c>
      <c r="AD64">
        <f>2*0.95*5.67E-8*(((DZ64+$B$9)+273)^4-(V64+273)^4)</f>
        <v>0</v>
      </c>
      <c r="AE64">
        <f>T64+AD64+AB64+AC64</f>
        <v>0</v>
      </c>
      <c r="AF64">
        <f>DW64*AT64*(DR64-DQ64*(1000-AT64*DT64)/(1000-AT64*DS64))/(100*DK64)</f>
        <v>0</v>
      </c>
      <c r="AG64">
        <f>1000*DW64*AT64*(DS64-DT64)/(100*DK64*(1000-AT64*DS64))</f>
        <v>0</v>
      </c>
      <c r="AH64">
        <f>(AI64 - AJ64 - DX64*1E3/(8.314*(DZ64+273.15)) * AL64/DW64 * AK64) * DW64/(100*DK64) * (1000 - DT64)/1000</f>
        <v>0</v>
      </c>
      <c r="AI64">
        <v>755.3972987999712</v>
      </c>
      <c r="AJ64">
        <v>730.7554484848483</v>
      </c>
      <c r="AK64">
        <v>3.381551032953716</v>
      </c>
      <c r="AL64">
        <v>65.07382265108268</v>
      </c>
      <c r="AM64">
        <f>(AO64 - AN64 + DX64*1E3/(8.314*(DZ64+273.15)) * AQ64/DW64 * AP64) * DW64/(100*DK64) * 1000/(1000 - AO64)</f>
        <v>0</v>
      </c>
      <c r="AN64">
        <v>20.31320547691678</v>
      </c>
      <c r="AO64">
        <v>21.55294303030303</v>
      </c>
      <c r="AP64">
        <v>-1.277268446979649E-05</v>
      </c>
      <c r="AQ64">
        <v>105.1465455162051</v>
      </c>
      <c r="AR64">
        <v>0</v>
      </c>
      <c r="AS64">
        <v>0</v>
      </c>
      <c r="AT64">
        <f>IF(AR64*$H$15&gt;=AV64,1.0,(AV64/(AV64-AR64*$H$15)))</f>
        <v>0</v>
      </c>
      <c r="AU64">
        <f>(AT64-1)*100</f>
        <v>0</v>
      </c>
      <c r="AV64">
        <f>MAX(0,($B$15+$C$15*EE64)/(1+$D$15*EE64)*DX64/(DZ64+273)*$E$15)</f>
        <v>0</v>
      </c>
      <c r="AW64" t="s">
        <v>437</v>
      </c>
      <c r="AX64" t="s">
        <v>437</v>
      </c>
      <c r="AY64">
        <v>0</v>
      </c>
      <c r="AZ64">
        <v>0</v>
      </c>
      <c r="BA64">
        <f>1-AY64/AZ64</f>
        <v>0</v>
      </c>
      <c r="BB64">
        <v>0</v>
      </c>
      <c r="BC64" t="s">
        <v>437</v>
      </c>
      <c r="BD64" t="s">
        <v>437</v>
      </c>
      <c r="BE64">
        <v>0</v>
      </c>
      <c r="BF64">
        <v>0</v>
      </c>
      <c r="BG64">
        <f>1-BE64/BF64</f>
        <v>0</v>
      </c>
      <c r="BH64">
        <v>0.5</v>
      </c>
      <c r="BI64">
        <f>DH64</f>
        <v>0</v>
      </c>
      <c r="BJ64">
        <f>K64</f>
        <v>0</v>
      </c>
      <c r="BK64">
        <f>BG64*BH64*BI64</f>
        <v>0</v>
      </c>
      <c r="BL64">
        <f>(BJ64-BB64)/BI64</f>
        <v>0</v>
      </c>
      <c r="BM64">
        <f>(AZ64-BF64)/BF64</f>
        <v>0</v>
      </c>
      <c r="BN64">
        <f>AY64/(BA64+AY64/BF64)</f>
        <v>0</v>
      </c>
      <c r="BO64" t="s">
        <v>437</v>
      </c>
      <c r="BP64">
        <v>0</v>
      </c>
      <c r="BQ64">
        <f>IF(BP64&lt;&gt;0, BP64, BN64)</f>
        <v>0</v>
      </c>
      <c r="BR64">
        <f>1-BQ64/BF64</f>
        <v>0</v>
      </c>
      <c r="BS64">
        <f>(BF64-BE64)/(BF64-BQ64)</f>
        <v>0</v>
      </c>
      <c r="BT64">
        <f>(AZ64-BF64)/(AZ64-BQ64)</f>
        <v>0</v>
      </c>
      <c r="BU64">
        <f>(BF64-BE64)/(BF64-AY64)</f>
        <v>0</v>
      </c>
      <c r="BV64">
        <f>(AZ64-BF64)/(AZ64-AY64)</f>
        <v>0</v>
      </c>
      <c r="BW64">
        <f>(BS64*BQ64/BE64)</f>
        <v>0</v>
      </c>
      <c r="BX64">
        <f>(1-BW64)</f>
        <v>0</v>
      </c>
      <c r="DG64">
        <f>$B$13*EF64+$C$13*EG64+$F$13*ER64*(1-EU64)</f>
        <v>0</v>
      </c>
      <c r="DH64">
        <f>DG64*DI64</f>
        <v>0</v>
      </c>
      <c r="DI64">
        <f>($B$13*$D$11+$C$13*$D$11+$F$13*((FE64+EW64)/MAX(FE64+EW64+FF64, 0.1)*$I$11+FF64/MAX(FE64+EW64+FF64, 0.1)*$J$11))/($B$13+$C$13+$F$13)</f>
        <v>0</v>
      </c>
      <c r="DJ64">
        <f>($B$13*$K$11+$C$13*$K$11+$F$13*((FE64+EW64)/MAX(FE64+EW64+FF64, 0.1)*$P$11+FF64/MAX(FE64+EW64+FF64, 0.1)*$Q$11))/($B$13+$C$13+$F$13)</f>
        <v>0</v>
      </c>
      <c r="DK64">
        <v>2.7</v>
      </c>
      <c r="DL64">
        <v>0.5</v>
      </c>
      <c r="DM64" t="s">
        <v>438</v>
      </c>
      <c r="DN64">
        <v>2</v>
      </c>
      <c r="DO64" t="b">
        <v>1</v>
      </c>
      <c r="DP64">
        <v>1759073392.1</v>
      </c>
      <c r="DQ64">
        <v>691.7975555555555</v>
      </c>
      <c r="DR64">
        <v>725.3865925925927</v>
      </c>
      <c r="DS64">
        <v>21.56228148148148</v>
      </c>
      <c r="DT64">
        <v>20.2987037037037</v>
      </c>
      <c r="DU64">
        <v>692.5160370370372</v>
      </c>
      <c r="DV64">
        <v>21.28001111111111</v>
      </c>
      <c r="DW64">
        <v>499.9906666666667</v>
      </c>
      <c r="DX64">
        <v>90.87811481481482</v>
      </c>
      <c r="DY64">
        <v>0.06570582222222221</v>
      </c>
      <c r="DZ64">
        <v>28.71326296296296</v>
      </c>
      <c r="EA64">
        <v>30.02847037037037</v>
      </c>
      <c r="EB64">
        <v>999.9000000000001</v>
      </c>
      <c r="EC64">
        <v>0</v>
      </c>
      <c r="ED64">
        <v>0</v>
      </c>
      <c r="EE64">
        <v>10004.16666666667</v>
      </c>
      <c r="EF64">
        <v>0</v>
      </c>
      <c r="EG64">
        <v>11.31773703703704</v>
      </c>
      <c r="EH64">
        <v>-33.58905185185185</v>
      </c>
      <c r="EI64">
        <v>707.0429259259261</v>
      </c>
      <c r="EJ64">
        <v>740.416111111111</v>
      </c>
      <c r="EK64">
        <v>1.263577037037037</v>
      </c>
      <c r="EL64">
        <v>725.3865925925927</v>
      </c>
      <c r="EM64">
        <v>20.2987037037037</v>
      </c>
      <c r="EN64">
        <v>1.95954</v>
      </c>
      <c r="EO64">
        <v>1.844707407407407</v>
      </c>
      <c r="EP64">
        <v>17.12112592592593</v>
      </c>
      <c r="EQ64">
        <v>16.17085555555556</v>
      </c>
      <c r="ER64">
        <v>1999.974444444445</v>
      </c>
      <c r="ES64">
        <v>0.9800067777777777</v>
      </c>
      <c r="ET64">
        <v>0.01999327407407408</v>
      </c>
      <c r="EU64">
        <v>0</v>
      </c>
      <c r="EV64">
        <v>318.9727407407407</v>
      </c>
      <c r="EW64">
        <v>5.00078</v>
      </c>
      <c r="EX64">
        <v>6315.106296296297</v>
      </c>
      <c r="EY64">
        <v>16379.44814814815</v>
      </c>
      <c r="EZ64">
        <v>39.09003703703704</v>
      </c>
      <c r="FA64">
        <v>39.98133333333333</v>
      </c>
      <c r="FB64">
        <v>39.42796296296296</v>
      </c>
      <c r="FC64">
        <v>39.63396296296295</v>
      </c>
      <c r="FD64">
        <v>40.23125925925927</v>
      </c>
      <c r="FE64">
        <v>1955.084444444444</v>
      </c>
      <c r="FF64">
        <v>39.89000000000001</v>
      </c>
      <c r="FG64">
        <v>0</v>
      </c>
      <c r="FH64">
        <v>1759073391.8</v>
      </c>
      <c r="FI64">
        <v>0</v>
      </c>
      <c r="FJ64">
        <v>318.9617692307693</v>
      </c>
      <c r="FK64">
        <v>5.451418803225735</v>
      </c>
      <c r="FL64">
        <v>90.31111116698511</v>
      </c>
      <c r="FM64">
        <v>6315.457692307692</v>
      </c>
      <c r="FN64">
        <v>15</v>
      </c>
      <c r="FO64">
        <v>0</v>
      </c>
      <c r="FP64" t="s">
        <v>439</v>
      </c>
      <c r="FQ64">
        <v>1746989605.5</v>
      </c>
      <c r="FR64">
        <v>1746989593.5</v>
      </c>
      <c r="FS64">
        <v>0</v>
      </c>
      <c r="FT64">
        <v>-0.274</v>
      </c>
      <c r="FU64">
        <v>-0.002</v>
      </c>
      <c r="FV64">
        <v>2.549</v>
      </c>
      <c r="FW64">
        <v>0.129</v>
      </c>
      <c r="FX64">
        <v>420</v>
      </c>
      <c r="FY64">
        <v>17</v>
      </c>
      <c r="FZ64">
        <v>0.02</v>
      </c>
      <c r="GA64">
        <v>0.04</v>
      </c>
      <c r="GB64">
        <v>-33.46792749999999</v>
      </c>
      <c r="GC64">
        <v>-2.225143339587181</v>
      </c>
      <c r="GD64">
        <v>0.2237001184482252</v>
      </c>
      <c r="GE64">
        <v>0</v>
      </c>
      <c r="GF64">
        <v>318.7486176470588</v>
      </c>
      <c r="GG64">
        <v>4.734163484788002</v>
      </c>
      <c r="GH64">
        <v>0.5101392551927182</v>
      </c>
      <c r="GI64">
        <v>0</v>
      </c>
      <c r="GJ64">
        <v>1.27588075</v>
      </c>
      <c r="GK64">
        <v>-0.2319222889305874</v>
      </c>
      <c r="GL64">
        <v>0.02588587948935673</v>
      </c>
      <c r="GM64">
        <v>0</v>
      </c>
      <c r="GN64">
        <v>0</v>
      </c>
      <c r="GO64">
        <v>3</v>
      </c>
      <c r="GP64" t="s">
        <v>458</v>
      </c>
      <c r="GQ64">
        <v>3.10225</v>
      </c>
      <c r="GR64">
        <v>2.72392</v>
      </c>
      <c r="GS64">
        <v>0.129523</v>
      </c>
      <c r="GT64">
        <v>0.133575</v>
      </c>
      <c r="GU64">
        <v>0.100275</v>
      </c>
      <c r="GV64">
        <v>0.09757440000000001</v>
      </c>
      <c r="GW64">
        <v>22758.4</v>
      </c>
      <c r="GX64">
        <v>20583</v>
      </c>
      <c r="GY64">
        <v>26709.5</v>
      </c>
      <c r="GZ64">
        <v>23978.8</v>
      </c>
      <c r="HA64">
        <v>38454.4</v>
      </c>
      <c r="HB64">
        <v>31992.6</v>
      </c>
      <c r="HC64">
        <v>46635.5</v>
      </c>
      <c r="HD64">
        <v>37935.2</v>
      </c>
      <c r="HE64">
        <v>1.86745</v>
      </c>
      <c r="HF64">
        <v>1.86693</v>
      </c>
      <c r="HG64">
        <v>0.136942</v>
      </c>
      <c r="HH64">
        <v>0</v>
      </c>
      <c r="HI64">
        <v>27.7814</v>
      </c>
      <c r="HJ64">
        <v>999.9</v>
      </c>
      <c r="HK64">
        <v>49.5</v>
      </c>
      <c r="HL64">
        <v>31.2</v>
      </c>
      <c r="HM64">
        <v>24.8547</v>
      </c>
      <c r="HN64">
        <v>61.4091</v>
      </c>
      <c r="HO64">
        <v>22.0473</v>
      </c>
      <c r="HP64">
        <v>1</v>
      </c>
      <c r="HQ64">
        <v>0.137764</v>
      </c>
      <c r="HR64">
        <v>0.108121</v>
      </c>
      <c r="HS64">
        <v>20.2813</v>
      </c>
      <c r="HT64">
        <v>5.2125</v>
      </c>
      <c r="HU64">
        <v>11.98</v>
      </c>
      <c r="HV64">
        <v>4.9635</v>
      </c>
      <c r="HW64">
        <v>3.27445</v>
      </c>
      <c r="HX64">
        <v>9999</v>
      </c>
      <c r="HY64">
        <v>9999</v>
      </c>
      <c r="HZ64">
        <v>9999</v>
      </c>
      <c r="IA64">
        <v>31.1</v>
      </c>
      <c r="IB64">
        <v>1.86396</v>
      </c>
      <c r="IC64">
        <v>1.86014</v>
      </c>
      <c r="ID64">
        <v>1.85838</v>
      </c>
      <c r="IE64">
        <v>1.85977</v>
      </c>
      <c r="IF64">
        <v>1.85989</v>
      </c>
      <c r="IG64">
        <v>1.85837</v>
      </c>
      <c r="IH64">
        <v>1.85746</v>
      </c>
      <c r="II64">
        <v>1.85242</v>
      </c>
      <c r="IJ64">
        <v>0</v>
      </c>
      <c r="IK64">
        <v>0</v>
      </c>
      <c r="IL64">
        <v>0</v>
      </c>
      <c r="IM64">
        <v>0</v>
      </c>
      <c r="IN64" t="s">
        <v>441</v>
      </c>
      <c r="IO64" t="s">
        <v>442</v>
      </c>
      <c r="IP64" t="s">
        <v>443</v>
      </c>
      <c r="IQ64" t="s">
        <v>443</v>
      </c>
      <c r="IR64" t="s">
        <v>443</v>
      </c>
      <c r="IS64" t="s">
        <v>443</v>
      </c>
      <c r="IT64">
        <v>0</v>
      </c>
      <c r="IU64">
        <v>100</v>
      </c>
      <c r="IV64">
        <v>100</v>
      </c>
      <c r="IW64">
        <v>-0.696</v>
      </c>
      <c r="IX64">
        <v>0.282</v>
      </c>
      <c r="IY64">
        <v>-0.819046093373875</v>
      </c>
      <c r="IZ64">
        <v>-0.0008311593448893811</v>
      </c>
      <c r="JA64">
        <v>1.768286430498992E-06</v>
      </c>
      <c r="JB64">
        <v>-5.176383660599935E-10</v>
      </c>
      <c r="JC64">
        <v>0.01793090377665582</v>
      </c>
      <c r="JD64">
        <v>0.002652576625932546</v>
      </c>
      <c r="JE64">
        <v>0.0004569377311329863</v>
      </c>
      <c r="JF64">
        <v>1.003524486243527E-07</v>
      </c>
      <c r="JG64">
        <v>2</v>
      </c>
      <c r="JH64">
        <v>1975</v>
      </c>
      <c r="JI64">
        <v>1</v>
      </c>
      <c r="JJ64">
        <v>26</v>
      </c>
      <c r="JK64">
        <v>201396.6</v>
      </c>
      <c r="JL64">
        <v>201396.8</v>
      </c>
      <c r="JM64">
        <v>1.84204</v>
      </c>
      <c r="JN64">
        <v>2.62695</v>
      </c>
      <c r="JO64">
        <v>1.49658</v>
      </c>
      <c r="JP64">
        <v>2.34375</v>
      </c>
      <c r="JQ64">
        <v>1.54907</v>
      </c>
      <c r="JR64">
        <v>2.35962</v>
      </c>
      <c r="JS64">
        <v>36.1754</v>
      </c>
      <c r="JT64">
        <v>24.1751</v>
      </c>
      <c r="JU64">
        <v>18</v>
      </c>
      <c r="JV64">
        <v>483.168</v>
      </c>
      <c r="JW64">
        <v>497.867</v>
      </c>
      <c r="JX64">
        <v>27.3936</v>
      </c>
      <c r="JY64">
        <v>29.073</v>
      </c>
      <c r="JZ64">
        <v>29.9999</v>
      </c>
      <c r="KA64">
        <v>29.3586</v>
      </c>
      <c r="KB64">
        <v>29.3696</v>
      </c>
      <c r="KC64">
        <v>37.1148</v>
      </c>
      <c r="KD64">
        <v>20.7893</v>
      </c>
      <c r="KE64">
        <v>92.9366</v>
      </c>
      <c r="KF64">
        <v>27.3671</v>
      </c>
      <c r="KG64">
        <v>774.788</v>
      </c>
      <c r="KH64">
        <v>20.4333</v>
      </c>
      <c r="KI64">
        <v>101.969</v>
      </c>
      <c r="KJ64">
        <v>91.4873</v>
      </c>
    </row>
    <row r="65" spans="1:296">
      <c r="A65">
        <v>47</v>
      </c>
      <c r="B65">
        <v>1759073404.6</v>
      </c>
      <c r="C65">
        <v>321.5</v>
      </c>
      <c r="D65" t="s">
        <v>537</v>
      </c>
      <c r="E65" t="s">
        <v>538</v>
      </c>
      <c r="F65">
        <v>5</v>
      </c>
      <c r="G65" t="s">
        <v>436</v>
      </c>
      <c r="H65">
        <v>1759073396.814285</v>
      </c>
      <c r="I65">
        <f>(J65)/1000</f>
        <v>0</v>
      </c>
      <c r="J65">
        <f>IF(DO65, AM65, AG65)</f>
        <v>0</v>
      </c>
      <c r="K65">
        <f>IF(DO65, AH65, AF65)</f>
        <v>0</v>
      </c>
      <c r="L65">
        <f>DQ65 - IF(AT65&gt;1, K65*DK65*100.0/(AV65), 0)</f>
        <v>0</v>
      </c>
      <c r="M65">
        <f>((S65-I65/2)*L65-K65)/(S65+I65/2)</f>
        <v>0</v>
      </c>
      <c r="N65">
        <f>M65*(DX65+DY65)/1000.0</f>
        <v>0</v>
      </c>
      <c r="O65">
        <f>(DQ65 - IF(AT65&gt;1, K65*DK65*100.0/(AV65), 0))*(DX65+DY65)/1000.0</f>
        <v>0</v>
      </c>
      <c r="P65">
        <f>2.0/((1/R65-1/Q65)+SIGN(R65)*SQRT((1/R65-1/Q65)*(1/R65-1/Q65) + 4*DL65/((DL65+1)*(DL65+1))*(2*1/R65*1/Q65-1/Q65*1/Q65)))</f>
        <v>0</v>
      </c>
      <c r="Q65">
        <f>IF(LEFT(DM65,1)&lt;&gt;"0",IF(LEFT(DM65,1)="1",3.0,DN65),$D$5+$E$5*(EE65*DX65/($K$5*1000))+$F$5*(EE65*DX65/($K$5*1000))*MAX(MIN(DK65,$J$5),$I$5)*MAX(MIN(DK65,$J$5),$I$5)+$G$5*MAX(MIN(DK65,$J$5),$I$5)*(EE65*DX65/($K$5*1000))+$H$5*(EE65*DX65/($K$5*1000))*(EE65*DX65/($K$5*1000)))</f>
        <v>0</v>
      </c>
      <c r="R65">
        <f>I65*(1000-(1000*0.61365*exp(17.502*V65/(240.97+V65))/(DX65+DY65)+DS65)/2)/(1000*0.61365*exp(17.502*V65/(240.97+V65))/(DX65+DY65)-DS65)</f>
        <v>0</v>
      </c>
      <c r="S65">
        <f>1/((DL65+1)/(P65/1.6)+1/(Q65/1.37)) + DL65/((DL65+1)/(P65/1.6) + DL65/(Q65/1.37))</f>
        <v>0</v>
      </c>
      <c r="T65">
        <f>(DG65*DJ65)</f>
        <v>0</v>
      </c>
      <c r="U65">
        <f>(DZ65+(T65+2*0.95*5.67E-8*(((DZ65+$B$9)+273)^4-(DZ65+273)^4)-44100*I65)/(1.84*29.3*Q65+8*0.95*5.67E-8*(DZ65+273)^3))</f>
        <v>0</v>
      </c>
      <c r="V65">
        <f>($C$9*EA65+$D$9*EB65+$E$9*U65)</f>
        <v>0</v>
      </c>
      <c r="W65">
        <f>0.61365*exp(17.502*V65/(240.97+V65))</f>
        <v>0</v>
      </c>
      <c r="X65">
        <f>(Y65/Z65*100)</f>
        <v>0</v>
      </c>
      <c r="Y65">
        <f>DS65*(DX65+DY65)/1000</f>
        <v>0</v>
      </c>
      <c r="Z65">
        <f>0.61365*exp(17.502*DZ65/(240.97+DZ65))</f>
        <v>0</v>
      </c>
      <c r="AA65">
        <f>(W65-DS65*(DX65+DY65)/1000)</f>
        <v>0</v>
      </c>
      <c r="AB65">
        <f>(-I65*44100)</f>
        <v>0</v>
      </c>
      <c r="AC65">
        <f>2*29.3*Q65*0.92*(DZ65-V65)</f>
        <v>0</v>
      </c>
      <c r="AD65">
        <f>2*0.95*5.67E-8*(((DZ65+$B$9)+273)^4-(V65+273)^4)</f>
        <v>0</v>
      </c>
      <c r="AE65">
        <f>T65+AD65+AB65+AC65</f>
        <v>0</v>
      </c>
      <c r="AF65">
        <f>DW65*AT65*(DR65-DQ65*(1000-AT65*DT65)/(1000-AT65*DS65))/(100*DK65)</f>
        <v>0</v>
      </c>
      <c r="AG65">
        <f>1000*DW65*AT65*(DS65-DT65)/(100*DK65*(1000-AT65*DS65))</f>
        <v>0</v>
      </c>
      <c r="AH65">
        <f>(AI65 - AJ65 - DX65*1E3/(8.314*(DZ65+273.15)) * AL65/DW65 * AK65) * DW65/(100*DK65) * (1000 - DT65)/1000</f>
        <v>0</v>
      </c>
      <c r="AI65">
        <v>772.5444540344927</v>
      </c>
      <c r="AJ65">
        <v>747.7919818181817</v>
      </c>
      <c r="AK65">
        <v>3.411971892888633</v>
      </c>
      <c r="AL65">
        <v>65.07382265108268</v>
      </c>
      <c r="AM65">
        <f>(AO65 - AN65 + DX65*1E3/(8.314*(DZ65+273.15)) * AQ65/DW65 * AP65) * DW65/(100*DK65) * 1000/(1000 - AO65)</f>
        <v>0</v>
      </c>
      <c r="AN65">
        <v>20.34279833873202</v>
      </c>
      <c r="AO65">
        <v>21.55124181818181</v>
      </c>
      <c r="AP65">
        <v>-1.837505072037942E-06</v>
      </c>
      <c r="AQ65">
        <v>105.1465455162051</v>
      </c>
      <c r="AR65">
        <v>0</v>
      </c>
      <c r="AS65">
        <v>0</v>
      </c>
      <c r="AT65">
        <f>IF(AR65*$H$15&gt;=AV65,1.0,(AV65/(AV65-AR65*$H$15)))</f>
        <v>0</v>
      </c>
      <c r="AU65">
        <f>(AT65-1)*100</f>
        <v>0</v>
      </c>
      <c r="AV65">
        <f>MAX(0,($B$15+$C$15*EE65)/(1+$D$15*EE65)*DX65/(DZ65+273)*$E$15)</f>
        <v>0</v>
      </c>
      <c r="AW65" t="s">
        <v>437</v>
      </c>
      <c r="AX65" t="s">
        <v>437</v>
      </c>
      <c r="AY65">
        <v>0</v>
      </c>
      <c r="AZ65">
        <v>0</v>
      </c>
      <c r="BA65">
        <f>1-AY65/AZ65</f>
        <v>0</v>
      </c>
      <c r="BB65">
        <v>0</v>
      </c>
      <c r="BC65" t="s">
        <v>437</v>
      </c>
      <c r="BD65" t="s">
        <v>437</v>
      </c>
      <c r="BE65">
        <v>0</v>
      </c>
      <c r="BF65">
        <v>0</v>
      </c>
      <c r="BG65">
        <f>1-BE65/BF65</f>
        <v>0</v>
      </c>
      <c r="BH65">
        <v>0.5</v>
      </c>
      <c r="BI65">
        <f>DH65</f>
        <v>0</v>
      </c>
      <c r="BJ65">
        <f>K65</f>
        <v>0</v>
      </c>
      <c r="BK65">
        <f>BG65*BH65*BI65</f>
        <v>0</v>
      </c>
      <c r="BL65">
        <f>(BJ65-BB65)/BI65</f>
        <v>0</v>
      </c>
      <c r="BM65">
        <f>(AZ65-BF65)/BF65</f>
        <v>0</v>
      </c>
      <c r="BN65">
        <f>AY65/(BA65+AY65/BF65)</f>
        <v>0</v>
      </c>
      <c r="BO65" t="s">
        <v>437</v>
      </c>
      <c r="BP65">
        <v>0</v>
      </c>
      <c r="BQ65">
        <f>IF(BP65&lt;&gt;0, BP65, BN65)</f>
        <v>0</v>
      </c>
      <c r="BR65">
        <f>1-BQ65/BF65</f>
        <v>0</v>
      </c>
      <c r="BS65">
        <f>(BF65-BE65)/(BF65-BQ65)</f>
        <v>0</v>
      </c>
      <c r="BT65">
        <f>(AZ65-BF65)/(AZ65-BQ65)</f>
        <v>0</v>
      </c>
      <c r="BU65">
        <f>(BF65-BE65)/(BF65-AY65)</f>
        <v>0</v>
      </c>
      <c r="BV65">
        <f>(AZ65-BF65)/(AZ65-AY65)</f>
        <v>0</v>
      </c>
      <c r="BW65">
        <f>(BS65*BQ65/BE65)</f>
        <v>0</v>
      </c>
      <c r="BX65">
        <f>(1-BW65)</f>
        <v>0</v>
      </c>
      <c r="DG65">
        <f>$B$13*EF65+$C$13*EG65+$F$13*ER65*(1-EU65)</f>
        <v>0</v>
      </c>
      <c r="DH65">
        <f>DG65*DI65</f>
        <v>0</v>
      </c>
      <c r="DI65">
        <f>($B$13*$D$11+$C$13*$D$11+$F$13*((FE65+EW65)/MAX(FE65+EW65+FF65, 0.1)*$I$11+FF65/MAX(FE65+EW65+FF65, 0.1)*$J$11))/($B$13+$C$13+$F$13)</f>
        <v>0</v>
      </c>
      <c r="DJ65">
        <f>($B$13*$K$11+$C$13*$K$11+$F$13*((FE65+EW65)/MAX(FE65+EW65+FF65, 0.1)*$P$11+FF65/MAX(FE65+EW65+FF65, 0.1)*$Q$11))/($B$13+$C$13+$F$13)</f>
        <v>0</v>
      </c>
      <c r="DK65">
        <v>2.7</v>
      </c>
      <c r="DL65">
        <v>0.5</v>
      </c>
      <c r="DM65" t="s">
        <v>438</v>
      </c>
      <c r="DN65">
        <v>2</v>
      </c>
      <c r="DO65" t="b">
        <v>1</v>
      </c>
      <c r="DP65">
        <v>1759073396.814285</v>
      </c>
      <c r="DQ65">
        <v>707.4504285714285</v>
      </c>
      <c r="DR65">
        <v>741.1673928571429</v>
      </c>
      <c r="DS65">
        <v>21.55774642857143</v>
      </c>
      <c r="DT65">
        <v>20.31333571428572</v>
      </c>
      <c r="DU65">
        <v>708.1550357142856</v>
      </c>
      <c r="DV65">
        <v>21.27558571428571</v>
      </c>
      <c r="DW65">
        <v>499.9574642857143</v>
      </c>
      <c r="DX65">
        <v>90.87703571428571</v>
      </c>
      <c r="DY65">
        <v>0.06577477857142858</v>
      </c>
      <c r="DZ65">
        <v>28.70971428571429</v>
      </c>
      <c r="EA65">
        <v>30.02592857142858</v>
      </c>
      <c r="EB65">
        <v>999.9000000000002</v>
      </c>
      <c r="EC65">
        <v>0</v>
      </c>
      <c r="ED65">
        <v>0</v>
      </c>
      <c r="EE65">
        <v>10003.40892857143</v>
      </c>
      <c r="EF65">
        <v>0</v>
      </c>
      <c r="EG65">
        <v>11.31375</v>
      </c>
      <c r="EH65">
        <v>-33.71700357142857</v>
      </c>
      <c r="EI65">
        <v>723.0373214285713</v>
      </c>
      <c r="EJ65">
        <v>756.5354285714284</v>
      </c>
      <c r="EK65">
        <v>1.244419642857143</v>
      </c>
      <c r="EL65">
        <v>741.1673928571429</v>
      </c>
      <c r="EM65">
        <v>20.31333571428572</v>
      </c>
      <c r="EN65">
        <v>1.959103928571429</v>
      </c>
      <c r="EO65">
        <v>1.846014285714286</v>
      </c>
      <c r="EP65">
        <v>17.11762142857143</v>
      </c>
      <c r="EQ65">
        <v>16.18195357142857</v>
      </c>
      <c r="ER65">
        <v>1999.963928571429</v>
      </c>
      <c r="ES65">
        <v>0.9800066428571428</v>
      </c>
      <c r="ET65">
        <v>0.0199934</v>
      </c>
      <c r="EU65">
        <v>0</v>
      </c>
      <c r="EV65">
        <v>319.3487857142858</v>
      </c>
      <c r="EW65">
        <v>5.00078</v>
      </c>
      <c r="EX65">
        <v>6322.191785714284</v>
      </c>
      <c r="EY65">
        <v>16379.35714285714</v>
      </c>
      <c r="EZ65">
        <v>39.07785714285713</v>
      </c>
      <c r="FA65">
        <v>39.973</v>
      </c>
      <c r="FB65">
        <v>39.41042857142856</v>
      </c>
      <c r="FC65">
        <v>39.63585714285713</v>
      </c>
      <c r="FD65">
        <v>40.21414285714286</v>
      </c>
      <c r="FE65">
        <v>1955.073928571428</v>
      </c>
      <c r="FF65">
        <v>39.89000000000001</v>
      </c>
      <c r="FG65">
        <v>0</v>
      </c>
      <c r="FH65">
        <v>1759073396.6</v>
      </c>
      <c r="FI65">
        <v>0</v>
      </c>
      <c r="FJ65">
        <v>319.3696538461538</v>
      </c>
      <c r="FK65">
        <v>5.136923070957033</v>
      </c>
      <c r="FL65">
        <v>89.62358974605004</v>
      </c>
      <c r="FM65">
        <v>6322.618076923076</v>
      </c>
      <c r="FN65">
        <v>15</v>
      </c>
      <c r="FO65">
        <v>0</v>
      </c>
      <c r="FP65" t="s">
        <v>439</v>
      </c>
      <c r="FQ65">
        <v>1746989605.5</v>
      </c>
      <c r="FR65">
        <v>1746989593.5</v>
      </c>
      <c r="FS65">
        <v>0</v>
      </c>
      <c r="FT65">
        <v>-0.274</v>
      </c>
      <c r="FU65">
        <v>-0.002</v>
      </c>
      <c r="FV65">
        <v>2.549</v>
      </c>
      <c r="FW65">
        <v>0.129</v>
      </c>
      <c r="FX65">
        <v>420</v>
      </c>
      <c r="FY65">
        <v>17</v>
      </c>
      <c r="FZ65">
        <v>0.02</v>
      </c>
      <c r="GA65">
        <v>0.04</v>
      </c>
      <c r="GB65">
        <v>-33.6090325</v>
      </c>
      <c r="GC65">
        <v>-1.762661538461595</v>
      </c>
      <c r="GD65">
        <v>0.1782268475672225</v>
      </c>
      <c r="GE65">
        <v>0</v>
      </c>
      <c r="GF65">
        <v>319.081</v>
      </c>
      <c r="GG65">
        <v>5.067776921283961</v>
      </c>
      <c r="GH65">
        <v>0.5371899653042009</v>
      </c>
      <c r="GI65">
        <v>0</v>
      </c>
      <c r="GJ65">
        <v>1.255308</v>
      </c>
      <c r="GK65">
        <v>-0.2129725328330215</v>
      </c>
      <c r="GL65">
        <v>0.02290525302195985</v>
      </c>
      <c r="GM65">
        <v>0</v>
      </c>
      <c r="GN65">
        <v>0</v>
      </c>
      <c r="GO65">
        <v>3</v>
      </c>
      <c r="GP65" t="s">
        <v>458</v>
      </c>
      <c r="GQ65">
        <v>3.10222</v>
      </c>
      <c r="GR65">
        <v>2.72402</v>
      </c>
      <c r="GS65">
        <v>0.131558</v>
      </c>
      <c r="GT65">
        <v>0.13558</v>
      </c>
      <c r="GU65">
        <v>0.100273</v>
      </c>
      <c r="GV65">
        <v>0.0976983</v>
      </c>
      <c r="GW65">
        <v>22705.2</v>
      </c>
      <c r="GX65">
        <v>20535.2</v>
      </c>
      <c r="GY65">
        <v>26709.5</v>
      </c>
      <c r="GZ65">
        <v>23978.7</v>
      </c>
      <c r="HA65">
        <v>38454.6</v>
      </c>
      <c r="HB65">
        <v>31988.4</v>
      </c>
      <c r="HC65">
        <v>46635.5</v>
      </c>
      <c r="HD65">
        <v>37935.2</v>
      </c>
      <c r="HE65">
        <v>1.86698</v>
      </c>
      <c r="HF65">
        <v>1.86712</v>
      </c>
      <c r="HG65">
        <v>0.138283</v>
      </c>
      <c r="HH65">
        <v>0</v>
      </c>
      <c r="HI65">
        <v>27.7825</v>
      </c>
      <c r="HJ65">
        <v>999.9</v>
      </c>
      <c r="HK65">
        <v>49.5</v>
      </c>
      <c r="HL65">
        <v>31.2</v>
      </c>
      <c r="HM65">
        <v>24.8521</v>
      </c>
      <c r="HN65">
        <v>61.1491</v>
      </c>
      <c r="HO65">
        <v>22.0873</v>
      </c>
      <c r="HP65">
        <v>1</v>
      </c>
      <c r="HQ65">
        <v>0.137221</v>
      </c>
      <c r="HR65">
        <v>0.110882</v>
      </c>
      <c r="HS65">
        <v>20.2813</v>
      </c>
      <c r="HT65">
        <v>5.2125</v>
      </c>
      <c r="HU65">
        <v>11.98</v>
      </c>
      <c r="HV65">
        <v>4.9636</v>
      </c>
      <c r="HW65">
        <v>3.27433</v>
      </c>
      <c r="HX65">
        <v>9999</v>
      </c>
      <c r="HY65">
        <v>9999</v>
      </c>
      <c r="HZ65">
        <v>9999</v>
      </c>
      <c r="IA65">
        <v>31.1</v>
      </c>
      <c r="IB65">
        <v>1.86399</v>
      </c>
      <c r="IC65">
        <v>1.86012</v>
      </c>
      <c r="ID65">
        <v>1.85837</v>
      </c>
      <c r="IE65">
        <v>1.85975</v>
      </c>
      <c r="IF65">
        <v>1.85989</v>
      </c>
      <c r="IG65">
        <v>1.85837</v>
      </c>
      <c r="IH65">
        <v>1.85745</v>
      </c>
      <c r="II65">
        <v>1.85242</v>
      </c>
      <c r="IJ65">
        <v>0</v>
      </c>
      <c r="IK65">
        <v>0</v>
      </c>
      <c r="IL65">
        <v>0</v>
      </c>
      <c r="IM65">
        <v>0</v>
      </c>
      <c r="IN65" t="s">
        <v>441</v>
      </c>
      <c r="IO65" t="s">
        <v>442</v>
      </c>
      <c r="IP65" t="s">
        <v>443</v>
      </c>
      <c r="IQ65" t="s">
        <v>443</v>
      </c>
      <c r="IR65" t="s">
        <v>443</v>
      </c>
      <c r="IS65" t="s">
        <v>443</v>
      </c>
      <c r="IT65">
        <v>0</v>
      </c>
      <c r="IU65">
        <v>100</v>
      </c>
      <c r="IV65">
        <v>100</v>
      </c>
      <c r="IW65">
        <v>-0.681</v>
      </c>
      <c r="IX65">
        <v>0.282</v>
      </c>
      <c r="IY65">
        <v>-0.819046093373875</v>
      </c>
      <c r="IZ65">
        <v>-0.0008311593448893811</v>
      </c>
      <c r="JA65">
        <v>1.768286430498992E-06</v>
      </c>
      <c r="JB65">
        <v>-5.176383660599935E-10</v>
      </c>
      <c r="JC65">
        <v>0.01793090377665582</v>
      </c>
      <c r="JD65">
        <v>0.002652576625932546</v>
      </c>
      <c r="JE65">
        <v>0.0004569377311329863</v>
      </c>
      <c r="JF65">
        <v>1.003524486243527E-07</v>
      </c>
      <c r="JG65">
        <v>2</v>
      </c>
      <c r="JH65">
        <v>1975</v>
      </c>
      <c r="JI65">
        <v>1</v>
      </c>
      <c r="JJ65">
        <v>26</v>
      </c>
      <c r="JK65">
        <v>201396.7</v>
      </c>
      <c r="JL65">
        <v>201396.9</v>
      </c>
      <c r="JM65">
        <v>1.87988</v>
      </c>
      <c r="JN65">
        <v>2.61353</v>
      </c>
      <c r="JO65">
        <v>1.49658</v>
      </c>
      <c r="JP65">
        <v>2.34375</v>
      </c>
      <c r="JQ65">
        <v>1.54907</v>
      </c>
      <c r="JR65">
        <v>2.46094</v>
      </c>
      <c r="JS65">
        <v>36.1754</v>
      </c>
      <c r="JT65">
        <v>24.1838</v>
      </c>
      <c r="JU65">
        <v>18</v>
      </c>
      <c r="JV65">
        <v>482.867</v>
      </c>
      <c r="JW65">
        <v>497.974</v>
      </c>
      <c r="JX65">
        <v>27.363</v>
      </c>
      <c r="JY65">
        <v>29.0699</v>
      </c>
      <c r="JZ65">
        <v>29.9999</v>
      </c>
      <c r="KA65">
        <v>29.3555</v>
      </c>
      <c r="KB65">
        <v>29.3665</v>
      </c>
      <c r="KC65">
        <v>37.7472</v>
      </c>
      <c r="KD65">
        <v>20.488</v>
      </c>
      <c r="KE65">
        <v>92.9366</v>
      </c>
      <c r="KF65">
        <v>27.35</v>
      </c>
      <c r="KG65">
        <v>788.165</v>
      </c>
      <c r="KH65">
        <v>20.463</v>
      </c>
      <c r="KI65">
        <v>101.969</v>
      </c>
      <c r="KJ65">
        <v>91.4871</v>
      </c>
    </row>
    <row r="66" spans="1:296">
      <c r="A66">
        <v>48</v>
      </c>
      <c r="B66">
        <v>1759073409.6</v>
      </c>
      <c r="C66">
        <v>326.5</v>
      </c>
      <c r="D66" t="s">
        <v>539</v>
      </c>
      <c r="E66" t="s">
        <v>540</v>
      </c>
      <c r="F66">
        <v>5</v>
      </c>
      <c r="G66" t="s">
        <v>436</v>
      </c>
      <c r="H66">
        <v>1759073402.1</v>
      </c>
      <c r="I66">
        <f>(J66)/1000</f>
        <v>0</v>
      </c>
      <c r="J66">
        <f>IF(DO66, AM66, AG66)</f>
        <v>0</v>
      </c>
      <c r="K66">
        <f>IF(DO66, AH66, AF66)</f>
        <v>0</v>
      </c>
      <c r="L66">
        <f>DQ66 - IF(AT66&gt;1, K66*DK66*100.0/(AV66), 0)</f>
        <v>0</v>
      </c>
      <c r="M66">
        <f>((S66-I66/2)*L66-K66)/(S66+I66/2)</f>
        <v>0</v>
      </c>
      <c r="N66">
        <f>M66*(DX66+DY66)/1000.0</f>
        <v>0</v>
      </c>
      <c r="O66">
        <f>(DQ66 - IF(AT66&gt;1, K66*DK66*100.0/(AV66), 0))*(DX66+DY66)/1000.0</f>
        <v>0</v>
      </c>
      <c r="P66">
        <f>2.0/((1/R66-1/Q66)+SIGN(R66)*SQRT((1/R66-1/Q66)*(1/R66-1/Q66) + 4*DL66/((DL66+1)*(DL66+1))*(2*1/R66*1/Q66-1/Q66*1/Q66)))</f>
        <v>0</v>
      </c>
      <c r="Q66">
        <f>IF(LEFT(DM66,1)&lt;&gt;"0",IF(LEFT(DM66,1)="1",3.0,DN66),$D$5+$E$5*(EE66*DX66/($K$5*1000))+$F$5*(EE66*DX66/($K$5*1000))*MAX(MIN(DK66,$J$5),$I$5)*MAX(MIN(DK66,$J$5),$I$5)+$G$5*MAX(MIN(DK66,$J$5),$I$5)*(EE66*DX66/($K$5*1000))+$H$5*(EE66*DX66/($K$5*1000))*(EE66*DX66/($K$5*1000)))</f>
        <v>0</v>
      </c>
      <c r="R66">
        <f>I66*(1000-(1000*0.61365*exp(17.502*V66/(240.97+V66))/(DX66+DY66)+DS66)/2)/(1000*0.61365*exp(17.502*V66/(240.97+V66))/(DX66+DY66)-DS66)</f>
        <v>0</v>
      </c>
      <c r="S66">
        <f>1/((DL66+1)/(P66/1.6)+1/(Q66/1.37)) + DL66/((DL66+1)/(P66/1.6) + DL66/(Q66/1.37))</f>
        <v>0</v>
      </c>
      <c r="T66">
        <f>(DG66*DJ66)</f>
        <v>0</v>
      </c>
      <c r="U66">
        <f>(DZ66+(T66+2*0.95*5.67E-8*(((DZ66+$B$9)+273)^4-(DZ66+273)^4)-44100*I66)/(1.84*29.3*Q66+8*0.95*5.67E-8*(DZ66+273)^3))</f>
        <v>0</v>
      </c>
      <c r="V66">
        <f>($C$9*EA66+$D$9*EB66+$E$9*U66)</f>
        <v>0</v>
      </c>
      <c r="W66">
        <f>0.61365*exp(17.502*V66/(240.97+V66))</f>
        <v>0</v>
      </c>
      <c r="X66">
        <f>(Y66/Z66*100)</f>
        <v>0</v>
      </c>
      <c r="Y66">
        <f>DS66*(DX66+DY66)/1000</f>
        <v>0</v>
      </c>
      <c r="Z66">
        <f>0.61365*exp(17.502*DZ66/(240.97+DZ66))</f>
        <v>0</v>
      </c>
      <c r="AA66">
        <f>(W66-DS66*(DX66+DY66)/1000)</f>
        <v>0</v>
      </c>
      <c r="AB66">
        <f>(-I66*44100)</f>
        <v>0</v>
      </c>
      <c r="AC66">
        <f>2*29.3*Q66*0.92*(DZ66-V66)</f>
        <v>0</v>
      </c>
      <c r="AD66">
        <f>2*0.95*5.67E-8*(((DZ66+$B$9)+273)^4-(V66+273)^4)</f>
        <v>0</v>
      </c>
      <c r="AE66">
        <f>T66+AD66+AB66+AC66</f>
        <v>0</v>
      </c>
      <c r="AF66">
        <f>DW66*AT66*(DR66-DQ66*(1000-AT66*DT66)/(1000-AT66*DS66))/(100*DK66)</f>
        <v>0</v>
      </c>
      <c r="AG66">
        <f>1000*DW66*AT66*(DS66-DT66)/(100*DK66*(1000-AT66*DS66))</f>
        <v>0</v>
      </c>
      <c r="AH66">
        <f>(AI66 - AJ66 - DX66*1E3/(8.314*(DZ66+273.15)) * AL66/DW66 * AK66) * DW66/(100*DK66) * (1000 - DT66)/1000</f>
        <v>0</v>
      </c>
      <c r="AI66">
        <v>789.8073913941953</v>
      </c>
      <c r="AJ66">
        <v>764.9451999999998</v>
      </c>
      <c r="AK66">
        <v>3.435988067684134</v>
      </c>
      <c r="AL66">
        <v>65.07382265108268</v>
      </c>
      <c r="AM66">
        <f>(AO66 - AN66 + DX66*1E3/(8.314*(DZ66+273.15)) * AQ66/DW66 * AP66) * DW66/(100*DK66) * 1000/(1000 - AO66)</f>
        <v>0</v>
      </c>
      <c r="AN66">
        <v>20.42154303997483</v>
      </c>
      <c r="AO66">
        <v>21.56867212121212</v>
      </c>
      <c r="AP66">
        <v>0.005229758658676319</v>
      </c>
      <c r="AQ66">
        <v>105.1465455162051</v>
      </c>
      <c r="AR66">
        <v>0</v>
      </c>
      <c r="AS66">
        <v>0</v>
      </c>
      <c r="AT66">
        <f>IF(AR66*$H$15&gt;=AV66,1.0,(AV66/(AV66-AR66*$H$15)))</f>
        <v>0</v>
      </c>
      <c r="AU66">
        <f>(AT66-1)*100</f>
        <v>0</v>
      </c>
      <c r="AV66">
        <f>MAX(0,($B$15+$C$15*EE66)/(1+$D$15*EE66)*DX66/(DZ66+273)*$E$15)</f>
        <v>0</v>
      </c>
      <c r="AW66" t="s">
        <v>437</v>
      </c>
      <c r="AX66" t="s">
        <v>437</v>
      </c>
      <c r="AY66">
        <v>0</v>
      </c>
      <c r="AZ66">
        <v>0</v>
      </c>
      <c r="BA66">
        <f>1-AY66/AZ66</f>
        <v>0</v>
      </c>
      <c r="BB66">
        <v>0</v>
      </c>
      <c r="BC66" t="s">
        <v>437</v>
      </c>
      <c r="BD66" t="s">
        <v>437</v>
      </c>
      <c r="BE66">
        <v>0</v>
      </c>
      <c r="BF66">
        <v>0</v>
      </c>
      <c r="BG66">
        <f>1-BE66/BF66</f>
        <v>0</v>
      </c>
      <c r="BH66">
        <v>0.5</v>
      </c>
      <c r="BI66">
        <f>DH66</f>
        <v>0</v>
      </c>
      <c r="BJ66">
        <f>K66</f>
        <v>0</v>
      </c>
      <c r="BK66">
        <f>BG66*BH66*BI66</f>
        <v>0</v>
      </c>
      <c r="BL66">
        <f>(BJ66-BB66)/BI66</f>
        <v>0</v>
      </c>
      <c r="BM66">
        <f>(AZ66-BF66)/BF66</f>
        <v>0</v>
      </c>
      <c r="BN66">
        <f>AY66/(BA66+AY66/BF66)</f>
        <v>0</v>
      </c>
      <c r="BO66" t="s">
        <v>437</v>
      </c>
      <c r="BP66">
        <v>0</v>
      </c>
      <c r="BQ66">
        <f>IF(BP66&lt;&gt;0, BP66, BN66)</f>
        <v>0</v>
      </c>
      <c r="BR66">
        <f>1-BQ66/BF66</f>
        <v>0</v>
      </c>
      <c r="BS66">
        <f>(BF66-BE66)/(BF66-BQ66)</f>
        <v>0</v>
      </c>
      <c r="BT66">
        <f>(AZ66-BF66)/(AZ66-BQ66)</f>
        <v>0</v>
      </c>
      <c r="BU66">
        <f>(BF66-BE66)/(BF66-AY66)</f>
        <v>0</v>
      </c>
      <c r="BV66">
        <f>(AZ66-BF66)/(AZ66-AY66)</f>
        <v>0</v>
      </c>
      <c r="BW66">
        <f>(BS66*BQ66/BE66)</f>
        <v>0</v>
      </c>
      <c r="BX66">
        <f>(1-BW66)</f>
        <v>0</v>
      </c>
      <c r="DG66">
        <f>$B$13*EF66+$C$13*EG66+$F$13*ER66*(1-EU66)</f>
        <v>0</v>
      </c>
      <c r="DH66">
        <f>DG66*DI66</f>
        <v>0</v>
      </c>
      <c r="DI66">
        <f>($B$13*$D$11+$C$13*$D$11+$F$13*((FE66+EW66)/MAX(FE66+EW66+FF66, 0.1)*$I$11+FF66/MAX(FE66+EW66+FF66, 0.1)*$J$11))/($B$13+$C$13+$F$13)</f>
        <v>0</v>
      </c>
      <c r="DJ66">
        <f>($B$13*$K$11+$C$13*$K$11+$F$13*((FE66+EW66)/MAX(FE66+EW66+FF66, 0.1)*$P$11+FF66/MAX(FE66+EW66+FF66, 0.1)*$Q$11))/($B$13+$C$13+$F$13)</f>
        <v>0</v>
      </c>
      <c r="DK66">
        <v>2.7</v>
      </c>
      <c r="DL66">
        <v>0.5</v>
      </c>
      <c r="DM66" t="s">
        <v>438</v>
      </c>
      <c r="DN66">
        <v>2</v>
      </c>
      <c r="DO66" t="b">
        <v>1</v>
      </c>
      <c r="DP66">
        <v>1759073402.1</v>
      </c>
      <c r="DQ66">
        <v>725.0292222222224</v>
      </c>
      <c r="DR66">
        <v>758.8902962962964</v>
      </c>
      <c r="DS66">
        <v>21.55531851851852</v>
      </c>
      <c r="DT66">
        <v>20.35177037037037</v>
      </c>
      <c r="DU66">
        <v>725.7178148148149</v>
      </c>
      <c r="DV66">
        <v>21.2732037037037</v>
      </c>
      <c r="DW66">
        <v>500.0462592592593</v>
      </c>
      <c r="DX66">
        <v>90.87645185185184</v>
      </c>
      <c r="DY66">
        <v>0.06559372592592594</v>
      </c>
      <c r="DZ66">
        <v>28.70536296296296</v>
      </c>
      <c r="EA66">
        <v>30.0234962962963</v>
      </c>
      <c r="EB66">
        <v>999.9000000000001</v>
      </c>
      <c r="EC66">
        <v>0</v>
      </c>
      <c r="ED66">
        <v>0</v>
      </c>
      <c r="EE66">
        <v>10021.72962962963</v>
      </c>
      <c r="EF66">
        <v>0</v>
      </c>
      <c r="EG66">
        <v>11.31553333333333</v>
      </c>
      <c r="EH66">
        <v>-33.86117407407408</v>
      </c>
      <c r="EI66">
        <v>741.0016296296295</v>
      </c>
      <c r="EJ66">
        <v>774.6565185185185</v>
      </c>
      <c r="EK66">
        <v>1.203552222222222</v>
      </c>
      <c r="EL66">
        <v>758.8902962962964</v>
      </c>
      <c r="EM66">
        <v>20.35177037037037</v>
      </c>
      <c r="EN66">
        <v>1.958870740740741</v>
      </c>
      <c r="EO66">
        <v>1.849495555555555</v>
      </c>
      <c r="EP66">
        <v>17.11574074074074</v>
      </c>
      <c r="EQ66">
        <v>16.21148148148148</v>
      </c>
      <c r="ER66">
        <v>1999.975925925926</v>
      </c>
      <c r="ES66">
        <v>0.9800068888888888</v>
      </c>
      <c r="ET66">
        <v>0.01999315925925926</v>
      </c>
      <c r="EU66">
        <v>0</v>
      </c>
      <c r="EV66">
        <v>319.7367037037037</v>
      </c>
      <c r="EW66">
        <v>5.00078</v>
      </c>
      <c r="EX66">
        <v>6329.972222222223</v>
      </c>
      <c r="EY66">
        <v>16379.48148148148</v>
      </c>
      <c r="EZ66">
        <v>39.10629629629629</v>
      </c>
      <c r="FA66">
        <v>39.96033333333333</v>
      </c>
      <c r="FB66">
        <v>39.39559259259259</v>
      </c>
      <c r="FC66">
        <v>39.65248148148148</v>
      </c>
      <c r="FD66">
        <v>40.20355555555556</v>
      </c>
      <c r="FE66">
        <v>1955.085925925926</v>
      </c>
      <c r="FF66">
        <v>39.89000000000001</v>
      </c>
      <c r="FG66">
        <v>0</v>
      </c>
      <c r="FH66">
        <v>1759073401.4</v>
      </c>
      <c r="FI66">
        <v>0</v>
      </c>
      <c r="FJ66">
        <v>319.7272692307693</v>
      </c>
      <c r="FK66">
        <v>4.453982906741469</v>
      </c>
      <c r="FL66">
        <v>86.48068374987943</v>
      </c>
      <c r="FM66">
        <v>6329.678461538462</v>
      </c>
      <c r="FN66">
        <v>15</v>
      </c>
      <c r="FO66">
        <v>0</v>
      </c>
      <c r="FP66" t="s">
        <v>439</v>
      </c>
      <c r="FQ66">
        <v>1746989605.5</v>
      </c>
      <c r="FR66">
        <v>1746989593.5</v>
      </c>
      <c r="FS66">
        <v>0</v>
      </c>
      <c r="FT66">
        <v>-0.274</v>
      </c>
      <c r="FU66">
        <v>-0.002</v>
      </c>
      <c r="FV66">
        <v>2.549</v>
      </c>
      <c r="FW66">
        <v>0.129</v>
      </c>
      <c r="FX66">
        <v>420</v>
      </c>
      <c r="FY66">
        <v>17</v>
      </c>
      <c r="FZ66">
        <v>0.02</v>
      </c>
      <c r="GA66">
        <v>0.04</v>
      </c>
      <c r="GB66">
        <v>-33.76933902439024</v>
      </c>
      <c r="GC66">
        <v>-1.596372125435529</v>
      </c>
      <c r="GD66">
        <v>0.1641125771819213</v>
      </c>
      <c r="GE66">
        <v>0</v>
      </c>
      <c r="GF66">
        <v>319.4961470588235</v>
      </c>
      <c r="GG66">
        <v>4.776424753426111</v>
      </c>
      <c r="GH66">
        <v>0.5213255239321352</v>
      </c>
      <c r="GI66">
        <v>0</v>
      </c>
      <c r="GJ66">
        <v>1.226448780487805</v>
      </c>
      <c r="GK66">
        <v>-0.4299257142857131</v>
      </c>
      <c r="GL66">
        <v>0.04424351572692483</v>
      </c>
      <c r="GM66">
        <v>0</v>
      </c>
      <c r="GN66">
        <v>0</v>
      </c>
      <c r="GO66">
        <v>3</v>
      </c>
      <c r="GP66" t="s">
        <v>458</v>
      </c>
      <c r="GQ66">
        <v>3.10236</v>
      </c>
      <c r="GR66">
        <v>2.72329</v>
      </c>
      <c r="GS66">
        <v>0.133577</v>
      </c>
      <c r="GT66">
        <v>0.137573</v>
      </c>
      <c r="GU66">
        <v>0.100336</v>
      </c>
      <c r="GV66">
        <v>0.09790649999999999</v>
      </c>
      <c r="GW66">
        <v>22652.6</v>
      </c>
      <c r="GX66">
        <v>20487.9</v>
      </c>
      <c r="GY66">
        <v>26709.7</v>
      </c>
      <c r="GZ66">
        <v>23978.7</v>
      </c>
      <c r="HA66">
        <v>38452.3</v>
      </c>
      <c r="HB66">
        <v>31981.1</v>
      </c>
      <c r="HC66">
        <v>46635.7</v>
      </c>
      <c r="HD66">
        <v>37935.2</v>
      </c>
      <c r="HE66">
        <v>1.86745</v>
      </c>
      <c r="HF66">
        <v>1.86672</v>
      </c>
      <c r="HG66">
        <v>0.136904</v>
      </c>
      <c r="HH66">
        <v>0</v>
      </c>
      <c r="HI66">
        <v>27.7843</v>
      </c>
      <c r="HJ66">
        <v>999.9</v>
      </c>
      <c r="HK66">
        <v>49.5</v>
      </c>
      <c r="HL66">
        <v>31.2</v>
      </c>
      <c r="HM66">
        <v>24.854</v>
      </c>
      <c r="HN66">
        <v>61.0091</v>
      </c>
      <c r="HO66">
        <v>22.1354</v>
      </c>
      <c r="HP66">
        <v>1</v>
      </c>
      <c r="HQ66">
        <v>0.137162</v>
      </c>
      <c r="HR66">
        <v>0.115741</v>
      </c>
      <c r="HS66">
        <v>20.2813</v>
      </c>
      <c r="HT66">
        <v>5.21145</v>
      </c>
      <c r="HU66">
        <v>11.98</v>
      </c>
      <c r="HV66">
        <v>4.96345</v>
      </c>
      <c r="HW66">
        <v>3.27435</v>
      </c>
      <c r="HX66">
        <v>9999</v>
      </c>
      <c r="HY66">
        <v>9999</v>
      </c>
      <c r="HZ66">
        <v>9999</v>
      </c>
      <c r="IA66">
        <v>31.1</v>
      </c>
      <c r="IB66">
        <v>1.86399</v>
      </c>
      <c r="IC66">
        <v>1.86014</v>
      </c>
      <c r="ID66">
        <v>1.85837</v>
      </c>
      <c r="IE66">
        <v>1.85979</v>
      </c>
      <c r="IF66">
        <v>1.85989</v>
      </c>
      <c r="IG66">
        <v>1.85837</v>
      </c>
      <c r="IH66">
        <v>1.85745</v>
      </c>
      <c r="II66">
        <v>1.85242</v>
      </c>
      <c r="IJ66">
        <v>0</v>
      </c>
      <c r="IK66">
        <v>0</v>
      </c>
      <c r="IL66">
        <v>0</v>
      </c>
      <c r="IM66">
        <v>0</v>
      </c>
      <c r="IN66" t="s">
        <v>441</v>
      </c>
      <c r="IO66" t="s">
        <v>442</v>
      </c>
      <c r="IP66" t="s">
        <v>443</v>
      </c>
      <c r="IQ66" t="s">
        <v>443</v>
      </c>
      <c r="IR66" t="s">
        <v>443</v>
      </c>
      <c r="IS66" t="s">
        <v>443</v>
      </c>
      <c r="IT66">
        <v>0</v>
      </c>
      <c r="IU66">
        <v>100</v>
      </c>
      <c r="IV66">
        <v>100</v>
      </c>
      <c r="IW66">
        <v>-0.666</v>
      </c>
      <c r="IX66">
        <v>0.2825</v>
      </c>
      <c r="IY66">
        <v>-0.819046093373875</v>
      </c>
      <c r="IZ66">
        <v>-0.0008311593448893811</v>
      </c>
      <c r="JA66">
        <v>1.768286430498992E-06</v>
      </c>
      <c r="JB66">
        <v>-5.176383660599935E-10</v>
      </c>
      <c r="JC66">
        <v>0.01793090377665582</v>
      </c>
      <c r="JD66">
        <v>0.002652576625932546</v>
      </c>
      <c r="JE66">
        <v>0.0004569377311329863</v>
      </c>
      <c r="JF66">
        <v>1.003524486243527E-07</v>
      </c>
      <c r="JG66">
        <v>2</v>
      </c>
      <c r="JH66">
        <v>1975</v>
      </c>
      <c r="JI66">
        <v>1</v>
      </c>
      <c r="JJ66">
        <v>26</v>
      </c>
      <c r="JK66">
        <v>201396.7</v>
      </c>
      <c r="JL66">
        <v>201396.9</v>
      </c>
      <c r="JM66">
        <v>1.91406</v>
      </c>
      <c r="JN66">
        <v>2.61841</v>
      </c>
      <c r="JO66">
        <v>1.49658</v>
      </c>
      <c r="JP66">
        <v>2.34375</v>
      </c>
      <c r="JQ66">
        <v>1.54907</v>
      </c>
      <c r="JR66">
        <v>2.45728</v>
      </c>
      <c r="JS66">
        <v>36.152</v>
      </c>
      <c r="JT66">
        <v>24.1751</v>
      </c>
      <c r="JU66">
        <v>18</v>
      </c>
      <c r="JV66">
        <v>483.116</v>
      </c>
      <c r="JW66">
        <v>497.678</v>
      </c>
      <c r="JX66">
        <v>27.3419</v>
      </c>
      <c r="JY66">
        <v>29.0661</v>
      </c>
      <c r="JZ66">
        <v>29.9999</v>
      </c>
      <c r="KA66">
        <v>29.3517</v>
      </c>
      <c r="KB66">
        <v>29.3629</v>
      </c>
      <c r="KC66">
        <v>38.4337</v>
      </c>
      <c r="KD66">
        <v>20.488</v>
      </c>
      <c r="KE66">
        <v>92.9366</v>
      </c>
      <c r="KF66">
        <v>27.3224</v>
      </c>
      <c r="KG66">
        <v>808.201</v>
      </c>
      <c r="KH66">
        <v>20.4677</v>
      </c>
      <c r="KI66">
        <v>101.969</v>
      </c>
      <c r="KJ66">
        <v>91.48699999999999</v>
      </c>
    </row>
    <row r="67" spans="1:296">
      <c r="A67">
        <v>49</v>
      </c>
      <c r="B67">
        <v>1759073414.6</v>
      </c>
      <c r="C67">
        <v>331.5</v>
      </c>
      <c r="D67" t="s">
        <v>541</v>
      </c>
      <c r="E67" t="s">
        <v>542</v>
      </c>
      <c r="F67">
        <v>5</v>
      </c>
      <c r="G67" t="s">
        <v>436</v>
      </c>
      <c r="H67">
        <v>1759073406.814285</v>
      </c>
      <c r="I67">
        <f>(J67)/1000</f>
        <v>0</v>
      </c>
      <c r="J67">
        <f>IF(DO67, AM67, AG67)</f>
        <v>0</v>
      </c>
      <c r="K67">
        <f>IF(DO67, AH67, AF67)</f>
        <v>0</v>
      </c>
      <c r="L67">
        <f>DQ67 - IF(AT67&gt;1, K67*DK67*100.0/(AV67), 0)</f>
        <v>0</v>
      </c>
      <c r="M67">
        <f>((S67-I67/2)*L67-K67)/(S67+I67/2)</f>
        <v>0</v>
      </c>
      <c r="N67">
        <f>M67*(DX67+DY67)/1000.0</f>
        <v>0</v>
      </c>
      <c r="O67">
        <f>(DQ67 - IF(AT67&gt;1, K67*DK67*100.0/(AV67), 0))*(DX67+DY67)/1000.0</f>
        <v>0</v>
      </c>
      <c r="P67">
        <f>2.0/((1/R67-1/Q67)+SIGN(R67)*SQRT((1/R67-1/Q67)*(1/R67-1/Q67) + 4*DL67/((DL67+1)*(DL67+1))*(2*1/R67*1/Q67-1/Q67*1/Q67)))</f>
        <v>0</v>
      </c>
      <c r="Q67">
        <f>IF(LEFT(DM67,1)&lt;&gt;"0",IF(LEFT(DM67,1)="1",3.0,DN67),$D$5+$E$5*(EE67*DX67/($K$5*1000))+$F$5*(EE67*DX67/($K$5*1000))*MAX(MIN(DK67,$J$5),$I$5)*MAX(MIN(DK67,$J$5),$I$5)+$G$5*MAX(MIN(DK67,$J$5),$I$5)*(EE67*DX67/($K$5*1000))+$H$5*(EE67*DX67/($K$5*1000))*(EE67*DX67/($K$5*1000)))</f>
        <v>0</v>
      </c>
      <c r="R67">
        <f>I67*(1000-(1000*0.61365*exp(17.502*V67/(240.97+V67))/(DX67+DY67)+DS67)/2)/(1000*0.61365*exp(17.502*V67/(240.97+V67))/(DX67+DY67)-DS67)</f>
        <v>0</v>
      </c>
      <c r="S67">
        <f>1/((DL67+1)/(P67/1.6)+1/(Q67/1.37)) + DL67/((DL67+1)/(P67/1.6) + DL67/(Q67/1.37))</f>
        <v>0</v>
      </c>
      <c r="T67">
        <f>(DG67*DJ67)</f>
        <v>0</v>
      </c>
      <c r="U67">
        <f>(DZ67+(T67+2*0.95*5.67E-8*(((DZ67+$B$9)+273)^4-(DZ67+273)^4)-44100*I67)/(1.84*29.3*Q67+8*0.95*5.67E-8*(DZ67+273)^3))</f>
        <v>0</v>
      </c>
      <c r="V67">
        <f>($C$9*EA67+$D$9*EB67+$E$9*U67)</f>
        <v>0</v>
      </c>
      <c r="W67">
        <f>0.61365*exp(17.502*V67/(240.97+V67))</f>
        <v>0</v>
      </c>
      <c r="X67">
        <f>(Y67/Z67*100)</f>
        <v>0</v>
      </c>
      <c r="Y67">
        <f>DS67*(DX67+DY67)/1000</f>
        <v>0</v>
      </c>
      <c r="Z67">
        <f>0.61365*exp(17.502*DZ67/(240.97+DZ67))</f>
        <v>0</v>
      </c>
      <c r="AA67">
        <f>(W67-DS67*(DX67+DY67)/1000)</f>
        <v>0</v>
      </c>
      <c r="AB67">
        <f>(-I67*44100)</f>
        <v>0</v>
      </c>
      <c r="AC67">
        <f>2*29.3*Q67*0.92*(DZ67-V67)</f>
        <v>0</v>
      </c>
      <c r="AD67">
        <f>2*0.95*5.67E-8*(((DZ67+$B$9)+273)^4-(V67+273)^4)</f>
        <v>0</v>
      </c>
      <c r="AE67">
        <f>T67+AD67+AB67+AC67</f>
        <v>0</v>
      </c>
      <c r="AF67">
        <f>DW67*AT67*(DR67-DQ67*(1000-AT67*DT67)/(1000-AT67*DS67))/(100*DK67)</f>
        <v>0</v>
      </c>
      <c r="AG67">
        <f>1000*DW67*AT67*(DS67-DT67)/(100*DK67*(1000-AT67*DS67))</f>
        <v>0</v>
      </c>
      <c r="AH67">
        <f>(AI67 - AJ67 - DX67*1E3/(8.314*(DZ67+273.15)) * AL67/DW67 * AK67) * DW67/(100*DK67) * (1000 - DT67)/1000</f>
        <v>0</v>
      </c>
      <c r="AI67">
        <v>806.8583081526132</v>
      </c>
      <c r="AJ67">
        <v>781.9370909090909</v>
      </c>
      <c r="AK67">
        <v>3.383339366920713</v>
      </c>
      <c r="AL67">
        <v>65.07382265108268</v>
      </c>
      <c r="AM67">
        <f>(AO67 - AN67 + DX67*1E3/(8.314*(DZ67+273.15)) * AQ67/DW67 * AP67) * DW67/(100*DK67) * 1000/(1000 - AO67)</f>
        <v>0</v>
      </c>
      <c r="AN67">
        <v>20.42977066378927</v>
      </c>
      <c r="AO67">
        <v>21.58236181818181</v>
      </c>
      <c r="AP67">
        <v>0.0006361714288209631</v>
      </c>
      <c r="AQ67">
        <v>105.1465455162051</v>
      </c>
      <c r="AR67">
        <v>0</v>
      </c>
      <c r="AS67">
        <v>0</v>
      </c>
      <c r="AT67">
        <f>IF(AR67*$H$15&gt;=AV67,1.0,(AV67/(AV67-AR67*$H$15)))</f>
        <v>0</v>
      </c>
      <c r="AU67">
        <f>(AT67-1)*100</f>
        <v>0</v>
      </c>
      <c r="AV67">
        <f>MAX(0,($B$15+$C$15*EE67)/(1+$D$15*EE67)*DX67/(DZ67+273)*$E$15)</f>
        <v>0</v>
      </c>
      <c r="AW67" t="s">
        <v>437</v>
      </c>
      <c r="AX67" t="s">
        <v>437</v>
      </c>
      <c r="AY67">
        <v>0</v>
      </c>
      <c r="AZ67">
        <v>0</v>
      </c>
      <c r="BA67">
        <f>1-AY67/AZ67</f>
        <v>0</v>
      </c>
      <c r="BB67">
        <v>0</v>
      </c>
      <c r="BC67" t="s">
        <v>437</v>
      </c>
      <c r="BD67" t="s">
        <v>437</v>
      </c>
      <c r="BE67">
        <v>0</v>
      </c>
      <c r="BF67">
        <v>0</v>
      </c>
      <c r="BG67">
        <f>1-BE67/BF67</f>
        <v>0</v>
      </c>
      <c r="BH67">
        <v>0.5</v>
      </c>
      <c r="BI67">
        <f>DH67</f>
        <v>0</v>
      </c>
      <c r="BJ67">
        <f>K67</f>
        <v>0</v>
      </c>
      <c r="BK67">
        <f>BG67*BH67*BI67</f>
        <v>0</v>
      </c>
      <c r="BL67">
        <f>(BJ67-BB67)/BI67</f>
        <v>0</v>
      </c>
      <c r="BM67">
        <f>(AZ67-BF67)/BF67</f>
        <v>0</v>
      </c>
      <c r="BN67">
        <f>AY67/(BA67+AY67/BF67)</f>
        <v>0</v>
      </c>
      <c r="BO67" t="s">
        <v>437</v>
      </c>
      <c r="BP67">
        <v>0</v>
      </c>
      <c r="BQ67">
        <f>IF(BP67&lt;&gt;0, BP67, BN67)</f>
        <v>0</v>
      </c>
      <c r="BR67">
        <f>1-BQ67/BF67</f>
        <v>0</v>
      </c>
      <c r="BS67">
        <f>(BF67-BE67)/(BF67-BQ67)</f>
        <v>0</v>
      </c>
      <c r="BT67">
        <f>(AZ67-BF67)/(AZ67-BQ67)</f>
        <v>0</v>
      </c>
      <c r="BU67">
        <f>(BF67-BE67)/(BF67-AY67)</f>
        <v>0</v>
      </c>
      <c r="BV67">
        <f>(AZ67-BF67)/(AZ67-AY67)</f>
        <v>0</v>
      </c>
      <c r="BW67">
        <f>(BS67*BQ67/BE67)</f>
        <v>0</v>
      </c>
      <c r="BX67">
        <f>(1-BW67)</f>
        <v>0</v>
      </c>
      <c r="DG67">
        <f>$B$13*EF67+$C$13*EG67+$F$13*ER67*(1-EU67)</f>
        <v>0</v>
      </c>
      <c r="DH67">
        <f>DG67*DI67</f>
        <v>0</v>
      </c>
      <c r="DI67">
        <f>($B$13*$D$11+$C$13*$D$11+$F$13*((FE67+EW67)/MAX(FE67+EW67+FF67, 0.1)*$I$11+FF67/MAX(FE67+EW67+FF67, 0.1)*$J$11))/($B$13+$C$13+$F$13)</f>
        <v>0</v>
      </c>
      <c r="DJ67">
        <f>($B$13*$K$11+$C$13*$K$11+$F$13*((FE67+EW67)/MAX(FE67+EW67+FF67, 0.1)*$P$11+FF67/MAX(FE67+EW67+FF67, 0.1)*$Q$11))/($B$13+$C$13+$F$13)</f>
        <v>0</v>
      </c>
      <c r="DK67">
        <v>2.7</v>
      </c>
      <c r="DL67">
        <v>0.5</v>
      </c>
      <c r="DM67" t="s">
        <v>438</v>
      </c>
      <c r="DN67">
        <v>2</v>
      </c>
      <c r="DO67" t="b">
        <v>1</v>
      </c>
      <c r="DP67">
        <v>1759073406.814285</v>
      </c>
      <c r="DQ67">
        <v>740.7714999999999</v>
      </c>
      <c r="DR67">
        <v>774.7065357142857</v>
      </c>
      <c r="DS67">
        <v>21.56256428571429</v>
      </c>
      <c r="DT67">
        <v>20.38984642857143</v>
      </c>
      <c r="DU67">
        <v>741.4455357142857</v>
      </c>
      <c r="DV67">
        <v>21.28028928571428</v>
      </c>
      <c r="DW67">
        <v>500.0316071428571</v>
      </c>
      <c r="DX67">
        <v>90.87638928571428</v>
      </c>
      <c r="DY67">
        <v>0.06547159285714285</v>
      </c>
      <c r="DZ67">
        <v>28.70176071428572</v>
      </c>
      <c r="EA67">
        <v>30.02001785714286</v>
      </c>
      <c r="EB67">
        <v>999.9000000000002</v>
      </c>
      <c r="EC67">
        <v>0</v>
      </c>
      <c r="ED67">
        <v>0</v>
      </c>
      <c r="EE67">
        <v>10010.01428571429</v>
      </c>
      <c r="EF67">
        <v>0</v>
      </c>
      <c r="EG67">
        <v>11.31260714285714</v>
      </c>
      <c r="EH67">
        <v>-33.93504285714285</v>
      </c>
      <c r="EI67">
        <v>757.0964642857143</v>
      </c>
      <c r="EJ67">
        <v>790.8320357142858</v>
      </c>
      <c r="EK67">
        <v>1.172719285714286</v>
      </c>
      <c r="EL67">
        <v>774.7065357142857</v>
      </c>
      <c r="EM67">
        <v>20.38984642857143</v>
      </c>
      <c r="EN67">
        <v>1.9595275</v>
      </c>
      <c r="EO67">
        <v>1.852955</v>
      </c>
      <c r="EP67">
        <v>17.12103928571429</v>
      </c>
      <c r="EQ67">
        <v>16.24079642857143</v>
      </c>
      <c r="ER67">
        <v>1999.983928571429</v>
      </c>
      <c r="ES67">
        <v>0.9800070714285715</v>
      </c>
      <c r="ET67">
        <v>0.019992975</v>
      </c>
      <c r="EU67">
        <v>0</v>
      </c>
      <c r="EV67">
        <v>320.1538214285715</v>
      </c>
      <c r="EW67">
        <v>5.00078</v>
      </c>
      <c r="EX67">
        <v>6336.599285714286</v>
      </c>
      <c r="EY67">
        <v>16379.54285714285</v>
      </c>
      <c r="EZ67">
        <v>39.13367857142856</v>
      </c>
      <c r="FA67">
        <v>39.964</v>
      </c>
      <c r="FB67">
        <v>39.39042857142857</v>
      </c>
      <c r="FC67">
        <v>39.65153571428571</v>
      </c>
      <c r="FD67">
        <v>40.22525</v>
      </c>
      <c r="FE67">
        <v>1955.093928571429</v>
      </c>
      <c r="FF67">
        <v>39.89000000000001</v>
      </c>
      <c r="FG67">
        <v>0</v>
      </c>
      <c r="FH67">
        <v>1759073406.8</v>
      </c>
      <c r="FI67">
        <v>0</v>
      </c>
      <c r="FJ67">
        <v>320.20764</v>
      </c>
      <c r="FK67">
        <v>4.886692318648014</v>
      </c>
      <c r="FL67">
        <v>82.02538474202842</v>
      </c>
      <c r="FM67">
        <v>6337.706799999999</v>
      </c>
      <c r="FN67">
        <v>15</v>
      </c>
      <c r="FO67">
        <v>0</v>
      </c>
      <c r="FP67" t="s">
        <v>439</v>
      </c>
      <c r="FQ67">
        <v>1746989605.5</v>
      </c>
      <c r="FR67">
        <v>1746989593.5</v>
      </c>
      <c r="FS67">
        <v>0</v>
      </c>
      <c r="FT67">
        <v>-0.274</v>
      </c>
      <c r="FU67">
        <v>-0.002</v>
      </c>
      <c r="FV67">
        <v>2.549</v>
      </c>
      <c r="FW67">
        <v>0.129</v>
      </c>
      <c r="FX67">
        <v>420</v>
      </c>
      <c r="FY67">
        <v>17</v>
      </c>
      <c r="FZ67">
        <v>0.02</v>
      </c>
      <c r="GA67">
        <v>0.04</v>
      </c>
      <c r="GB67">
        <v>-33.8760125</v>
      </c>
      <c r="GC67">
        <v>-1.18615272045025</v>
      </c>
      <c r="GD67">
        <v>0.1349797395676474</v>
      </c>
      <c r="GE67">
        <v>0</v>
      </c>
      <c r="GF67">
        <v>319.939294117647</v>
      </c>
      <c r="GG67">
        <v>4.920519483139655</v>
      </c>
      <c r="GH67">
        <v>0.5277789493501658</v>
      </c>
      <c r="GI67">
        <v>0</v>
      </c>
      <c r="GJ67">
        <v>1.19147125</v>
      </c>
      <c r="GK67">
        <v>-0.4268921200750482</v>
      </c>
      <c r="GL67">
        <v>0.04327109313314721</v>
      </c>
      <c r="GM67">
        <v>0</v>
      </c>
      <c r="GN67">
        <v>0</v>
      </c>
      <c r="GO67">
        <v>3</v>
      </c>
      <c r="GP67" t="s">
        <v>458</v>
      </c>
      <c r="GQ67">
        <v>3.10206</v>
      </c>
      <c r="GR67">
        <v>2.72307</v>
      </c>
      <c r="GS67">
        <v>0.135556</v>
      </c>
      <c r="GT67">
        <v>0.139519</v>
      </c>
      <c r="GU67">
        <v>0.100379</v>
      </c>
      <c r="GV67">
        <v>0.0979183</v>
      </c>
      <c r="GW67">
        <v>22601.1</v>
      </c>
      <c r="GX67">
        <v>20441.9</v>
      </c>
      <c r="GY67">
        <v>26709.9</v>
      </c>
      <c r="GZ67">
        <v>23978.9</v>
      </c>
      <c r="HA67">
        <v>38451</v>
      </c>
      <c r="HB67">
        <v>31981.2</v>
      </c>
      <c r="HC67">
        <v>46636</v>
      </c>
      <c r="HD67">
        <v>37935.6</v>
      </c>
      <c r="HE67">
        <v>1.86758</v>
      </c>
      <c r="HF67">
        <v>1.86745</v>
      </c>
      <c r="HG67">
        <v>0.136569</v>
      </c>
      <c r="HH67">
        <v>0</v>
      </c>
      <c r="HI67">
        <v>27.7862</v>
      </c>
      <c r="HJ67">
        <v>999.9</v>
      </c>
      <c r="HK67">
        <v>49.5</v>
      </c>
      <c r="HL67">
        <v>31.2</v>
      </c>
      <c r="HM67">
        <v>24.8552</v>
      </c>
      <c r="HN67">
        <v>60.9591</v>
      </c>
      <c r="HO67">
        <v>22.2837</v>
      </c>
      <c r="HP67">
        <v>1</v>
      </c>
      <c r="HQ67">
        <v>0.137005</v>
      </c>
      <c r="HR67">
        <v>0.124188</v>
      </c>
      <c r="HS67">
        <v>20.281</v>
      </c>
      <c r="HT67">
        <v>5.21115</v>
      </c>
      <c r="HU67">
        <v>11.98</v>
      </c>
      <c r="HV67">
        <v>4.9625</v>
      </c>
      <c r="HW67">
        <v>3.2743</v>
      </c>
      <c r="HX67">
        <v>9999</v>
      </c>
      <c r="HY67">
        <v>9999</v>
      </c>
      <c r="HZ67">
        <v>9999</v>
      </c>
      <c r="IA67">
        <v>31.1</v>
      </c>
      <c r="IB67">
        <v>1.86399</v>
      </c>
      <c r="IC67">
        <v>1.86012</v>
      </c>
      <c r="ID67">
        <v>1.85838</v>
      </c>
      <c r="IE67">
        <v>1.85977</v>
      </c>
      <c r="IF67">
        <v>1.85989</v>
      </c>
      <c r="IG67">
        <v>1.85837</v>
      </c>
      <c r="IH67">
        <v>1.85745</v>
      </c>
      <c r="II67">
        <v>1.85242</v>
      </c>
      <c r="IJ67">
        <v>0</v>
      </c>
      <c r="IK67">
        <v>0</v>
      </c>
      <c r="IL67">
        <v>0</v>
      </c>
      <c r="IM67">
        <v>0</v>
      </c>
      <c r="IN67" t="s">
        <v>441</v>
      </c>
      <c r="IO67" t="s">
        <v>442</v>
      </c>
      <c r="IP67" t="s">
        <v>443</v>
      </c>
      <c r="IQ67" t="s">
        <v>443</v>
      </c>
      <c r="IR67" t="s">
        <v>443</v>
      </c>
      <c r="IS67" t="s">
        <v>443</v>
      </c>
      <c r="IT67">
        <v>0</v>
      </c>
      <c r="IU67">
        <v>100</v>
      </c>
      <c r="IV67">
        <v>100</v>
      </c>
      <c r="IW67">
        <v>-0.65</v>
      </c>
      <c r="IX67">
        <v>0.2827</v>
      </c>
      <c r="IY67">
        <v>-0.819046093373875</v>
      </c>
      <c r="IZ67">
        <v>-0.0008311593448893811</v>
      </c>
      <c r="JA67">
        <v>1.768286430498992E-06</v>
      </c>
      <c r="JB67">
        <v>-5.176383660599935E-10</v>
      </c>
      <c r="JC67">
        <v>0.01793090377665582</v>
      </c>
      <c r="JD67">
        <v>0.002652576625932546</v>
      </c>
      <c r="JE67">
        <v>0.0004569377311329863</v>
      </c>
      <c r="JF67">
        <v>1.003524486243527E-07</v>
      </c>
      <c r="JG67">
        <v>2</v>
      </c>
      <c r="JH67">
        <v>1975</v>
      </c>
      <c r="JI67">
        <v>1</v>
      </c>
      <c r="JJ67">
        <v>26</v>
      </c>
      <c r="JK67">
        <v>201396.8</v>
      </c>
      <c r="JL67">
        <v>201397</v>
      </c>
      <c r="JM67">
        <v>1.94336</v>
      </c>
      <c r="JN67">
        <v>2.6123</v>
      </c>
      <c r="JO67">
        <v>1.49658</v>
      </c>
      <c r="JP67">
        <v>2.34375</v>
      </c>
      <c r="JQ67">
        <v>1.54907</v>
      </c>
      <c r="JR67">
        <v>2.44019</v>
      </c>
      <c r="JS67">
        <v>36.1754</v>
      </c>
      <c r="JT67">
        <v>24.1838</v>
      </c>
      <c r="JU67">
        <v>18</v>
      </c>
      <c r="JV67">
        <v>483.161</v>
      </c>
      <c r="JW67">
        <v>498.127</v>
      </c>
      <c r="JX67">
        <v>27.3174</v>
      </c>
      <c r="JY67">
        <v>29.0624</v>
      </c>
      <c r="JZ67">
        <v>29.9998</v>
      </c>
      <c r="KA67">
        <v>29.348</v>
      </c>
      <c r="KB67">
        <v>29.359</v>
      </c>
      <c r="KC67">
        <v>39.0588</v>
      </c>
      <c r="KD67">
        <v>20.488</v>
      </c>
      <c r="KE67">
        <v>92.9366</v>
      </c>
      <c r="KF67">
        <v>27.3057</v>
      </c>
      <c r="KG67">
        <v>821.556</v>
      </c>
      <c r="KH67">
        <v>20.4796</v>
      </c>
      <c r="KI67">
        <v>101.97</v>
      </c>
      <c r="KJ67">
        <v>91.4879</v>
      </c>
    </row>
    <row r="68" spans="1:296">
      <c r="A68">
        <v>50</v>
      </c>
      <c r="B68">
        <v>1759073419.6</v>
      </c>
      <c r="C68">
        <v>336.5</v>
      </c>
      <c r="D68" t="s">
        <v>543</v>
      </c>
      <c r="E68" t="s">
        <v>544</v>
      </c>
      <c r="F68">
        <v>5</v>
      </c>
      <c r="G68" t="s">
        <v>436</v>
      </c>
      <c r="H68">
        <v>1759073412.1</v>
      </c>
      <c r="I68">
        <f>(J68)/1000</f>
        <v>0</v>
      </c>
      <c r="J68">
        <f>IF(DO68, AM68, AG68)</f>
        <v>0</v>
      </c>
      <c r="K68">
        <f>IF(DO68, AH68, AF68)</f>
        <v>0</v>
      </c>
      <c r="L68">
        <f>DQ68 - IF(AT68&gt;1, K68*DK68*100.0/(AV68), 0)</f>
        <v>0</v>
      </c>
      <c r="M68">
        <f>((S68-I68/2)*L68-K68)/(S68+I68/2)</f>
        <v>0</v>
      </c>
      <c r="N68">
        <f>M68*(DX68+DY68)/1000.0</f>
        <v>0</v>
      </c>
      <c r="O68">
        <f>(DQ68 - IF(AT68&gt;1, K68*DK68*100.0/(AV68), 0))*(DX68+DY68)/1000.0</f>
        <v>0</v>
      </c>
      <c r="P68">
        <f>2.0/((1/R68-1/Q68)+SIGN(R68)*SQRT((1/R68-1/Q68)*(1/R68-1/Q68) + 4*DL68/((DL68+1)*(DL68+1))*(2*1/R68*1/Q68-1/Q68*1/Q68)))</f>
        <v>0</v>
      </c>
      <c r="Q68">
        <f>IF(LEFT(DM68,1)&lt;&gt;"0",IF(LEFT(DM68,1)="1",3.0,DN68),$D$5+$E$5*(EE68*DX68/($K$5*1000))+$F$5*(EE68*DX68/($K$5*1000))*MAX(MIN(DK68,$J$5),$I$5)*MAX(MIN(DK68,$J$5),$I$5)+$G$5*MAX(MIN(DK68,$J$5),$I$5)*(EE68*DX68/($K$5*1000))+$H$5*(EE68*DX68/($K$5*1000))*(EE68*DX68/($K$5*1000)))</f>
        <v>0</v>
      </c>
      <c r="R68">
        <f>I68*(1000-(1000*0.61365*exp(17.502*V68/(240.97+V68))/(DX68+DY68)+DS68)/2)/(1000*0.61365*exp(17.502*V68/(240.97+V68))/(DX68+DY68)-DS68)</f>
        <v>0</v>
      </c>
      <c r="S68">
        <f>1/((DL68+1)/(P68/1.6)+1/(Q68/1.37)) + DL68/((DL68+1)/(P68/1.6) + DL68/(Q68/1.37))</f>
        <v>0</v>
      </c>
      <c r="T68">
        <f>(DG68*DJ68)</f>
        <v>0</v>
      </c>
      <c r="U68">
        <f>(DZ68+(T68+2*0.95*5.67E-8*(((DZ68+$B$9)+273)^4-(DZ68+273)^4)-44100*I68)/(1.84*29.3*Q68+8*0.95*5.67E-8*(DZ68+273)^3))</f>
        <v>0</v>
      </c>
      <c r="V68">
        <f>($C$9*EA68+$D$9*EB68+$E$9*U68)</f>
        <v>0</v>
      </c>
      <c r="W68">
        <f>0.61365*exp(17.502*V68/(240.97+V68))</f>
        <v>0</v>
      </c>
      <c r="X68">
        <f>(Y68/Z68*100)</f>
        <v>0</v>
      </c>
      <c r="Y68">
        <f>DS68*(DX68+DY68)/1000</f>
        <v>0</v>
      </c>
      <c r="Z68">
        <f>0.61365*exp(17.502*DZ68/(240.97+DZ68))</f>
        <v>0</v>
      </c>
      <c r="AA68">
        <f>(W68-DS68*(DX68+DY68)/1000)</f>
        <v>0</v>
      </c>
      <c r="AB68">
        <f>(-I68*44100)</f>
        <v>0</v>
      </c>
      <c r="AC68">
        <f>2*29.3*Q68*0.92*(DZ68-V68)</f>
        <v>0</v>
      </c>
      <c r="AD68">
        <f>2*0.95*5.67E-8*(((DZ68+$B$9)+273)^4-(V68+273)^4)</f>
        <v>0</v>
      </c>
      <c r="AE68">
        <f>T68+AD68+AB68+AC68</f>
        <v>0</v>
      </c>
      <c r="AF68">
        <f>DW68*AT68*(DR68-DQ68*(1000-AT68*DT68)/(1000-AT68*DS68))/(100*DK68)</f>
        <v>0</v>
      </c>
      <c r="AG68">
        <f>1000*DW68*AT68*(DS68-DT68)/(100*DK68*(1000-AT68*DS68))</f>
        <v>0</v>
      </c>
      <c r="AH68">
        <f>(AI68 - AJ68 - DX68*1E3/(8.314*(DZ68+273.15)) * AL68/DW68 * AK68) * DW68/(100*DK68) * (1000 - DT68)/1000</f>
        <v>0</v>
      </c>
      <c r="AI68">
        <v>824.0585529584013</v>
      </c>
      <c r="AJ68">
        <v>799.0401515151513</v>
      </c>
      <c r="AK68">
        <v>3.423507027636622</v>
      </c>
      <c r="AL68">
        <v>65.07382265108268</v>
      </c>
      <c r="AM68">
        <f>(AO68 - AN68 + DX68*1E3/(8.314*(DZ68+273.15)) * AQ68/DW68 * AP68) * DW68/(100*DK68) * 1000/(1000 - AO68)</f>
        <v>0</v>
      </c>
      <c r="AN68">
        <v>20.42892395619565</v>
      </c>
      <c r="AO68">
        <v>21.58403636363635</v>
      </c>
      <c r="AP68">
        <v>-0.0001115253126001635</v>
      </c>
      <c r="AQ68">
        <v>105.1465455162051</v>
      </c>
      <c r="AR68">
        <v>0</v>
      </c>
      <c r="AS68">
        <v>0</v>
      </c>
      <c r="AT68">
        <f>IF(AR68*$H$15&gt;=AV68,1.0,(AV68/(AV68-AR68*$H$15)))</f>
        <v>0</v>
      </c>
      <c r="AU68">
        <f>(AT68-1)*100</f>
        <v>0</v>
      </c>
      <c r="AV68">
        <f>MAX(0,($B$15+$C$15*EE68)/(1+$D$15*EE68)*DX68/(DZ68+273)*$E$15)</f>
        <v>0</v>
      </c>
      <c r="AW68" t="s">
        <v>437</v>
      </c>
      <c r="AX68" t="s">
        <v>437</v>
      </c>
      <c r="AY68">
        <v>0</v>
      </c>
      <c r="AZ68">
        <v>0</v>
      </c>
      <c r="BA68">
        <f>1-AY68/AZ68</f>
        <v>0</v>
      </c>
      <c r="BB68">
        <v>0</v>
      </c>
      <c r="BC68" t="s">
        <v>437</v>
      </c>
      <c r="BD68" t="s">
        <v>437</v>
      </c>
      <c r="BE68">
        <v>0</v>
      </c>
      <c r="BF68">
        <v>0</v>
      </c>
      <c r="BG68">
        <f>1-BE68/BF68</f>
        <v>0</v>
      </c>
      <c r="BH68">
        <v>0.5</v>
      </c>
      <c r="BI68">
        <f>DH68</f>
        <v>0</v>
      </c>
      <c r="BJ68">
        <f>K68</f>
        <v>0</v>
      </c>
      <c r="BK68">
        <f>BG68*BH68*BI68</f>
        <v>0</v>
      </c>
      <c r="BL68">
        <f>(BJ68-BB68)/BI68</f>
        <v>0</v>
      </c>
      <c r="BM68">
        <f>(AZ68-BF68)/BF68</f>
        <v>0</v>
      </c>
      <c r="BN68">
        <f>AY68/(BA68+AY68/BF68)</f>
        <v>0</v>
      </c>
      <c r="BO68" t="s">
        <v>437</v>
      </c>
      <c r="BP68">
        <v>0</v>
      </c>
      <c r="BQ68">
        <f>IF(BP68&lt;&gt;0, BP68, BN68)</f>
        <v>0</v>
      </c>
      <c r="BR68">
        <f>1-BQ68/BF68</f>
        <v>0</v>
      </c>
      <c r="BS68">
        <f>(BF68-BE68)/(BF68-BQ68)</f>
        <v>0</v>
      </c>
      <c r="BT68">
        <f>(AZ68-BF68)/(AZ68-BQ68)</f>
        <v>0</v>
      </c>
      <c r="BU68">
        <f>(BF68-BE68)/(BF68-AY68)</f>
        <v>0</v>
      </c>
      <c r="BV68">
        <f>(AZ68-BF68)/(AZ68-AY68)</f>
        <v>0</v>
      </c>
      <c r="BW68">
        <f>(BS68*BQ68/BE68)</f>
        <v>0</v>
      </c>
      <c r="BX68">
        <f>(1-BW68)</f>
        <v>0</v>
      </c>
      <c r="DG68">
        <f>$B$13*EF68+$C$13*EG68+$F$13*ER68*(1-EU68)</f>
        <v>0</v>
      </c>
      <c r="DH68">
        <f>DG68*DI68</f>
        <v>0</v>
      </c>
      <c r="DI68">
        <f>($B$13*$D$11+$C$13*$D$11+$F$13*((FE68+EW68)/MAX(FE68+EW68+FF68, 0.1)*$I$11+FF68/MAX(FE68+EW68+FF68, 0.1)*$J$11))/($B$13+$C$13+$F$13)</f>
        <v>0</v>
      </c>
      <c r="DJ68">
        <f>($B$13*$K$11+$C$13*$K$11+$F$13*((FE68+EW68)/MAX(FE68+EW68+FF68, 0.1)*$P$11+FF68/MAX(FE68+EW68+FF68, 0.1)*$Q$11))/($B$13+$C$13+$F$13)</f>
        <v>0</v>
      </c>
      <c r="DK68">
        <v>2.7</v>
      </c>
      <c r="DL68">
        <v>0.5</v>
      </c>
      <c r="DM68" t="s">
        <v>438</v>
      </c>
      <c r="DN68">
        <v>2</v>
      </c>
      <c r="DO68" t="b">
        <v>1</v>
      </c>
      <c r="DP68">
        <v>1759073412.1</v>
      </c>
      <c r="DQ68">
        <v>758.419037037037</v>
      </c>
      <c r="DR68">
        <v>792.4682222222223</v>
      </c>
      <c r="DS68">
        <v>21.574</v>
      </c>
      <c r="DT68">
        <v>20.4219</v>
      </c>
      <c r="DU68">
        <v>759.0763333333334</v>
      </c>
      <c r="DV68">
        <v>21.29147037037037</v>
      </c>
      <c r="DW68">
        <v>500.051</v>
      </c>
      <c r="DX68">
        <v>90.87632962962964</v>
      </c>
      <c r="DY68">
        <v>0.0652324925925926</v>
      </c>
      <c r="DZ68">
        <v>28.69614444444445</v>
      </c>
      <c r="EA68">
        <v>30.01692592592592</v>
      </c>
      <c r="EB68">
        <v>999.9000000000001</v>
      </c>
      <c r="EC68">
        <v>0</v>
      </c>
      <c r="ED68">
        <v>0</v>
      </c>
      <c r="EE68">
        <v>10007.12777777778</v>
      </c>
      <c r="EF68">
        <v>0</v>
      </c>
      <c r="EG68">
        <v>11.30974074074074</v>
      </c>
      <c r="EH68">
        <v>-34.04917037037038</v>
      </c>
      <c r="EI68">
        <v>775.141962962963</v>
      </c>
      <c r="EJ68">
        <v>808.9894814814814</v>
      </c>
      <c r="EK68">
        <v>1.152088148148148</v>
      </c>
      <c r="EL68">
        <v>792.4682222222223</v>
      </c>
      <c r="EM68">
        <v>20.4219</v>
      </c>
      <c r="EN68">
        <v>1.960565185185185</v>
      </c>
      <c r="EO68">
        <v>1.855868518518518</v>
      </c>
      <c r="EP68">
        <v>17.12940370370371</v>
      </c>
      <c r="EQ68">
        <v>16.26546666666666</v>
      </c>
      <c r="ER68">
        <v>2000.001111111111</v>
      </c>
      <c r="ES68">
        <v>0.9800073333333335</v>
      </c>
      <c r="ET68">
        <v>0.01999271481481481</v>
      </c>
      <c r="EU68">
        <v>0</v>
      </c>
      <c r="EV68">
        <v>320.5336296296296</v>
      </c>
      <c r="EW68">
        <v>5.00078</v>
      </c>
      <c r="EX68">
        <v>6344.063333333333</v>
      </c>
      <c r="EY68">
        <v>16379.6962962963</v>
      </c>
      <c r="EZ68">
        <v>39.14325925925926</v>
      </c>
      <c r="FA68">
        <v>39.96266666666666</v>
      </c>
      <c r="FB68">
        <v>39.36792592592592</v>
      </c>
      <c r="FC68">
        <v>39.65714814814815</v>
      </c>
      <c r="FD68">
        <v>40.21733333333332</v>
      </c>
      <c r="FE68">
        <v>1955.111111111111</v>
      </c>
      <c r="FF68">
        <v>39.89000000000001</v>
      </c>
      <c r="FG68">
        <v>0</v>
      </c>
      <c r="FH68">
        <v>1759073411.6</v>
      </c>
      <c r="FI68">
        <v>0</v>
      </c>
      <c r="FJ68">
        <v>320.56476</v>
      </c>
      <c r="FK68">
        <v>4.843076951990259</v>
      </c>
      <c r="FL68">
        <v>84.39000012549697</v>
      </c>
      <c r="FM68">
        <v>6344.4864</v>
      </c>
      <c r="FN68">
        <v>15</v>
      </c>
      <c r="FO68">
        <v>0</v>
      </c>
      <c r="FP68" t="s">
        <v>439</v>
      </c>
      <c r="FQ68">
        <v>1746989605.5</v>
      </c>
      <c r="FR68">
        <v>1746989593.5</v>
      </c>
      <c r="FS68">
        <v>0</v>
      </c>
      <c r="FT68">
        <v>-0.274</v>
      </c>
      <c r="FU68">
        <v>-0.002</v>
      </c>
      <c r="FV68">
        <v>2.549</v>
      </c>
      <c r="FW68">
        <v>0.129</v>
      </c>
      <c r="FX68">
        <v>420</v>
      </c>
      <c r="FY68">
        <v>17</v>
      </c>
      <c r="FZ68">
        <v>0.02</v>
      </c>
      <c r="GA68">
        <v>0.04</v>
      </c>
      <c r="GB68">
        <v>-33.9907</v>
      </c>
      <c r="GC68">
        <v>-1.156998123827235</v>
      </c>
      <c r="GD68">
        <v>0.1319472849284895</v>
      </c>
      <c r="GE68">
        <v>0</v>
      </c>
      <c r="GF68">
        <v>320.3340882352941</v>
      </c>
      <c r="GG68">
        <v>4.398670747935044</v>
      </c>
      <c r="GH68">
        <v>0.4901689005211021</v>
      </c>
      <c r="GI68">
        <v>0</v>
      </c>
      <c r="GJ68">
        <v>1.1679185</v>
      </c>
      <c r="GK68">
        <v>-0.2126832270168901</v>
      </c>
      <c r="GL68">
        <v>0.02747786532374739</v>
      </c>
      <c r="GM68">
        <v>0</v>
      </c>
      <c r="GN68">
        <v>0</v>
      </c>
      <c r="GO68">
        <v>3</v>
      </c>
      <c r="GP68" t="s">
        <v>458</v>
      </c>
      <c r="GQ68">
        <v>3.10212</v>
      </c>
      <c r="GR68">
        <v>2.72382</v>
      </c>
      <c r="GS68">
        <v>0.137523</v>
      </c>
      <c r="GT68">
        <v>0.141461</v>
      </c>
      <c r="GU68">
        <v>0.100381</v>
      </c>
      <c r="GV68">
        <v>0.0979174</v>
      </c>
      <c r="GW68">
        <v>22549.7</v>
      </c>
      <c r="GX68">
        <v>20395.7</v>
      </c>
      <c r="GY68">
        <v>26709.9</v>
      </c>
      <c r="GZ68">
        <v>23978.8</v>
      </c>
      <c r="HA68">
        <v>38451.3</v>
      </c>
      <c r="HB68">
        <v>31981.3</v>
      </c>
      <c r="HC68">
        <v>46636.2</v>
      </c>
      <c r="HD68">
        <v>37935.5</v>
      </c>
      <c r="HE68">
        <v>1.86727</v>
      </c>
      <c r="HF68">
        <v>1.86745</v>
      </c>
      <c r="HG68">
        <v>0.136606</v>
      </c>
      <c r="HH68">
        <v>0</v>
      </c>
      <c r="HI68">
        <v>27.7862</v>
      </c>
      <c r="HJ68">
        <v>999.9</v>
      </c>
      <c r="HK68">
        <v>49.5</v>
      </c>
      <c r="HL68">
        <v>31.2</v>
      </c>
      <c r="HM68">
        <v>24.8515</v>
      </c>
      <c r="HN68">
        <v>61.2691</v>
      </c>
      <c r="HO68">
        <v>22.3157</v>
      </c>
      <c r="HP68">
        <v>1</v>
      </c>
      <c r="HQ68">
        <v>0.136555</v>
      </c>
      <c r="HR68">
        <v>0.110651</v>
      </c>
      <c r="HS68">
        <v>20.281</v>
      </c>
      <c r="HT68">
        <v>5.2113</v>
      </c>
      <c r="HU68">
        <v>11.98</v>
      </c>
      <c r="HV68">
        <v>4.9635</v>
      </c>
      <c r="HW68">
        <v>3.27428</v>
      </c>
      <c r="HX68">
        <v>9999</v>
      </c>
      <c r="HY68">
        <v>9999</v>
      </c>
      <c r="HZ68">
        <v>9999</v>
      </c>
      <c r="IA68">
        <v>31.1</v>
      </c>
      <c r="IB68">
        <v>1.86399</v>
      </c>
      <c r="IC68">
        <v>1.86011</v>
      </c>
      <c r="ID68">
        <v>1.85837</v>
      </c>
      <c r="IE68">
        <v>1.85977</v>
      </c>
      <c r="IF68">
        <v>1.85989</v>
      </c>
      <c r="IG68">
        <v>1.85837</v>
      </c>
      <c r="IH68">
        <v>1.85745</v>
      </c>
      <c r="II68">
        <v>1.85242</v>
      </c>
      <c r="IJ68">
        <v>0</v>
      </c>
      <c r="IK68">
        <v>0</v>
      </c>
      <c r="IL68">
        <v>0</v>
      </c>
      <c r="IM68">
        <v>0</v>
      </c>
      <c r="IN68" t="s">
        <v>441</v>
      </c>
      <c r="IO68" t="s">
        <v>442</v>
      </c>
      <c r="IP68" t="s">
        <v>443</v>
      </c>
      <c r="IQ68" t="s">
        <v>443</v>
      </c>
      <c r="IR68" t="s">
        <v>443</v>
      </c>
      <c r="IS68" t="s">
        <v>443</v>
      </c>
      <c r="IT68">
        <v>0</v>
      </c>
      <c r="IU68">
        <v>100</v>
      </c>
      <c r="IV68">
        <v>100</v>
      </c>
      <c r="IW68">
        <v>-0.633</v>
      </c>
      <c r="IX68">
        <v>0.2827</v>
      </c>
      <c r="IY68">
        <v>-0.819046093373875</v>
      </c>
      <c r="IZ68">
        <v>-0.0008311593448893811</v>
      </c>
      <c r="JA68">
        <v>1.768286430498992E-06</v>
      </c>
      <c r="JB68">
        <v>-5.176383660599935E-10</v>
      </c>
      <c r="JC68">
        <v>0.01793090377665582</v>
      </c>
      <c r="JD68">
        <v>0.002652576625932546</v>
      </c>
      <c r="JE68">
        <v>0.0004569377311329863</v>
      </c>
      <c r="JF68">
        <v>1.003524486243527E-07</v>
      </c>
      <c r="JG68">
        <v>2</v>
      </c>
      <c r="JH68">
        <v>1975</v>
      </c>
      <c r="JI68">
        <v>1</v>
      </c>
      <c r="JJ68">
        <v>26</v>
      </c>
      <c r="JK68">
        <v>201396.9</v>
      </c>
      <c r="JL68">
        <v>201397.1</v>
      </c>
      <c r="JM68">
        <v>1.97998</v>
      </c>
      <c r="JN68">
        <v>2.62451</v>
      </c>
      <c r="JO68">
        <v>1.49658</v>
      </c>
      <c r="JP68">
        <v>2.34375</v>
      </c>
      <c r="JQ68">
        <v>1.54907</v>
      </c>
      <c r="JR68">
        <v>2.37793</v>
      </c>
      <c r="JS68">
        <v>36.1754</v>
      </c>
      <c r="JT68">
        <v>24.1751</v>
      </c>
      <c r="JU68">
        <v>18</v>
      </c>
      <c r="JV68">
        <v>482.958</v>
      </c>
      <c r="JW68">
        <v>498.098</v>
      </c>
      <c r="JX68">
        <v>27.2991</v>
      </c>
      <c r="JY68">
        <v>29.0587</v>
      </c>
      <c r="JZ68">
        <v>29.9999</v>
      </c>
      <c r="KA68">
        <v>29.3442</v>
      </c>
      <c r="KB68">
        <v>29.3554</v>
      </c>
      <c r="KC68">
        <v>39.7361</v>
      </c>
      <c r="KD68">
        <v>20.488</v>
      </c>
      <c r="KE68">
        <v>92.9366</v>
      </c>
      <c r="KF68">
        <v>27.2937</v>
      </c>
      <c r="KG68">
        <v>841.59</v>
      </c>
      <c r="KH68">
        <v>20.5023</v>
      </c>
      <c r="KI68">
        <v>101.971</v>
      </c>
      <c r="KJ68">
        <v>91.4877</v>
      </c>
    </row>
    <row r="69" spans="1:296">
      <c r="A69">
        <v>51</v>
      </c>
      <c r="B69">
        <v>1759073424.6</v>
      </c>
      <c r="C69">
        <v>341.5</v>
      </c>
      <c r="D69" t="s">
        <v>545</v>
      </c>
      <c r="E69" t="s">
        <v>546</v>
      </c>
      <c r="F69">
        <v>5</v>
      </c>
      <c r="G69" t="s">
        <v>436</v>
      </c>
      <c r="H69">
        <v>1759073416.814285</v>
      </c>
      <c r="I69">
        <f>(J69)/1000</f>
        <v>0</v>
      </c>
      <c r="J69">
        <f>IF(DO69, AM69, AG69)</f>
        <v>0</v>
      </c>
      <c r="K69">
        <f>IF(DO69, AH69, AF69)</f>
        <v>0</v>
      </c>
      <c r="L69">
        <f>DQ69 - IF(AT69&gt;1, K69*DK69*100.0/(AV69), 0)</f>
        <v>0</v>
      </c>
      <c r="M69">
        <f>((S69-I69/2)*L69-K69)/(S69+I69/2)</f>
        <v>0</v>
      </c>
      <c r="N69">
        <f>M69*(DX69+DY69)/1000.0</f>
        <v>0</v>
      </c>
      <c r="O69">
        <f>(DQ69 - IF(AT69&gt;1, K69*DK69*100.0/(AV69), 0))*(DX69+DY69)/1000.0</f>
        <v>0</v>
      </c>
      <c r="P69">
        <f>2.0/((1/R69-1/Q69)+SIGN(R69)*SQRT((1/R69-1/Q69)*(1/R69-1/Q69) + 4*DL69/((DL69+1)*(DL69+1))*(2*1/R69*1/Q69-1/Q69*1/Q69)))</f>
        <v>0</v>
      </c>
      <c r="Q69">
        <f>IF(LEFT(DM69,1)&lt;&gt;"0",IF(LEFT(DM69,1)="1",3.0,DN69),$D$5+$E$5*(EE69*DX69/($K$5*1000))+$F$5*(EE69*DX69/($K$5*1000))*MAX(MIN(DK69,$J$5),$I$5)*MAX(MIN(DK69,$J$5),$I$5)+$G$5*MAX(MIN(DK69,$J$5),$I$5)*(EE69*DX69/($K$5*1000))+$H$5*(EE69*DX69/($K$5*1000))*(EE69*DX69/($K$5*1000)))</f>
        <v>0</v>
      </c>
      <c r="R69">
        <f>I69*(1000-(1000*0.61365*exp(17.502*V69/(240.97+V69))/(DX69+DY69)+DS69)/2)/(1000*0.61365*exp(17.502*V69/(240.97+V69))/(DX69+DY69)-DS69)</f>
        <v>0</v>
      </c>
      <c r="S69">
        <f>1/((DL69+1)/(P69/1.6)+1/(Q69/1.37)) + DL69/((DL69+1)/(P69/1.6) + DL69/(Q69/1.37))</f>
        <v>0</v>
      </c>
      <c r="T69">
        <f>(DG69*DJ69)</f>
        <v>0</v>
      </c>
      <c r="U69">
        <f>(DZ69+(T69+2*0.95*5.67E-8*(((DZ69+$B$9)+273)^4-(DZ69+273)^4)-44100*I69)/(1.84*29.3*Q69+8*0.95*5.67E-8*(DZ69+273)^3))</f>
        <v>0</v>
      </c>
      <c r="V69">
        <f>($C$9*EA69+$D$9*EB69+$E$9*U69)</f>
        <v>0</v>
      </c>
      <c r="W69">
        <f>0.61365*exp(17.502*V69/(240.97+V69))</f>
        <v>0</v>
      </c>
      <c r="X69">
        <f>(Y69/Z69*100)</f>
        <v>0</v>
      </c>
      <c r="Y69">
        <f>DS69*(DX69+DY69)/1000</f>
        <v>0</v>
      </c>
      <c r="Z69">
        <f>0.61365*exp(17.502*DZ69/(240.97+DZ69))</f>
        <v>0</v>
      </c>
      <c r="AA69">
        <f>(W69-DS69*(DX69+DY69)/1000)</f>
        <v>0</v>
      </c>
      <c r="AB69">
        <f>(-I69*44100)</f>
        <v>0</v>
      </c>
      <c r="AC69">
        <f>2*29.3*Q69*0.92*(DZ69-V69)</f>
        <v>0</v>
      </c>
      <c r="AD69">
        <f>2*0.95*5.67E-8*(((DZ69+$B$9)+273)^4-(V69+273)^4)</f>
        <v>0</v>
      </c>
      <c r="AE69">
        <f>T69+AD69+AB69+AC69</f>
        <v>0</v>
      </c>
      <c r="AF69">
        <f>DW69*AT69*(DR69-DQ69*(1000-AT69*DT69)/(1000-AT69*DS69))/(100*DK69)</f>
        <v>0</v>
      </c>
      <c r="AG69">
        <f>1000*DW69*AT69*(DS69-DT69)/(100*DK69*(1000-AT69*DS69))</f>
        <v>0</v>
      </c>
      <c r="AH69">
        <f>(AI69 - AJ69 - DX69*1E3/(8.314*(DZ69+273.15)) * AL69/DW69 * AK69) * DW69/(100*DK69) * (1000 - DT69)/1000</f>
        <v>0</v>
      </c>
      <c r="AI69">
        <v>841.1539931383187</v>
      </c>
      <c r="AJ69">
        <v>816.1781454545456</v>
      </c>
      <c r="AK69">
        <v>3.429149757088854</v>
      </c>
      <c r="AL69">
        <v>65.07382265108268</v>
      </c>
      <c r="AM69">
        <f>(AO69 - AN69 + DX69*1E3/(8.314*(DZ69+273.15)) * AQ69/DW69 * AP69) * DW69/(100*DK69) * 1000/(1000 - AO69)</f>
        <v>0</v>
      </c>
      <c r="AN69">
        <v>20.42877270454052</v>
      </c>
      <c r="AO69">
        <v>21.58050242424242</v>
      </c>
      <c r="AP69">
        <v>-0.0001557541861612341</v>
      </c>
      <c r="AQ69">
        <v>105.1465455162051</v>
      </c>
      <c r="AR69">
        <v>0</v>
      </c>
      <c r="AS69">
        <v>0</v>
      </c>
      <c r="AT69">
        <f>IF(AR69*$H$15&gt;=AV69,1.0,(AV69/(AV69-AR69*$H$15)))</f>
        <v>0</v>
      </c>
      <c r="AU69">
        <f>(AT69-1)*100</f>
        <v>0</v>
      </c>
      <c r="AV69">
        <f>MAX(0,($B$15+$C$15*EE69)/(1+$D$15*EE69)*DX69/(DZ69+273)*$E$15)</f>
        <v>0</v>
      </c>
      <c r="AW69" t="s">
        <v>437</v>
      </c>
      <c r="AX69" t="s">
        <v>437</v>
      </c>
      <c r="AY69">
        <v>0</v>
      </c>
      <c r="AZ69">
        <v>0</v>
      </c>
      <c r="BA69">
        <f>1-AY69/AZ69</f>
        <v>0</v>
      </c>
      <c r="BB69">
        <v>0</v>
      </c>
      <c r="BC69" t="s">
        <v>437</v>
      </c>
      <c r="BD69" t="s">
        <v>437</v>
      </c>
      <c r="BE69">
        <v>0</v>
      </c>
      <c r="BF69">
        <v>0</v>
      </c>
      <c r="BG69">
        <f>1-BE69/BF69</f>
        <v>0</v>
      </c>
      <c r="BH69">
        <v>0.5</v>
      </c>
      <c r="BI69">
        <f>DH69</f>
        <v>0</v>
      </c>
      <c r="BJ69">
        <f>K69</f>
        <v>0</v>
      </c>
      <c r="BK69">
        <f>BG69*BH69*BI69</f>
        <v>0</v>
      </c>
      <c r="BL69">
        <f>(BJ69-BB69)/BI69</f>
        <v>0</v>
      </c>
      <c r="BM69">
        <f>(AZ69-BF69)/BF69</f>
        <v>0</v>
      </c>
      <c r="BN69">
        <f>AY69/(BA69+AY69/BF69)</f>
        <v>0</v>
      </c>
      <c r="BO69" t="s">
        <v>437</v>
      </c>
      <c r="BP69">
        <v>0</v>
      </c>
      <c r="BQ69">
        <f>IF(BP69&lt;&gt;0, BP69, BN69)</f>
        <v>0</v>
      </c>
      <c r="BR69">
        <f>1-BQ69/BF69</f>
        <v>0</v>
      </c>
      <c r="BS69">
        <f>(BF69-BE69)/(BF69-BQ69)</f>
        <v>0</v>
      </c>
      <c r="BT69">
        <f>(AZ69-BF69)/(AZ69-BQ69)</f>
        <v>0</v>
      </c>
      <c r="BU69">
        <f>(BF69-BE69)/(BF69-AY69)</f>
        <v>0</v>
      </c>
      <c r="BV69">
        <f>(AZ69-BF69)/(AZ69-AY69)</f>
        <v>0</v>
      </c>
      <c r="BW69">
        <f>(BS69*BQ69/BE69)</f>
        <v>0</v>
      </c>
      <c r="BX69">
        <f>(1-BW69)</f>
        <v>0</v>
      </c>
      <c r="DG69">
        <f>$B$13*EF69+$C$13*EG69+$F$13*ER69*(1-EU69)</f>
        <v>0</v>
      </c>
      <c r="DH69">
        <f>DG69*DI69</f>
        <v>0</v>
      </c>
      <c r="DI69">
        <f>($B$13*$D$11+$C$13*$D$11+$F$13*((FE69+EW69)/MAX(FE69+EW69+FF69, 0.1)*$I$11+FF69/MAX(FE69+EW69+FF69, 0.1)*$J$11))/($B$13+$C$13+$F$13)</f>
        <v>0</v>
      </c>
      <c r="DJ69">
        <f>($B$13*$K$11+$C$13*$K$11+$F$13*((FE69+EW69)/MAX(FE69+EW69+FF69, 0.1)*$P$11+FF69/MAX(FE69+EW69+FF69, 0.1)*$Q$11))/($B$13+$C$13+$F$13)</f>
        <v>0</v>
      </c>
      <c r="DK69">
        <v>2.7</v>
      </c>
      <c r="DL69">
        <v>0.5</v>
      </c>
      <c r="DM69" t="s">
        <v>438</v>
      </c>
      <c r="DN69">
        <v>2</v>
      </c>
      <c r="DO69" t="b">
        <v>1</v>
      </c>
      <c r="DP69">
        <v>1759073416.814285</v>
      </c>
      <c r="DQ69">
        <v>774.175142857143</v>
      </c>
      <c r="DR69">
        <v>808.2811071428569</v>
      </c>
      <c r="DS69">
        <v>21.58139642857143</v>
      </c>
      <c r="DT69">
        <v>20.42893214285714</v>
      </c>
      <c r="DU69">
        <v>774.8172857142856</v>
      </c>
      <c r="DV69">
        <v>21.29871071428571</v>
      </c>
      <c r="DW69">
        <v>499.9755000000001</v>
      </c>
      <c r="DX69">
        <v>90.87598214285713</v>
      </c>
      <c r="DY69">
        <v>0.06552492499999998</v>
      </c>
      <c r="DZ69">
        <v>28.68897142857143</v>
      </c>
      <c r="EA69">
        <v>30.01428571428571</v>
      </c>
      <c r="EB69">
        <v>999.9000000000002</v>
      </c>
      <c r="EC69">
        <v>0</v>
      </c>
      <c r="ED69">
        <v>0</v>
      </c>
      <c r="EE69">
        <v>9984.239285714286</v>
      </c>
      <c r="EF69">
        <v>0</v>
      </c>
      <c r="EG69">
        <v>11.30610357142857</v>
      </c>
      <c r="EH69">
        <v>-34.105825</v>
      </c>
      <c r="EI69">
        <v>791.2514642857143</v>
      </c>
      <c r="EJ69">
        <v>825.1376785714286</v>
      </c>
      <c r="EK69">
        <v>1.152453214285714</v>
      </c>
      <c r="EL69">
        <v>808.2811071428569</v>
      </c>
      <c r="EM69">
        <v>20.42893214285714</v>
      </c>
      <c r="EN69">
        <v>1.961229642857143</v>
      </c>
      <c r="EO69">
        <v>1.856500357142857</v>
      </c>
      <c r="EP69">
        <v>17.13476071428571</v>
      </c>
      <c r="EQ69">
        <v>16.27080357142857</v>
      </c>
      <c r="ER69">
        <v>1999.994285714286</v>
      </c>
      <c r="ES69">
        <v>0.9800071785714286</v>
      </c>
      <c r="ET69">
        <v>0.01999287142857142</v>
      </c>
      <c r="EU69">
        <v>0</v>
      </c>
      <c r="EV69">
        <v>320.9183928571429</v>
      </c>
      <c r="EW69">
        <v>5.00078</v>
      </c>
      <c r="EX69">
        <v>6350.744642857143</v>
      </c>
      <c r="EY69">
        <v>16379.63214285714</v>
      </c>
      <c r="EZ69">
        <v>39.12028571428571</v>
      </c>
      <c r="FA69">
        <v>39.96174999999999</v>
      </c>
      <c r="FB69">
        <v>39.37485714285714</v>
      </c>
      <c r="FC69">
        <v>39.63142857142857</v>
      </c>
      <c r="FD69">
        <v>40.20282142857142</v>
      </c>
      <c r="FE69">
        <v>1955.104285714286</v>
      </c>
      <c r="FF69">
        <v>39.89000000000001</v>
      </c>
      <c r="FG69">
        <v>0</v>
      </c>
      <c r="FH69">
        <v>1759073416.4</v>
      </c>
      <c r="FI69">
        <v>0</v>
      </c>
      <c r="FJ69">
        <v>320.95984</v>
      </c>
      <c r="FK69">
        <v>4.157230776288871</v>
      </c>
      <c r="FL69">
        <v>87.09615369858948</v>
      </c>
      <c r="FM69">
        <v>6351.268400000001</v>
      </c>
      <c r="FN69">
        <v>15</v>
      </c>
      <c r="FO69">
        <v>0</v>
      </c>
      <c r="FP69" t="s">
        <v>439</v>
      </c>
      <c r="FQ69">
        <v>1746989605.5</v>
      </c>
      <c r="FR69">
        <v>1746989593.5</v>
      </c>
      <c r="FS69">
        <v>0</v>
      </c>
      <c r="FT69">
        <v>-0.274</v>
      </c>
      <c r="FU69">
        <v>-0.002</v>
      </c>
      <c r="FV69">
        <v>2.549</v>
      </c>
      <c r="FW69">
        <v>0.129</v>
      </c>
      <c r="FX69">
        <v>420</v>
      </c>
      <c r="FY69">
        <v>17</v>
      </c>
      <c r="FZ69">
        <v>0.02</v>
      </c>
      <c r="GA69">
        <v>0.04</v>
      </c>
      <c r="GB69">
        <v>-34.06097250000001</v>
      </c>
      <c r="GC69">
        <v>-0.9750720450281142</v>
      </c>
      <c r="GD69">
        <v>0.1180322964012393</v>
      </c>
      <c r="GE69">
        <v>0</v>
      </c>
      <c r="GF69">
        <v>320.6305882352942</v>
      </c>
      <c r="GG69">
        <v>4.991107724868232</v>
      </c>
      <c r="GH69">
        <v>0.5325870333540698</v>
      </c>
      <c r="GI69">
        <v>0</v>
      </c>
      <c r="GJ69">
        <v>1.1555765</v>
      </c>
      <c r="GK69">
        <v>-0.04315159474671602</v>
      </c>
      <c r="GL69">
        <v>0.01326908484975507</v>
      </c>
      <c r="GM69">
        <v>1</v>
      </c>
      <c r="GN69">
        <v>1</v>
      </c>
      <c r="GO69">
        <v>3</v>
      </c>
      <c r="GP69" t="s">
        <v>455</v>
      </c>
      <c r="GQ69">
        <v>3.10205</v>
      </c>
      <c r="GR69">
        <v>2.72425</v>
      </c>
      <c r="GS69">
        <v>0.139478</v>
      </c>
      <c r="GT69">
        <v>0.143389</v>
      </c>
      <c r="GU69">
        <v>0.10037</v>
      </c>
      <c r="GV69">
        <v>0.09791560000000001</v>
      </c>
      <c r="GW69">
        <v>22498.9</v>
      </c>
      <c r="GX69">
        <v>20350.2</v>
      </c>
      <c r="GY69">
        <v>26710.2</v>
      </c>
      <c r="GZ69">
        <v>23979.1</v>
      </c>
      <c r="HA69">
        <v>38452.4</v>
      </c>
      <c r="HB69">
        <v>31981.7</v>
      </c>
      <c r="HC69">
        <v>46636.6</v>
      </c>
      <c r="HD69">
        <v>37935.6</v>
      </c>
      <c r="HE69">
        <v>1.86733</v>
      </c>
      <c r="HF69">
        <v>1.86777</v>
      </c>
      <c r="HG69">
        <v>0.135824</v>
      </c>
      <c r="HH69">
        <v>0</v>
      </c>
      <c r="HI69">
        <v>27.7862</v>
      </c>
      <c r="HJ69">
        <v>999.9</v>
      </c>
      <c r="HK69">
        <v>49.5</v>
      </c>
      <c r="HL69">
        <v>31.2</v>
      </c>
      <c r="HM69">
        <v>24.8552</v>
      </c>
      <c r="HN69">
        <v>61.1591</v>
      </c>
      <c r="HO69">
        <v>22.2997</v>
      </c>
      <c r="HP69">
        <v>1</v>
      </c>
      <c r="HQ69">
        <v>0.13628</v>
      </c>
      <c r="HR69">
        <v>0.103448</v>
      </c>
      <c r="HS69">
        <v>20.281</v>
      </c>
      <c r="HT69">
        <v>5.2125</v>
      </c>
      <c r="HU69">
        <v>11.98</v>
      </c>
      <c r="HV69">
        <v>4.96365</v>
      </c>
      <c r="HW69">
        <v>3.2743</v>
      </c>
      <c r="HX69">
        <v>9999</v>
      </c>
      <c r="HY69">
        <v>9999</v>
      </c>
      <c r="HZ69">
        <v>9999</v>
      </c>
      <c r="IA69">
        <v>31.1</v>
      </c>
      <c r="IB69">
        <v>1.86398</v>
      </c>
      <c r="IC69">
        <v>1.86008</v>
      </c>
      <c r="ID69">
        <v>1.85838</v>
      </c>
      <c r="IE69">
        <v>1.85975</v>
      </c>
      <c r="IF69">
        <v>1.85989</v>
      </c>
      <c r="IG69">
        <v>1.85837</v>
      </c>
      <c r="IH69">
        <v>1.85745</v>
      </c>
      <c r="II69">
        <v>1.85242</v>
      </c>
      <c r="IJ69">
        <v>0</v>
      </c>
      <c r="IK69">
        <v>0</v>
      </c>
      <c r="IL69">
        <v>0</v>
      </c>
      <c r="IM69">
        <v>0</v>
      </c>
      <c r="IN69" t="s">
        <v>441</v>
      </c>
      <c r="IO69" t="s">
        <v>442</v>
      </c>
      <c r="IP69" t="s">
        <v>443</v>
      </c>
      <c r="IQ69" t="s">
        <v>443</v>
      </c>
      <c r="IR69" t="s">
        <v>443</v>
      </c>
      <c r="IS69" t="s">
        <v>443</v>
      </c>
      <c r="IT69">
        <v>0</v>
      </c>
      <c r="IU69">
        <v>100</v>
      </c>
      <c r="IV69">
        <v>100</v>
      </c>
      <c r="IW69">
        <v>-0.617</v>
      </c>
      <c r="IX69">
        <v>0.2827</v>
      </c>
      <c r="IY69">
        <v>-0.819046093373875</v>
      </c>
      <c r="IZ69">
        <v>-0.0008311593448893811</v>
      </c>
      <c r="JA69">
        <v>1.768286430498992E-06</v>
      </c>
      <c r="JB69">
        <v>-5.176383660599935E-10</v>
      </c>
      <c r="JC69">
        <v>0.01793090377665582</v>
      </c>
      <c r="JD69">
        <v>0.002652576625932546</v>
      </c>
      <c r="JE69">
        <v>0.0004569377311329863</v>
      </c>
      <c r="JF69">
        <v>1.003524486243527E-07</v>
      </c>
      <c r="JG69">
        <v>2</v>
      </c>
      <c r="JH69">
        <v>1975</v>
      </c>
      <c r="JI69">
        <v>1</v>
      </c>
      <c r="JJ69">
        <v>26</v>
      </c>
      <c r="JK69">
        <v>201397</v>
      </c>
      <c r="JL69">
        <v>201397.2</v>
      </c>
      <c r="JM69">
        <v>2.0105</v>
      </c>
      <c r="JN69">
        <v>2.61963</v>
      </c>
      <c r="JO69">
        <v>1.49658</v>
      </c>
      <c r="JP69">
        <v>2.34375</v>
      </c>
      <c r="JQ69">
        <v>1.54907</v>
      </c>
      <c r="JR69">
        <v>2.33276</v>
      </c>
      <c r="JS69">
        <v>36.1754</v>
      </c>
      <c r="JT69">
        <v>24.1751</v>
      </c>
      <c r="JU69">
        <v>18</v>
      </c>
      <c r="JV69">
        <v>482.958</v>
      </c>
      <c r="JW69">
        <v>498.281</v>
      </c>
      <c r="JX69">
        <v>27.2871</v>
      </c>
      <c r="JY69">
        <v>29.0549</v>
      </c>
      <c r="JZ69">
        <v>29.9997</v>
      </c>
      <c r="KA69">
        <v>29.3404</v>
      </c>
      <c r="KB69">
        <v>29.3515</v>
      </c>
      <c r="KC69">
        <v>40.3523</v>
      </c>
      <c r="KD69">
        <v>20.1904</v>
      </c>
      <c r="KE69">
        <v>92.9366</v>
      </c>
      <c r="KF69">
        <v>27.2781</v>
      </c>
      <c r="KG69">
        <v>854.947</v>
      </c>
      <c r="KH69">
        <v>20.5247</v>
      </c>
      <c r="KI69">
        <v>101.972</v>
      </c>
      <c r="KJ69">
        <v>91.4883</v>
      </c>
    </row>
    <row r="70" spans="1:296">
      <c r="A70">
        <v>52</v>
      </c>
      <c r="B70">
        <v>1759073429.6</v>
      </c>
      <c r="C70">
        <v>346.5</v>
      </c>
      <c r="D70" t="s">
        <v>547</v>
      </c>
      <c r="E70" t="s">
        <v>548</v>
      </c>
      <c r="F70">
        <v>5</v>
      </c>
      <c r="G70" t="s">
        <v>436</v>
      </c>
      <c r="H70">
        <v>1759073422.1</v>
      </c>
      <c r="I70">
        <f>(J70)/1000</f>
        <v>0</v>
      </c>
      <c r="J70">
        <f>IF(DO70, AM70, AG70)</f>
        <v>0</v>
      </c>
      <c r="K70">
        <f>IF(DO70, AH70, AF70)</f>
        <v>0</v>
      </c>
      <c r="L70">
        <f>DQ70 - IF(AT70&gt;1, K70*DK70*100.0/(AV70), 0)</f>
        <v>0</v>
      </c>
      <c r="M70">
        <f>((S70-I70/2)*L70-K70)/(S70+I70/2)</f>
        <v>0</v>
      </c>
      <c r="N70">
        <f>M70*(DX70+DY70)/1000.0</f>
        <v>0</v>
      </c>
      <c r="O70">
        <f>(DQ70 - IF(AT70&gt;1, K70*DK70*100.0/(AV70), 0))*(DX70+DY70)/1000.0</f>
        <v>0</v>
      </c>
      <c r="P70">
        <f>2.0/((1/R70-1/Q70)+SIGN(R70)*SQRT((1/R70-1/Q70)*(1/R70-1/Q70) + 4*DL70/((DL70+1)*(DL70+1))*(2*1/R70*1/Q70-1/Q70*1/Q70)))</f>
        <v>0</v>
      </c>
      <c r="Q70">
        <f>IF(LEFT(DM70,1)&lt;&gt;"0",IF(LEFT(DM70,1)="1",3.0,DN70),$D$5+$E$5*(EE70*DX70/($K$5*1000))+$F$5*(EE70*DX70/($K$5*1000))*MAX(MIN(DK70,$J$5),$I$5)*MAX(MIN(DK70,$J$5),$I$5)+$G$5*MAX(MIN(DK70,$J$5),$I$5)*(EE70*DX70/($K$5*1000))+$H$5*(EE70*DX70/($K$5*1000))*(EE70*DX70/($K$5*1000)))</f>
        <v>0</v>
      </c>
      <c r="R70">
        <f>I70*(1000-(1000*0.61365*exp(17.502*V70/(240.97+V70))/(DX70+DY70)+DS70)/2)/(1000*0.61365*exp(17.502*V70/(240.97+V70))/(DX70+DY70)-DS70)</f>
        <v>0</v>
      </c>
      <c r="S70">
        <f>1/((DL70+1)/(P70/1.6)+1/(Q70/1.37)) + DL70/((DL70+1)/(P70/1.6) + DL70/(Q70/1.37))</f>
        <v>0</v>
      </c>
      <c r="T70">
        <f>(DG70*DJ70)</f>
        <v>0</v>
      </c>
      <c r="U70">
        <f>(DZ70+(T70+2*0.95*5.67E-8*(((DZ70+$B$9)+273)^4-(DZ70+273)^4)-44100*I70)/(1.84*29.3*Q70+8*0.95*5.67E-8*(DZ70+273)^3))</f>
        <v>0</v>
      </c>
      <c r="V70">
        <f>($C$9*EA70+$D$9*EB70+$E$9*U70)</f>
        <v>0</v>
      </c>
      <c r="W70">
        <f>0.61365*exp(17.502*V70/(240.97+V70))</f>
        <v>0</v>
      </c>
      <c r="X70">
        <f>(Y70/Z70*100)</f>
        <v>0</v>
      </c>
      <c r="Y70">
        <f>DS70*(DX70+DY70)/1000</f>
        <v>0</v>
      </c>
      <c r="Z70">
        <f>0.61365*exp(17.502*DZ70/(240.97+DZ70))</f>
        <v>0</v>
      </c>
      <c r="AA70">
        <f>(W70-DS70*(DX70+DY70)/1000)</f>
        <v>0</v>
      </c>
      <c r="AB70">
        <f>(-I70*44100)</f>
        <v>0</v>
      </c>
      <c r="AC70">
        <f>2*29.3*Q70*0.92*(DZ70-V70)</f>
        <v>0</v>
      </c>
      <c r="AD70">
        <f>2*0.95*5.67E-8*(((DZ70+$B$9)+273)^4-(V70+273)^4)</f>
        <v>0</v>
      </c>
      <c r="AE70">
        <f>T70+AD70+AB70+AC70</f>
        <v>0</v>
      </c>
      <c r="AF70">
        <f>DW70*AT70*(DR70-DQ70*(1000-AT70*DT70)/(1000-AT70*DS70))/(100*DK70)</f>
        <v>0</v>
      </c>
      <c r="AG70">
        <f>1000*DW70*AT70*(DS70-DT70)/(100*DK70*(1000-AT70*DS70))</f>
        <v>0</v>
      </c>
      <c r="AH70">
        <f>(AI70 - AJ70 - DX70*1E3/(8.314*(DZ70+273.15)) * AL70/DW70 * AK70) * DW70/(100*DK70) * (1000 - DT70)/1000</f>
        <v>0</v>
      </c>
      <c r="AI70">
        <v>858.3249429934432</v>
      </c>
      <c r="AJ70">
        <v>833.1386787878786</v>
      </c>
      <c r="AK70">
        <v>3.383862199421265</v>
      </c>
      <c r="AL70">
        <v>65.07382265108268</v>
      </c>
      <c r="AM70">
        <f>(AO70 - AN70 + DX70*1E3/(8.314*(DZ70+273.15)) * AQ70/DW70 * AP70) * DW70/(100*DK70) * 1000/(1000 - AO70)</f>
        <v>0</v>
      </c>
      <c r="AN70">
        <v>20.43899251960979</v>
      </c>
      <c r="AO70">
        <v>21.57504606060606</v>
      </c>
      <c r="AP70">
        <v>-7.735716530344759E-05</v>
      </c>
      <c r="AQ70">
        <v>105.1465455162051</v>
      </c>
      <c r="AR70">
        <v>0</v>
      </c>
      <c r="AS70">
        <v>0</v>
      </c>
      <c r="AT70">
        <f>IF(AR70*$H$15&gt;=AV70,1.0,(AV70/(AV70-AR70*$H$15)))</f>
        <v>0</v>
      </c>
      <c r="AU70">
        <f>(AT70-1)*100</f>
        <v>0</v>
      </c>
      <c r="AV70">
        <f>MAX(0,($B$15+$C$15*EE70)/(1+$D$15*EE70)*DX70/(DZ70+273)*$E$15)</f>
        <v>0</v>
      </c>
      <c r="AW70" t="s">
        <v>437</v>
      </c>
      <c r="AX70" t="s">
        <v>437</v>
      </c>
      <c r="AY70">
        <v>0</v>
      </c>
      <c r="AZ70">
        <v>0</v>
      </c>
      <c r="BA70">
        <f>1-AY70/AZ70</f>
        <v>0</v>
      </c>
      <c r="BB70">
        <v>0</v>
      </c>
      <c r="BC70" t="s">
        <v>437</v>
      </c>
      <c r="BD70" t="s">
        <v>437</v>
      </c>
      <c r="BE70">
        <v>0</v>
      </c>
      <c r="BF70">
        <v>0</v>
      </c>
      <c r="BG70">
        <f>1-BE70/BF70</f>
        <v>0</v>
      </c>
      <c r="BH70">
        <v>0.5</v>
      </c>
      <c r="BI70">
        <f>DH70</f>
        <v>0</v>
      </c>
      <c r="BJ70">
        <f>K70</f>
        <v>0</v>
      </c>
      <c r="BK70">
        <f>BG70*BH70*BI70</f>
        <v>0</v>
      </c>
      <c r="BL70">
        <f>(BJ70-BB70)/BI70</f>
        <v>0</v>
      </c>
      <c r="BM70">
        <f>(AZ70-BF70)/BF70</f>
        <v>0</v>
      </c>
      <c r="BN70">
        <f>AY70/(BA70+AY70/BF70)</f>
        <v>0</v>
      </c>
      <c r="BO70" t="s">
        <v>437</v>
      </c>
      <c r="BP70">
        <v>0</v>
      </c>
      <c r="BQ70">
        <f>IF(BP70&lt;&gt;0, BP70, BN70)</f>
        <v>0</v>
      </c>
      <c r="BR70">
        <f>1-BQ70/BF70</f>
        <v>0</v>
      </c>
      <c r="BS70">
        <f>(BF70-BE70)/(BF70-BQ70)</f>
        <v>0</v>
      </c>
      <c r="BT70">
        <f>(AZ70-BF70)/(AZ70-BQ70)</f>
        <v>0</v>
      </c>
      <c r="BU70">
        <f>(BF70-BE70)/(BF70-AY70)</f>
        <v>0</v>
      </c>
      <c r="BV70">
        <f>(AZ70-BF70)/(AZ70-AY70)</f>
        <v>0</v>
      </c>
      <c r="BW70">
        <f>(BS70*BQ70/BE70)</f>
        <v>0</v>
      </c>
      <c r="BX70">
        <f>(1-BW70)</f>
        <v>0</v>
      </c>
      <c r="DG70">
        <f>$B$13*EF70+$C$13*EG70+$F$13*ER70*(1-EU70)</f>
        <v>0</v>
      </c>
      <c r="DH70">
        <f>DG70*DI70</f>
        <v>0</v>
      </c>
      <c r="DI70">
        <f>($B$13*$D$11+$C$13*$D$11+$F$13*((FE70+EW70)/MAX(FE70+EW70+FF70, 0.1)*$I$11+FF70/MAX(FE70+EW70+FF70, 0.1)*$J$11))/($B$13+$C$13+$F$13)</f>
        <v>0</v>
      </c>
      <c r="DJ70">
        <f>($B$13*$K$11+$C$13*$K$11+$F$13*((FE70+EW70)/MAX(FE70+EW70+FF70, 0.1)*$P$11+FF70/MAX(FE70+EW70+FF70, 0.1)*$Q$11))/($B$13+$C$13+$F$13)</f>
        <v>0</v>
      </c>
      <c r="DK70">
        <v>2.7</v>
      </c>
      <c r="DL70">
        <v>0.5</v>
      </c>
      <c r="DM70" t="s">
        <v>438</v>
      </c>
      <c r="DN70">
        <v>2</v>
      </c>
      <c r="DO70" t="b">
        <v>1</v>
      </c>
      <c r="DP70">
        <v>1759073422.1</v>
      </c>
      <c r="DQ70">
        <v>791.8290000000001</v>
      </c>
      <c r="DR70">
        <v>826.023962962963</v>
      </c>
      <c r="DS70">
        <v>21.58138888888888</v>
      </c>
      <c r="DT70">
        <v>20.43136666666667</v>
      </c>
      <c r="DU70">
        <v>792.4537407407406</v>
      </c>
      <c r="DV70">
        <v>21.29870740740741</v>
      </c>
      <c r="DW70">
        <v>499.9776296296296</v>
      </c>
      <c r="DX70">
        <v>90.87616296296295</v>
      </c>
      <c r="DY70">
        <v>0.06574238518518519</v>
      </c>
      <c r="DZ70">
        <v>28.68212592592593</v>
      </c>
      <c r="EA70">
        <v>30.00580740740741</v>
      </c>
      <c r="EB70">
        <v>999.9000000000001</v>
      </c>
      <c r="EC70">
        <v>0</v>
      </c>
      <c r="ED70">
        <v>0</v>
      </c>
      <c r="EE70">
        <v>9991.986296296296</v>
      </c>
      <c r="EF70">
        <v>0</v>
      </c>
      <c r="EG70">
        <v>11.31323703703704</v>
      </c>
      <c r="EH70">
        <v>-34.19485925925925</v>
      </c>
      <c r="EI70">
        <v>809.2947037037037</v>
      </c>
      <c r="EJ70">
        <v>843.2527037037037</v>
      </c>
      <c r="EK70">
        <v>1.150004444444444</v>
      </c>
      <c r="EL70">
        <v>826.023962962963</v>
      </c>
      <c r="EM70">
        <v>20.43136666666667</v>
      </c>
      <c r="EN70">
        <v>1.961232222222222</v>
      </c>
      <c r="EO70">
        <v>1.856725185185185</v>
      </c>
      <c r="EP70">
        <v>17.13477777777777</v>
      </c>
      <c r="EQ70">
        <v>16.27271111111111</v>
      </c>
      <c r="ER70">
        <v>1999.984074074074</v>
      </c>
      <c r="ES70">
        <v>0.980007</v>
      </c>
      <c r="ET70">
        <v>0.01999305925925926</v>
      </c>
      <c r="EU70">
        <v>0</v>
      </c>
      <c r="EV70">
        <v>321.3107777777778</v>
      </c>
      <c r="EW70">
        <v>5.00078</v>
      </c>
      <c r="EX70">
        <v>6358.154444444443</v>
      </c>
      <c r="EY70">
        <v>16379.54814814815</v>
      </c>
      <c r="EZ70">
        <v>39.09466666666666</v>
      </c>
      <c r="FA70">
        <v>39.95099999999999</v>
      </c>
      <c r="FB70">
        <v>39.37022222222222</v>
      </c>
      <c r="FC70">
        <v>39.60851851851852</v>
      </c>
      <c r="FD70">
        <v>40.18496296296296</v>
      </c>
      <c r="FE70">
        <v>1955.094074074074</v>
      </c>
      <c r="FF70">
        <v>39.89000000000001</v>
      </c>
      <c r="FG70">
        <v>0</v>
      </c>
      <c r="FH70">
        <v>1759073421.8</v>
      </c>
      <c r="FI70">
        <v>0</v>
      </c>
      <c r="FJ70">
        <v>321.3301923076924</v>
      </c>
      <c r="FK70">
        <v>4.405914536861511</v>
      </c>
      <c r="FL70">
        <v>83.75282055583729</v>
      </c>
      <c r="FM70">
        <v>6358.445769230769</v>
      </c>
      <c r="FN70">
        <v>15</v>
      </c>
      <c r="FO70">
        <v>0</v>
      </c>
      <c r="FP70" t="s">
        <v>439</v>
      </c>
      <c r="FQ70">
        <v>1746989605.5</v>
      </c>
      <c r="FR70">
        <v>1746989593.5</v>
      </c>
      <c r="FS70">
        <v>0</v>
      </c>
      <c r="FT70">
        <v>-0.274</v>
      </c>
      <c r="FU70">
        <v>-0.002</v>
      </c>
      <c r="FV70">
        <v>2.549</v>
      </c>
      <c r="FW70">
        <v>0.129</v>
      </c>
      <c r="FX70">
        <v>420</v>
      </c>
      <c r="FY70">
        <v>17</v>
      </c>
      <c r="FZ70">
        <v>0.02</v>
      </c>
      <c r="GA70">
        <v>0.04</v>
      </c>
      <c r="GB70">
        <v>-34.1307756097561</v>
      </c>
      <c r="GC70">
        <v>-0.9376599303136309</v>
      </c>
      <c r="GD70">
        <v>0.1161116741268105</v>
      </c>
      <c r="GE70">
        <v>0</v>
      </c>
      <c r="GF70">
        <v>321.0812941176471</v>
      </c>
      <c r="GG70">
        <v>4.745576779074596</v>
      </c>
      <c r="GH70">
        <v>0.5287659066950555</v>
      </c>
      <c r="GI70">
        <v>0</v>
      </c>
      <c r="GJ70">
        <v>1.150179268292683</v>
      </c>
      <c r="GK70">
        <v>-0.008972613240415563</v>
      </c>
      <c r="GL70">
        <v>0.006049285138271835</v>
      </c>
      <c r="GM70">
        <v>1</v>
      </c>
      <c r="GN70">
        <v>1</v>
      </c>
      <c r="GO70">
        <v>3</v>
      </c>
      <c r="GP70" t="s">
        <v>455</v>
      </c>
      <c r="GQ70">
        <v>3.10215</v>
      </c>
      <c r="GR70">
        <v>2.724</v>
      </c>
      <c r="GS70">
        <v>0.141391</v>
      </c>
      <c r="GT70">
        <v>0.14526</v>
      </c>
      <c r="GU70">
        <v>0.100352</v>
      </c>
      <c r="GV70">
        <v>0.09801020000000001</v>
      </c>
      <c r="GW70">
        <v>22449.1</v>
      </c>
      <c r="GX70">
        <v>20305.7</v>
      </c>
      <c r="GY70">
        <v>26710.5</v>
      </c>
      <c r="GZ70">
        <v>23979.1</v>
      </c>
      <c r="HA70">
        <v>38453.7</v>
      </c>
      <c r="HB70">
        <v>31978.5</v>
      </c>
      <c r="HC70">
        <v>46637</v>
      </c>
      <c r="HD70">
        <v>37935.6</v>
      </c>
      <c r="HE70">
        <v>1.86735</v>
      </c>
      <c r="HF70">
        <v>1.86775</v>
      </c>
      <c r="HG70">
        <v>0.135712</v>
      </c>
      <c r="HH70">
        <v>0</v>
      </c>
      <c r="HI70">
        <v>27.7862</v>
      </c>
      <c r="HJ70">
        <v>999.9</v>
      </c>
      <c r="HK70">
        <v>49.5</v>
      </c>
      <c r="HL70">
        <v>31.2</v>
      </c>
      <c r="HM70">
        <v>24.8559</v>
      </c>
      <c r="HN70">
        <v>61.3491</v>
      </c>
      <c r="HO70">
        <v>22.2155</v>
      </c>
      <c r="HP70">
        <v>1</v>
      </c>
      <c r="HQ70">
        <v>0.135915</v>
      </c>
      <c r="HR70">
        <v>-0.165248</v>
      </c>
      <c r="HS70">
        <v>20.2805</v>
      </c>
      <c r="HT70">
        <v>5.2128</v>
      </c>
      <c r="HU70">
        <v>11.98</v>
      </c>
      <c r="HV70">
        <v>4.96345</v>
      </c>
      <c r="HW70">
        <v>3.2745</v>
      </c>
      <c r="HX70">
        <v>9999</v>
      </c>
      <c r="HY70">
        <v>9999</v>
      </c>
      <c r="HZ70">
        <v>9999</v>
      </c>
      <c r="IA70">
        <v>31.1</v>
      </c>
      <c r="IB70">
        <v>1.86399</v>
      </c>
      <c r="IC70">
        <v>1.86009</v>
      </c>
      <c r="ID70">
        <v>1.85837</v>
      </c>
      <c r="IE70">
        <v>1.85976</v>
      </c>
      <c r="IF70">
        <v>1.85989</v>
      </c>
      <c r="IG70">
        <v>1.85837</v>
      </c>
      <c r="IH70">
        <v>1.85745</v>
      </c>
      <c r="II70">
        <v>1.85242</v>
      </c>
      <c r="IJ70">
        <v>0</v>
      </c>
      <c r="IK70">
        <v>0</v>
      </c>
      <c r="IL70">
        <v>0</v>
      </c>
      <c r="IM70">
        <v>0</v>
      </c>
      <c r="IN70" t="s">
        <v>441</v>
      </c>
      <c r="IO70" t="s">
        <v>442</v>
      </c>
      <c r="IP70" t="s">
        <v>443</v>
      </c>
      <c r="IQ70" t="s">
        <v>443</v>
      </c>
      <c r="IR70" t="s">
        <v>443</v>
      </c>
      <c r="IS70" t="s">
        <v>443</v>
      </c>
      <c r="IT70">
        <v>0</v>
      </c>
      <c r="IU70">
        <v>100</v>
      </c>
      <c r="IV70">
        <v>100</v>
      </c>
      <c r="IW70">
        <v>-0.599</v>
      </c>
      <c r="IX70">
        <v>0.2825</v>
      </c>
      <c r="IY70">
        <v>-0.819046093373875</v>
      </c>
      <c r="IZ70">
        <v>-0.0008311593448893811</v>
      </c>
      <c r="JA70">
        <v>1.768286430498992E-06</v>
      </c>
      <c r="JB70">
        <v>-5.176383660599935E-10</v>
      </c>
      <c r="JC70">
        <v>0.01793090377665582</v>
      </c>
      <c r="JD70">
        <v>0.002652576625932546</v>
      </c>
      <c r="JE70">
        <v>0.0004569377311329863</v>
      </c>
      <c r="JF70">
        <v>1.003524486243527E-07</v>
      </c>
      <c r="JG70">
        <v>2</v>
      </c>
      <c r="JH70">
        <v>1975</v>
      </c>
      <c r="JI70">
        <v>1</v>
      </c>
      <c r="JJ70">
        <v>26</v>
      </c>
      <c r="JK70">
        <v>201397.1</v>
      </c>
      <c r="JL70">
        <v>201397.3</v>
      </c>
      <c r="JM70">
        <v>2.03857</v>
      </c>
      <c r="JN70">
        <v>2.61963</v>
      </c>
      <c r="JO70">
        <v>1.49658</v>
      </c>
      <c r="JP70">
        <v>2.34375</v>
      </c>
      <c r="JQ70">
        <v>1.54907</v>
      </c>
      <c r="JR70">
        <v>2.44019</v>
      </c>
      <c r="JS70">
        <v>36.152</v>
      </c>
      <c r="JT70">
        <v>24.1751</v>
      </c>
      <c r="JU70">
        <v>18</v>
      </c>
      <c r="JV70">
        <v>482.95</v>
      </c>
      <c r="JW70">
        <v>498.233</v>
      </c>
      <c r="JX70">
        <v>27.2795</v>
      </c>
      <c r="JY70">
        <v>29.0518</v>
      </c>
      <c r="JZ70">
        <v>29.9999</v>
      </c>
      <c r="KA70">
        <v>29.3373</v>
      </c>
      <c r="KB70">
        <v>29.3478</v>
      </c>
      <c r="KC70">
        <v>41.0291</v>
      </c>
      <c r="KD70">
        <v>20.1904</v>
      </c>
      <c r="KE70">
        <v>92.9366</v>
      </c>
      <c r="KF70">
        <v>27.4222</v>
      </c>
      <c r="KG70">
        <v>874.982</v>
      </c>
      <c r="KH70">
        <v>20.5508</v>
      </c>
      <c r="KI70">
        <v>101.972</v>
      </c>
      <c r="KJ70">
        <v>91.4883</v>
      </c>
    </row>
    <row r="71" spans="1:296">
      <c r="A71">
        <v>53</v>
      </c>
      <c r="B71">
        <v>1759073434.6</v>
      </c>
      <c r="C71">
        <v>351.5</v>
      </c>
      <c r="D71" t="s">
        <v>549</v>
      </c>
      <c r="E71" t="s">
        <v>550</v>
      </c>
      <c r="F71">
        <v>5</v>
      </c>
      <c r="G71" t="s">
        <v>436</v>
      </c>
      <c r="H71">
        <v>1759073426.814285</v>
      </c>
      <c r="I71">
        <f>(J71)/1000</f>
        <v>0</v>
      </c>
      <c r="J71">
        <f>IF(DO71, AM71, AG71)</f>
        <v>0</v>
      </c>
      <c r="K71">
        <f>IF(DO71, AH71, AF71)</f>
        <v>0</v>
      </c>
      <c r="L71">
        <f>DQ71 - IF(AT71&gt;1, K71*DK71*100.0/(AV71), 0)</f>
        <v>0</v>
      </c>
      <c r="M71">
        <f>((S71-I71/2)*L71-K71)/(S71+I71/2)</f>
        <v>0</v>
      </c>
      <c r="N71">
        <f>M71*(DX71+DY71)/1000.0</f>
        <v>0</v>
      </c>
      <c r="O71">
        <f>(DQ71 - IF(AT71&gt;1, K71*DK71*100.0/(AV71), 0))*(DX71+DY71)/1000.0</f>
        <v>0</v>
      </c>
      <c r="P71">
        <f>2.0/((1/R71-1/Q71)+SIGN(R71)*SQRT((1/R71-1/Q71)*(1/R71-1/Q71) + 4*DL71/((DL71+1)*(DL71+1))*(2*1/R71*1/Q71-1/Q71*1/Q71)))</f>
        <v>0</v>
      </c>
      <c r="Q71">
        <f>IF(LEFT(DM71,1)&lt;&gt;"0",IF(LEFT(DM71,1)="1",3.0,DN71),$D$5+$E$5*(EE71*DX71/($K$5*1000))+$F$5*(EE71*DX71/($K$5*1000))*MAX(MIN(DK71,$J$5),$I$5)*MAX(MIN(DK71,$J$5),$I$5)+$G$5*MAX(MIN(DK71,$J$5),$I$5)*(EE71*DX71/($K$5*1000))+$H$5*(EE71*DX71/($K$5*1000))*(EE71*DX71/($K$5*1000)))</f>
        <v>0</v>
      </c>
      <c r="R71">
        <f>I71*(1000-(1000*0.61365*exp(17.502*V71/(240.97+V71))/(DX71+DY71)+DS71)/2)/(1000*0.61365*exp(17.502*V71/(240.97+V71))/(DX71+DY71)-DS71)</f>
        <v>0</v>
      </c>
      <c r="S71">
        <f>1/((DL71+1)/(P71/1.6)+1/(Q71/1.37)) + DL71/((DL71+1)/(P71/1.6) + DL71/(Q71/1.37))</f>
        <v>0</v>
      </c>
      <c r="T71">
        <f>(DG71*DJ71)</f>
        <v>0</v>
      </c>
      <c r="U71">
        <f>(DZ71+(T71+2*0.95*5.67E-8*(((DZ71+$B$9)+273)^4-(DZ71+273)^4)-44100*I71)/(1.84*29.3*Q71+8*0.95*5.67E-8*(DZ71+273)^3))</f>
        <v>0</v>
      </c>
      <c r="V71">
        <f>($C$9*EA71+$D$9*EB71+$E$9*U71)</f>
        <v>0</v>
      </c>
      <c r="W71">
        <f>0.61365*exp(17.502*V71/(240.97+V71))</f>
        <v>0</v>
      </c>
      <c r="X71">
        <f>(Y71/Z71*100)</f>
        <v>0</v>
      </c>
      <c r="Y71">
        <f>DS71*(DX71+DY71)/1000</f>
        <v>0</v>
      </c>
      <c r="Z71">
        <f>0.61365*exp(17.502*DZ71/(240.97+DZ71))</f>
        <v>0</v>
      </c>
      <c r="AA71">
        <f>(W71-DS71*(DX71+DY71)/1000)</f>
        <v>0</v>
      </c>
      <c r="AB71">
        <f>(-I71*44100)</f>
        <v>0</v>
      </c>
      <c r="AC71">
        <f>2*29.3*Q71*0.92*(DZ71-V71)</f>
        <v>0</v>
      </c>
      <c r="AD71">
        <f>2*0.95*5.67E-8*(((DZ71+$B$9)+273)^4-(V71+273)^4)</f>
        <v>0</v>
      </c>
      <c r="AE71">
        <f>T71+AD71+AB71+AC71</f>
        <v>0</v>
      </c>
      <c r="AF71">
        <f>DW71*AT71*(DR71-DQ71*(1000-AT71*DT71)/(1000-AT71*DS71))/(100*DK71)</f>
        <v>0</v>
      </c>
      <c r="AG71">
        <f>1000*DW71*AT71*(DS71-DT71)/(100*DK71*(1000-AT71*DS71))</f>
        <v>0</v>
      </c>
      <c r="AH71">
        <f>(AI71 - AJ71 - DX71*1E3/(8.314*(DZ71+273.15)) * AL71/DW71 * AK71) * DW71/(100*DK71) * (1000 - DT71)/1000</f>
        <v>0</v>
      </c>
      <c r="AI71">
        <v>875.4349515702105</v>
      </c>
      <c r="AJ71">
        <v>850.2201090909087</v>
      </c>
      <c r="AK71">
        <v>3.424011821650818</v>
      </c>
      <c r="AL71">
        <v>65.07382265108268</v>
      </c>
      <c r="AM71">
        <f>(AO71 - AN71 + DX71*1E3/(8.314*(DZ71+273.15)) * AQ71/DW71 * AP71) * DW71/(100*DK71) * 1000/(1000 - AO71)</f>
        <v>0</v>
      </c>
      <c r="AN71">
        <v>20.47270172284397</v>
      </c>
      <c r="AO71">
        <v>21.58050424242424</v>
      </c>
      <c r="AP71">
        <v>0.0001864572876617837</v>
      </c>
      <c r="AQ71">
        <v>105.1465455162051</v>
      </c>
      <c r="AR71">
        <v>0</v>
      </c>
      <c r="AS71">
        <v>0</v>
      </c>
      <c r="AT71">
        <f>IF(AR71*$H$15&gt;=AV71,1.0,(AV71/(AV71-AR71*$H$15)))</f>
        <v>0</v>
      </c>
      <c r="AU71">
        <f>(AT71-1)*100</f>
        <v>0</v>
      </c>
      <c r="AV71">
        <f>MAX(0,($B$15+$C$15*EE71)/(1+$D$15*EE71)*DX71/(DZ71+273)*$E$15)</f>
        <v>0</v>
      </c>
      <c r="AW71" t="s">
        <v>437</v>
      </c>
      <c r="AX71" t="s">
        <v>437</v>
      </c>
      <c r="AY71">
        <v>0</v>
      </c>
      <c r="AZ71">
        <v>0</v>
      </c>
      <c r="BA71">
        <f>1-AY71/AZ71</f>
        <v>0</v>
      </c>
      <c r="BB71">
        <v>0</v>
      </c>
      <c r="BC71" t="s">
        <v>437</v>
      </c>
      <c r="BD71" t="s">
        <v>437</v>
      </c>
      <c r="BE71">
        <v>0</v>
      </c>
      <c r="BF71">
        <v>0</v>
      </c>
      <c r="BG71">
        <f>1-BE71/BF71</f>
        <v>0</v>
      </c>
      <c r="BH71">
        <v>0.5</v>
      </c>
      <c r="BI71">
        <f>DH71</f>
        <v>0</v>
      </c>
      <c r="BJ71">
        <f>K71</f>
        <v>0</v>
      </c>
      <c r="BK71">
        <f>BG71*BH71*BI71</f>
        <v>0</v>
      </c>
      <c r="BL71">
        <f>(BJ71-BB71)/BI71</f>
        <v>0</v>
      </c>
      <c r="BM71">
        <f>(AZ71-BF71)/BF71</f>
        <v>0</v>
      </c>
      <c r="BN71">
        <f>AY71/(BA71+AY71/BF71)</f>
        <v>0</v>
      </c>
      <c r="BO71" t="s">
        <v>437</v>
      </c>
      <c r="BP71">
        <v>0</v>
      </c>
      <c r="BQ71">
        <f>IF(BP71&lt;&gt;0, BP71, BN71)</f>
        <v>0</v>
      </c>
      <c r="BR71">
        <f>1-BQ71/BF71</f>
        <v>0</v>
      </c>
      <c r="BS71">
        <f>(BF71-BE71)/(BF71-BQ71)</f>
        <v>0</v>
      </c>
      <c r="BT71">
        <f>(AZ71-BF71)/(AZ71-BQ71)</f>
        <v>0</v>
      </c>
      <c r="BU71">
        <f>(BF71-BE71)/(BF71-AY71)</f>
        <v>0</v>
      </c>
      <c r="BV71">
        <f>(AZ71-BF71)/(AZ71-AY71)</f>
        <v>0</v>
      </c>
      <c r="BW71">
        <f>(BS71*BQ71/BE71)</f>
        <v>0</v>
      </c>
      <c r="BX71">
        <f>(1-BW71)</f>
        <v>0</v>
      </c>
      <c r="DG71">
        <f>$B$13*EF71+$C$13*EG71+$F$13*ER71*(1-EU71)</f>
        <v>0</v>
      </c>
      <c r="DH71">
        <f>DG71*DI71</f>
        <v>0</v>
      </c>
      <c r="DI71">
        <f>($B$13*$D$11+$C$13*$D$11+$F$13*((FE71+EW71)/MAX(FE71+EW71+FF71, 0.1)*$I$11+FF71/MAX(FE71+EW71+FF71, 0.1)*$J$11))/($B$13+$C$13+$F$13)</f>
        <v>0</v>
      </c>
      <c r="DJ71">
        <f>($B$13*$K$11+$C$13*$K$11+$F$13*((FE71+EW71)/MAX(FE71+EW71+FF71, 0.1)*$P$11+FF71/MAX(FE71+EW71+FF71, 0.1)*$Q$11))/($B$13+$C$13+$F$13)</f>
        <v>0</v>
      </c>
      <c r="DK71">
        <v>2.7</v>
      </c>
      <c r="DL71">
        <v>0.5</v>
      </c>
      <c r="DM71" t="s">
        <v>438</v>
      </c>
      <c r="DN71">
        <v>2</v>
      </c>
      <c r="DO71" t="b">
        <v>1</v>
      </c>
      <c r="DP71">
        <v>1759073426.814285</v>
      </c>
      <c r="DQ71">
        <v>807.5689642857143</v>
      </c>
      <c r="DR71">
        <v>841.8250357142857</v>
      </c>
      <c r="DS71">
        <v>21.57871785714286</v>
      </c>
      <c r="DT71">
        <v>20.44424285714286</v>
      </c>
      <c r="DU71">
        <v>808.1779642857143</v>
      </c>
      <c r="DV71">
        <v>21.2961</v>
      </c>
      <c r="DW71">
        <v>499.9894642857143</v>
      </c>
      <c r="DX71">
        <v>90.87617857142857</v>
      </c>
      <c r="DY71">
        <v>0.06588013214285715</v>
      </c>
      <c r="DZ71">
        <v>28.67470357142857</v>
      </c>
      <c r="EA71">
        <v>30.00113928571428</v>
      </c>
      <c r="EB71">
        <v>999.9000000000002</v>
      </c>
      <c r="EC71">
        <v>0</v>
      </c>
      <c r="ED71">
        <v>0</v>
      </c>
      <c r="EE71">
        <v>10000.685</v>
      </c>
      <c r="EF71">
        <v>0</v>
      </c>
      <c r="EG71">
        <v>11.31153214285714</v>
      </c>
      <c r="EH71">
        <v>-34.25603214285714</v>
      </c>
      <c r="EI71">
        <v>825.3796785714286</v>
      </c>
      <c r="EJ71">
        <v>859.3948928571427</v>
      </c>
      <c r="EK71">
        <v>1.134467857142857</v>
      </c>
      <c r="EL71">
        <v>841.8250357142857</v>
      </c>
      <c r="EM71">
        <v>20.44424285714286</v>
      </c>
      <c r="EN71">
        <v>1.960990357142857</v>
      </c>
      <c r="EO71">
        <v>1.857895</v>
      </c>
      <c r="EP71">
        <v>17.132825</v>
      </c>
      <c r="EQ71">
        <v>16.28258214285714</v>
      </c>
      <c r="ER71">
        <v>1999.988571428572</v>
      </c>
      <c r="ES71">
        <v>0.9800070714285714</v>
      </c>
      <c r="ET71">
        <v>0.01999299285714285</v>
      </c>
      <c r="EU71">
        <v>0</v>
      </c>
      <c r="EV71">
        <v>321.6581071428571</v>
      </c>
      <c r="EW71">
        <v>5.00078</v>
      </c>
      <c r="EX71">
        <v>6364.683214285714</v>
      </c>
      <c r="EY71">
        <v>16379.57857142857</v>
      </c>
      <c r="EZ71">
        <v>39.10025</v>
      </c>
      <c r="FA71">
        <v>39.94600000000001</v>
      </c>
      <c r="FB71">
        <v>39.36142857142857</v>
      </c>
      <c r="FC71">
        <v>39.61589285714285</v>
      </c>
      <c r="FD71">
        <v>40.185</v>
      </c>
      <c r="FE71">
        <v>1955.098571428571</v>
      </c>
      <c r="FF71">
        <v>39.89000000000001</v>
      </c>
      <c r="FG71">
        <v>0</v>
      </c>
      <c r="FH71">
        <v>1759073426.6</v>
      </c>
      <c r="FI71">
        <v>0</v>
      </c>
      <c r="FJ71">
        <v>321.6597307692308</v>
      </c>
      <c r="FK71">
        <v>3.618905979239794</v>
      </c>
      <c r="FL71">
        <v>81.3172649426353</v>
      </c>
      <c r="FM71">
        <v>6365.121153846154</v>
      </c>
      <c r="FN71">
        <v>15</v>
      </c>
      <c r="FO71">
        <v>0</v>
      </c>
      <c r="FP71" t="s">
        <v>439</v>
      </c>
      <c r="FQ71">
        <v>1746989605.5</v>
      </c>
      <c r="FR71">
        <v>1746989593.5</v>
      </c>
      <c r="FS71">
        <v>0</v>
      </c>
      <c r="FT71">
        <v>-0.274</v>
      </c>
      <c r="FU71">
        <v>-0.002</v>
      </c>
      <c r="FV71">
        <v>2.549</v>
      </c>
      <c r="FW71">
        <v>0.129</v>
      </c>
      <c r="FX71">
        <v>420</v>
      </c>
      <c r="FY71">
        <v>17</v>
      </c>
      <c r="FZ71">
        <v>0.02</v>
      </c>
      <c r="GA71">
        <v>0.04</v>
      </c>
      <c r="GB71">
        <v>-34.2327875</v>
      </c>
      <c r="GC71">
        <v>-0.7226037523451494</v>
      </c>
      <c r="GD71">
        <v>0.08695911449497401</v>
      </c>
      <c r="GE71">
        <v>0</v>
      </c>
      <c r="GF71">
        <v>321.4582647058823</v>
      </c>
      <c r="GG71">
        <v>4.290496562403237</v>
      </c>
      <c r="GH71">
        <v>0.4973414207104863</v>
      </c>
      <c r="GI71">
        <v>0</v>
      </c>
      <c r="GJ71">
        <v>1.13972025</v>
      </c>
      <c r="GK71">
        <v>-0.1818239774859313</v>
      </c>
      <c r="GL71">
        <v>0.01981716774510171</v>
      </c>
      <c r="GM71">
        <v>0</v>
      </c>
      <c r="GN71">
        <v>0</v>
      </c>
      <c r="GO71">
        <v>3</v>
      </c>
      <c r="GP71" t="s">
        <v>458</v>
      </c>
      <c r="GQ71">
        <v>3.10247</v>
      </c>
      <c r="GR71">
        <v>2.72369</v>
      </c>
      <c r="GS71">
        <v>0.143302</v>
      </c>
      <c r="GT71">
        <v>0.147138</v>
      </c>
      <c r="GU71">
        <v>0.100376</v>
      </c>
      <c r="GV71">
        <v>0.0980693</v>
      </c>
      <c r="GW71">
        <v>22399.2</v>
      </c>
      <c r="GX71">
        <v>20261.3</v>
      </c>
      <c r="GY71">
        <v>26710.6</v>
      </c>
      <c r="GZ71">
        <v>23979.3</v>
      </c>
      <c r="HA71">
        <v>38453</v>
      </c>
      <c r="HB71">
        <v>31976.7</v>
      </c>
      <c r="HC71">
        <v>46637.2</v>
      </c>
      <c r="HD71">
        <v>37935.7</v>
      </c>
      <c r="HE71">
        <v>1.86787</v>
      </c>
      <c r="HF71">
        <v>1.86758</v>
      </c>
      <c r="HG71">
        <v>0.13534</v>
      </c>
      <c r="HH71">
        <v>0</v>
      </c>
      <c r="HI71">
        <v>27.7857</v>
      </c>
      <c r="HJ71">
        <v>999.9</v>
      </c>
      <c r="HK71">
        <v>49.5</v>
      </c>
      <c r="HL71">
        <v>31.2</v>
      </c>
      <c r="HM71">
        <v>24.8565</v>
      </c>
      <c r="HN71">
        <v>60.7591</v>
      </c>
      <c r="HO71">
        <v>22.0513</v>
      </c>
      <c r="HP71">
        <v>1</v>
      </c>
      <c r="HQ71">
        <v>0.135437</v>
      </c>
      <c r="HR71">
        <v>-0.307249</v>
      </c>
      <c r="HS71">
        <v>20.2807</v>
      </c>
      <c r="HT71">
        <v>5.2119</v>
      </c>
      <c r="HU71">
        <v>11.98</v>
      </c>
      <c r="HV71">
        <v>4.96325</v>
      </c>
      <c r="HW71">
        <v>3.27443</v>
      </c>
      <c r="HX71">
        <v>9999</v>
      </c>
      <c r="HY71">
        <v>9999</v>
      </c>
      <c r="HZ71">
        <v>9999</v>
      </c>
      <c r="IA71">
        <v>31.1</v>
      </c>
      <c r="IB71">
        <v>1.86399</v>
      </c>
      <c r="IC71">
        <v>1.86014</v>
      </c>
      <c r="ID71">
        <v>1.85837</v>
      </c>
      <c r="IE71">
        <v>1.85976</v>
      </c>
      <c r="IF71">
        <v>1.85989</v>
      </c>
      <c r="IG71">
        <v>1.85837</v>
      </c>
      <c r="IH71">
        <v>1.85745</v>
      </c>
      <c r="II71">
        <v>1.85242</v>
      </c>
      <c r="IJ71">
        <v>0</v>
      </c>
      <c r="IK71">
        <v>0</v>
      </c>
      <c r="IL71">
        <v>0</v>
      </c>
      <c r="IM71">
        <v>0</v>
      </c>
      <c r="IN71" t="s">
        <v>441</v>
      </c>
      <c r="IO71" t="s">
        <v>442</v>
      </c>
      <c r="IP71" t="s">
        <v>443</v>
      </c>
      <c r="IQ71" t="s">
        <v>443</v>
      </c>
      <c r="IR71" t="s">
        <v>443</v>
      </c>
      <c r="IS71" t="s">
        <v>443</v>
      </c>
      <c r="IT71">
        <v>0</v>
      </c>
      <c r="IU71">
        <v>100</v>
      </c>
      <c r="IV71">
        <v>100</v>
      </c>
      <c r="IW71">
        <v>-0.583</v>
      </c>
      <c r="IX71">
        <v>0.2827</v>
      </c>
      <c r="IY71">
        <v>-0.819046093373875</v>
      </c>
      <c r="IZ71">
        <v>-0.0008311593448893811</v>
      </c>
      <c r="JA71">
        <v>1.768286430498992E-06</v>
      </c>
      <c r="JB71">
        <v>-5.176383660599935E-10</v>
      </c>
      <c r="JC71">
        <v>0.01793090377665582</v>
      </c>
      <c r="JD71">
        <v>0.002652576625932546</v>
      </c>
      <c r="JE71">
        <v>0.0004569377311329863</v>
      </c>
      <c r="JF71">
        <v>1.003524486243527E-07</v>
      </c>
      <c r="JG71">
        <v>2</v>
      </c>
      <c r="JH71">
        <v>1975</v>
      </c>
      <c r="JI71">
        <v>1</v>
      </c>
      <c r="JJ71">
        <v>26</v>
      </c>
      <c r="JK71">
        <v>201397.2</v>
      </c>
      <c r="JL71">
        <v>201397.4</v>
      </c>
      <c r="JM71">
        <v>2.0752</v>
      </c>
      <c r="JN71">
        <v>2.61597</v>
      </c>
      <c r="JO71">
        <v>1.49658</v>
      </c>
      <c r="JP71">
        <v>2.34375</v>
      </c>
      <c r="JQ71">
        <v>1.54907</v>
      </c>
      <c r="JR71">
        <v>2.40967</v>
      </c>
      <c r="JS71">
        <v>36.152</v>
      </c>
      <c r="JT71">
        <v>24.1838</v>
      </c>
      <c r="JU71">
        <v>18</v>
      </c>
      <c r="JV71">
        <v>483.223</v>
      </c>
      <c r="JW71">
        <v>498.085</v>
      </c>
      <c r="JX71">
        <v>27.4017</v>
      </c>
      <c r="JY71">
        <v>29.0475</v>
      </c>
      <c r="JZ71">
        <v>29.9996</v>
      </c>
      <c r="KA71">
        <v>29.3329</v>
      </c>
      <c r="KB71">
        <v>29.344</v>
      </c>
      <c r="KC71">
        <v>41.6466</v>
      </c>
      <c r="KD71">
        <v>19.9202</v>
      </c>
      <c r="KE71">
        <v>92.9366</v>
      </c>
      <c r="KF71">
        <v>27.4241</v>
      </c>
      <c r="KG71">
        <v>888.3390000000001</v>
      </c>
      <c r="KH71">
        <v>20.5615</v>
      </c>
      <c r="KI71">
        <v>101.973</v>
      </c>
      <c r="KJ71">
        <v>91.4888</v>
      </c>
    </row>
    <row r="72" spans="1:296">
      <c r="A72">
        <v>54</v>
      </c>
      <c r="B72">
        <v>1759073439.1</v>
      </c>
      <c r="C72">
        <v>356</v>
      </c>
      <c r="D72" t="s">
        <v>551</v>
      </c>
      <c r="E72" t="s">
        <v>552</v>
      </c>
      <c r="F72">
        <v>5</v>
      </c>
      <c r="G72" t="s">
        <v>436</v>
      </c>
      <c r="H72">
        <v>1759073431.260714</v>
      </c>
      <c r="I72">
        <f>(J72)/1000</f>
        <v>0</v>
      </c>
      <c r="J72">
        <f>IF(DO72, AM72, AG72)</f>
        <v>0</v>
      </c>
      <c r="K72">
        <f>IF(DO72, AH72, AF72)</f>
        <v>0</v>
      </c>
      <c r="L72">
        <f>DQ72 - IF(AT72&gt;1, K72*DK72*100.0/(AV72), 0)</f>
        <v>0</v>
      </c>
      <c r="M72">
        <f>((S72-I72/2)*L72-K72)/(S72+I72/2)</f>
        <v>0</v>
      </c>
      <c r="N72">
        <f>M72*(DX72+DY72)/1000.0</f>
        <v>0</v>
      </c>
      <c r="O72">
        <f>(DQ72 - IF(AT72&gt;1, K72*DK72*100.0/(AV72), 0))*(DX72+DY72)/1000.0</f>
        <v>0</v>
      </c>
      <c r="P72">
        <f>2.0/((1/R72-1/Q72)+SIGN(R72)*SQRT((1/R72-1/Q72)*(1/R72-1/Q72) + 4*DL72/((DL72+1)*(DL72+1))*(2*1/R72*1/Q72-1/Q72*1/Q72)))</f>
        <v>0</v>
      </c>
      <c r="Q72">
        <f>IF(LEFT(DM72,1)&lt;&gt;"0",IF(LEFT(DM72,1)="1",3.0,DN72),$D$5+$E$5*(EE72*DX72/($K$5*1000))+$F$5*(EE72*DX72/($K$5*1000))*MAX(MIN(DK72,$J$5),$I$5)*MAX(MIN(DK72,$J$5),$I$5)+$G$5*MAX(MIN(DK72,$J$5),$I$5)*(EE72*DX72/($K$5*1000))+$H$5*(EE72*DX72/($K$5*1000))*(EE72*DX72/($K$5*1000)))</f>
        <v>0</v>
      </c>
      <c r="R72">
        <f>I72*(1000-(1000*0.61365*exp(17.502*V72/(240.97+V72))/(DX72+DY72)+DS72)/2)/(1000*0.61365*exp(17.502*V72/(240.97+V72))/(DX72+DY72)-DS72)</f>
        <v>0</v>
      </c>
      <c r="S72">
        <f>1/((DL72+1)/(P72/1.6)+1/(Q72/1.37)) + DL72/((DL72+1)/(P72/1.6) + DL72/(Q72/1.37))</f>
        <v>0</v>
      </c>
      <c r="T72">
        <f>(DG72*DJ72)</f>
        <v>0</v>
      </c>
      <c r="U72">
        <f>(DZ72+(T72+2*0.95*5.67E-8*(((DZ72+$B$9)+273)^4-(DZ72+273)^4)-44100*I72)/(1.84*29.3*Q72+8*0.95*5.67E-8*(DZ72+273)^3))</f>
        <v>0</v>
      </c>
      <c r="V72">
        <f>($C$9*EA72+$D$9*EB72+$E$9*U72)</f>
        <v>0</v>
      </c>
      <c r="W72">
        <f>0.61365*exp(17.502*V72/(240.97+V72))</f>
        <v>0</v>
      </c>
      <c r="X72">
        <f>(Y72/Z72*100)</f>
        <v>0</v>
      </c>
      <c r="Y72">
        <f>DS72*(DX72+DY72)/1000</f>
        <v>0</v>
      </c>
      <c r="Z72">
        <f>0.61365*exp(17.502*DZ72/(240.97+DZ72))</f>
        <v>0</v>
      </c>
      <c r="AA72">
        <f>(W72-DS72*(DX72+DY72)/1000)</f>
        <v>0</v>
      </c>
      <c r="AB72">
        <f>(-I72*44100)</f>
        <v>0</v>
      </c>
      <c r="AC72">
        <f>2*29.3*Q72*0.92*(DZ72-V72)</f>
        <v>0</v>
      </c>
      <c r="AD72">
        <f>2*0.95*5.67E-8*(((DZ72+$B$9)+273)^4-(V72+273)^4)</f>
        <v>0</v>
      </c>
      <c r="AE72">
        <f>T72+AD72+AB72+AC72</f>
        <v>0</v>
      </c>
      <c r="AF72">
        <f>DW72*AT72*(DR72-DQ72*(1000-AT72*DT72)/(1000-AT72*DS72))/(100*DK72)</f>
        <v>0</v>
      </c>
      <c r="AG72">
        <f>1000*DW72*AT72*(DS72-DT72)/(100*DK72*(1000-AT72*DS72))</f>
        <v>0</v>
      </c>
      <c r="AH72">
        <f>(AI72 - AJ72 - DX72*1E3/(8.314*(DZ72+273.15)) * AL72/DW72 * AK72) * DW72/(100*DK72) * (1000 - DT72)/1000</f>
        <v>0</v>
      </c>
      <c r="AI72">
        <v>890.7523376899816</v>
      </c>
      <c r="AJ72">
        <v>865.6328666666665</v>
      </c>
      <c r="AK72">
        <v>3.415133945353574</v>
      </c>
      <c r="AL72">
        <v>65.07382265108268</v>
      </c>
      <c r="AM72">
        <f>(AO72 - AN72 + DX72*1E3/(8.314*(DZ72+273.15)) * AQ72/DW72 * AP72) * DW72/(100*DK72) * 1000/(1000 - AO72)</f>
        <v>0</v>
      </c>
      <c r="AN72">
        <v>20.48430084641222</v>
      </c>
      <c r="AO72">
        <v>21.58610666666665</v>
      </c>
      <c r="AP72">
        <v>7.938281047840969E-05</v>
      </c>
      <c r="AQ72">
        <v>105.1465455162051</v>
      </c>
      <c r="AR72">
        <v>0</v>
      </c>
      <c r="AS72">
        <v>0</v>
      </c>
      <c r="AT72">
        <f>IF(AR72*$H$15&gt;=AV72,1.0,(AV72/(AV72-AR72*$H$15)))</f>
        <v>0</v>
      </c>
      <c r="AU72">
        <f>(AT72-1)*100</f>
        <v>0</v>
      </c>
      <c r="AV72">
        <f>MAX(0,($B$15+$C$15*EE72)/(1+$D$15*EE72)*DX72/(DZ72+273)*$E$15)</f>
        <v>0</v>
      </c>
      <c r="AW72" t="s">
        <v>437</v>
      </c>
      <c r="AX72" t="s">
        <v>437</v>
      </c>
      <c r="AY72">
        <v>0</v>
      </c>
      <c r="AZ72">
        <v>0</v>
      </c>
      <c r="BA72">
        <f>1-AY72/AZ72</f>
        <v>0</v>
      </c>
      <c r="BB72">
        <v>0</v>
      </c>
      <c r="BC72" t="s">
        <v>437</v>
      </c>
      <c r="BD72" t="s">
        <v>437</v>
      </c>
      <c r="BE72">
        <v>0</v>
      </c>
      <c r="BF72">
        <v>0</v>
      </c>
      <c r="BG72">
        <f>1-BE72/BF72</f>
        <v>0</v>
      </c>
      <c r="BH72">
        <v>0.5</v>
      </c>
      <c r="BI72">
        <f>DH72</f>
        <v>0</v>
      </c>
      <c r="BJ72">
        <f>K72</f>
        <v>0</v>
      </c>
      <c r="BK72">
        <f>BG72*BH72*BI72</f>
        <v>0</v>
      </c>
      <c r="BL72">
        <f>(BJ72-BB72)/BI72</f>
        <v>0</v>
      </c>
      <c r="BM72">
        <f>(AZ72-BF72)/BF72</f>
        <v>0</v>
      </c>
      <c r="BN72">
        <f>AY72/(BA72+AY72/BF72)</f>
        <v>0</v>
      </c>
      <c r="BO72" t="s">
        <v>437</v>
      </c>
      <c r="BP72">
        <v>0</v>
      </c>
      <c r="BQ72">
        <f>IF(BP72&lt;&gt;0, BP72, BN72)</f>
        <v>0</v>
      </c>
      <c r="BR72">
        <f>1-BQ72/BF72</f>
        <v>0</v>
      </c>
      <c r="BS72">
        <f>(BF72-BE72)/(BF72-BQ72)</f>
        <v>0</v>
      </c>
      <c r="BT72">
        <f>(AZ72-BF72)/(AZ72-BQ72)</f>
        <v>0</v>
      </c>
      <c r="BU72">
        <f>(BF72-BE72)/(BF72-AY72)</f>
        <v>0</v>
      </c>
      <c r="BV72">
        <f>(AZ72-BF72)/(AZ72-AY72)</f>
        <v>0</v>
      </c>
      <c r="BW72">
        <f>(BS72*BQ72/BE72)</f>
        <v>0</v>
      </c>
      <c r="BX72">
        <f>(1-BW72)</f>
        <v>0</v>
      </c>
      <c r="DG72">
        <f>$B$13*EF72+$C$13*EG72+$F$13*ER72*(1-EU72)</f>
        <v>0</v>
      </c>
      <c r="DH72">
        <f>DG72*DI72</f>
        <v>0</v>
      </c>
      <c r="DI72">
        <f>($B$13*$D$11+$C$13*$D$11+$F$13*((FE72+EW72)/MAX(FE72+EW72+FF72, 0.1)*$I$11+FF72/MAX(FE72+EW72+FF72, 0.1)*$J$11))/($B$13+$C$13+$F$13)</f>
        <v>0</v>
      </c>
      <c r="DJ72">
        <f>($B$13*$K$11+$C$13*$K$11+$F$13*((FE72+EW72)/MAX(FE72+EW72+FF72, 0.1)*$P$11+FF72/MAX(FE72+EW72+FF72, 0.1)*$Q$11))/($B$13+$C$13+$F$13)</f>
        <v>0</v>
      </c>
      <c r="DK72">
        <v>2.7</v>
      </c>
      <c r="DL72">
        <v>0.5</v>
      </c>
      <c r="DM72" t="s">
        <v>438</v>
      </c>
      <c r="DN72">
        <v>2</v>
      </c>
      <c r="DO72" t="b">
        <v>1</v>
      </c>
      <c r="DP72">
        <v>1759073431.260714</v>
      </c>
      <c r="DQ72">
        <v>822.4302142857142</v>
      </c>
      <c r="DR72">
        <v>856.7036785714287</v>
      </c>
      <c r="DS72">
        <v>21.57895714285715</v>
      </c>
      <c r="DT72">
        <v>20.459525</v>
      </c>
      <c r="DU72">
        <v>823.0241428571426</v>
      </c>
      <c r="DV72">
        <v>21.29633214285715</v>
      </c>
      <c r="DW72">
        <v>500.019892857143</v>
      </c>
      <c r="DX72">
        <v>90.87638571428569</v>
      </c>
      <c r="DY72">
        <v>0.06568203571428571</v>
      </c>
      <c r="DZ72">
        <v>28.67086785714286</v>
      </c>
      <c r="EA72">
        <v>29.99548571428571</v>
      </c>
      <c r="EB72">
        <v>999.9000000000002</v>
      </c>
      <c r="EC72">
        <v>0</v>
      </c>
      <c r="ED72">
        <v>0</v>
      </c>
      <c r="EE72">
        <v>10014.76714285714</v>
      </c>
      <c r="EF72">
        <v>0</v>
      </c>
      <c r="EG72">
        <v>11.314675</v>
      </c>
      <c r="EH72">
        <v>-34.27337857142857</v>
      </c>
      <c r="EI72">
        <v>840.5690000000001</v>
      </c>
      <c r="EJ72">
        <v>874.5977857142858</v>
      </c>
      <c r="EK72">
        <v>1.119429642857143</v>
      </c>
      <c r="EL72">
        <v>856.7036785714287</v>
      </c>
      <c r="EM72">
        <v>20.459525</v>
      </c>
      <c r="EN72">
        <v>1.961016785714286</v>
      </c>
      <c r="EO72">
        <v>1.859286428571429</v>
      </c>
      <c r="EP72">
        <v>17.13303214285714</v>
      </c>
      <c r="EQ72">
        <v>16.29433571428571</v>
      </c>
      <c r="ER72">
        <v>2000.007857142857</v>
      </c>
      <c r="ES72">
        <v>0.9800072857142857</v>
      </c>
      <c r="ET72">
        <v>0.01999277857142857</v>
      </c>
      <c r="EU72">
        <v>0</v>
      </c>
      <c r="EV72">
        <v>321.9134642857143</v>
      </c>
      <c r="EW72">
        <v>5.00078</v>
      </c>
      <c r="EX72">
        <v>6370.761071428572</v>
      </c>
      <c r="EY72">
        <v>16379.73571428571</v>
      </c>
      <c r="EZ72">
        <v>39.12928571428571</v>
      </c>
      <c r="FA72">
        <v>39.94599999999999</v>
      </c>
      <c r="FB72">
        <v>39.35242857142857</v>
      </c>
      <c r="FC72">
        <v>39.63375</v>
      </c>
      <c r="FD72">
        <v>40.19175000000001</v>
      </c>
      <c r="FE72">
        <v>1955.117857142857</v>
      </c>
      <c r="FF72">
        <v>39.89000000000001</v>
      </c>
      <c r="FG72">
        <v>0</v>
      </c>
      <c r="FH72">
        <v>1759073431.4</v>
      </c>
      <c r="FI72">
        <v>0</v>
      </c>
      <c r="FJ72">
        <v>321.9655</v>
      </c>
      <c r="FK72">
        <v>3.070735035595106</v>
      </c>
      <c r="FL72">
        <v>80.17846154695339</v>
      </c>
      <c r="FM72">
        <v>6371.554615384616</v>
      </c>
      <c r="FN72">
        <v>15</v>
      </c>
      <c r="FO72">
        <v>0</v>
      </c>
      <c r="FP72" t="s">
        <v>439</v>
      </c>
      <c r="FQ72">
        <v>1746989605.5</v>
      </c>
      <c r="FR72">
        <v>1746989593.5</v>
      </c>
      <c r="FS72">
        <v>0</v>
      </c>
      <c r="FT72">
        <v>-0.274</v>
      </c>
      <c r="FU72">
        <v>-0.002</v>
      </c>
      <c r="FV72">
        <v>2.549</v>
      </c>
      <c r="FW72">
        <v>0.129</v>
      </c>
      <c r="FX72">
        <v>420</v>
      </c>
      <c r="FY72">
        <v>17</v>
      </c>
      <c r="FZ72">
        <v>0.02</v>
      </c>
      <c r="GA72">
        <v>0.04</v>
      </c>
      <c r="GB72">
        <v>-34.25001219512195</v>
      </c>
      <c r="GC72">
        <v>-0.373517770034832</v>
      </c>
      <c r="GD72">
        <v>0.07499853395354796</v>
      </c>
      <c r="GE72">
        <v>1</v>
      </c>
      <c r="GF72">
        <v>321.6782647058823</v>
      </c>
      <c r="GG72">
        <v>3.638548510870598</v>
      </c>
      <c r="GH72">
        <v>0.4492780030765399</v>
      </c>
      <c r="GI72">
        <v>0</v>
      </c>
      <c r="GJ72">
        <v>1.131768292682927</v>
      </c>
      <c r="GK72">
        <v>-0.2064564459930309</v>
      </c>
      <c r="GL72">
        <v>0.02178607206702159</v>
      </c>
      <c r="GM72">
        <v>0</v>
      </c>
      <c r="GN72">
        <v>1</v>
      </c>
      <c r="GO72">
        <v>3</v>
      </c>
      <c r="GP72" t="s">
        <v>455</v>
      </c>
      <c r="GQ72">
        <v>3.10196</v>
      </c>
      <c r="GR72">
        <v>2.72401</v>
      </c>
      <c r="GS72">
        <v>0.144994</v>
      </c>
      <c r="GT72">
        <v>0.148801</v>
      </c>
      <c r="GU72">
        <v>0.100396</v>
      </c>
      <c r="GV72">
        <v>0.0981957</v>
      </c>
      <c r="GW72">
        <v>22355.1</v>
      </c>
      <c r="GX72">
        <v>20222</v>
      </c>
      <c r="GY72">
        <v>26710.7</v>
      </c>
      <c r="GZ72">
        <v>23979.5</v>
      </c>
      <c r="HA72">
        <v>38452.8</v>
      </c>
      <c r="HB72">
        <v>31972.7</v>
      </c>
      <c r="HC72">
        <v>46637.7</v>
      </c>
      <c r="HD72">
        <v>37936.1</v>
      </c>
      <c r="HE72">
        <v>1.86712</v>
      </c>
      <c r="HF72">
        <v>1.86843</v>
      </c>
      <c r="HG72">
        <v>0.13575</v>
      </c>
      <c r="HH72">
        <v>0</v>
      </c>
      <c r="HI72">
        <v>27.7838</v>
      </c>
      <c r="HJ72">
        <v>999.9</v>
      </c>
      <c r="HK72">
        <v>49.5</v>
      </c>
      <c r="HL72">
        <v>31.2</v>
      </c>
      <c r="HM72">
        <v>24.8552</v>
      </c>
      <c r="HN72">
        <v>61.1291</v>
      </c>
      <c r="HO72">
        <v>22.0994</v>
      </c>
      <c r="HP72">
        <v>1</v>
      </c>
      <c r="HQ72">
        <v>0.13534</v>
      </c>
      <c r="HR72">
        <v>-0.173987</v>
      </c>
      <c r="HS72">
        <v>20.281</v>
      </c>
      <c r="HT72">
        <v>5.2128</v>
      </c>
      <c r="HU72">
        <v>11.98</v>
      </c>
      <c r="HV72">
        <v>4.9635</v>
      </c>
      <c r="HW72">
        <v>3.27448</v>
      </c>
      <c r="HX72">
        <v>9999</v>
      </c>
      <c r="HY72">
        <v>9999</v>
      </c>
      <c r="HZ72">
        <v>9999</v>
      </c>
      <c r="IA72">
        <v>31.1</v>
      </c>
      <c r="IB72">
        <v>1.86397</v>
      </c>
      <c r="IC72">
        <v>1.86012</v>
      </c>
      <c r="ID72">
        <v>1.85837</v>
      </c>
      <c r="IE72">
        <v>1.85975</v>
      </c>
      <c r="IF72">
        <v>1.85989</v>
      </c>
      <c r="IG72">
        <v>1.85837</v>
      </c>
      <c r="IH72">
        <v>1.85745</v>
      </c>
      <c r="II72">
        <v>1.85242</v>
      </c>
      <c r="IJ72">
        <v>0</v>
      </c>
      <c r="IK72">
        <v>0</v>
      </c>
      <c r="IL72">
        <v>0</v>
      </c>
      <c r="IM72">
        <v>0</v>
      </c>
      <c r="IN72" t="s">
        <v>441</v>
      </c>
      <c r="IO72" t="s">
        <v>442</v>
      </c>
      <c r="IP72" t="s">
        <v>443</v>
      </c>
      <c r="IQ72" t="s">
        <v>443</v>
      </c>
      <c r="IR72" t="s">
        <v>443</v>
      </c>
      <c r="IS72" t="s">
        <v>443</v>
      </c>
      <c r="IT72">
        <v>0</v>
      </c>
      <c r="IU72">
        <v>100</v>
      </c>
      <c r="IV72">
        <v>100</v>
      </c>
      <c r="IW72">
        <v>-0.5659999999999999</v>
      </c>
      <c r="IX72">
        <v>0.2828</v>
      </c>
      <c r="IY72">
        <v>-0.819046093373875</v>
      </c>
      <c r="IZ72">
        <v>-0.0008311593448893811</v>
      </c>
      <c r="JA72">
        <v>1.768286430498992E-06</v>
      </c>
      <c r="JB72">
        <v>-5.176383660599935E-10</v>
      </c>
      <c r="JC72">
        <v>0.01793090377665582</v>
      </c>
      <c r="JD72">
        <v>0.002652576625932546</v>
      </c>
      <c r="JE72">
        <v>0.0004569377311329863</v>
      </c>
      <c r="JF72">
        <v>1.003524486243527E-07</v>
      </c>
      <c r="JG72">
        <v>2</v>
      </c>
      <c r="JH72">
        <v>1975</v>
      </c>
      <c r="JI72">
        <v>1</v>
      </c>
      <c r="JJ72">
        <v>26</v>
      </c>
      <c r="JK72">
        <v>201397.2</v>
      </c>
      <c r="JL72">
        <v>201397.4</v>
      </c>
      <c r="JM72">
        <v>2.10327</v>
      </c>
      <c r="JN72">
        <v>2.62085</v>
      </c>
      <c r="JO72">
        <v>1.49658</v>
      </c>
      <c r="JP72">
        <v>2.34375</v>
      </c>
      <c r="JQ72">
        <v>1.54907</v>
      </c>
      <c r="JR72">
        <v>2.35718</v>
      </c>
      <c r="JS72">
        <v>36.1754</v>
      </c>
      <c r="JT72">
        <v>24.1751</v>
      </c>
      <c r="JU72">
        <v>18</v>
      </c>
      <c r="JV72">
        <v>482.765</v>
      </c>
      <c r="JW72">
        <v>498.629</v>
      </c>
      <c r="JX72">
        <v>27.4344</v>
      </c>
      <c r="JY72">
        <v>29.0447</v>
      </c>
      <c r="JZ72">
        <v>29.9999</v>
      </c>
      <c r="KA72">
        <v>29.3301</v>
      </c>
      <c r="KB72">
        <v>29.3411</v>
      </c>
      <c r="KC72">
        <v>42.2042</v>
      </c>
      <c r="KD72">
        <v>19.9202</v>
      </c>
      <c r="KE72">
        <v>92.9366</v>
      </c>
      <c r="KF72">
        <v>27.4273</v>
      </c>
      <c r="KG72">
        <v>908.375</v>
      </c>
      <c r="KH72">
        <v>20.5718</v>
      </c>
      <c r="KI72">
        <v>101.974</v>
      </c>
      <c r="KJ72">
        <v>91.4897</v>
      </c>
    </row>
    <row r="73" spans="1:296">
      <c r="A73">
        <v>55</v>
      </c>
      <c r="B73">
        <v>1759073444.6</v>
      </c>
      <c r="C73">
        <v>361.5</v>
      </c>
      <c r="D73" t="s">
        <v>553</v>
      </c>
      <c r="E73" t="s">
        <v>554</v>
      </c>
      <c r="F73">
        <v>5</v>
      </c>
      <c r="G73" t="s">
        <v>436</v>
      </c>
      <c r="H73">
        <v>1759073436.832142</v>
      </c>
      <c r="I73">
        <f>(J73)/1000</f>
        <v>0</v>
      </c>
      <c r="J73">
        <f>IF(DO73, AM73, AG73)</f>
        <v>0</v>
      </c>
      <c r="K73">
        <f>IF(DO73, AH73, AF73)</f>
        <v>0</v>
      </c>
      <c r="L73">
        <f>DQ73 - IF(AT73&gt;1, K73*DK73*100.0/(AV73), 0)</f>
        <v>0</v>
      </c>
      <c r="M73">
        <f>((S73-I73/2)*L73-K73)/(S73+I73/2)</f>
        <v>0</v>
      </c>
      <c r="N73">
        <f>M73*(DX73+DY73)/1000.0</f>
        <v>0</v>
      </c>
      <c r="O73">
        <f>(DQ73 - IF(AT73&gt;1, K73*DK73*100.0/(AV73), 0))*(DX73+DY73)/1000.0</f>
        <v>0</v>
      </c>
      <c r="P73">
        <f>2.0/((1/R73-1/Q73)+SIGN(R73)*SQRT((1/R73-1/Q73)*(1/R73-1/Q73) + 4*DL73/((DL73+1)*(DL73+1))*(2*1/R73*1/Q73-1/Q73*1/Q73)))</f>
        <v>0</v>
      </c>
      <c r="Q73">
        <f>IF(LEFT(DM73,1)&lt;&gt;"0",IF(LEFT(DM73,1)="1",3.0,DN73),$D$5+$E$5*(EE73*DX73/($K$5*1000))+$F$5*(EE73*DX73/($K$5*1000))*MAX(MIN(DK73,$J$5),$I$5)*MAX(MIN(DK73,$J$5),$I$5)+$G$5*MAX(MIN(DK73,$J$5),$I$5)*(EE73*DX73/($K$5*1000))+$H$5*(EE73*DX73/($K$5*1000))*(EE73*DX73/($K$5*1000)))</f>
        <v>0</v>
      </c>
      <c r="R73">
        <f>I73*(1000-(1000*0.61365*exp(17.502*V73/(240.97+V73))/(DX73+DY73)+DS73)/2)/(1000*0.61365*exp(17.502*V73/(240.97+V73))/(DX73+DY73)-DS73)</f>
        <v>0</v>
      </c>
      <c r="S73">
        <f>1/((DL73+1)/(P73/1.6)+1/(Q73/1.37)) + DL73/((DL73+1)/(P73/1.6) + DL73/(Q73/1.37))</f>
        <v>0</v>
      </c>
      <c r="T73">
        <f>(DG73*DJ73)</f>
        <v>0</v>
      </c>
      <c r="U73">
        <f>(DZ73+(T73+2*0.95*5.67E-8*(((DZ73+$B$9)+273)^4-(DZ73+273)^4)-44100*I73)/(1.84*29.3*Q73+8*0.95*5.67E-8*(DZ73+273)^3))</f>
        <v>0</v>
      </c>
      <c r="V73">
        <f>($C$9*EA73+$D$9*EB73+$E$9*U73)</f>
        <v>0</v>
      </c>
      <c r="W73">
        <f>0.61365*exp(17.502*V73/(240.97+V73))</f>
        <v>0</v>
      </c>
      <c r="X73">
        <f>(Y73/Z73*100)</f>
        <v>0</v>
      </c>
      <c r="Y73">
        <f>DS73*(DX73+DY73)/1000</f>
        <v>0</v>
      </c>
      <c r="Z73">
        <f>0.61365*exp(17.502*DZ73/(240.97+DZ73))</f>
        <v>0</v>
      </c>
      <c r="AA73">
        <f>(W73-DS73*(DX73+DY73)/1000)</f>
        <v>0</v>
      </c>
      <c r="AB73">
        <f>(-I73*44100)</f>
        <v>0</v>
      </c>
      <c r="AC73">
        <f>2*29.3*Q73*0.92*(DZ73-V73)</f>
        <v>0</v>
      </c>
      <c r="AD73">
        <f>2*0.95*5.67E-8*(((DZ73+$B$9)+273)^4-(V73+273)^4)</f>
        <v>0</v>
      </c>
      <c r="AE73">
        <f>T73+AD73+AB73+AC73</f>
        <v>0</v>
      </c>
      <c r="AF73">
        <f>DW73*AT73*(DR73-DQ73*(1000-AT73*DT73)/(1000-AT73*DS73))/(100*DK73)</f>
        <v>0</v>
      </c>
      <c r="AG73">
        <f>1000*DW73*AT73*(DS73-DT73)/(100*DK73*(1000-AT73*DS73))</f>
        <v>0</v>
      </c>
      <c r="AH73">
        <f>(AI73 - AJ73 - DX73*1E3/(8.314*(DZ73+273.15)) * AL73/DW73 * AK73) * DW73/(100*DK73) * (1000 - DT73)/1000</f>
        <v>0</v>
      </c>
      <c r="AI73">
        <v>909.703487796299</v>
      </c>
      <c r="AJ73">
        <v>884.4792121212118</v>
      </c>
      <c r="AK73">
        <v>3.44691705130845</v>
      </c>
      <c r="AL73">
        <v>65.07382265108268</v>
      </c>
      <c r="AM73">
        <f>(AO73 - AN73 + DX73*1E3/(8.314*(DZ73+273.15)) * AQ73/DW73 * AP73) * DW73/(100*DK73) * 1000/(1000 - AO73)</f>
        <v>0</v>
      </c>
      <c r="AN73">
        <v>20.54803172717078</v>
      </c>
      <c r="AO73">
        <v>21.61257757575757</v>
      </c>
      <c r="AP73">
        <v>0.005597790685377617</v>
      </c>
      <c r="AQ73">
        <v>105.1465455162051</v>
      </c>
      <c r="AR73">
        <v>0</v>
      </c>
      <c r="AS73">
        <v>0</v>
      </c>
      <c r="AT73">
        <f>IF(AR73*$H$15&gt;=AV73,1.0,(AV73/(AV73-AR73*$H$15)))</f>
        <v>0</v>
      </c>
      <c r="AU73">
        <f>(AT73-1)*100</f>
        <v>0</v>
      </c>
      <c r="AV73">
        <f>MAX(0,($B$15+$C$15*EE73)/(1+$D$15*EE73)*DX73/(DZ73+273)*$E$15)</f>
        <v>0</v>
      </c>
      <c r="AW73" t="s">
        <v>437</v>
      </c>
      <c r="AX73" t="s">
        <v>437</v>
      </c>
      <c r="AY73">
        <v>0</v>
      </c>
      <c r="AZ73">
        <v>0</v>
      </c>
      <c r="BA73">
        <f>1-AY73/AZ73</f>
        <v>0</v>
      </c>
      <c r="BB73">
        <v>0</v>
      </c>
      <c r="BC73" t="s">
        <v>437</v>
      </c>
      <c r="BD73" t="s">
        <v>437</v>
      </c>
      <c r="BE73">
        <v>0</v>
      </c>
      <c r="BF73">
        <v>0</v>
      </c>
      <c r="BG73">
        <f>1-BE73/BF73</f>
        <v>0</v>
      </c>
      <c r="BH73">
        <v>0.5</v>
      </c>
      <c r="BI73">
        <f>DH73</f>
        <v>0</v>
      </c>
      <c r="BJ73">
        <f>K73</f>
        <v>0</v>
      </c>
      <c r="BK73">
        <f>BG73*BH73*BI73</f>
        <v>0</v>
      </c>
      <c r="BL73">
        <f>(BJ73-BB73)/BI73</f>
        <v>0</v>
      </c>
      <c r="BM73">
        <f>(AZ73-BF73)/BF73</f>
        <v>0</v>
      </c>
      <c r="BN73">
        <f>AY73/(BA73+AY73/BF73)</f>
        <v>0</v>
      </c>
      <c r="BO73" t="s">
        <v>437</v>
      </c>
      <c r="BP73">
        <v>0</v>
      </c>
      <c r="BQ73">
        <f>IF(BP73&lt;&gt;0, BP73, BN73)</f>
        <v>0</v>
      </c>
      <c r="BR73">
        <f>1-BQ73/BF73</f>
        <v>0</v>
      </c>
      <c r="BS73">
        <f>(BF73-BE73)/(BF73-BQ73)</f>
        <v>0</v>
      </c>
      <c r="BT73">
        <f>(AZ73-BF73)/(AZ73-BQ73)</f>
        <v>0</v>
      </c>
      <c r="BU73">
        <f>(BF73-BE73)/(BF73-AY73)</f>
        <v>0</v>
      </c>
      <c r="BV73">
        <f>(AZ73-BF73)/(AZ73-AY73)</f>
        <v>0</v>
      </c>
      <c r="BW73">
        <f>(BS73*BQ73/BE73)</f>
        <v>0</v>
      </c>
      <c r="BX73">
        <f>(1-BW73)</f>
        <v>0</v>
      </c>
      <c r="DG73">
        <f>$B$13*EF73+$C$13*EG73+$F$13*ER73*(1-EU73)</f>
        <v>0</v>
      </c>
      <c r="DH73">
        <f>DG73*DI73</f>
        <v>0</v>
      </c>
      <c r="DI73">
        <f>($B$13*$D$11+$C$13*$D$11+$F$13*((FE73+EW73)/MAX(FE73+EW73+FF73, 0.1)*$I$11+FF73/MAX(FE73+EW73+FF73, 0.1)*$J$11))/($B$13+$C$13+$F$13)</f>
        <v>0</v>
      </c>
      <c r="DJ73">
        <f>($B$13*$K$11+$C$13*$K$11+$F$13*((FE73+EW73)/MAX(FE73+EW73+FF73, 0.1)*$P$11+FF73/MAX(FE73+EW73+FF73, 0.1)*$Q$11))/($B$13+$C$13+$F$13)</f>
        <v>0</v>
      </c>
      <c r="DK73">
        <v>2.7</v>
      </c>
      <c r="DL73">
        <v>0.5</v>
      </c>
      <c r="DM73" t="s">
        <v>438</v>
      </c>
      <c r="DN73">
        <v>2</v>
      </c>
      <c r="DO73" t="b">
        <v>1</v>
      </c>
      <c r="DP73">
        <v>1759073436.832142</v>
      </c>
      <c r="DQ73">
        <v>841.0152500000002</v>
      </c>
      <c r="DR73">
        <v>875.3561428571429</v>
      </c>
      <c r="DS73">
        <v>21.58695714285714</v>
      </c>
      <c r="DT73">
        <v>20.49772142857143</v>
      </c>
      <c r="DU73">
        <v>841.5898571428571</v>
      </c>
      <c r="DV73">
        <v>21.30416428571428</v>
      </c>
      <c r="DW73">
        <v>500.0253928571429</v>
      </c>
      <c r="DX73">
        <v>90.87636071428571</v>
      </c>
      <c r="DY73">
        <v>0.0656075</v>
      </c>
      <c r="DZ73">
        <v>28.66725357142858</v>
      </c>
      <c r="EA73">
        <v>29.99487857142858</v>
      </c>
      <c r="EB73">
        <v>999.9000000000002</v>
      </c>
      <c r="EC73">
        <v>0</v>
      </c>
      <c r="ED73">
        <v>0</v>
      </c>
      <c r="EE73">
        <v>10013.87714285714</v>
      </c>
      <c r="EF73">
        <v>0</v>
      </c>
      <c r="EG73">
        <v>11.30913928571428</v>
      </c>
      <c r="EH73">
        <v>-34.34087857142858</v>
      </c>
      <c r="EI73">
        <v>859.5710714285714</v>
      </c>
      <c r="EJ73">
        <v>893.6748928571429</v>
      </c>
      <c r="EK73">
        <v>1.089241071428571</v>
      </c>
      <c r="EL73">
        <v>875.3561428571429</v>
      </c>
      <c r="EM73">
        <v>20.49772142857143</v>
      </c>
      <c r="EN73">
        <v>1.961744285714285</v>
      </c>
      <c r="EO73">
        <v>1.8627575</v>
      </c>
      <c r="EP73">
        <v>17.13889285714286</v>
      </c>
      <c r="EQ73">
        <v>16.32359285714286</v>
      </c>
      <c r="ER73">
        <v>2000.016428571429</v>
      </c>
      <c r="ES73">
        <v>0.9800073928571429</v>
      </c>
      <c r="ET73">
        <v>0.01999266071428571</v>
      </c>
      <c r="EU73">
        <v>0</v>
      </c>
      <c r="EV73">
        <v>322.2640357142857</v>
      </c>
      <c r="EW73">
        <v>5.00078</v>
      </c>
      <c r="EX73">
        <v>6378.221785714287</v>
      </c>
      <c r="EY73">
        <v>16379.81428571429</v>
      </c>
      <c r="EZ73">
        <v>39.13146428571429</v>
      </c>
      <c r="FA73">
        <v>39.9415</v>
      </c>
      <c r="FB73">
        <v>39.32335714285715</v>
      </c>
      <c r="FC73">
        <v>39.64042857142856</v>
      </c>
      <c r="FD73">
        <v>40.18732142857142</v>
      </c>
      <c r="FE73">
        <v>1955.126428571429</v>
      </c>
      <c r="FF73">
        <v>39.89000000000001</v>
      </c>
      <c r="FG73">
        <v>0</v>
      </c>
      <c r="FH73">
        <v>1759073436.8</v>
      </c>
      <c r="FI73">
        <v>0</v>
      </c>
      <c r="FJ73">
        <v>322.32876</v>
      </c>
      <c r="FK73">
        <v>4.22123077837343</v>
      </c>
      <c r="FL73">
        <v>79.12923089977308</v>
      </c>
      <c r="FM73">
        <v>6379.192000000001</v>
      </c>
      <c r="FN73">
        <v>15</v>
      </c>
      <c r="FO73">
        <v>0</v>
      </c>
      <c r="FP73" t="s">
        <v>439</v>
      </c>
      <c r="FQ73">
        <v>1746989605.5</v>
      </c>
      <c r="FR73">
        <v>1746989593.5</v>
      </c>
      <c r="FS73">
        <v>0</v>
      </c>
      <c r="FT73">
        <v>-0.274</v>
      </c>
      <c r="FU73">
        <v>-0.002</v>
      </c>
      <c r="FV73">
        <v>2.549</v>
      </c>
      <c r="FW73">
        <v>0.129</v>
      </c>
      <c r="FX73">
        <v>420</v>
      </c>
      <c r="FY73">
        <v>17</v>
      </c>
      <c r="FZ73">
        <v>0.02</v>
      </c>
      <c r="GA73">
        <v>0.04</v>
      </c>
      <c r="GB73">
        <v>-34.30589250000001</v>
      </c>
      <c r="GC73">
        <v>-0.5043163227015989</v>
      </c>
      <c r="GD73">
        <v>0.0896689840120322</v>
      </c>
      <c r="GE73">
        <v>0</v>
      </c>
      <c r="GF73">
        <v>322.083205882353</v>
      </c>
      <c r="GG73">
        <v>3.695752481665298</v>
      </c>
      <c r="GH73">
        <v>0.4435682704540935</v>
      </c>
      <c r="GI73">
        <v>0</v>
      </c>
      <c r="GJ73">
        <v>1.106922</v>
      </c>
      <c r="GK73">
        <v>-0.3040196622889374</v>
      </c>
      <c r="GL73">
        <v>0.03045357542227187</v>
      </c>
      <c r="GM73">
        <v>0</v>
      </c>
      <c r="GN73">
        <v>0</v>
      </c>
      <c r="GO73">
        <v>3</v>
      </c>
      <c r="GP73" t="s">
        <v>458</v>
      </c>
      <c r="GQ73">
        <v>3.10221</v>
      </c>
      <c r="GR73">
        <v>2.72395</v>
      </c>
      <c r="GS73">
        <v>0.14706</v>
      </c>
      <c r="GT73">
        <v>0.150841</v>
      </c>
      <c r="GU73">
        <v>0.100489</v>
      </c>
      <c r="GV73">
        <v>0.09833409999999999</v>
      </c>
      <c r="GW73">
        <v>22301.3</v>
      </c>
      <c r="GX73">
        <v>20173.6</v>
      </c>
      <c r="GY73">
        <v>26710.9</v>
      </c>
      <c r="GZ73">
        <v>23979.6</v>
      </c>
      <c r="HA73">
        <v>38449.5</v>
      </c>
      <c r="HB73">
        <v>31968</v>
      </c>
      <c r="HC73">
        <v>46638.2</v>
      </c>
      <c r="HD73">
        <v>37936.1</v>
      </c>
      <c r="HE73">
        <v>1.86745</v>
      </c>
      <c r="HF73">
        <v>1.86825</v>
      </c>
      <c r="HG73">
        <v>0.134967</v>
      </c>
      <c r="HH73">
        <v>0</v>
      </c>
      <c r="HI73">
        <v>27.7816</v>
      </c>
      <c r="HJ73">
        <v>999.9</v>
      </c>
      <c r="HK73">
        <v>49.4</v>
      </c>
      <c r="HL73">
        <v>31.2</v>
      </c>
      <c r="HM73">
        <v>24.8017</v>
      </c>
      <c r="HN73">
        <v>61.4091</v>
      </c>
      <c r="HO73">
        <v>22.0633</v>
      </c>
      <c r="HP73">
        <v>1</v>
      </c>
      <c r="HQ73">
        <v>0.134865</v>
      </c>
      <c r="HR73">
        <v>-0.101008</v>
      </c>
      <c r="HS73">
        <v>20.2811</v>
      </c>
      <c r="HT73">
        <v>5.2113</v>
      </c>
      <c r="HU73">
        <v>11.9798</v>
      </c>
      <c r="HV73">
        <v>4.96305</v>
      </c>
      <c r="HW73">
        <v>3.2744</v>
      </c>
      <c r="HX73">
        <v>9999</v>
      </c>
      <c r="HY73">
        <v>9999</v>
      </c>
      <c r="HZ73">
        <v>9999</v>
      </c>
      <c r="IA73">
        <v>31.1</v>
      </c>
      <c r="IB73">
        <v>1.86398</v>
      </c>
      <c r="IC73">
        <v>1.86012</v>
      </c>
      <c r="ID73">
        <v>1.85838</v>
      </c>
      <c r="IE73">
        <v>1.85975</v>
      </c>
      <c r="IF73">
        <v>1.85989</v>
      </c>
      <c r="IG73">
        <v>1.85837</v>
      </c>
      <c r="IH73">
        <v>1.85745</v>
      </c>
      <c r="II73">
        <v>1.85242</v>
      </c>
      <c r="IJ73">
        <v>0</v>
      </c>
      <c r="IK73">
        <v>0</v>
      </c>
      <c r="IL73">
        <v>0</v>
      </c>
      <c r="IM73">
        <v>0</v>
      </c>
      <c r="IN73" t="s">
        <v>441</v>
      </c>
      <c r="IO73" t="s">
        <v>442</v>
      </c>
      <c r="IP73" t="s">
        <v>443</v>
      </c>
      <c r="IQ73" t="s">
        <v>443</v>
      </c>
      <c r="IR73" t="s">
        <v>443</v>
      </c>
      <c r="IS73" t="s">
        <v>443</v>
      </c>
      <c r="IT73">
        <v>0</v>
      </c>
      <c r="IU73">
        <v>100</v>
      </c>
      <c r="IV73">
        <v>100</v>
      </c>
      <c r="IW73">
        <v>-0.547</v>
      </c>
      <c r="IX73">
        <v>0.2834</v>
      </c>
      <c r="IY73">
        <v>-0.819046093373875</v>
      </c>
      <c r="IZ73">
        <v>-0.0008311593448893811</v>
      </c>
      <c r="JA73">
        <v>1.768286430498992E-06</v>
      </c>
      <c r="JB73">
        <v>-5.176383660599935E-10</v>
      </c>
      <c r="JC73">
        <v>0.01793090377665582</v>
      </c>
      <c r="JD73">
        <v>0.002652576625932546</v>
      </c>
      <c r="JE73">
        <v>0.0004569377311329863</v>
      </c>
      <c r="JF73">
        <v>1.003524486243527E-07</v>
      </c>
      <c r="JG73">
        <v>2</v>
      </c>
      <c r="JH73">
        <v>1975</v>
      </c>
      <c r="JI73">
        <v>1</v>
      </c>
      <c r="JJ73">
        <v>26</v>
      </c>
      <c r="JK73">
        <v>201397.3</v>
      </c>
      <c r="JL73">
        <v>201397.5</v>
      </c>
      <c r="JM73">
        <v>2.13623</v>
      </c>
      <c r="JN73">
        <v>2.61963</v>
      </c>
      <c r="JO73">
        <v>1.49658</v>
      </c>
      <c r="JP73">
        <v>2.34375</v>
      </c>
      <c r="JQ73">
        <v>1.54907</v>
      </c>
      <c r="JR73">
        <v>2.33765</v>
      </c>
      <c r="JS73">
        <v>36.1754</v>
      </c>
      <c r="JT73">
        <v>24.1751</v>
      </c>
      <c r="JU73">
        <v>18</v>
      </c>
      <c r="JV73">
        <v>482.918</v>
      </c>
      <c r="JW73">
        <v>498.473</v>
      </c>
      <c r="JX73">
        <v>27.4408</v>
      </c>
      <c r="JY73">
        <v>29.0406</v>
      </c>
      <c r="JZ73">
        <v>29.9998</v>
      </c>
      <c r="KA73">
        <v>29.3254</v>
      </c>
      <c r="KB73">
        <v>29.3365</v>
      </c>
      <c r="KC73">
        <v>42.9271</v>
      </c>
      <c r="KD73">
        <v>19.9202</v>
      </c>
      <c r="KE73">
        <v>92.9366</v>
      </c>
      <c r="KF73">
        <v>27.4317</v>
      </c>
      <c r="KG73">
        <v>921.748</v>
      </c>
      <c r="KH73">
        <v>20.5612</v>
      </c>
      <c r="KI73">
        <v>101.975</v>
      </c>
      <c r="KJ73">
        <v>91.4898</v>
      </c>
    </row>
    <row r="74" spans="1:296">
      <c r="A74">
        <v>56</v>
      </c>
      <c r="B74">
        <v>1759073449.1</v>
      </c>
      <c r="C74">
        <v>366</v>
      </c>
      <c r="D74" t="s">
        <v>555</v>
      </c>
      <c r="E74" t="s">
        <v>556</v>
      </c>
      <c r="F74">
        <v>5</v>
      </c>
      <c r="G74" t="s">
        <v>436</v>
      </c>
      <c r="H74">
        <v>1759073441.278571</v>
      </c>
      <c r="I74">
        <f>(J74)/1000</f>
        <v>0</v>
      </c>
      <c r="J74">
        <f>IF(DO74, AM74, AG74)</f>
        <v>0</v>
      </c>
      <c r="K74">
        <f>IF(DO74, AH74, AF74)</f>
        <v>0</v>
      </c>
      <c r="L74">
        <f>DQ74 - IF(AT74&gt;1, K74*DK74*100.0/(AV74), 0)</f>
        <v>0</v>
      </c>
      <c r="M74">
        <f>((S74-I74/2)*L74-K74)/(S74+I74/2)</f>
        <v>0</v>
      </c>
      <c r="N74">
        <f>M74*(DX74+DY74)/1000.0</f>
        <v>0</v>
      </c>
      <c r="O74">
        <f>(DQ74 - IF(AT74&gt;1, K74*DK74*100.0/(AV74), 0))*(DX74+DY74)/1000.0</f>
        <v>0</v>
      </c>
      <c r="P74">
        <f>2.0/((1/R74-1/Q74)+SIGN(R74)*SQRT((1/R74-1/Q74)*(1/R74-1/Q74) + 4*DL74/((DL74+1)*(DL74+1))*(2*1/R74*1/Q74-1/Q74*1/Q74)))</f>
        <v>0</v>
      </c>
      <c r="Q74">
        <f>IF(LEFT(DM74,1)&lt;&gt;"0",IF(LEFT(DM74,1)="1",3.0,DN74),$D$5+$E$5*(EE74*DX74/($K$5*1000))+$F$5*(EE74*DX74/($K$5*1000))*MAX(MIN(DK74,$J$5),$I$5)*MAX(MIN(DK74,$J$5),$I$5)+$G$5*MAX(MIN(DK74,$J$5),$I$5)*(EE74*DX74/($K$5*1000))+$H$5*(EE74*DX74/($K$5*1000))*(EE74*DX74/($K$5*1000)))</f>
        <v>0</v>
      </c>
      <c r="R74">
        <f>I74*(1000-(1000*0.61365*exp(17.502*V74/(240.97+V74))/(DX74+DY74)+DS74)/2)/(1000*0.61365*exp(17.502*V74/(240.97+V74))/(DX74+DY74)-DS74)</f>
        <v>0</v>
      </c>
      <c r="S74">
        <f>1/((DL74+1)/(P74/1.6)+1/(Q74/1.37)) + DL74/((DL74+1)/(P74/1.6) + DL74/(Q74/1.37))</f>
        <v>0</v>
      </c>
      <c r="T74">
        <f>(DG74*DJ74)</f>
        <v>0</v>
      </c>
      <c r="U74">
        <f>(DZ74+(T74+2*0.95*5.67E-8*(((DZ74+$B$9)+273)^4-(DZ74+273)^4)-44100*I74)/(1.84*29.3*Q74+8*0.95*5.67E-8*(DZ74+273)^3))</f>
        <v>0</v>
      </c>
      <c r="V74">
        <f>($C$9*EA74+$D$9*EB74+$E$9*U74)</f>
        <v>0</v>
      </c>
      <c r="W74">
        <f>0.61365*exp(17.502*V74/(240.97+V74))</f>
        <v>0</v>
      </c>
      <c r="X74">
        <f>(Y74/Z74*100)</f>
        <v>0</v>
      </c>
      <c r="Y74">
        <f>DS74*(DX74+DY74)/1000</f>
        <v>0</v>
      </c>
      <c r="Z74">
        <f>0.61365*exp(17.502*DZ74/(240.97+DZ74))</f>
        <v>0</v>
      </c>
      <c r="AA74">
        <f>(W74-DS74*(DX74+DY74)/1000)</f>
        <v>0</v>
      </c>
      <c r="AB74">
        <f>(-I74*44100)</f>
        <v>0</v>
      </c>
      <c r="AC74">
        <f>2*29.3*Q74*0.92*(DZ74-V74)</f>
        <v>0</v>
      </c>
      <c r="AD74">
        <f>2*0.95*5.67E-8*(((DZ74+$B$9)+273)^4-(V74+273)^4)</f>
        <v>0</v>
      </c>
      <c r="AE74">
        <f>T74+AD74+AB74+AC74</f>
        <v>0</v>
      </c>
      <c r="AF74">
        <f>DW74*AT74*(DR74-DQ74*(1000-AT74*DT74)/(1000-AT74*DS74))/(100*DK74)</f>
        <v>0</v>
      </c>
      <c r="AG74">
        <f>1000*DW74*AT74*(DS74-DT74)/(100*DK74*(1000-AT74*DS74))</f>
        <v>0</v>
      </c>
      <c r="AH74">
        <f>(AI74 - AJ74 - DX74*1E3/(8.314*(DZ74+273.15)) * AL74/DW74 * AK74) * DW74/(100*DK74) * (1000 - DT74)/1000</f>
        <v>0</v>
      </c>
      <c r="AI74">
        <v>925.1283146903627</v>
      </c>
      <c r="AJ74">
        <v>899.9506606060608</v>
      </c>
      <c r="AK74">
        <v>3.436619563311229</v>
      </c>
      <c r="AL74">
        <v>65.07382265108268</v>
      </c>
      <c r="AM74">
        <f>(AO74 - AN74 + DX74*1E3/(8.314*(DZ74+273.15)) * AQ74/DW74 * AP74) * DW74/(100*DK74) * 1000/(1000 - AO74)</f>
        <v>0</v>
      </c>
      <c r="AN74">
        <v>20.55087167923221</v>
      </c>
      <c r="AO74">
        <v>21.62670787878786</v>
      </c>
      <c r="AP74">
        <v>0.0009330469563563829</v>
      </c>
      <c r="AQ74">
        <v>105.1465455162051</v>
      </c>
      <c r="AR74">
        <v>0</v>
      </c>
      <c r="AS74">
        <v>0</v>
      </c>
      <c r="AT74">
        <f>IF(AR74*$H$15&gt;=AV74,1.0,(AV74/(AV74-AR74*$H$15)))</f>
        <v>0</v>
      </c>
      <c r="AU74">
        <f>(AT74-1)*100</f>
        <v>0</v>
      </c>
      <c r="AV74">
        <f>MAX(0,($B$15+$C$15*EE74)/(1+$D$15*EE74)*DX74/(DZ74+273)*$E$15)</f>
        <v>0</v>
      </c>
      <c r="AW74" t="s">
        <v>437</v>
      </c>
      <c r="AX74" t="s">
        <v>437</v>
      </c>
      <c r="AY74">
        <v>0</v>
      </c>
      <c r="AZ74">
        <v>0</v>
      </c>
      <c r="BA74">
        <f>1-AY74/AZ74</f>
        <v>0</v>
      </c>
      <c r="BB74">
        <v>0</v>
      </c>
      <c r="BC74" t="s">
        <v>437</v>
      </c>
      <c r="BD74" t="s">
        <v>437</v>
      </c>
      <c r="BE74">
        <v>0</v>
      </c>
      <c r="BF74">
        <v>0</v>
      </c>
      <c r="BG74">
        <f>1-BE74/BF74</f>
        <v>0</v>
      </c>
      <c r="BH74">
        <v>0.5</v>
      </c>
      <c r="BI74">
        <f>DH74</f>
        <v>0</v>
      </c>
      <c r="BJ74">
        <f>K74</f>
        <v>0</v>
      </c>
      <c r="BK74">
        <f>BG74*BH74*BI74</f>
        <v>0</v>
      </c>
      <c r="BL74">
        <f>(BJ74-BB74)/BI74</f>
        <v>0</v>
      </c>
      <c r="BM74">
        <f>(AZ74-BF74)/BF74</f>
        <v>0</v>
      </c>
      <c r="BN74">
        <f>AY74/(BA74+AY74/BF74)</f>
        <v>0</v>
      </c>
      <c r="BO74" t="s">
        <v>437</v>
      </c>
      <c r="BP74">
        <v>0</v>
      </c>
      <c r="BQ74">
        <f>IF(BP74&lt;&gt;0, BP74, BN74)</f>
        <v>0</v>
      </c>
      <c r="BR74">
        <f>1-BQ74/BF74</f>
        <v>0</v>
      </c>
      <c r="BS74">
        <f>(BF74-BE74)/(BF74-BQ74)</f>
        <v>0</v>
      </c>
      <c r="BT74">
        <f>(AZ74-BF74)/(AZ74-BQ74)</f>
        <v>0</v>
      </c>
      <c r="BU74">
        <f>(BF74-BE74)/(BF74-AY74)</f>
        <v>0</v>
      </c>
      <c r="BV74">
        <f>(AZ74-BF74)/(AZ74-AY74)</f>
        <v>0</v>
      </c>
      <c r="BW74">
        <f>(BS74*BQ74/BE74)</f>
        <v>0</v>
      </c>
      <c r="BX74">
        <f>(1-BW74)</f>
        <v>0</v>
      </c>
      <c r="DG74">
        <f>$B$13*EF74+$C$13*EG74+$F$13*ER74*(1-EU74)</f>
        <v>0</v>
      </c>
      <c r="DH74">
        <f>DG74*DI74</f>
        <v>0</v>
      </c>
      <c r="DI74">
        <f>($B$13*$D$11+$C$13*$D$11+$F$13*((FE74+EW74)/MAX(FE74+EW74+FF74, 0.1)*$I$11+FF74/MAX(FE74+EW74+FF74, 0.1)*$J$11))/($B$13+$C$13+$F$13)</f>
        <v>0</v>
      </c>
      <c r="DJ74">
        <f>($B$13*$K$11+$C$13*$K$11+$F$13*((FE74+EW74)/MAX(FE74+EW74+FF74, 0.1)*$P$11+FF74/MAX(FE74+EW74+FF74, 0.1)*$Q$11))/($B$13+$C$13+$F$13)</f>
        <v>0</v>
      </c>
      <c r="DK74">
        <v>2.7</v>
      </c>
      <c r="DL74">
        <v>0.5</v>
      </c>
      <c r="DM74" t="s">
        <v>438</v>
      </c>
      <c r="DN74">
        <v>2</v>
      </c>
      <c r="DO74" t="b">
        <v>1</v>
      </c>
      <c r="DP74">
        <v>1759073441.278571</v>
      </c>
      <c r="DQ74">
        <v>855.9195357142859</v>
      </c>
      <c r="DR74">
        <v>890.2556071428571</v>
      </c>
      <c r="DS74">
        <v>21.60025714285714</v>
      </c>
      <c r="DT74">
        <v>20.5218</v>
      </c>
      <c r="DU74">
        <v>856.4784642857142</v>
      </c>
      <c r="DV74">
        <v>21.317175</v>
      </c>
      <c r="DW74">
        <v>500.0110714285714</v>
      </c>
      <c r="DX74">
        <v>90.87733928571429</v>
      </c>
      <c r="DY74">
        <v>0.06571570714285714</v>
      </c>
      <c r="DZ74">
        <v>28.66693571428571</v>
      </c>
      <c r="EA74">
        <v>29.98973928571429</v>
      </c>
      <c r="EB74">
        <v>999.9000000000002</v>
      </c>
      <c r="EC74">
        <v>0</v>
      </c>
      <c r="ED74">
        <v>0</v>
      </c>
      <c r="EE74">
        <v>10005.79928571429</v>
      </c>
      <c r="EF74">
        <v>0</v>
      </c>
      <c r="EG74">
        <v>11.31027857142857</v>
      </c>
      <c r="EH74">
        <v>-34.33607857142858</v>
      </c>
      <c r="EI74">
        <v>874.816107142857</v>
      </c>
      <c r="EJ74">
        <v>908.9085357142858</v>
      </c>
      <c r="EK74">
        <v>1.078464642857143</v>
      </c>
      <c r="EL74">
        <v>890.2556071428571</v>
      </c>
      <c r="EM74">
        <v>20.5218</v>
      </c>
      <c r="EN74">
        <v>1.962975</v>
      </c>
      <c r="EO74">
        <v>1.864966071428572</v>
      </c>
      <c r="EP74">
        <v>17.14879285714286</v>
      </c>
      <c r="EQ74">
        <v>16.34219285714286</v>
      </c>
      <c r="ER74">
        <v>2000.009642857143</v>
      </c>
      <c r="ES74">
        <v>0.9800072857142856</v>
      </c>
      <c r="ET74">
        <v>0.01999276071428571</v>
      </c>
      <c r="EU74">
        <v>0</v>
      </c>
      <c r="EV74">
        <v>322.6011785714286</v>
      </c>
      <c r="EW74">
        <v>5.00078</v>
      </c>
      <c r="EX74">
        <v>6384.160714285716</v>
      </c>
      <c r="EY74">
        <v>16379.75714285714</v>
      </c>
      <c r="EZ74">
        <v>39.14485714285713</v>
      </c>
      <c r="FA74">
        <v>39.9415</v>
      </c>
      <c r="FB74">
        <v>39.29432142857142</v>
      </c>
      <c r="FC74">
        <v>39.64924999999999</v>
      </c>
      <c r="FD74">
        <v>40.18957142857143</v>
      </c>
      <c r="FE74">
        <v>1955.119642857142</v>
      </c>
      <c r="FF74">
        <v>39.89000000000001</v>
      </c>
      <c r="FG74">
        <v>0</v>
      </c>
      <c r="FH74">
        <v>1759073441.6</v>
      </c>
      <c r="FI74">
        <v>0</v>
      </c>
      <c r="FJ74">
        <v>322.70464</v>
      </c>
      <c r="FK74">
        <v>5.239153845717278</v>
      </c>
      <c r="FL74">
        <v>80.04692320985227</v>
      </c>
      <c r="FM74">
        <v>6385.588800000001</v>
      </c>
      <c r="FN74">
        <v>15</v>
      </c>
      <c r="FO74">
        <v>0</v>
      </c>
      <c r="FP74" t="s">
        <v>439</v>
      </c>
      <c r="FQ74">
        <v>1746989605.5</v>
      </c>
      <c r="FR74">
        <v>1746989593.5</v>
      </c>
      <c r="FS74">
        <v>0</v>
      </c>
      <c r="FT74">
        <v>-0.274</v>
      </c>
      <c r="FU74">
        <v>-0.002</v>
      </c>
      <c r="FV74">
        <v>2.549</v>
      </c>
      <c r="FW74">
        <v>0.129</v>
      </c>
      <c r="FX74">
        <v>420</v>
      </c>
      <c r="FY74">
        <v>17</v>
      </c>
      <c r="FZ74">
        <v>0.02</v>
      </c>
      <c r="GA74">
        <v>0.04</v>
      </c>
      <c r="GB74">
        <v>-34.3307731707317</v>
      </c>
      <c r="GC74">
        <v>-0.2361407665506265</v>
      </c>
      <c r="GD74">
        <v>0.08345727992735769</v>
      </c>
      <c r="GE74">
        <v>1</v>
      </c>
      <c r="GF74">
        <v>322.4239117647059</v>
      </c>
      <c r="GG74">
        <v>4.287990824512257</v>
      </c>
      <c r="GH74">
        <v>0.4794325302251205</v>
      </c>
      <c r="GI74">
        <v>0</v>
      </c>
      <c r="GJ74">
        <v>1.086905853658537</v>
      </c>
      <c r="GK74">
        <v>-0.1937395818815326</v>
      </c>
      <c r="GL74">
        <v>0.02238254622447545</v>
      </c>
      <c r="GM74">
        <v>0</v>
      </c>
      <c r="GN74">
        <v>1</v>
      </c>
      <c r="GO74">
        <v>3</v>
      </c>
      <c r="GP74" t="s">
        <v>455</v>
      </c>
      <c r="GQ74">
        <v>3.1023</v>
      </c>
      <c r="GR74">
        <v>2.72406</v>
      </c>
      <c r="GS74">
        <v>0.148741</v>
      </c>
      <c r="GT74">
        <v>0.152469</v>
      </c>
      <c r="GU74">
        <v>0.100534</v>
      </c>
      <c r="GV74">
        <v>0.09833840000000001</v>
      </c>
      <c r="GW74">
        <v>22257.5</v>
      </c>
      <c r="GX74">
        <v>20135</v>
      </c>
      <c r="GY74">
        <v>26711.1</v>
      </c>
      <c r="GZ74">
        <v>23979.6</v>
      </c>
      <c r="HA74">
        <v>38447.9</v>
      </c>
      <c r="HB74">
        <v>31967.9</v>
      </c>
      <c r="HC74">
        <v>46638.4</v>
      </c>
      <c r="HD74">
        <v>37936</v>
      </c>
      <c r="HE74">
        <v>1.86797</v>
      </c>
      <c r="HF74">
        <v>1.86795</v>
      </c>
      <c r="HG74">
        <v>0.134744</v>
      </c>
      <c r="HH74">
        <v>0</v>
      </c>
      <c r="HI74">
        <v>27.7801</v>
      </c>
      <c r="HJ74">
        <v>999.9</v>
      </c>
      <c r="HK74">
        <v>49.4</v>
      </c>
      <c r="HL74">
        <v>31.2</v>
      </c>
      <c r="HM74">
        <v>24.8017</v>
      </c>
      <c r="HN74">
        <v>61.1191</v>
      </c>
      <c r="HO74">
        <v>22.1074</v>
      </c>
      <c r="HP74">
        <v>1</v>
      </c>
      <c r="HQ74">
        <v>0.134677</v>
      </c>
      <c r="HR74">
        <v>-0.0932326</v>
      </c>
      <c r="HS74">
        <v>20.2811</v>
      </c>
      <c r="HT74">
        <v>5.2122</v>
      </c>
      <c r="HU74">
        <v>11.98</v>
      </c>
      <c r="HV74">
        <v>4.9635</v>
      </c>
      <c r="HW74">
        <v>3.27438</v>
      </c>
      <c r="HX74">
        <v>9999</v>
      </c>
      <c r="HY74">
        <v>9999</v>
      </c>
      <c r="HZ74">
        <v>9999</v>
      </c>
      <c r="IA74">
        <v>31.1</v>
      </c>
      <c r="IB74">
        <v>1.86397</v>
      </c>
      <c r="IC74">
        <v>1.86009</v>
      </c>
      <c r="ID74">
        <v>1.85838</v>
      </c>
      <c r="IE74">
        <v>1.85975</v>
      </c>
      <c r="IF74">
        <v>1.85989</v>
      </c>
      <c r="IG74">
        <v>1.85837</v>
      </c>
      <c r="IH74">
        <v>1.85745</v>
      </c>
      <c r="II74">
        <v>1.85242</v>
      </c>
      <c r="IJ74">
        <v>0</v>
      </c>
      <c r="IK74">
        <v>0</v>
      </c>
      <c r="IL74">
        <v>0</v>
      </c>
      <c r="IM74">
        <v>0</v>
      </c>
      <c r="IN74" t="s">
        <v>441</v>
      </c>
      <c r="IO74" t="s">
        <v>442</v>
      </c>
      <c r="IP74" t="s">
        <v>443</v>
      </c>
      <c r="IQ74" t="s">
        <v>443</v>
      </c>
      <c r="IR74" t="s">
        <v>443</v>
      </c>
      <c r="IS74" t="s">
        <v>443</v>
      </c>
      <c r="IT74">
        <v>0</v>
      </c>
      <c r="IU74">
        <v>100</v>
      </c>
      <c r="IV74">
        <v>100</v>
      </c>
      <c r="IW74">
        <v>-0.531</v>
      </c>
      <c r="IX74">
        <v>0.2837</v>
      </c>
      <c r="IY74">
        <v>-0.819046093373875</v>
      </c>
      <c r="IZ74">
        <v>-0.0008311593448893811</v>
      </c>
      <c r="JA74">
        <v>1.768286430498992E-06</v>
      </c>
      <c r="JB74">
        <v>-5.176383660599935E-10</v>
      </c>
      <c r="JC74">
        <v>0.01793090377665582</v>
      </c>
      <c r="JD74">
        <v>0.002652576625932546</v>
      </c>
      <c r="JE74">
        <v>0.0004569377311329863</v>
      </c>
      <c r="JF74">
        <v>1.003524486243527E-07</v>
      </c>
      <c r="JG74">
        <v>2</v>
      </c>
      <c r="JH74">
        <v>1975</v>
      </c>
      <c r="JI74">
        <v>1</v>
      </c>
      <c r="JJ74">
        <v>26</v>
      </c>
      <c r="JK74">
        <v>201397.4</v>
      </c>
      <c r="JL74">
        <v>201397.6</v>
      </c>
      <c r="JM74">
        <v>2.16675</v>
      </c>
      <c r="JN74">
        <v>2.6123</v>
      </c>
      <c r="JO74">
        <v>1.49658</v>
      </c>
      <c r="JP74">
        <v>2.34375</v>
      </c>
      <c r="JQ74">
        <v>1.54907</v>
      </c>
      <c r="JR74">
        <v>2.39014</v>
      </c>
      <c r="JS74">
        <v>36.152</v>
      </c>
      <c r="JT74">
        <v>24.1751</v>
      </c>
      <c r="JU74">
        <v>18</v>
      </c>
      <c r="JV74">
        <v>483.204</v>
      </c>
      <c r="JW74">
        <v>498.248</v>
      </c>
      <c r="JX74">
        <v>27.4402</v>
      </c>
      <c r="JY74">
        <v>29.0372</v>
      </c>
      <c r="JZ74">
        <v>29.9998</v>
      </c>
      <c r="KA74">
        <v>29.3226</v>
      </c>
      <c r="KB74">
        <v>29.3335</v>
      </c>
      <c r="KC74">
        <v>43.4813</v>
      </c>
      <c r="KD74">
        <v>19.9202</v>
      </c>
      <c r="KE74">
        <v>92.9366</v>
      </c>
      <c r="KF74">
        <v>27.4446</v>
      </c>
      <c r="KG74">
        <v>941.787</v>
      </c>
      <c r="KH74">
        <v>20.5603</v>
      </c>
      <c r="KI74">
        <v>101.975</v>
      </c>
      <c r="KJ74">
        <v>91.48950000000001</v>
      </c>
    </row>
    <row r="75" spans="1:296">
      <c r="A75">
        <v>57</v>
      </c>
      <c r="B75">
        <v>1759073454.6</v>
      </c>
      <c r="C75">
        <v>371.5</v>
      </c>
      <c r="D75" t="s">
        <v>557</v>
      </c>
      <c r="E75" t="s">
        <v>558</v>
      </c>
      <c r="F75">
        <v>5</v>
      </c>
      <c r="G75" t="s">
        <v>436</v>
      </c>
      <c r="H75">
        <v>1759073446.85</v>
      </c>
      <c r="I75">
        <f>(J75)/1000</f>
        <v>0</v>
      </c>
      <c r="J75">
        <f>IF(DO75, AM75, AG75)</f>
        <v>0</v>
      </c>
      <c r="K75">
        <f>IF(DO75, AH75, AF75)</f>
        <v>0</v>
      </c>
      <c r="L75">
        <f>DQ75 - IF(AT75&gt;1, K75*DK75*100.0/(AV75), 0)</f>
        <v>0</v>
      </c>
      <c r="M75">
        <f>((S75-I75/2)*L75-K75)/(S75+I75/2)</f>
        <v>0</v>
      </c>
      <c r="N75">
        <f>M75*(DX75+DY75)/1000.0</f>
        <v>0</v>
      </c>
      <c r="O75">
        <f>(DQ75 - IF(AT75&gt;1, K75*DK75*100.0/(AV75), 0))*(DX75+DY75)/1000.0</f>
        <v>0</v>
      </c>
      <c r="P75">
        <f>2.0/((1/R75-1/Q75)+SIGN(R75)*SQRT((1/R75-1/Q75)*(1/R75-1/Q75) + 4*DL75/((DL75+1)*(DL75+1))*(2*1/R75*1/Q75-1/Q75*1/Q75)))</f>
        <v>0</v>
      </c>
      <c r="Q75">
        <f>IF(LEFT(DM75,1)&lt;&gt;"0",IF(LEFT(DM75,1)="1",3.0,DN75),$D$5+$E$5*(EE75*DX75/($K$5*1000))+$F$5*(EE75*DX75/($K$5*1000))*MAX(MIN(DK75,$J$5),$I$5)*MAX(MIN(DK75,$J$5),$I$5)+$G$5*MAX(MIN(DK75,$J$5),$I$5)*(EE75*DX75/($K$5*1000))+$H$5*(EE75*DX75/($K$5*1000))*(EE75*DX75/($K$5*1000)))</f>
        <v>0</v>
      </c>
      <c r="R75">
        <f>I75*(1000-(1000*0.61365*exp(17.502*V75/(240.97+V75))/(DX75+DY75)+DS75)/2)/(1000*0.61365*exp(17.502*V75/(240.97+V75))/(DX75+DY75)-DS75)</f>
        <v>0</v>
      </c>
      <c r="S75">
        <f>1/((DL75+1)/(P75/1.6)+1/(Q75/1.37)) + DL75/((DL75+1)/(P75/1.6) + DL75/(Q75/1.37))</f>
        <v>0</v>
      </c>
      <c r="T75">
        <f>(DG75*DJ75)</f>
        <v>0</v>
      </c>
      <c r="U75">
        <f>(DZ75+(T75+2*0.95*5.67E-8*(((DZ75+$B$9)+273)^4-(DZ75+273)^4)-44100*I75)/(1.84*29.3*Q75+8*0.95*5.67E-8*(DZ75+273)^3))</f>
        <v>0</v>
      </c>
      <c r="V75">
        <f>($C$9*EA75+$D$9*EB75+$E$9*U75)</f>
        <v>0</v>
      </c>
      <c r="W75">
        <f>0.61365*exp(17.502*V75/(240.97+V75))</f>
        <v>0</v>
      </c>
      <c r="X75">
        <f>(Y75/Z75*100)</f>
        <v>0</v>
      </c>
      <c r="Y75">
        <f>DS75*(DX75+DY75)/1000</f>
        <v>0</v>
      </c>
      <c r="Z75">
        <f>0.61365*exp(17.502*DZ75/(240.97+DZ75))</f>
        <v>0</v>
      </c>
      <c r="AA75">
        <f>(W75-DS75*(DX75+DY75)/1000)</f>
        <v>0</v>
      </c>
      <c r="AB75">
        <f>(-I75*44100)</f>
        <v>0</v>
      </c>
      <c r="AC75">
        <f>2*29.3*Q75*0.92*(DZ75-V75)</f>
        <v>0</v>
      </c>
      <c r="AD75">
        <f>2*0.95*5.67E-8*(((DZ75+$B$9)+273)^4-(V75+273)^4)</f>
        <v>0</v>
      </c>
      <c r="AE75">
        <f>T75+AD75+AB75+AC75</f>
        <v>0</v>
      </c>
      <c r="AF75">
        <f>DW75*AT75*(DR75-DQ75*(1000-AT75*DT75)/(1000-AT75*DS75))/(100*DK75)</f>
        <v>0</v>
      </c>
      <c r="AG75">
        <f>1000*DW75*AT75*(DS75-DT75)/(100*DK75*(1000-AT75*DS75))</f>
        <v>0</v>
      </c>
      <c r="AH75">
        <f>(AI75 - AJ75 - DX75*1E3/(8.314*(DZ75+273.15)) * AL75/DW75 * AK75) * DW75/(100*DK75) * (1000 - DT75)/1000</f>
        <v>0</v>
      </c>
      <c r="AI75">
        <v>944.1105823018811</v>
      </c>
      <c r="AJ75">
        <v>918.9111939393935</v>
      </c>
      <c r="AK75">
        <v>3.4490394032123</v>
      </c>
      <c r="AL75">
        <v>65.07382265108268</v>
      </c>
      <c r="AM75">
        <f>(AO75 - AN75 + DX75*1E3/(8.314*(DZ75+273.15)) * AQ75/DW75 * AP75) * DW75/(100*DK75) * 1000/(1000 - AO75)</f>
        <v>0</v>
      </c>
      <c r="AN75">
        <v>20.55026344920693</v>
      </c>
      <c r="AO75">
        <v>21.63116121212121</v>
      </c>
      <c r="AP75">
        <v>6.459649175161332E-05</v>
      </c>
      <c r="AQ75">
        <v>105.1465455162051</v>
      </c>
      <c r="AR75">
        <v>0</v>
      </c>
      <c r="AS75">
        <v>0</v>
      </c>
      <c r="AT75">
        <f>IF(AR75*$H$15&gt;=AV75,1.0,(AV75/(AV75-AR75*$H$15)))</f>
        <v>0</v>
      </c>
      <c r="AU75">
        <f>(AT75-1)*100</f>
        <v>0</v>
      </c>
      <c r="AV75">
        <f>MAX(0,($B$15+$C$15*EE75)/(1+$D$15*EE75)*DX75/(DZ75+273)*$E$15)</f>
        <v>0</v>
      </c>
      <c r="AW75" t="s">
        <v>437</v>
      </c>
      <c r="AX75" t="s">
        <v>437</v>
      </c>
      <c r="AY75">
        <v>0</v>
      </c>
      <c r="AZ75">
        <v>0</v>
      </c>
      <c r="BA75">
        <f>1-AY75/AZ75</f>
        <v>0</v>
      </c>
      <c r="BB75">
        <v>0</v>
      </c>
      <c r="BC75" t="s">
        <v>437</v>
      </c>
      <c r="BD75" t="s">
        <v>437</v>
      </c>
      <c r="BE75">
        <v>0</v>
      </c>
      <c r="BF75">
        <v>0</v>
      </c>
      <c r="BG75">
        <f>1-BE75/BF75</f>
        <v>0</v>
      </c>
      <c r="BH75">
        <v>0.5</v>
      </c>
      <c r="BI75">
        <f>DH75</f>
        <v>0</v>
      </c>
      <c r="BJ75">
        <f>K75</f>
        <v>0</v>
      </c>
      <c r="BK75">
        <f>BG75*BH75*BI75</f>
        <v>0</v>
      </c>
      <c r="BL75">
        <f>(BJ75-BB75)/BI75</f>
        <v>0</v>
      </c>
      <c r="BM75">
        <f>(AZ75-BF75)/BF75</f>
        <v>0</v>
      </c>
      <c r="BN75">
        <f>AY75/(BA75+AY75/BF75)</f>
        <v>0</v>
      </c>
      <c r="BO75" t="s">
        <v>437</v>
      </c>
      <c r="BP75">
        <v>0</v>
      </c>
      <c r="BQ75">
        <f>IF(BP75&lt;&gt;0, BP75, BN75)</f>
        <v>0</v>
      </c>
      <c r="BR75">
        <f>1-BQ75/BF75</f>
        <v>0</v>
      </c>
      <c r="BS75">
        <f>(BF75-BE75)/(BF75-BQ75)</f>
        <v>0</v>
      </c>
      <c r="BT75">
        <f>(AZ75-BF75)/(AZ75-BQ75)</f>
        <v>0</v>
      </c>
      <c r="BU75">
        <f>(BF75-BE75)/(BF75-AY75)</f>
        <v>0</v>
      </c>
      <c r="BV75">
        <f>(AZ75-BF75)/(AZ75-AY75)</f>
        <v>0</v>
      </c>
      <c r="BW75">
        <f>(BS75*BQ75/BE75)</f>
        <v>0</v>
      </c>
      <c r="BX75">
        <f>(1-BW75)</f>
        <v>0</v>
      </c>
      <c r="DG75">
        <f>$B$13*EF75+$C$13*EG75+$F$13*ER75*(1-EU75)</f>
        <v>0</v>
      </c>
      <c r="DH75">
        <f>DG75*DI75</f>
        <v>0</v>
      </c>
      <c r="DI75">
        <f>($B$13*$D$11+$C$13*$D$11+$F$13*((FE75+EW75)/MAX(FE75+EW75+FF75, 0.1)*$I$11+FF75/MAX(FE75+EW75+FF75, 0.1)*$J$11))/($B$13+$C$13+$F$13)</f>
        <v>0</v>
      </c>
      <c r="DJ75">
        <f>($B$13*$K$11+$C$13*$K$11+$F$13*((FE75+EW75)/MAX(FE75+EW75+FF75, 0.1)*$P$11+FF75/MAX(FE75+EW75+FF75, 0.1)*$Q$11))/($B$13+$C$13+$F$13)</f>
        <v>0</v>
      </c>
      <c r="DK75">
        <v>2.7</v>
      </c>
      <c r="DL75">
        <v>0.5</v>
      </c>
      <c r="DM75" t="s">
        <v>438</v>
      </c>
      <c r="DN75">
        <v>2</v>
      </c>
      <c r="DO75" t="b">
        <v>1</v>
      </c>
      <c r="DP75">
        <v>1759073446.85</v>
      </c>
      <c r="DQ75">
        <v>874.6123571428573</v>
      </c>
      <c r="DR75">
        <v>908.9882500000001</v>
      </c>
      <c r="DS75">
        <v>21.61702857142857</v>
      </c>
      <c r="DT75">
        <v>20.54681428571429</v>
      </c>
      <c r="DU75">
        <v>875.1512857142858</v>
      </c>
      <c r="DV75">
        <v>21.33356428571429</v>
      </c>
      <c r="DW75">
        <v>500.002</v>
      </c>
      <c r="DX75">
        <v>90.87838928571429</v>
      </c>
      <c r="DY75">
        <v>0.06591399285714286</v>
      </c>
      <c r="DZ75">
        <v>28.66651785714286</v>
      </c>
      <c r="EA75">
        <v>29.98571785714286</v>
      </c>
      <c r="EB75">
        <v>999.9000000000002</v>
      </c>
      <c r="EC75">
        <v>0</v>
      </c>
      <c r="ED75">
        <v>0</v>
      </c>
      <c r="EE75">
        <v>9994.443928571429</v>
      </c>
      <c r="EF75">
        <v>0</v>
      </c>
      <c r="EG75">
        <v>11.308975</v>
      </c>
      <c r="EH75">
        <v>-34.37598928571428</v>
      </c>
      <c r="EI75">
        <v>893.9367857142857</v>
      </c>
      <c r="EJ75">
        <v>928.0570357142858</v>
      </c>
      <c r="EK75">
        <v>1.070211428571428</v>
      </c>
      <c r="EL75">
        <v>908.9882500000001</v>
      </c>
      <c r="EM75">
        <v>20.54681428571429</v>
      </c>
      <c r="EN75">
        <v>1.964520714285714</v>
      </c>
      <c r="EO75">
        <v>1.867261785714286</v>
      </c>
      <c r="EP75">
        <v>17.16123928571428</v>
      </c>
      <c r="EQ75">
        <v>16.36151785714286</v>
      </c>
      <c r="ER75">
        <v>2000.015357142857</v>
      </c>
      <c r="ES75">
        <v>0.9800072857142856</v>
      </c>
      <c r="ET75">
        <v>0.01999276785714286</v>
      </c>
      <c r="EU75">
        <v>0</v>
      </c>
      <c r="EV75">
        <v>322.9764999999999</v>
      </c>
      <c r="EW75">
        <v>5.00078</v>
      </c>
      <c r="EX75">
        <v>6391.757499999999</v>
      </c>
      <c r="EY75">
        <v>16379.80357142857</v>
      </c>
      <c r="EZ75">
        <v>39.127</v>
      </c>
      <c r="FA75">
        <v>39.93699999999999</v>
      </c>
      <c r="FB75">
        <v>39.27203571428571</v>
      </c>
      <c r="FC75">
        <v>39.64039285714286</v>
      </c>
      <c r="FD75">
        <v>40.18060714285714</v>
      </c>
      <c r="FE75">
        <v>1955.125357142857</v>
      </c>
      <c r="FF75">
        <v>39.89000000000001</v>
      </c>
      <c r="FG75">
        <v>0</v>
      </c>
      <c r="FH75">
        <v>1759073446.4</v>
      </c>
      <c r="FI75">
        <v>0</v>
      </c>
      <c r="FJ75">
        <v>323.046</v>
      </c>
      <c r="FK75">
        <v>4.051076907436488</v>
      </c>
      <c r="FL75">
        <v>82.51692295757937</v>
      </c>
      <c r="FM75">
        <v>6392.1688</v>
      </c>
      <c r="FN75">
        <v>15</v>
      </c>
      <c r="FO75">
        <v>0</v>
      </c>
      <c r="FP75" t="s">
        <v>439</v>
      </c>
      <c r="FQ75">
        <v>1746989605.5</v>
      </c>
      <c r="FR75">
        <v>1746989593.5</v>
      </c>
      <c r="FS75">
        <v>0</v>
      </c>
      <c r="FT75">
        <v>-0.274</v>
      </c>
      <c r="FU75">
        <v>-0.002</v>
      </c>
      <c r="FV75">
        <v>2.549</v>
      </c>
      <c r="FW75">
        <v>0.129</v>
      </c>
      <c r="FX75">
        <v>420</v>
      </c>
      <c r="FY75">
        <v>17</v>
      </c>
      <c r="FZ75">
        <v>0.02</v>
      </c>
      <c r="GA75">
        <v>0.04</v>
      </c>
      <c r="GB75">
        <v>-34.34556341463414</v>
      </c>
      <c r="GC75">
        <v>-0.2756195121951958</v>
      </c>
      <c r="GD75">
        <v>0.08564511791390474</v>
      </c>
      <c r="GE75">
        <v>1</v>
      </c>
      <c r="GF75">
        <v>322.7820882352941</v>
      </c>
      <c r="GG75">
        <v>4.425928186127598</v>
      </c>
      <c r="GH75">
        <v>0.4856064957196494</v>
      </c>
      <c r="GI75">
        <v>0</v>
      </c>
      <c r="GJ75">
        <v>1.078981707317073</v>
      </c>
      <c r="GK75">
        <v>-0.08152787456445942</v>
      </c>
      <c r="GL75">
        <v>0.01692062328068975</v>
      </c>
      <c r="GM75">
        <v>1</v>
      </c>
      <c r="GN75">
        <v>2</v>
      </c>
      <c r="GO75">
        <v>3</v>
      </c>
      <c r="GP75" t="s">
        <v>446</v>
      </c>
      <c r="GQ75">
        <v>3.10213</v>
      </c>
      <c r="GR75">
        <v>2.72389</v>
      </c>
      <c r="GS75">
        <v>0.150764</v>
      </c>
      <c r="GT75">
        <v>0.154458</v>
      </c>
      <c r="GU75">
        <v>0.100545</v>
      </c>
      <c r="GV75">
        <v>0.098334</v>
      </c>
      <c r="GW75">
        <v>22204.6</v>
      </c>
      <c r="GX75">
        <v>20087.8</v>
      </c>
      <c r="GY75">
        <v>26711.1</v>
      </c>
      <c r="GZ75">
        <v>23979.6</v>
      </c>
      <c r="HA75">
        <v>38447.6</v>
      </c>
      <c r="HB75">
        <v>31968.4</v>
      </c>
      <c r="HC75">
        <v>46638.4</v>
      </c>
      <c r="HD75">
        <v>37936.2</v>
      </c>
      <c r="HE75">
        <v>1.86747</v>
      </c>
      <c r="HF75">
        <v>1.86847</v>
      </c>
      <c r="HG75">
        <v>0.136085</v>
      </c>
      <c r="HH75">
        <v>0</v>
      </c>
      <c r="HI75">
        <v>27.7762</v>
      </c>
      <c r="HJ75">
        <v>999.9</v>
      </c>
      <c r="HK75">
        <v>49.4</v>
      </c>
      <c r="HL75">
        <v>31.2</v>
      </c>
      <c r="HM75">
        <v>24.8062</v>
      </c>
      <c r="HN75">
        <v>61.5191</v>
      </c>
      <c r="HO75">
        <v>22.2035</v>
      </c>
      <c r="HP75">
        <v>1</v>
      </c>
      <c r="HQ75">
        <v>0.134113</v>
      </c>
      <c r="HR75">
        <v>-0.113783</v>
      </c>
      <c r="HS75">
        <v>20.281</v>
      </c>
      <c r="HT75">
        <v>5.21175</v>
      </c>
      <c r="HU75">
        <v>11.9798</v>
      </c>
      <c r="HV75">
        <v>4.96345</v>
      </c>
      <c r="HW75">
        <v>3.27433</v>
      </c>
      <c r="HX75">
        <v>9999</v>
      </c>
      <c r="HY75">
        <v>9999</v>
      </c>
      <c r="HZ75">
        <v>9999</v>
      </c>
      <c r="IA75">
        <v>31.1</v>
      </c>
      <c r="IB75">
        <v>1.86399</v>
      </c>
      <c r="IC75">
        <v>1.8601</v>
      </c>
      <c r="ID75">
        <v>1.85837</v>
      </c>
      <c r="IE75">
        <v>1.85975</v>
      </c>
      <c r="IF75">
        <v>1.85989</v>
      </c>
      <c r="IG75">
        <v>1.85837</v>
      </c>
      <c r="IH75">
        <v>1.85745</v>
      </c>
      <c r="II75">
        <v>1.85242</v>
      </c>
      <c r="IJ75">
        <v>0</v>
      </c>
      <c r="IK75">
        <v>0</v>
      </c>
      <c r="IL75">
        <v>0</v>
      </c>
      <c r="IM75">
        <v>0</v>
      </c>
      <c r="IN75" t="s">
        <v>441</v>
      </c>
      <c r="IO75" t="s">
        <v>442</v>
      </c>
      <c r="IP75" t="s">
        <v>443</v>
      </c>
      <c r="IQ75" t="s">
        <v>443</v>
      </c>
      <c r="IR75" t="s">
        <v>443</v>
      </c>
      <c r="IS75" t="s">
        <v>443</v>
      </c>
      <c r="IT75">
        <v>0</v>
      </c>
      <c r="IU75">
        <v>100</v>
      </c>
      <c r="IV75">
        <v>100</v>
      </c>
      <c r="IW75">
        <v>-0.511</v>
      </c>
      <c r="IX75">
        <v>0.2838</v>
      </c>
      <c r="IY75">
        <v>-0.819046093373875</v>
      </c>
      <c r="IZ75">
        <v>-0.0008311593448893811</v>
      </c>
      <c r="JA75">
        <v>1.768286430498992E-06</v>
      </c>
      <c r="JB75">
        <v>-5.176383660599935E-10</v>
      </c>
      <c r="JC75">
        <v>0.01793090377665582</v>
      </c>
      <c r="JD75">
        <v>0.002652576625932546</v>
      </c>
      <c r="JE75">
        <v>0.0004569377311329863</v>
      </c>
      <c r="JF75">
        <v>1.003524486243527E-07</v>
      </c>
      <c r="JG75">
        <v>2</v>
      </c>
      <c r="JH75">
        <v>1975</v>
      </c>
      <c r="JI75">
        <v>1</v>
      </c>
      <c r="JJ75">
        <v>26</v>
      </c>
      <c r="JK75">
        <v>201397.5</v>
      </c>
      <c r="JL75">
        <v>201397.7</v>
      </c>
      <c r="JM75">
        <v>2.20215</v>
      </c>
      <c r="JN75">
        <v>2.61108</v>
      </c>
      <c r="JO75">
        <v>1.49658</v>
      </c>
      <c r="JP75">
        <v>2.34375</v>
      </c>
      <c r="JQ75">
        <v>1.54907</v>
      </c>
      <c r="JR75">
        <v>2.45117</v>
      </c>
      <c r="JS75">
        <v>36.1754</v>
      </c>
      <c r="JT75">
        <v>24.1838</v>
      </c>
      <c r="JU75">
        <v>18</v>
      </c>
      <c r="JV75">
        <v>482.877</v>
      </c>
      <c r="JW75">
        <v>498.559</v>
      </c>
      <c r="JX75">
        <v>27.4481</v>
      </c>
      <c r="JY75">
        <v>29.0332</v>
      </c>
      <c r="JZ75">
        <v>29.9998</v>
      </c>
      <c r="KA75">
        <v>29.3179</v>
      </c>
      <c r="KB75">
        <v>29.329</v>
      </c>
      <c r="KC75">
        <v>44.1979</v>
      </c>
      <c r="KD75">
        <v>19.9202</v>
      </c>
      <c r="KE75">
        <v>92.9366</v>
      </c>
      <c r="KF75">
        <v>27.4575</v>
      </c>
      <c r="KG75">
        <v>955.146</v>
      </c>
      <c r="KH75">
        <v>20.5601</v>
      </c>
      <c r="KI75">
        <v>101.975</v>
      </c>
      <c r="KJ75">
        <v>91.48999999999999</v>
      </c>
    </row>
    <row r="76" spans="1:296">
      <c r="A76">
        <v>58</v>
      </c>
      <c r="B76">
        <v>1759073459.1</v>
      </c>
      <c r="C76">
        <v>376</v>
      </c>
      <c r="D76" t="s">
        <v>559</v>
      </c>
      <c r="E76" t="s">
        <v>560</v>
      </c>
      <c r="F76">
        <v>5</v>
      </c>
      <c r="G76" t="s">
        <v>436</v>
      </c>
      <c r="H76">
        <v>1759073451.278571</v>
      </c>
      <c r="I76">
        <f>(J76)/1000</f>
        <v>0</v>
      </c>
      <c r="J76">
        <f>IF(DO76, AM76, AG76)</f>
        <v>0</v>
      </c>
      <c r="K76">
        <f>IF(DO76, AH76, AF76)</f>
        <v>0</v>
      </c>
      <c r="L76">
        <f>DQ76 - IF(AT76&gt;1, K76*DK76*100.0/(AV76), 0)</f>
        <v>0</v>
      </c>
      <c r="M76">
        <f>((S76-I76/2)*L76-K76)/(S76+I76/2)</f>
        <v>0</v>
      </c>
      <c r="N76">
        <f>M76*(DX76+DY76)/1000.0</f>
        <v>0</v>
      </c>
      <c r="O76">
        <f>(DQ76 - IF(AT76&gt;1, K76*DK76*100.0/(AV76), 0))*(DX76+DY76)/1000.0</f>
        <v>0</v>
      </c>
      <c r="P76">
        <f>2.0/((1/R76-1/Q76)+SIGN(R76)*SQRT((1/R76-1/Q76)*(1/R76-1/Q76) + 4*DL76/((DL76+1)*(DL76+1))*(2*1/R76*1/Q76-1/Q76*1/Q76)))</f>
        <v>0</v>
      </c>
      <c r="Q76">
        <f>IF(LEFT(DM76,1)&lt;&gt;"0",IF(LEFT(DM76,1)="1",3.0,DN76),$D$5+$E$5*(EE76*DX76/($K$5*1000))+$F$5*(EE76*DX76/($K$5*1000))*MAX(MIN(DK76,$J$5),$I$5)*MAX(MIN(DK76,$J$5),$I$5)+$G$5*MAX(MIN(DK76,$J$5),$I$5)*(EE76*DX76/($K$5*1000))+$H$5*(EE76*DX76/($K$5*1000))*(EE76*DX76/($K$5*1000)))</f>
        <v>0</v>
      </c>
      <c r="R76">
        <f>I76*(1000-(1000*0.61365*exp(17.502*V76/(240.97+V76))/(DX76+DY76)+DS76)/2)/(1000*0.61365*exp(17.502*V76/(240.97+V76))/(DX76+DY76)-DS76)</f>
        <v>0</v>
      </c>
      <c r="S76">
        <f>1/((DL76+1)/(P76/1.6)+1/(Q76/1.37)) + DL76/((DL76+1)/(P76/1.6) + DL76/(Q76/1.37))</f>
        <v>0</v>
      </c>
      <c r="T76">
        <f>(DG76*DJ76)</f>
        <v>0</v>
      </c>
      <c r="U76">
        <f>(DZ76+(T76+2*0.95*5.67E-8*(((DZ76+$B$9)+273)^4-(DZ76+273)^4)-44100*I76)/(1.84*29.3*Q76+8*0.95*5.67E-8*(DZ76+273)^3))</f>
        <v>0</v>
      </c>
      <c r="V76">
        <f>($C$9*EA76+$D$9*EB76+$E$9*U76)</f>
        <v>0</v>
      </c>
      <c r="W76">
        <f>0.61365*exp(17.502*V76/(240.97+V76))</f>
        <v>0</v>
      </c>
      <c r="X76">
        <f>(Y76/Z76*100)</f>
        <v>0</v>
      </c>
      <c r="Y76">
        <f>DS76*(DX76+DY76)/1000</f>
        <v>0</v>
      </c>
      <c r="Z76">
        <f>0.61365*exp(17.502*DZ76/(240.97+DZ76))</f>
        <v>0</v>
      </c>
      <c r="AA76">
        <f>(W76-DS76*(DX76+DY76)/1000)</f>
        <v>0</v>
      </c>
      <c r="AB76">
        <f>(-I76*44100)</f>
        <v>0</v>
      </c>
      <c r="AC76">
        <f>2*29.3*Q76*0.92*(DZ76-V76)</f>
        <v>0</v>
      </c>
      <c r="AD76">
        <f>2*0.95*5.67E-8*(((DZ76+$B$9)+273)^4-(V76+273)^4)</f>
        <v>0</v>
      </c>
      <c r="AE76">
        <f>T76+AD76+AB76+AC76</f>
        <v>0</v>
      </c>
      <c r="AF76">
        <f>DW76*AT76*(DR76-DQ76*(1000-AT76*DT76)/(1000-AT76*DS76))/(100*DK76)</f>
        <v>0</v>
      </c>
      <c r="AG76">
        <f>1000*DW76*AT76*(DS76-DT76)/(100*DK76*(1000-AT76*DS76))</f>
        <v>0</v>
      </c>
      <c r="AH76">
        <f>(AI76 - AJ76 - DX76*1E3/(8.314*(DZ76+273.15)) * AL76/DW76 * AK76) * DW76/(100*DK76) * (1000 - DT76)/1000</f>
        <v>0</v>
      </c>
      <c r="AI76">
        <v>959.3069495835992</v>
      </c>
      <c r="AJ76">
        <v>934.3752606060606</v>
      </c>
      <c r="AK76">
        <v>3.43393390383614</v>
      </c>
      <c r="AL76">
        <v>65.07382265108268</v>
      </c>
      <c r="AM76">
        <f>(AO76 - AN76 + DX76*1E3/(8.314*(DZ76+273.15)) * AQ76/DW76 * AP76) * DW76/(100*DK76) * 1000/(1000 - AO76)</f>
        <v>0</v>
      </c>
      <c r="AN76">
        <v>20.54941354965891</v>
      </c>
      <c r="AO76">
        <v>21.63034666666667</v>
      </c>
      <c r="AP76">
        <v>-1.348029828493965E-05</v>
      </c>
      <c r="AQ76">
        <v>105.1465455162051</v>
      </c>
      <c r="AR76">
        <v>0</v>
      </c>
      <c r="AS76">
        <v>0</v>
      </c>
      <c r="AT76">
        <f>IF(AR76*$H$15&gt;=AV76,1.0,(AV76/(AV76-AR76*$H$15)))</f>
        <v>0</v>
      </c>
      <c r="AU76">
        <f>(AT76-1)*100</f>
        <v>0</v>
      </c>
      <c r="AV76">
        <f>MAX(0,($B$15+$C$15*EE76)/(1+$D$15*EE76)*DX76/(DZ76+273)*$E$15)</f>
        <v>0</v>
      </c>
      <c r="AW76" t="s">
        <v>437</v>
      </c>
      <c r="AX76" t="s">
        <v>437</v>
      </c>
      <c r="AY76">
        <v>0</v>
      </c>
      <c r="AZ76">
        <v>0</v>
      </c>
      <c r="BA76">
        <f>1-AY76/AZ76</f>
        <v>0</v>
      </c>
      <c r="BB76">
        <v>0</v>
      </c>
      <c r="BC76" t="s">
        <v>437</v>
      </c>
      <c r="BD76" t="s">
        <v>437</v>
      </c>
      <c r="BE76">
        <v>0</v>
      </c>
      <c r="BF76">
        <v>0</v>
      </c>
      <c r="BG76">
        <f>1-BE76/BF76</f>
        <v>0</v>
      </c>
      <c r="BH76">
        <v>0.5</v>
      </c>
      <c r="BI76">
        <f>DH76</f>
        <v>0</v>
      </c>
      <c r="BJ76">
        <f>K76</f>
        <v>0</v>
      </c>
      <c r="BK76">
        <f>BG76*BH76*BI76</f>
        <v>0</v>
      </c>
      <c r="BL76">
        <f>(BJ76-BB76)/BI76</f>
        <v>0</v>
      </c>
      <c r="BM76">
        <f>(AZ76-BF76)/BF76</f>
        <v>0</v>
      </c>
      <c r="BN76">
        <f>AY76/(BA76+AY76/BF76)</f>
        <v>0</v>
      </c>
      <c r="BO76" t="s">
        <v>437</v>
      </c>
      <c r="BP76">
        <v>0</v>
      </c>
      <c r="BQ76">
        <f>IF(BP76&lt;&gt;0, BP76, BN76)</f>
        <v>0</v>
      </c>
      <c r="BR76">
        <f>1-BQ76/BF76</f>
        <v>0</v>
      </c>
      <c r="BS76">
        <f>(BF76-BE76)/(BF76-BQ76)</f>
        <v>0</v>
      </c>
      <c r="BT76">
        <f>(AZ76-BF76)/(AZ76-BQ76)</f>
        <v>0</v>
      </c>
      <c r="BU76">
        <f>(BF76-BE76)/(BF76-AY76)</f>
        <v>0</v>
      </c>
      <c r="BV76">
        <f>(AZ76-BF76)/(AZ76-AY76)</f>
        <v>0</v>
      </c>
      <c r="BW76">
        <f>(BS76*BQ76/BE76)</f>
        <v>0</v>
      </c>
      <c r="BX76">
        <f>(1-BW76)</f>
        <v>0</v>
      </c>
      <c r="DG76">
        <f>$B$13*EF76+$C$13*EG76+$F$13*ER76*(1-EU76)</f>
        <v>0</v>
      </c>
      <c r="DH76">
        <f>DG76*DI76</f>
        <v>0</v>
      </c>
      <c r="DI76">
        <f>($B$13*$D$11+$C$13*$D$11+$F$13*((FE76+EW76)/MAX(FE76+EW76+FF76, 0.1)*$I$11+FF76/MAX(FE76+EW76+FF76, 0.1)*$J$11))/($B$13+$C$13+$F$13)</f>
        <v>0</v>
      </c>
      <c r="DJ76">
        <f>($B$13*$K$11+$C$13*$K$11+$F$13*((FE76+EW76)/MAX(FE76+EW76+FF76, 0.1)*$P$11+FF76/MAX(FE76+EW76+FF76, 0.1)*$Q$11))/($B$13+$C$13+$F$13)</f>
        <v>0</v>
      </c>
      <c r="DK76">
        <v>2.7</v>
      </c>
      <c r="DL76">
        <v>0.5</v>
      </c>
      <c r="DM76" t="s">
        <v>438</v>
      </c>
      <c r="DN76">
        <v>2</v>
      </c>
      <c r="DO76" t="b">
        <v>1</v>
      </c>
      <c r="DP76">
        <v>1759073451.278571</v>
      </c>
      <c r="DQ76">
        <v>889.5238928571429</v>
      </c>
      <c r="DR76">
        <v>923.830607142857</v>
      </c>
      <c r="DS76">
        <v>21.62647857142857</v>
      </c>
      <c r="DT76">
        <v>20.55016428571429</v>
      </c>
      <c r="DU76">
        <v>890.0467857142856</v>
      </c>
      <c r="DV76">
        <v>21.34280714285715</v>
      </c>
      <c r="DW76">
        <v>499.9783214285714</v>
      </c>
      <c r="DX76">
        <v>90.87911785714287</v>
      </c>
      <c r="DY76">
        <v>0.06595883571428571</v>
      </c>
      <c r="DZ76">
        <v>28.66606428571429</v>
      </c>
      <c r="EA76">
        <v>29.98669999999999</v>
      </c>
      <c r="EB76">
        <v>999.9000000000002</v>
      </c>
      <c r="EC76">
        <v>0</v>
      </c>
      <c r="ED76">
        <v>0</v>
      </c>
      <c r="EE76">
        <v>9986.765000000001</v>
      </c>
      <c r="EF76">
        <v>0</v>
      </c>
      <c r="EG76">
        <v>11.30626071428571</v>
      </c>
      <c r="EH76">
        <v>-34.30674642857142</v>
      </c>
      <c r="EI76">
        <v>909.1864642857142</v>
      </c>
      <c r="EJ76">
        <v>943.2138571428569</v>
      </c>
      <c r="EK76">
        <v>1.076307142857143</v>
      </c>
      <c r="EL76">
        <v>923.830607142857</v>
      </c>
      <c r="EM76">
        <v>20.55016428571429</v>
      </c>
      <c r="EN76">
        <v>1.965395</v>
      </c>
      <c r="EO76">
        <v>1.867581428571429</v>
      </c>
      <c r="EP76">
        <v>17.16827142857143</v>
      </c>
      <c r="EQ76">
        <v>16.36421071428571</v>
      </c>
      <c r="ER76">
        <v>2000.008214285714</v>
      </c>
      <c r="ES76">
        <v>0.9800071785714286</v>
      </c>
      <c r="ET76">
        <v>0.01999288928571429</v>
      </c>
      <c r="EU76">
        <v>0</v>
      </c>
      <c r="EV76">
        <v>323.2853214285715</v>
      </c>
      <c r="EW76">
        <v>5.00078</v>
      </c>
      <c r="EX76">
        <v>6397.828928571428</v>
      </c>
      <c r="EY76">
        <v>16379.75357142857</v>
      </c>
      <c r="EZ76">
        <v>39.12478571428571</v>
      </c>
      <c r="FA76">
        <v>39.93699999999999</v>
      </c>
      <c r="FB76">
        <v>39.27875</v>
      </c>
      <c r="FC76">
        <v>39.63814285714285</v>
      </c>
      <c r="FD76">
        <v>40.18053571428571</v>
      </c>
      <c r="FE76">
        <v>1955.118214285714</v>
      </c>
      <c r="FF76">
        <v>39.89000000000001</v>
      </c>
      <c r="FG76">
        <v>0</v>
      </c>
      <c r="FH76">
        <v>1759073451.2</v>
      </c>
      <c r="FI76">
        <v>0</v>
      </c>
      <c r="FJ76">
        <v>323.34984</v>
      </c>
      <c r="FK76">
        <v>3.230538450295835</v>
      </c>
      <c r="FL76">
        <v>84.56461539146504</v>
      </c>
      <c r="FM76">
        <v>6398.7812</v>
      </c>
      <c r="FN76">
        <v>15</v>
      </c>
      <c r="FO76">
        <v>0</v>
      </c>
      <c r="FP76" t="s">
        <v>439</v>
      </c>
      <c r="FQ76">
        <v>1746989605.5</v>
      </c>
      <c r="FR76">
        <v>1746989593.5</v>
      </c>
      <c r="FS76">
        <v>0</v>
      </c>
      <c r="FT76">
        <v>-0.274</v>
      </c>
      <c r="FU76">
        <v>-0.002</v>
      </c>
      <c r="FV76">
        <v>2.549</v>
      </c>
      <c r="FW76">
        <v>0.129</v>
      </c>
      <c r="FX76">
        <v>420</v>
      </c>
      <c r="FY76">
        <v>17</v>
      </c>
      <c r="FZ76">
        <v>0.02</v>
      </c>
      <c r="GA76">
        <v>0.04</v>
      </c>
      <c r="GB76">
        <v>-34.32836585365854</v>
      </c>
      <c r="GC76">
        <v>0.6126292682926419</v>
      </c>
      <c r="GD76">
        <v>0.1004152563711119</v>
      </c>
      <c r="GE76">
        <v>0</v>
      </c>
      <c r="GF76">
        <v>323.1155588235294</v>
      </c>
      <c r="GG76">
        <v>3.872314742055895</v>
      </c>
      <c r="GH76">
        <v>0.4312690023896277</v>
      </c>
      <c r="GI76">
        <v>0</v>
      </c>
      <c r="GJ76">
        <v>1.073120731707317</v>
      </c>
      <c r="GK76">
        <v>0.06702689895470318</v>
      </c>
      <c r="GL76">
        <v>0.008849802640832041</v>
      </c>
      <c r="GM76">
        <v>1</v>
      </c>
      <c r="GN76">
        <v>1</v>
      </c>
      <c r="GO76">
        <v>3</v>
      </c>
      <c r="GP76" t="s">
        <v>455</v>
      </c>
      <c r="GQ76">
        <v>3.10215</v>
      </c>
      <c r="GR76">
        <v>2.72383</v>
      </c>
      <c r="GS76">
        <v>0.152406</v>
      </c>
      <c r="GT76">
        <v>0.156059</v>
      </c>
      <c r="GU76">
        <v>0.100544</v>
      </c>
      <c r="GV76">
        <v>0.0983348</v>
      </c>
      <c r="GW76">
        <v>22161.8</v>
      </c>
      <c r="GX76">
        <v>20049.8</v>
      </c>
      <c r="GY76">
        <v>26711.2</v>
      </c>
      <c r="GZ76">
        <v>23979.6</v>
      </c>
      <c r="HA76">
        <v>38448</v>
      </c>
      <c r="HB76">
        <v>31968.7</v>
      </c>
      <c r="HC76">
        <v>46638.6</v>
      </c>
      <c r="HD76">
        <v>37936.4</v>
      </c>
      <c r="HE76">
        <v>1.86765</v>
      </c>
      <c r="HF76">
        <v>1.86835</v>
      </c>
      <c r="HG76">
        <v>0.136066</v>
      </c>
      <c r="HH76">
        <v>0</v>
      </c>
      <c r="HI76">
        <v>27.7724</v>
      </c>
      <c r="HJ76">
        <v>999.9</v>
      </c>
      <c r="HK76">
        <v>49.4</v>
      </c>
      <c r="HL76">
        <v>31.2</v>
      </c>
      <c r="HM76">
        <v>24.8035</v>
      </c>
      <c r="HN76">
        <v>61.4991</v>
      </c>
      <c r="HO76">
        <v>22.3838</v>
      </c>
      <c r="HP76">
        <v>1</v>
      </c>
      <c r="HQ76">
        <v>0.134096</v>
      </c>
      <c r="HR76">
        <v>-0.120719</v>
      </c>
      <c r="HS76">
        <v>20.281</v>
      </c>
      <c r="HT76">
        <v>5.2116</v>
      </c>
      <c r="HU76">
        <v>11.9797</v>
      </c>
      <c r="HV76">
        <v>4.96335</v>
      </c>
      <c r="HW76">
        <v>3.27435</v>
      </c>
      <c r="HX76">
        <v>9999</v>
      </c>
      <c r="HY76">
        <v>9999</v>
      </c>
      <c r="HZ76">
        <v>9999</v>
      </c>
      <c r="IA76">
        <v>31.1</v>
      </c>
      <c r="IB76">
        <v>1.86397</v>
      </c>
      <c r="IC76">
        <v>1.86012</v>
      </c>
      <c r="ID76">
        <v>1.85839</v>
      </c>
      <c r="IE76">
        <v>1.85976</v>
      </c>
      <c r="IF76">
        <v>1.85989</v>
      </c>
      <c r="IG76">
        <v>1.85837</v>
      </c>
      <c r="IH76">
        <v>1.85745</v>
      </c>
      <c r="II76">
        <v>1.85242</v>
      </c>
      <c r="IJ76">
        <v>0</v>
      </c>
      <c r="IK76">
        <v>0</v>
      </c>
      <c r="IL76">
        <v>0</v>
      </c>
      <c r="IM76">
        <v>0</v>
      </c>
      <c r="IN76" t="s">
        <v>441</v>
      </c>
      <c r="IO76" t="s">
        <v>442</v>
      </c>
      <c r="IP76" t="s">
        <v>443</v>
      </c>
      <c r="IQ76" t="s">
        <v>443</v>
      </c>
      <c r="IR76" t="s">
        <v>443</v>
      </c>
      <c r="IS76" t="s">
        <v>443</v>
      </c>
      <c r="IT76">
        <v>0</v>
      </c>
      <c r="IU76">
        <v>100</v>
      </c>
      <c r="IV76">
        <v>100</v>
      </c>
      <c r="IW76">
        <v>-0.494</v>
      </c>
      <c r="IX76">
        <v>0.2837</v>
      </c>
      <c r="IY76">
        <v>-0.819046093373875</v>
      </c>
      <c r="IZ76">
        <v>-0.0008311593448893811</v>
      </c>
      <c r="JA76">
        <v>1.768286430498992E-06</v>
      </c>
      <c r="JB76">
        <v>-5.176383660599935E-10</v>
      </c>
      <c r="JC76">
        <v>0.01793090377665582</v>
      </c>
      <c r="JD76">
        <v>0.002652576625932546</v>
      </c>
      <c r="JE76">
        <v>0.0004569377311329863</v>
      </c>
      <c r="JF76">
        <v>1.003524486243527E-07</v>
      </c>
      <c r="JG76">
        <v>2</v>
      </c>
      <c r="JH76">
        <v>1975</v>
      </c>
      <c r="JI76">
        <v>1</v>
      </c>
      <c r="JJ76">
        <v>26</v>
      </c>
      <c r="JK76">
        <v>201397.6</v>
      </c>
      <c r="JL76">
        <v>201397.8</v>
      </c>
      <c r="JM76">
        <v>2.229</v>
      </c>
      <c r="JN76">
        <v>2.61108</v>
      </c>
      <c r="JO76">
        <v>1.49658</v>
      </c>
      <c r="JP76">
        <v>2.34375</v>
      </c>
      <c r="JQ76">
        <v>1.54907</v>
      </c>
      <c r="JR76">
        <v>2.46826</v>
      </c>
      <c r="JS76">
        <v>36.1754</v>
      </c>
      <c r="JT76">
        <v>24.1838</v>
      </c>
      <c r="JU76">
        <v>18</v>
      </c>
      <c r="JV76">
        <v>482.958</v>
      </c>
      <c r="JW76">
        <v>498.447</v>
      </c>
      <c r="JX76">
        <v>27.458</v>
      </c>
      <c r="JY76">
        <v>29.0298</v>
      </c>
      <c r="JZ76">
        <v>29.9999</v>
      </c>
      <c r="KA76">
        <v>29.315</v>
      </c>
      <c r="KB76">
        <v>29.3256</v>
      </c>
      <c r="KC76">
        <v>44.7485</v>
      </c>
      <c r="KD76">
        <v>19.9202</v>
      </c>
      <c r="KE76">
        <v>92.9366</v>
      </c>
      <c r="KF76">
        <v>27.4603</v>
      </c>
      <c r="KG76">
        <v>975.179</v>
      </c>
      <c r="KH76">
        <v>20.5646</v>
      </c>
      <c r="KI76">
        <v>101.976</v>
      </c>
      <c r="KJ76">
        <v>91.4902</v>
      </c>
    </row>
    <row r="77" spans="1:296">
      <c r="A77">
        <v>59</v>
      </c>
      <c r="B77">
        <v>1759073464.6</v>
      </c>
      <c r="C77">
        <v>381.5</v>
      </c>
      <c r="D77" t="s">
        <v>561</v>
      </c>
      <c r="E77" t="s">
        <v>562</v>
      </c>
      <c r="F77">
        <v>5</v>
      </c>
      <c r="G77" t="s">
        <v>436</v>
      </c>
      <c r="H77">
        <v>1759073456.85</v>
      </c>
      <c r="I77">
        <f>(J77)/1000</f>
        <v>0</v>
      </c>
      <c r="J77">
        <f>IF(DO77, AM77, AG77)</f>
        <v>0</v>
      </c>
      <c r="K77">
        <f>IF(DO77, AH77, AF77)</f>
        <v>0</v>
      </c>
      <c r="L77">
        <f>DQ77 - IF(AT77&gt;1, K77*DK77*100.0/(AV77), 0)</f>
        <v>0</v>
      </c>
      <c r="M77">
        <f>((S77-I77/2)*L77-K77)/(S77+I77/2)</f>
        <v>0</v>
      </c>
      <c r="N77">
        <f>M77*(DX77+DY77)/1000.0</f>
        <v>0</v>
      </c>
      <c r="O77">
        <f>(DQ77 - IF(AT77&gt;1, K77*DK77*100.0/(AV77), 0))*(DX77+DY77)/1000.0</f>
        <v>0</v>
      </c>
      <c r="P77">
        <f>2.0/((1/R77-1/Q77)+SIGN(R77)*SQRT((1/R77-1/Q77)*(1/R77-1/Q77) + 4*DL77/((DL77+1)*(DL77+1))*(2*1/R77*1/Q77-1/Q77*1/Q77)))</f>
        <v>0</v>
      </c>
      <c r="Q77">
        <f>IF(LEFT(DM77,1)&lt;&gt;"0",IF(LEFT(DM77,1)="1",3.0,DN77),$D$5+$E$5*(EE77*DX77/($K$5*1000))+$F$5*(EE77*DX77/($K$5*1000))*MAX(MIN(DK77,$J$5),$I$5)*MAX(MIN(DK77,$J$5),$I$5)+$G$5*MAX(MIN(DK77,$J$5),$I$5)*(EE77*DX77/($K$5*1000))+$H$5*(EE77*DX77/($K$5*1000))*(EE77*DX77/($K$5*1000)))</f>
        <v>0</v>
      </c>
      <c r="R77">
        <f>I77*(1000-(1000*0.61365*exp(17.502*V77/(240.97+V77))/(DX77+DY77)+DS77)/2)/(1000*0.61365*exp(17.502*V77/(240.97+V77))/(DX77+DY77)-DS77)</f>
        <v>0</v>
      </c>
      <c r="S77">
        <f>1/((DL77+1)/(P77/1.6)+1/(Q77/1.37)) + DL77/((DL77+1)/(P77/1.6) + DL77/(Q77/1.37))</f>
        <v>0</v>
      </c>
      <c r="T77">
        <f>(DG77*DJ77)</f>
        <v>0</v>
      </c>
      <c r="U77">
        <f>(DZ77+(T77+2*0.95*5.67E-8*(((DZ77+$B$9)+273)^4-(DZ77+273)^4)-44100*I77)/(1.84*29.3*Q77+8*0.95*5.67E-8*(DZ77+273)^3))</f>
        <v>0</v>
      </c>
      <c r="V77">
        <f>($C$9*EA77+$D$9*EB77+$E$9*U77)</f>
        <v>0</v>
      </c>
      <c r="W77">
        <f>0.61365*exp(17.502*V77/(240.97+V77))</f>
        <v>0</v>
      </c>
      <c r="X77">
        <f>(Y77/Z77*100)</f>
        <v>0</v>
      </c>
      <c r="Y77">
        <f>DS77*(DX77+DY77)/1000</f>
        <v>0</v>
      </c>
      <c r="Z77">
        <f>0.61365*exp(17.502*DZ77/(240.97+DZ77))</f>
        <v>0</v>
      </c>
      <c r="AA77">
        <f>(W77-DS77*(DX77+DY77)/1000)</f>
        <v>0</v>
      </c>
      <c r="AB77">
        <f>(-I77*44100)</f>
        <v>0</v>
      </c>
      <c r="AC77">
        <f>2*29.3*Q77*0.92*(DZ77-V77)</f>
        <v>0</v>
      </c>
      <c r="AD77">
        <f>2*0.95*5.67E-8*(((DZ77+$B$9)+273)^4-(V77+273)^4)</f>
        <v>0</v>
      </c>
      <c r="AE77">
        <f>T77+AD77+AB77+AC77</f>
        <v>0</v>
      </c>
      <c r="AF77">
        <f>DW77*AT77*(DR77-DQ77*(1000-AT77*DT77)/(1000-AT77*DS77))/(100*DK77)</f>
        <v>0</v>
      </c>
      <c r="AG77">
        <f>1000*DW77*AT77*(DS77-DT77)/(100*DK77*(1000-AT77*DS77))</f>
        <v>0</v>
      </c>
      <c r="AH77">
        <f>(AI77 - AJ77 - DX77*1E3/(8.314*(DZ77+273.15)) * AL77/DW77 * AK77) * DW77/(100*DK77) * (1000 - DT77)/1000</f>
        <v>0</v>
      </c>
      <c r="AI77">
        <v>978.0936459183023</v>
      </c>
      <c r="AJ77">
        <v>953.1105333333331</v>
      </c>
      <c r="AK77">
        <v>3.395340919375857</v>
      </c>
      <c r="AL77">
        <v>65.07382265108268</v>
      </c>
      <c r="AM77">
        <f>(AO77 - AN77 + DX77*1E3/(8.314*(DZ77+273.15)) * AQ77/DW77 * AP77) * DW77/(100*DK77) * 1000/(1000 - AO77)</f>
        <v>0</v>
      </c>
      <c r="AN77">
        <v>20.54579966145274</v>
      </c>
      <c r="AO77">
        <v>21.62840666666666</v>
      </c>
      <c r="AP77">
        <v>-2.402780477354106E-05</v>
      </c>
      <c r="AQ77">
        <v>105.1465455162051</v>
      </c>
      <c r="AR77">
        <v>0</v>
      </c>
      <c r="AS77">
        <v>0</v>
      </c>
      <c r="AT77">
        <f>IF(AR77*$H$15&gt;=AV77,1.0,(AV77/(AV77-AR77*$H$15)))</f>
        <v>0</v>
      </c>
      <c r="AU77">
        <f>(AT77-1)*100</f>
        <v>0</v>
      </c>
      <c r="AV77">
        <f>MAX(0,($B$15+$C$15*EE77)/(1+$D$15*EE77)*DX77/(DZ77+273)*$E$15)</f>
        <v>0</v>
      </c>
      <c r="AW77" t="s">
        <v>437</v>
      </c>
      <c r="AX77" t="s">
        <v>437</v>
      </c>
      <c r="AY77">
        <v>0</v>
      </c>
      <c r="AZ77">
        <v>0</v>
      </c>
      <c r="BA77">
        <f>1-AY77/AZ77</f>
        <v>0</v>
      </c>
      <c r="BB77">
        <v>0</v>
      </c>
      <c r="BC77" t="s">
        <v>437</v>
      </c>
      <c r="BD77" t="s">
        <v>437</v>
      </c>
      <c r="BE77">
        <v>0</v>
      </c>
      <c r="BF77">
        <v>0</v>
      </c>
      <c r="BG77">
        <f>1-BE77/BF77</f>
        <v>0</v>
      </c>
      <c r="BH77">
        <v>0.5</v>
      </c>
      <c r="BI77">
        <f>DH77</f>
        <v>0</v>
      </c>
      <c r="BJ77">
        <f>K77</f>
        <v>0</v>
      </c>
      <c r="BK77">
        <f>BG77*BH77*BI77</f>
        <v>0</v>
      </c>
      <c r="BL77">
        <f>(BJ77-BB77)/BI77</f>
        <v>0</v>
      </c>
      <c r="BM77">
        <f>(AZ77-BF77)/BF77</f>
        <v>0</v>
      </c>
      <c r="BN77">
        <f>AY77/(BA77+AY77/BF77)</f>
        <v>0</v>
      </c>
      <c r="BO77" t="s">
        <v>437</v>
      </c>
      <c r="BP77">
        <v>0</v>
      </c>
      <c r="BQ77">
        <f>IF(BP77&lt;&gt;0, BP77, BN77)</f>
        <v>0</v>
      </c>
      <c r="BR77">
        <f>1-BQ77/BF77</f>
        <v>0</v>
      </c>
      <c r="BS77">
        <f>(BF77-BE77)/(BF77-BQ77)</f>
        <v>0</v>
      </c>
      <c r="BT77">
        <f>(AZ77-BF77)/(AZ77-BQ77)</f>
        <v>0</v>
      </c>
      <c r="BU77">
        <f>(BF77-BE77)/(BF77-AY77)</f>
        <v>0</v>
      </c>
      <c r="BV77">
        <f>(AZ77-BF77)/(AZ77-AY77)</f>
        <v>0</v>
      </c>
      <c r="BW77">
        <f>(BS77*BQ77/BE77)</f>
        <v>0</v>
      </c>
      <c r="BX77">
        <f>(1-BW77)</f>
        <v>0</v>
      </c>
      <c r="DG77">
        <f>$B$13*EF77+$C$13*EG77+$F$13*ER77*(1-EU77)</f>
        <v>0</v>
      </c>
      <c r="DH77">
        <f>DG77*DI77</f>
        <v>0</v>
      </c>
      <c r="DI77">
        <f>($B$13*$D$11+$C$13*$D$11+$F$13*((FE77+EW77)/MAX(FE77+EW77+FF77, 0.1)*$I$11+FF77/MAX(FE77+EW77+FF77, 0.1)*$J$11))/($B$13+$C$13+$F$13)</f>
        <v>0</v>
      </c>
      <c r="DJ77">
        <f>($B$13*$K$11+$C$13*$K$11+$F$13*((FE77+EW77)/MAX(FE77+EW77+FF77, 0.1)*$P$11+FF77/MAX(FE77+EW77+FF77, 0.1)*$Q$11))/($B$13+$C$13+$F$13)</f>
        <v>0</v>
      </c>
      <c r="DK77">
        <v>2.7</v>
      </c>
      <c r="DL77">
        <v>0.5</v>
      </c>
      <c r="DM77" t="s">
        <v>438</v>
      </c>
      <c r="DN77">
        <v>2</v>
      </c>
      <c r="DO77" t="b">
        <v>1</v>
      </c>
      <c r="DP77">
        <v>1759073456.85</v>
      </c>
      <c r="DQ77">
        <v>908.2416428571429</v>
      </c>
      <c r="DR77">
        <v>942.4871071428572</v>
      </c>
      <c r="DS77">
        <v>21.629875</v>
      </c>
      <c r="DT77">
        <v>20.54895</v>
      </c>
      <c r="DU77">
        <v>908.7440714285715</v>
      </c>
      <c r="DV77">
        <v>21.34613214285715</v>
      </c>
      <c r="DW77">
        <v>500.0034642857142</v>
      </c>
      <c r="DX77">
        <v>90.87945357142858</v>
      </c>
      <c r="DY77">
        <v>0.06577403928571428</v>
      </c>
      <c r="DZ77">
        <v>28.66412857142857</v>
      </c>
      <c r="EA77">
        <v>29.98976785714285</v>
      </c>
      <c r="EB77">
        <v>999.9000000000002</v>
      </c>
      <c r="EC77">
        <v>0</v>
      </c>
      <c r="ED77">
        <v>0</v>
      </c>
      <c r="EE77">
        <v>9996.831071428573</v>
      </c>
      <c r="EF77">
        <v>0</v>
      </c>
      <c r="EG77">
        <v>11.30848928571428</v>
      </c>
      <c r="EH77">
        <v>-34.24551785714286</v>
      </c>
      <c r="EI77">
        <v>928.3210714285715</v>
      </c>
      <c r="EJ77">
        <v>962.2606428571427</v>
      </c>
      <c r="EK77">
        <v>1.080912857142857</v>
      </c>
      <c r="EL77">
        <v>942.4871071428572</v>
      </c>
      <c r="EM77">
        <v>20.54895</v>
      </c>
      <c r="EN77">
        <v>1.965710357142857</v>
      </c>
      <c r="EO77">
        <v>1.867477857142857</v>
      </c>
      <c r="EP77">
        <v>17.17080357142857</v>
      </c>
      <c r="EQ77">
        <v>16.36335357142857</v>
      </c>
      <c r="ER77">
        <v>2000.021428571428</v>
      </c>
      <c r="ES77">
        <v>0.9800072857142857</v>
      </c>
      <c r="ET77">
        <v>0.01999279285714286</v>
      </c>
      <c r="EU77">
        <v>0</v>
      </c>
      <c r="EV77">
        <v>323.6816071428571</v>
      </c>
      <c r="EW77">
        <v>5.00078</v>
      </c>
      <c r="EX77">
        <v>6405.602142857143</v>
      </c>
      <c r="EY77">
        <v>16379.85714285714</v>
      </c>
      <c r="EZ77">
        <v>39.12257142857143</v>
      </c>
      <c r="FA77">
        <v>39.93699999999999</v>
      </c>
      <c r="FB77">
        <v>39.26092857142857</v>
      </c>
      <c r="FC77">
        <v>39.63596428571429</v>
      </c>
      <c r="FD77">
        <v>40.165</v>
      </c>
      <c r="FE77">
        <v>1955.131428571428</v>
      </c>
      <c r="FF77">
        <v>39.89000000000001</v>
      </c>
      <c r="FG77">
        <v>0</v>
      </c>
      <c r="FH77">
        <v>1759073456.6</v>
      </c>
      <c r="FI77">
        <v>0</v>
      </c>
      <c r="FJ77">
        <v>323.7170384615384</v>
      </c>
      <c r="FK77">
        <v>4.514495721844336</v>
      </c>
      <c r="FL77">
        <v>83.56136753013486</v>
      </c>
      <c r="FM77">
        <v>6405.847307692307</v>
      </c>
      <c r="FN77">
        <v>15</v>
      </c>
      <c r="FO77">
        <v>0</v>
      </c>
      <c r="FP77" t="s">
        <v>439</v>
      </c>
      <c r="FQ77">
        <v>1746989605.5</v>
      </c>
      <c r="FR77">
        <v>1746989593.5</v>
      </c>
      <c r="FS77">
        <v>0</v>
      </c>
      <c r="FT77">
        <v>-0.274</v>
      </c>
      <c r="FU77">
        <v>-0.002</v>
      </c>
      <c r="FV77">
        <v>2.549</v>
      </c>
      <c r="FW77">
        <v>0.129</v>
      </c>
      <c r="FX77">
        <v>420</v>
      </c>
      <c r="FY77">
        <v>17</v>
      </c>
      <c r="FZ77">
        <v>0.02</v>
      </c>
      <c r="GA77">
        <v>0.04</v>
      </c>
      <c r="GB77">
        <v>-34.2601325</v>
      </c>
      <c r="GC77">
        <v>0.7939463414634865</v>
      </c>
      <c r="GD77">
        <v>0.1076194345541268</v>
      </c>
      <c r="GE77">
        <v>0</v>
      </c>
      <c r="GF77">
        <v>323.535</v>
      </c>
      <c r="GG77">
        <v>4.23067990266185</v>
      </c>
      <c r="GH77">
        <v>0.4801069733740082</v>
      </c>
      <c r="GI77">
        <v>0</v>
      </c>
      <c r="GJ77">
        <v>1.07841525</v>
      </c>
      <c r="GK77">
        <v>0.04360401500937863</v>
      </c>
      <c r="GL77">
        <v>0.004982955442054457</v>
      </c>
      <c r="GM77">
        <v>1</v>
      </c>
      <c r="GN77">
        <v>1</v>
      </c>
      <c r="GO77">
        <v>3</v>
      </c>
      <c r="GP77" t="s">
        <v>455</v>
      </c>
      <c r="GQ77">
        <v>3.10233</v>
      </c>
      <c r="GR77">
        <v>2.72366</v>
      </c>
      <c r="GS77">
        <v>0.154378</v>
      </c>
      <c r="GT77">
        <v>0.158004</v>
      </c>
      <c r="GU77">
        <v>0.100538</v>
      </c>
      <c r="GV77">
        <v>0.0983183</v>
      </c>
      <c r="GW77">
        <v>22110.3</v>
      </c>
      <c r="GX77">
        <v>20003.7</v>
      </c>
      <c r="GY77">
        <v>26711.3</v>
      </c>
      <c r="GZ77">
        <v>23979.8</v>
      </c>
      <c r="HA77">
        <v>38449</v>
      </c>
      <c r="HB77">
        <v>31969.4</v>
      </c>
      <c r="HC77">
        <v>46639.2</v>
      </c>
      <c r="HD77">
        <v>37936.3</v>
      </c>
      <c r="HE77">
        <v>1.86817</v>
      </c>
      <c r="HF77">
        <v>1.8682</v>
      </c>
      <c r="HG77">
        <v>0.13575</v>
      </c>
      <c r="HH77">
        <v>0</v>
      </c>
      <c r="HI77">
        <v>27.7685</v>
      </c>
      <c r="HJ77">
        <v>999.9</v>
      </c>
      <c r="HK77">
        <v>49.4</v>
      </c>
      <c r="HL77">
        <v>31.2</v>
      </c>
      <c r="HM77">
        <v>24.8032</v>
      </c>
      <c r="HN77">
        <v>61.4791</v>
      </c>
      <c r="HO77">
        <v>22.3317</v>
      </c>
      <c r="HP77">
        <v>1</v>
      </c>
      <c r="HQ77">
        <v>0.133633</v>
      </c>
      <c r="HR77">
        <v>-0.117266</v>
      </c>
      <c r="HS77">
        <v>20.281</v>
      </c>
      <c r="HT77">
        <v>5.21205</v>
      </c>
      <c r="HU77">
        <v>11.98</v>
      </c>
      <c r="HV77">
        <v>4.96345</v>
      </c>
      <c r="HW77">
        <v>3.27445</v>
      </c>
      <c r="HX77">
        <v>9999</v>
      </c>
      <c r="HY77">
        <v>9999</v>
      </c>
      <c r="HZ77">
        <v>9999</v>
      </c>
      <c r="IA77">
        <v>31.1</v>
      </c>
      <c r="IB77">
        <v>1.86399</v>
      </c>
      <c r="IC77">
        <v>1.86013</v>
      </c>
      <c r="ID77">
        <v>1.85841</v>
      </c>
      <c r="IE77">
        <v>1.85978</v>
      </c>
      <c r="IF77">
        <v>1.85989</v>
      </c>
      <c r="IG77">
        <v>1.85837</v>
      </c>
      <c r="IH77">
        <v>1.85745</v>
      </c>
      <c r="II77">
        <v>1.85242</v>
      </c>
      <c r="IJ77">
        <v>0</v>
      </c>
      <c r="IK77">
        <v>0</v>
      </c>
      <c r="IL77">
        <v>0</v>
      </c>
      <c r="IM77">
        <v>0</v>
      </c>
      <c r="IN77" t="s">
        <v>441</v>
      </c>
      <c r="IO77" t="s">
        <v>442</v>
      </c>
      <c r="IP77" t="s">
        <v>443</v>
      </c>
      <c r="IQ77" t="s">
        <v>443</v>
      </c>
      <c r="IR77" t="s">
        <v>443</v>
      </c>
      <c r="IS77" t="s">
        <v>443</v>
      </c>
      <c r="IT77">
        <v>0</v>
      </c>
      <c r="IU77">
        <v>100</v>
      </c>
      <c r="IV77">
        <v>100</v>
      </c>
      <c r="IW77">
        <v>-0.474</v>
      </c>
      <c r="IX77">
        <v>0.2837</v>
      </c>
      <c r="IY77">
        <v>-0.819046093373875</v>
      </c>
      <c r="IZ77">
        <v>-0.0008311593448893811</v>
      </c>
      <c r="JA77">
        <v>1.768286430498992E-06</v>
      </c>
      <c r="JB77">
        <v>-5.176383660599935E-10</v>
      </c>
      <c r="JC77">
        <v>0.01793090377665582</v>
      </c>
      <c r="JD77">
        <v>0.002652576625932546</v>
      </c>
      <c r="JE77">
        <v>0.0004569377311329863</v>
      </c>
      <c r="JF77">
        <v>1.003524486243527E-07</v>
      </c>
      <c r="JG77">
        <v>2</v>
      </c>
      <c r="JH77">
        <v>1975</v>
      </c>
      <c r="JI77">
        <v>1</v>
      </c>
      <c r="JJ77">
        <v>26</v>
      </c>
      <c r="JK77">
        <v>201397.7</v>
      </c>
      <c r="JL77">
        <v>201397.9</v>
      </c>
      <c r="JM77">
        <v>2.26562</v>
      </c>
      <c r="JN77">
        <v>2.61963</v>
      </c>
      <c r="JO77">
        <v>1.49658</v>
      </c>
      <c r="JP77">
        <v>2.34375</v>
      </c>
      <c r="JQ77">
        <v>1.54907</v>
      </c>
      <c r="JR77">
        <v>2.39624</v>
      </c>
      <c r="JS77">
        <v>36.1754</v>
      </c>
      <c r="JT77">
        <v>24.1751</v>
      </c>
      <c r="JU77">
        <v>18</v>
      </c>
      <c r="JV77">
        <v>483.23</v>
      </c>
      <c r="JW77">
        <v>498.313</v>
      </c>
      <c r="JX77">
        <v>27.4621</v>
      </c>
      <c r="JY77">
        <v>29.0257</v>
      </c>
      <c r="JZ77">
        <v>29.9997</v>
      </c>
      <c r="KA77">
        <v>29.3104</v>
      </c>
      <c r="KB77">
        <v>29.3215</v>
      </c>
      <c r="KC77">
        <v>45.4632</v>
      </c>
      <c r="KD77">
        <v>19.9202</v>
      </c>
      <c r="KE77">
        <v>92.9366</v>
      </c>
      <c r="KF77">
        <v>27.4666</v>
      </c>
      <c r="KG77">
        <v>988.5359999999999</v>
      </c>
      <c r="KH77">
        <v>20.5713</v>
      </c>
      <c r="KI77">
        <v>101.976</v>
      </c>
      <c r="KJ77">
        <v>91.4903</v>
      </c>
    </row>
    <row r="78" spans="1:296">
      <c r="A78">
        <v>60</v>
      </c>
      <c r="B78">
        <v>1759073469.1</v>
      </c>
      <c r="C78">
        <v>386</v>
      </c>
      <c r="D78" t="s">
        <v>563</v>
      </c>
      <c r="E78" t="s">
        <v>564</v>
      </c>
      <c r="F78">
        <v>5</v>
      </c>
      <c r="G78" t="s">
        <v>436</v>
      </c>
      <c r="H78">
        <v>1759073461.278571</v>
      </c>
      <c r="I78">
        <f>(J78)/1000</f>
        <v>0</v>
      </c>
      <c r="J78">
        <f>IF(DO78, AM78, AG78)</f>
        <v>0</v>
      </c>
      <c r="K78">
        <f>IF(DO78, AH78, AF78)</f>
        <v>0</v>
      </c>
      <c r="L78">
        <f>DQ78 - IF(AT78&gt;1, K78*DK78*100.0/(AV78), 0)</f>
        <v>0</v>
      </c>
      <c r="M78">
        <f>((S78-I78/2)*L78-K78)/(S78+I78/2)</f>
        <v>0</v>
      </c>
      <c r="N78">
        <f>M78*(DX78+DY78)/1000.0</f>
        <v>0</v>
      </c>
      <c r="O78">
        <f>(DQ78 - IF(AT78&gt;1, K78*DK78*100.0/(AV78), 0))*(DX78+DY78)/1000.0</f>
        <v>0</v>
      </c>
      <c r="P78">
        <f>2.0/((1/R78-1/Q78)+SIGN(R78)*SQRT((1/R78-1/Q78)*(1/R78-1/Q78) + 4*DL78/((DL78+1)*(DL78+1))*(2*1/R78*1/Q78-1/Q78*1/Q78)))</f>
        <v>0</v>
      </c>
      <c r="Q78">
        <f>IF(LEFT(DM78,1)&lt;&gt;"0",IF(LEFT(DM78,1)="1",3.0,DN78),$D$5+$E$5*(EE78*DX78/($K$5*1000))+$F$5*(EE78*DX78/($K$5*1000))*MAX(MIN(DK78,$J$5),$I$5)*MAX(MIN(DK78,$J$5),$I$5)+$G$5*MAX(MIN(DK78,$J$5),$I$5)*(EE78*DX78/($K$5*1000))+$H$5*(EE78*DX78/($K$5*1000))*(EE78*DX78/($K$5*1000)))</f>
        <v>0</v>
      </c>
      <c r="R78">
        <f>I78*(1000-(1000*0.61365*exp(17.502*V78/(240.97+V78))/(DX78+DY78)+DS78)/2)/(1000*0.61365*exp(17.502*V78/(240.97+V78))/(DX78+DY78)-DS78)</f>
        <v>0</v>
      </c>
      <c r="S78">
        <f>1/((DL78+1)/(P78/1.6)+1/(Q78/1.37)) + DL78/((DL78+1)/(P78/1.6) + DL78/(Q78/1.37))</f>
        <v>0</v>
      </c>
      <c r="T78">
        <f>(DG78*DJ78)</f>
        <v>0</v>
      </c>
      <c r="U78">
        <f>(DZ78+(T78+2*0.95*5.67E-8*(((DZ78+$B$9)+273)^4-(DZ78+273)^4)-44100*I78)/(1.84*29.3*Q78+8*0.95*5.67E-8*(DZ78+273)^3))</f>
        <v>0</v>
      </c>
      <c r="V78">
        <f>($C$9*EA78+$D$9*EB78+$E$9*U78)</f>
        <v>0</v>
      </c>
      <c r="W78">
        <f>0.61365*exp(17.502*V78/(240.97+V78))</f>
        <v>0</v>
      </c>
      <c r="X78">
        <f>(Y78/Z78*100)</f>
        <v>0</v>
      </c>
      <c r="Y78">
        <f>DS78*(DX78+DY78)/1000</f>
        <v>0</v>
      </c>
      <c r="Z78">
        <f>0.61365*exp(17.502*DZ78/(240.97+DZ78))</f>
        <v>0</v>
      </c>
      <c r="AA78">
        <f>(W78-DS78*(DX78+DY78)/1000)</f>
        <v>0</v>
      </c>
      <c r="AB78">
        <f>(-I78*44100)</f>
        <v>0</v>
      </c>
      <c r="AC78">
        <f>2*29.3*Q78*0.92*(DZ78-V78)</f>
        <v>0</v>
      </c>
      <c r="AD78">
        <f>2*0.95*5.67E-8*(((DZ78+$B$9)+273)^4-(V78+273)^4)</f>
        <v>0</v>
      </c>
      <c r="AE78">
        <f>T78+AD78+AB78+AC78</f>
        <v>0</v>
      </c>
      <c r="AF78">
        <f>DW78*AT78*(DR78-DQ78*(1000-AT78*DT78)/(1000-AT78*DS78))/(100*DK78)</f>
        <v>0</v>
      </c>
      <c r="AG78">
        <f>1000*DW78*AT78*(DS78-DT78)/(100*DK78*(1000-AT78*DS78))</f>
        <v>0</v>
      </c>
      <c r="AH78">
        <f>(AI78 - AJ78 - DX78*1E3/(8.314*(DZ78+273.15)) * AL78/DW78 * AK78) * DW78/(100*DK78) * (1000 - DT78)/1000</f>
        <v>0</v>
      </c>
      <c r="AI78">
        <v>993.4792873650185</v>
      </c>
      <c r="AJ78">
        <v>968.5712909090904</v>
      </c>
      <c r="AK78">
        <v>3.4297935757219</v>
      </c>
      <c r="AL78">
        <v>65.07382265108268</v>
      </c>
      <c r="AM78">
        <f>(AO78 - AN78 + DX78*1E3/(8.314*(DZ78+273.15)) * AQ78/DW78 * AP78) * DW78/(100*DK78) * 1000/(1000 - AO78)</f>
        <v>0</v>
      </c>
      <c r="AN78">
        <v>20.54387012387188</v>
      </c>
      <c r="AO78">
        <v>21.62213151515151</v>
      </c>
      <c r="AP78">
        <v>-0.0001198510888270983</v>
      </c>
      <c r="AQ78">
        <v>105.1465455162051</v>
      </c>
      <c r="AR78">
        <v>0</v>
      </c>
      <c r="AS78">
        <v>0</v>
      </c>
      <c r="AT78">
        <f>IF(AR78*$H$15&gt;=AV78,1.0,(AV78/(AV78-AR78*$H$15)))</f>
        <v>0</v>
      </c>
      <c r="AU78">
        <f>(AT78-1)*100</f>
        <v>0</v>
      </c>
      <c r="AV78">
        <f>MAX(0,($B$15+$C$15*EE78)/(1+$D$15*EE78)*DX78/(DZ78+273)*$E$15)</f>
        <v>0</v>
      </c>
      <c r="AW78" t="s">
        <v>437</v>
      </c>
      <c r="AX78" t="s">
        <v>437</v>
      </c>
      <c r="AY78">
        <v>0</v>
      </c>
      <c r="AZ78">
        <v>0</v>
      </c>
      <c r="BA78">
        <f>1-AY78/AZ78</f>
        <v>0</v>
      </c>
      <c r="BB78">
        <v>0</v>
      </c>
      <c r="BC78" t="s">
        <v>437</v>
      </c>
      <c r="BD78" t="s">
        <v>437</v>
      </c>
      <c r="BE78">
        <v>0</v>
      </c>
      <c r="BF78">
        <v>0</v>
      </c>
      <c r="BG78">
        <f>1-BE78/BF78</f>
        <v>0</v>
      </c>
      <c r="BH78">
        <v>0.5</v>
      </c>
      <c r="BI78">
        <f>DH78</f>
        <v>0</v>
      </c>
      <c r="BJ78">
        <f>K78</f>
        <v>0</v>
      </c>
      <c r="BK78">
        <f>BG78*BH78*BI78</f>
        <v>0</v>
      </c>
      <c r="BL78">
        <f>(BJ78-BB78)/BI78</f>
        <v>0</v>
      </c>
      <c r="BM78">
        <f>(AZ78-BF78)/BF78</f>
        <v>0</v>
      </c>
      <c r="BN78">
        <f>AY78/(BA78+AY78/BF78)</f>
        <v>0</v>
      </c>
      <c r="BO78" t="s">
        <v>437</v>
      </c>
      <c r="BP78">
        <v>0</v>
      </c>
      <c r="BQ78">
        <f>IF(BP78&lt;&gt;0, BP78, BN78)</f>
        <v>0</v>
      </c>
      <c r="BR78">
        <f>1-BQ78/BF78</f>
        <v>0</v>
      </c>
      <c r="BS78">
        <f>(BF78-BE78)/(BF78-BQ78)</f>
        <v>0</v>
      </c>
      <c r="BT78">
        <f>(AZ78-BF78)/(AZ78-BQ78)</f>
        <v>0</v>
      </c>
      <c r="BU78">
        <f>(BF78-BE78)/(BF78-AY78)</f>
        <v>0</v>
      </c>
      <c r="BV78">
        <f>(AZ78-BF78)/(AZ78-AY78)</f>
        <v>0</v>
      </c>
      <c r="BW78">
        <f>(BS78*BQ78/BE78)</f>
        <v>0</v>
      </c>
      <c r="BX78">
        <f>(1-BW78)</f>
        <v>0</v>
      </c>
      <c r="DG78">
        <f>$B$13*EF78+$C$13*EG78+$F$13*ER78*(1-EU78)</f>
        <v>0</v>
      </c>
      <c r="DH78">
        <f>DG78*DI78</f>
        <v>0</v>
      </c>
      <c r="DI78">
        <f>($B$13*$D$11+$C$13*$D$11+$F$13*((FE78+EW78)/MAX(FE78+EW78+FF78, 0.1)*$I$11+FF78/MAX(FE78+EW78+FF78, 0.1)*$J$11))/($B$13+$C$13+$F$13)</f>
        <v>0</v>
      </c>
      <c r="DJ78">
        <f>($B$13*$K$11+$C$13*$K$11+$F$13*((FE78+EW78)/MAX(FE78+EW78+FF78, 0.1)*$P$11+FF78/MAX(FE78+EW78+FF78, 0.1)*$Q$11))/($B$13+$C$13+$F$13)</f>
        <v>0</v>
      </c>
      <c r="DK78">
        <v>2.7</v>
      </c>
      <c r="DL78">
        <v>0.5</v>
      </c>
      <c r="DM78" t="s">
        <v>438</v>
      </c>
      <c r="DN78">
        <v>2</v>
      </c>
      <c r="DO78" t="b">
        <v>1</v>
      </c>
      <c r="DP78">
        <v>1759073461.278571</v>
      </c>
      <c r="DQ78">
        <v>923.1006071428573</v>
      </c>
      <c r="DR78">
        <v>957.272642857143</v>
      </c>
      <c r="DS78">
        <v>21.62843928571429</v>
      </c>
      <c r="DT78">
        <v>20.54706428571429</v>
      </c>
      <c r="DU78">
        <v>923.5866071428571</v>
      </c>
      <c r="DV78">
        <v>21.34473928571429</v>
      </c>
      <c r="DW78">
        <v>499.9952142857143</v>
      </c>
      <c r="DX78">
        <v>90.87932142857143</v>
      </c>
      <c r="DY78">
        <v>0.06564131071428572</v>
      </c>
      <c r="DZ78">
        <v>28.66339642857143</v>
      </c>
      <c r="EA78">
        <v>29.99039642857143</v>
      </c>
      <c r="EB78">
        <v>999.9000000000002</v>
      </c>
      <c r="EC78">
        <v>0</v>
      </c>
      <c r="ED78">
        <v>0</v>
      </c>
      <c r="EE78">
        <v>10008.59357142857</v>
      </c>
      <c r="EF78">
        <v>0</v>
      </c>
      <c r="EG78">
        <v>11.31006071428571</v>
      </c>
      <c r="EH78">
        <v>-34.17215714285714</v>
      </c>
      <c r="EI78">
        <v>943.5071428571428</v>
      </c>
      <c r="EJ78">
        <v>977.3543214285713</v>
      </c>
      <c r="EK78">
        <v>1.081366071428571</v>
      </c>
      <c r="EL78">
        <v>957.272642857143</v>
      </c>
      <c r="EM78">
        <v>20.54706428571429</v>
      </c>
      <c r="EN78">
        <v>1.9655775</v>
      </c>
      <c r="EO78">
        <v>1.867303928571428</v>
      </c>
      <c r="EP78">
        <v>17.16973571428571</v>
      </c>
      <c r="EQ78">
        <v>16.36188928571429</v>
      </c>
      <c r="ER78">
        <v>2000.056428571429</v>
      </c>
      <c r="ES78">
        <v>0.9800076071428572</v>
      </c>
      <c r="ET78">
        <v>0.01999246428571428</v>
      </c>
      <c r="EU78">
        <v>0</v>
      </c>
      <c r="EV78">
        <v>324.0233571428572</v>
      </c>
      <c r="EW78">
        <v>5.00078</v>
      </c>
      <c r="EX78">
        <v>6411.826071428572</v>
      </c>
      <c r="EY78">
        <v>16380.13571428571</v>
      </c>
      <c r="EZ78">
        <v>39.13375</v>
      </c>
      <c r="FA78">
        <v>39.94149999999998</v>
      </c>
      <c r="FB78">
        <v>39.21407142857142</v>
      </c>
      <c r="FC78">
        <v>39.64485714285714</v>
      </c>
      <c r="FD78">
        <v>40.17614285714285</v>
      </c>
      <c r="FE78">
        <v>1955.166428571428</v>
      </c>
      <c r="FF78">
        <v>39.89000000000001</v>
      </c>
      <c r="FG78">
        <v>0</v>
      </c>
      <c r="FH78">
        <v>1759073461.4</v>
      </c>
      <c r="FI78">
        <v>0</v>
      </c>
      <c r="FJ78">
        <v>324.0716538461538</v>
      </c>
      <c r="FK78">
        <v>4.297675206560996</v>
      </c>
      <c r="FL78">
        <v>81.31213675514631</v>
      </c>
      <c r="FM78">
        <v>6412.424615384614</v>
      </c>
      <c r="FN78">
        <v>15</v>
      </c>
      <c r="FO78">
        <v>0</v>
      </c>
      <c r="FP78" t="s">
        <v>439</v>
      </c>
      <c r="FQ78">
        <v>1746989605.5</v>
      </c>
      <c r="FR78">
        <v>1746989593.5</v>
      </c>
      <c r="FS78">
        <v>0</v>
      </c>
      <c r="FT78">
        <v>-0.274</v>
      </c>
      <c r="FU78">
        <v>-0.002</v>
      </c>
      <c r="FV78">
        <v>2.549</v>
      </c>
      <c r="FW78">
        <v>0.129</v>
      </c>
      <c r="FX78">
        <v>420</v>
      </c>
      <c r="FY78">
        <v>17</v>
      </c>
      <c r="FZ78">
        <v>0.02</v>
      </c>
      <c r="GA78">
        <v>0.04</v>
      </c>
      <c r="GB78">
        <v>-34.2230575</v>
      </c>
      <c r="GC78">
        <v>0.6994187617261507</v>
      </c>
      <c r="GD78">
        <v>0.1014550143844552</v>
      </c>
      <c r="GE78">
        <v>0</v>
      </c>
      <c r="GF78">
        <v>323.8168529411764</v>
      </c>
      <c r="GG78">
        <v>4.43830404588431</v>
      </c>
      <c r="GH78">
        <v>0.5034889526419878</v>
      </c>
      <c r="GI78">
        <v>0</v>
      </c>
      <c r="GJ78">
        <v>1.08085725</v>
      </c>
      <c r="GK78">
        <v>0.01224551594746464</v>
      </c>
      <c r="GL78">
        <v>0.001789298727854016</v>
      </c>
      <c r="GM78">
        <v>1</v>
      </c>
      <c r="GN78">
        <v>1</v>
      </c>
      <c r="GO78">
        <v>3</v>
      </c>
      <c r="GP78" t="s">
        <v>455</v>
      </c>
      <c r="GQ78">
        <v>3.10217</v>
      </c>
      <c r="GR78">
        <v>2.72392</v>
      </c>
      <c r="GS78">
        <v>0.155983</v>
      </c>
      <c r="GT78">
        <v>0.159569</v>
      </c>
      <c r="GU78">
        <v>0.100517</v>
      </c>
      <c r="GV78">
        <v>0.0983195</v>
      </c>
      <c r="GW78">
        <v>22068.6</v>
      </c>
      <c r="GX78">
        <v>19966.5</v>
      </c>
      <c r="GY78">
        <v>26711.6</v>
      </c>
      <c r="GZ78">
        <v>23979.8</v>
      </c>
      <c r="HA78">
        <v>38450.4</v>
      </c>
      <c r="HB78">
        <v>31969.6</v>
      </c>
      <c r="HC78">
        <v>46639.5</v>
      </c>
      <c r="HD78">
        <v>37936.4</v>
      </c>
      <c r="HE78">
        <v>1.8677</v>
      </c>
      <c r="HF78">
        <v>1.86875</v>
      </c>
      <c r="HG78">
        <v>0.136234</v>
      </c>
      <c r="HH78">
        <v>0</v>
      </c>
      <c r="HI78">
        <v>27.7641</v>
      </c>
      <c r="HJ78">
        <v>999.9</v>
      </c>
      <c r="HK78">
        <v>49.4</v>
      </c>
      <c r="HL78">
        <v>31.2</v>
      </c>
      <c r="HM78">
        <v>24.8046</v>
      </c>
      <c r="HN78">
        <v>61.4291</v>
      </c>
      <c r="HO78">
        <v>22.2035</v>
      </c>
      <c r="HP78">
        <v>1</v>
      </c>
      <c r="HQ78">
        <v>0.133422</v>
      </c>
      <c r="HR78">
        <v>-0.130703</v>
      </c>
      <c r="HS78">
        <v>20.2812</v>
      </c>
      <c r="HT78">
        <v>5.21265</v>
      </c>
      <c r="HU78">
        <v>11.98</v>
      </c>
      <c r="HV78">
        <v>4.9634</v>
      </c>
      <c r="HW78">
        <v>3.27435</v>
      </c>
      <c r="HX78">
        <v>9999</v>
      </c>
      <c r="HY78">
        <v>9999</v>
      </c>
      <c r="HZ78">
        <v>9999</v>
      </c>
      <c r="IA78">
        <v>31.1</v>
      </c>
      <c r="IB78">
        <v>1.86399</v>
      </c>
      <c r="IC78">
        <v>1.86012</v>
      </c>
      <c r="ID78">
        <v>1.8584</v>
      </c>
      <c r="IE78">
        <v>1.85975</v>
      </c>
      <c r="IF78">
        <v>1.85989</v>
      </c>
      <c r="IG78">
        <v>1.85837</v>
      </c>
      <c r="IH78">
        <v>1.85745</v>
      </c>
      <c r="II78">
        <v>1.85242</v>
      </c>
      <c r="IJ78">
        <v>0</v>
      </c>
      <c r="IK78">
        <v>0</v>
      </c>
      <c r="IL78">
        <v>0</v>
      </c>
      <c r="IM78">
        <v>0</v>
      </c>
      <c r="IN78" t="s">
        <v>441</v>
      </c>
      <c r="IO78" t="s">
        <v>442</v>
      </c>
      <c r="IP78" t="s">
        <v>443</v>
      </c>
      <c r="IQ78" t="s">
        <v>443</v>
      </c>
      <c r="IR78" t="s">
        <v>443</v>
      </c>
      <c r="IS78" t="s">
        <v>443</v>
      </c>
      <c r="IT78">
        <v>0</v>
      </c>
      <c r="IU78">
        <v>100</v>
      </c>
      <c r="IV78">
        <v>100</v>
      </c>
      <c r="IW78">
        <v>-0.457</v>
      </c>
      <c r="IX78">
        <v>0.2836</v>
      </c>
      <c r="IY78">
        <v>-0.819046093373875</v>
      </c>
      <c r="IZ78">
        <v>-0.0008311593448893811</v>
      </c>
      <c r="JA78">
        <v>1.768286430498992E-06</v>
      </c>
      <c r="JB78">
        <v>-5.176383660599935E-10</v>
      </c>
      <c r="JC78">
        <v>0.01793090377665582</v>
      </c>
      <c r="JD78">
        <v>0.002652576625932546</v>
      </c>
      <c r="JE78">
        <v>0.0004569377311329863</v>
      </c>
      <c r="JF78">
        <v>1.003524486243527E-07</v>
      </c>
      <c r="JG78">
        <v>2</v>
      </c>
      <c r="JH78">
        <v>1975</v>
      </c>
      <c r="JI78">
        <v>1</v>
      </c>
      <c r="JJ78">
        <v>26</v>
      </c>
      <c r="JK78">
        <v>201397.7</v>
      </c>
      <c r="JL78">
        <v>201397.9</v>
      </c>
      <c r="JM78">
        <v>2.29248</v>
      </c>
      <c r="JN78">
        <v>2.61108</v>
      </c>
      <c r="JO78">
        <v>1.49658</v>
      </c>
      <c r="JP78">
        <v>2.34375</v>
      </c>
      <c r="JQ78">
        <v>1.54907</v>
      </c>
      <c r="JR78">
        <v>2.47192</v>
      </c>
      <c r="JS78">
        <v>36.152</v>
      </c>
      <c r="JT78">
        <v>24.1838</v>
      </c>
      <c r="JU78">
        <v>18</v>
      </c>
      <c r="JV78">
        <v>482.925</v>
      </c>
      <c r="JW78">
        <v>498.651</v>
      </c>
      <c r="JX78">
        <v>27.4673</v>
      </c>
      <c r="JY78">
        <v>29.0223</v>
      </c>
      <c r="JZ78">
        <v>29.9998</v>
      </c>
      <c r="KA78">
        <v>29.3066</v>
      </c>
      <c r="KB78">
        <v>29.3181</v>
      </c>
      <c r="KC78">
        <v>46.0123</v>
      </c>
      <c r="KD78">
        <v>19.9202</v>
      </c>
      <c r="KE78">
        <v>92.9366</v>
      </c>
      <c r="KF78">
        <v>27.4776</v>
      </c>
      <c r="KG78">
        <v>1008.57</v>
      </c>
      <c r="KH78">
        <v>20.5825</v>
      </c>
      <c r="KI78">
        <v>101.977</v>
      </c>
      <c r="KJ78">
        <v>91.49039999999999</v>
      </c>
    </row>
    <row r="79" spans="1:296">
      <c r="A79">
        <v>61</v>
      </c>
      <c r="B79">
        <v>1759073474.6</v>
      </c>
      <c r="C79">
        <v>391.5</v>
      </c>
      <c r="D79" t="s">
        <v>565</v>
      </c>
      <c r="E79" t="s">
        <v>566</v>
      </c>
      <c r="F79">
        <v>5</v>
      </c>
      <c r="G79" t="s">
        <v>436</v>
      </c>
      <c r="H79">
        <v>1759073466.85</v>
      </c>
      <c r="I79">
        <f>(J79)/1000</f>
        <v>0</v>
      </c>
      <c r="J79">
        <f>IF(DO79, AM79, AG79)</f>
        <v>0</v>
      </c>
      <c r="K79">
        <f>IF(DO79, AH79, AF79)</f>
        <v>0</v>
      </c>
      <c r="L79">
        <f>DQ79 - IF(AT79&gt;1, K79*DK79*100.0/(AV79), 0)</f>
        <v>0</v>
      </c>
      <c r="M79">
        <f>((S79-I79/2)*L79-K79)/(S79+I79/2)</f>
        <v>0</v>
      </c>
      <c r="N79">
        <f>M79*(DX79+DY79)/1000.0</f>
        <v>0</v>
      </c>
      <c r="O79">
        <f>(DQ79 - IF(AT79&gt;1, K79*DK79*100.0/(AV79), 0))*(DX79+DY79)/1000.0</f>
        <v>0</v>
      </c>
      <c r="P79">
        <f>2.0/((1/R79-1/Q79)+SIGN(R79)*SQRT((1/R79-1/Q79)*(1/R79-1/Q79) + 4*DL79/((DL79+1)*(DL79+1))*(2*1/R79*1/Q79-1/Q79*1/Q79)))</f>
        <v>0</v>
      </c>
      <c r="Q79">
        <f>IF(LEFT(DM79,1)&lt;&gt;"0",IF(LEFT(DM79,1)="1",3.0,DN79),$D$5+$E$5*(EE79*DX79/($K$5*1000))+$F$5*(EE79*DX79/($K$5*1000))*MAX(MIN(DK79,$J$5),$I$5)*MAX(MIN(DK79,$J$5),$I$5)+$G$5*MAX(MIN(DK79,$J$5),$I$5)*(EE79*DX79/($K$5*1000))+$H$5*(EE79*DX79/($K$5*1000))*(EE79*DX79/($K$5*1000)))</f>
        <v>0</v>
      </c>
      <c r="R79">
        <f>I79*(1000-(1000*0.61365*exp(17.502*V79/(240.97+V79))/(DX79+DY79)+DS79)/2)/(1000*0.61365*exp(17.502*V79/(240.97+V79))/(DX79+DY79)-DS79)</f>
        <v>0</v>
      </c>
      <c r="S79">
        <f>1/((DL79+1)/(P79/1.6)+1/(Q79/1.37)) + DL79/((DL79+1)/(P79/1.6) + DL79/(Q79/1.37))</f>
        <v>0</v>
      </c>
      <c r="T79">
        <f>(DG79*DJ79)</f>
        <v>0</v>
      </c>
      <c r="U79">
        <f>(DZ79+(T79+2*0.95*5.67E-8*(((DZ79+$B$9)+273)^4-(DZ79+273)^4)-44100*I79)/(1.84*29.3*Q79+8*0.95*5.67E-8*(DZ79+273)^3))</f>
        <v>0</v>
      </c>
      <c r="V79">
        <f>($C$9*EA79+$D$9*EB79+$E$9*U79)</f>
        <v>0</v>
      </c>
      <c r="W79">
        <f>0.61365*exp(17.502*V79/(240.97+V79))</f>
        <v>0</v>
      </c>
      <c r="X79">
        <f>(Y79/Z79*100)</f>
        <v>0</v>
      </c>
      <c r="Y79">
        <f>DS79*(DX79+DY79)/1000</f>
        <v>0</v>
      </c>
      <c r="Z79">
        <f>0.61365*exp(17.502*DZ79/(240.97+DZ79))</f>
        <v>0</v>
      </c>
      <c r="AA79">
        <f>(W79-DS79*(DX79+DY79)/1000)</f>
        <v>0</v>
      </c>
      <c r="AB79">
        <f>(-I79*44100)</f>
        <v>0</v>
      </c>
      <c r="AC79">
        <f>2*29.3*Q79*0.92*(DZ79-V79)</f>
        <v>0</v>
      </c>
      <c r="AD79">
        <f>2*0.95*5.67E-8*(((DZ79+$B$9)+273)^4-(V79+273)^4)</f>
        <v>0</v>
      </c>
      <c r="AE79">
        <f>T79+AD79+AB79+AC79</f>
        <v>0</v>
      </c>
      <c r="AF79">
        <f>DW79*AT79*(DR79-DQ79*(1000-AT79*DT79)/(1000-AT79*DS79))/(100*DK79)</f>
        <v>0</v>
      </c>
      <c r="AG79">
        <f>1000*DW79*AT79*(DS79-DT79)/(100*DK79*(1000-AT79*DS79))</f>
        <v>0</v>
      </c>
      <c r="AH79">
        <f>(AI79 - AJ79 - DX79*1E3/(8.314*(DZ79+273.15)) * AL79/DW79 * AK79) * DW79/(100*DK79) * (1000 - DT79)/1000</f>
        <v>0</v>
      </c>
      <c r="AI79">
        <v>1012.283286819111</v>
      </c>
      <c r="AJ79">
        <v>987.2342787878785</v>
      </c>
      <c r="AK79">
        <v>3.394636146120309</v>
      </c>
      <c r="AL79">
        <v>65.07382265108268</v>
      </c>
      <c r="AM79">
        <f>(AO79 - AN79 + DX79*1E3/(8.314*(DZ79+273.15)) * AQ79/DW79 * AP79) * DW79/(100*DK79) * 1000/(1000 - AO79)</f>
        <v>0</v>
      </c>
      <c r="AN79">
        <v>20.54016043086462</v>
      </c>
      <c r="AO79">
        <v>21.61740848484848</v>
      </c>
      <c r="AP79">
        <v>-3.981160368281136E-05</v>
      </c>
      <c r="AQ79">
        <v>105.1465455162051</v>
      </c>
      <c r="AR79">
        <v>0</v>
      </c>
      <c r="AS79">
        <v>0</v>
      </c>
      <c r="AT79">
        <f>IF(AR79*$H$15&gt;=AV79,1.0,(AV79/(AV79-AR79*$H$15)))</f>
        <v>0</v>
      </c>
      <c r="AU79">
        <f>(AT79-1)*100</f>
        <v>0</v>
      </c>
      <c r="AV79">
        <f>MAX(0,($B$15+$C$15*EE79)/(1+$D$15*EE79)*DX79/(DZ79+273)*$E$15)</f>
        <v>0</v>
      </c>
      <c r="AW79" t="s">
        <v>437</v>
      </c>
      <c r="AX79" t="s">
        <v>437</v>
      </c>
      <c r="AY79">
        <v>0</v>
      </c>
      <c r="AZ79">
        <v>0</v>
      </c>
      <c r="BA79">
        <f>1-AY79/AZ79</f>
        <v>0</v>
      </c>
      <c r="BB79">
        <v>0</v>
      </c>
      <c r="BC79" t="s">
        <v>437</v>
      </c>
      <c r="BD79" t="s">
        <v>437</v>
      </c>
      <c r="BE79">
        <v>0</v>
      </c>
      <c r="BF79">
        <v>0</v>
      </c>
      <c r="BG79">
        <f>1-BE79/BF79</f>
        <v>0</v>
      </c>
      <c r="BH79">
        <v>0.5</v>
      </c>
      <c r="BI79">
        <f>DH79</f>
        <v>0</v>
      </c>
      <c r="BJ79">
        <f>K79</f>
        <v>0</v>
      </c>
      <c r="BK79">
        <f>BG79*BH79*BI79</f>
        <v>0</v>
      </c>
      <c r="BL79">
        <f>(BJ79-BB79)/BI79</f>
        <v>0</v>
      </c>
      <c r="BM79">
        <f>(AZ79-BF79)/BF79</f>
        <v>0</v>
      </c>
      <c r="BN79">
        <f>AY79/(BA79+AY79/BF79)</f>
        <v>0</v>
      </c>
      <c r="BO79" t="s">
        <v>437</v>
      </c>
      <c r="BP79">
        <v>0</v>
      </c>
      <c r="BQ79">
        <f>IF(BP79&lt;&gt;0, BP79, BN79)</f>
        <v>0</v>
      </c>
      <c r="BR79">
        <f>1-BQ79/BF79</f>
        <v>0</v>
      </c>
      <c r="BS79">
        <f>(BF79-BE79)/(BF79-BQ79)</f>
        <v>0</v>
      </c>
      <c r="BT79">
        <f>(AZ79-BF79)/(AZ79-BQ79)</f>
        <v>0</v>
      </c>
      <c r="BU79">
        <f>(BF79-BE79)/(BF79-AY79)</f>
        <v>0</v>
      </c>
      <c r="BV79">
        <f>(AZ79-BF79)/(AZ79-AY79)</f>
        <v>0</v>
      </c>
      <c r="BW79">
        <f>(BS79*BQ79/BE79)</f>
        <v>0</v>
      </c>
      <c r="BX79">
        <f>(1-BW79)</f>
        <v>0</v>
      </c>
      <c r="DG79">
        <f>$B$13*EF79+$C$13*EG79+$F$13*ER79*(1-EU79)</f>
        <v>0</v>
      </c>
      <c r="DH79">
        <f>DG79*DI79</f>
        <v>0</v>
      </c>
      <c r="DI79">
        <f>($B$13*$D$11+$C$13*$D$11+$F$13*((FE79+EW79)/MAX(FE79+EW79+FF79, 0.1)*$I$11+FF79/MAX(FE79+EW79+FF79, 0.1)*$J$11))/($B$13+$C$13+$F$13)</f>
        <v>0</v>
      </c>
      <c r="DJ79">
        <f>($B$13*$K$11+$C$13*$K$11+$F$13*((FE79+EW79)/MAX(FE79+EW79+FF79, 0.1)*$P$11+FF79/MAX(FE79+EW79+FF79, 0.1)*$Q$11))/($B$13+$C$13+$F$13)</f>
        <v>0</v>
      </c>
      <c r="DK79">
        <v>2.7</v>
      </c>
      <c r="DL79">
        <v>0.5</v>
      </c>
      <c r="DM79" t="s">
        <v>438</v>
      </c>
      <c r="DN79">
        <v>2</v>
      </c>
      <c r="DO79" t="b">
        <v>1</v>
      </c>
      <c r="DP79">
        <v>1759073466.85</v>
      </c>
      <c r="DQ79">
        <v>941.7287142857142</v>
      </c>
      <c r="DR79">
        <v>975.9106785714285</v>
      </c>
      <c r="DS79">
        <v>21.62425714285714</v>
      </c>
      <c r="DT79">
        <v>20.5442</v>
      </c>
      <c r="DU79">
        <v>942.1939642857143</v>
      </c>
      <c r="DV79">
        <v>21.34064285714285</v>
      </c>
      <c r="DW79">
        <v>500.0078928571428</v>
      </c>
      <c r="DX79">
        <v>90.87957857142858</v>
      </c>
      <c r="DY79">
        <v>0.06568652500000001</v>
      </c>
      <c r="DZ79">
        <v>28.66116428571428</v>
      </c>
      <c r="EA79">
        <v>29.99087142857143</v>
      </c>
      <c r="EB79">
        <v>999.9000000000002</v>
      </c>
      <c r="EC79">
        <v>0</v>
      </c>
      <c r="ED79">
        <v>0</v>
      </c>
      <c r="EE79">
        <v>10013.84285714286</v>
      </c>
      <c r="EF79">
        <v>0</v>
      </c>
      <c r="EG79">
        <v>11.31613571428571</v>
      </c>
      <c r="EH79">
        <v>-34.18185</v>
      </c>
      <c r="EI79">
        <v>962.5429642857143</v>
      </c>
      <c r="EJ79">
        <v>996.3801785714286</v>
      </c>
      <c r="EK79">
        <v>1.080056785714286</v>
      </c>
      <c r="EL79">
        <v>975.9106785714285</v>
      </c>
      <c r="EM79">
        <v>20.5442</v>
      </c>
      <c r="EN79">
        <v>1.965203214285714</v>
      </c>
      <c r="EO79">
        <v>1.867049285714286</v>
      </c>
      <c r="EP79">
        <v>17.166725</v>
      </c>
      <c r="EQ79">
        <v>16.35973571428572</v>
      </c>
      <c r="ER79">
        <v>2000.037857142857</v>
      </c>
      <c r="ES79">
        <v>0.9800073928571429</v>
      </c>
      <c r="ET79">
        <v>0.01999267142857143</v>
      </c>
      <c r="EU79">
        <v>0</v>
      </c>
      <c r="EV79">
        <v>324.5147857142857</v>
      </c>
      <c r="EW79">
        <v>5.00078</v>
      </c>
      <c r="EX79">
        <v>6419.242857142858</v>
      </c>
      <c r="EY79">
        <v>16379.98214285715</v>
      </c>
      <c r="EZ79">
        <v>39.14489285714285</v>
      </c>
      <c r="FA79">
        <v>39.93707142857142</v>
      </c>
      <c r="FB79">
        <v>39.16271428571429</v>
      </c>
      <c r="FC79">
        <v>39.66939285714285</v>
      </c>
      <c r="FD79">
        <v>40.15821428571428</v>
      </c>
      <c r="FE79">
        <v>1955.147857142857</v>
      </c>
      <c r="FF79">
        <v>39.89000000000001</v>
      </c>
      <c r="FG79">
        <v>0</v>
      </c>
      <c r="FH79">
        <v>1759073466.8</v>
      </c>
      <c r="FI79">
        <v>0</v>
      </c>
      <c r="FJ79">
        <v>324.5408</v>
      </c>
      <c r="FK79">
        <v>3.770153830479663</v>
      </c>
      <c r="FL79">
        <v>80.62615396073406</v>
      </c>
      <c r="FM79">
        <v>6420.1328</v>
      </c>
      <c r="FN79">
        <v>15</v>
      </c>
      <c r="FO79">
        <v>0</v>
      </c>
      <c r="FP79" t="s">
        <v>439</v>
      </c>
      <c r="FQ79">
        <v>1746989605.5</v>
      </c>
      <c r="FR79">
        <v>1746989593.5</v>
      </c>
      <c r="FS79">
        <v>0</v>
      </c>
      <c r="FT79">
        <v>-0.274</v>
      </c>
      <c r="FU79">
        <v>-0.002</v>
      </c>
      <c r="FV79">
        <v>2.549</v>
      </c>
      <c r="FW79">
        <v>0.129</v>
      </c>
      <c r="FX79">
        <v>420</v>
      </c>
      <c r="FY79">
        <v>17</v>
      </c>
      <c r="FZ79">
        <v>0.02</v>
      </c>
      <c r="GA79">
        <v>0.04</v>
      </c>
      <c r="GB79">
        <v>-34.17913</v>
      </c>
      <c r="GC79">
        <v>-0.14304540337707</v>
      </c>
      <c r="GD79">
        <v>0.05139970914314591</v>
      </c>
      <c r="GE79">
        <v>1</v>
      </c>
      <c r="GF79">
        <v>324.2751176470588</v>
      </c>
      <c r="GG79">
        <v>4.690817412421063</v>
      </c>
      <c r="GH79">
        <v>0.5253852796201309</v>
      </c>
      <c r="GI79">
        <v>0</v>
      </c>
      <c r="GJ79">
        <v>1.0803325</v>
      </c>
      <c r="GK79">
        <v>-0.01423902439024554</v>
      </c>
      <c r="GL79">
        <v>0.002267414551862981</v>
      </c>
      <c r="GM79">
        <v>1</v>
      </c>
      <c r="GN79">
        <v>2</v>
      </c>
      <c r="GO79">
        <v>3</v>
      </c>
      <c r="GP79" t="s">
        <v>446</v>
      </c>
      <c r="GQ79">
        <v>3.10221</v>
      </c>
      <c r="GR79">
        <v>2.72423</v>
      </c>
      <c r="GS79">
        <v>0.157907</v>
      </c>
      <c r="GT79">
        <v>0.161477</v>
      </c>
      <c r="GU79">
        <v>0.1005</v>
      </c>
      <c r="GV79">
        <v>0.09829830000000001</v>
      </c>
      <c r="GW79">
        <v>22018.4</v>
      </c>
      <c r="GX79">
        <v>19921.1</v>
      </c>
      <c r="GY79">
        <v>26711.7</v>
      </c>
      <c r="GZ79">
        <v>23979.6</v>
      </c>
      <c r="HA79">
        <v>38451.6</v>
      </c>
      <c r="HB79">
        <v>31970.3</v>
      </c>
      <c r="HC79">
        <v>46639.9</v>
      </c>
      <c r="HD79">
        <v>37936.1</v>
      </c>
      <c r="HE79">
        <v>1.868</v>
      </c>
      <c r="HF79">
        <v>1.86865</v>
      </c>
      <c r="HG79">
        <v>0.137687</v>
      </c>
      <c r="HH79">
        <v>0</v>
      </c>
      <c r="HI79">
        <v>27.7585</v>
      </c>
      <c r="HJ79">
        <v>999.9</v>
      </c>
      <c r="HK79">
        <v>49.4</v>
      </c>
      <c r="HL79">
        <v>31.2</v>
      </c>
      <c r="HM79">
        <v>24.8038</v>
      </c>
      <c r="HN79">
        <v>61.4691</v>
      </c>
      <c r="HO79">
        <v>22.2756</v>
      </c>
      <c r="HP79">
        <v>1</v>
      </c>
      <c r="HQ79">
        <v>0.132899</v>
      </c>
      <c r="HR79">
        <v>-0.139592</v>
      </c>
      <c r="HS79">
        <v>20.2808</v>
      </c>
      <c r="HT79">
        <v>5.2119</v>
      </c>
      <c r="HU79">
        <v>11.98</v>
      </c>
      <c r="HV79">
        <v>4.9634</v>
      </c>
      <c r="HW79">
        <v>3.2744</v>
      </c>
      <c r="HX79">
        <v>9999</v>
      </c>
      <c r="HY79">
        <v>9999</v>
      </c>
      <c r="HZ79">
        <v>9999</v>
      </c>
      <c r="IA79">
        <v>31.1</v>
      </c>
      <c r="IB79">
        <v>1.86399</v>
      </c>
      <c r="IC79">
        <v>1.86014</v>
      </c>
      <c r="ID79">
        <v>1.8584</v>
      </c>
      <c r="IE79">
        <v>1.85974</v>
      </c>
      <c r="IF79">
        <v>1.85989</v>
      </c>
      <c r="IG79">
        <v>1.85837</v>
      </c>
      <c r="IH79">
        <v>1.85745</v>
      </c>
      <c r="II79">
        <v>1.85242</v>
      </c>
      <c r="IJ79">
        <v>0</v>
      </c>
      <c r="IK79">
        <v>0</v>
      </c>
      <c r="IL79">
        <v>0</v>
      </c>
      <c r="IM79">
        <v>0</v>
      </c>
      <c r="IN79" t="s">
        <v>441</v>
      </c>
      <c r="IO79" t="s">
        <v>442</v>
      </c>
      <c r="IP79" t="s">
        <v>443</v>
      </c>
      <c r="IQ79" t="s">
        <v>443</v>
      </c>
      <c r="IR79" t="s">
        <v>443</v>
      </c>
      <c r="IS79" t="s">
        <v>443</v>
      </c>
      <c r="IT79">
        <v>0</v>
      </c>
      <c r="IU79">
        <v>100</v>
      </c>
      <c r="IV79">
        <v>100</v>
      </c>
      <c r="IW79">
        <v>-0.437</v>
      </c>
      <c r="IX79">
        <v>0.2834</v>
      </c>
      <c r="IY79">
        <v>-0.819046093373875</v>
      </c>
      <c r="IZ79">
        <v>-0.0008311593448893811</v>
      </c>
      <c r="JA79">
        <v>1.768286430498992E-06</v>
      </c>
      <c r="JB79">
        <v>-5.176383660599935E-10</v>
      </c>
      <c r="JC79">
        <v>0.01793090377665582</v>
      </c>
      <c r="JD79">
        <v>0.002652576625932546</v>
      </c>
      <c r="JE79">
        <v>0.0004569377311329863</v>
      </c>
      <c r="JF79">
        <v>1.003524486243527E-07</v>
      </c>
      <c r="JG79">
        <v>2</v>
      </c>
      <c r="JH79">
        <v>1975</v>
      </c>
      <c r="JI79">
        <v>1</v>
      </c>
      <c r="JJ79">
        <v>26</v>
      </c>
      <c r="JK79">
        <v>201397.8</v>
      </c>
      <c r="JL79">
        <v>201398</v>
      </c>
      <c r="JM79">
        <v>2.32666</v>
      </c>
      <c r="JN79">
        <v>2.61108</v>
      </c>
      <c r="JO79">
        <v>1.49658</v>
      </c>
      <c r="JP79">
        <v>2.34375</v>
      </c>
      <c r="JQ79">
        <v>1.54907</v>
      </c>
      <c r="JR79">
        <v>2.46704</v>
      </c>
      <c r="JS79">
        <v>36.152</v>
      </c>
      <c r="JT79">
        <v>24.1751</v>
      </c>
      <c r="JU79">
        <v>18</v>
      </c>
      <c r="JV79">
        <v>483.071</v>
      </c>
      <c r="JW79">
        <v>498.55</v>
      </c>
      <c r="JX79">
        <v>27.4786</v>
      </c>
      <c r="JY79">
        <v>29.0176</v>
      </c>
      <c r="JZ79">
        <v>29.9998</v>
      </c>
      <c r="KA79">
        <v>29.3028</v>
      </c>
      <c r="KB79">
        <v>29.3141</v>
      </c>
      <c r="KC79">
        <v>46.7246</v>
      </c>
      <c r="KD79">
        <v>19.9202</v>
      </c>
      <c r="KE79">
        <v>92.9366</v>
      </c>
      <c r="KF79">
        <v>27.4829</v>
      </c>
      <c r="KG79">
        <v>1021.95</v>
      </c>
      <c r="KH79">
        <v>20.5948</v>
      </c>
      <c r="KI79">
        <v>101.978</v>
      </c>
      <c r="KJ79">
        <v>91.4897</v>
      </c>
    </row>
    <row r="80" spans="1:296">
      <c r="A80">
        <v>62</v>
      </c>
      <c r="B80">
        <v>1759073479.6</v>
      </c>
      <c r="C80">
        <v>396.5</v>
      </c>
      <c r="D80" t="s">
        <v>567</v>
      </c>
      <c r="E80" t="s">
        <v>568</v>
      </c>
      <c r="F80">
        <v>5</v>
      </c>
      <c r="G80" t="s">
        <v>436</v>
      </c>
      <c r="H80">
        <v>1759073472.118518</v>
      </c>
      <c r="I80">
        <f>(J80)/1000</f>
        <v>0</v>
      </c>
      <c r="J80">
        <f>IF(DO80, AM80, AG80)</f>
        <v>0</v>
      </c>
      <c r="K80">
        <f>IF(DO80, AH80, AF80)</f>
        <v>0</v>
      </c>
      <c r="L80">
        <f>DQ80 - IF(AT80&gt;1, K80*DK80*100.0/(AV80), 0)</f>
        <v>0</v>
      </c>
      <c r="M80">
        <f>((S80-I80/2)*L80-K80)/(S80+I80/2)</f>
        <v>0</v>
      </c>
      <c r="N80">
        <f>M80*(DX80+DY80)/1000.0</f>
        <v>0</v>
      </c>
      <c r="O80">
        <f>(DQ80 - IF(AT80&gt;1, K80*DK80*100.0/(AV80), 0))*(DX80+DY80)/1000.0</f>
        <v>0</v>
      </c>
      <c r="P80">
        <f>2.0/((1/R80-1/Q80)+SIGN(R80)*SQRT((1/R80-1/Q80)*(1/R80-1/Q80) + 4*DL80/((DL80+1)*(DL80+1))*(2*1/R80*1/Q80-1/Q80*1/Q80)))</f>
        <v>0</v>
      </c>
      <c r="Q80">
        <f>IF(LEFT(DM80,1)&lt;&gt;"0",IF(LEFT(DM80,1)="1",3.0,DN80),$D$5+$E$5*(EE80*DX80/($K$5*1000))+$F$5*(EE80*DX80/($K$5*1000))*MAX(MIN(DK80,$J$5),$I$5)*MAX(MIN(DK80,$J$5),$I$5)+$G$5*MAX(MIN(DK80,$J$5),$I$5)*(EE80*DX80/($K$5*1000))+$H$5*(EE80*DX80/($K$5*1000))*(EE80*DX80/($K$5*1000)))</f>
        <v>0</v>
      </c>
      <c r="R80">
        <f>I80*(1000-(1000*0.61365*exp(17.502*V80/(240.97+V80))/(DX80+DY80)+DS80)/2)/(1000*0.61365*exp(17.502*V80/(240.97+V80))/(DX80+DY80)-DS80)</f>
        <v>0</v>
      </c>
      <c r="S80">
        <f>1/((DL80+1)/(P80/1.6)+1/(Q80/1.37)) + DL80/((DL80+1)/(P80/1.6) + DL80/(Q80/1.37))</f>
        <v>0</v>
      </c>
      <c r="T80">
        <f>(DG80*DJ80)</f>
        <v>0</v>
      </c>
      <c r="U80">
        <f>(DZ80+(T80+2*0.95*5.67E-8*(((DZ80+$B$9)+273)^4-(DZ80+273)^4)-44100*I80)/(1.84*29.3*Q80+8*0.95*5.67E-8*(DZ80+273)^3))</f>
        <v>0</v>
      </c>
      <c r="V80">
        <f>($C$9*EA80+$D$9*EB80+$E$9*U80)</f>
        <v>0</v>
      </c>
      <c r="W80">
        <f>0.61365*exp(17.502*V80/(240.97+V80))</f>
        <v>0</v>
      </c>
      <c r="X80">
        <f>(Y80/Z80*100)</f>
        <v>0</v>
      </c>
      <c r="Y80">
        <f>DS80*(DX80+DY80)/1000</f>
        <v>0</v>
      </c>
      <c r="Z80">
        <f>0.61365*exp(17.502*DZ80/(240.97+DZ80))</f>
        <v>0</v>
      </c>
      <c r="AA80">
        <f>(W80-DS80*(DX80+DY80)/1000)</f>
        <v>0</v>
      </c>
      <c r="AB80">
        <f>(-I80*44100)</f>
        <v>0</v>
      </c>
      <c r="AC80">
        <f>2*29.3*Q80*0.92*(DZ80-V80)</f>
        <v>0</v>
      </c>
      <c r="AD80">
        <f>2*0.95*5.67E-8*(((DZ80+$B$9)+273)^4-(V80+273)^4)</f>
        <v>0</v>
      </c>
      <c r="AE80">
        <f>T80+AD80+AB80+AC80</f>
        <v>0</v>
      </c>
      <c r="AF80">
        <f>DW80*AT80*(DR80-DQ80*(1000-AT80*DT80)/(1000-AT80*DS80))/(100*DK80)</f>
        <v>0</v>
      </c>
      <c r="AG80">
        <f>1000*DW80*AT80*(DS80-DT80)/(100*DK80*(1000-AT80*DS80))</f>
        <v>0</v>
      </c>
      <c r="AH80">
        <f>(AI80 - AJ80 - DX80*1E3/(8.314*(DZ80+273.15)) * AL80/DW80 * AK80) * DW80/(100*DK80) * (1000 - DT80)/1000</f>
        <v>0</v>
      </c>
      <c r="AI80">
        <v>1029.316761363575</v>
      </c>
      <c r="AJ80">
        <v>1004.447048484848</v>
      </c>
      <c r="AK80">
        <v>3.455327866813027</v>
      </c>
      <c r="AL80">
        <v>65.07382265108268</v>
      </c>
      <c r="AM80">
        <f>(AO80 - AN80 + DX80*1E3/(8.314*(DZ80+273.15)) * AQ80/DW80 * AP80) * DW80/(100*DK80) * 1000/(1000 - AO80)</f>
        <v>0</v>
      </c>
      <c r="AN80">
        <v>20.53806535719603</v>
      </c>
      <c r="AO80">
        <v>21.61127636363636</v>
      </c>
      <c r="AP80">
        <v>-5.880830088791122E-05</v>
      </c>
      <c r="AQ80">
        <v>105.1465455162051</v>
      </c>
      <c r="AR80">
        <v>0</v>
      </c>
      <c r="AS80">
        <v>0</v>
      </c>
      <c r="AT80">
        <f>IF(AR80*$H$15&gt;=AV80,1.0,(AV80/(AV80-AR80*$H$15)))</f>
        <v>0</v>
      </c>
      <c r="AU80">
        <f>(AT80-1)*100</f>
        <v>0</v>
      </c>
      <c r="AV80">
        <f>MAX(0,($B$15+$C$15*EE80)/(1+$D$15*EE80)*DX80/(DZ80+273)*$E$15)</f>
        <v>0</v>
      </c>
      <c r="AW80" t="s">
        <v>437</v>
      </c>
      <c r="AX80" t="s">
        <v>437</v>
      </c>
      <c r="AY80">
        <v>0</v>
      </c>
      <c r="AZ80">
        <v>0</v>
      </c>
      <c r="BA80">
        <f>1-AY80/AZ80</f>
        <v>0</v>
      </c>
      <c r="BB80">
        <v>0</v>
      </c>
      <c r="BC80" t="s">
        <v>437</v>
      </c>
      <c r="BD80" t="s">
        <v>437</v>
      </c>
      <c r="BE80">
        <v>0</v>
      </c>
      <c r="BF80">
        <v>0</v>
      </c>
      <c r="BG80">
        <f>1-BE80/BF80</f>
        <v>0</v>
      </c>
      <c r="BH80">
        <v>0.5</v>
      </c>
      <c r="BI80">
        <f>DH80</f>
        <v>0</v>
      </c>
      <c r="BJ80">
        <f>K80</f>
        <v>0</v>
      </c>
      <c r="BK80">
        <f>BG80*BH80*BI80</f>
        <v>0</v>
      </c>
      <c r="BL80">
        <f>(BJ80-BB80)/BI80</f>
        <v>0</v>
      </c>
      <c r="BM80">
        <f>(AZ80-BF80)/BF80</f>
        <v>0</v>
      </c>
      <c r="BN80">
        <f>AY80/(BA80+AY80/BF80)</f>
        <v>0</v>
      </c>
      <c r="BO80" t="s">
        <v>437</v>
      </c>
      <c r="BP80">
        <v>0</v>
      </c>
      <c r="BQ80">
        <f>IF(BP80&lt;&gt;0, BP80, BN80)</f>
        <v>0</v>
      </c>
      <c r="BR80">
        <f>1-BQ80/BF80</f>
        <v>0</v>
      </c>
      <c r="BS80">
        <f>(BF80-BE80)/(BF80-BQ80)</f>
        <v>0</v>
      </c>
      <c r="BT80">
        <f>(AZ80-BF80)/(AZ80-BQ80)</f>
        <v>0</v>
      </c>
      <c r="BU80">
        <f>(BF80-BE80)/(BF80-AY80)</f>
        <v>0</v>
      </c>
      <c r="BV80">
        <f>(AZ80-BF80)/(AZ80-AY80)</f>
        <v>0</v>
      </c>
      <c r="BW80">
        <f>(BS80*BQ80/BE80)</f>
        <v>0</v>
      </c>
      <c r="BX80">
        <f>(1-BW80)</f>
        <v>0</v>
      </c>
      <c r="DG80">
        <f>$B$13*EF80+$C$13*EG80+$F$13*ER80*(1-EU80)</f>
        <v>0</v>
      </c>
      <c r="DH80">
        <f>DG80*DI80</f>
        <v>0</v>
      </c>
      <c r="DI80">
        <f>($B$13*$D$11+$C$13*$D$11+$F$13*((FE80+EW80)/MAX(FE80+EW80+FF80, 0.1)*$I$11+FF80/MAX(FE80+EW80+FF80, 0.1)*$J$11))/($B$13+$C$13+$F$13)</f>
        <v>0</v>
      </c>
      <c r="DJ80">
        <f>($B$13*$K$11+$C$13*$K$11+$F$13*((FE80+EW80)/MAX(FE80+EW80+FF80, 0.1)*$P$11+FF80/MAX(FE80+EW80+FF80, 0.1)*$Q$11))/($B$13+$C$13+$F$13)</f>
        <v>0</v>
      </c>
      <c r="DK80">
        <v>2.7</v>
      </c>
      <c r="DL80">
        <v>0.5</v>
      </c>
      <c r="DM80" t="s">
        <v>438</v>
      </c>
      <c r="DN80">
        <v>2</v>
      </c>
      <c r="DO80" t="b">
        <v>1</v>
      </c>
      <c r="DP80">
        <v>1759073472.118518</v>
      </c>
      <c r="DQ80">
        <v>959.3368888888889</v>
      </c>
      <c r="DR80">
        <v>993.5477407407408</v>
      </c>
      <c r="DS80">
        <v>21.61882962962963</v>
      </c>
      <c r="DT80">
        <v>20.54107777777778</v>
      </c>
      <c r="DU80">
        <v>959.7824444444444</v>
      </c>
      <c r="DV80">
        <v>21.33532962962964</v>
      </c>
      <c r="DW80">
        <v>499.9837777777778</v>
      </c>
      <c r="DX80">
        <v>90.87811481481479</v>
      </c>
      <c r="DY80">
        <v>0.06587137407407408</v>
      </c>
      <c r="DZ80">
        <v>28.66160740740741</v>
      </c>
      <c r="EA80">
        <v>29.99351851851852</v>
      </c>
      <c r="EB80">
        <v>999.9000000000001</v>
      </c>
      <c r="EC80">
        <v>0</v>
      </c>
      <c r="ED80">
        <v>0</v>
      </c>
      <c r="EE80">
        <v>10009.51666666667</v>
      </c>
      <c r="EF80">
        <v>0</v>
      </c>
      <c r="EG80">
        <v>11.3106962962963</v>
      </c>
      <c r="EH80">
        <v>-34.21082222222222</v>
      </c>
      <c r="EI80">
        <v>980.5352962962963</v>
      </c>
      <c r="EJ80">
        <v>1014.383592592593</v>
      </c>
      <c r="EK80">
        <v>1.077747777777778</v>
      </c>
      <c r="EL80">
        <v>993.5477407407408</v>
      </c>
      <c r="EM80">
        <v>20.54107777777778</v>
      </c>
      <c r="EN80">
        <v>1.964677777777778</v>
      </c>
      <c r="EO80">
        <v>1.866735555555555</v>
      </c>
      <c r="EP80">
        <v>17.1625074074074</v>
      </c>
      <c r="EQ80">
        <v>16.35708888888889</v>
      </c>
      <c r="ER80">
        <v>2000.051111111111</v>
      </c>
      <c r="ES80">
        <v>0.9800074444444445</v>
      </c>
      <c r="ET80">
        <v>0.01999262222222222</v>
      </c>
      <c r="EU80">
        <v>0</v>
      </c>
      <c r="EV80">
        <v>324.8425555555555</v>
      </c>
      <c r="EW80">
        <v>5.00078</v>
      </c>
      <c r="EX80">
        <v>6426.345555555557</v>
      </c>
      <c r="EY80">
        <v>16380.09259259259</v>
      </c>
      <c r="EZ80">
        <v>39.15725925925926</v>
      </c>
      <c r="FA80">
        <v>39.93248148148148</v>
      </c>
      <c r="FB80">
        <v>39.17103703703703</v>
      </c>
      <c r="FC80">
        <v>39.67807407407408</v>
      </c>
      <c r="FD80">
        <v>40.1732962962963</v>
      </c>
      <c r="FE80">
        <v>1955.161111111111</v>
      </c>
      <c r="FF80">
        <v>39.89000000000001</v>
      </c>
      <c r="FG80">
        <v>0</v>
      </c>
      <c r="FH80">
        <v>1759073471.6</v>
      </c>
      <c r="FI80">
        <v>0</v>
      </c>
      <c r="FJ80">
        <v>324.83032</v>
      </c>
      <c r="FK80">
        <v>3.428769210976736</v>
      </c>
      <c r="FL80">
        <v>82.22615398495523</v>
      </c>
      <c r="FM80">
        <v>6426.6884</v>
      </c>
      <c r="FN80">
        <v>15</v>
      </c>
      <c r="FO80">
        <v>0</v>
      </c>
      <c r="FP80" t="s">
        <v>439</v>
      </c>
      <c r="FQ80">
        <v>1746989605.5</v>
      </c>
      <c r="FR80">
        <v>1746989593.5</v>
      </c>
      <c r="FS80">
        <v>0</v>
      </c>
      <c r="FT80">
        <v>-0.274</v>
      </c>
      <c r="FU80">
        <v>-0.002</v>
      </c>
      <c r="FV80">
        <v>2.549</v>
      </c>
      <c r="FW80">
        <v>0.129</v>
      </c>
      <c r="FX80">
        <v>420</v>
      </c>
      <c r="FY80">
        <v>17</v>
      </c>
      <c r="FZ80">
        <v>0.02</v>
      </c>
      <c r="GA80">
        <v>0.04</v>
      </c>
      <c r="GB80">
        <v>-34.1892731707317</v>
      </c>
      <c r="GC80">
        <v>-0.3782320557491676</v>
      </c>
      <c r="GD80">
        <v>0.05674975029230671</v>
      </c>
      <c r="GE80">
        <v>1</v>
      </c>
      <c r="GF80">
        <v>324.5591764705882</v>
      </c>
      <c r="GG80">
        <v>4.044705871626182</v>
      </c>
      <c r="GH80">
        <v>0.4741048823270744</v>
      </c>
      <c r="GI80">
        <v>0</v>
      </c>
      <c r="GJ80">
        <v>1.079224390243902</v>
      </c>
      <c r="GK80">
        <v>-0.02368348432055953</v>
      </c>
      <c r="GL80">
        <v>0.00287763033336713</v>
      </c>
      <c r="GM80">
        <v>1</v>
      </c>
      <c r="GN80">
        <v>2</v>
      </c>
      <c r="GO80">
        <v>3</v>
      </c>
      <c r="GP80" t="s">
        <v>446</v>
      </c>
      <c r="GQ80">
        <v>3.10227</v>
      </c>
      <c r="GR80">
        <v>2.72432</v>
      </c>
      <c r="GS80">
        <v>0.159655</v>
      </c>
      <c r="GT80">
        <v>0.163211</v>
      </c>
      <c r="GU80">
        <v>0.100479</v>
      </c>
      <c r="GV80">
        <v>0.0982957</v>
      </c>
      <c r="GW80">
        <v>21972.8</v>
      </c>
      <c r="GX80">
        <v>19880.1</v>
      </c>
      <c r="GY80">
        <v>26711.7</v>
      </c>
      <c r="GZ80">
        <v>23979.8</v>
      </c>
      <c r="HA80">
        <v>38452.8</v>
      </c>
      <c r="HB80">
        <v>31970.8</v>
      </c>
      <c r="HC80">
        <v>46639.9</v>
      </c>
      <c r="HD80">
        <v>37936.4</v>
      </c>
      <c r="HE80">
        <v>1.86777</v>
      </c>
      <c r="HF80">
        <v>1.86882</v>
      </c>
      <c r="HG80">
        <v>0.137426</v>
      </c>
      <c r="HH80">
        <v>0</v>
      </c>
      <c r="HI80">
        <v>27.755</v>
      </c>
      <c r="HJ80">
        <v>999.9</v>
      </c>
      <c r="HK80">
        <v>49.4</v>
      </c>
      <c r="HL80">
        <v>31.2</v>
      </c>
      <c r="HM80">
        <v>24.8048</v>
      </c>
      <c r="HN80">
        <v>61.3591</v>
      </c>
      <c r="HO80">
        <v>22.1915</v>
      </c>
      <c r="HP80">
        <v>1</v>
      </c>
      <c r="HQ80">
        <v>0.13279</v>
      </c>
      <c r="HR80">
        <v>-0.0736166</v>
      </c>
      <c r="HS80">
        <v>20.281</v>
      </c>
      <c r="HT80">
        <v>5.2119</v>
      </c>
      <c r="HU80">
        <v>11.98</v>
      </c>
      <c r="HV80">
        <v>4.96325</v>
      </c>
      <c r="HW80">
        <v>3.27443</v>
      </c>
      <c r="HX80">
        <v>9999</v>
      </c>
      <c r="HY80">
        <v>9999</v>
      </c>
      <c r="HZ80">
        <v>9999</v>
      </c>
      <c r="IA80">
        <v>31.1</v>
      </c>
      <c r="IB80">
        <v>1.864</v>
      </c>
      <c r="IC80">
        <v>1.86016</v>
      </c>
      <c r="ID80">
        <v>1.85839</v>
      </c>
      <c r="IE80">
        <v>1.85977</v>
      </c>
      <c r="IF80">
        <v>1.85989</v>
      </c>
      <c r="IG80">
        <v>1.85837</v>
      </c>
      <c r="IH80">
        <v>1.85746</v>
      </c>
      <c r="II80">
        <v>1.85243</v>
      </c>
      <c r="IJ80">
        <v>0</v>
      </c>
      <c r="IK80">
        <v>0</v>
      </c>
      <c r="IL80">
        <v>0</v>
      </c>
      <c r="IM80">
        <v>0</v>
      </c>
      <c r="IN80" t="s">
        <v>441</v>
      </c>
      <c r="IO80" t="s">
        <v>442</v>
      </c>
      <c r="IP80" t="s">
        <v>443</v>
      </c>
      <c r="IQ80" t="s">
        <v>443</v>
      </c>
      <c r="IR80" t="s">
        <v>443</v>
      </c>
      <c r="IS80" t="s">
        <v>443</v>
      </c>
      <c r="IT80">
        <v>0</v>
      </c>
      <c r="IU80">
        <v>100</v>
      </c>
      <c r="IV80">
        <v>100</v>
      </c>
      <c r="IW80">
        <v>-0.417</v>
      </c>
      <c r="IX80">
        <v>0.2833</v>
      </c>
      <c r="IY80">
        <v>-0.819046093373875</v>
      </c>
      <c r="IZ80">
        <v>-0.0008311593448893811</v>
      </c>
      <c r="JA80">
        <v>1.768286430498992E-06</v>
      </c>
      <c r="JB80">
        <v>-5.176383660599935E-10</v>
      </c>
      <c r="JC80">
        <v>0.01793090377665582</v>
      </c>
      <c r="JD80">
        <v>0.002652576625932546</v>
      </c>
      <c r="JE80">
        <v>0.0004569377311329863</v>
      </c>
      <c r="JF80">
        <v>1.003524486243527E-07</v>
      </c>
      <c r="JG80">
        <v>2</v>
      </c>
      <c r="JH80">
        <v>1975</v>
      </c>
      <c r="JI80">
        <v>1</v>
      </c>
      <c r="JJ80">
        <v>26</v>
      </c>
      <c r="JK80">
        <v>201397.9</v>
      </c>
      <c r="JL80">
        <v>201398.1</v>
      </c>
      <c r="JM80">
        <v>2.36084</v>
      </c>
      <c r="JN80">
        <v>2.60864</v>
      </c>
      <c r="JO80">
        <v>1.49658</v>
      </c>
      <c r="JP80">
        <v>2.34375</v>
      </c>
      <c r="JQ80">
        <v>1.54907</v>
      </c>
      <c r="JR80">
        <v>2.40479</v>
      </c>
      <c r="JS80">
        <v>36.1754</v>
      </c>
      <c r="JT80">
        <v>24.1751</v>
      </c>
      <c r="JU80">
        <v>18</v>
      </c>
      <c r="JV80">
        <v>482.907</v>
      </c>
      <c r="JW80">
        <v>498.63</v>
      </c>
      <c r="JX80">
        <v>27.4836</v>
      </c>
      <c r="JY80">
        <v>29.0145</v>
      </c>
      <c r="JZ80">
        <v>29.9998</v>
      </c>
      <c r="KA80">
        <v>29.2984</v>
      </c>
      <c r="KB80">
        <v>29.3097</v>
      </c>
      <c r="KC80">
        <v>47.3775</v>
      </c>
      <c r="KD80">
        <v>19.9202</v>
      </c>
      <c r="KE80">
        <v>92.9366</v>
      </c>
      <c r="KF80">
        <v>27.4528</v>
      </c>
      <c r="KG80">
        <v>1041.99</v>
      </c>
      <c r="KH80">
        <v>20.6048</v>
      </c>
      <c r="KI80">
        <v>101.978</v>
      </c>
      <c r="KJ80">
        <v>91.4905</v>
      </c>
    </row>
    <row r="81" spans="1:296">
      <c r="A81">
        <v>63</v>
      </c>
      <c r="B81">
        <v>1759073484.6</v>
      </c>
      <c r="C81">
        <v>401.5</v>
      </c>
      <c r="D81" t="s">
        <v>569</v>
      </c>
      <c r="E81" t="s">
        <v>570</v>
      </c>
      <c r="F81">
        <v>5</v>
      </c>
      <c r="G81" t="s">
        <v>436</v>
      </c>
      <c r="H81">
        <v>1759073476.832142</v>
      </c>
      <c r="I81">
        <f>(J81)/1000</f>
        <v>0</v>
      </c>
      <c r="J81">
        <f>IF(DO81, AM81, AG81)</f>
        <v>0</v>
      </c>
      <c r="K81">
        <f>IF(DO81, AH81, AF81)</f>
        <v>0</v>
      </c>
      <c r="L81">
        <f>DQ81 - IF(AT81&gt;1, K81*DK81*100.0/(AV81), 0)</f>
        <v>0</v>
      </c>
      <c r="M81">
        <f>((S81-I81/2)*L81-K81)/(S81+I81/2)</f>
        <v>0</v>
      </c>
      <c r="N81">
        <f>M81*(DX81+DY81)/1000.0</f>
        <v>0</v>
      </c>
      <c r="O81">
        <f>(DQ81 - IF(AT81&gt;1, K81*DK81*100.0/(AV81), 0))*(DX81+DY81)/1000.0</f>
        <v>0</v>
      </c>
      <c r="P81">
        <f>2.0/((1/R81-1/Q81)+SIGN(R81)*SQRT((1/R81-1/Q81)*(1/R81-1/Q81) + 4*DL81/((DL81+1)*(DL81+1))*(2*1/R81*1/Q81-1/Q81*1/Q81)))</f>
        <v>0</v>
      </c>
      <c r="Q81">
        <f>IF(LEFT(DM81,1)&lt;&gt;"0",IF(LEFT(DM81,1)="1",3.0,DN81),$D$5+$E$5*(EE81*DX81/($K$5*1000))+$F$5*(EE81*DX81/($K$5*1000))*MAX(MIN(DK81,$J$5),$I$5)*MAX(MIN(DK81,$J$5),$I$5)+$G$5*MAX(MIN(DK81,$J$5),$I$5)*(EE81*DX81/($K$5*1000))+$H$5*(EE81*DX81/($K$5*1000))*(EE81*DX81/($K$5*1000)))</f>
        <v>0</v>
      </c>
      <c r="R81">
        <f>I81*(1000-(1000*0.61365*exp(17.502*V81/(240.97+V81))/(DX81+DY81)+DS81)/2)/(1000*0.61365*exp(17.502*V81/(240.97+V81))/(DX81+DY81)-DS81)</f>
        <v>0</v>
      </c>
      <c r="S81">
        <f>1/((DL81+1)/(P81/1.6)+1/(Q81/1.37)) + DL81/((DL81+1)/(P81/1.6) + DL81/(Q81/1.37))</f>
        <v>0</v>
      </c>
      <c r="T81">
        <f>(DG81*DJ81)</f>
        <v>0</v>
      </c>
      <c r="U81">
        <f>(DZ81+(T81+2*0.95*5.67E-8*(((DZ81+$B$9)+273)^4-(DZ81+273)^4)-44100*I81)/(1.84*29.3*Q81+8*0.95*5.67E-8*(DZ81+273)^3))</f>
        <v>0</v>
      </c>
      <c r="V81">
        <f>($C$9*EA81+$D$9*EB81+$E$9*U81)</f>
        <v>0</v>
      </c>
      <c r="W81">
        <f>0.61365*exp(17.502*V81/(240.97+V81))</f>
        <v>0</v>
      </c>
      <c r="X81">
        <f>(Y81/Z81*100)</f>
        <v>0</v>
      </c>
      <c r="Y81">
        <f>DS81*(DX81+DY81)/1000</f>
        <v>0</v>
      </c>
      <c r="Z81">
        <f>0.61365*exp(17.502*DZ81/(240.97+DZ81))</f>
        <v>0</v>
      </c>
      <c r="AA81">
        <f>(W81-DS81*(DX81+DY81)/1000)</f>
        <v>0</v>
      </c>
      <c r="AB81">
        <f>(-I81*44100)</f>
        <v>0</v>
      </c>
      <c r="AC81">
        <f>2*29.3*Q81*0.92*(DZ81-V81)</f>
        <v>0</v>
      </c>
      <c r="AD81">
        <f>2*0.95*5.67E-8*(((DZ81+$B$9)+273)^4-(V81+273)^4)</f>
        <v>0</v>
      </c>
      <c r="AE81">
        <f>T81+AD81+AB81+AC81</f>
        <v>0</v>
      </c>
      <c r="AF81">
        <f>DW81*AT81*(DR81-DQ81*(1000-AT81*DT81)/(1000-AT81*DS81))/(100*DK81)</f>
        <v>0</v>
      </c>
      <c r="AG81">
        <f>1000*DW81*AT81*(DS81-DT81)/(100*DK81*(1000-AT81*DS81))</f>
        <v>0</v>
      </c>
      <c r="AH81">
        <f>(AI81 - AJ81 - DX81*1E3/(8.314*(DZ81+273.15)) * AL81/DW81 * AK81) * DW81/(100*DK81) * (1000 - DT81)/1000</f>
        <v>0</v>
      </c>
      <c r="AI81">
        <v>1046.518151394544</v>
      </c>
      <c r="AJ81">
        <v>1021.464424242424</v>
      </c>
      <c r="AK81">
        <v>3.413470221107217</v>
      </c>
      <c r="AL81">
        <v>65.07382265108268</v>
      </c>
      <c r="AM81">
        <f>(AO81 - AN81 + DX81*1E3/(8.314*(DZ81+273.15)) * AQ81/DW81 * AP81) * DW81/(100*DK81) * 1000/(1000 - AO81)</f>
        <v>0</v>
      </c>
      <c r="AN81">
        <v>20.53379762045725</v>
      </c>
      <c r="AO81">
        <v>21.60383999999999</v>
      </c>
      <c r="AP81">
        <v>-7.06637413184642E-05</v>
      </c>
      <c r="AQ81">
        <v>105.1465455162051</v>
      </c>
      <c r="AR81">
        <v>0</v>
      </c>
      <c r="AS81">
        <v>0</v>
      </c>
      <c r="AT81">
        <f>IF(AR81*$H$15&gt;=AV81,1.0,(AV81/(AV81-AR81*$H$15)))</f>
        <v>0</v>
      </c>
      <c r="AU81">
        <f>(AT81-1)*100</f>
        <v>0</v>
      </c>
      <c r="AV81">
        <f>MAX(0,($B$15+$C$15*EE81)/(1+$D$15*EE81)*DX81/(DZ81+273)*$E$15)</f>
        <v>0</v>
      </c>
      <c r="AW81" t="s">
        <v>437</v>
      </c>
      <c r="AX81" t="s">
        <v>437</v>
      </c>
      <c r="AY81">
        <v>0</v>
      </c>
      <c r="AZ81">
        <v>0</v>
      </c>
      <c r="BA81">
        <f>1-AY81/AZ81</f>
        <v>0</v>
      </c>
      <c r="BB81">
        <v>0</v>
      </c>
      <c r="BC81" t="s">
        <v>437</v>
      </c>
      <c r="BD81" t="s">
        <v>437</v>
      </c>
      <c r="BE81">
        <v>0</v>
      </c>
      <c r="BF81">
        <v>0</v>
      </c>
      <c r="BG81">
        <f>1-BE81/BF81</f>
        <v>0</v>
      </c>
      <c r="BH81">
        <v>0.5</v>
      </c>
      <c r="BI81">
        <f>DH81</f>
        <v>0</v>
      </c>
      <c r="BJ81">
        <f>K81</f>
        <v>0</v>
      </c>
      <c r="BK81">
        <f>BG81*BH81*BI81</f>
        <v>0</v>
      </c>
      <c r="BL81">
        <f>(BJ81-BB81)/BI81</f>
        <v>0</v>
      </c>
      <c r="BM81">
        <f>(AZ81-BF81)/BF81</f>
        <v>0</v>
      </c>
      <c r="BN81">
        <f>AY81/(BA81+AY81/BF81)</f>
        <v>0</v>
      </c>
      <c r="BO81" t="s">
        <v>437</v>
      </c>
      <c r="BP81">
        <v>0</v>
      </c>
      <c r="BQ81">
        <f>IF(BP81&lt;&gt;0, BP81, BN81)</f>
        <v>0</v>
      </c>
      <c r="BR81">
        <f>1-BQ81/BF81</f>
        <v>0</v>
      </c>
      <c r="BS81">
        <f>(BF81-BE81)/(BF81-BQ81)</f>
        <v>0</v>
      </c>
      <c r="BT81">
        <f>(AZ81-BF81)/(AZ81-BQ81)</f>
        <v>0</v>
      </c>
      <c r="BU81">
        <f>(BF81-BE81)/(BF81-AY81)</f>
        <v>0</v>
      </c>
      <c r="BV81">
        <f>(AZ81-BF81)/(AZ81-AY81)</f>
        <v>0</v>
      </c>
      <c r="BW81">
        <f>(BS81*BQ81/BE81)</f>
        <v>0</v>
      </c>
      <c r="BX81">
        <f>(1-BW81)</f>
        <v>0</v>
      </c>
      <c r="DG81">
        <f>$B$13*EF81+$C$13*EG81+$F$13*ER81*(1-EU81)</f>
        <v>0</v>
      </c>
      <c r="DH81">
        <f>DG81*DI81</f>
        <v>0</v>
      </c>
      <c r="DI81">
        <f>($B$13*$D$11+$C$13*$D$11+$F$13*((FE81+EW81)/MAX(FE81+EW81+FF81, 0.1)*$I$11+FF81/MAX(FE81+EW81+FF81, 0.1)*$J$11))/($B$13+$C$13+$F$13)</f>
        <v>0</v>
      </c>
      <c r="DJ81">
        <f>($B$13*$K$11+$C$13*$K$11+$F$13*((FE81+EW81)/MAX(FE81+EW81+FF81, 0.1)*$P$11+FF81/MAX(FE81+EW81+FF81, 0.1)*$Q$11))/($B$13+$C$13+$F$13)</f>
        <v>0</v>
      </c>
      <c r="DK81">
        <v>2.7</v>
      </c>
      <c r="DL81">
        <v>0.5</v>
      </c>
      <c r="DM81" t="s">
        <v>438</v>
      </c>
      <c r="DN81">
        <v>2</v>
      </c>
      <c r="DO81" t="b">
        <v>1</v>
      </c>
      <c r="DP81">
        <v>1759073476.832142</v>
      </c>
      <c r="DQ81">
        <v>975.0829642857144</v>
      </c>
      <c r="DR81">
        <v>1009.354071428571</v>
      </c>
      <c r="DS81">
        <v>21.61326428571428</v>
      </c>
      <c r="DT81">
        <v>20.53831785714286</v>
      </c>
      <c r="DU81">
        <v>975.5106428571428</v>
      </c>
      <c r="DV81">
        <v>21.32988928571429</v>
      </c>
      <c r="DW81">
        <v>500.0100357142857</v>
      </c>
      <c r="DX81">
        <v>90.87739285714288</v>
      </c>
      <c r="DY81">
        <v>0.06595071428571428</v>
      </c>
      <c r="DZ81">
        <v>28.66205714285714</v>
      </c>
      <c r="EA81">
        <v>29.99738571428572</v>
      </c>
      <c r="EB81">
        <v>999.9000000000002</v>
      </c>
      <c r="EC81">
        <v>0</v>
      </c>
      <c r="ED81">
        <v>0</v>
      </c>
      <c r="EE81">
        <v>10008.26428571429</v>
      </c>
      <c r="EF81">
        <v>0</v>
      </c>
      <c r="EG81">
        <v>11.30637142857143</v>
      </c>
      <c r="EH81">
        <v>-34.27110357142858</v>
      </c>
      <c r="EI81">
        <v>996.6236428571428</v>
      </c>
      <c r="EJ81">
        <v>1030.518571428571</v>
      </c>
      <c r="EK81">
        <v>1.074946071428571</v>
      </c>
      <c r="EL81">
        <v>1009.354071428571</v>
      </c>
      <c r="EM81">
        <v>20.53831785714286</v>
      </c>
      <c r="EN81">
        <v>1.964156428571429</v>
      </c>
      <c r="EO81">
        <v>1.866469642857143</v>
      </c>
      <c r="EP81">
        <v>17.15832142857143</v>
      </c>
      <c r="EQ81">
        <v>16.35486071428572</v>
      </c>
      <c r="ER81">
        <v>2000.025714285715</v>
      </c>
      <c r="ES81">
        <v>0.9800071785714285</v>
      </c>
      <c r="ET81">
        <v>0.01999289285714286</v>
      </c>
      <c r="EU81">
        <v>0</v>
      </c>
      <c r="EV81">
        <v>325.1883571428572</v>
      </c>
      <c r="EW81">
        <v>5.00078</v>
      </c>
      <c r="EX81">
        <v>6432.613571428571</v>
      </c>
      <c r="EY81">
        <v>16379.89285714286</v>
      </c>
      <c r="EZ81">
        <v>39.1315</v>
      </c>
      <c r="FA81">
        <v>39.91928571428571</v>
      </c>
      <c r="FB81">
        <v>39.21846428571428</v>
      </c>
      <c r="FC81">
        <v>39.64714285714285</v>
      </c>
      <c r="FD81">
        <v>40.14921428571428</v>
      </c>
      <c r="FE81">
        <v>1955.135714285714</v>
      </c>
      <c r="FF81">
        <v>39.89000000000001</v>
      </c>
      <c r="FG81">
        <v>0</v>
      </c>
      <c r="FH81">
        <v>1759073476.4</v>
      </c>
      <c r="FI81">
        <v>0</v>
      </c>
      <c r="FJ81">
        <v>325.2006</v>
      </c>
      <c r="FK81">
        <v>4.138999981242532</v>
      </c>
      <c r="FL81">
        <v>81.89384605209446</v>
      </c>
      <c r="FM81">
        <v>6433.2056</v>
      </c>
      <c r="FN81">
        <v>15</v>
      </c>
      <c r="FO81">
        <v>0</v>
      </c>
      <c r="FP81" t="s">
        <v>439</v>
      </c>
      <c r="FQ81">
        <v>1746989605.5</v>
      </c>
      <c r="FR81">
        <v>1746989593.5</v>
      </c>
      <c r="FS81">
        <v>0</v>
      </c>
      <c r="FT81">
        <v>-0.274</v>
      </c>
      <c r="FU81">
        <v>-0.002</v>
      </c>
      <c r="FV81">
        <v>2.549</v>
      </c>
      <c r="FW81">
        <v>0.129</v>
      </c>
      <c r="FX81">
        <v>420</v>
      </c>
      <c r="FY81">
        <v>17</v>
      </c>
      <c r="FZ81">
        <v>0.02</v>
      </c>
      <c r="GA81">
        <v>0.04</v>
      </c>
      <c r="GB81">
        <v>-34.23426097560975</v>
      </c>
      <c r="GC81">
        <v>-0.6443080139372855</v>
      </c>
      <c r="GD81">
        <v>0.0782550173815689</v>
      </c>
      <c r="GE81">
        <v>0</v>
      </c>
      <c r="GF81">
        <v>324.9535588235294</v>
      </c>
      <c r="GG81">
        <v>4.280045828745021</v>
      </c>
      <c r="GH81">
        <v>0.4819649847652778</v>
      </c>
      <c r="GI81">
        <v>0</v>
      </c>
      <c r="GJ81">
        <v>1.076951463414634</v>
      </c>
      <c r="GK81">
        <v>-0.03529839721254487</v>
      </c>
      <c r="GL81">
        <v>0.003746234246433249</v>
      </c>
      <c r="GM81">
        <v>1</v>
      </c>
      <c r="GN81">
        <v>1</v>
      </c>
      <c r="GO81">
        <v>3</v>
      </c>
      <c r="GP81" t="s">
        <v>455</v>
      </c>
      <c r="GQ81">
        <v>3.10237</v>
      </c>
      <c r="GR81">
        <v>2.72377</v>
      </c>
      <c r="GS81">
        <v>0.161386</v>
      </c>
      <c r="GT81">
        <v>0.164916</v>
      </c>
      <c r="GU81">
        <v>0.100458</v>
      </c>
      <c r="GV81">
        <v>0.0982832</v>
      </c>
      <c r="GW81">
        <v>21927.7</v>
      </c>
      <c r="GX81">
        <v>19839.8</v>
      </c>
      <c r="GY81">
        <v>26711.9</v>
      </c>
      <c r="GZ81">
        <v>23980</v>
      </c>
      <c r="HA81">
        <v>38454.2</v>
      </c>
      <c r="HB81">
        <v>31971.5</v>
      </c>
      <c r="HC81">
        <v>46640.2</v>
      </c>
      <c r="HD81">
        <v>37936.5</v>
      </c>
      <c r="HE81">
        <v>1.86817</v>
      </c>
      <c r="HF81">
        <v>1.86857</v>
      </c>
      <c r="HG81">
        <v>0.137761</v>
      </c>
      <c r="HH81">
        <v>0</v>
      </c>
      <c r="HI81">
        <v>27.7514</v>
      </c>
      <c r="HJ81">
        <v>999.9</v>
      </c>
      <c r="HK81">
        <v>49.4</v>
      </c>
      <c r="HL81">
        <v>31.2</v>
      </c>
      <c r="HM81">
        <v>24.8043</v>
      </c>
      <c r="HN81">
        <v>61.4591</v>
      </c>
      <c r="HO81">
        <v>22.0473</v>
      </c>
      <c r="HP81">
        <v>1</v>
      </c>
      <c r="HQ81">
        <v>0.132111</v>
      </c>
      <c r="HR81">
        <v>-0.0515114</v>
      </c>
      <c r="HS81">
        <v>20.2811</v>
      </c>
      <c r="HT81">
        <v>5.2125</v>
      </c>
      <c r="HU81">
        <v>11.9798</v>
      </c>
      <c r="HV81">
        <v>4.96345</v>
      </c>
      <c r="HW81">
        <v>3.27438</v>
      </c>
      <c r="HX81">
        <v>9999</v>
      </c>
      <c r="HY81">
        <v>9999</v>
      </c>
      <c r="HZ81">
        <v>9999</v>
      </c>
      <c r="IA81">
        <v>31.1</v>
      </c>
      <c r="IB81">
        <v>1.86399</v>
      </c>
      <c r="IC81">
        <v>1.8601</v>
      </c>
      <c r="ID81">
        <v>1.85838</v>
      </c>
      <c r="IE81">
        <v>1.85975</v>
      </c>
      <c r="IF81">
        <v>1.85989</v>
      </c>
      <c r="IG81">
        <v>1.85837</v>
      </c>
      <c r="IH81">
        <v>1.85745</v>
      </c>
      <c r="II81">
        <v>1.85242</v>
      </c>
      <c r="IJ81">
        <v>0</v>
      </c>
      <c r="IK81">
        <v>0</v>
      </c>
      <c r="IL81">
        <v>0</v>
      </c>
      <c r="IM81">
        <v>0</v>
      </c>
      <c r="IN81" t="s">
        <v>441</v>
      </c>
      <c r="IO81" t="s">
        <v>442</v>
      </c>
      <c r="IP81" t="s">
        <v>443</v>
      </c>
      <c r="IQ81" t="s">
        <v>443</v>
      </c>
      <c r="IR81" t="s">
        <v>443</v>
      </c>
      <c r="IS81" t="s">
        <v>443</v>
      </c>
      <c r="IT81">
        <v>0</v>
      </c>
      <c r="IU81">
        <v>100</v>
      </c>
      <c r="IV81">
        <v>100</v>
      </c>
      <c r="IW81">
        <v>-0.4</v>
      </c>
      <c r="IX81">
        <v>0.2831</v>
      </c>
      <c r="IY81">
        <v>-0.819046093373875</v>
      </c>
      <c r="IZ81">
        <v>-0.0008311593448893811</v>
      </c>
      <c r="JA81">
        <v>1.768286430498992E-06</v>
      </c>
      <c r="JB81">
        <v>-5.176383660599935E-10</v>
      </c>
      <c r="JC81">
        <v>0.01793090377665582</v>
      </c>
      <c r="JD81">
        <v>0.002652576625932546</v>
      </c>
      <c r="JE81">
        <v>0.0004569377311329863</v>
      </c>
      <c r="JF81">
        <v>1.003524486243527E-07</v>
      </c>
      <c r="JG81">
        <v>2</v>
      </c>
      <c r="JH81">
        <v>1975</v>
      </c>
      <c r="JI81">
        <v>1</v>
      </c>
      <c r="JJ81">
        <v>26</v>
      </c>
      <c r="JK81">
        <v>201398</v>
      </c>
      <c r="JL81">
        <v>201398.2</v>
      </c>
      <c r="JM81">
        <v>2.39014</v>
      </c>
      <c r="JN81">
        <v>2.6062</v>
      </c>
      <c r="JO81">
        <v>1.49658</v>
      </c>
      <c r="JP81">
        <v>2.34375</v>
      </c>
      <c r="JQ81">
        <v>1.54907</v>
      </c>
      <c r="JR81">
        <v>2.45605</v>
      </c>
      <c r="JS81">
        <v>36.1754</v>
      </c>
      <c r="JT81">
        <v>24.1838</v>
      </c>
      <c r="JU81">
        <v>18</v>
      </c>
      <c r="JV81">
        <v>483.112</v>
      </c>
      <c r="JW81">
        <v>498.434</v>
      </c>
      <c r="JX81">
        <v>27.4582</v>
      </c>
      <c r="JY81">
        <v>29.0101</v>
      </c>
      <c r="JZ81">
        <v>29.9996</v>
      </c>
      <c r="KA81">
        <v>29.2947</v>
      </c>
      <c r="KB81">
        <v>29.306</v>
      </c>
      <c r="KC81">
        <v>47.9691</v>
      </c>
      <c r="KD81">
        <v>19.9202</v>
      </c>
      <c r="KE81">
        <v>92.9366</v>
      </c>
      <c r="KF81">
        <v>27.4589</v>
      </c>
      <c r="KG81">
        <v>1055.35</v>
      </c>
      <c r="KH81">
        <v>20.6225</v>
      </c>
      <c r="KI81">
        <v>101.979</v>
      </c>
      <c r="KJ81">
        <v>91.491</v>
      </c>
    </row>
    <row r="82" spans="1:296">
      <c r="A82">
        <v>64</v>
      </c>
      <c r="B82">
        <v>1759073489.6</v>
      </c>
      <c r="C82">
        <v>406.5</v>
      </c>
      <c r="D82" t="s">
        <v>571</v>
      </c>
      <c r="E82" t="s">
        <v>572</v>
      </c>
      <c r="F82">
        <v>5</v>
      </c>
      <c r="G82" t="s">
        <v>436</v>
      </c>
      <c r="H82">
        <v>1759073482.1</v>
      </c>
      <c r="I82">
        <f>(J82)/1000</f>
        <v>0</v>
      </c>
      <c r="J82">
        <f>IF(DO82, AM82, AG82)</f>
        <v>0</v>
      </c>
      <c r="K82">
        <f>IF(DO82, AH82, AF82)</f>
        <v>0</v>
      </c>
      <c r="L82">
        <f>DQ82 - IF(AT82&gt;1, K82*DK82*100.0/(AV82), 0)</f>
        <v>0</v>
      </c>
      <c r="M82">
        <f>((S82-I82/2)*L82-K82)/(S82+I82/2)</f>
        <v>0</v>
      </c>
      <c r="N82">
        <f>M82*(DX82+DY82)/1000.0</f>
        <v>0</v>
      </c>
      <c r="O82">
        <f>(DQ82 - IF(AT82&gt;1, K82*DK82*100.0/(AV82), 0))*(DX82+DY82)/1000.0</f>
        <v>0</v>
      </c>
      <c r="P82">
        <f>2.0/((1/R82-1/Q82)+SIGN(R82)*SQRT((1/R82-1/Q82)*(1/R82-1/Q82) + 4*DL82/((DL82+1)*(DL82+1))*(2*1/R82*1/Q82-1/Q82*1/Q82)))</f>
        <v>0</v>
      </c>
      <c r="Q82">
        <f>IF(LEFT(DM82,1)&lt;&gt;"0",IF(LEFT(DM82,1)="1",3.0,DN82),$D$5+$E$5*(EE82*DX82/($K$5*1000))+$F$5*(EE82*DX82/($K$5*1000))*MAX(MIN(DK82,$J$5),$I$5)*MAX(MIN(DK82,$J$5),$I$5)+$G$5*MAX(MIN(DK82,$J$5),$I$5)*(EE82*DX82/($K$5*1000))+$H$5*(EE82*DX82/($K$5*1000))*(EE82*DX82/($K$5*1000)))</f>
        <v>0</v>
      </c>
      <c r="R82">
        <f>I82*(1000-(1000*0.61365*exp(17.502*V82/(240.97+V82))/(DX82+DY82)+DS82)/2)/(1000*0.61365*exp(17.502*V82/(240.97+V82))/(DX82+DY82)-DS82)</f>
        <v>0</v>
      </c>
      <c r="S82">
        <f>1/((DL82+1)/(P82/1.6)+1/(Q82/1.37)) + DL82/((DL82+1)/(P82/1.6) + DL82/(Q82/1.37))</f>
        <v>0</v>
      </c>
      <c r="T82">
        <f>(DG82*DJ82)</f>
        <v>0</v>
      </c>
      <c r="U82">
        <f>(DZ82+(T82+2*0.95*5.67E-8*(((DZ82+$B$9)+273)^4-(DZ82+273)^4)-44100*I82)/(1.84*29.3*Q82+8*0.95*5.67E-8*(DZ82+273)^3))</f>
        <v>0</v>
      </c>
      <c r="V82">
        <f>($C$9*EA82+$D$9*EB82+$E$9*U82)</f>
        <v>0</v>
      </c>
      <c r="W82">
        <f>0.61365*exp(17.502*V82/(240.97+V82))</f>
        <v>0</v>
      </c>
      <c r="X82">
        <f>(Y82/Z82*100)</f>
        <v>0</v>
      </c>
      <c r="Y82">
        <f>DS82*(DX82+DY82)/1000</f>
        <v>0</v>
      </c>
      <c r="Z82">
        <f>0.61365*exp(17.502*DZ82/(240.97+DZ82))</f>
        <v>0</v>
      </c>
      <c r="AA82">
        <f>(W82-DS82*(DX82+DY82)/1000)</f>
        <v>0</v>
      </c>
      <c r="AB82">
        <f>(-I82*44100)</f>
        <v>0</v>
      </c>
      <c r="AC82">
        <f>2*29.3*Q82*0.92*(DZ82-V82)</f>
        <v>0</v>
      </c>
      <c r="AD82">
        <f>2*0.95*5.67E-8*(((DZ82+$B$9)+273)^4-(V82+273)^4)</f>
        <v>0</v>
      </c>
      <c r="AE82">
        <f>T82+AD82+AB82+AC82</f>
        <v>0</v>
      </c>
      <c r="AF82">
        <f>DW82*AT82*(DR82-DQ82*(1000-AT82*DT82)/(1000-AT82*DS82))/(100*DK82)</f>
        <v>0</v>
      </c>
      <c r="AG82">
        <f>1000*DW82*AT82*(DS82-DT82)/(100*DK82*(1000-AT82*DS82))</f>
        <v>0</v>
      </c>
      <c r="AH82">
        <f>(AI82 - AJ82 - DX82*1E3/(8.314*(DZ82+273.15)) * AL82/DW82 * AK82) * DW82/(100*DK82) * (1000 - DT82)/1000</f>
        <v>0</v>
      </c>
      <c r="AI82">
        <v>1063.727910831707</v>
      </c>
      <c r="AJ82">
        <v>1038.655757575757</v>
      </c>
      <c r="AK82">
        <v>3.445724633915271</v>
      </c>
      <c r="AL82">
        <v>65.07382265108268</v>
      </c>
      <c r="AM82">
        <f>(AO82 - AN82 + DX82*1E3/(8.314*(DZ82+273.15)) * AQ82/DW82 * AP82) * DW82/(100*DK82) * 1000/(1000 - AO82)</f>
        <v>0</v>
      </c>
      <c r="AN82">
        <v>20.53640243894683</v>
      </c>
      <c r="AO82">
        <v>21.5951812121212</v>
      </c>
      <c r="AP82">
        <v>-8.687940218735206E-05</v>
      </c>
      <c r="AQ82">
        <v>105.1465455162051</v>
      </c>
      <c r="AR82">
        <v>0</v>
      </c>
      <c r="AS82">
        <v>0</v>
      </c>
      <c r="AT82">
        <f>IF(AR82*$H$15&gt;=AV82,1.0,(AV82/(AV82-AR82*$H$15)))</f>
        <v>0</v>
      </c>
      <c r="AU82">
        <f>(AT82-1)*100</f>
        <v>0</v>
      </c>
      <c r="AV82">
        <f>MAX(0,($B$15+$C$15*EE82)/(1+$D$15*EE82)*DX82/(DZ82+273)*$E$15)</f>
        <v>0</v>
      </c>
      <c r="AW82" t="s">
        <v>437</v>
      </c>
      <c r="AX82" t="s">
        <v>437</v>
      </c>
      <c r="AY82">
        <v>0</v>
      </c>
      <c r="AZ82">
        <v>0</v>
      </c>
      <c r="BA82">
        <f>1-AY82/AZ82</f>
        <v>0</v>
      </c>
      <c r="BB82">
        <v>0</v>
      </c>
      <c r="BC82" t="s">
        <v>437</v>
      </c>
      <c r="BD82" t="s">
        <v>437</v>
      </c>
      <c r="BE82">
        <v>0</v>
      </c>
      <c r="BF82">
        <v>0</v>
      </c>
      <c r="BG82">
        <f>1-BE82/BF82</f>
        <v>0</v>
      </c>
      <c r="BH82">
        <v>0.5</v>
      </c>
      <c r="BI82">
        <f>DH82</f>
        <v>0</v>
      </c>
      <c r="BJ82">
        <f>K82</f>
        <v>0</v>
      </c>
      <c r="BK82">
        <f>BG82*BH82*BI82</f>
        <v>0</v>
      </c>
      <c r="BL82">
        <f>(BJ82-BB82)/BI82</f>
        <v>0</v>
      </c>
      <c r="BM82">
        <f>(AZ82-BF82)/BF82</f>
        <v>0</v>
      </c>
      <c r="BN82">
        <f>AY82/(BA82+AY82/BF82)</f>
        <v>0</v>
      </c>
      <c r="BO82" t="s">
        <v>437</v>
      </c>
      <c r="BP82">
        <v>0</v>
      </c>
      <c r="BQ82">
        <f>IF(BP82&lt;&gt;0, BP82, BN82)</f>
        <v>0</v>
      </c>
      <c r="BR82">
        <f>1-BQ82/BF82</f>
        <v>0</v>
      </c>
      <c r="BS82">
        <f>(BF82-BE82)/(BF82-BQ82)</f>
        <v>0</v>
      </c>
      <c r="BT82">
        <f>(AZ82-BF82)/(AZ82-BQ82)</f>
        <v>0</v>
      </c>
      <c r="BU82">
        <f>(BF82-BE82)/(BF82-AY82)</f>
        <v>0</v>
      </c>
      <c r="BV82">
        <f>(AZ82-BF82)/(AZ82-AY82)</f>
        <v>0</v>
      </c>
      <c r="BW82">
        <f>(BS82*BQ82/BE82)</f>
        <v>0</v>
      </c>
      <c r="BX82">
        <f>(1-BW82)</f>
        <v>0</v>
      </c>
      <c r="DG82">
        <f>$B$13*EF82+$C$13*EG82+$F$13*ER82*(1-EU82)</f>
        <v>0</v>
      </c>
      <c r="DH82">
        <f>DG82*DI82</f>
        <v>0</v>
      </c>
      <c r="DI82">
        <f>($B$13*$D$11+$C$13*$D$11+$F$13*((FE82+EW82)/MAX(FE82+EW82+FF82, 0.1)*$I$11+FF82/MAX(FE82+EW82+FF82, 0.1)*$J$11))/($B$13+$C$13+$F$13)</f>
        <v>0</v>
      </c>
      <c r="DJ82">
        <f>($B$13*$K$11+$C$13*$K$11+$F$13*((FE82+EW82)/MAX(FE82+EW82+FF82, 0.1)*$P$11+FF82/MAX(FE82+EW82+FF82, 0.1)*$Q$11))/($B$13+$C$13+$F$13)</f>
        <v>0</v>
      </c>
      <c r="DK82">
        <v>2.7</v>
      </c>
      <c r="DL82">
        <v>0.5</v>
      </c>
      <c r="DM82" t="s">
        <v>438</v>
      </c>
      <c r="DN82">
        <v>2</v>
      </c>
      <c r="DO82" t="b">
        <v>1</v>
      </c>
      <c r="DP82">
        <v>1759073482.1</v>
      </c>
      <c r="DQ82">
        <v>992.7174444444444</v>
      </c>
      <c r="DR82">
        <v>1027.041481481481</v>
      </c>
      <c r="DS82">
        <v>21.60638888888889</v>
      </c>
      <c r="DT82">
        <v>20.53631851851852</v>
      </c>
      <c r="DU82">
        <v>993.1251481481481</v>
      </c>
      <c r="DV82">
        <v>21.32316666666667</v>
      </c>
      <c r="DW82">
        <v>500.0183333333332</v>
      </c>
      <c r="DX82">
        <v>90.87665185185186</v>
      </c>
      <c r="DY82">
        <v>0.06583429629629628</v>
      </c>
      <c r="DZ82">
        <v>28.66158888888889</v>
      </c>
      <c r="EA82">
        <v>29.99767407407408</v>
      </c>
      <c r="EB82">
        <v>999.9000000000001</v>
      </c>
      <c r="EC82">
        <v>0</v>
      </c>
      <c r="ED82">
        <v>0</v>
      </c>
      <c r="EE82">
        <v>10006.02222222222</v>
      </c>
      <c r="EF82">
        <v>0</v>
      </c>
      <c r="EG82">
        <v>11.30423333333333</v>
      </c>
      <c r="EH82">
        <v>-34.32471111111111</v>
      </c>
      <c r="EI82">
        <v>1014.640333333333</v>
      </c>
      <c r="EJ82">
        <v>1048.575555555555</v>
      </c>
      <c r="EK82">
        <v>1.070066666666667</v>
      </c>
      <c r="EL82">
        <v>1027.041481481481</v>
      </c>
      <c r="EM82">
        <v>20.53631851851852</v>
      </c>
      <c r="EN82">
        <v>1.963515185185185</v>
      </c>
      <c r="EO82">
        <v>1.866272592592592</v>
      </c>
      <c r="EP82">
        <v>17.15315925925926</v>
      </c>
      <c r="EQ82">
        <v>16.3532</v>
      </c>
      <c r="ER82">
        <v>2000.020370370371</v>
      </c>
      <c r="ES82">
        <v>0.9800071111111112</v>
      </c>
      <c r="ET82">
        <v>0.01999296296296296</v>
      </c>
      <c r="EU82">
        <v>0</v>
      </c>
      <c r="EV82">
        <v>325.5571851851852</v>
      </c>
      <c r="EW82">
        <v>5.00078</v>
      </c>
      <c r="EX82">
        <v>6439.765555555556</v>
      </c>
      <c r="EY82">
        <v>16379.84444444445</v>
      </c>
      <c r="EZ82">
        <v>39.12011111111111</v>
      </c>
      <c r="FA82">
        <v>39.91862962962963</v>
      </c>
      <c r="FB82">
        <v>39.22429629629629</v>
      </c>
      <c r="FC82">
        <v>39.64803703703703</v>
      </c>
      <c r="FD82">
        <v>40.19874074074073</v>
      </c>
      <c r="FE82">
        <v>1955.13037037037</v>
      </c>
      <c r="FF82">
        <v>39.89000000000001</v>
      </c>
      <c r="FG82">
        <v>0</v>
      </c>
      <c r="FH82">
        <v>1759073481.8</v>
      </c>
      <c r="FI82">
        <v>0</v>
      </c>
      <c r="FJ82">
        <v>325.5491538461539</v>
      </c>
      <c r="FK82">
        <v>5.413948723309248</v>
      </c>
      <c r="FL82">
        <v>79.14529922643732</v>
      </c>
      <c r="FM82">
        <v>6440.09</v>
      </c>
      <c r="FN82">
        <v>15</v>
      </c>
      <c r="FO82">
        <v>0</v>
      </c>
      <c r="FP82" t="s">
        <v>439</v>
      </c>
      <c r="FQ82">
        <v>1746989605.5</v>
      </c>
      <c r="FR82">
        <v>1746989593.5</v>
      </c>
      <c r="FS82">
        <v>0</v>
      </c>
      <c r="FT82">
        <v>-0.274</v>
      </c>
      <c r="FU82">
        <v>-0.002</v>
      </c>
      <c r="FV82">
        <v>2.549</v>
      </c>
      <c r="FW82">
        <v>0.129</v>
      </c>
      <c r="FX82">
        <v>420</v>
      </c>
      <c r="FY82">
        <v>17</v>
      </c>
      <c r="FZ82">
        <v>0.02</v>
      </c>
      <c r="GA82">
        <v>0.04</v>
      </c>
      <c r="GB82">
        <v>-34.3004325</v>
      </c>
      <c r="GC82">
        <v>-0.6163350844277081</v>
      </c>
      <c r="GD82">
        <v>0.08557781659840359</v>
      </c>
      <c r="GE82">
        <v>0</v>
      </c>
      <c r="GF82">
        <v>325.362294117647</v>
      </c>
      <c r="GG82">
        <v>4.674866306543581</v>
      </c>
      <c r="GH82">
        <v>0.5096001044309052</v>
      </c>
      <c r="GI82">
        <v>0</v>
      </c>
      <c r="GJ82">
        <v>1.07215175</v>
      </c>
      <c r="GK82">
        <v>-0.05491913696059899</v>
      </c>
      <c r="GL82">
        <v>0.006187997207295732</v>
      </c>
      <c r="GM82">
        <v>1</v>
      </c>
      <c r="GN82">
        <v>1</v>
      </c>
      <c r="GO82">
        <v>3</v>
      </c>
      <c r="GP82" t="s">
        <v>455</v>
      </c>
      <c r="GQ82">
        <v>3.10233</v>
      </c>
      <c r="GR82">
        <v>2.72391</v>
      </c>
      <c r="GS82">
        <v>0.163109</v>
      </c>
      <c r="GT82">
        <v>0.1666</v>
      </c>
      <c r="GU82">
        <v>0.100433</v>
      </c>
      <c r="GV82">
        <v>0.0983386</v>
      </c>
      <c r="GW82">
        <v>21882.8</v>
      </c>
      <c r="GX82">
        <v>19799.9</v>
      </c>
      <c r="GY82">
        <v>26712.1</v>
      </c>
      <c r="GZ82">
        <v>23980.1</v>
      </c>
      <c r="HA82">
        <v>38455.8</v>
      </c>
      <c r="HB82">
        <v>31969.9</v>
      </c>
      <c r="HC82">
        <v>46640.7</v>
      </c>
      <c r="HD82">
        <v>37936.7</v>
      </c>
      <c r="HE82">
        <v>1.8681</v>
      </c>
      <c r="HF82">
        <v>1.869</v>
      </c>
      <c r="HG82">
        <v>0.138134</v>
      </c>
      <c r="HH82">
        <v>0</v>
      </c>
      <c r="HI82">
        <v>27.7474</v>
      </c>
      <c r="HJ82">
        <v>999.9</v>
      </c>
      <c r="HK82">
        <v>49.3</v>
      </c>
      <c r="HL82">
        <v>31.2</v>
      </c>
      <c r="HM82">
        <v>24.7539</v>
      </c>
      <c r="HN82">
        <v>61.1091</v>
      </c>
      <c r="HO82">
        <v>22.0232</v>
      </c>
      <c r="HP82">
        <v>1</v>
      </c>
      <c r="HQ82">
        <v>0.13186</v>
      </c>
      <c r="HR82">
        <v>-0.089744</v>
      </c>
      <c r="HS82">
        <v>20.2812</v>
      </c>
      <c r="HT82">
        <v>5.2125</v>
      </c>
      <c r="HU82">
        <v>11.98</v>
      </c>
      <c r="HV82">
        <v>4.96365</v>
      </c>
      <c r="HW82">
        <v>3.27445</v>
      </c>
      <c r="HX82">
        <v>9999</v>
      </c>
      <c r="HY82">
        <v>9999</v>
      </c>
      <c r="HZ82">
        <v>9999</v>
      </c>
      <c r="IA82">
        <v>31.1</v>
      </c>
      <c r="IB82">
        <v>1.864</v>
      </c>
      <c r="IC82">
        <v>1.8601</v>
      </c>
      <c r="ID82">
        <v>1.8584</v>
      </c>
      <c r="IE82">
        <v>1.85975</v>
      </c>
      <c r="IF82">
        <v>1.85989</v>
      </c>
      <c r="IG82">
        <v>1.85837</v>
      </c>
      <c r="IH82">
        <v>1.85745</v>
      </c>
      <c r="II82">
        <v>1.85242</v>
      </c>
      <c r="IJ82">
        <v>0</v>
      </c>
      <c r="IK82">
        <v>0</v>
      </c>
      <c r="IL82">
        <v>0</v>
      </c>
      <c r="IM82">
        <v>0</v>
      </c>
      <c r="IN82" t="s">
        <v>441</v>
      </c>
      <c r="IO82" t="s">
        <v>442</v>
      </c>
      <c r="IP82" t="s">
        <v>443</v>
      </c>
      <c r="IQ82" t="s">
        <v>443</v>
      </c>
      <c r="IR82" t="s">
        <v>443</v>
      </c>
      <c r="IS82" t="s">
        <v>443</v>
      </c>
      <c r="IT82">
        <v>0</v>
      </c>
      <c r="IU82">
        <v>100</v>
      </c>
      <c r="IV82">
        <v>100</v>
      </c>
      <c r="IW82">
        <v>-0.37</v>
      </c>
      <c r="IX82">
        <v>0.283</v>
      </c>
      <c r="IY82">
        <v>-0.819046093373875</v>
      </c>
      <c r="IZ82">
        <v>-0.0008311593448893811</v>
      </c>
      <c r="JA82">
        <v>1.768286430498992E-06</v>
      </c>
      <c r="JB82">
        <v>-5.176383660599935E-10</v>
      </c>
      <c r="JC82">
        <v>0.01793090377665582</v>
      </c>
      <c r="JD82">
        <v>0.002652576625932546</v>
      </c>
      <c r="JE82">
        <v>0.0004569377311329863</v>
      </c>
      <c r="JF82">
        <v>1.003524486243527E-07</v>
      </c>
      <c r="JG82">
        <v>2</v>
      </c>
      <c r="JH82">
        <v>1975</v>
      </c>
      <c r="JI82">
        <v>1</v>
      </c>
      <c r="JJ82">
        <v>26</v>
      </c>
      <c r="JK82">
        <v>201398.1</v>
      </c>
      <c r="JL82">
        <v>201398.3</v>
      </c>
      <c r="JM82">
        <v>2.41699</v>
      </c>
      <c r="JN82">
        <v>2.61841</v>
      </c>
      <c r="JO82">
        <v>1.49658</v>
      </c>
      <c r="JP82">
        <v>2.34375</v>
      </c>
      <c r="JQ82">
        <v>1.54907</v>
      </c>
      <c r="JR82">
        <v>2.323</v>
      </c>
      <c r="JS82">
        <v>36.1754</v>
      </c>
      <c r="JT82">
        <v>24.1751</v>
      </c>
      <c r="JU82">
        <v>18</v>
      </c>
      <c r="JV82">
        <v>483.041</v>
      </c>
      <c r="JW82">
        <v>498.684</v>
      </c>
      <c r="JX82">
        <v>27.4563</v>
      </c>
      <c r="JY82">
        <v>29.0058</v>
      </c>
      <c r="JZ82">
        <v>29.9998</v>
      </c>
      <c r="KA82">
        <v>29.2909</v>
      </c>
      <c r="KB82">
        <v>29.3022</v>
      </c>
      <c r="KC82">
        <v>48.6211</v>
      </c>
      <c r="KD82">
        <v>19.626</v>
      </c>
      <c r="KE82">
        <v>92.9366</v>
      </c>
      <c r="KF82">
        <v>27.4607</v>
      </c>
      <c r="KG82">
        <v>1075.4</v>
      </c>
      <c r="KH82">
        <v>20.6431</v>
      </c>
      <c r="KI82">
        <v>101.98</v>
      </c>
      <c r="KJ82">
        <v>91.4914</v>
      </c>
    </row>
    <row r="83" spans="1:296">
      <c r="A83">
        <v>65</v>
      </c>
      <c r="B83">
        <v>1759073494.6</v>
      </c>
      <c r="C83">
        <v>411.5</v>
      </c>
      <c r="D83" t="s">
        <v>573</v>
      </c>
      <c r="E83" t="s">
        <v>574</v>
      </c>
      <c r="F83">
        <v>5</v>
      </c>
      <c r="G83" t="s">
        <v>436</v>
      </c>
      <c r="H83">
        <v>1759073486.814285</v>
      </c>
      <c r="I83">
        <f>(J83)/1000</f>
        <v>0</v>
      </c>
      <c r="J83">
        <f>IF(DO83, AM83, AG83)</f>
        <v>0</v>
      </c>
      <c r="K83">
        <f>IF(DO83, AH83, AF83)</f>
        <v>0</v>
      </c>
      <c r="L83">
        <f>DQ83 - IF(AT83&gt;1, K83*DK83*100.0/(AV83), 0)</f>
        <v>0</v>
      </c>
      <c r="M83">
        <f>((S83-I83/2)*L83-K83)/(S83+I83/2)</f>
        <v>0</v>
      </c>
      <c r="N83">
        <f>M83*(DX83+DY83)/1000.0</f>
        <v>0</v>
      </c>
      <c r="O83">
        <f>(DQ83 - IF(AT83&gt;1, K83*DK83*100.0/(AV83), 0))*(DX83+DY83)/1000.0</f>
        <v>0</v>
      </c>
      <c r="P83">
        <f>2.0/((1/R83-1/Q83)+SIGN(R83)*SQRT((1/R83-1/Q83)*(1/R83-1/Q83) + 4*DL83/((DL83+1)*(DL83+1))*(2*1/R83*1/Q83-1/Q83*1/Q83)))</f>
        <v>0</v>
      </c>
      <c r="Q83">
        <f>IF(LEFT(DM83,1)&lt;&gt;"0",IF(LEFT(DM83,1)="1",3.0,DN83),$D$5+$E$5*(EE83*DX83/($K$5*1000))+$F$5*(EE83*DX83/($K$5*1000))*MAX(MIN(DK83,$J$5),$I$5)*MAX(MIN(DK83,$J$5),$I$5)+$G$5*MAX(MIN(DK83,$J$5),$I$5)*(EE83*DX83/($K$5*1000))+$H$5*(EE83*DX83/($K$5*1000))*(EE83*DX83/($K$5*1000)))</f>
        <v>0</v>
      </c>
      <c r="R83">
        <f>I83*(1000-(1000*0.61365*exp(17.502*V83/(240.97+V83))/(DX83+DY83)+DS83)/2)/(1000*0.61365*exp(17.502*V83/(240.97+V83))/(DX83+DY83)-DS83)</f>
        <v>0</v>
      </c>
      <c r="S83">
        <f>1/((DL83+1)/(P83/1.6)+1/(Q83/1.37)) + DL83/((DL83+1)/(P83/1.6) + DL83/(Q83/1.37))</f>
        <v>0</v>
      </c>
      <c r="T83">
        <f>(DG83*DJ83)</f>
        <v>0</v>
      </c>
      <c r="U83">
        <f>(DZ83+(T83+2*0.95*5.67E-8*(((DZ83+$B$9)+273)^4-(DZ83+273)^4)-44100*I83)/(1.84*29.3*Q83+8*0.95*5.67E-8*(DZ83+273)^3))</f>
        <v>0</v>
      </c>
      <c r="V83">
        <f>($C$9*EA83+$D$9*EB83+$E$9*U83)</f>
        <v>0</v>
      </c>
      <c r="W83">
        <f>0.61365*exp(17.502*V83/(240.97+V83))</f>
        <v>0</v>
      </c>
      <c r="X83">
        <f>(Y83/Z83*100)</f>
        <v>0</v>
      </c>
      <c r="Y83">
        <f>DS83*(DX83+DY83)/1000</f>
        <v>0</v>
      </c>
      <c r="Z83">
        <f>0.61365*exp(17.502*DZ83/(240.97+DZ83))</f>
        <v>0</v>
      </c>
      <c r="AA83">
        <f>(W83-DS83*(DX83+DY83)/1000)</f>
        <v>0</v>
      </c>
      <c r="AB83">
        <f>(-I83*44100)</f>
        <v>0</v>
      </c>
      <c r="AC83">
        <f>2*29.3*Q83*0.92*(DZ83-V83)</f>
        <v>0</v>
      </c>
      <c r="AD83">
        <f>2*0.95*5.67E-8*(((DZ83+$B$9)+273)^4-(V83+273)^4)</f>
        <v>0</v>
      </c>
      <c r="AE83">
        <f>T83+AD83+AB83+AC83</f>
        <v>0</v>
      </c>
      <c r="AF83">
        <f>DW83*AT83*(DR83-DQ83*(1000-AT83*DT83)/(1000-AT83*DS83))/(100*DK83)</f>
        <v>0</v>
      </c>
      <c r="AG83">
        <f>1000*DW83*AT83*(DS83-DT83)/(100*DK83*(1000-AT83*DS83))</f>
        <v>0</v>
      </c>
      <c r="AH83">
        <f>(AI83 - AJ83 - DX83*1E3/(8.314*(DZ83+273.15)) * AL83/DW83 * AK83) * DW83/(100*DK83) * (1000 - DT83)/1000</f>
        <v>0</v>
      </c>
      <c r="AI83">
        <v>1080.711354149551</v>
      </c>
      <c r="AJ83">
        <v>1055.598848484848</v>
      </c>
      <c r="AK83">
        <v>3.386160572593176</v>
      </c>
      <c r="AL83">
        <v>65.07382265108268</v>
      </c>
      <c r="AM83">
        <f>(AO83 - AN83 + DX83*1E3/(8.314*(DZ83+273.15)) * AQ83/DW83 * AP83) * DW83/(100*DK83) * 1000/(1000 - AO83)</f>
        <v>0</v>
      </c>
      <c r="AN83">
        <v>20.57422150388956</v>
      </c>
      <c r="AO83">
        <v>21.60137757575757</v>
      </c>
      <c r="AP83">
        <v>8.768143956111081E-05</v>
      </c>
      <c r="AQ83">
        <v>105.1465455162051</v>
      </c>
      <c r="AR83">
        <v>0</v>
      </c>
      <c r="AS83">
        <v>0</v>
      </c>
      <c r="AT83">
        <f>IF(AR83*$H$15&gt;=AV83,1.0,(AV83/(AV83-AR83*$H$15)))</f>
        <v>0</v>
      </c>
      <c r="AU83">
        <f>(AT83-1)*100</f>
        <v>0</v>
      </c>
      <c r="AV83">
        <f>MAX(0,($B$15+$C$15*EE83)/(1+$D$15*EE83)*DX83/(DZ83+273)*$E$15)</f>
        <v>0</v>
      </c>
      <c r="AW83" t="s">
        <v>437</v>
      </c>
      <c r="AX83" t="s">
        <v>437</v>
      </c>
      <c r="AY83">
        <v>0</v>
      </c>
      <c r="AZ83">
        <v>0</v>
      </c>
      <c r="BA83">
        <f>1-AY83/AZ83</f>
        <v>0</v>
      </c>
      <c r="BB83">
        <v>0</v>
      </c>
      <c r="BC83" t="s">
        <v>437</v>
      </c>
      <c r="BD83" t="s">
        <v>437</v>
      </c>
      <c r="BE83">
        <v>0</v>
      </c>
      <c r="BF83">
        <v>0</v>
      </c>
      <c r="BG83">
        <f>1-BE83/BF83</f>
        <v>0</v>
      </c>
      <c r="BH83">
        <v>0.5</v>
      </c>
      <c r="BI83">
        <f>DH83</f>
        <v>0</v>
      </c>
      <c r="BJ83">
        <f>K83</f>
        <v>0</v>
      </c>
      <c r="BK83">
        <f>BG83*BH83*BI83</f>
        <v>0</v>
      </c>
      <c r="BL83">
        <f>(BJ83-BB83)/BI83</f>
        <v>0</v>
      </c>
      <c r="BM83">
        <f>(AZ83-BF83)/BF83</f>
        <v>0</v>
      </c>
      <c r="BN83">
        <f>AY83/(BA83+AY83/BF83)</f>
        <v>0</v>
      </c>
      <c r="BO83" t="s">
        <v>437</v>
      </c>
      <c r="BP83">
        <v>0</v>
      </c>
      <c r="BQ83">
        <f>IF(BP83&lt;&gt;0, BP83, BN83)</f>
        <v>0</v>
      </c>
      <c r="BR83">
        <f>1-BQ83/BF83</f>
        <v>0</v>
      </c>
      <c r="BS83">
        <f>(BF83-BE83)/(BF83-BQ83)</f>
        <v>0</v>
      </c>
      <c r="BT83">
        <f>(AZ83-BF83)/(AZ83-BQ83)</f>
        <v>0</v>
      </c>
      <c r="BU83">
        <f>(BF83-BE83)/(BF83-AY83)</f>
        <v>0</v>
      </c>
      <c r="BV83">
        <f>(AZ83-BF83)/(AZ83-AY83)</f>
        <v>0</v>
      </c>
      <c r="BW83">
        <f>(BS83*BQ83/BE83)</f>
        <v>0</v>
      </c>
      <c r="BX83">
        <f>(1-BW83)</f>
        <v>0</v>
      </c>
      <c r="DG83">
        <f>$B$13*EF83+$C$13*EG83+$F$13*ER83*(1-EU83)</f>
        <v>0</v>
      </c>
      <c r="DH83">
        <f>DG83*DI83</f>
        <v>0</v>
      </c>
      <c r="DI83">
        <f>($B$13*$D$11+$C$13*$D$11+$F$13*((FE83+EW83)/MAX(FE83+EW83+FF83, 0.1)*$I$11+FF83/MAX(FE83+EW83+FF83, 0.1)*$J$11))/($B$13+$C$13+$F$13)</f>
        <v>0</v>
      </c>
      <c r="DJ83">
        <f>($B$13*$K$11+$C$13*$K$11+$F$13*((FE83+EW83)/MAX(FE83+EW83+FF83, 0.1)*$P$11+FF83/MAX(FE83+EW83+FF83, 0.1)*$Q$11))/($B$13+$C$13+$F$13)</f>
        <v>0</v>
      </c>
      <c r="DK83">
        <v>2.7</v>
      </c>
      <c r="DL83">
        <v>0.5</v>
      </c>
      <c r="DM83" t="s">
        <v>438</v>
      </c>
      <c r="DN83">
        <v>2</v>
      </c>
      <c r="DO83" t="b">
        <v>1</v>
      </c>
      <c r="DP83">
        <v>1759073486.814285</v>
      </c>
      <c r="DQ83">
        <v>1008.499428571429</v>
      </c>
      <c r="DR83">
        <v>1042.846428571429</v>
      </c>
      <c r="DS83">
        <v>21.60137142857143</v>
      </c>
      <c r="DT83">
        <v>20.54623928571428</v>
      </c>
      <c r="DU83">
        <v>1008.88925</v>
      </c>
      <c r="DV83">
        <v>21.31825714285714</v>
      </c>
      <c r="DW83">
        <v>500.0081428571429</v>
      </c>
      <c r="DX83">
        <v>90.87718214285714</v>
      </c>
      <c r="DY83">
        <v>0.06575468571428571</v>
      </c>
      <c r="DZ83">
        <v>28.66086428571429</v>
      </c>
      <c r="EA83">
        <v>29.99762857142857</v>
      </c>
      <c r="EB83">
        <v>999.9000000000002</v>
      </c>
      <c r="EC83">
        <v>0</v>
      </c>
      <c r="ED83">
        <v>0</v>
      </c>
      <c r="EE83">
        <v>10001.22928571429</v>
      </c>
      <c r="EF83">
        <v>0</v>
      </c>
      <c r="EG83">
        <v>11.30653214285714</v>
      </c>
      <c r="EH83">
        <v>-34.34673571428571</v>
      </c>
      <c r="EI83">
        <v>1030.765</v>
      </c>
      <c r="EJ83">
        <v>1064.722857142857</v>
      </c>
      <c r="EK83">
        <v>1.055136428571429</v>
      </c>
      <c r="EL83">
        <v>1042.846428571429</v>
      </c>
      <c r="EM83">
        <v>20.54623928571428</v>
      </c>
      <c r="EN83">
        <v>1.963071071428572</v>
      </c>
      <c r="EO83">
        <v>1.867185</v>
      </c>
      <c r="EP83">
        <v>17.14958214285715</v>
      </c>
      <c r="EQ83">
        <v>16.36086785714286</v>
      </c>
      <c r="ER83">
        <v>1999.981785714286</v>
      </c>
      <c r="ES83">
        <v>0.9800067499999999</v>
      </c>
      <c r="ET83">
        <v>0.01999332142857143</v>
      </c>
      <c r="EU83">
        <v>0</v>
      </c>
      <c r="EV83">
        <v>325.89325</v>
      </c>
      <c r="EW83">
        <v>5.00078</v>
      </c>
      <c r="EX83">
        <v>6446.092857142858</v>
      </c>
      <c r="EY83">
        <v>16379.53214285715</v>
      </c>
      <c r="EZ83">
        <v>39.10678571428571</v>
      </c>
      <c r="FA83">
        <v>39.92371428571428</v>
      </c>
      <c r="FB83">
        <v>39.18057142857142</v>
      </c>
      <c r="FC83">
        <v>39.64946428571428</v>
      </c>
      <c r="FD83">
        <v>40.21846428571428</v>
      </c>
      <c r="FE83">
        <v>1955.091785714285</v>
      </c>
      <c r="FF83">
        <v>39.89000000000001</v>
      </c>
      <c r="FG83">
        <v>0</v>
      </c>
      <c r="FH83">
        <v>1759073486.6</v>
      </c>
      <c r="FI83">
        <v>0</v>
      </c>
      <c r="FJ83">
        <v>325.9163076923077</v>
      </c>
      <c r="FK83">
        <v>3.874666667593107</v>
      </c>
      <c r="FL83">
        <v>82.71350427381383</v>
      </c>
      <c r="FM83">
        <v>6446.573461538463</v>
      </c>
      <c r="FN83">
        <v>15</v>
      </c>
      <c r="FO83">
        <v>0</v>
      </c>
      <c r="FP83" t="s">
        <v>439</v>
      </c>
      <c r="FQ83">
        <v>1746989605.5</v>
      </c>
      <c r="FR83">
        <v>1746989593.5</v>
      </c>
      <c r="FS83">
        <v>0</v>
      </c>
      <c r="FT83">
        <v>-0.274</v>
      </c>
      <c r="FU83">
        <v>-0.002</v>
      </c>
      <c r="FV83">
        <v>2.549</v>
      </c>
      <c r="FW83">
        <v>0.129</v>
      </c>
      <c r="FX83">
        <v>420</v>
      </c>
      <c r="FY83">
        <v>17</v>
      </c>
      <c r="FZ83">
        <v>0.02</v>
      </c>
      <c r="GA83">
        <v>0.04</v>
      </c>
      <c r="GB83">
        <v>-34.31555365853659</v>
      </c>
      <c r="GC83">
        <v>-0.2702738675957452</v>
      </c>
      <c r="GD83">
        <v>0.0745158686571997</v>
      </c>
      <c r="GE83">
        <v>1</v>
      </c>
      <c r="GF83">
        <v>325.6306764705882</v>
      </c>
      <c r="GG83">
        <v>4.378594341623113</v>
      </c>
      <c r="GH83">
        <v>0.4869757042247508</v>
      </c>
      <c r="GI83">
        <v>0</v>
      </c>
      <c r="GJ83">
        <v>1.062149756097561</v>
      </c>
      <c r="GK83">
        <v>-0.1588258536585355</v>
      </c>
      <c r="GL83">
        <v>0.01782603364605452</v>
      </c>
      <c r="GM83">
        <v>0</v>
      </c>
      <c r="GN83">
        <v>1</v>
      </c>
      <c r="GO83">
        <v>3</v>
      </c>
      <c r="GP83" t="s">
        <v>455</v>
      </c>
      <c r="GQ83">
        <v>3.10202</v>
      </c>
      <c r="GR83">
        <v>2.72363</v>
      </c>
      <c r="GS83">
        <v>0.164793</v>
      </c>
      <c r="GT83">
        <v>0.168272</v>
      </c>
      <c r="GU83">
        <v>0.100455</v>
      </c>
      <c r="GV83">
        <v>0.09842869999999999</v>
      </c>
      <c r="GW83">
        <v>21839</v>
      </c>
      <c r="GX83">
        <v>19760.3</v>
      </c>
      <c r="GY83">
        <v>26712.3</v>
      </c>
      <c r="GZ83">
        <v>23980.2</v>
      </c>
      <c r="HA83">
        <v>38455.3</v>
      </c>
      <c r="HB83">
        <v>31967</v>
      </c>
      <c r="HC83">
        <v>46641</v>
      </c>
      <c r="HD83">
        <v>37937</v>
      </c>
      <c r="HE83">
        <v>1.86735</v>
      </c>
      <c r="HF83">
        <v>1.8697</v>
      </c>
      <c r="HG83">
        <v>0.138357</v>
      </c>
      <c r="HH83">
        <v>0</v>
      </c>
      <c r="HI83">
        <v>27.7409</v>
      </c>
      <c r="HJ83">
        <v>999.9</v>
      </c>
      <c r="HK83">
        <v>49.3</v>
      </c>
      <c r="HL83">
        <v>31.2</v>
      </c>
      <c r="HM83">
        <v>24.7564</v>
      </c>
      <c r="HN83">
        <v>61.5091</v>
      </c>
      <c r="HO83">
        <v>22.1394</v>
      </c>
      <c r="HP83">
        <v>1</v>
      </c>
      <c r="HQ83">
        <v>0.131588</v>
      </c>
      <c r="HR83">
        <v>-0.102026</v>
      </c>
      <c r="HS83">
        <v>20.281</v>
      </c>
      <c r="HT83">
        <v>5.2125</v>
      </c>
      <c r="HU83">
        <v>11.98</v>
      </c>
      <c r="HV83">
        <v>4.9626</v>
      </c>
      <c r="HW83">
        <v>3.27445</v>
      </c>
      <c r="HX83">
        <v>9999</v>
      </c>
      <c r="HY83">
        <v>9999</v>
      </c>
      <c r="HZ83">
        <v>9999</v>
      </c>
      <c r="IA83">
        <v>31.1</v>
      </c>
      <c r="IB83">
        <v>1.864</v>
      </c>
      <c r="IC83">
        <v>1.86014</v>
      </c>
      <c r="ID83">
        <v>1.8584</v>
      </c>
      <c r="IE83">
        <v>1.85976</v>
      </c>
      <c r="IF83">
        <v>1.85989</v>
      </c>
      <c r="IG83">
        <v>1.85837</v>
      </c>
      <c r="IH83">
        <v>1.85745</v>
      </c>
      <c r="II83">
        <v>1.85243</v>
      </c>
      <c r="IJ83">
        <v>0</v>
      </c>
      <c r="IK83">
        <v>0</v>
      </c>
      <c r="IL83">
        <v>0</v>
      </c>
      <c r="IM83">
        <v>0</v>
      </c>
      <c r="IN83" t="s">
        <v>441</v>
      </c>
      <c r="IO83" t="s">
        <v>442</v>
      </c>
      <c r="IP83" t="s">
        <v>443</v>
      </c>
      <c r="IQ83" t="s">
        <v>443</v>
      </c>
      <c r="IR83" t="s">
        <v>443</v>
      </c>
      <c r="IS83" t="s">
        <v>443</v>
      </c>
      <c r="IT83">
        <v>0</v>
      </c>
      <c r="IU83">
        <v>100</v>
      </c>
      <c r="IV83">
        <v>100</v>
      </c>
      <c r="IW83">
        <v>-0.36</v>
      </c>
      <c r="IX83">
        <v>0.2832</v>
      </c>
      <c r="IY83">
        <v>-0.819046093373875</v>
      </c>
      <c r="IZ83">
        <v>-0.0008311593448893811</v>
      </c>
      <c r="JA83">
        <v>1.768286430498992E-06</v>
      </c>
      <c r="JB83">
        <v>-5.176383660599935E-10</v>
      </c>
      <c r="JC83">
        <v>0.01793090377665582</v>
      </c>
      <c r="JD83">
        <v>0.002652576625932546</v>
      </c>
      <c r="JE83">
        <v>0.0004569377311329863</v>
      </c>
      <c r="JF83">
        <v>1.003524486243527E-07</v>
      </c>
      <c r="JG83">
        <v>2</v>
      </c>
      <c r="JH83">
        <v>1975</v>
      </c>
      <c r="JI83">
        <v>1</v>
      </c>
      <c r="JJ83">
        <v>26</v>
      </c>
      <c r="JK83">
        <v>201398.2</v>
      </c>
      <c r="JL83">
        <v>201398.4</v>
      </c>
      <c r="JM83">
        <v>2.45239</v>
      </c>
      <c r="JN83">
        <v>2.60376</v>
      </c>
      <c r="JO83">
        <v>1.49658</v>
      </c>
      <c r="JP83">
        <v>2.34375</v>
      </c>
      <c r="JQ83">
        <v>1.54907</v>
      </c>
      <c r="JR83">
        <v>2.4585</v>
      </c>
      <c r="JS83">
        <v>36.1754</v>
      </c>
      <c r="JT83">
        <v>24.1838</v>
      </c>
      <c r="JU83">
        <v>18</v>
      </c>
      <c r="JV83">
        <v>482.574</v>
      </c>
      <c r="JW83">
        <v>499.116</v>
      </c>
      <c r="JX83">
        <v>27.4584</v>
      </c>
      <c r="JY83">
        <v>29.0021</v>
      </c>
      <c r="JZ83">
        <v>29.9998</v>
      </c>
      <c r="KA83">
        <v>29.2872</v>
      </c>
      <c r="KB83">
        <v>29.2979</v>
      </c>
      <c r="KC83">
        <v>49.2125</v>
      </c>
      <c r="KD83">
        <v>19.626</v>
      </c>
      <c r="KE83">
        <v>92.9366</v>
      </c>
      <c r="KF83">
        <v>27.4619</v>
      </c>
      <c r="KG83">
        <v>1088.8</v>
      </c>
      <c r="KH83">
        <v>20.6478</v>
      </c>
      <c r="KI83">
        <v>101.98</v>
      </c>
      <c r="KJ83">
        <v>91.492</v>
      </c>
    </row>
    <row r="84" spans="1:296">
      <c r="A84">
        <v>66</v>
      </c>
      <c r="B84">
        <v>1759073499.6</v>
      </c>
      <c r="C84">
        <v>416.5</v>
      </c>
      <c r="D84" t="s">
        <v>575</v>
      </c>
      <c r="E84" t="s">
        <v>576</v>
      </c>
      <c r="F84">
        <v>5</v>
      </c>
      <c r="G84" t="s">
        <v>436</v>
      </c>
      <c r="H84">
        <v>1759073492.1</v>
      </c>
      <c r="I84">
        <f>(J84)/1000</f>
        <v>0</v>
      </c>
      <c r="J84">
        <f>IF(DO84, AM84, AG84)</f>
        <v>0</v>
      </c>
      <c r="K84">
        <f>IF(DO84, AH84, AF84)</f>
        <v>0</v>
      </c>
      <c r="L84">
        <f>DQ84 - IF(AT84&gt;1, K84*DK84*100.0/(AV84), 0)</f>
        <v>0</v>
      </c>
      <c r="M84">
        <f>((S84-I84/2)*L84-K84)/(S84+I84/2)</f>
        <v>0</v>
      </c>
      <c r="N84">
        <f>M84*(DX84+DY84)/1000.0</f>
        <v>0</v>
      </c>
      <c r="O84">
        <f>(DQ84 - IF(AT84&gt;1, K84*DK84*100.0/(AV84), 0))*(DX84+DY84)/1000.0</f>
        <v>0</v>
      </c>
      <c r="P84">
        <f>2.0/((1/R84-1/Q84)+SIGN(R84)*SQRT((1/R84-1/Q84)*(1/R84-1/Q84) + 4*DL84/((DL84+1)*(DL84+1))*(2*1/R84*1/Q84-1/Q84*1/Q84)))</f>
        <v>0</v>
      </c>
      <c r="Q84">
        <f>IF(LEFT(DM84,1)&lt;&gt;"0",IF(LEFT(DM84,1)="1",3.0,DN84),$D$5+$E$5*(EE84*DX84/($K$5*1000))+$F$5*(EE84*DX84/($K$5*1000))*MAX(MIN(DK84,$J$5),$I$5)*MAX(MIN(DK84,$J$5),$I$5)+$G$5*MAX(MIN(DK84,$J$5),$I$5)*(EE84*DX84/($K$5*1000))+$H$5*(EE84*DX84/($K$5*1000))*(EE84*DX84/($K$5*1000)))</f>
        <v>0</v>
      </c>
      <c r="R84">
        <f>I84*(1000-(1000*0.61365*exp(17.502*V84/(240.97+V84))/(DX84+DY84)+DS84)/2)/(1000*0.61365*exp(17.502*V84/(240.97+V84))/(DX84+DY84)-DS84)</f>
        <v>0</v>
      </c>
      <c r="S84">
        <f>1/((DL84+1)/(P84/1.6)+1/(Q84/1.37)) + DL84/((DL84+1)/(P84/1.6) + DL84/(Q84/1.37))</f>
        <v>0</v>
      </c>
      <c r="T84">
        <f>(DG84*DJ84)</f>
        <v>0</v>
      </c>
      <c r="U84">
        <f>(DZ84+(T84+2*0.95*5.67E-8*(((DZ84+$B$9)+273)^4-(DZ84+273)^4)-44100*I84)/(1.84*29.3*Q84+8*0.95*5.67E-8*(DZ84+273)^3))</f>
        <v>0</v>
      </c>
      <c r="V84">
        <f>($C$9*EA84+$D$9*EB84+$E$9*U84)</f>
        <v>0</v>
      </c>
      <c r="W84">
        <f>0.61365*exp(17.502*V84/(240.97+V84))</f>
        <v>0</v>
      </c>
      <c r="X84">
        <f>(Y84/Z84*100)</f>
        <v>0</v>
      </c>
      <c r="Y84">
        <f>DS84*(DX84+DY84)/1000</f>
        <v>0</v>
      </c>
      <c r="Z84">
        <f>0.61365*exp(17.502*DZ84/(240.97+DZ84))</f>
        <v>0</v>
      </c>
      <c r="AA84">
        <f>(W84-DS84*(DX84+DY84)/1000)</f>
        <v>0</v>
      </c>
      <c r="AB84">
        <f>(-I84*44100)</f>
        <v>0</v>
      </c>
      <c r="AC84">
        <f>2*29.3*Q84*0.92*(DZ84-V84)</f>
        <v>0</v>
      </c>
      <c r="AD84">
        <f>2*0.95*5.67E-8*(((DZ84+$B$9)+273)^4-(V84+273)^4)</f>
        <v>0</v>
      </c>
      <c r="AE84">
        <f>T84+AD84+AB84+AC84</f>
        <v>0</v>
      </c>
      <c r="AF84">
        <f>DW84*AT84*(DR84-DQ84*(1000-AT84*DT84)/(1000-AT84*DS84))/(100*DK84)</f>
        <v>0</v>
      </c>
      <c r="AG84">
        <f>1000*DW84*AT84*(DS84-DT84)/(100*DK84*(1000-AT84*DS84))</f>
        <v>0</v>
      </c>
      <c r="AH84">
        <f>(AI84 - AJ84 - DX84*1E3/(8.314*(DZ84+273.15)) * AL84/DW84 * AK84) * DW84/(100*DK84) * (1000 - DT84)/1000</f>
        <v>0</v>
      </c>
      <c r="AI84">
        <v>1097.938919693402</v>
      </c>
      <c r="AJ84">
        <v>1072.870909090909</v>
      </c>
      <c r="AK84">
        <v>3.454117525033723</v>
      </c>
      <c r="AL84">
        <v>65.07382265108268</v>
      </c>
      <c r="AM84">
        <f>(AO84 - AN84 + DX84*1E3/(8.314*(DZ84+273.15)) * AQ84/DW84 * AP84) * DW84/(100*DK84) * 1000/(1000 - AO84)</f>
        <v>0</v>
      </c>
      <c r="AN84">
        <v>20.5770125222683</v>
      </c>
      <c r="AO84">
        <v>21.60916</v>
      </c>
      <c r="AP84">
        <v>5.393016491416927E-05</v>
      </c>
      <c r="AQ84">
        <v>105.1465455162051</v>
      </c>
      <c r="AR84">
        <v>0</v>
      </c>
      <c r="AS84">
        <v>0</v>
      </c>
      <c r="AT84">
        <f>IF(AR84*$H$15&gt;=AV84,1.0,(AV84/(AV84-AR84*$H$15)))</f>
        <v>0</v>
      </c>
      <c r="AU84">
        <f>(AT84-1)*100</f>
        <v>0</v>
      </c>
      <c r="AV84">
        <f>MAX(0,($B$15+$C$15*EE84)/(1+$D$15*EE84)*DX84/(DZ84+273)*$E$15)</f>
        <v>0</v>
      </c>
      <c r="AW84" t="s">
        <v>437</v>
      </c>
      <c r="AX84" t="s">
        <v>437</v>
      </c>
      <c r="AY84">
        <v>0</v>
      </c>
      <c r="AZ84">
        <v>0</v>
      </c>
      <c r="BA84">
        <f>1-AY84/AZ84</f>
        <v>0</v>
      </c>
      <c r="BB84">
        <v>0</v>
      </c>
      <c r="BC84" t="s">
        <v>437</v>
      </c>
      <c r="BD84" t="s">
        <v>437</v>
      </c>
      <c r="BE84">
        <v>0</v>
      </c>
      <c r="BF84">
        <v>0</v>
      </c>
      <c r="BG84">
        <f>1-BE84/BF84</f>
        <v>0</v>
      </c>
      <c r="BH84">
        <v>0.5</v>
      </c>
      <c r="BI84">
        <f>DH84</f>
        <v>0</v>
      </c>
      <c r="BJ84">
        <f>K84</f>
        <v>0</v>
      </c>
      <c r="BK84">
        <f>BG84*BH84*BI84</f>
        <v>0</v>
      </c>
      <c r="BL84">
        <f>(BJ84-BB84)/BI84</f>
        <v>0</v>
      </c>
      <c r="BM84">
        <f>(AZ84-BF84)/BF84</f>
        <v>0</v>
      </c>
      <c r="BN84">
        <f>AY84/(BA84+AY84/BF84)</f>
        <v>0</v>
      </c>
      <c r="BO84" t="s">
        <v>437</v>
      </c>
      <c r="BP84">
        <v>0</v>
      </c>
      <c r="BQ84">
        <f>IF(BP84&lt;&gt;0, BP84, BN84)</f>
        <v>0</v>
      </c>
      <c r="BR84">
        <f>1-BQ84/BF84</f>
        <v>0</v>
      </c>
      <c r="BS84">
        <f>(BF84-BE84)/(BF84-BQ84)</f>
        <v>0</v>
      </c>
      <c r="BT84">
        <f>(AZ84-BF84)/(AZ84-BQ84)</f>
        <v>0</v>
      </c>
      <c r="BU84">
        <f>(BF84-BE84)/(BF84-AY84)</f>
        <v>0</v>
      </c>
      <c r="BV84">
        <f>(AZ84-BF84)/(AZ84-AY84)</f>
        <v>0</v>
      </c>
      <c r="BW84">
        <f>(BS84*BQ84/BE84)</f>
        <v>0</v>
      </c>
      <c r="BX84">
        <f>(1-BW84)</f>
        <v>0</v>
      </c>
      <c r="DG84">
        <f>$B$13*EF84+$C$13*EG84+$F$13*ER84*(1-EU84)</f>
        <v>0</v>
      </c>
      <c r="DH84">
        <f>DG84*DI84</f>
        <v>0</v>
      </c>
      <c r="DI84">
        <f>($B$13*$D$11+$C$13*$D$11+$F$13*((FE84+EW84)/MAX(FE84+EW84+FF84, 0.1)*$I$11+FF84/MAX(FE84+EW84+FF84, 0.1)*$J$11))/($B$13+$C$13+$F$13)</f>
        <v>0</v>
      </c>
      <c r="DJ84">
        <f>($B$13*$K$11+$C$13*$K$11+$F$13*((FE84+EW84)/MAX(FE84+EW84+FF84, 0.1)*$P$11+FF84/MAX(FE84+EW84+FF84, 0.1)*$Q$11))/($B$13+$C$13+$F$13)</f>
        <v>0</v>
      </c>
      <c r="DK84">
        <v>2.7</v>
      </c>
      <c r="DL84">
        <v>0.5</v>
      </c>
      <c r="DM84" t="s">
        <v>438</v>
      </c>
      <c r="DN84">
        <v>2</v>
      </c>
      <c r="DO84" t="b">
        <v>1</v>
      </c>
      <c r="DP84">
        <v>1759073492.1</v>
      </c>
      <c r="DQ84">
        <v>1026.199629629629</v>
      </c>
      <c r="DR84">
        <v>1060.582222222222</v>
      </c>
      <c r="DS84">
        <v>21.60072592592593</v>
      </c>
      <c r="DT84">
        <v>20.56057777777778</v>
      </c>
      <c r="DU84">
        <v>1026.568888888889</v>
      </c>
      <c r="DV84">
        <v>21.31762222222222</v>
      </c>
      <c r="DW84">
        <v>499.9381851851852</v>
      </c>
      <c r="DX84">
        <v>90.87649259259257</v>
      </c>
      <c r="DY84">
        <v>0.06590403703703702</v>
      </c>
      <c r="DZ84">
        <v>28.6582037037037</v>
      </c>
      <c r="EA84">
        <v>29.9951</v>
      </c>
      <c r="EB84">
        <v>999.9000000000001</v>
      </c>
      <c r="EC84">
        <v>0</v>
      </c>
      <c r="ED84">
        <v>0</v>
      </c>
      <c r="EE84">
        <v>9987.709999999999</v>
      </c>
      <c r="EF84">
        <v>0</v>
      </c>
      <c r="EG84">
        <v>11.31002222222222</v>
      </c>
      <c r="EH84">
        <v>-34.38212222222222</v>
      </c>
      <c r="EI84">
        <v>1048.855185185185</v>
      </c>
      <c r="EJ84">
        <v>1082.846296296296</v>
      </c>
      <c r="EK84">
        <v>1.040142962962963</v>
      </c>
      <c r="EL84">
        <v>1060.582222222222</v>
      </c>
      <c r="EM84">
        <v>20.56057777777778</v>
      </c>
      <c r="EN84">
        <v>1.962997037037037</v>
      </c>
      <c r="EO84">
        <v>1.868474444444444</v>
      </c>
      <c r="EP84">
        <v>17.14898148148148</v>
      </c>
      <c r="EQ84">
        <v>16.37170370370371</v>
      </c>
      <c r="ER84">
        <v>1999.985555555555</v>
      </c>
      <c r="ES84">
        <v>0.9800067777777777</v>
      </c>
      <c r="ET84">
        <v>0.01999328888888889</v>
      </c>
      <c r="EU84">
        <v>0</v>
      </c>
      <c r="EV84">
        <v>326.145925925926</v>
      </c>
      <c r="EW84">
        <v>5.00078</v>
      </c>
      <c r="EX84">
        <v>6453.339629629629</v>
      </c>
      <c r="EY84">
        <v>16379.55555555556</v>
      </c>
      <c r="EZ84">
        <v>39.13162962962964</v>
      </c>
      <c r="FA84">
        <v>39.92781481481481</v>
      </c>
      <c r="FB84">
        <v>39.16640740740741</v>
      </c>
      <c r="FC84">
        <v>39.6897037037037</v>
      </c>
      <c r="FD84">
        <v>40.27288888888889</v>
      </c>
      <c r="FE84">
        <v>1955.095555555555</v>
      </c>
      <c r="FF84">
        <v>39.89000000000001</v>
      </c>
      <c r="FG84">
        <v>0</v>
      </c>
      <c r="FH84">
        <v>1759073491.4</v>
      </c>
      <c r="FI84">
        <v>0</v>
      </c>
      <c r="FJ84">
        <v>326.1771538461538</v>
      </c>
      <c r="FK84">
        <v>3.134564104503317</v>
      </c>
      <c r="FL84">
        <v>83.11452990844577</v>
      </c>
      <c r="FM84">
        <v>6453.101538461539</v>
      </c>
      <c r="FN84">
        <v>15</v>
      </c>
      <c r="FO84">
        <v>0</v>
      </c>
      <c r="FP84" t="s">
        <v>439</v>
      </c>
      <c r="FQ84">
        <v>1746989605.5</v>
      </c>
      <c r="FR84">
        <v>1746989593.5</v>
      </c>
      <c r="FS84">
        <v>0</v>
      </c>
      <c r="FT84">
        <v>-0.274</v>
      </c>
      <c r="FU84">
        <v>-0.002</v>
      </c>
      <c r="FV84">
        <v>2.549</v>
      </c>
      <c r="FW84">
        <v>0.129</v>
      </c>
      <c r="FX84">
        <v>420</v>
      </c>
      <c r="FY84">
        <v>17</v>
      </c>
      <c r="FZ84">
        <v>0.02</v>
      </c>
      <c r="GA84">
        <v>0.04</v>
      </c>
      <c r="GB84">
        <v>-34.36953</v>
      </c>
      <c r="GC84">
        <v>-0.2111729831143346</v>
      </c>
      <c r="GD84">
        <v>0.07318172654426772</v>
      </c>
      <c r="GE84">
        <v>1</v>
      </c>
      <c r="GF84">
        <v>325.9799411764706</v>
      </c>
      <c r="GG84">
        <v>3.339281893725116</v>
      </c>
      <c r="GH84">
        <v>0.3970054038139024</v>
      </c>
      <c r="GI84">
        <v>0</v>
      </c>
      <c r="GJ84">
        <v>1.048602</v>
      </c>
      <c r="GK84">
        <v>-0.1903136960600382</v>
      </c>
      <c r="GL84">
        <v>0.01999682339772996</v>
      </c>
      <c r="GM84">
        <v>0</v>
      </c>
      <c r="GN84">
        <v>1</v>
      </c>
      <c r="GO84">
        <v>3</v>
      </c>
      <c r="GP84" t="s">
        <v>455</v>
      </c>
      <c r="GQ84">
        <v>3.10202</v>
      </c>
      <c r="GR84">
        <v>2.72491</v>
      </c>
      <c r="GS84">
        <v>0.166484</v>
      </c>
      <c r="GT84">
        <v>0.169948</v>
      </c>
      <c r="GU84">
        <v>0.100479</v>
      </c>
      <c r="GV84">
        <v>0.09842869999999999</v>
      </c>
      <c r="GW84">
        <v>21795.1</v>
      </c>
      <c r="GX84">
        <v>19720.7</v>
      </c>
      <c r="GY84">
        <v>26712.7</v>
      </c>
      <c r="GZ84">
        <v>23980.5</v>
      </c>
      <c r="HA84">
        <v>38454.8</v>
      </c>
      <c r="HB84">
        <v>31967.6</v>
      </c>
      <c r="HC84">
        <v>46641.5</v>
      </c>
      <c r="HD84">
        <v>37937.4</v>
      </c>
      <c r="HE84">
        <v>1.86758</v>
      </c>
      <c r="HF84">
        <v>1.86937</v>
      </c>
      <c r="HG84">
        <v>0.138395</v>
      </c>
      <c r="HH84">
        <v>0</v>
      </c>
      <c r="HI84">
        <v>27.7344</v>
      </c>
      <c r="HJ84">
        <v>999.9</v>
      </c>
      <c r="HK84">
        <v>49.3</v>
      </c>
      <c r="HL84">
        <v>31.2</v>
      </c>
      <c r="HM84">
        <v>24.7528</v>
      </c>
      <c r="HN84">
        <v>61.9091</v>
      </c>
      <c r="HO84">
        <v>22.2516</v>
      </c>
      <c r="HP84">
        <v>1</v>
      </c>
      <c r="HQ84">
        <v>0.131067</v>
      </c>
      <c r="HR84">
        <v>-0.114548</v>
      </c>
      <c r="HS84">
        <v>20.2811</v>
      </c>
      <c r="HT84">
        <v>5.21235</v>
      </c>
      <c r="HU84">
        <v>11.98</v>
      </c>
      <c r="HV84">
        <v>4.9634</v>
      </c>
      <c r="HW84">
        <v>3.2743</v>
      </c>
      <c r="HX84">
        <v>9999</v>
      </c>
      <c r="HY84">
        <v>9999</v>
      </c>
      <c r="HZ84">
        <v>9999</v>
      </c>
      <c r="IA84">
        <v>31.1</v>
      </c>
      <c r="IB84">
        <v>1.864</v>
      </c>
      <c r="IC84">
        <v>1.86016</v>
      </c>
      <c r="ID84">
        <v>1.8584</v>
      </c>
      <c r="IE84">
        <v>1.8598</v>
      </c>
      <c r="IF84">
        <v>1.85989</v>
      </c>
      <c r="IG84">
        <v>1.85838</v>
      </c>
      <c r="IH84">
        <v>1.85745</v>
      </c>
      <c r="II84">
        <v>1.85243</v>
      </c>
      <c r="IJ84">
        <v>0</v>
      </c>
      <c r="IK84">
        <v>0</v>
      </c>
      <c r="IL84">
        <v>0</v>
      </c>
      <c r="IM84">
        <v>0</v>
      </c>
      <c r="IN84" t="s">
        <v>441</v>
      </c>
      <c r="IO84" t="s">
        <v>442</v>
      </c>
      <c r="IP84" t="s">
        <v>443</v>
      </c>
      <c r="IQ84" t="s">
        <v>443</v>
      </c>
      <c r="IR84" t="s">
        <v>443</v>
      </c>
      <c r="IS84" t="s">
        <v>443</v>
      </c>
      <c r="IT84">
        <v>0</v>
      </c>
      <c r="IU84">
        <v>100</v>
      </c>
      <c r="IV84">
        <v>100</v>
      </c>
      <c r="IW84">
        <v>-0.34</v>
      </c>
      <c r="IX84">
        <v>0.2833</v>
      </c>
      <c r="IY84">
        <v>-0.819046093373875</v>
      </c>
      <c r="IZ84">
        <v>-0.0008311593448893811</v>
      </c>
      <c r="JA84">
        <v>1.768286430498992E-06</v>
      </c>
      <c r="JB84">
        <v>-5.176383660599935E-10</v>
      </c>
      <c r="JC84">
        <v>0.01793090377665582</v>
      </c>
      <c r="JD84">
        <v>0.002652576625932546</v>
      </c>
      <c r="JE84">
        <v>0.0004569377311329863</v>
      </c>
      <c r="JF84">
        <v>1.003524486243527E-07</v>
      </c>
      <c r="JG84">
        <v>2</v>
      </c>
      <c r="JH84">
        <v>1975</v>
      </c>
      <c r="JI84">
        <v>1</v>
      </c>
      <c r="JJ84">
        <v>26</v>
      </c>
      <c r="JK84">
        <v>201398.2</v>
      </c>
      <c r="JL84">
        <v>201398.4</v>
      </c>
      <c r="JM84">
        <v>2.48535</v>
      </c>
      <c r="JN84">
        <v>2.60742</v>
      </c>
      <c r="JO84">
        <v>1.49658</v>
      </c>
      <c r="JP84">
        <v>2.34375</v>
      </c>
      <c r="JQ84">
        <v>1.54907</v>
      </c>
      <c r="JR84">
        <v>2.46948</v>
      </c>
      <c r="JS84">
        <v>36.152</v>
      </c>
      <c r="JT84">
        <v>24.1751</v>
      </c>
      <c r="JU84">
        <v>18</v>
      </c>
      <c r="JV84">
        <v>482.673</v>
      </c>
      <c r="JW84">
        <v>498.866</v>
      </c>
      <c r="JX84">
        <v>27.4608</v>
      </c>
      <c r="JY84">
        <v>28.9977</v>
      </c>
      <c r="JZ84">
        <v>29.9997</v>
      </c>
      <c r="KA84">
        <v>29.2828</v>
      </c>
      <c r="KB84">
        <v>29.2941</v>
      </c>
      <c r="KC84">
        <v>49.8709</v>
      </c>
      <c r="KD84">
        <v>19.3481</v>
      </c>
      <c r="KE84">
        <v>92.9366</v>
      </c>
      <c r="KF84">
        <v>27.4673</v>
      </c>
      <c r="KG84">
        <v>1109.13</v>
      </c>
      <c r="KH84">
        <v>20.6555</v>
      </c>
      <c r="KI84">
        <v>101.982</v>
      </c>
      <c r="KJ84">
        <v>91.4931</v>
      </c>
    </row>
    <row r="85" spans="1:296">
      <c r="A85">
        <v>67</v>
      </c>
      <c r="B85">
        <v>1759073504.6</v>
      </c>
      <c r="C85">
        <v>421.5</v>
      </c>
      <c r="D85" t="s">
        <v>577</v>
      </c>
      <c r="E85" t="s">
        <v>578</v>
      </c>
      <c r="F85">
        <v>5</v>
      </c>
      <c r="G85" t="s">
        <v>436</v>
      </c>
      <c r="H85">
        <v>1759073496.814285</v>
      </c>
      <c r="I85">
        <f>(J85)/1000</f>
        <v>0</v>
      </c>
      <c r="J85">
        <f>IF(DO85, AM85, AG85)</f>
        <v>0</v>
      </c>
      <c r="K85">
        <f>IF(DO85, AH85, AF85)</f>
        <v>0</v>
      </c>
      <c r="L85">
        <f>DQ85 - IF(AT85&gt;1, K85*DK85*100.0/(AV85), 0)</f>
        <v>0</v>
      </c>
      <c r="M85">
        <f>((S85-I85/2)*L85-K85)/(S85+I85/2)</f>
        <v>0</v>
      </c>
      <c r="N85">
        <f>M85*(DX85+DY85)/1000.0</f>
        <v>0</v>
      </c>
      <c r="O85">
        <f>(DQ85 - IF(AT85&gt;1, K85*DK85*100.0/(AV85), 0))*(DX85+DY85)/1000.0</f>
        <v>0</v>
      </c>
      <c r="P85">
        <f>2.0/((1/R85-1/Q85)+SIGN(R85)*SQRT((1/R85-1/Q85)*(1/R85-1/Q85) + 4*DL85/((DL85+1)*(DL85+1))*(2*1/R85*1/Q85-1/Q85*1/Q85)))</f>
        <v>0</v>
      </c>
      <c r="Q85">
        <f>IF(LEFT(DM85,1)&lt;&gt;"0",IF(LEFT(DM85,1)="1",3.0,DN85),$D$5+$E$5*(EE85*DX85/($K$5*1000))+$F$5*(EE85*DX85/($K$5*1000))*MAX(MIN(DK85,$J$5),$I$5)*MAX(MIN(DK85,$J$5),$I$5)+$G$5*MAX(MIN(DK85,$J$5),$I$5)*(EE85*DX85/($K$5*1000))+$H$5*(EE85*DX85/($K$5*1000))*(EE85*DX85/($K$5*1000)))</f>
        <v>0</v>
      </c>
      <c r="R85">
        <f>I85*(1000-(1000*0.61365*exp(17.502*V85/(240.97+V85))/(DX85+DY85)+DS85)/2)/(1000*0.61365*exp(17.502*V85/(240.97+V85))/(DX85+DY85)-DS85)</f>
        <v>0</v>
      </c>
      <c r="S85">
        <f>1/((DL85+1)/(P85/1.6)+1/(Q85/1.37)) + DL85/((DL85+1)/(P85/1.6) + DL85/(Q85/1.37))</f>
        <v>0</v>
      </c>
      <c r="T85">
        <f>(DG85*DJ85)</f>
        <v>0</v>
      </c>
      <c r="U85">
        <f>(DZ85+(T85+2*0.95*5.67E-8*(((DZ85+$B$9)+273)^4-(DZ85+273)^4)-44100*I85)/(1.84*29.3*Q85+8*0.95*5.67E-8*(DZ85+273)^3))</f>
        <v>0</v>
      </c>
      <c r="V85">
        <f>($C$9*EA85+$D$9*EB85+$E$9*U85)</f>
        <v>0</v>
      </c>
      <c r="W85">
        <f>0.61365*exp(17.502*V85/(240.97+V85))</f>
        <v>0</v>
      </c>
      <c r="X85">
        <f>(Y85/Z85*100)</f>
        <v>0</v>
      </c>
      <c r="Y85">
        <f>DS85*(DX85+DY85)/1000</f>
        <v>0</v>
      </c>
      <c r="Z85">
        <f>0.61365*exp(17.502*DZ85/(240.97+DZ85))</f>
        <v>0</v>
      </c>
      <c r="AA85">
        <f>(W85-DS85*(DX85+DY85)/1000)</f>
        <v>0</v>
      </c>
      <c r="AB85">
        <f>(-I85*44100)</f>
        <v>0</v>
      </c>
      <c r="AC85">
        <f>2*29.3*Q85*0.92*(DZ85-V85)</f>
        <v>0</v>
      </c>
      <c r="AD85">
        <f>2*0.95*5.67E-8*(((DZ85+$B$9)+273)^4-(V85+273)^4)</f>
        <v>0</v>
      </c>
      <c r="AE85">
        <f>T85+AD85+AB85+AC85</f>
        <v>0</v>
      </c>
      <c r="AF85">
        <f>DW85*AT85*(DR85-DQ85*(1000-AT85*DT85)/(1000-AT85*DS85))/(100*DK85)</f>
        <v>0</v>
      </c>
      <c r="AG85">
        <f>1000*DW85*AT85*(DS85-DT85)/(100*DK85*(1000-AT85*DS85))</f>
        <v>0</v>
      </c>
      <c r="AH85">
        <f>(AI85 - AJ85 - DX85*1E3/(8.314*(DZ85+273.15)) * AL85/DW85 * AK85) * DW85/(100*DK85) * (1000 - DT85)/1000</f>
        <v>0</v>
      </c>
      <c r="AI85">
        <v>1115.132429452611</v>
      </c>
      <c r="AJ85">
        <v>1090.015272727273</v>
      </c>
      <c r="AK85">
        <v>3.447209204209178</v>
      </c>
      <c r="AL85">
        <v>65.07382265108268</v>
      </c>
      <c r="AM85">
        <f>(AO85 - AN85 + DX85*1E3/(8.314*(DZ85+273.15)) * AQ85/DW85 * AP85) * DW85/(100*DK85) * 1000/(1000 - AO85)</f>
        <v>0</v>
      </c>
      <c r="AN85">
        <v>20.60468719593216</v>
      </c>
      <c r="AO85">
        <v>21.61218303030303</v>
      </c>
      <c r="AP85">
        <v>2.809786727114215E-05</v>
      </c>
      <c r="AQ85">
        <v>105.1465455162051</v>
      </c>
      <c r="AR85">
        <v>0</v>
      </c>
      <c r="AS85">
        <v>0</v>
      </c>
      <c r="AT85">
        <f>IF(AR85*$H$15&gt;=AV85,1.0,(AV85/(AV85-AR85*$H$15)))</f>
        <v>0</v>
      </c>
      <c r="AU85">
        <f>(AT85-1)*100</f>
        <v>0</v>
      </c>
      <c r="AV85">
        <f>MAX(0,($B$15+$C$15*EE85)/(1+$D$15*EE85)*DX85/(DZ85+273)*$E$15)</f>
        <v>0</v>
      </c>
      <c r="AW85" t="s">
        <v>437</v>
      </c>
      <c r="AX85" t="s">
        <v>437</v>
      </c>
      <c r="AY85">
        <v>0</v>
      </c>
      <c r="AZ85">
        <v>0</v>
      </c>
      <c r="BA85">
        <f>1-AY85/AZ85</f>
        <v>0</v>
      </c>
      <c r="BB85">
        <v>0</v>
      </c>
      <c r="BC85" t="s">
        <v>437</v>
      </c>
      <c r="BD85" t="s">
        <v>437</v>
      </c>
      <c r="BE85">
        <v>0</v>
      </c>
      <c r="BF85">
        <v>0</v>
      </c>
      <c r="BG85">
        <f>1-BE85/BF85</f>
        <v>0</v>
      </c>
      <c r="BH85">
        <v>0.5</v>
      </c>
      <c r="BI85">
        <f>DH85</f>
        <v>0</v>
      </c>
      <c r="BJ85">
        <f>K85</f>
        <v>0</v>
      </c>
      <c r="BK85">
        <f>BG85*BH85*BI85</f>
        <v>0</v>
      </c>
      <c r="BL85">
        <f>(BJ85-BB85)/BI85</f>
        <v>0</v>
      </c>
      <c r="BM85">
        <f>(AZ85-BF85)/BF85</f>
        <v>0</v>
      </c>
      <c r="BN85">
        <f>AY85/(BA85+AY85/BF85)</f>
        <v>0</v>
      </c>
      <c r="BO85" t="s">
        <v>437</v>
      </c>
      <c r="BP85">
        <v>0</v>
      </c>
      <c r="BQ85">
        <f>IF(BP85&lt;&gt;0, BP85, BN85)</f>
        <v>0</v>
      </c>
      <c r="BR85">
        <f>1-BQ85/BF85</f>
        <v>0</v>
      </c>
      <c r="BS85">
        <f>(BF85-BE85)/(BF85-BQ85)</f>
        <v>0</v>
      </c>
      <c r="BT85">
        <f>(AZ85-BF85)/(AZ85-BQ85)</f>
        <v>0</v>
      </c>
      <c r="BU85">
        <f>(BF85-BE85)/(BF85-AY85)</f>
        <v>0</v>
      </c>
      <c r="BV85">
        <f>(AZ85-BF85)/(AZ85-AY85)</f>
        <v>0</v>
      </c>
      <c r="BW85">
        <f>(BS85*BQ85/BE85)</f>
        <v>0</v>
      </c>
      <c r="BX85">
        <f>(1-BW85)</f>
        <v>0</v>
      </c>
      <c r="DG85">
        <f>$B$13*EF85+$C$13*EG85+$F$13*ER85*(1-EU85)</f>
        <v>0</v>
      </c>
      <c r="DH85">
        <f>DG85*DI85</f>
        <v>0</v>
      </c>
      <c r="DI85">
        <f>($B$13*$D$11+$C$13*$D$11+$F$13*((FE85+EW85)/MAX(FE85+EW85+FF85, 0.1)*$I$11+FF85/MAX(FE85+EW85+FF85, 0.1)*$J$11))/($B$13+$C$13+$F$13)</f>
        <v>0</v>
      </c>
      <c r="DJ85">
        <f>($B$13*$K$11+$C$13*$K$11+$F$13*((FE85+EW85)/MAX(FE85+EW85+FF85, 0.1)*$P$11+FF85/MAX(FE85+EW85+FF85, 0.1)*$Q$11))/($B$13+$C$13+$F$13)</f>
        <v>0</v>
      </c>
      <c r="DK85">
        <v>2.7</v>
      </c>
      <c r="DL85">
        <v>0.5</v>
      </c>
      <c r="DM85" t="s">
        <v>438</v>
      </c>
      <c r="DN85">
        <v>2</v>
      </c>
      <c r="DO85" t="b">
        <v>1</v>
      </c>
      <c r="DP85">
        <v>1759073496.814285</v>
      </c>
      <c r="DQ85">
        <v>1041.987142857143</v>
      </c>
      <c r="DR85">
        <v>1076.415714285714</v>
      </c>
      <c r="DS85">
        <v>21.60431071428571</v>
      </c>
      <c r="DT85">
        <v>20.57950714285714</v>
      </c>
      <c r="DU85">
        <v>1042.338928571429</v>
      </c>
      <c r="DV85">
        <v>21.32112857142857</v>
      </c>
      <c r="DW85">
        <v>499.9726428571429</v>
      </c>
      <c r="DX85">
        <v>90.8760392857143</v>
      </c>
      <c r="DY85">
        <v>0.06603225</v>
      </c>
      <c r="DZ85">
        <v>28.65602857142857</v>
      </c>
      <c r="EA85">
        <v>29.99213928571428</v>
      </c>
      <c r="EB85">
        <v>999.9000000000002</v>
      </c>
      <c r="EC85">
        <v>0</v>
      </c>
      <c r="ED85">
        <v>0</v>
      </c>
      <c r="EE85">
        <v>10006.35428571429</v>
      </c>
      <c r="EF85">
        <v>0</v>
      </c>
      <c r="EG85">
        <v>11.31417857142857</v>
      </c>
      <c r="EH85">
        <v>-34.42789642857143</v>
      </c>
      <c r="EI85">
        <v>1064.995</v>
      </c>
      <c r="EJ85">
        <v>1099.032857142857</v>
      </c>
      <c r="EK85">
        <v>1.024788928571428</v>
      </c>
      <c r="EL85">
        <v>1076.415714285714</v>
      </c>
      <c r="EM85">
        <v>20.57950714285714</v>
      </c>
      <c r="EN85">
        <v>1.963313214285714</v>
      </c>
      <c r="EO85">
        <v>1.870185</v>
      </c>
      <c r="EP85">
        <v>17.151525</v>
      </c>
      <c r="EQ85">
        <v>16.38608571428571</v>
      </c>
      <c r="ER85">
        <v>1999.983214285714</v>
      </c>
      <c r="ES85">
        <v>0.9800067499999999</v>
      </c>
      <c r="ET85">
        <v>0.01999331428571429</v>
      </c>
      <c r="EU85">
        <v>0</v>
      </c>
      <c r="EV85">
        <v>326.4840714285714</v>
      </c>
      <c r="EW85">
        <v>5.00078</v>
      </c>
      <c r="EX85">
        <v>6459.744642857143</v>
      </c>
      <c r="EY85">
        <v>16379.53214285714</v>
      </c>
      <c r="EZ85">
        <v>39.14707142857143</v>
      </c>
      <c r="FA85">
        <v>39.92592857142857</v>
      </c>
      <c r="FB85">
        <v>39.17828571428571</v>
      </c>
      <c r="FC85">
        <v>39.6895357142857</v>
      </c>
      <c r="FD85">
        <v>40.26764285714286</v>
      </c>
      <c r="FE85">
        <v>1955.093214285714</v>
      </c>
      <c r="FF85">
        <v>39.89000000000001</v>
      </c>
      <c r="FG85">
        <v>0</v>
      </c>
      <c r="FH85">
        <v>1759073496.8</v>
      </c>
      <c r="FI85">
        <v>0</v>
      </c>
      <c r="FJ85">
        <v>326.5616</v>
      </c>
      <c r="FK85">
        <v>4.912307690511503</v>
      </c>
      <c r="FL85">
        <v>80.87923089662848</v>
      </c>
      <c r="FM85">
        <v>6460.9128</v>
      </c>
      <c r="FN85">
        <v>15</v>
      </c>
      <c r="FO85">
        <v>0</v>
      </c>
      <c r="FP85" t="s">
        <v>439</v>
      </c>
      <c r="FQ85">
        <v>1746989605.5</v>
      </c>
      <c r="FR85">
        <v>1746989593.5</v>
      </c>
      <c r="FS85">
        <v>0</v>
      </c>
      <c r="FT85">
        <v>-0.274</v>
      </c>
      <c r="FU85">
        <v>-0.002</v>
      </c>
      <c r="FV85">
        <v>2.549</v>
      </c>
      <c r="FW85">
        <v>0.129</v>
      </c>
      <c r="FX85">
        <v>420</v>
      </c>
      <c r="FY85">
        <v>17</v>
      </c>
      <c r="FZ85">
        <v>0.02</v>
      </c>
      <c r="GA85">
        <v>0.04</v>
      </c>
      <c r="GB85">
        <v>-34.41065365853659</v>
      </c>
      <c r="GC85">
        <v>-0.6440445993031364</v>
      </c>
      <c r="GD85">
        <v>0.09950222230037183</v>
      </c>
      <c r="GE85">
        <v>0</v>
      </c>
      <c r="GF85">
        <v>326.3267058823529</v>
      </c>
      <c r="GG85">
        <v>3.808617263917919</v>
      </c>
      <c r="GH85">
        <v>0.4525174373898433</v>
      </c>
      <c r="GI85">
        <v>0</v>
      </c>
      <c r="GJ85">
        <v>1.03783856097561</v>
      </c>
      <c r="GK85">
        <v>-0.1713894773519153</v>
      </c>
      <c r="GL85">
        <v>0.019854990376015</v>
      </c>
      <c r="GM85">
        <v>0</v>
      </c>
      <c r="GN85">
        <v>0</v>
      </c>
      <c r="GO85">
        <v>3</v>
      </c>
      <c r="GP85" t="s">
        <v>458</v>
      </c>
      <c r="GQ85">
        <v>3.10249</v>
      </c>
      <c r="GR85">
        <v>2.7241</v>
      </c>
      <c r="GS85">
        <v>0.168162</v>
      </c>
      <c r="GT85">
        <v>0.171608</v>
      </c>
      <c r="GU85">
        <v>0.100497</v>
      </c>
      <c r="GV85">
        <v>0.0986829</v>
      </c>
      <c r="GW85">
        <v>21751.3</v>
      </c>
      <c r="GX85">
        <v>19681.3</v>
      </c>
      <c r="GY85">
        <v>26712.7</v>
      </c>
      <c r="GZ85">
        <v>23980.6</v>
      </c>
      <c r="HA85">
        <v>38454.4</v>
      </c>
      <c r="HB85">
        <v>31958.9</v>
      </c>
      <c r="HC85">
        <v>46641.6</v>
      </c>
      <c r="HD85">
        <v>37937.6</v>
      </c>
      <c r="HE85">
        <v>1.86825</v>
      </c>
      <c r="HF85">
        <v>1.86922</v>
      </c>
      <c r="HG85">
        <v>0.138693</v>
      </c>
      <c r="HH85">
        <v>0</v>
      </c>
      <c r="HI85">
        <v>27.7284</v>
      </c>
      <c r="HJ85">
        <v>999.9</v>
      </c>
      <c r="HK85">
        <v>49.3</v>
      </c>
      <c r="HL85">
        <v>31.2</v>
      </c>
      <c r="HM85">
        <v>24.7547</v>
      </c>
      <c r="HN85">
        <v>61.4691</v>
      </c>
      <c r="HO85">
        <v>22.2236</v>
      </c>
      <c r="HP85">
        <v>1</v>
      </c>
      <c r="HQ85">
        <v>0.130981</v>
      </c>
      <c r="HR85">
        <v>-0.135871</v>
      </c>
      <c r="HS85">
        <v>20.2811</v>
      </c>
      <c r="HT85">
        <v>5.2119</v>
      </c>
      <c r="HU85">
        <v>11.9798</v>
      </c>
      <c r="HV85">
        <v>4.9635</v>
      </c>
      <c r="HW85">
        <v>3.27433</v>
      </c>
      <c r="HX85">
        <v>9999</v>
      </c>
      <c r="HY85">
        <v>9999</v>
      </c>
      <c r="HZ85">
        <v>9999</v>
      </c>
      <c r="IA85">
        <v>31.1</v>
      </c>
      <c r="IB85">
        <v>1.864</v>
      </c>
      <c r="IC85">
        <v>1.86015</v>
      </c>
      <c r="ID85">
        <v>1.8584</v>
      </c>
      <c r="IE85">
        <v>1.85979</v>
      </c>
      <c r="IF85">
        <v>1.85989</v>
      </c>
      <c r="IG85">
        <v>1.85837</v>
      </c>
      <c r="IH85">
        <v>1.85745</v>
      </c>
      <c r="II85">
        <v>1.85242</v>
      </c>
      <c r="IJ85">
        <v>0</v>
      </c>
      <c r="IK85">
        <v>0</v>
      </c>
      <c r="IL85">
        <v>0</v>
      </c>
      <c r="IM85">
        <v>0</v>
      </c>
      <c r="IN85" t="s">
        <v>441</v>
      </c>
      <c r="IO85" t="s">
        <v>442</v>
      </c>
      <c r="IP85" t="s">
        <v>443</v>
      </c>
      <c r="IQ85" t="s">
        <v>443</v>
      </c>
      <c r="IR85" t="s">
        <v>443</v>
      </c>
      <c r="IS85" t="s">
        <v>443</v>
      </c>
      <c r="IT85">
        <v>0</v>
      </c>
      <c r="IU85">
        <v>100</v>
      </c>
      <c r="IV85">
        <v>100</v>
      </c>
      <c r="IW85">
        <v>-0.32</v>
      </c>
      <c r="IX85">
        <v>0.2834</v>
      </c>
      <c r="IY85">
        <v>-0.819046093373875</v>
      </c>
      <c r="IZ85">
        <v>-0.0008311593448893811</v>
      </c>
      <c r="JA85">
        <v>1.768286430498992E-06</v>
      </c>
      <c r="JB85">
        <v>-5.176383660599935E-10</v>
      </c>
      <c r="JC85">
        <v>0.01793090377665582</v>
      </c>
      <c r="JD85">
        <v>0.002652576625932546</v>
      </c>
      <c r="JE85">
        <v>0.0004569377311329863</v>
      </c>
      <c r="JF85">
        <v>1.003524486243527E-07</v>
      </c>
      <c r="JG85">
        <v>2</v>
      </c>
      <c r="JH85">
        <v>1975</v>
      </c>
      <c r="JI85">
        <v>1</v>
      </c>
      <c r="JJ85">
        <v>26</v>
      </c>
      <c r="JK85">
        <v>201398.3</v>
      </c>
      <c r="JL85">
        <v>201398.5</v>
      </c>
      <c r="JM85">
        <v>2.51221</v>
      </c>
      <c r="JN85">
        <v>2.60498</v>
      </c>
      <c r="JO85">
        <v>1.49658</v>
      </c>
      <c r="JP85">
        <v>2.34375</v>
      </c>
      <c r="JQ85">
        <v>1.54907</v>
      </c>
      <c r="JR85">
        <v>2.4231</v>
      </c>
      <c r="JS85">
        <v>36.152</v>
      </c>
      <c r="JT85">
        <v>24.1838</v>
      </c>
      <c r="JU85">
        <v>18</v>
      </c>
      <c r="JV85">
        <v>483.039</v>
      </c>
      <c r="JW85">
        <v>498.735</v>
      </c>
      <c r="JX85">
        <v>27.4662</v>
      </c>
      <c r="JY85">
        <v>28.9933</v>
      </c>
      <c r="JZ85">
        <v>29.9998</v>
      </c>
      <c r="KA85">
        <v>29.279</v>
      </c>
      <c r="KB85">
        <v>29.2904</v>
      </c>
      <c r="KC85">
        <v>50.4597</v>
      </c>
      <c r="KD85">
        <v>19.3481</v>
      </c>
      <c r="KE85">
        <v>92.9366</v>
      </c>
      <c r="KF85">
        <v>27.4751</v>
      </c>
      <c r="KG85">
        <v>1122.5</v>
      </c>
      <c r="KH85">
        <v>20.6524</v>
      </c>
      <c r="KI85">
        <v>101.982</v>
      </c>
      <c r="KJ85">
        <v>91.49339999999999</v>
      </c>
    </row>
    <row r="86" spans="1:296">
      <c r="A86">
        <v>68</v>
      </c>
      <c r="B86">
        <v>1759073509.6</v>
      </c>
      <c r="C86">
        <v>426.5</v>
      </c>
      <c r="D86" t="s">
        <v>579</v>
      </c>
      <c r="E86" t="s">
        <v>580</v>
      </c>
      <c r="F86">
        <v>5</v>
      </c>
      <c r="G86" t="s">
        <v>436</v>
      </c>
      <c r="H86">
        <v>1759073502.1</v>
      </c>
      <c r="I86">
        <f>(J86)/1000</f>
        <v>0</v>
      </c>
      <c r="J86">
        <f>IF(DO86, AM86, AG86)</f>
        <v>0</v>
      </c>
      <c r="K86">
        <f>IF(DO86, AH86, AF86)</f>
        <v>0</v>
      </c>
      <c r="L86">
        <f>DQ86 - IF(AT86&gt;1, K86*DK86*100.0/(AV86), 0)</f>
        <v>0</v>
      </c>
      <c r="M86">
        <f>((S86-I86/2)*L86-K86)/(S86+I86/2)</f>
        <v>0</v>
      </c>
      <c r="N86">
        <f>M86*(DX86+DY86)/1000.0</f>
        <v>0</v>
      </c>
      <c r="O86">
        <f>(DQ86 - IF(AT86&gt;1, K86*DK86*100.0/(AV86), 0))*(DX86+DY86)/1000.0</f>
        <v>0</v>
      </c>
      <c r="P86">
        <f>2.0/((1/R86-1/Q86)+SIGN(R86)*SQRT((1/R86-1/Q86)*(1/R86-1/Q86) + 4*DL86/((DL86+1)*(DL86+1))*(2*1/R86*1/Q86-1/Q86*1/Q86)))</f>
        <v>0</v>
      </c>
      <c r="Q86">
        <f>IF(LEFT(DM86,1)&lt;&gt;"0",IF(LEFT(DM86,1)="1",3.0,DN86),$D$5+$E$5*(EE86*DX86/($K$5*1000))+$F$5*(EE86*DX86/($K$5*1000))*MAX(MIN(DK86,$J$5),$I$5)*MAX(MIN(DK86,$J$5),$I$5)+$G$5*MAX(MIN(DK86,$J$5),$I$5)*(EE86*DX86/($K$5*1000))+$H$5*(EE86*DX86/($K$5*1000))*(EE86*DX86/($K$5*1000)))</f>
        <v>0</v>
      </c>
      <c r="R86">
        <f>I86*(1000-(1000*0.61365*exp(17.502*V86/(240.97+V86))/(DX86+DY86)+DS86)/2)/(1000*0.61365*exp(17.502*V86/(240.97+V86))/(DX86+DY86)-DS86)</f>
        <v>0</v>
      </c>
      <c r="S86">
        <f>1/((DL86+1)/(P86/1.6)+1/(Q86/1.37)) + DL86/((DL86+1)/(P86/1.6) + DL86/(Q86/1.37))</f>
        <v>0</v>
      </c>
      <c r="T86">
        <f>(DG86*DJ86)</f>
        <v>0</v>
      </c>
      <c r="U86">
        <f>(DZ86+(T86+2*0.95*5.67E-8*(((DZ86+$B$9)+273)^4-(DZ86+273)^4)-44100*I86)/(1.84*29.3*Q86+8*0.95*5.67E-8*(DZ86+273)^3))</f>
        <v>0</v>
      </c>
      <c r="V86">
        <f>($C$9*EA86+$D$9*EB86+$E$9*U86)</f>
        <v>0</v>
      </c>
      <c r="W86">
        <f>0.61365*exp(17.502*V86/(240.97+V86))</f>
        <v>0</v>
      </c>
      <c r="X86">
        <f>(Y86/Z86*100)</f>
        <v>0</v>
      </c>
      <c r="Y86">
        <f>DS86*(DX86+DY86)/1000</f>
        <v>0</v>
      </c>
      <c r="Z86">
        <f>0.61365*exp(17.502*DZ86/(240.97+DZ86))</f>
        <v>0</v>
      </c>
      <c r="AA86">
        <f>(W86-DS86*(DX86+DY86)/1000)</f>
        <v>0</v>
      </c>
      <c r="AB86">
        <f>(-I86*44100)</f>
        <v>0</v>
      </c>
      <c r="AC86">
        <f>2*29.3*Q86*0.92*(DZ86-V86)</f>
        <v>0</v>
      </c>
      <c r="AD86">
        <f>2*0.95*5.67E-8*(((DZ86+$B$9)+273)^4-(V86+273)^4)</f>
        <v>0</v>
      </c>
      <c r="AE86">
        <f>T86+AD86+AB86+AC86</f>
        <v>0</v>
      </c>
      <c r="AF86">
        <f>DW86*AT86*(DR86-DQ86*(1000-AT86*DT86)/(1000-AT86*DS86))/(100*DK86)</f>
        <v>0</v>
      </c>
      <c r="AG86">
        <f>1000*DW86*AT86*(DS86-DT86)/(100*DK86*(1000-AT86*DS86))</f>
        <v>0</v>
      </c>
      <c r="AH86">
        <f>(AI86 - AJ86 - DX86*1E3/(8.314*(DZ86+273.15)) * AL86/DW86 * AK86) * DW86/(100*DK86) * (1000 - DT86)/1000</f>
        <v>0</v>
      </c>
      <c r="AI86">
        <v>1132.518891154363</v>
      </c>
      <c r="AJ86">
        <v>1107.252909090909</v>
      </c>
      <c r="AK86">
        <v>3.442327299745862</v>
      </c>
      <c r="AL86">
        <v>65.07382265108268</v>
      </c>
      <c r="AM86">
        <f>(AO86 - AN86 + DX86*1E3/(8.314*(DZ86+273.15)) * AQ86/DW86 * AP86) * DW86/(100*DK86) * 1000/(1000 - AO86)</f>
        <v>0</v>
      </c>
      <c r="AN86">
        <v>20.69671074823941</v>
      </c>
      <c r="AO86">
        <v>21.65183939393938</v>
      </c>
      <c r="AP86">
        <v>0.009475598533906605</v>
      </c>
      <c r="AQ86">
        <v>105.1465455162051</v>
      </c>
      <c r="AR86">
        <v>0</v>
      </c>
      <c r="AS86">
        <v>0</v>
      </c>
      <c r="AT86">
        <f>IF(AR86*$H$15&gt;=AV86,1.0,(AV86/(AV86-AR86*$H$15)))</f>
        <v>0</v>
      </c>
      <c r="AU86">
        <f>(AT86-1)*100</f>
        <v>0</v>
      </c>
      <c r="AV86">
        <f>MAX(0,($B$15+$C$15*EE86)/(1+$D$15*EE86)*DX86/(DZ86+273)*$E$15)</f>
        <v>0</v>
      </c>
      <c r="AW86" t="s">
        <v>437</v>
      </c>
      <c r="AX86" t="s">
        <v>437</v>
      </c>
      <c r="AY86">
        <v>0</v>
      </c>
      <c r="AZ86">
        <v>0</v>
      </c>
      <c r="BA86">
        <f>1-AY86/AZ86</f>
        <v>0</v>
      </c>
      <c r="BB86">
        <v>0</v>
      </c>
      <c r="BC86" t="s">
        <v>437</v>
      </c>
      <c r="BD86" t="s">
        <v>437</v>
      </c>
      <c r="BE86">
        <v>0</v>
      </c>
      <c r="BF86">
        <v>0</v>
      </c>
      <c r="BG86">
        <f>1-BE86/BF86</f>
        <v>0</v>
      </c>
      <c r="BH86">
        <v>0.5</v>
      </c>
      <c r="BI86">
        <f>DH86</f>
        <v>0</v>
      </c>
      <c r="BJ86">
        <f>K86</f>
        <v>0</v>
      </c>
      <c r="BK86">
        <f>BG86*BH86*BI86</f>
        <v>0</v>
      </c>
      <c r="BL86">
        <f>(BJ86-BB86)/BI86</f>
        <v>0</v>
      </c>
      <c r="BM86">
        <f>(AZ86-BF86)/BF86</f>
        <v>0</v>
      </c>
      <c r="BN86">
        <f>AY86/(BA86+AY86/BF86)</f>
        <v>0</v>
      </c>
      <c r="BO86" t="s">
        <v>437</v>
      </c>
      <c r="BP86">
        <v>0</v>
      </c>
      <c r="BQ86">
        <f>IF(BP86&lt;&gt;0, BP86, BN86)</f>
        <v>0</v>
      </c>
      <c r="BR86">
        <f>1-BQ86/BF86</f>
        <v>0</v>
      </c>
      <c r="BS86">
        <f>(BF86-BE86)/(BF86-BQ86)</f>
        <v>0</v>
      </c>
      <c r="BT86">
        <f>(AZ86-BF86)/(AZ86-BQ86)</f>
        <v>0</v>
      </c>
      <c r="BU86">
        <f>(BF86-BE86)/(BF86-AY86)</f>
        <v>0</v>
      </c>
      <c r="BV86">
        <f>(AZ86-BF86)/(AZ86-AY86)</f>
        <v>0</v>
      </c>
      <c r="BW86">
        <f>(BS86*BQ86/BE86)</f>
        <v>0</v>
      </c>
      <c r="BX86">
        <f>(1-BW86)</f>
        <v>0</v>
      </c>
      <c r="DG86">
        <f>$B$13*EF86+$C$13*EG86+$F$13*ER86*(1-EU86)</f>
        <v>0</v>
      </c>
      <c r="DH86">
        <f>DG86*DI86</f>
        <v>0</v>
      </c>
      <c r="DI86">
        <f>($B$13*$D$11+$C$13*$D$11+$F$13*((FE86+EW86)/MAX(FE86+EW86+FF86, 0.1)*$I$11+FF86/MAX(FE86+EW86+FF86, 0.1)*$J$11))/($B$13+$C$13+$F$13)</f>
        <v>0</v>
      </c>
      <c r="DJ86">
        <f>($B$13*$K$11+$C$13*$K$11+$F$13*((FE86+EW86)/MAX(FE86+EW86+FF86, 0.1)*$P$11+FF86/MAX(FE86+EW86+FF86, 0.1)*$Q$11))/($B$13+$C$13+$F$13)</f>
        <v>0</v>
      </c>
      <c r="DK86">
        <v>2.7</v>
      </c>
      <c r="DL86">
        <v>0.5</v>
      </c>
      <c r="DM86" t="s">
        <v>438</v>
      </c>
      <c r="DN86">
        <v>2</v>
      </c>
      <c r="DO86" t="b">
        <v>1</v>
      </c>
      <c r="DP86">
        <v>1759073502.1</v>
      </c>
      <c r="DQ86">
        <v>1059.729259259259</v>
      </c>
      <c r="DR86">
        <v>1094.239629629629</v>
      </c>
      <c r="DS86">
        <v>21.61664814814815</v>
      </c>
      <c r="DT86">
        <v>20.62058148148148</v>
      </c>
      <c r="DU86">
        <v>1060.059259259259</v>
      </c>
      <c r="DV86">
        <v>21.33320000000001</v>
      </c>
      <c r="DW86">
        <v>500.0044074074074</v>
      </c>
      <c r="DX86">
        <v>90.87560000000001</v>
      </c>
      <c r="DY86">
        <v>0.06604528888888889</v>
      </c>
      <c r="DZ86">
        <v>28.6523</v>
      </c>
      <c r="EA86">
        <v>29.98832592592592</v>
      </c>
      <c r="EB86">
        <v>999.9000000000001</v>
      </c>
      <c r="EC86">
        <v>0</v>
      </c>
      <c r="ED86">
        <v>0</v>
      </c>
      <c r="EE86">
        <v>10016.24074074074</v>
      </c>
      <c r="EF86">
        <v>0</v>
      </c>
      <c r="EG86">
        <v>11.3103037037037</v>
      </c>
      <c r="EH86">
        <v>-34.5110037037037</v>
      </c>
      <c r="EI86">
        <v>1083.142592592593</v>
      </c>
      <c r="EJ86">
        <v>1117.278518518518</v>
      </c>
      <c r="EK86">
        <v>0.9960491111111111</v>
      </c>
      <c r="EL86">
        <v>1094.239629629629</v>
      </c>
      <c r="EM86">
        <v>20.62058148148148</v>
      </c>
      <c r="EN86">
        <v>1.964425185185185</v>
      </c>
      <c r="EO86">
        <v>1.873908518518518</v>
      </c>
      <c r="EP86">
        <v>17.16046666666667</v>
      </c>
      <c r="EQ86">
        <v>16.41728888888889</v>
      </c>
      <c r="ER86">
        <v>2000.008148148148</v>
      </c>
      <c r="ES86">
        <v>0.980007</v>
      </c>
      <c r="ET86">
        <v>0.01999306666666667</v>
      </c>
      <c r="EU86">
        <v>0</v>
      </c>
      <c r="EV86">
        <v>326.8617407407407</v>
      </c>
      <c r="EW86">
        <v>5.00078</v>
      </c>
      <c r="EX86">
        <v>6466.816666666667</v>
      </c>
      <c r="EY86">
        <v>16379.73333333334</v>
      </c>
      <c r="EZ86">
        <v>39.16181481481481</v>
      </c>
      <c r="FA86">
        <v>39.91633333333333</v>
      </c>
      <c r="FB86">
        <v>39.23111111111111</v>
      </c>
      <c r="FC86">
        <v>39.68033333333332</v>
      </c>
      <c r="FD86">
        <v>40.31459259259259</v>
      </c>
      <c r="FE86">
        <v>1955.118148148148</v>
      </c>
      <c r="FF86">
        <v>39.89000000000001</v>
      </c>
      <c r="FG86">
        <v>0</v>
      </c>
      <c r="FH86">
        <v>1759073501.6</v>
      </c>
      <c r="FI86">
        <v>0</v>
      </c>
      <c r="FJ86">
        <v>326.919</v>
      </c>
      <c r="FK86">
        <v>5.642538460591399</v>
      </c>
      <c r="FL86">
        <v>79.89384627693205</v>
      </c>
      <c r="FM86">
        <v>6467.299600000001</v>
      </c>
      <c r="FN86">
        <v>15</v>
      </c>
      <c r="FO86">
        <v>0</v>
      </c>
      <c r="FP86" t="s">
        <v>439</v>
      </c>
      <c r="FQ86">
        <v>1746989605.5</v>
      </c>
      <c r="FR86">
        <v>1746989593.5</v>
      </c>
      <c r="FS86">
        <v>0</v>
      </c>
      <c r="FT86">
        <v>-0.274</v>
      </c>
      <c r="FU86">
        <v>-0.002</v>
      </c>
      <c r="FV86">
        <v>2.549</v>
      </c>
      <c r="FW86">
        <v>0.129</v>
      </c>
      <c r="FX86">
        <v>420</v>
      </c>
      <c r="FY86">
        <v>17</v>
      </c>
      <c r="FZ86">
        <v>0.02</v>
      </c>
      <c r="GA86">
        <v>0.04</v>
      </c>
      <c r="GB86">
        <v>-34.459635</v>
      </c>
      <c r="GC86">
        <v>-0.9313733583489165</v>
      </c>
      <c r="GD86">
        <v>0.1038277986620152</v>
      </c>
      <c r="GE86">
        <v>0</v>
      </c>
      <c r="GF86">
        <v>326.6907352941176</v>
      </c>
      <c r="GG86">
        <v>4.566921310662793</v>
      </c>
      <c r="GH86">
        <v>0.5194209054222036</v>
      </c>
      <c r="GI86">
        <v>0</v>
      </c>
      <c r="GJ86">
        <v>1.0054865</v>
      </c>
      <c r="GK86">
        <v>-0.3107627392120111</v>
      </c>
      <c r="GL86">
        <v>0.03603067746240694</v>
      </c>
      <c r="GM86">
        <v>0</v>
      </c>
      <c r="GN86">
        <v>0</v>
      </c>
      <c r="GO86">
        <v>3</v>
      </c>
      <c r="GP86" t="s">
        <v>458</v>
      </c>
      <c r="GQ86">
        <v>3.10209</v>
      </c>
      <c r="GR86">
        <v>2.72424</v>
      </c>
      <c r="GS86">
        <v>0.169831</v>
      </c>
      <c r="GT86">
        <v>0.173239</v>
      </c>
      <c r="GU86">
        <v>0.100632</v>
      </c>
      <c r="GV86">
        <v>0.0988448</v>
      </c>
      <c r="GW86">
        <v>21707.8</v>
      </c>
      <c r="GX86">
        <v>19642.4</v>
      </c>
      <c r="GY86">
        <v>26712.9</v>
      </c>
      <c r="GZ86">
        <v>23980.3</v>
      </c>
      <c r="HA86">
        <v>38449.2</v>
      </c>
      <c r="HB86">
        <v>31952.9</v>
      </c>
      <c r="HC86">
        <v>46642.2</v>
      </c>
      <c r="HD86">
        <v>37937.2</v>
      </c>
      <c r="HE86">
        <v>1.86768</v>
      </c>
      <c r="HF86">
        <v>1.8702</v>
      </c>
      <c r="HG86">
        <v>0.138506</v>
      </c>
      <c r="HH86">
        <v>0</v>
      </c>
      <c r="HI86">
        <v>27.7237</v>
      </c>
      <c r="HJ86">
        <v>999.9</v>
      </c>
      <c r="HK86">
        <v>49.3</v>
      </c>
      <c r="HL86">
        <v>31.2</v>
      </c>
      <c r="HM86">
        <v>24.755</v>
      </c>
      <c r="HN86">
        <v>61.5691</v>
      </c>
      <c r="HO86">
        <v>22.3518</v>
      </c>
      <c r="HP86">
        <v>1</v>
      </c>
      <c r="HQ86">
        <v>0.130584</v>
      </c>
      <c r="HR86">
        <v>-0.148175</v>
      </c>
      <c r="HS86">
        <v>20.281</v>
      </c>
      <c r="HT86">
        <v>5.2116</v>
      </c>
      <c r="HU86">
        <v>11.98</v>
      </c>
      <c r="HV86">
        <v>4.9634</v>
      </c>
      <c r="HW86">
        <v>3.27433</v>
      </c>
      <c r="HX86">
        <v>9999</v>
      </c>
      <c r="HY86">
        <v>9999</v>
      </c>
      <c r="HZ86">
        <v>9999</v>
      </c>
      <c r="IA86">
        <v>31.1</v>
      </c>
      <c r="IB86">
        <v>1.864</v>
      </c>
      <c r="IC86">
        <v>1.86014</v>
      </c>
      <c r="ID86">
        <v>1.85843</v>
      </c>
      <c r="IE86">
        <v>1.85979</v>
      </c>
      <c r="IF86">
        <v>1.85989</v>
      </c>
      <c r="IG86">
        <v>1.85837</v>
      </c>
      <c r="IH86">
        <v>1.85745</v>
      </c>
      <c r="II86">
        <v>1.85243</v>
      </c>
      <c r="IJ86">
        <v>0</v>
      </c>
      <c r="IK86">
        <v>0</v>
      </c>
      <c r="IL86">
        <v>0</v>
      </c>
      <c r="IM86">
        <v>0</v>
      </c>
      <c r="IN86" t="s">
        <v>441</v>
      </c>
      <c r="IO86" t="s">
        <v>442</v>
      </c>
      <c r="IP86" t="s">
        <v>443</v>
      </c>
      <c r="IQ86" t="s">
        <v>443</v>
      </c>
      <c r="IR86" t="s">
        <v>443</v>
      </c>
      <c r="IS86" t="s">
        <v>443</v>
      </c>
      <c r="IT86">
        <v>0</v>
      </c>
      <c r="IU86">
        <v>100</v>
      </c>
      <c r="IV86">
        <v>100</v>
      </c>
      <c r="IW86">
        <v>-0.3</v>
      </c>
      <c r="IX86">
        <v>0.2843</v>
      </c>
      <c r="IY86">
        <v>-0.819046093373875</v>
      </c>
      <c r="IZ86">
        <v>-0.0008311593448893811</v>
      </c>
      <c r="JA86">
        <v>1.768286430498992E-06</v>
      </c>
      <c r="JB86">
        <v>-5.176383660599935E-10</v>
      </c>
      <c r="JC86">
        <v>0.01793090377665582</v>
      </c>
      <c r="JD86">
        <v>0.002652576625932546</v>
      </c>
      <c r="JE86">
        <v>0.0004569377311329863</v>
      </c>
      <c r="JF86">
        <v>1.003524486243527E-07</v>
      </c>
      <c r="JG86">
        <v>2</v>
      </c>
      <c r="JH86">
        <v>1975</v>
      </c>
      <c r="JI86">
        <v>1</v>
      </c>
      <c r="JJ86">
        <v>26</v>
      </c>
      <c r="JK86">
        <v>201398.4</v>
      </c>
      <c r="JL86">
        <v>201398.6</v>
      </c>
      <c r="JM86">
        <v>2.54639</v>
      </c>
      <c r="JN86">
        <v>2.62085</v>
      </c>
      <c r="JO86">
        <v>1.49658</v>
      </c>
      <c r="JP86">
        <v>2.34375</v>
      </c>
      <c r="JQ86">
        <v>1.54907</v>
      </c>
      <c r="JR86">
        <v>2.43164</v>
      </c>
      <c r="JS86">
        <v>36.152</v>
      </c>
      <c r="JT86">
        <v>24.1751</v>
      </c>
      <c r="JU86">
        <v>18</v>
      </c>
      <c r="JV86">
        <v>482.675</v>
      </c>
      <c r="JW86">
        <v>499.353</v>
      </c>
      <c r="JX86">
        <v>27.4754</v>
      </c>
      <c r="JY86">
        <v>28.9896</v>
      </c>
      <c r="JZ86">
        <v>29.9998</v>
      </c>
      <c r="KA86">
        <v>29.2753</v>
      </c>
      <c r="KB86">
        <v>29.2866</v>
      </c>
      <c r="KC86">
        <v>51.1086</v>
      </c>
      <c r="KD86">
        <v>19.3481</v>
      </c>
      <c r="KE86">
        <v>92.9366</v>
      </c>
      <c r="KF86">
        <v>27.4842</v>
      </c>
      <c r="KG86">
        <v>1142.55</v>
      </c>
      <c r="KH86">
        <v>20.6431</v>
      </c>
      <c r="KI86">
        <v>101.983</v>
      </c>
      <c r="KJ86">
        <v>91.4924</v>
      </c>
    </row>
    <row r="87" spans="1:296">
      <c r="A87">
        <v>69</v>
      </c>
      <c r="B87">
        <v>1759073514.6</v>
      </c>
      <c r="C87">
        <v>431.5</v>
      </c>
      <c r="D87" t="s">
        <v>581</v>
      </c>
      <c r="E87" t="s">
        <v>582</v>
      </c>
      <c r="F87">
        <v>5</v>
      </c>
      <c r="G87" t="s">
        <v>436</v>
      </c>
      <c r="H87">
        <v>1759073506.814285</v>
      </c>
      <c r="I87">
        <f>(J87)/1000</f>
        <v>0</v>
      </c>
      <c r="J87">
        <f>IF(DO87, AM87, AG87)</f>
        <v>0</v>
      </c>
      <c r="K87">
        <f>IF(DO87, AH87, AF87)</f>
        <v>0</v>
      </c>
      <c r="L87">
        <f>DQ87 - IF(AT87&gt;1, K87*DK87*100.0/(AV87), 0)</f>
        <v>0</v>
      </c>
      <c r="M87">
        <f>((S87-I87/2)*L87-K87)/(S87+I87/2)</f>
        <v>0</v>
      </c>
      <c r="N87">
        <f>M87*(DX87+DY87)/1000.0</f>
        <v>0</v>
      </c>
      <c r="O87">
        <f>(DQ87 - IF(AT87&gt;1, K87*DK87*100.0/(AV87), 0))*(DX87+DY87)/1000.0</f>
        <v>0</v>
      </c>
      <c r="P87">
        <f>2.0/((1/R87-1/Q87)+SIGN(R87)*SQRT((1/R87-1/Q87)*(1/R87-1/Q87) + 4*DL87/((DL87+1)*(DL87+1))*(2*1/R87*1/Q87-1/Q87*1/Q87)))</f>
        <v>0</v>
      </c>
      <c r="Q87">
        <f>IF(LEFT(DM87,1)&lt;&gt;"0",IF(LEFT(DM87,1)="1",3.0,DN87),$D$5+$E$5*(EE87*DX87/($K$5*1000))+$F$5*(EE87*DX87/($K$5*1000))*MAX(MIN(DK87,$J$5),$I$5)*MAX(MIN(DK87,$J$5),$I$5)+$G$5*MAX(MIN(DK87,$J$5),$I$5)*(EE87*DX87/($K$5*1000))+$H$5*(EE87*DX87/($K$5*1000))*(EE87*DX87/($K$5*1000)))</f>
        <v>0</v>
      </c>
      <c r="R87">
        <f>I87*(1000-(1000*0.61365*exp(17.502*V87/(240.97+V87))/(DX87+DY87)+DS87)/2)/(1000*0.61365*exp(17.502*V87/(240.97+V87))/(DX87+DY87)-DS87)</f>
        <v>0</v>
      </c>
      <c r="S87">
        <f>1/((DL87+1)/(P87/1.6)+1/(Q87/1.37)) + DL87/((DL87+1)/(P87/1.6) + DL87/(Q87/1.37))</f>
        <v>0</v>
      </c>
      <c r="T87">
        <f>(DG87*DJ87)</f>
        <v>0</v>
      </c>
      <c r="U87">
        <f>(DZ87+(T87+2*0.95*5.67E-8*(((DZ87+$B$9)+273)^4-(DZ87+273)^4)-44100*I87)/(1.84*29.3*Q87+8*0.95*5.67E-8*(DZ87+273)^3))</f>
        <v>0</v>
      </c>
      <c r="V87">
        <f>($C$9*EA87+$D$9*EB87+$E$9*U87)</f>
        <v>0</v>
      </c>
      <c r="W87">
        <f>0.61365*exp(17.502*V87/(240.97+V87))</f>
        <v>0</v>
      </c>
      <c r="X87">
        <f>(Y87/Z87*100)</f>
        <v>0</v>
      </c>
      <c r="Y87">
        <f>DS87*(DX87+DY87)/1000</f>
        <v>0</v>
      </c>
      <c r="Z87">
        <f>0.61365*exp(17.502*DZ87/(240.97+DZ87))</f>
        <v>0</v>
      </c>
      <c r="AA87">
        <f>(W87-DS87*(DX87+DY87)/1000)</f>
        <v>0</v>
      </c>
      <c r="AB87">
        <f>(-I87*44100)</f>
        <v>0</v>
      </c>
      <c r="AC87">
        <f>2*29.3*Q87*0.92*(DZ87-V87)</f>
        <v>0</v>
      </c>
      <c r="AD87">
        <f>2*0.95*5.67E-8*(((DZ87+$B$9)+273)^4-(V87+273)^4)</f>
        <v>0</v>
      </c>
      <c r="AE87">
        <f>T87+AD87+AB87+AC87</f>
        <v>0</v>
      </c>
      <c r="AF87">
        <f>DW87*AT87*(DR87-DQ87*(1000-AT87*DT87)/(1000-AT87*DS87))/(100*DK87)</f>
        <v>0</v>
      </c>
      <c r="AG87">
        <f>1000*DW87*AT87*(DS87-DT87)/(100*DK87*(1000-AT87*DS87))</f>
        <v>0</v>
      </c>
      <c r="AH87">
        <f>(AI87 - AJ87 - DX87*1E3/(8.314*(DZ87+273.15)) * AL87/DW87 * AK87) * DW87/(100*DK87) * (1000 - DT87)/1000</f>
        <v>0</v>
      </c>
      <c r="AI87">
        <v>1149.653812738998</v>
      </c>
      <c r="AJ87">
        <v>1124.520969696969</v>
      </c>
      <c r="AK87">
        <v>3.448293587818987</v>
      </c>
      <c r="AL87">
        <v>65.07382265108268</v>
      </c>
      <c r="AM87">
        <f>(AO87 - AN87 + DX87*1E3/(8.314*(DZ87+273.15)) * AQ87/DW87 * AP87) * DW87/(100*DK87) * 1000/(1000 - AO87)</f>
        <v>0</v>
      </c>
      <c r="AN87">
        <v>20.70186812119405</v>
      </c>
      <c r="AO87">
        <v>21.68108969696971</v>
      </c>
      <c r="AP87">
        <v>0.003865156003133399</v>
      </c>
      <c r="AQ87">
        <v>105.1465455162051</v>
      </c>
      <c r="AR87">
        <v>0</v>
      </c>
      <c r="AS87">
        <v>0</v>
      </c>
      <c r="AT87">
        <f>IF(AR87*$H$15&gt;=AV87,1.0,(AV87/(AV87-AR87*$H$15)))</f>
        <v>0</v>
      </c>
      <c r="AU87">
        <f>(AT87-1)*100</f>
        <v>0</v>
      </c>
      <c r="AV87">
        <f>MAX(0,($B$15+$C$15*EE87)/(1+$D$15*EE87)*DX87/(DZ87+273)*$E$15)</f>
        <v>0</v>
      </c>
      <c r="AW87" t="s">
        <v>437</v>
      </c>
      <c r="AX87" t="s">
        <v>437</v>
      </c>
      <c r="AY87">
        <v>0</v>
      </c>
      <c r="AZ87">
        <v>0</v>
      </c>
      <c r="BA87">
        <f>1-AY87/AZ87</f>
        <v>0</v>
      </c>
      <c r="BB87">
        <v>0</v>
      </c>
      <c r="BC87" t="s">
        <v>437</v>
      </c>
      <c r="BD87" t="s">
        <v>437</v>
      </c>
      <c r="BE87">
        <v>0</v>
      </c>
      <c r="BF87">
        <v>0</v>
      </c>
      <c r="BG87">
        <f>1-BE87/BF87</f>
        <v>0</v>
      </c>
      <c r="BH87">
        <v>0.5</v>
      </c>
      <c r="BI87">
        <f>DH87</f>
        <v>0</v>
      </c>
      <c r="BJ87">
        <f>K87</f>
        <v>0</v>
      </c>
      <c r="BK87">
        <f>BG87*BH87*BI87</f>
        <v>0</v>
      </c>
      <c r="BL87">
        <f>(BJ87-BB87)/BI87</f>
        <v>0</v>
      </c>
      <c r="BM87">
        <f>(AZ87-BF87)/BF87</f>
        <v>0</v>
      </c>
      <c r="BN87">
        <f>AY87/(BA87+AY87/BF87)</f>
        <v>0</v>
      </c>
      <c r="BO87" t="s">
        <v>437</v>
      </c>
      <c r="BP87">
        <v>0</v>
      </c>
      <c r="BQ87">
        <f>IF(BP87&lt;&gt;0, BP87, BN87)</f>
        <v>0</v>
      </c>
      <c r="BR87">
        <f>1-BQ87/BF87</f>
        <v>0</v>
      </c>
      <c r="BS87">
        <f>(BF87-BE87)/(BF87-BQ87)</f>
        <v>0</v>
      </c>
      <c r="BT87">
        <f>(AZ87-BF87)/(AZ87-BQ87)</f>
        <v>0</v>
      </c>
      <c r="BU87">
        <f>(BF87-BE87)/(BF87-AY87)</f>
        <v>0</v>
      </c>
      <c r="BV87">
        <f>(AZ87-BF87)/(AZ87-AY87)</f>
        <v>0</v>
      </c>
      <c r="BW87">
        <f>(BS87*BQ87/BE87)</f>
        <v>0</v>
      </c>
      <c r="BX87">
        <f>(1-BW87)</f>
        <v>0</v>
      </c>
      <c r="DG87">
        <f>$B$13*EF87+$C$13*EG87+$F$13*ER87*(1-EU87)</f>
        <v>0</v>
      </c>
      <c r="DH87">
        <f>DG87*DI87</f>
        <v>0</v>
      </c>
      <c r="DI87">
        <f>($B$13*$D$11+$C$13*$D$11+$F$13*((FE87+EW87)/MAX(FE87+EW87+FF87, 0.1)*$I$11+FF87/MAX(FE87+EW87+FF87, 0.1)*$J$11))/($B$13+$C$13+$F$13)</f>
        <v>0</v>
      </c>
      <c r="DJ87">
        <f>($B$13*$K$11+$C$13*$K$11+$F$13*((FE87+EW87)/MAX(FE87+EW87+FF87, 0.1)*$P$11+FF87/MAX(FE87+EW87+FF87, 0.1)*$Q$11))/($B$13+$C$13+$F$13)</f>
        <v>0</v>
      </c>
      <c r="DK87">
        <v>2.7</v>
      </c>
      <c r="DL87">
        <v>0.5</v>
      </c>
      <c r="DM87" t="s">
        <v>438</v>
      </c>
      <c r="DN87">
        <v>2</v>
      </c>
      <c r="DO87" t="b">
        <v>1</v>
      </c>
      <c r="DP87">
        <v>1759073506.814285</v>
      </c>
      <c r="DQ87">
        <v>1075.591071428572</v>
      </c>
      <c r="DR87">
        <v>1110.120714285714</v>
      </c>
      <c r="DS87">
        <v>21.63723571428571</v>
      </c>
      <c r="DT87">
        <v>20.658875</v>
      </c>
      <c r="DU87">
        <v>1075.902142857143</v>
      </c>
      <c r="DV87">
        <v>21.35333928571428</v>
      </c>
      <c r="DW87">
        <v>500.0273214285716</v>
      </c>
      <c r="DX87">
        <v>90.87609642857144</v>
      </c>
      <c r="DY87">
        <v>0.06608045357142858</v>
      </c>
      <c r="DZ87">
        <v>28.65133571428571</v>
      </c>
      <c r="EA87">
        <v>29.98468571428572</v>
      </c>
      <c r="EB87">
        <v>999.9000000000002</v>
      </c>
      <c r="EC87">
        <v>0</v>
      </c>
      <c r="ED87">
        <v>0</v>
      </c>
      <c r="EE87">
        <v>10023.82321428572</v>
      </c>
      <c r="EF87">
        <v>0</v>
      </c>
      <c r="EG87">
        <v>11.54434642857143</v>
      </c>
      <c r="EH87">
        <v>-34.53048928571429</v>
      </c>
      <c r="EI87">
        <v>1099.378571428571</v>
      </c>
      <c r="EJ87">
        <v>1133.538928571429</v>
      </c>
      <c r="EK87">
        <v>0.9783519285714284</v>
      </c>
      <c r="EL87">
        <v>1110.120714285714</v>
      </c>
      <c r="EM87">
        <v>20.658875</v>
      </c>
      <c r="EN87">
        <v>1.9663075</v>
      </c>
      <c r="EO87">
        <v>1.877398571428571</v>
      </c>
      <c r="EP87">
        <v>17.17558571428571</v>
      </c>
      <c r="EQ87">
        <v>16.44651428571429</v>
      </c>
      <c r="ER87">
        <v>1999.997857142857</v>
      </c>
      <c r="ES87">
        <v>0.9800068571428572</v>
      </c>
      <c r="ET87">
        <v>0.01999321785714286</v>
      </c>
      <c r="EU87">
        <v>0</v>
      </c>
      <c r="EV87">
        <v>327.2540714285714</v>
      </c>
      <c r="EW87">
        <v>5.00078</v>
      </c>
      <c r="EX87">
        <v>6472.968214285715</v>
      </c>
      <c r="EY87">
        <v>16379.65</v>
      </c>
      <c r="EZ87">
        <v>39.14032142857143</v>
      </c>
      <c r="FA87">
        <v>39.91042857142857</v>
      </c>
      <c r="FB87">
        <v>39.23410714285713</v>
      </c>
      <c r="FC87">
        <v>39.67164285714285</v>
      </c>
      <c r="FD87">
        <v>40.3122857142857</v>
      </c>
      <c r="FE87">
        <v>1955.107857142857</v>
      </c>
      <c r="FF87">
        <v>39.89000000000001</v>
      </c>
      <c r="FG87">
        <v>0</v>
      </c>
      <c r="FH87">
        <v>1759073506.4</v>
      </c>
      <c r="FI87">
        <v>0</v>
      </c>
      <c r="FJ87">
        <v>327.30684</v>
      </c>
      <c r="FK87">
        <v>4.11230768069315</v>
      </c>
      <c r="FL87">
        <v>78.33307678520745</v>
      </c>
      <c r="FM87">
        <v>6473.602800000001</v>
      </c>
      <c r="FN87">
        <v>15</v>
      </c>
      <c r="FO87">
        <v>0</v>
      </c>
      <c r="FP87" t="s">
        <v>439</v>
      </c>
      <c r="FQ87">
        <v>1746989605.5</v>
      </c>
      <c r="FR87">
        <v>1746989593.5</v>
      </c>
      <c r="FS87">
        <v>0</v>
      </c>
      <c r="FT87">
        <v>-0.274</v>
      </c>
      <c r="FU87">
        <v>-0.002</v>
      </c>
      <c r="FV87">
        <v>2.549</v>
      </c>
      <c r="FW87">
        <v>0.129</v>
      </c>
      <c r="FX87">
        <v>420</v>
      </c>
      <c r="FY87">
        <v>17</v>
      </c>
      <c r="FZ87">
        <v>0.02</v>
      </c>
      <c r="GA87">
        <v>0.04</v>
      </c>
      <c r="GB87">
        <v>-34.49702926829268</v>
      </c>
      <c r="GC87">
        <v>-0.2863421602788098</v>
      </c>
      <c r="GD87">
        <v>0.06716856568766166</v>
      </c>
      <c r="GE87">
        <v>1</v>
      </c>
      <c r="GF87">
        <v>327.0299705882354</v>
      </c>
      <c r="GG87">
        <v>4.675187162986612</v>
      </c>
      <c r="GH87">
        <v>0.5120403525742498</v>
      </c>
      <c r="GI87">
        <v>0</v>
      </c>
      <c r="GJ87">
        <v>0.9919736341463415</v>
      </c>
      <c r="GK87">
        <v>-0.2904593101045304</v>
      </c>
      <c r="GL87">
        <v>0.03563991681285363</v>
      </c>
      <c r="GM87">
        <v>0</v>
      </c>
      <c r="GN87">
        <v>1</v>
      </c>
      <c r="GO87">
        <v>3</v>
      </c>
      <c r="GP87" t="s">
        <v>455</v>
      </c>
      <c r="GQ87">
        <v>3.10246</v>
      </c>
      <c r="GR87">
        <v>2.72433</v>
      </c>
      <c r="GS87">
        <v>0.171483</v>
      </c>
      <c r="GT87">
        <v>0.174883</v>
      </c>
      <c r="GU87">
        <v>0.100719</v>
      </c>
      <c r="GV87">
        <v>0.0988599</v>
      </c>
      <c r="GW87">
        <v>21664.8</v>
      </c>
      <c r="GX87">
        <v>19603.4</v>
      </c>
      <c r="GY87">
        <v>26713.1</v>
      </c>
      <c r="GZ87">
        <v>23980.3</v>
      </c>
      <c r="HA87">
        <v>38445.8</v>
      </c>
      <c r="HB87">
        <v>31952.7</v>
      </c>
      <c r="HC87">
        <v>46642.3</v>
      </c>
      <c r="HD87">
        <v>37937.4</v>
      </c>
      <c r="HE87">
        <v>1.86828</v>
      </c>
      <c r="HF87">
        <v>1.86952</v>
      </c>
      <c r="HG87">
        <v>0.138283</v>
      </c>
      <c r="HH87">
        <v>0</v>
      </c>
      <c r="HI87">
        <v>27.7191</v>
      </c>
      <c r="HJ87">
        <v>999.9</v>
      </c>
      <c r="HK87">
        <v>49.3</v>
      </c>
      <c r="HL87">
        <v>31.2</v>
      </c>
      <c r="HM87">
        <v>24.7576</v>
      </c>
      <c r="HN87">
        <v>61.3991</v>
      </c>
      <c r="HO87">
        <v>22.2997</v>
      </c>
      <c r="HP87">
        <v>1</v>
      </c>
      <c r="HQ87">
        <v>0.130366</v>
      </c>
      <c r="HR87">
        <v>-0.165561</v>
      </c>
      <c r="HS87">
        <v>20.2811</v>
      </c>
      <c r="HT87">
        <v>5.21175</v>
      </c>
      <c r="HU87">
        <v>11.98</v>
      </c>
      <c r="HV87">
        <v>4.9636</v>
      </c>
      <c r="HW87">
        <v>3.2744</v>
      </c>
      <c r="HX87">
        <v>9999</v>
      </c>
      <c r="HY87">
        <v>9999</v>
      </c>
      <c r="HZ87">
        <v>9999</v>
      </c>
      <c r="IA87">
        <v>31.1</v>
      </c>
      <c r="IB87">
        <v>1.864</v>
      </c>
      <c r="IC87">
        <v>1.86016</v>
      </c>
      <c r="ID87">
        <v>1.85841</v>
      </c>
      <c r="IE87">
        <v>1.85978</v>
      </c>
      <c r="IF87">
        <v>1.8599</v>
      </c>
      <c r="IG87">
        <v>1.85837</v>
      </c>
      <c r="IH87">
        <v>1.85745</v>
      </c>
      <c r="II87">
        <v>1.85242</v>
      </c>
      <c r="IJ87">
        <v>0</v>
      </c>
      <c r="IK87">
        <v>0</v>
      </c>
      <c r="IL87">
        <v>0</v>
      </c>
      <c r="IM87">
        <v>0</v>
      </c>
      <c r="IN87" t="s">
        <v>441</v>
      </c>
      <c r="IO87" t="s">
        <v>442</v>
      </c>
      <c r="IP87" t="s">
        <v>443</v>
      </c>
      <c r="IQ87" t="s">
        <v>443</v>
      </c>
      <c r="IR87" t="s">
        <v>443</v>
      </c>
      <c r="IS87" t="s">
        <v>443</v>
      </c>
      <c r="IT87">
        <v>0</v>
      </c>
      <c r="IU87">
        <v>100</v>
      </c>
      <c r="IV87">
        <v>100</v>
      </c>
      <c r="IW87">
        <v>-0.28</v>
      </c>
      <c r="IX87">
        <v>0.2849</v>
      </c>
      <c r="IY87">
        <v>-0.819046093373875</v>
      </c>
      <c r="IZ87">
        <v>-0.0008311593448893811</v>
      </c>
      <c r="JA87">
        <v>1.768286430498992E-06</v>
      </c>
      <c r="JB87">
        <v>-5.176383660599935E-10</v>
      </c>
      <c r="JC87">
        <v>0.01793090377665582</v>
      </c>
      <c r="JD87">
        <v>0.002652576625932546</v>
      </c>
      <c r="JE87">
        <v>0.0004569377311329863</v>
      </c>
      <c r="JF87">
        <v>1.003524486243527E-07</v>
      </c>
      <c r="JG87">
        <v>2</v>
      </c>
      <c r="JH87">
        <v>1975</v>
      </c>
      <c r="JI87">
        <v>1</v>
      </c>
      <c r="JJ87">
        <v>26</v>
      </c>
      <c r="JK87">
        <v>201398.5</v>
      </c>
      <c r="JL87">
        <v>201398.7</v>
      </c>
      <c r="JM87">
        <v>2.57568</v>
      </c>
      <c r="JN87">
        <v>2.60864</v>
      </c>
      <c r="JO87">
        <v>1.49658</v>
      </c>
      <c r="JP87">
        <v>2.34375</v>
      </c>
      <c r="JQ87">
        <v>1.54907</v>
      </c>
      <c r="JR87">
        <v>2.40356</v>
      </c>
      <c r="JS87">
        <v>36.152</v>
      </c>
      <c r="JT87">
        <v>24.1751</v>
      </c>
      <c r="JU87">
        <v>18</v>
      </c>
      <c r="JV87">
        <v>482.993</v>
      </c>
      <c r="JW87">
        <v>498.867</v>
      </c>
      <c r="JX87">
        <v>27.4854</v>
      </c>
      <c r="JY87">
        <v>28.9853</v>
      </c>
      <c r="JZ87">
        <v>29.9998</v>
      </c>
      <c r="KA87">
        <v>29.2709</v>
      </c>
      <c r="KB87">
        <v>29.2823</v>
      </c>
      <c r="KC87">
        <v>51.6806</v>
      </c>
      <c r="KD87">
        <v>19.3481</v>
      </c>
      <c r="KE87">
        <v>92.9366</v>
      </c>
      <c r="KF87">
        <v>27.4976</v>
      </c>
      <c r="KG87">
        <v>1155.92</v>
      </c>
      <c r="KH87">
        <v>20.6431</v>
      </c>
      <c r="KI87">
        <v>101.983</v>
      </c>
      <c r="KJ87">
        <v>91.4928</v>
      </c>
    </row>
    <row r="88" spans="1:296">
      <c r="A88">
        <v>70</v>
      </c>
      <c r="B88">
        <v>1759073519.6</v>
      </c>
      <c r="C88">
        <v>436.5</v>
      </c>
      <c r="D88" t="s">
        <v>583</v>
      </c>
      <c r="E88" t="s">
        <v>584</v>
      </c>
      <c r="F88">
        <v>5</v>
      </c>
      <c r="G88" t="s">
        <v>436</v>
      </c>
      <c r="H88">
        <v>1759073512.1</v>
      </c>
      <c r="I88">
        <f>(J88)/1000</f>
        <v>0</v>
      </c>
      <c r="J88">
        <f>IF(DO88, AM88, AG88)</f>
        <v>0</v>
      </c>
      <c r="K88">
        <f>IF(DO88, AH88, AF88)</f>
        <v>0</v>
      </c>
      <c r="L88">
        <f>DQ88 - IF(AT88&gt;1, K88*DK88*100.0/(AV88), 0)</f>
        <v>0</v>
      </c>
      <c r="M88">
        <f>((S88-I88/2)*L88-K88)/(S88+I88/2)</f>
        <v>0</v>
      </c>
      <c r="N88">
        <f>M88*(DX88+DY88)/1000.0</f>
        <v>0</v>
      </c>
      <c r="O88">
        <f>(DQ88 - IF(AT88&gt;1, K88*DK88*100.0/(AV88), 0))*(DX88+DY88)/1000.0</f>
        <v>0</v>
      </c>
      <c r="P88">
        <f>2.0/((1/R88-1/Q88)+SIGN(R88)*SQRT((1/R88-1/Q88)*(1/R88-1/Q88) + 4*DL88/((DL88+1)*(DL88+1))*(2*1/R88*1/Q88-1/Q88*1/Q88)))</f>
        <v>0</v>
      </c>
      <c r="Q88">
        <f>IF(LEFT(DM88,1)&lt;&gt;"0",IF(LEFT(DM88,1)="1",3.0,DN88),$D$5+$E$5*(EE88*DX88/($K$5*1000))+$F$5*(EE88*DX88/($K$5*1000))*MAX(MIN(DK88,$J$5),$I$5)*MAX(MIN(DK88,$J$5),$I$5)+$G$5*MAX(MIN(DK88,$J$5),$I$5)*(EE88*DX88/($K$5*1000))+$H$5*(EE88*DX88/($K$5*1000))*(EE88*DX88/($K$5*1000)))</f>
        <v>0</v>
      </c>
      <c r="R88">
        <f>I88*(1000-(1000*0.61365*exp(17.502*V88/(240.97+V88))/(DX88+DY88)+DS88)/2)/(1000*0.61365*exp(17.502*V88/(240.97+V88))/(DX88+DY88)-DS88)</f>
        <v>0</v>
      </c>
      <c r="S88">
        <f>1/((DL88+1)/(P88/1.6)+1/(Q88/1.37)) + DL88/((DL88+1)/(P88/1.6) + DL88/(Q88/1.37))</f>
        <v>0</v>
      </c>
      <c r="T88">
        <f>(DG88*DJ88)</f>
        <v>0</v>
      </c>
      <c r="U88">
        <f>(DZ88+(T88+2*0.95*5.67E-8*(((DZ88+$B$9)+273)^4-(DZ88+273)^4)-44100*I88)/(1.84*29.3*Q88+8*0.95*5.67E-8*(DZ88+273)^3))</f>
        <v>0</v>
      </c>
      <c r="V88">
        <f>($C$9*EA88+$D$9*EB88+$E$9*U88)</f>
        <v>0</v>
      </c>
      <c r="W88">
        <f>0.61365*exp(17.502*V88/(240.97+V88))</f>
        <v>0</v>
      </c>
      <c r="X88">
        <f>(Y88/Z88*100)</f>
        <v>0</v>
      </c>
      <c r="Y88">
        <f>DS88*(DX88+DY88)/1000</f>
        <v>0</v>
      </c>
      <c r="Z88">
        <f>0.61365*exp(17.502*DZ88/(240.97+DZ88))</f>
        <v>0</v>
      </c>
      <c r="AA88">
        <f>(W88-DS88*(DX88+DY88)/1000)</f>
        <v>0</v>
      </c>
      <c r="AB88">
        <f>(-I88*44100)</f>
        <v>0</v>
      </c>
      <c r="AC88">
        <f>2*29.3*Q88*0.92*(DZ88-V88)</f>
        <v>0</v>
      </c>
      <c r="AD88">
        <f>2*0.95*5.67E-8*(((DZ88+$B$9)+273)^4-(V88+273)^4)</f>
        <v>0</v>
      </c>
      <c r="AE88">
        <f>T88+AD88+AB88+AC88</f>
        <v>0</v>
      </c>
      <c r="AF88">
        <f>DW88*AT88*(DR88-DQ88*(1000-AT88*DT88)/(1000-AT88*DS88))/(100*DK88)</f>
        <v>0</v>
      </c>
      <c r="AG88">
        <f>1000*DW88*AT88*(DS88-DT88)/(100*DK88*(1000-AT88*DS88))</f>
        <v>0</v>
      </c>
      <c r="AH88">
        <f>(AI88 - AJ88 - DX88*1E3/(8.314*(DZ88+273.15)) * AL88/DW88 * AK88) * DW88/(100*DK88) * (1000 - DT88)/1000</f>
        <v>0</v>
      </c>
      <c r="AI88">
        <v>1167.0464099139</v>
      </c>
      <c r="AJ88">
        <v>1141.696121212121</v>
      </c>
      <c r="AK88">
        <v>3.428738412598811</v>
      </c>
      <c r="AL88">
        <v>65.07382265108268</v>
      </c>
      <c r="AM88">
        <f>(AO88 - AN88 + DX88*1E3/(8.314*(DZ88+273.15)) * AQ88/DW88 * AP88) * DW88/(100*DK88) * 1000/(1000 - AO88)</f>
        <v>0</v>
      </c>
      <c r="AN88">
        <v>20.70014018024462</v>
      </c>
      <c r="AO88">
        <v>21.69053212121212</v>
      </c>
      <c r="AP88">
        <v>0.0004436612175705036</v>
      </c>
      <c r="AQ88">
        <v>105.1465455162051</v>
      </c>
      <c r="AR88">
        <v>0</v>
      </c>
      <c r="AS88">
        <v>0</v>
      </c>
      <c r="AT88">
        <f>IF(AR88*$H$15&gt;=AV88,1.0,(AV88/(AV88-AR88*$H$15)))</f>
        <v>0</v>
      </c>
      <c r="AU88">
        <f>(AT88-1)*100</f>
        <v>0</v>
      </c>
      <c r="AV88">
        <f>MAX(0,($B$15+$C$15*EE88)/(1+$D$15*EE88)*DX88/(DZ88+273)*$E$15)</f>
        <v>0</v>
      </c>
      <c r="AW88" t="s">
        <v>437</v>
      </c>
      <c r="AX88" t="s">
        <v>437</v>
      </c>
      <c r="AY88">
        <v>0</v>
      </c>
      <c r="AZ88">
        <v>0</v>
      </c>
      <c r="BA88">
        <f>1-AY88/AZ88</f>
        <v>0</v>
      </c>
      <c r="BB88">
        <v>0</v>
      </c>
      <c r="BC88" t="s">
        <v>437</v>
      </c>
      <c r="BD88" t="s">
        <v>437</v>
      </c>
      <c r="BE88">
        <v>0</v>
      </c>
      <c r="BF88">
        <v>0</v>
      </c>
      <c r="BG88">
        <f>1-BE88/BF88</f>
        <v>0</v>
      </c>
      <c r="BH88">
        <v>0.5</v>
      </c>
      <c r="BI88">
        <f>DH88</f>
        <v>0</v>
      </c>
      <c r="BJ88">
        <f>K88</f>
        <v>0</v>
      </c>
      <c r="BK88">
        <f>BG88*BH88*BI88</f>
        <v>0</v>
      </c>
      <c r="BL88">
        <f>(BJ88-BB88)/BI88</f>
        <v>0</v>
      </c>
      <c r="BM88">
        <f>(AZ88-BF88)/BF88</f>
        <v>0</v>
      </c>
      <c r="BN88">
        <f>AY88/(BA88+AY88/BF88)</f>
        <v>0</v>
      </c>
      <c r="BO88" t="s">
        <v>437</v>
      </c>
      <c r="BP88">
        <v>0</v>
      </c>
      <c r="BQ88">
        <f>IF(BP88&lt;&gt;0, BP88, BN88)</f>
        <v>0</v>
      </c>
      <c r="BR88">
        <f>1-BQ88/BF88</f>
        <v>0</v>
      </c>
      <c r="BS88">
        <f>(BF88-BE88)/(BF88-BQ88)</f>
        <v>0</v>
      </c>
      <c r="BT88">
        <f>(AZ88-BF88)/(AZ88-BQ88)</f>
        <v>0</v>
      </c>
      <c r="BU88">
        <f>(BF88-BE88)/(BF88-AY88)</f>
        <v>0</v>
      </c>
      <c r="BV88">
        <f>(AZ88-BF88)/(AZ88-AY88)</f>
        <v>0</v>
      </c>
      <c r="BW88">
        <f>(BS88*BQ88/BE88)</f>
        <v>0</v>
      </c>
      <c r="BX88">
        <f>(1-BW88)</f>
        <v>0</v>
      </c>
      <c r="DG88">
        <f>$B$13*EF88+$C$13*EG88+$F$13*ER88*(1-EU88)</f>
        <v>0</v>
      </c>
      <c r="DH88">
        <f>DG88*DI88</f>
        <v>0</v>
      </c>
      <c r="DI88">
        <f>($B$13*$D$11+$C$13*$D$11+$F$13*((FE88+EW88)/MAX(FE88+EW88+FF88, 0.1)*$I$11+FF88/MAX(FE88+EW88+FF88, 0.1)*$J$11))/($B$13+$C$13+$F$13)</f>
        <v>0</v>
      </c>
      <c r="DJ88">
        <f>($B$13*$K$11+$C$13*$K$11+$F$13*((FE88+EW88)/MAX(FE88+EW88+FF88, 0.1)*$P$11+FF88/MAX(FE88+EW88+FF88, 0.1)*$Q$11))/($B$13+$C$13+$F$13)</f>
        <v>0</v>
      </c>
      <c r="DK88">
        <v>2.7</v>
      </c>
      <c r="DL88">
        <v>0.5</v>
      </c>
      <c r="DM88" t="s">
        <v>438</v>
      </c>
      <c r="DN88">
        <v>2</v>
      </c>
      <c r="DO88" t="b">
        <v>1</v>
      </c>
      <c r="DP88">
        <v>1759073512.1</v>
      </c>
      <c r="DQ88">
        <v>1093.394444444444</v>
      </c>
      <c r="DR88">
        <v>1127.960740740741</v>
      </c>
      <c r="DS88">
        <v>21.66375185185185</v>
      </c>
      <c r="DT88">
        <v>20.69672962962963</v>
      </c>
      <c r="DU88">
        <v>1093.682962962963</v>
      </c>
      <c r="DV88">
        <v>21.37927037037037</v>
      </c>
      <c r="DW88">
        <v>500.0172222222222</v>
      </c>
      <c r="DX88">
        <v>90.87611481481483</v>
      </c>
      <c r="DY88">
        <v>0.06611156296296296</v>
      </c>
      <c r="DZ88">
        <v>28.65190370370371</v>
      </c>
      <c r="EA88">
        <v>29.97993703703704</v>
      </c>
      <c r="EB88">
        <v>999.9000000000001</v>
      </c>
      <c r="EC88">
        <v>0</v>
      </c>
      <c r="ED88">
        <v>0</v>
      </c>
      <c r="EE88">
        <v>10004.33703703704</v>
      </c>
      <c r="EF88">
        <v>0</v>
      </c>
      <c r="EG88">
        <v>11.90715555555555</v>
      </c>
      <c r="EH88">
        <v>-34.56696666666667</v>
      </c>
      <c r="EI88">
        <v>1117.606296296296</v>
      </c>
      <c r="EJ88">
        <v>1151.8</v>
      </c>
      <c r="EK88">
        <v>0.9670107777777778</v>
      </c>
      <c r="EL88">
        <v>1127.960740740741</v>
      </c>
      <c r="EM88">
        <v>20.69672962962963</v>
      </c>
      <c r="EN88">
        <v>1.968717407407407</v>
      </c>
      <c r="EO88">
        <v>1.88084</v>
      </c>
      <c r="EP88">
        <v>17.19495185185185</v>
      </c>
      <c r="EQ88">
        <v>16.47532592592593</v>
      </c>
      <c r="ER88">
        <v>1999.991481481482</v>
      </c>
      <c r="ES88">
        <v>0.9800067777777777</v>
      </c>
      <c r="ET88">
        <v>0.01999329629629629</v>
      </c>
      <c r="EU88">
        <v>0</v>
      </c>
      <c r="EV88">
        <v>327.6417037037037</v>
      </c>
      <c r="EW88">
        <v>5.00078</v>
      </c>
      <c r="EX88">
        <v>6479.622962962964</v>
      </c>
      <c r="EY88">
        <v>16379.59259259259</v>
      </c>
      <c r="EZ88">
        <v>39.13155555555555</v>
      </c>
      <c r="FA88">
        <v>39.90714814814814</v>
      </c>
      <c r="FB88">
        <v>39.30062962962963</v>
      </c>
      <c r="FC88">
        <v>39.66414814814815</v>
      </c>
      <c r="FD88">
        <v>40.32381481481481</v>
      </c>
      <c r="FE88">
        <v>1955.101481481481</v>
      </c>
      <c r="FF88">
        <v>39.89000000000001</v>
      </c>
      <c r="FG88">
        <v>0</v>
      </c>
      <c r="FH88">
        <v>1759073511.8</v>
      </c>
      <c r="FI88">
        <v>0</v>
      </c>
      <c r="FJ88">
        <v>327.7010384615385</v>
      </c>
      <c r="FK88">
        <v>4.550529922536782</v>
      </c>
      <c r="FL88">
        <v>73.3791453177939</v>
      </c>
      <c r="FM88">
        <v>6479.98076923077</v>
      </c>
      <c r="FN88">
        <v>15</v>
      </c>
      <c r="FO88">
        <v>0</v>
      </c>
      <c r="FP88" t="s">
        <v>439</v>
      </c>
      <c r="FQ88">
        <v>1746989605.5</v>
      </c>
      <c r="FR88">
        <v>1746989593.5</v>
      </c>
      <c r="FS88">
        <v>0</v>
      </c>
      <c r="FT88">
        <v>-0.274</v>
      </c>
      <c r="FU88">
        <v>-0.002</v>
      </c>
      <c r="FV88">
        <v>2.549</v>
      </c>
      <c r="FW88">
        <v>0.129</v>
      </c>
      <c r="FX88">
        <v>420</v>
      </c>
      <c r="FY88">
        <v>17</v>
      </c>
      <c r="FZ88">
        <v>0.02</v>
      </c>
      <c r="GA88">
        <v>0.04</v>
      </c>
      <c r="GB88">
        <v>-34.5585025</v>
      </c>
      <c r="GC88">
        <v>-0.3318225140712794</v>
      </c>
      <c r="GD88">
        <v>0.0718394407254815</v>
      </c>
      <c r="GE88">
        <v>1</v>
      </c>
      <c r="GF88">
        <v>327.4805588235295</v>
      </c>
      <c r="GG88">
        <v>4.276653937105544</v>
      </c>
      <c r="GH88">
        <v>0.4695538051720549</v>
      </c>
      <c r="GI88">
        <v>0</v>
      </c>
      <c r="GJ88">
        <v>0.979202875</v>
      </c>
      <c r="GK88">
        <v>-0.0853438986866791</v>
      </c>
      <c r="GL88">
        <v>0.027730086265812</v>
      </c>
      <c r="GM88">
        <v>1</v>
      </c>
      <c r="GN88">
        <v>2</v>
      </c>
      <c r="GO88">
        <v>3</v>
      </c>
      <c r="GP88" t="s">
        <v>446</v>
      </c>
      <c r="GQ88">
        <v>3.10214</v>
      </c>
      <c r="GR88">
        <v>2.72441</v>
      </c>
      <c r="GS88">
        <v>0.173122</v>
      </c>
      <c r="GT88">
        <v>0.176492</v>
      </c>
      <c r="GU88">
        <v>0.100754</v>
      </c>
      <c r="GV88">
        <v>0.0988513</v>
      </c>
      <c r="GW88">
        <v>21622.2</v>
      </c>
      <c r="GX88">
        <v>19565.3</v>
      </c>
      <c r="GY88">
        <v>26713.4</v>
      </c>
      <c r="GZ88">
        <v>23980.5</v>
      </c>
      <c r="HA88">
        <v>38444.8</v>
      </c>
      <c r="HB88">
        <v>31953</v>
      </c>
      <c r="HC88">
        <v>46642.7</v>
      </c>
      <c r="HD88">
        <v>37937.2</v>
      </c>
      <c r="HE88">
        <v>1.8679</v>
      </c>
      <c r="HF88">
        <v>1.87022</v>
      </c>
      <c r="HG88">
        <v>0.139102</v>
      </c>
      <c r="HH88">
        <v>0</v>
      </c>
      <c r="HI88">
        <v>27.7154</v>
      </c>
      <c r="HJ88">
        <v>999.9</v>
      </c>
      <c r="HK88">
        <v>49.3</v>
      </c>
      <c r="HL88">
        <v>31.2</v>
      </c>
      <c r="HM88">
        <v>24.7535</v>
      </c>
      <c r="HN88">
        <v>61.6491</v>
      </c>
      <c r="HO88">
        <v>22.3237</v>
      </c>
      <c r="HP88">
        <v>1</v>
      </c>
      <c r="HQ88">
        <v>0.129761</v>
      </c>
      <c r="HR88">
        <v>-0.194161</v>
      </c>
      <c r="HS88">
        <v>20.2811</v>
      </c>
      <c r="HT88">
        <v>5.2125</v>
      </c>
      <c r="HU88">
        <v>11.98</v>
      </c>
      <c r="HV88">
        <v>4.96355</v>
      </c>
      <c r="HW88">
        <v>3.27455</v>
      </c>
      <c r="HX88">
        <v>9999</v>
      </c>
      <c r="HY88">
        <v>9999</v>
      </c>
      <c r="HZ88">
        <v>9999</v>
      </c>
      <c r="IA88">
        <v>31.1</v>
      </c>
      <c r="IB88">
        <v>1.864</v>
      </c>
      <c r="IC88">
        <v>1.86014</v>
      </c>
      <c r="ID88">
        <v>1.8584</v>
      </c>
      <c r="IE88">
        <v>1.85979</v>
      </c>
      <c r="IF88">
        <v>1.85989</v>
      </c>
      <c r="IG88">
        <v>1.85837</v>
      </c>
      <c r="IH88">
        <v>1.85745</v>
      </c>
      <c r="II88">
        <v>1.85242</v>
      </c>
      <c r="IJ88">
        <v>0</v>
      </c>
      <c r="IK88">
        <v>0</v>
      </c>
      <c r="IL88">
        <v>0</v>
      </c>
      <c r="IM88">
        <v>0</v>
      </c>
      <c r="IN88" t="s">
        <v>441</v>
      </c>
      <c r="IO88" t="s">
        <v>442</v>
      </c>
      <c r="IP88" t="s">
        <v>443</v>
      </c>
      <c r="IQ88" t="s">
        <v>443</v>
      </c>
      <c r="IR88" t="s">
        <v>443</v>
      </c>
      <c r="IS88" t="s">
        <v>443</v>
      </c>
      <c r="IT88">
        <v>0</v>
      </c>
      <c r="IU88">
        <v>100</v>
      </c>
      <c r="IV88">
        <v>100</v>
      </c>
      <c r="IW88">
        <v>-0.26</v>
      </c>
      <c r="IX88">
        <v>0.2851</v>
      </c>
      <c r="IY88">
        <v>-0.819046093373875</v>
      </c>
      <c r="IZ88">
        <v>-0.0008311593448893811</v>
      </c>
      <c r="JA88">
        <v>1.768286430498992E-06</v>
      </c>
      <c r="JB88">
        <v>-5.176383660599935E-10</v>
      </c>
      <c r="JC88">
        <v>0.01793090377665582</v>
      </c>
      <c r="JD88">
        <v>0.002652576625932546</v>
      </c>
      <c r="JE88">
        <v>0.0004569377311329863</v>
      </c>
      <c r="JF88">
        <v>1.003524486243527E-07</v>
      </c>
      <c r="JG88">
        <v>2</v>
      </c>
      <c r="JH88">
        <v>1975</v>
      </c>
      <c r="JI88">
        <v>1</v>
      </c>
      <c r="JJ88">
        <v>26</v>
      </c>
      <c r="JK88">
        <v>201398.6</v>
      </c>
      <c r="JL88">
        <v>201398.8</v>
      </c>
      <c r="JM88">
        <v>2.60132</v>
      </c>
      <c r="JN88">
        <v>2.6062</v>
      </c>
      <c r="JO88">
        <v>1.49658</v>
      </c>
      <c r="JP88">
        <v>2.34375</v>
      </c>
      <c r="JQ88">
        <v>1.54907</v>
      </c>
      <c r="JR88">
        <v>2.48047</v>
      </c>
      <c r="JS88">
        <v>36.152</v>
      </c>
      <c r="JT88">
        <v>24.1838</v>
      </c>
      <c r="JU88">
        <v>18</v>
      </c>
      <c r="JV88">
        <v>482.745</v>
      </c>
      <c r="JW88">
        <v>499.298</v>
      </c>
      <c r="JX88">
        <v>27.4991</v>
      </c>
      <c r="JY88">
        <v>28.981</v>
      </c>
      <c r="JZ88">
        <v>29.9998</v>
      </c>
      <c r="KA88">
        <v>29.2672</v>
      </c>
      <c r="KB88">
        <v>29.278</v>
      </c>
      <c r="KC88">
        <v>52.3112</v>
      </c>
      <c r="KD88">
        <v>19.3481</v>
      </c>
      <c r="KE88">
        <v>92.9366</v>
      </c>
      <c r="KF88">
        <v>27.5165</v>
      </c>
      <c r="KG88">
        <v>1175.97</v>
      </c>
      <c r="KH88">
        <v>20.6431</v>
      </c>
      <c r="KI88">
        <v>101.984</v>
      </c>
      <c r="KJ88">
        <v>91.4928</v>
      </c>
    </row>
    <row r="89" spans="1:296">
      <c r="A89">
        <v>71</v>
      </c>
      <c r="B89">
        <v>1759073524.6</v>
      </c>
      <c r="C89">
        <v>441.5</v>
      </c>
      <c r="D89" t="s">
        <v>585</v>
      </c>
      <c r="E89" t="s">
        <v>586</v>
      </c>
      <c r="F89">
        <v>5</v>
      </c>
      <c r="G89" t="s">
        <v>436</v>
      </c>
      <c r="H89">
        <v>1759073516.814285</v>
      </c>
      <c r="I89">
        <f>(J89)/1000</f>
        <v>0</v>
      </c>
      <c r="J89">
        <f>IF(DO89, AM89, AG89)</f>
        <v>0</v>
      </c>
      <c r="K89">
        <f>IF(DO89, AH89, AF89)</f>
        <v>0</v>
      </c>
      <c r="L89">
        <f>DQ89 - IF(AT89&gt;1, K89*DK89*100.0/(AV89), 0)</f>
        <v>0</v>
      </c>
      <c r="M89">
        <f>((S89-I89/2)*L89-K89)/(S89+I89/2)</f>
        <v>0</v>
      </c>
      <c r="N89">
        <f>M89*(DX89+DY89)/1000.0</f>
        <v>0</v>
      </c>
      <c r="O89">
        <f>(DQ89 - IF(AT89&gt;1, K89*DK89*100.0/(AV89), 0))*(DX89+DY89)/1000.0</f>
        <v>0</v>
      </c>
      <c r="P89">
        <f>2.0/((1/R89-1/Q89)+SIGN(R89)*SQRT((1/R89-1/Q89)*(1/R89-1/Q89) + 4*DL89/((DL89+1)*(DL89+1))*(2*1/R89*1/Q89-1/Q89*1/Q89)))</f>
        <v>0</v>
      </c>
      <c r="Q89">
        <f>IF(LEFT(DM89,1)&lt;&gt;"0",IF(LEFT(DM89,1)="1",3.0,DN89),$D$5+$E$5*(EE89*DX89/($K$5*1000))+$F$5*(EE89*DX89/($K$5*1000))*MAX(MIN(DK89,$J$5),$I$5)*MAX(MIN(DK89,$J$5),$I$5)+$G$5*MAX(MIN(DK89,$J$5),$I$5)*(EE89*DX89/($K$5*1000))+$H$5*(EE89*DX89/($K$5*1000))*(EE89*DX89/($K$5*1000)))</f>
        <v>0</v>
      </c>
      <c r="R89">
        <f>I89*(1000-(1000*0.61365*exp(17.502*V89/(240.97+V89))/(DX89+DY89)+DS89)/2)/(1000*0.61365*exp(17.502*V89/(240.97+V89))/(DX89+DY89)-DS89)</f>
        <v>0</v>
      </c>
      <c r="S89">
        <f>1/((DL89+1)/(P89/1.6)+1/(Q89/1.37)) + DL89/((DL89+1)/(P89/1.6) + DL89/(Q89/1.37))</f>
        <v>0</v>
      </c>
      <c r="T89">
        <f>(DG89*DJ89)</f>
        <v>0</v>
      </c>
      <c r="U89">
        <f>(DZ89+(T89+2*0.95*5.67E-8*(((DZ89+$B$9)+273)^4-(DZ89+273)^4)-44100*I89)/(1.84*29.3*Q89+8*0.95*5.67E-8*(DZ89+273)^3))</f>
        <v>0</v>
      </c>
      <c r="V89">
        <f>($C$9*EA89+$D$9*EB89+$E$9*U89)</f>
        <v>0</v>
      </c>
      <c r="W89">
        <f>0.61365*exp(17.502*V89/(240.97+V89))</f>
        <v>0</v>
      </c>
      <c r="X89">
        <f>(Y89/Z89*100)</f>
        <v>0</v>
      </c>
      <c r="Y89">
        <f>DS89*(DX89+DY89)/1000</f>
        <v>0</v>
      </c>
      <c r="Z89">
        <f>0.61365*exp(17.502*DZ89/(240.97+DZ89))</f>
        <v>0</v>
      </c>
      <c r="AA89">
        <f>(W89-DS89*(DX89+DY89)/1000)</f>
        <v>0</v>
      </c>
      <c r="AB89">
        <f>(-I89*44100)</f>
        <v>0</v>
      </c>
      <c r="AC89">
        <f>2*29.3*Q89*0.92*(DZ89-V89)</f>
        <v>0</v>
      </c>
      <c r="AD89">
        <f>2*0.95*5.67E-8*(((DZ89+$B$9)+273)^4-(V89+273)^4)</f>
        <v>0</v>
      </c>
      <c r="AE89">
        <f>T89+AD89+AB89+AC89</f>
        <v>0</v>
      </c>
      <c r="AF89">
        <f>DW89*AT89*(DR89-DQ89*(1000-AT89*DT89)/(1000-AT89*DS89))/(100*DK89)</f>
        <v>0</v>
      </c>
      <c r="AG89">
        <f>1000*DW89*AT89*(DS89-DT89)/(100*DK89*(1000-AT89*DS89))</f>
        <v>0</v>
      </c>
      <c r="AH89">
        <f>(AI89 - AJ89 - DX89*1E3/(8.314*(DZ89+273.15)) * AL89/DW89 * AK89) * DW89/(100*DK89) * (1000 - DT89)/1000</f>
        <v>0</v>
      </c>
      <c r="AI89">
        <v>1184.097360274261</v>
      </c>
      <c r="AJ89">
        <v>1158.994727272727</v>
      </c>
      <c r="AK89">
        <v>3.456913334378455</v>
      </c>
      <c r="AL89">
        <v>65.07382265108268</v>
      </c>
      <c r="AM89">
        <f>(AO89 - AN89 + DX89*1E3/(8.314*(DZ89+273.15)) * AQ89/DW89 * AP89) * DW89/(100*DK89) * 1000/(1000 - AO89)</f>
        <v>0</v>
      </c>
      <c r="AN89">
        <v>20.7003095021906</v>
      </c>
      <c r="AO89">
        <v>21.69488060606061</v>
      </c>
      <c r="AP89">
        <v>-6.428232144125839E-06</v>
      </c>
      <c r="AQ89">
        <v>105.1465455162051</v>
      </c>
      <c r="AR89">
        <v>0</v>
      </c>
      <c r="AS89">
        <v>0</v>
      </c>
      <c r="AT89">
        <f>IF(AR89*$H$15&gt;=AV89,1.0,(AV89/(AV89-AR89*$H$15)))</f>
        <v>0</v>
      </c>
      <c r="AU89">
        <f>(AT89-1)*100</f>
        <v>0</v>
      </c>
      <c r="AV89">
        <f>MAX(0,($B$15+$C$15*EE89)/(1+$D$15*EE89)*DX89/(DZ89+273)*$E$15)</f>
        <v>0</v>
      </c>
      <c r="AW89" t="s">
        <v>437</v>
      </c>
      <c r="AX89" t="s">
        <v>437</v>
      </c>
      <c r="AY89">
        <v>0</v>
      </c>
      <c r="AZ89">
        <v>0</v>
      </c>
      <c r="BA89">
        <f>1-AY89/AZ89</f>
        <v>0</v>
      </c>
      <c r="BB89">
        <v>0</v>
      </c>
      <c r="BC89" t="s">
        <v>437</v>
      </c>
      <c r="BD89" t="s">
        <v>437</v>
      </c>
      <c r="BE89">
        <v>0</v>
      </c>
      <c r="BF89">
        <v>0</v>
      </c>
      <c r="BG89">
        <f>1-BE89/BF89</f>
        <v>0</v>
      </c>
      <c r="BH89">
        <v>0.5</v>
      </c>
      <c r="BI89">
        <f>DH89</f>
        <v>0</v>
      </c>
      <c r="BJ89">
        <f>K89</f>
        <v>0</v>
      </c>
      <c r="BK89">
        <f>BG89*BH89*BI89</f>
        <v>0</v>
      </c>
      <c r="BL89">
        <f>(BJ89-BB89)/BI89</f>
        <v>0</v>
      </c>
      <c r="BM89">
        <f>(AZ89-BF89)/BF89</f>
        <v>0</v>
      </c>
      <c r="BN89">
        <f>AY89/(BA89+AY89/BF89)</f>
        <v>0</v>
      </c>
      <c r="BO89" t="s">
        <v>437</v>
      </c>
      <c r="BP89">
        <v>0</v>
      </c>
      <c r="BQ89">
        <f>IF(BP89&lt;&gt;0, BP89, BN89)</f>
        <v>0</v>
      </c>
      <c r="BR89">
        <f>1-BQ89/BF89</f>
        <v>0</v>
      </c>
      <c r="BS89">
        <f>(BF89-BE89)/(BF89-BQ89)</f>
        <v>0</v>
      </c>
      <c r="BT89">
        <f>(AZ89-BF89)/(AZ89-BQ89)</f>
        <v>0</v>
      </c>
      <c r="BU89">
        <f>(BF89-BE89)/(BF89-AY89)</f>
        <v>0</v>
      </c>
      <c r="BV89">
        <f>(AZ89-BF89)/(AZ89-AY89)</f>
        <v>0</v>
      </c>
      <c r="BW89">
        <f>(BS89*BQ89/BE89)</f>
        <v>0</v>
      </c>
      <c r="BX89">
        <f>(1-BW89)</f>
        <v>0</v>
      </c>
      <c r="DG89">
        <f>$B$13*EF89+$C$13*EG89+$F$13*ER89*(1-EU89)</f>
        <v>0</v>
      </c>
      <c r="DH89">
        <f>DG89*DI89</f>
        <v>0</v>
      </c>
      <c r="DI89">
        <f>($B$13*$D$11+$C$13*$D$11+$F$13*((FE89+EW89)/MAX(FE89+EW89+FF89, 0.1)*$I$11+FF89/MAX(FE89+EW89+FF89, 0.1)*$J$11))/($B$13+$C$13+$F$13)</f>
        <v>0</v>
      </c>
      <c r="DJ89">
        <f>($B$13*$K$11+$C$13*$K$11+$F$13*((FE89+EW89)/MAX(FE89+EW89+FF89, 0.1)*$P$11+FF89/MAX(FE89+EW89+FF89, 0.1)*$Q$11))/($B$13+$C$13+$F$13)</f>
        <v>0</v>
      </c>
      <c r="DK89">
        <v>2.7</v>
      </c>
      <c r="DL89">
        <v>0.5</v>
      </c>
      <c r="DM89" t="s">
        <v>438</v>
      </c>
      <c r="DN89">
        <v>2</v>
      </c>
      <c r="DO89" t="b">
        <v>1</v>
      </c>
      <c r="DP89">
        <v>1759073516.814285</v>
      </c>
      <c r="DQ89">
        <v>1109.280357142857</v>
      </c>
      <c r="DR89">
        <v>1143.825357142857</v>
      </c>
      <c r="DS89">
        <v>21.68297857142857</v>
      </c>
      <c r="DT89">
        <v>20.70078214285714</v>
      </c>
      <c r="DU89">
        <v>1109.551071428571</v>
      </c>
      <c r="DV89">
        <v>21.398075</v>
      </c>
      <c r="DW89">
        <v>499.9950357142857</v>
      </c>
      <c r="DX89">
        <v>90.87606785714284</v>
      </c>
      <c r="DY89">
        <v>0.06624503214285714</v>
      </c>
      <c r="DZ89">
        <v>28.65309642857143</v>
      </c>
      <c r="EA89">
        <v>29.98181428571429</v>
      </c>
      <c r="EB89">
        <v>999.9000000000002</v>
      </c>
      <c r="EC89">
        <v>0</v>
      </c>
      <c r="ED89">
        <v>0</v>
      </c>
      <c r="EE89">
        <v>10002.53392857143</v>
      </c>
      <c r="EF89">
        <v>0</v>
      </c>
      <c r="EG89">
        <v>11.893075</v>
      </c>
      <c r="EH89">
        <v>-34.54465</v>
      </c>
      <c r="EI89">
        <v>1133.866428571429</v>
      </c>
      <c r="EJ89">
        <v>1168.005</v>
      </c>
      <c r="EK89">
        <v>0.9821837857142856</v>
      </c>
      <c r="EL89">
        <v>1143.825357142857</v>
      </c>
      <c r="EM89">
        <v>20.70078214285714</v>
      </c>
      <c r="EN89">
        <v>1.970464285714286</v>
      </c>
      <c r="EO89">
        <v>1.8812075</v>
      </c>
      <c r="EP89">
        <v>17.20897142857143</v>
      </c>
      <c r="EQ89">
        <v>16.47839642857143</v>
      </c>
      <c r="ER89">
        <v>2000.003571428571</v>
      </c>
      <c r="ES89">
        <v>0.980006857142857</v>
      </c>
      <c r="ET89">
        <v>0.01999321785714286</v>
      </c>
      <c r="EU89">
        <v>0</v>
      </c>
      <c r="EV89">
        <v>327.9641071428571</v>
      </c>
      <c r="EW89">
        <v>5.00078</v>
      </c>
      <c r="EX89">
        <v>6485.568571428573</v>
      </c>
      <c r="EY89">
        <v>16379.69285714286</v>
      </c>
      <c r="EZ89">
        <v>39.12682142857143</v>
      </c>
      <c r="FA89">
        <v>39.906</v>
      </c>
      <c r="FB89">
        <v>39.30114285714286</v>
      </c>
      <c r="FC89">
        <v>39.656</v>
      </c>
      <c r="FD89">
        <v>40.27428571428572</v>
      </c>
      <c r="FE89">
        <v>1955.113571428571</v>
      </c>
      <c r="FF89">
        <v>39.89000000000001</v>
      </c>
      <c r="FG89">
        <v>0</v>
      </c>
      <c r="FH89">
        <v>1759073516.6</v>
      </c>
      <c r="FI89">
        <v>0</v>
      </c>
      <c r="FJ89">
        <v>328.0092307692308</v>
      </c>
      <c r="FK89">
        <v>4.054769234825391</v>
      </c>
      <c r="FL89">
        <v>74.18769229411157</v>
      </c>
      <c r="FM89">
        <v>6486.011153846153</v>
      </c>
      <c r="FN89">
        <v>15</v>
      </c>
      <c r="FO89">
        <v>0</v>
      </c>
      <c r="FP89" t="s">
        <v>439</v>
      </c>
      <c r="FQ89">
        <v>1746989605.5</v>
      </c>
      <c r="FR89">
        <v>1746989593.5</v>
      </c>
      <c r="FS89">
        <v>0</v>
      </c>
      <c r="FT89">
        <v>-0.274</v>
      </c>
      <c r="FU89">
        <v>-0.002</v>
      </c>
      <c r="FV89">
        <v>2.549</v>
      </c>
      <c r="FW89">
        <v>0.129</v>
      </c>
      <c r="FX89">
        <v>420</v>
      </c>
      <c r="FY89">
        <v>17</v>
      </c>
      <c r="FZ89">
        <v>0.02</v>
      </c>
      <c r="GA89">
        <v>0.04</v>
      </c>
      <c r="GB89">
        <v>-34.5511756097561</v>
      </c>
      <c r="GC89">
        <v>-0.02434912891982055</v>
      </c>
      <c r="GD89">
        <v>0.07696207105273151</v>
      </c>
      <c r="GE89">
        <v>1</v>
      </c>
      <c r="GF89">
        <v>327.7621470588235</v>
      </c>
      <c r="GG89">
        <v>4.101680669097618</v>
      </c>
      <c r="GH89">
        <v>0.4487424344669783</v>
      </c>
      <c r="GI89">
        <v>0</v>
      </c>
      <c r="GJ89">
        <v>0.9735079024390243</v>
      </c>
      <c r="GK89">
        <v>0.1550422996515675</v>
      </c>
      <c r="GL89">
        <v>0.01829196406369625</v>
      </c>
      <c r="GM89">
        <v>0</v>
      </c>
      <c r="GN89">
        <v>1</v>
      </c>
      <c r="GO89">
        <v>3</v>
      </c>
      <c r="GP89" t="s">
        <v>455</v>
      </c>
      <c r="GQ89">
        <v>3.10239</v>
      </c>
      <c r="GR89">
        <v>2.72409</v>
      </c>
      <c r="GS89">
        <v>0.174751</v>
      </c>
      <c r="GT89">
        <v>0.178078</v>
      </c>
      <c r="GU89">
        <v>0.100765</v>
      </c>
      <c r="GV89">
        <v>0.0988501</v>
      </c>
      <c r="GW89">
        <v>21580</v>
      </c>
      <c r="GX89">
        <v>19527.8</v>
      </c>
      <c r="GY89">
        <v>26713.8</v>
      </c>
      <c r="GZ89">
        <v>23980.7</v>
      </c>
      <c r="HA89">
        <v>38445</v>
      </c>
      <c r="HB89">
        <v>31953.5</v>
      </c>
      <c r="HC89">
        <v>46643.3</v>
      </c>
      <c r="HD89">
        <v>37937.6</v>
      </c>
      <c r="HE89">
        <v>1.86852</v>
      </c>
      <c r="HF89">
        <v>1.8698</v>
      </c>
      <c r="HG89">
        <v>0.139847</v>
      </c>
      <c r="HH89">
        <v>0</v>
      </c>
      <c r="HI89">
        <v>27.7129</v>
      </c>
      <c r="HJ89">
        <v>999.9</v>
      </c>
      <c r="HK89">
        <v>49.3</v>
      </c>
      <c r="HL89">
        <v>31.2</v>
      </c>
      <c r="HM89">
        <v>24.7537</v>
      </c>
      <c r="HN89">
        <v>61.2091</v>
      </c>
      <c r="HO89">
        <v>22.2035</v>
      </c>
      <c r="HP89">
        <v>1</v>
      </c>
      <c r="HQ89">
        <v>0.12971</v>
      </c>
      <c r="HR89">
        <v>-0.199336</v>
      </c>
      <c r="HS89">
        <v>20.2811</v>
      </c>
      <c r="HT89">
        <v>5.21295</v>
      </c>
      <c r="HU89">
        <v>11.98</v>
      </c>
      <c r="HV89">
        <v>4.96375</v>
      </c>
      <c r="HW89">
        <v>3.27448</v>
      </c>
      <c r="HX89">
        <v>9999</v>
      </c>
      <c r="HY89">
        <v>9999</v>
      </c>
      <c r="HZ89">
        <v>9999</v>
      </c>
      <c r="IA89">
        <v>31.1</v>
      </c>
      <c r="IB89">
        <v>1.86399</v>
      </c>
      <c r="IC89">
        <v>1.86012</v>
      </c>
      <c r="ID89">
        <v>1.85838</v>
      </c>
      <c r="IE89">
        <v>1.8598</v>
      </c>
      <c r="IF89">
        <v>1.85989</v>
      </c>
      <c r="IG89">
        <v>1.85837</v>
      </c>
      <c r="IH89">
        <v>1.85745</v>
      </c>
      <c r="II89">
        <v>1.85242</v>
      </c>
      <c r="IJ89">
        <v>0</v>
      </c>
      <c r="IK89">
        <v>0</v>
      </c>
      <c r="IL89">
        <v>0</v>
      </c>
      <c r="IM89">
        <v>0</v>
      </c>
      <c r="IN89" t="s">
        <v>441</v>
      </c>
      <c r="IO89" t="s">
        <v>442</v>
      </c>
      <c r="IP89" t="s">
        <v>443</v>
      </c>
      <c r="IQ89" t="s">
        <v>443</v>
      </c>
      <c r="IR89" t="s">
        <v>443</v>
      </c>
      <c r="IS89" t="s">
        <v>443</v>
      </c>
      <c r="IT89">
        <v>0</v>
      </c>
      <c r="IU89">
        <v>100</v>
      </c>
      <c r="IV89">
        <v>100</v>
      </c>
      <c r="IW89">
        <v>-0.24</v>
      </c>
      <c r="IX89">
        <v>0.2851</v>
      </c>
      <c r="IY89">
        <v>-0.819046093373875</v>
      </c>
      <c r="IZ89">
        <v>-0.0008311593448893811</v>
      </c>
      <c r="JA89">
        <v>1.768286430498992E-06</v>
      </c>
      <c r="JB89">
        <v>-5.176383660599935E-10</v>
      </c>
      <c r="JC89">
        <v>0.01793090377665582</v>
      </c>
      <c r="JD89">
        <v>0.002652576625932546</v>
      </c>
      <c r="JE89">
        <v>0.0004569377311329863</v>
      </c>
      <c r="JF89">
        <v>1.003524486243527E-07</v>
      </c>
      <c r="JG89">
        <v>2</v>
      </c>
      <c r="JH89">
        <v>1975</v>
      </c>
      <c r="JI89">
        <v>1</v>
      </c>
      <c r="JJ89">
        <v>26</v>
      </c>
      <c r="JK89">
        <v>201398.7</v>
      </c>
      <c r="JL89">
        <v>201398.9</v>
      </c>
      <c r="JM89">
        <v>2.6355</v>
      </c>
      <c r="JN89">
        <v>2.60864</v>
      </c>
      <c r="JO89">
        <v>1.49658</v>
      </c>
      <c r="JP89">
        <v>2.34375</v>
      </c>
      <c r="JQ89">
        <v>1.54907</v>
      </c>
      <c r="JR89">
        <v>2.37183</v>
      </c>
      <c r="JS89">
        <v>36.1754</v>
      </c>
      <c r="JT89">
        <v>24.1751</v>
      </c>
      <c r="JU89">
        <v>18</v>
      </c>
      <c r="JV89">
        <v>483.077</v>
      </c>
      <c r="JW89">
        <v>498.982</v>
      </c>
      <c r="JX89">
        <v>27.5178</v>
      </c>
      <c r="JY89">
        <v>28.9772</v>
      </c>
      <c r="JZ89">
        <v>29.9998</v>
      </c>
      <c r="KA89">
        <v>29.2628</v>
      </c>
      <c r="KB89">
        <v>29.2742</v>
      </c>
      <c r="KC89">
        <v>52.8878</v>
      </c>
      <c r="KD89">
        <v>19.3481</v>
      </c>
      <c r="KE89">
        <v>92.9366</v>
      </c>
      <c r="KF89">
        <v>27.5241</v>
      </c>
      <c r="KG89">
        <v>1189.34</v>
      </c>
      <c r="KH89">
        <v>20.6431</v>
      </c>
      <c r="KI89">
        <v>101.986</v>
      </c>
      <c r="KJ89">
        <v>91.4936</v>
      </c>
    </row>
    <row r="90" spans="1:296">
      <c r="A90">
        <v>72</v>
      </c>
      <c r="B90">
        <v>1759073529.6</v>
      </c>
      <c r="C90">
        <v>446.5</v>
      </c>
      <c r="D90" t="s">
        <v>587</v>
      </c>
      <c r="E90" t="s">
        <v>588</v>
      </c>
      <c r="F90">
        <v>5</v>
      </c>
      <c r="G90" t="s">
        <v>436</v>
      </c>
      <c r="H90">
        <v>1759073522.1</v>
      </c>
      <c r="I90">
        <f>(J90)/1000</f>
        <v>0</v>
      </c>
      <c r="J90">
        <f>IF(DO90, AM90, AG90)</f>
        <v>0</v>
      </c>
      <c r="K90">
        <f>IF(DO90, AH90, AF90)</f>
        <v>0</v>
      </c>
      <c r="L90">
        <f>DQ90 - IF(AT90&gt;1, K90*DK90*100.0/(AV90), 0)</f>
        <v>0</v>
      </c>
      <c r="M90">
        <f>((S90-I90/2)*L90-K90)/(S90+I90/2)</f>
        <v>0</v>
      </c>
      <c r="N90">
        <f>M90*(DX90+DY90)/1000.0</f>
        <v>0</v>
      </c>
      <c r="O90">
        <f>(DQ90 - IF(AT90&gt;1, K90*DK90*100.0/(AV90), 0))*(DX90+DY90)/1000.0</f>
        <v>0</v>
      </c>
      <c r="P90">
        <f>2.0/((1/R90-1/Q90)+SIGN(R90)*SQRT((1/R90-1/Q90)*(1/R90-1/Q90) + 4*DL90/((DL90+1)*(DL90+1))*(2*1/R90*1/Q90-1/Q90*1/Q90)))</f>
        <v>0</v>
      </c>
      <c r="Q90">
        <f>IF(LEFT(DM90,1)&lt;&gt;"0",IF(LEFT(DM90,1)="1",3.0,DN90),$D$5+$E$5*(EE90*DX90/($K$5*1000))+$F$5*(EE90*DX90/($K$5*1000))*MAX(MIN(DK90,$J$5),$I$5)*MAX(MIN(DK90,$J$5),$I$5)+$G$5*MAX(MIN(DK90,$J$5),$I$5)*(EE90*DX90/($K$5*1000))+$H$5*(EE90*DX90/($K$5*1000))*(EE90*DX90/($K$5*1000)))</f>
        <v>0</v>
      </c>
      <c r="R90">
        <f>I90*(1000-(1000*0.61365*exp(17.502*V90/(240.97+V90))/(DX90+DY90)+DS90)/2)/(1000*0.61365*exp(17.502*V90/(240.97+V90))/(DX90+DY90)-DS90)</f>
        <v>0</v>
      </c>
      <c r="S90">
        <f>1/((DL90+1)/(P90/1.6)+1/(Q90/1.37)) + DL90/((DL90+1)/(P90/1.6) + DL90/(Q90/1.37))</f>
        <v>0</v>
      </c>
      <c r="T90">
        <f>(DG90*DJ90)</f>
        <v>0</v>
      </c>
      <c r="U90">
        <f>(DZ90+(T90+2*0.95*5.67E-8*(((DZ90+$B$9)+273)^4-(DZ90+273)^4)-44100*I90)/(1.84*29.3*Q90+8*0.95*5.67E-8*(DZ90+273)^3))</f>
        <v>0</v>
      </c>
      <c r="V90">
        <f>($C$9*EA90+$D$9*EB90+$E$9*U90)</f>
        <v>0</v>
      </c>
      <c r="W90">
        <f>0.61365*exp(17.502*V90/(240.97+V90))</f>
        <v>0</v>
      </c>
      <c r="X90">
        <f>(Y90/Z90*100)</f>
        <v>0</v>
      </c>
      <c r="Y90">
        <f>DS90*(DX90+DY90)/1000</f>
        <v>0</v>
      </c>
      <c r="Z90">
        <f>0.61365*exp(17.502*DZ90/(240.97+DZ90))</f>
        <v>0</v>
      </c>
      <c r="AA90">
        <f>(W90-DS90*(DX90+DY90)/1000)</f>
        <v>0</v>
      </c>
      <c r="AB90">
        <f>(-I90*44100)</f>
        <v>0</v>
      </c>
      <c r="AC90">
        <f>2*29.3*Q90*0.92*(DZ90-V90)</f>
        <v>0</v>
      </c>
      <c r="AD90">
        <f>2*0.95*5.67E-8*(((DZ90+$B$9)+273)^4-(V90+273)^4)</f>
        <v>0</v>
      </c>
      <c r="AE90">
        <f>T90+AD90+AB90+AC90</f>
        <v>0</v>
      </c>
      <c r="AF90">
        <f>DW90*AT90*(DR90-DQ90*(1000-AT90*DT90)/(1000-AT90*DS90))/(100*DK90)</f>
        <v>0</v>
      </c>
      <c r="AG90">
        <f>1000*DW90*AT90*(DS90-DT90)/(100*DK90*(1000-AT90*DS90))</f>
        <v>0</v>
      </c>
      <c r="AH90">
        <f>(AI90 - AJ90 - DX90*1E3/(8.314*(DZ90+273.15)) * AL90/DW90 * AK90) * DW90/(100*DK90) * (1000 - DT90)/1000</f>
        <v>0</v>
      </c>
      <c r="AI90">
        <v>1200.998229654464</v>
      </c>
      <c r="AJ90">
        <v>1175.959818181818</v>
      </c>
      <c r="AK90">
        <v>3.398093840214673</v>
      </c>
      <c r="AL90">
        <v>65.07382265108268</v>
      </c>
      <c r="AM90">
        <f>(AO90 - AN90 + DX90*1E3/(8.314*(DZ90+273.15)) * AQ90/DW90 * AP90) * DW90/(100*DK90) * 1000/(1000 - AO90)</f>
        <v>0</v>
      </c>
      <c r="AN90">
        <v>20.69717338909388</v>
      </c>
      <c r="AO90">
        <v>21.69195636363636</v>
      </c>
      <c r="AP90">
        <v>-0.0001270200492650371</v>
      </c>
      <c r="AQ90">
        <v>105.1465455162051</v>
      </c>
      <c r="AR90">
        <v>0</v>
      </c>
      <c r="AS90">
        <v>0</v>
      </c>
      <c r="AT90">
        <f>IF(AR90*$H$15&gt;=AV90,1.0,(AV90/(AV90-AR90*$H$15)))</f>
        <v>0</v>
      </c>
      <c r="AU90">
        <f>(AT90-1)*100</f>
        <v>0</v>
      </c>
      <c r="AV90">
        <f>MAX(0,($B$15+$C$15*EE90)/(1+$D$15*EE90)*DX90/(DZ90+273)*$E$15)</f>
        <v>0</v>
      </c>
      <c r="AW90" t="s">
        <v>437</v>
      </c>
      <c r="AX90" t="s">
        <v>437</v>
      </c>
      <c r="AY90">
        <v>0</v>
      </c>
      <c r="AZ90">
        <v>0</v>
      </c>
      <c r="BA90">
        <f>1-AY90/AZ90</f>
        <v>0</v>
      </c>
      <c r="BB90">
        <v>0</v>
      </c>
      <c r="BC90" t="s">
        <v>437</v>
      </c>
      <c r="BD90" t="s">
        <v>437</v>
      </c>
      <c r="BE90">
        <v>0</v>
      </c>
      <c r="BF90">
        <v>0</v>
      </c>
      <c r="BG90">
        <f>1-BE90/BF90</f>
        <v>0</v>
      </c>
      <c r="BH90">
        <v>0.5</v>
      </c>
      <c r="BI90">
        <f>DH90</f>
        <v>0</v>
      </c>
      <c r="BJ90">
        <f>K90</f>
        <v>0</v>
      </c>
      <c r="BK90">
        <f>BG90*BH90*BI90</f>
        <v>0</v>
      </c>
      <c r="BL90">
        <f>(BJ90-BB90)/BI90</f>
        <v>0</v>
      </c>
      <c r="BM90">
        <f>(AZ90-BF90)/BF90</f>
        <v>0</v>
      </c>
      <c r="BN90">
        <f>AY90/(BA90+AY90/BF90)</f>
        <v>0</v>
      </c>
      <c r="BO90" t="s">
        <v>437</v>
      </c>
      <c r="BP90">
        <v>0</v>
      </c>
      <c r="BQ90">
        <f>IF(BP90&lt;&gt;0, BP90, BN90)</f>
        <v>0</v>
      </c>
      <c r="BR90">
        <f>1-BQ90/BF90</f>
        <v>0</v>
      </c>
      <c r="BS90">
        <f>(BF90-BE90)/(BF90-BQ90)</f>
        <v>0</v>
      </c>
      <c r="BT90">
        <f>(AZ90-BF90)/(AZ90-BQ90)</f>
        <v>0</v>
      </c>
      <c r="BU90">
        <f>(BF90-BE90)/(BF90-AY90)</f>
        <v>0</v>
      </c>
      <c r="BV90">
        <f>(AZ90-BF90)/(AZ90-AY90)</f>
        <v>0</v>
      </c>
      <c r="BW90">
        <f>(BS90*BQ90/BE90)</f>
        <v>0</v>
      </c>
      <c r="BX90">
        <f>(1-BW90)</f>
        <v>0</v>
      </c>
      <c r="DG90">
        <f>$B$13*EF90+$C$13*EG90+$F$13*ER90*(1-EU90)</f>
        <v>0</v>
      </c>
      <c r="DH90">
        <f>DG90*DI90</f>
        <v>0</v>
      </c>
      <c r="DI90">
        <f>($B$13*$D$11+$C$13*$D$11+$F$13*((FE90+EW90)/MAX(FE90+EW90+FF90, 0.1)*$I$11+FF90/MAX(FE90+EW90+FF90, 0.1)*$J$11))/($B$13+$C$13+$F$13)</f>
        <v>0</v>
      </c>
      <c r="DJ90">
        <f>($B$13*$K$11+$C$13*$K$11+$F$13*((FE90+EW90)/MAX(FE90+EW90+FF90, 0.1)*$P$11+FF90/MAX(FE90+EW90+FF90, 0.1)*$Q$11))/($B$13+$C$13+$F$13)</f>
        <v>0</v>
      </c>
      <c r="DK90">
        <v>2.7</v>
      </c>
      <c r="DL90">
        <v>0.5</v>
      </c>
      <c r="DM90" t="s">
        <v>438</v>
      </c>
      <c r="DN90">
        <v>2</v>
      </c>
      <c r="DO90" t="b">
        <v>1</v>
      </c>
      <c r="DP90">
        <v>1759073522.1</v>
      </c>
      <c r="DQ90">
        <v>1127.038518518518</v>
      </c>
      <c r="DR90">
        <v>1161.550370370371</v>
      </c>
      <c r="DS90">
        <v>21.69182592592593</v>
      </c>
      <c r="DT90">
        <v>20.69969259259259</v>
      </c>
      <c r="DU90">
        <v>1127.288518518518</v>
      </c>
      <c r="DV90">
        <v>21.40672962962963</v>
      </c>
      <c r="DW90">
        <v>500.0354444444444</v>
      </c>
      <c r="DX90">
        <v>90.87667407407407</v>
      </c>
      <c r="DY90">
        <v>0.06601170000000002</v>
      </c>
      <c r="DZ90">
        <v>28.65401481481481</v>
      </c>
      <c r="EA90">
        <v>29.98488148148149</v>
      </c>
      <c r="EB90">
        <v>999.9000000000001</v>
      </c>
      <c r="EC90">
        <v>0</v>
      </c>
      <c r="ED90">
        <v>0</v>
      </c>
      <c r="EE90">
        <v>9995.136296296296</v>
      </c>
      <c r="EF90">
        <v>0</v>
      </c>
      <c r="EG90">
        <v>11.66958148148148</v>
      </c>
      <c r="EH90">
        <v>-34.51135185185186</v>
      </c>
      <c r="EI90">
        <v>1152.027407407407</v>
      </c>
      <c r="EJ90">
        <v>1186.102592592593</v>
      </c>
      <c r="EK90">
        <v>0.9921216296296296</v>
      </c>
      <c r="EL90">
        <v>1161.550370370371</v>
      </c>
      <c r="EM90">
        <v>20.69969259259259</v>
      </c>
      <c r="EN90">
        <v>1.971281111111111</v>
      </c>
      <c r="EO90">
        <v>1.88112</v>
      </c>
      <c r="EP90">
        <v>17.21552592592593</v>
      </c>
      <c r="EQ90">
        <v>16.47767777777778</v>
      </c>
      <c r="ER90">
        <v>1999.998518518519</v>
      </c>
      <c r="ES90">
        <v>0.9800067777777777</v>
      </c>
      <c r="ET90">
        <v>0.0199932962962963</v>
      </c>
      <c r="EU90">
        <v>0</v>
      </c>
      <c r="EV90">
        <v>328.2745555555556</v>
      </c>
      <c r="EW90">
        <v>5.00078</v>
      </c>
      <c r="EX90">
        <v>6492.012592592592</v>
      </c>
      <c r="EY90">
        <v>16379.65555555555</v>
      </c>
      <c r="EZ90">
        <v>39.13148148148148</v>
      </c>
      <c r="FA90">
        <v>39.90255555555555</v>
      </c>
      <c r="FB90">
        <v>39.34925925925926</v>
      </c>
      <c r="FC90">
        <v>39.64088888888888</v>
      </c>
      <c r="FD90">
        <v>40.28903703703703</v>
      </c>
      <c r="FE90">
        <v>1955.108518518519</v>
      </c>
      <c r="FF90">
        <v>39.89000000000001</v>
      </c>
      <c r="FG90">
        <v>0</v>
      </c>
      <c r="FH90">
        <v>1759073521.4</v>
      </c>
      <c r="FI90">
        <v>0</v>
      </c>
      <c r="FJ90">
        <v>328.2871153846154</v>
      </c>
      <c r="FK90">
        <v>2.730427352360579</v>
      </c>
      <c r="FL90">
        <v>74.41572649593439</v>
      </c>
      <c r="FM90">
        <v>6491.856923076922</v>
      </c>
      <c r="FN90">
        <v>15</v>
      </c>
      <c r="FO90">
        <v>0</v>
      </c>
      <c r="FP90" t="s">
        <v>439</v>
      </c>
      <c r="FQ90">
        <v>1746989605.5</v>
      </c>
      <c r="FR90">
        <v>1746989593.5</v>
      </c>
      <c r="FS90">
        <v>0</v>
      </c>
      <c r="FT90">
        <v>-0.274</v>
      </c>
      <c r="FU90">
        <v>-0.002</v>
      </c>
      <c r="FV90">
        <v>2.549</v>
      </c>
      <c r="FW90">
        <v>0.129</v>
      </c>
      <c r="FX90">
        <v>420</v>
      </c>
      <c r="FY90">
        <v>17</v>
      </c>
      <c r="FZ90">
        <v>0.02</v>
      </c>
      <c r="GA90">
        <v>0.04</v>
      </c>
      <c r="GB90">
        <v>-34.5067225</v>
      </c>
      <c r="GC90">
        <v>0.4927463414634813</v>
      </c>
      <c r="GD90">
        <v>0.1067516428152276</v>
      </c>
      <c r="GE90">
        <v>1</v>
      </c>
      <c r="GF90">
        <v>328.084</v>
      </c>
      <c r="GG90">
        <v>3.290481285676182</v>
      </c>
      <c r="GH90">
        <v>0.3826073859254461</v>
      </c>
      <c r="GI90">
        <v>0</v>
      </c>
      <c r="GJ90">
        <v>0.9859287250000002</v>
      </c>
      <c r="GK90">
        <v>0.1116267579737335</v>
      </c>
      <c r="GL90">
        <v>0.01167901026625866</v>
      </c>
      <c r="GM90">
        <v>0</v>
      </c>
      <c r="GN90">
        <v>1</v>
      </c>
      <c r="GO90">
        <v>3</v>
      </c>
      <c r="GP90" t="s">
        <v>455</v>
      </c>
      <c r="GQ90">
        <v>3.1021</v>
      </c>
      <c r="GR90">
        <v>2.72352</v>
      </c>
      <c r="GS90">
        <v>0.176345</v>
      </c>
      <c r="GT90">
        <v>0.17966</v>
      </c>
      <c r="GU90">
        <v>0.100756</v>
      </c>
      <c r="GV90">
        <v>0.0988426</v>
      </c>
      <c r="GW90">
        <v>21538.3</v>
      </c>
      <c r="GX90">
        <v>19490.4</v>
      </c>
      <c r="GY90">
        <v>26713.8</v>
      </c>
      <c r="GZ90">
        <v>23980.9</v>
      </c>
      <c r="HA90">
        <v>38445.8</v>
      </c>
      <c r="HB90">
        <v>31954</v>
      </c>
      <c r="HC90">
        <v>46643.5</v>
      </c>
      <c r="HD90">
        <v>37937.6</v>
      </c>
      <c r="HE90">
        <v>1.86817</v>
      </c>
      <c r="HF90">
        <v>1.87022</v>
      </c>
      <c r="HG90">
        <v>0.139736</v>
      </c>
      <c r="HH90">
        <v>0</v>
      </c>
      <c r="HI90">
        <v>27.7107</v>
      </c>
      <c r="HJ90">
        <v>999.9</v>
      </c>
      <c r="HK90">
        <v>49.3</v>
      </c>
      <c r="HL90">
        <v>31.2</v>
      </c>
      <c r="HM90">
        <v>24.7553</v>
      </c>
      <c r="HN90">
        <v>61.3991</v>
      </c>
      <c r="HO90">
        <v>22.3438</v>
      </c>
      <c r="HP90">
        <v>1</v>
      </c>
      <c r="HQ90">
        <v>0.129047</v>
      </c>
      <c r="HR90">
        <v>-0.190014</v>
      </c>
      <c r="HS90">
        <v>20.281</v>
      </c>
      <c r="HT90">
        <v>5.2134</v>
      </c>
      <c r="HU90">
        <v>11.98</v>
      </c>
      <c r="HV90">
        <v>4.9637</v>
      </c>
      <c r="HW90">
        <v>3.27453</v>
      </c>
      <c r="HX90">
        <v>9999</v>
      </c>
      <c r="HY90">
        <v>9999</v>
      </c>
      <c r="HZ90">
        <v>9999</v>
      </c>
      <c r="IA90">
        <v>31.1</v>
      </c>
      <c r="IB90">
        <v>1.86398</v>
      </c>
      <c r="IC90">
        <v>1.86011</v>
      </c>
      <c r="ID90">
        <v>1.85838</v>
      </c>
      <c r="IE90">
        <v>1.85975</v>
      </c>
      <c r="IF90">
        <v>1.85989</v>
      </c>
      <c r="IG90">
        <v>1.85837</v>
      </c>
      <c r="IH90">
        <v>1.85745</v>
      </c>
      <c r="II90">
        <v>1.85242</v>
      </c>
      <c r="IJ90">
        <v>0</v>
      </c>
      <c r="IK90">
        <v>0</v>
      </c>
      <c r="IL90">
        <v>0</v>
      </c>
      <c r="IM90">
        <v>0</v>
      </c>
      <c r="IN90" t="s">
        <v>441</v>
      </c>
      <c r="IO90" t="s">
        <v>442</v>
      </c>
      <c r="IP90" t="s">
        <v>443</v>
      </c>
      <c r="IQ90" t="s">
        <v>443</v>
      </c>
      <c r="IR90" t="s">
        <v>443</v>
      </c>
      <c r="IS90" t="s">
        <v>443</v>
      </c>
      <c r="IT90">
        <v>0</v>
      </c>
      <c r="IU90">
        <v>100</v>
      </c>
      <c r="IV90">
        <v>100</v>
      </c>
      <c r="IW90">
        <v>-0.22</v>
      </c>
      <c r="IX90">
        <v>0.285</v>
      </c>
      <c r="IY90">
        <v>-0.819046093373875</v>
      </c>
      <c r="IZ90">
        <v>-0.0008311593448893811</v>
      </c>
      <c r="JA90">
        <v>1.768286430498992E-06</v>
      </c>
      <c r="JB90">
        <v>-5.176383660599935E-10</v>
      </c>
      <c r="JC90">
        <v>0.01793090377665582</v>
      </c>
      <c r="JD90">
        <v>0.002652576625932546</v>
      </c>
      <c r="JE90">
        <v>0.0004569377311329863</v>
      </c>
      <c r="JF90">
        <v>1.003524486243527E-07</v>
      </c>
      <c r="JG90">
        <v>2</v>
      </c>
      <c r="JH90">
        <v>1975</v>
      </c>
      <c r="JI90">
        <v>1</v>
      </c>
      <c r="JJ90">
        <v>26</v>
      </c>
      <c r="JK90">
        <v>201398.7</v>
      </c>
      <c r="JL90">
        <v>201398.9</v>
      </c>
      <c r="JM90">
        <v>2.66113</v>
      </c>
      <c r="JN90">
        <v>2.6001</v>
      </c>
      <c r="JO90">
        <v>1.49658</v>
      </c>
      <c r="JP90">
        <v>2.34375</v>
      </c>
      <c r="JQ90">
        <v>1.54907</v>
      </c>
      <c r="JR90">
        <v>2.42188</v>
      </c>
      <c r="JS90">
        <v>36.152</v>
      </c>
      <c r="JT90">
        <v>24.1751</v>
      </c>
      <c r="JU90">
        <v>18</v>
      </c>
      <c r="JV90">
        <v>482.841</v>
      </c>
      <c r="JW90">
        <v>499.228</v>
      </c>
      <c r="JX90">
        <v>27.5274</v>
      </c>
      <c r="JY90">
        <v>28.9729</v>
      </c>
      <c r="JZ90">
        <v>29.9996</v>
      </c>
      <c r="KA90">
        <v>29.2584</v>
      </c>
      <c r="KB90">
        <v>29.2698</v>
      </c>
      <c r="KC90">
        <v>53.5213</v>
      </c>
      <c r="KD90">
        <v>19.3481</v>
      </c>
      <c r="KE90">
        <v>92.9366</v>
      </c>
      <c r="KF90">
        <v>27.5314</v>
      </c>
      <c r="KG90">
        <v>1209.38</v>
      </c>
      <c r="KH90">
        <v>20.6431</v>
      </c>
      <c r="KI90">
        <v>101.986</v>
      </c>
      <c r="KJ90">
        <v>91.494</v>
      </c>
    </row>
    <row r="91" spans="1:296">
      <c r="A91">
        <v>73</v>
      </c>
      <c r="B91">
        <v>1759073534.6</v>
      </c>
      <c r="C91">
        <v>451.5</v>
      </c>
      <c r="D91" t="s">
        <v>589</v>
      </c>
      <c r="E91" t="s">
        <v>590</v>
      </c>
      <c r="F91">
        <v>5</v>
      </c>
      <c r="G91" t="s">
        <v>436</v>
      </c>
      <c r="H91">
        <v>1759073526.814285</v>
      </c>
      <c r="I91">
        <f>(J91)/1000</f>
        <v>0</v>
      </c>
      <c r="J91">
        <f>IF(DO91, AM91, AG91)</f>
        <v>0</v>
      </c>
      <c r="K91">
        <f>IF(DO91, AH91, AF91)</f>
        <v>0</v>
      </c>
      <c r="L91">
        <f>DQ91 - IF(AT91&gt;1, K91*DK91*100.0/(AV91), 0)</f>
        <v>0</v>
      </c>
      <c r="M91">
        <f>((S91-I91/2)*L91-K91)/(S91+I91/2)</f>
        <v>0</v>
      </c>
      <c r="N91">
        <f>M91*(DX91+DY91)/1000.0</f>
        <v>0</v>
      </c>
      <c r="O91">
        <f>(DQ91 - IF(AT91&gt;1, K91*DK91*100.0/(AV91), 0))*(DX91+DY91)/1000.0</f>
        <v>0</v>
      </c>
      <c r="P91">
        <f>2.0/((1/R91-1/Q91)+SIGN(R91)*SQRT((1/R91-1/Q91)*(1/R91-1/Q91) + 4*DL91/((DL91+1)*(DL91+1))*(2*1/R91*1/Q91-1/Q91*1/Q91)))</f>
        <v>0</v>
      </c>
      <c r="Q91">
        <f>IF(LEFT(DM91,1)&lt;&gt;"0",IF(LEFT(DM91,1)="1",3.0,DN91),$D$5+$E$5*(EE91*DX91/($K$5*1000))+$F$5*(EE91*DX91/($K$5*1000))*MAX(MIN(DK91,$J$5),$I$5)*MAX(MIN(DK91,$J$5),$I$5)+$G$5*MAX(MIN(DK91,$J$5),$I$5)*(EE91*DX91/($K$5*1000))+$H$5*(EE91*DX91/($K$5*1000))*(EE91*DX91/($K$5*1000)))</f>
        <v>0</v>
      </c>
      <c r="R91">
        <f>I91*(1000-(1000*0.61365*exp(17.502*V91/(240.97+V91))/(DX91+DY91)+DS91)/2)/(1000*0.61365*exp(17.502*V91/(240.97+V91))/(DX91+DY91)-DS91)</f>
        <v>0</v>
      </c>
      <c r="S91">
        <f>1/((DL91+1)/(P91/1.6)+1/(Q91/1.37)) + DL91/((DL91+1)/(P91/1.6) + DL91/(Q91/1.37))</f>
        <v>0</v>
      </c>
      <c r="T91">
        <f>(DG91*DJ91)</f>
        <v>0</v>
      </c>
      <c r="U91">
        <f>(DZ91+(T91+2*0.95*5.67E-8*(((DZ91+$B$9)+273)^4-(DZ91+273)^4)-44100*I91)/(1.84*29.3*Q91+8*0.95*5.67E-8*(DZ91+273)^3))</f>
        <v>0</v>
      </c>
      <c r="V91">
        <f>($C$9*EA91+$D$9*EB91+$E$9*U91)</f>
        <v>0</v>
      </c>
      <c r="W91">
        <f>0.61365*exp(17.502*V91/(240.97+V91))</f>
        <v>0</v>
      </c>
      <c r="X91">
        <f>(Y91/Z91*100)</f>
        <v>0</v>
      </c>
      <c r="Y91">
        <f>DS91*(DX91+DY91)/1000</f>
        <v>0</v>
      </c>
      <c r="Z91">
        <f>0.61365*exp(17.502*DZ91/(240.97+DZ91))</f>
        <v>0</v>
      </c>
      <c r="AA91">
        <f>(W91-DS91*(DX91+DY91)/1000)</f>
        <v>0</v>
      </c>
      <c r="AB91">
        <f>(-I91*44100)</f>
        <v>0</v>
      </c>
      <c r="AC91">
        <f>2*29.3*Q91*0.92*(DZ91-V91)</f>
        <v>0</v>
      </c>
      <c r="AD91">
        <f>2*0.95*5.67E-8*(((DZ91+$B$9)+273)^4-(V91+273)^4)</f>
        <v>0</v>
      </c>
      <c r="AE91">
        <f>T91+AD91+AB91+AC91</f>
        <v>0</v>
      </c>
      <c r="AF91">
        <f>DW91*AT91*(DR91-DQ91*(1000-AT91*DT91)/(1000-AT91*DS91))/(100*DK91)</f>
        <v>0</v>
      </c>
      <c r="AG91">
        <f>1000*DW91*AT91*(DS91-DT91)/(100*DK91*(1000-AT91*DS91))</f>
        <v>0</v>
      </c>
      <c r="AH91">
        <f>(AI91 - AJ91 - DX91*1E3/(8.314*(DZ91+273.15)) * AL91/DW91 * AK91) * DW91/(100*DK91) * (1000 - DT91)/1000</f>
        <v>0</v>
      </c>
      <c r="AI91">
        <v>1218.225476432954</v>
      </c>
      <c r="AJ91">
        <v>1193.024727272727</v>
      </c>
      <c r="AK91">
        <v>3.407238352112685</v>
      </c>
      <c r="AL91">
        <v>65.07382265108268</v>
      </c>
      <c r="AM91">
        <f>(AO91 - AN91 + DX91*1E3/(8.314*(DZ91+273.15)) * AQ91/DW91 * AP91) * DW91/(100*DK91) * 1000/(1000 - AO91)</f>
        <v>0</v>
      </c>
      <c r="AN91">
        <v>20.69656520090816</v>
      </c>
      <c r="AO91">
        <v>21.68709454545454</v>
      </c>
      <c r="AP91">
        <v>-9.393836382368138E-05</v>
      </c>
      <c r="AQ91">
        <v>105.1465455162051</v>
      </c>
      <c r="AR91">
        <v>0</v>
      </c>
      <c r="AS91">
        <v>0</v>
      </c>
      <c r="AT91">
        <f>IF(AR91*$H$15&gt;=AV91,1.0,(AV91/(AV91-AR91*$H$15)))</f>
        <v>0</v>
      </c>
      <c r="AU91">
        <f>(AT91-1)*100</f>
        <v>0</v>
      </c>
      <c r="AV91">
        <f>MAX(0,($B$15+$C$15*EE91)/(1+$D$15*EE91)*DX91/(DZ91+273)*$E$15)</f>
        <v>0</v>
      </c>
      <c r="AW91" t="s">
        <v>437</v>
      </c>
      <c r="AX91" t="s">
        <v>437</v>
      </c>
      <c r="AY91">
        <v>0</v>
      </c>
      <c r="AZ91">
        <v>0</v>
      </c>
      <c r="BA91">
        <f>1-AY91/AZ91</f>
        <v>0</v>
      </c>
      <c r="BB91">
        <v>0</v>
      </c>
      <c r="BC91" t="s">
        <v>437</v>
      </c>
      <c r="BD91" t="s">
        <v>437</v>
      </c>
      <c r="BE91">
        <v>0</v>
      </c>
      <c r="BF91">
        <v>0</v>
      </c>
      <c r="BG91">
        <f>1-BE91/BF91</f>
        <v>0</v>
      </c>
      <c r="BH91">
        <v>0.5</v>
      </c>
      <c r="BI91">
        <f>DH91</f>
        <v>0</v>
      </c>
      <c r="BJ91">
        <f>K91</f>
        <v>0</v>
      </c>
      <c r="BK91">
        <f>BG91*BH91*BI91</f>
        <v>0</v>
      </c>
      <c r="BL91">
        <f>(BJ91-BB91)/BI91</f>
        <v>0</v>
      </c>
      <c r="BM91">
        <f>(AZ91-BF91)/BF91</f>
        <v>0</v>
      </c>
      <c r="BN91">
        <f>AY91/(BA91+AY91/BF91)</f>
        <v>0</v>
      </c>
      <c r="BO91" t="s">
        <v>437</v>
      </c>
      <c r="BP91">
        <v>0</v>
      </c>
      <c r="BQ91">
        <f>IF(BP91&lt;&gt;0, BP91, BN91)</f>
        <v>0</v>
      </c>
      <c r="BR91">
        <f>1-BQ91/BF91</f>
        <v>0</v>
      </c>
      <c r="BS91">
        <f>(BF91-BE91)/(BF91-BQ91)</f>
        <v>0</v>
      </c>
      <c r="BT91">
        <f>(AZ91-BF91)/(AZ91-BQ91)</f>
        <v>0</v>
      </c>
      <c r="BU91">
        <f>(BF91-BE91)/(BF91-AY91)</f>
        <v>0</v>
      </c>
      <c r="BV91">
        <f>(AZ91-BF91)/(AZ91-AY91)</f>
        <v>0</v>
      </c>
      <c r="BW91">
        <f>(BS91*BQ91/BE91)</f>
        <v>0</v>
      </c>
      <c r="BX91">
        <f>(1-BW91)</f>
        <v>0</v>
      </c>
      <c r="DG91">
        <f>$B$13*EF91+$C$13*EG91+$F$13*ER91*(1-EU91)</f>
        <v>0</v>
      </c>
      <c r="DH91">
        <f>DG91*DI91</f>
        <v>0</v>
      </c>
      <c r="DI91">
        <f>($B$13*$D$11+$C$13*$D$11+$F$13*((FE91+EW91)/MAX(FE91+EW91+FF91, 0.1)*$I$11+FF91/MAX(FE91+EW91+FF91, 0.1)*$J$11))/($B$13+$C$13+$F$13)</f>
        <v>0</v>
      </c>
      <c r="DJ91">
        <f>($B$13*$K$11+$C$13*$K$11+$F$13*((FE91+EW91)/MAX(FE91+EW91+FF91, 0.1)*$P$11+FF91/MAX(FE91+EW91+FF91, 0.1)*$Q$11))/($B$13+$C$13+$F$13)</f>
        <v>0</v>
      </c>
      <c r="DK91">
        <v>2.7</v>
      </c>
      <c r="DL91">
        <v>0.5</v>
      </c>
      <c r="DM91" t="s">
        <v>438</v>
      </c>
      <c r="DN91">
        <v>2</v>
      </c>
      <c r="DO91" t="b">
        <v>1</v>
      </c>
      <c r="DP91">
        <v>1759073526.814285</v>
      </c>
      <c r="DQ91">
        <v>1142.838214285714</v>
      </c>
      <c r="DR91">
        <v>1177.310714285714</v>
      </c>
      <c r="DS91">
        <v>21.69240714285714</v>
      </c>
      <c r="DT91">
        <v>20.69822857142857</v>
      </c>
      <c r="DU91">
        <v>1143.070357142857</v>
      </c>
      <c r="DV91">
        <v>21.40729642857143</v>
      </c>
      <c r="DW91">
        <v>500.01925</v>
      </c>
      <c r="DX91">
        <v>90.87718928571427</v>
      </c>
      <c r="DY91">
        <v>0.06573440714285714</v>
      </c>
      <c r="DZ91">
        <v>28.65515</v>
      </c>
      <c r="EA91">
        <v>29.98879285714286</v>
      </c>
      <c r="EB91">
        <v>999.9000000000002</v>
      </c>
      <c r="EC91">
        <v>0</v>
      </c>
      <c r="ED91">
        <v>0</v>
      </c>
      <c r="EE91">
        <v>10006.8975</v>
      </c>
      <c r="EF91">
        <v>0</v>
      </c>
      <c r="EG91">
        <v>11.32283928571428</v>
      </c>
      <c r="EH91">
        <v>-34.47204642857143</v>
      </c>
      <c r="EI91">
        <v>1168.178571428571</v>
      </c>
      <c r="EJ91">
        <v>1202.193928571429</v>
      </c>
      <c r="EK91">
        <v>0.9941766071428572</v>
      </c>
      <c r="EL91">
        <v>1177.310714285714</v>
      </c>
      <c r="EM91">
        <v>20.69822857142857</v>
      </c>
      <c r="EN91">
        <v>1.971345</v>
      </c>
      <c r="EO91">
        <v>1.880996428571429</v>
      </c>
      <c r="EP91">
        <v>17.21602857142857</v>
      </c>
      <c r="EQ91">
        <v>16.47664642857143</v>
      </c>
      <c r="ER91">
        <v>2000.009642857143</v>
      </c>
      <c r="ES91">
        <v>0.980006857142857</v>
      </c>
      <c r="ET91">
        <v>0.019993225</v>
      </c>
      <c r="EU91">
        <v>0</v>
      </c>
      <c r="EV91">
        <v>328.5583928571428</v>
      </c>
      <c r="EW91">
        <v>5.00078</v>
      </c>
      <c r="EX91">
        <v>6497.92</v>
      </c>
      <c r="EY91">
        <v>16379.75714285714</v>
      </c>
      <c r="EZ91">
        <v>39.13128571428571</v>
      </c>
      <c r="FA91">
        <v>39.89271428571429</v>
      </c>
      <c r="FB91">
        <v>39.35464285714285</v>
      </c>
      <c r="FC91">
        <v>39.63814285714285</v>
      </c>
      <c r="FD91">
        <v>40.30553571428571</v>
      </c>
      <c r="FE91">
        <v>1955.119642857143</v>
      </c>
      <c r="FF91">
        <v>39.89000000000001</v>
      </c>
      <c r="FG91">
        <v>0</v>
      </c>
      <c r="FH91">
        <v>1759073526.8</v>
      </c>
      <c r="FI91">
        <v>0</v>
      </c>
      <c r="FJ91">
        <v>328.60484</v>
      </c>
      <c r="FK91">
        <v>4.104230780938734</v>
      </c>
      <c r="FL91">
        <v>73.21615395384788</v>
      </c>
      <c r="FM91">
        <v>6499.000399999999</v>
      </c>
      <c r="FN91">
        <v>15</v>
      </c>
      <c r="FO91">
        <v>0</v>
      </c>
      <c r="FP91" t="s">
        <v>439</v>
      </c>
      <c r="FQ91">
        <v>1746989605.5</v>
      </c>
      <c r="FR91">
        <v>1746989593.5</v>
      </c>
      <c r="FS91">
        <v>0</v>
      </c>
      <c r="FT91">
        <v>-0.274</v>
      </c>
      <c r="FU91">
        <v>-0.002</v>
      </c>
      <c r="FV91">
        <v>2.549</v>
      </c>
      <c r="FW91">
        <v>0.129</v>
      </c>
      <c r="FX91">
        <v>420</v>
      </c>
      <c r="FY91">
        <v>17</v>
      </c>
      <c r="FZ91">
        <v>0.02</v>
      </c>
      <c r="GA91">
        <v>0.04</v>
      </c>
      <c r="GB91">
        <v>-34.51331</v>
      </c>
      <c r="GC91">
        <v>0.6523924953096137</v>
      </c>
      <c r="GD91">
        <v>0.104302415600023</v>
      </c>
      <c r="GE91">
        <v>0</v>
      </c>
      <c r="GF91">
        <v>328.3559117647059</v>
      </c>
      <c r="GG91">
        <v>3.419602753587158</v>
      </c>
      <c r="GH91">
        <v>0.4099484449399111</v>
      </c>
      <c r="GI91">
        <v>0</v>
      </c>
      <c r="GJ91">
        <v>0.9913259999999999</v>
      </c>
      <c r="GK91">
        <v>0.04326382739211806</v>
      </c>
      <c r="GL91">
        <v>0.005600770634475219</v>
      </c>
      <c r="GM91">
        <v>1</v>
      </c>
      <c r="GN91">
        <v>1</v>
      </c>
      <c r="GO91">
        <v>3</v>
      </c>
      <c r="GP91" t="s">
        <v>455</v>
      </c>
      <c r="GQ91">
        <v>3.10244</v>
      </c>
      <c r="GR91">
        <v>2.72349</v>
      </c>
      <c r="GS91">
        <v>0.177932</v>
      </c>
      <c r="GT91">
        <v>0.181236</v>
      </c>
      <c r="GU91">
        <v>0.100741</v>
      </c>
      <c r="GV91">
        <v>0.09884</v>
      </c>
      <c r="GW91">
        <v>21497.2</v>
      </c>
      <c r="GX91">
        <v>19453</v>
      </c>
      <c r="GY91">
        <v>26714.2</v>
      </c>
      <c r="GZ91">
        <v>23980.9</v>
      </c>
      <c r="HA91">
        <v>38447.1</v>
      </c>
      <c r="HB91">
        <v>31954.3</v>
      </c>
      <c r="HC91">
        <v>46644.2</v>
      </c>
      <c r="HD91">
        <v>37937.8</v>
      </c>
      <c r="HE91">
        <v>1.86857</v>
      </c>
      <c r="HF91">
        <v>1.86995</v>
      </c>
      <c r="HG91">
        <v>0.140332</v>
      </c>
      <c r="HH91">
        <v>0</v>
      </c>
      <c r="HI91">
        <v>27.7089</v>
      </c>
      <c r="HJ91">
        <v>999.9</v>
      </c>
      <c r="HK91">
        <v>49.3</v>
      </c>
      <c r="HL91">
        <v>31.2</v>
      </c>
      <c r="HM91">
        <v>24.7549</v>
      </c>
      <c r="HN91">
        <v>61.5591</v>
      </c>
      <c r="HO91">
        <v>22.0473</v>
      </c>
      <c r="HP91">
        <v>1</v>
      </c>
      <c r="HQ91">
        <v>0.128778</v>
      </c>
      <c r="HR91">
        <v>-0.191408</v>
      </c>
      <c r="HS91">
        <v>20.281</v>
      </c>
      <c r="HT91">
        <v>5.2128</v>
      </c>
      <c r="HU91">
        <v>11.98</v>
      </c>
      <c r="HV91">
        <v>4.9635</v>
      </c>
      <c r="HW91">
        <v>3.2745</v>
      </c>
      <c r="HX91">
        <v>9999</v>
      </c>
      <c r="HY91">
        <v>9999</v>
      </c>
      <c r="HZ91">
        <v>9999</v>
      </c>
      <c r="IA91">
        <v>31.1</v>
      </c>
      <c r="IB91">
        <v>1.864</v>
      </c>
      <c r="IC91">
        <v>1.86016</v>
      </c>
      <c r="ID91">
        <v>1.85841</v>
      </c>
      <c r="IE91">
        <v>1.85981</v>
      </c>
      <c r="IF91">
        <v>1.8599</v>
      </c>
      <c r="IG91">
        <v>1.85837</v>
      </c>
      <c r="IH91">
        <v>1.85745</v>
      </c>
      <c r="II91">
        <v>1.85242</v>
      </c>
      <c r="IJ91">
        <v>0</v>
      </c>
      <c r="IK91">
        <v>0</v>
      </c>
      <c r="IL91">
        <v>0</v>
      </c>
      <c r="IM91">
        <v>0</v>
      </c>
      <c r="IN91" t="s">
        <v>441</v>
      </c>
      <c r="IO91" t="s">
        <v>442</v>
      </c>
      <c r="IP91" t="s">
        <v>443</v>
      </c>
      <c r="IQ91" t="s">
        <v>443</v>
      </c>
      <c r="IR91" t="s">
        <v>443</v>
      </c>
      <c r="IS91" t="s">
        <v>443</v>
      </c>
      <c r="IT91">
        <v>0</v>
      </c>
      <c r="IU91">
        <v>100</v>
      </c>
      <c r="IV91">
        <v>100</v>
      </c>
      <c r="IW91">
        <v>-0.2</v>
      </c>
      <c r="IX91">
        <v>0.285</v>
      </c>
      <c r="IY91">
        <v>-0.819046093373875</v>
      </c>
      <c r="IZ91">
        <v>-0.0008311593448893811</v>
      </c>
      <c r="JA91">
        <v>1.768286430498992E-06</v>
      </c>
      <c r="JB91">
        <v>-5.176383660599935E-10</v>
      </c>
      <c r="JC91">
        <v>0.01793090377665582</v>
      </c>
      <c r="JD91">
        <v>0.002652576625932546</v>
      </c>
      <c r="JE91">
        <v>0.0004569377311329863</v>
      </c>
      <c r="JF91">
        <v>1.003524486243527E-07</v>
      </c>
      <c r="JG91">
        <v>2</v>
      </c>
      <c r="JH91">
        <v>1975</v>
      </c>
      <c r="JI91">
        <v>1</v>
      </c>
      <c r="JJ91">
        <v>26</v>
      </c>
      <c r="JK91">
        <v>201398.8</v>
      </c>
      <c r="JL91">
        <v>201399</v>
      </c>
      <c r="JM91">
        <v>2.69409</v>
      </c>
      <c r="JN91">
        <v>2.6123</v>
      </c>
      <c r="JO91">
        <v>1.49658</v>
      </c>
      <c r="JP91">
        <v>2.34375</v>
      </c>
      <c r="JQ91">
        <v>1.54907</v>
      </c>
      <c r="JR91">
        <v>2.37183</v>
      </c>
      <c r="JS91">
        <v>36.152</v>
      </c>
      <c r="JT91">
        <v>24.1751</v>
      </c>
      <c r="JU91">
        <v>18</v>
      </c>
      <c r="JV91">
        <v>483.046</v>
      </c>
      <c r="JW91">
        <v>499.01</v>
      </c>
      <c r="JX91">
        <v>27.5347</v>
      </c>
      <c r="JY91">
        <v>28.9679</v>
      </c>
      <c r="JZ91">
        <v>29.9998</v>
      </c>
      <c r="KA91">
        <v>29.2547</v>
      </c>
      <c r="KB91">
        <v>29.2655</v>
      </c>
      <c r="KC91">
        <v>54.0861</v>
      </c>
      <c r="KD91">
        <v>19.3481</v>
      </c>
      <c r="KE91">
        <v>92.9366</v>
      </c>
      <c r="KF91">
        <v>27.5407</v>
      </c>
      <c r="KG91">
        <v>1222.73</v>
      </c>
      <c r="KH91">
        <v>20.6431</v>
      </c>
      <c r="KI91">
        <v>101.988</v>
      </c>
      <c r="KJ91">
        <v>91.4941</v>
      </c>
    </row>
    <row r="92" spans="1:296">
      <c r="A92">
        <v>74</v>
      </c>
      <c r="B92">
        <v>1759073539.6</v>
      </c>
      <c r="C92">
        <v>456.5</v>
      </c>
      <c r="D92" t="s">
        <v>591</v>
      </c>
      <c r="E92" t="s">
        <v>592</v>
      </c>
      <c r="F92">
        <v>5</v>
      </c>
      <c r="G92" t="s">
        <v>436</v>
      </c>
      <c r="H92">
        <v>1759073532.1</v>
      </c>
      <c r="I92">
        <f>(J92)/1000</f>
        <v>0</v>
      </c>
      <c r="J92">
        <f>IF(DO92, AM92, AG92)</f>
        <v>0</v>
      </c>
      <c r="K92">
        <f>IF(DO92, AH92, AF92)</f>
        <v>0</v>
      </c>
      <c r="L92">
        <f>DQ92 - IF(AT92&gt;1, K92*DK92*100.0/(AV92), 0)</f>
        <v>0</v>
      </c>
      <c r="M92">
        <f>((S92-I92/2)*L92-K92)/(S92+I92/2)</f>
        <v>0</v>
      </c>
      <c r="N92">
        <f>M92*(DX92+DY92)/1000.0</f>
        <v>0</v>
      </c>
      <c r="O92">
        <f>(DQ92 - IF(AT92&gt;1, K92*DK92*100.0/(AV92), 0))*(DX92+DY92)/1000.0</f>
        <v>0</v>
      </c>
      <c r="P92">
        <f>2.0/((1/R92-1/Q92)+SIGN(R92)*SQRT((1/R92-1/Q92)*(1/R92-1/Q92) + 4*DL92/((DL92+1)*(DL92+1))*(2*1/R92*1/Q92-1/Q92*1/Q92)))</f>
        <v>0</v>
      </c>
      <c r="Q92">
        <f>IF(LEFT(DM92,1)&lt;&gt;"0",IF(LEFT(DM92,1)="1",3.0,DN92),$D$5+$E$5*(EE92*DX92/($K$5*1000))+$F$5*(EE92*DX92/($K$5*1000))*MAX(MIN(DK92,$J$5),$I$5)*MAX(MIN(DK92,$J$5),$I$5)+$G$5*MAX(MIN(DK92,$J$5),$I$5)*(EE92*DX92/($K$5*1000))+$H$5*(EE92*DX92/($K$5*1000))*(EE92*DX92/($K$5*1000)))</f>
        <v>0</v>
      </c>
      <c r="R92">
        <f>I92*(1000-(1000*0.61365*exp(17.502*V92/(240.97+V92))/(DX92+DY92)+DS92)/2)/(1000*0.61365*exp(17.502*V92/(240.97+V92))/(DX92+DY92)-DS92)</f>
        <v>0</v>
      </c>
      <c r="S92">
        <f>1/((DL92+1)/(P92/1.6)+1/(Q92/1.37)) + DL92/((DL92+1)/(P92/1.6) + DL92/(Q92/1.37))</f>
        <v>0</v>
      </c>
      <c r="T92">
        <f>(DG92*DJ92)</f>
        <v>0</v>
      </c>
      <c r="U92">
        <f>(DZ92+(T92+2*0.95*5.67E-8*(((DZ92+$B$9)+273)^4-(DZ92+273)^4)-44100*I92)/(1.84*29.3*Q92+8*0.95*5.67E-8*(DZ92+273)^3))</f>
        <v>0</v>
      </c>
      <c r="V92">
        <f>($C$9*EA92+$D$9*EB92+$E$9*U92)</f>
        <v>0</v>
      </c>
      <c r="W92">
        <f>0.61365*exp(17.502*V92/(240.97+V92))</f>
        <v>0</v>
      </c>
      <c r="X92">
        <f>(Y92/Z92*100)</f>
        <v>0</v>
      </c>
      <c r="Y92">
        <f>DS92*(DX92+DY92)/1000</f>
        <v>0</v>
      </c>
      <c r="Z92">
        <f>0.61365*exp(17.502*DZ92/(240.97+DZ92))</f>
        <v>0</v>
      </c>
      <c r="AA92">
        <f>(W92-DS92*(DX92+DY92)/1000)</f>
        <v>0</v>
      </c>
      <c r="AB92">
        <f>(-I92*44100)</f>
        <v>0</v>
      </c>
      <c r="AC92">
        <f>2*29.3*Q92*0.92*(DZ92-V92)</f>
        <v>0</v>
      </c>
      <c r="AD92">
        <f>2*0.95*5.67E-8*(((DZ92+$B$9)+273)^4-(V92+273)^4)</f>
        <v>0</v>
      </c>
      <c r="AE92">
        <f>T92+AD92+AB92+AC92</f>
        <v>0</v>
      </c>
      <c r="AF92">
        <f>DW92*AT92*(DR92-DQ92*(1000-AT92*DT92)/(1000-AT92*DS92))/(100*DK92)</f>
        <v>0</v>
      </c>
      <c r="AG92">
        <f>1000*DW92*AT92*(DS92-DT92)/(100*DK92*(1000-AT92*DS92))</f>
        <v>0</v>
      </c>
      <c r="AH92">
        <f>(AI92 - AJ92 - DX92*1E3/(8.314*(DZ92+273.15)) * AL92/DW92 * AK92) * DW92/(100*DK92) * (1000 - DT92)/1000</f>
        <v>0</v>
      </c>
      <c r="AI92">
        <v>1235.244544578333</v>
      </c>
      <c r="AJ92">
        <v>1210.235333333333</v>
      </c>
      <c r="AK92">
        <v>3.441236761576163</v>
      </c>
      <c r="AL92">
        <v>65.07382265108268</v>
      </c>
      <c r="AM92">
        <f>(AO92 - AN92 + DX92*1E3/(8.314*(DZ92+273.15)) * AQ92/DW92 * AP92) * DW92/(100*DK92) * 1000/(1000 - AO92)</f>
        <v>0</v>
      </c>
      <c r="AN92">
        <v>20.69160960332547</v>
      </c>
      <c r="AO92">
        <v>21.68059636363636</v>
      </c>
      <c r="AP92">
        <v>-9.198199135126144E-05</v>
      </c>
      <c r="AQ92">
        <v>105.1465455162051</v>
      </c>
      <c r="AR92">
        <v>0</v>
      </c>
      <c r="AS92">
        <v>0</v>
      </c>
      <c r="AT92">
        <f>IF(AR92*$H$15&gt;=AV92,1.0,(AV92/(AV92-AR92*$H$15)))</f>
        <v>0</v>
      </c>
      <c r="AU92">
        <f>(AT92-1)*100</f>
        <v>0</v>
      </c>
      <c r="AV92">
        <f>MAX(0,($B$15+$C$15*EE92)/(1+$D$15*EE92)*DX92/(DZ92+273)*$E$15)</f>
        <v>0</v>
      </c>
      <c r="AW92" t="s">
        <v>437</v>
      </c>
      <c r="AX92" t="s">
        <v>437</v>
      </c>
      <c r="AY92">
        <v>0</v>
      </c>
      <c r="AZ92">
        <v>0</v>
      </c>
      <c r="BA92">
        <f>1-AY92/AZ92</f>
        <v>0</v>
      </c>
      <c r="BB92">
        <v>0</v>
      </c>
      <c r="BC92" t="s">
        <v>437</v>
      </c>
      <c r="BD92" t="s">
        <v>437</v>
      </c>
      <c r="BE92">
        <v>0</v>
      </c>
      <c r="BF92">
        <v>0</v>
      </c>
      <c r="BG92">
        <f>1-BE92/BF92</f>
        <v>0</v>
      </c>
      <c r="BH92">
        <v>0.5</v>
      </c>
      <c r="BI92">
        <f>DH92</f>
        <v>0</v>
      </c>
      <c r="BJ92">
        <f>K92</f>
        <v>0</v>
      </c>
      <c r="BK92">
        <f>BG92*BH92*BI92</f>
        <v>0</v>
      </c>
      <c r="BL92">
        <f>(BJ92-BB92)/BI92</f>
        <v>0</v>
      </c>
      <c r="BM92">
        <f>(AZ92-BF92)/BF92</f>
        <v>0</v>
      </c>
      <c r="BN92">
        <f>AY92/(BA92+AY92/BF92)</f>
        <v>0</v>
      </c>
      <c r="BO92" t="s">
        <v>437</v>
      </c>
      <c r="BP92">
        <v>0</v>
      </c>
      <c r="BQ92">
        <f>IF(BP92&lt;&gt;0, BP92, BN92)</f>
        <v>0</v>
      </c>
      <c r="BR92">
        <f>1-BQ92/BF92</f>
        <v>0</v>
      </c>
      <c r="BS92">
        <f>(BF92-BE92)/(BF92-BQ92)</f>
        <v>0</v>
      </c>
      <c r="BT92">
        <f>(AZ92-BF92)/(AZ92-BQ92)</f>
        <v>0</v>
      </c>
      <c r="BU92">
        <f>(BF92-BE92)/(BF92-AY92)</f>
        <v>0</v>
      </c>
      <c r="BV92">
        <f>(AZ92-BF92)/(AZ92-AY92)</f>
        <v>0</v>
      </c>
      <c r="BW92">
        <f>(BS92*BQ92/BE92)</f>
        <v>0</v>
      </c>
      <c r="BX92">
        <f>(1-BW92)</f>
        <v>0</v>
      </c>
      <c r="DG92">
        <f>$B$13*EF92+$C$13*EG92+$F$13*ER92*(1-EU92)</f>
        <v>0</v>
      </c>
      <c r="DH92">
        <f>DG92*DI92</f>
        <v>0</v>
      </c>
      <c r="DI92">
        <f>($B$13*$D$11+$C$13*$D$11+$F$13*((FE92+EW92)/MAX(FE92+EW92+FF92, 0.1)*$I$11+FF92/MAX(FE92+EW92+FF92, 0.1)*$J$11))/($B$13+$C$13+$F$13)</f>
        <v>0</v>
      </c>
      <c r="DJ92">
        <f>($B$13*$K$11+$C$13*$K$11+$F$13*((FE92+EW92)/MAX(FE92+EW92+FF92, 0.1)*$P$11+FF92/MAX(FE92+EW92+FF92, 0.1)*$Q$11))/($B$13+$C$13+$F$13)</f>
        <v>0</v>
      </c>
      <c r="DK92">
        <v>2.7</v>
      </c>
      <c r="DL92">
        <v>0.5</v>
      </c>
      <c r="DM92" t="s">
        <v>438</v>
      </c>
      <c r="DN92">
        <v>2</v>
      </c>
      <c r="DO92" t="b">
        <v>1</v>
      </c>
      <c r="DP92">
        <v>1759073532.1</v>
      </c>
      <c r="DQ92">
        <v>1160.518518518519</v>
      </c>
      <c r="DR92">
        <v>1194.970740740741</v>
      </c>
      <c r="DS92">
        <v>21.68871111111111</v>
      </c>
      <c r="DT92">
        <v>20.69544814814815</v>
      </c>
      <c r="DU92">
        <v>1160.73</v>
      </c>
      <c r="DV92">
        <v>21.40368518518519</v>
      </c>
      <c r="DW92">
        <v>500.0026666666667</v>
      </c>
      <c r="DX92">
        <v>90.87755185185188</v>
      </c>
      <c r="DY92">
        <v>0.0655495</v>
      </c>
      <c r="DZ92">
        <v>28.6564</v>
      </c>
      <c r="EA92">
        <v>29.99086296296296</v>
      </c>
      <c r="EB92">
        <v>999.9000000000001</v>
      </c>
      <c r="EC92">
        <v>0</v>
      </c>
      <c r="ED92">
        <v>0</v>
      </c>
      <c r="EE92">
        <v>9995.534444444444</v>
      </c>
      <c r="EF92">
        <v>0</v>
      </c>
      <c r="EG92">
        <v>11.29443333333333</v>
      </c>
      <c r="EH92">
        <v>-34.45187777777778</v>
      </c>
      <c r="EI92">
        <v>1186.246666666667</v>
      </c>
      <c r="EJ92">
        <v>1220.223703703703</v>
      </c>
      <c r="EK92">
        <v>0.9932674074074074</v>
      </c>
      <c r="EL92">
        <v>1194.970740740741</v>
      </c>
      <c r="EM92">
        <v>20.69544814814815</v>
      </c>
      <c r="EN92">
        <v>1.971017037037037</v>
      </c>
      <c r="EO92">
        <v>1.880750740740741</v>
      </c>
      <c r="EP92">
        <v>17.2134037037037</v>
      </c>
      <c r="EQ92">
        <v>16.4746037037037</v>
      </c>
      <c r="ER92">
        <v>1999.985925925926</v>
      </c>
      <c r="ES92">
        <v>0.9800065555555555</v>
      </c>
      <c r="ET92">
        <v>0.01999352222222222</v>
      </c>
      <c r="EU92">
        <v>0</v>
      </c>
      <c r="EV92">
        <v>328.8746296296296</v>
      </c>
      <c r="EW92">
        <v>5.00078</v>
      </c>
      <c r="EX92">
        <v>6504.328148148149</v>
      </c>
      <c r="EY92">
        <v>16379.56666666667</v>
      </c>
      <c r="EZ92">
        <v>39.13385185185185</v>
      </c>
      <c r="FA92">
        <v>39.88648148148148</v>
      </c>
      <c r="FB92">
        <v>39.39322222222222</v>
      </c>
      <c r="FC92">
        <v>39.6317037037037</v>
      </c>
      <c r="FD92">
        <v>40.34462962962962</v>
      </c>
      <c r="FE92">
        <v>1955.095925925926</v>
      </c>
      <c r="FF92">
        <v>39.89000000000001</v>
      </c>
      <c r="FG92">
        <v>0</v>
      </c>
      <c r="FH92">
        <v>1759073531.6</v>
      </c>
      <c r="FI92">
        <v>0</v>
      </c>
      <c r="FJ92">
        <v>328.93688</v>
      </c>
      <c r="FK92">
        <v>5.140923103671574</v>
      </c>
      <c r="FL92">
        <v>72.48538470882198</v>
      </c>
      <c r="FM92">
        <v>6504.7512</v>
      </c>
      <c r="FN92">
        <v>15</v>
      </c>
      <c r="FO92">
        <v>0</v>
      </c>
      <c r="FP92" t="s">
        <v>439</v>
      </c>
      <c r="FQ92">
        <v>1746989605.5</v>
      </c>
      <c r="FR92">
        <v>1746989593.5</v>
      </c>
      <c r="FS92">
        <v>0</v>
      </c>
      <c r="FT92">
        <v>-0.274</v>
      </c>
      <c r="FU92">
        <v>-0.002</v>
      </c>
      <c r="FV92">
        <v>2.549</v>
      </c>
      <c r="FW92">
        <v>0.129</v>
      </c>
      <c r="FX92">
        <v>420</v>
      </c>
      <c r="FY92">
        <v>17</v>
      </c>
      <c r="FZ92">
        <v>0.02</v>
      </c>
      <c r="GA92">
        <v>0.04</v>
      </c>
      <c r="GB92">
        <v>-34.46250250000001</v>
      </c>
      <c r="GC92">
        <v>0.02186454033767033</v>
      </c>
      <c r="GD92">
        <v>0.07253950471122611</v>
      </c>
      <c r="GE92">
        <v>1</v>
      </c>
      <c r="GF92">
        <v>328.744</v>
      </c>
      <c r="GG92">
        <v>3.864873955625239</v>
      </c>
      <c r="GH92">
        <v>0.4524668983667733</v>
      </c>
      <c r="GI92">
        <v>0</v>
      </c>
      <c r="GJ92">
        <v>0.9934654249999999</v>
      </c>
      <c r="GK92">
        <v>-0.01348335084427925</v>
      </c>
      <c r="GL92">
        <v>0.00215133244627022</v>
      </c>
      <c r="GM92">
        <v>1</v>
      </c>
      <c r="GN92">
        <v>2</v>
      </c>
      <c r="GO92">
        <v>3</v>
      </c>
      <c r="GP92" t="s">
        <v>446</v>
      </c>
      <c r="GQ92">
        <v>3.1023</v>
      </c>
      <c r="GR92">
        <v>2.7235</v>
      </c>
      <c r="GS92">
        <v>0.179512</v>
      </c>
      <c r="GT92">
        <v>0.182784</v>
      </c>
      <c r="GU92">
        <v>0.10072</v>
      </c>
      <c r="GV92">
        <v>0.0988291</v>
      </c>
      <c r="GW92">
        <v>21456</v>
      </c>
      <c r="GX92">
        <v>19416.4</v>
      </c>
      <c r="GY92">
        <v>26714.4</v>
      </c>
      <c r="GZ92">
        <v>23981.1</v>
      </c>
      <c r="HA92">
        <v>38448.5</v>
      </c>
      <c r="HB92">
        <v>31954.9</v>
      </c>
      <c r="HC92">
        <v>46644.5</v>
      </c>
      <c r="HD92">
        <v>37937.7</v>
      </c>
      <c r="HE92">
        <v>1.86825</v>
      </c>
      <c r="HF92">
        <v>1.8702</v>
      </c>
      <c r="HG92">
        <v>0.1406</v>
      </c>
      <c r="HH92">
        <v>0</v>
      </c>
      <c r="HI92">
        <v>27.7067</v>
      </c>
      <c r="HJ92">
        <v>999.9</v>
      </c>
      <c r="HK92">
        <v>49.2</v>
      </c>
      <c r="HL92">
        <v>31.2</v>
      </c>
      <c r="HM92">
        <v>24.7054</v>
      </c>
      <c r="HN92">
        <v>61.5991</v>
      </c>
      <c r="HO92">
        <v>22.1755</v>
      </c>
      <c r="HP92">
        <v>1</v>
      </c>
      <c r="HQ92">
        <v>0.128526</v>
      </c>
      <c r="HR92">
        <v>-0.189199</v>
      </c>
      <c r="HS92">
        <v>20.2808</v>
      </c>
      <c r="HT92">
        <v>5.21115</v>
      </c>
      <c r="HU92">
        <v>11.9798</v>
      </c>
      <c r="HV92">
        <v>4.96235</v>
      </c>
      <c r="HW92">
        <v>3.27443</v>
      </c>
      <c r="HX92">
        <v>9999</v>
      </c>
      <c r="HY92">
        <v>9999</v>
      </c>
      <c r="HZ92">
        <v>9999</v>
      </c>
      <c r="IA92">
        <v>31.1</v>
      </c>
      <c r="IB92">
        <v>1.86399</v>
      </c>
      <c r="IC92">
        <v>1.86014</v>
      </c>
      <c r="ID92">
        <v>1.8584</v>
      </c>
      <c r="IE92">
        <v>1.85979</v>
      </c>
      <c r="IF92">
        <v>1.85989</v>
      </c>
      <c r="IG92">
        <v>1.85837</v>
      </c>
      <c r="IH92">
        <v>1.85745</v>
      </c>
      <c r="II92">
        <v>1.85242</v>
      </c>
      <c r="IJ92">
        <v>0</v>
      </c>
      <c r="IK92">
        <v>0</v>
      </c>
      <c r="IL92">
        <v>0</v>
      </c>
      <c r="IM92">
        <v>0</v>
      </c>
      <c r="IN92" t="s">
        <v>441</v>
      </c>
      <c r="IO92" t="s">
        <v>442</v>
      </c>
      <c r="IP92" t="s">
        <v>443</v>
      </c>
      <c r="IQ92" t="s">
        <v>443</v>
      </c>
      <c r="IR92" t="s">
        <v>443</v>
      </c>
      <c r="IS92" t="s">
        <v>443</v>
      </c>
      <c r="IT92">
        <v>0</v>
      </c>
      <c r="IU92">
        <v>100</v>
      </c>
      <c r="IV92">
        <v>100</v>
      </c>
      <c r="IW92">
        <v>-0.18</v>
      </c>
      <c r="IX92">
        <v>0.2849</v>
      </c>
      <c r="IY92">
        <v>-0.819046093373875</v>
      </c>
      <c r="IZ92">
        <v>-0.0008311593448893811</v>
      </c>
      <c r="JA92">
        <v>1.768286430498992E-06</v>
      </c>
      <c r="JB92">
        <v>-5.176383660599935E-10</v>
      </c>
      <c r="JC92">
        <v>0.01793090377665582</v>
      </c>
      <c r="JD92">
        <v>0.002652576625932546</v>
      </c>
      <c r="JE92">
        <v>0.0004569377311329863</v>
      </c>
      <c r="JF92">
        <v>1.003524486243527E-07</v>
      </c>
      <c r="JG92">
        <v>2</v>
      </c>
      <c r="JH92">
        <v>1975</v>
      </c>
      <c r="JI92">
        <v>1</v>
      </c>
      <c r="JJ92">
        <v>26</v>
      </c>
      <c r="JK92">
        <v>201398.9</v>
      </c>
      <c r="JL92">
        <v>201399.1</v>
      </c>
      <c r="JM92">
        <v>2.72217</v>
      </c>
      <c r="JN92">
        <v>2.60498</v>
      </c>
      <c r="JO92">
        <v>1.49658</v>
      </c>
      <c r="JP92">
        <v>2.34375</v>
      </c>
      <c r="JQ92">
        <v>1.54907</v>
      </c>
      <c r="JR92">
        <v>2.47925</v>
      </c>
      <c r="JS92">
        <v>36.1754</v>
      </c>
      <c r="JT92">
        <v>24.1838</v>
      </c>
      <c r="JU92">
        <v>18</v>
      </c>
      <c r="JV92">
        <v>482.824</v>
      </c>
      <c r="JW92">
        <v>499.145</v>
      </c>
      <c r="JX92">
        <v>27.5426</v>
      </c>
      <c r="JY92">
        <v>28.9638</v>
      </c>
      <c r="JZ92">
        <v>29.9998</v>
      </c>
      <c r="KA92">
        <v>29.2504</v>
      </c>
      <c r="KB92">
        <v>29.2618</v>
      </c>
      <c r="KC92">
        <v>54.7211</v>
      </c>
      <c r="KD92">
        <v>19.3481</v>
      </c>
      <c r="KE92">
        <v>92.9366</v>
      </c>
      <c r="KF92">
        <v>27.5436</v>
      </c>
      <c r="KG92">
        <v>1242.79</v>
      </c>
      <c r="KH92">
        <v>20.6431</v>
      </c>
      <c r="KI92">
        <v>101.988</v>
      </c>
      <c r="KJ92">
        <v>91.4944</v>
      </c>
    </row>
    <row r="93" spans="1:296">
      <c r="A93">
        <v>75</v>
      </c>
      <c r="B93">
        <v>1759073544.6</v>
      </c>
      <c r="C93">
        <v>461.5</v>
      </c>
      <c r="D93" t="s">
        <v>593</v>
      </c>
      <c r="E93" t="s">
        <v>594</v>
      </c>
      <c r="F93">
        <v>5</v>
      </c>
      <c r="G93" t="s">
        <v>436</v>
      </c>
      <c r="H93">
        <v>1759073536.814285</v>
      </c>
      <c r="I93">
        <f>(J93)/1000</f>
        <v>0</v>
      </c>
      <c r="J93">
        <f>IF(DO93, AM93, AG93)</f>
        <v>0</v>
      </c>
      <c r="K93">
        <f>IF(DO93, AH93, AF93)</f>
        <v>0</v>
      </c>
      <c r="L93">
        <f>DQ93 - IF(AT93&gt;1, K93*DK93*100.0/(AV93), 0)</f>
        <v>0</v>
      </c>
      <c r="M93">
        <f>((S93-I93/2)*L93-K93)/(S93+I93/2)</f>
        <v>0</v>
      </c>
      <c r="N93">
        <f>M93*(DX93+DY93)/1000.0</f>
        <v>0</v>
      </c>
      <c r="O93">
        <f>(DQ93 - IF(AT93&gt;1, K93*DK93*100.0/(AV93), 0))*(DX93+DY93)/1000.0</f>
        <v>0</v>
      </c>
      <c r="P93">
        <f>2.0/((1/R93-1/Q93)+SIGN(R93)*SQRT((1/R93-1/Q93)*(1/R93-1/Q93) + 4*DL93/((DL93+1)*(DL93+1))*(2*1/R93*1/Q93-1/Q93*1/Q93)))</f>
        <v>0</v>
      </c>
      <c r="Q93">
        <f>IF(LEFT(DM93,1)&lt;&gt;"0",IF(LEFT(DM93,1)="1",3.0,DN93),$D$5+$E$5*(EE93*DX93/($K$5*1000))+$F$5*(EE93*DX93/($K$5*1000))*MAX(MIN(DK93,$J$5),$I$5)*MAX(MIN(DK93,$J$5),$I$5)+$G$5*MAX(MIN(DK93,$J$5),$I$5)*(EE93*DX93/($K$5*1000))+$H$5*(EE93*DX93/($K$5*1000))*(EE93*DX93/($K$5*1000)))</f>
        <v>0</v>
      </c>
      <c r="R93">
        <f>I93*(1000-(1000*0.61365*exp(17.502*V93/(240.97+V93))/(DX93+DY93)+DS93)/2)/(1000*0.61365*exp(17.502*V93/(240.97+V93))/(DX93+DY93)-DS93)</f>
        <v>0</v>
      </c>
      <c r="S93">
        <f>1/((DL93+1)/(P93/1.6)+1/(Q93/1.37)) + DL93/((DL93+1)/(P93/1.6) + DL93/(Q93/1.37))</f>
        <v>0</v>
      </c>
      <c r="T93">
        <f>(DG93*DJ93)</f>
        <v>0</v>
      </c>
      <c r="U93">
        <f>(DZ93+(T93+2*0.95*5.67E-8*(((DZ93+$B$9)+273)^4-(DZ93+273)^4)-44100*I93)/(1.84*29.3*Q93+8*0.95*5.67E-8*(DZ93+273)^3))</f>
        <v>0</v>
      </c>
      <c r="V93">
        <f>($C$9*EA93+$D$9*EB93+$E$9*U93)</f>
        <v>0</v>
      </c>
      <c r="W93">
        <f>0.61365*exp(17.502*V93/(240.97+V93))</f>
        <v>0</v>
      </c>
      <c r="X93">
        <f>(Y93/Z93*100)</f>
        <v>0</v>
      </c>
      <c r="Y93">
        <f>DS93*(DX93+DY93)/1000</f>
        <v>0</v>
      </c>
      <c r="Z93">
        <f>0.61365*exp(17.502*DZ93/(240.97+DZ93))</f>
        <v>0</v>
      </c>
      <c r="AA93">
        <f>(W93-DS93*(DX93+DY93)/1000)</f>
        <v>0</v>
      </c>
      <c r="AB93">
        <f>(-I93*44100)</f>
        <v>0</v>
      </c>
      <c r="AC93">
        <f>2*29.3*Q93*0.92*(DZ93-V93)</f>
        <v>0</v>
      </c>
      <c r="AD93">
        <f>2*0.95*5.67E-8*(((DZ93+$B$9)+273)^4-(V93+273)^4)</f>
        <v>0</v>
      </c>
      <c r="AE93">
        <f>T93+AD93+AB93+AC93</f>
        <v>0</v>
      </c>
      <c r="AF93">
        <f>DW93*AT93*(DR93-DQ93*(1000-AT93*DT93)/(1000-AT93*DS93))/(100*DK93)</f>
        <v>0</v>
      </c>
      <c r="AG93">
        <f>1000*DW93*AT93*(DS93-DT93)/(100*DK93*(1000-AT93*DS93))</f>
        <v>0</v>
      </c>
      <c r="AH93">
        <f>(AI93 - AJ93 - DX93*1E3/(8.314*(DZ93+273.15)) * AL93/DW93 * AK93) * DW93/(100*DK93) * (1000 - DT93)/1000</f>
        <v>0</v>
      </c>
      <c r="AI93">
        <v>1252.529742525016</v>
      </c>
      <c r="AJ93">
        <v>1227.221333333333</v>
      </c>
      <c r="AK93">
        <v>3.39272793596037</v>
      </c>
      <c r="AL93">
        <v>65.07382265108268</v>
      </c>
      <c r="AM93">
        <f>(AO93 - AN93 + DX93*1E3/(8.314*(DZ93+273.15)) * AQ93/DW93 * AP93) * DW93/(100*DK93) * 1000/(1000 - AO93)</f>
        <v>0</v>
      </c>
      <c r="AN93">
        <v>20.68988931862015</v>
      </c>
      <c r="AO93">
        <v>21.67446</v>
      </c>
      <c r="AP93">
        <v>-7.868879603856996E-05</v>
      </c>
      <c r="AQ93">
        <v>105.1465455162051</v>
      </c>
      <c r="AR93">
        <v>0</v>
      </c>
      <c r="AS93">
        <v>0</v>
      </c>
      <c r="AT93">
        <f>IF(AR93*$H$15&gt;=AV93,1.0,(AV93/(AV93-AR93*$H$15)))</f>
        <v>0</v>
      </c>
      <c r="AU93">
        <f>(AT93-1)*100</f>
        <v>0</v>
      </c>
      <c r="AV93">
        <f>MAX(0,($B$15+$C$15*EE93)/(1+$D$15*EE93)*DX93/(DZ93+273)*$E$15)</f>
        <v>0</v>
      </c>
      <c r="AW93" t="s">
        <v>437</v>
      </c>
      <c r="AX93" t="s">
        <v>437</v>
      </c>
      <c r="AY93">
        <v>0</v>
      </c>
      <c r="AZ93">
        <v>0</v>
      </c>
      <c r="BA93">
        <f>1-AY93/AZ93</f>
        <v>0</v>
      </c>
      <c r="BB93">
        <v>0</v>
      </c>
      <c r="BC93" t="s">
        <v>437</v>
      </c>
      <c r="BD93" t="s">
        <v>437</v>
      </c>
      <c r="BE93">
        <v>0</v>
      </c>
      <c r="BF93">
        <v>0</v>
      </c>
      <c r="BG93">
        <f>1-BE93/BF93</f>
        <v>0</v>
      </c>
      <c r="BH93">
        <v>0.5</v>
      </c>
      <c r="BI93">
        <f>DH93</f>
        <v>0</v>
      </c>
      <c r="BJ93">
        <f>K93</f>
        <v>0</v>
      </c>
      <c r="BK93">
        <f>BG93*BH93*BI93</f>
        <v>0</v>
      </c>
      <c r="BL93">
        <f>(BJ93-BB93)/BI93</f>
        <v>0</v>
      </c>
      <c r="BM93">
        <f>(AZ93-BF93)/BF93</f>
        <v>0</v>
      </c>
      <c r="BN93">
        <f>AY93/(BA93+AY93/BF93)</f>
        <v>0</v>
      </c>
      <c r="BO93" t="s">
        <v>437</v>
      </c>
      <c r="BP93">
        <v>0</v>
      </c>
      <c r="BQ93">
        <f>IF(BP93&lt;&gt;0, BP93, BN93)</f>
        <v>0</v>
      </c>
      <c r="BR93">
        <f>1-BQ93/BF93</f>
        <v>0</v>
      </c>
      <c r="BS93">
        <f>(BF93-BE93)/(BF93-BQ93)</f>
        <v>0</v>
      </c>
      <c r="BT93">
        <f>(AZ93-BF93)/(AZ93-BQ93)</f>
        <v>0</v>
      </c>
      <c r="BU93">
        <f>(BF93-BE93)/(BF93-AY93)</f>
        <v>0</v>
      </c>
      <c r="BV93">
        <f>(AZ93-BF93)/(AZ93-AY93)</f>
        <v>0</v>
      </c>
      <c r="BW93">
        <f>(BS93*BQ93/BE93)</f>
        <v>0</v>
      </c>
      <c r="BX93">
        <f>(1-BW93)</f>
        <v>0</v>
      </c>
      <c r="DG93">
        <f>$B$13*EF93+$C$13*EG93+$F$13*ER93*(1-EU93)</f>
        <v>0</v>
      </c>
      <c r="DH93">
        <f>DG93*DI93</f>
        <v>0</v>
      </c>
      <c r="DI93">
        <f>($B$13*$D$11+$C$13*$D$11+$F$13*((FE93+EW93)/MAX(FE93+EW93+FF93, 0.1)*$I$11+FF93/MAX(FE93+EW93+FF93, 0.1)*$J$11))/($B$13+$C$13+$F$13)</f>
        <v>0</v>
      </c>
      <c r="DJ93">
        <f>($B$13*$K$11+$C$13*$K$11+$F$13*((FE93+EW93)/MAX(FE93+EW93+FF93, 0.1)*$P$11+FF93/MAX(FE93+EW93+FF93, 0.1)*$Q$11))/($B$13+$C$13+$F$13)</f>
        <v>0</v>
      </c>
      <c r="DK93">
        <v>2.7</v>
      </c>
      <c r="DL93">
        <v>0.5</v>
      </c>
      <c r="DM93" t="s">
        <v>438</v>
      </c>
      <c r="DN93">
        <v>2</v>
      </c>
      <c r="DO93" t="b">
        <v>1</v>
      </c>
      <c r="DP93">
        <v>1759073536.814285</v>
      </c>
      <c r="DQ93">
        <v>1176.29</v>
      </c>
      <c r="DR93">
        <v>1210.826785714286</v>
      </c>
      <c r="DS93">
        <v>21.6834</v>
      </c>
      <c r="DT93">
        <v>20.69315</v>
      </c>
      <c r="DU93">
        <v>1176.483571428571</v>
      </c>
      <c r="DV93">
        <v>21.39849285714286</v>
      </c>
      <c r="DW93">
        <v>499.9476428571429</v>
      </c>
      <c r="DX93">
        <v>90.87762142857142</v>
      </c>
      <c r="DY93">
        <v>0.065591125</v>
      </c>
      <c r="DZ93">
        <v>28.65698928571429</v>
      </c>
      <c r="EA93">
        <v>29.99318928571429</v>
      </c>
      <c r="EB93">
        <v>999.9000000000002</v>
      </c>
      <c r="EC93">
        <v>0</v>
      </c>
      <c r="ED93">
        <v>0</v>
      </c>
      <c r="EE93">
        <v>9999.132142857141</v>
      </c>
      <c r="EF93">
        <v>0</v>
      </c>
      <c r="EG93">
        <v>11.29502857142857</v>
      </c>
      <c r="EH93">
        <v>-34.53626785714287</v>
      </c>
      <c r="EI93">
        <v>1202.362142857143</v>
      </c>
      <c r="EJ93">
        <v>1236.411785714286</v>
      </c>
      <c r="EK93">
        <v>0.9902542857142855</v>
      </c>
      <c r="EL93">
        <v>1210.826785714286</v>
      </c>
      <c r="EM93">
        <v>20.69315</v>
      </c>
      <c r="EN93">
        <v>1.970536071428571</v>
      </c>
      <c r="EO93">
        <v>1.880544642857143</v>
      </c>
      <c r="EP93">
        <v>17.20954285714286</v>
      </c>
      <c r="EQ93">
        <v>16.47287142857143</v>
      </c>
      <c r="ER93">
        <v>1999.99</v>
      </c>
      <c r="ES93">
        <v>0.9800065357142856</v>
      </c>
      <c r="ET93">
        <v>0.01999354285714286</v>
      </c>
      <c r="EU93">
        <v>0</v>
      </c>
      <c r="EV93">
        <v>329.1646428571429</v>
      </c>
      <c r="EW93">
        <v>5.00078</v>
      </c>
      <c r="EX93">
        <v>6510.091071428572</v>
      </c>
      <c r="EY93">
        <v>16379.58928571429</v>
      </c>
      <c r="EZ93">
        <v>39.11571428571428</v>
      </c>
      <c r="FA93">
        <v>39.87042857142857</v>
      </c>
      <c r="FB93">
        <v>39.33232142857143</v>
      </c>
      <c r="FC93">
        <v>39.62932142857142</v>
      </c>
      <c r="FD93">
        <v>40.32560714285713</v>
      </c>
      <c r="FE93">
        <v>1955.1</v>
      </c>
      <c r="FF93">
        <v>39.89000000000001</v>
      </c>
      <c r="FG93">
        <v>0</v>
      </c>
      <c r="FH93">
        <v>1759073536.4</v>
      </c>
      <c r="FI93">
        <v>0</v>
      </c>
      <c r="FJ93">
        <v>329.25688</v>
      </c>
      <c r="FK93">
        <v>3.550307703458407</v>
      </c>
      <c r="FL93">
        <v>72.60307681714077</v>
      </c>
      <c r="FM93">
        <v>6510.650000000001</v>
      </c>
      <c r="FN93">
        <v>15</v>
      </c>
      <c r="FO93">
        <v>0</v>
      </c>
      <c r="FP93" t="s">
        <v>439</v>
      </c>
      <c r="FQ93">
        <v>1746989605.5</v>
      </c>
      <c r="FR93">
        <v>1746989593.5</v>
      </c>
      <c r="FS93">
        <v>0</v>
      </c>
      <c r="FT93">
        <v>-0.274</v>
      </c>
      <c r="FU93">
        <v>-0.002</v>
      </c>
      <c r="FV93">
        <v>2.549</v>
      </c>
      <c r="FW93">
        <v>0.129</v>
      </c>
      <c r="FX93">
        <v>420</v>
      </c>
      <c r="FY93">
        <v>17</v>
      </c>
      <c r="FZ93">
        <v>0.02</v>
      </c>
      <c r="GA93">
        <v>0.04</v>
      </c>
      <c r="GB93">
        <v>-34.4836825</v>
      </c>
      <c r="GC93">
        <v>-0.7128484052532051</v>
      </c>
      <c r="GD93">
        <v>0.1024352085161641</v>
      </c>
      <c r="GE93">
        <v>0</v>
      </c>
      <c r="GF93">
        <v>328.9887941176471</v>
      </c>
      <c r="GG93">
        <v>4.115889998839319</v>
      </c>
      <c r="GH93">
        <v>0.4616630283335506</v>
      </c>
      <c r="GI93">
        <v>0</v>
      </c>
      <c r="GJ93">
        <v>0.9921566250000001</v>
      </c>
      <c r="GK93">
        <v>-0.03292341838649207</v>
      </c>
      <c r="GL93">
        <v>0.003334621962738051</v>
      </c>
      <c r="GM93">
        <v>1</v>
      </c>
      <c r="GN93">
        <v>1</v>
      </c>
      <c r="GO93">
        <v>3</v>
      </c>
      <c r="GP93" t="s">
        <v>455</v>
      </c>
      <c r="GQ93">
        <v>3.1022</v>
      </c>
      <c r="GR93">
        <v>2.72447</v>
      </c>
      <c r="GS93">
        <v>0.181072</v>
      </c>
      <c r="GT93">
        <v>0.184339</v>
      </c>
      <c r="GU93">
        <v>0.100701</v>
      </c>
      <c r="GV93">
        <v>0.0988197</v>
      </c>
      <c r="GW93">
        <v>21415.3</v>
      </c>
      <c r="GX93">
        <v>19379.7</v>
      </c>
      <c r="GY93">
        <v>26714.5</v>
      </c>
      <c r="GZ93">
        <v>23981.3</v>
      </c>
      <c r="HA93">
        <v>38449.6</v>
      </c>
      <c r="HB93">
        <v>31955.8</v>
      </c>
      <c r="HC93">
        <v>46644.7</v>
      </c>
      <c r="HD93">
        <v>37938.2</v>
      </c>
      <c r="HE93">
        <v>1.86825</v>
      </c>
      <c r="HF93">
        <v>1.87057</v>
      </c>
      <c r="HG93">
        <v>0.140481</v>
      </c>
      <c r="HH93">
        <v>0</v>
      </c>
      <c r="HI93">
        <v>27.7036</v>
      </c>
      <c r="HJ93">
        <v>999.9</v>
      </c>
      <c r="HK93">
        <v>49.2</v>
      </c>
      <c r="HL93">
        <v>31.2</v>
      </c>
      <c r="HM93">
        <v>24.7036</v>
      </c>
      <c r="HN93">
        <v>60.9491</v>
      </c>
      <c r="HO93">
        <v>22.2676</v>
      </c>
      <c r="HP93">
        <v>1</v>
      </c>
      <c r="HQ93">
        <v>0.128013</v>
      </c>
      <c r="HR93">
        <v>-0.180654</v>
      </c>
      <c r="HS93">
        <v>20.281</v>
      </c>
      <c r="HT93">
        <v>5.2122</v>
      </c>
      <c r="HU93">
        <v>11.98</v>
      </c>
      <c r="HV93">
        <v>4.96355</v>
      </c>
      <c r="HW93">
        <v>3.27433</v>
      </c>
      <c r="HX93">
        <v>9999</v>
      </c>
      <c r="HY93">
        <v>9999</v>
      </c>
      <c r="HZ93">
        <v>9999</v>
      </c>
      <c r="IA93">
        <v>31.1</v>
      </c>
      <c r="IB93">
        <v>1.86398</v>
      </c>
      <c r="IC93">
        <v>1.86012</v>
      </c>
      <c r="ID93">
        <v>1.8584</v>
      </c>
      <c r="IE93">
        <v>1.85977</v>
      </c>
      <c r="IF93">
        <v>1.85989</v>
      </c>
      <c r="IG93">
        <v>1.85837</v>
      </c>
      <c r="IH93">
        <v>1.85745</v>
      </c>
      <c r="II93">
        <v>1.85242</v>
      </c>
      <c r="IJ93">
        <v>0</v>
      </c>
      <c r="IK93">
        <v>0</v>
      </c>
      <c r="IL93">
        <v>0</v>
      </c>
      <c r="IM93">
        <v>0</v>
      </c>
      <c r="IN93" t="s">
        <v>441</v>
      </c>
      <c r="IO93" t="s">
        <v>442</v>
      </c>
      <c r="IP93" t="s">
        <v>443</v>
      </c>
      <c r="IQ93" t="s">
        <v>443</v>
      </c>
      <c r="IR93" t="s">
        <v>443</v>
      </c>
      <c r="IS93" t="s">
        <v>443</v>
      </c>
      <c r="IT93">
        <v>0</v>
      </c>
      <c r="IU93">
        <v>100</v>
      </c>
      <c r="IV93">
        <v>100</v>
      </c>
      <c r="IW93">
        <v>-0.16</v>
      </c>
      <c r="IX93">
        <v>0.2847</v>
      </c>
      <c r="IY93">
        <v>-0.819046093373875</v>
      </c>
      <c r="IZ93">
        <v>-0.0008311593448893811</v>
      </c>
      <c r="JA93">
        <v>1.768286430498992E-06</v>
      </c>
      <c r="JB93">
        <v>-5.176383660599935E-10</v>
      </c>
      <c r="JC93">
        <v>0.01793090377665582</v>
      </c>
      <c r="JD93">
        <v>0.002652576625932546</v>
      </c>
      <c r="JE93">
        <v>0.0004569377311329863</v>
      </c>
      <c r="JF93">
        <v>1.003524486243527E-07</v>
      </c>
      <c r="JG93">
        <v>2</v>
      </c>
      <c r="JH93">
        <v>1975</v>
      </c>
      <c r="JI93">
        <v>1</v>
      </c>
      <c r="JJ93">
        <v>26</v>
      </c>
      <c r="JK93">
        <v>201399</v>
      </c>
      <c r="JL93">
        <v>201399.2</v>
      </c>
      <c r="JM93">
        <v>2.75513</v>
      </c>
      <c r="JN93">
        <v>2.60498</v>
      </c>
      <c r="JO93">
        <v>1.49658</v>
      </c>
      <c r="JP93">
        <v>2.34375</v>
      </c>
      <c r="JQ93">
        <v>1.54907</v>
      </c>
      <c r="JR93">
        <v>2.46216</v>
      </c>
      <c r="JS93">
        <v>36.1754</v>
      </c>
      <c r="JT93">
        <v>24.1838</v>
      </c>
      <c r="JU93">
        <v>18</v>
      </c>
      <c r="JV93">
        <v>482.79</v>
      </c>
      <c r="JW93">
        <v>499.357</v>
      </c>
      <c r="JX93">
        <v>27.546</v>
      </c>
      <c r="JY93">
        <v>28.9592</v>
      </c>
      <c r="JZ93">
        <v>29.9998</v>
      </c>
      <c r="KA93">
        <v>29.2459</v>
      </c>
      <c r="KB93">
        <v>29.2574</v>
      </c>
      <c r="KC93">
        <v>55.2838</v>
      </c>
      <c r="KD93">
        <v>19.3481</v>
      </c>
      <c r="KE93">
        <v>92.9366</v>
      </c>
      <c r="KF93">
        <v>27.5461</v>
      </c>
      <c r="KG93">
        <v>1256.16</v>
      </c>
      <c r="KH93">
        <v>20.6431</v>
      </c>
      <c r="KI93">
        <v>101.989</v>
      </c>
      <c r="KJ93">
        <v>91.49550000000001</v>
      </c>
    </row>
    <row r="94" spans="1:296">
      <c r="A94">
        <v>76</v>
      </c>
      <c r="B94">
        <v>1759073549.6</v>
      </c>
      <c r="C94">
        <v>466.5</v>
      </c>
      <c r="D94" t="s">
        <v>595</v>
      </c>
      <c r="E94" t="s">
        <v>596</v>
      </c>
      <c r="F94">
        <v>5</v>
      </c>
      <c r="G94" t="s">
        <v>436</v>
      </c>
      <c r="H94">
        <v>1759073542.1</v>
      </c>
      <c r="I94">
        <f>(J94)/1000</f>
        <v>0</v>
      </c>
      <c r="J94">
        <f>IF(DO94, AM94, AG94)</f>
        <v>0</v>
      </c>
      <c r="K94">
        <f>IF(DO94, AH94, AF94)</f>
        <v>0</v>
      </c>
      <c r="L94">
        <f>DQ94 - IF(AT94&gt;1, K94*DK94*100.0/(AV94), 0)</f>
        <v>0</v>
      </c>
      <c r="M94">
        <f>((S94-I94/2)*L94-K94)/(S94+I94/2)</f>
        <v>0</v>
      </c>
      <c r="N94">
        <f>M94*(DX94+DY94)/1000.0</f>
        <v>0</v>
      </c>
      <c r="O94">
        <f>(DQ94 - IF(AT94&gt;1, K94*DK94*100.0/(AV94), 0))*(DX94+DY94)/1000.0</f>
        <v>0</v>
      </c>
      <c r="P94">
        <f>2.0/((1/R94-1/Q94)+SIGN(R94)*SQRT((1/R94-1/Q94)*(1/R94-1/Q94) + 4*DL94/((DL94+1)*(DL94+1))*(2*1/R94*1/Q94-1/Q94*1/Q94)))</f>
        <v>0</v>
      </c>
      <c r="Q94">
        <f>IF(LEFT(DM94,1)&lt;&gt;"0",IF(LEFT(DM94,1)="1",3.0,DN94),$D$5+$E$5*(EE94*DX94/($K$5*1000))+$F$5*(EE94*DX94/($K$5*1000))*MAX(MIN(DK94,$J$5),$I$5)*MAX(MIN(DK94,$J$5),$I$5)+$G$5*MAX(MIN(DK94,$J$5),$I$5)*(EE94*DX94/($K$5*1000))+$H$5*(EE94*DX94/($K$5*1000))*(EE94*DX94/($K$5*1000)))</f>
        <v>0</v>
      </c>
      <c r="R94">
        <f>I94*(1000-(1000*0.61365*exp(17.502*V94/(240.97+V94))/(DX94+DY94)+DS94)/2)/(1000*0.61365*exp(17.502*V94/(240.97+V94))/(DX94+DY94)-DS94)</f>
        <v>0</v>
      </c>
      <c r="S94">
        <f>1/((DL94+1)/(P94/1.6)+1/(Q94/1.37)) + DL94/((DL94+1)/(P94/1.6) + DL94/(Q94/1.37))</f>
        <v>0</v>
      </c>
      <c r="T94">
        <f>(DG94*DJ94)</f>
        <v>0</v>
      </c>
      <c r="U94">
        <f>(DZ94+(T94+2*0.95*5.67E-8*(((DZ94+$B$9)+273)^4-(DZ94+273)^4)-44100*I94)/(1.84*29.3*Q94+8*0.95*5.67E-8*(DZ94+273)^3))</f>
        <v>0</v>
      </c>
      <c r="V94">
        <f>($C$9*EA94+$D$9*EB94+$E$9*U94)</f>
        <v>0</v>
      </c>
      <c r="W94">
        <f>0.61365*exp(17.502*V94/(240.97+V94))</f>
        <v>0</v>
      </c>
      <c r="X94">
        <f>(Y94/Z94*100)</f>
        <v>0</v>
      </c>
      <c r="Y94">
        <f>DS94*(DX94+DY94)/1000</f>
        <v>0</v>
      </c>
      <c r="Z94">
        <f>0.61365*exp(17.502*DZ94/(240.97+DZ94))</f>
        <v>0</v>
      </c>
      <c r="AA94">
        <f>(W94-DS94*(DX94+DY94)/1000)</f>
        <v>0</v>
      </c>
      <c r="AB94">
        <f>(-I94*44100)</f>
        <v>0</v>
      </c>
      <c r="AC94">
        <f>2*29.3*Q94*0.92*(DZ94-V94)</f>
        <v>0</v>
      </c>
      <c r="AD94">
        <f>2*0.95*5.67E-8*(((DZ94+$B$9)+273)^4-(V94+273)^4)</f>
        <v>0</v>
      </c>
      <c r="AE94">
        <f>T94+AD94+AB94+AC94</f>
        <v>0</v>
      </c>
      <c r="AF94">
        <f>DW94*AT94*(DR94-DQ94*(1000-AT94*DT94)/(1000-AT94*DS94))/(100*DK94)</f>
        <v>0</v>
      </c>
      <c r="AG94">
        <f>1000*DW94*AT94*(DS94-DT94)/(100*DK94*(1000-AT94*DS94))</f>
        <v>0</v>
      </c>
      <c r="AH94">
        <f>(AI94 - AJ94 - DX94*1E3/(8.314*(DZ94+273.15)) * AL94/DW94 * AK94) * DW94/(100*DK94) * (1000 - DT94)/1000</f>
        <v>0</v>
      </c>
      <c r="AI94">
        <v>1269.668391718096</v>
      </c>
      <c r="AJ94">
        <v>1244.41696969697</v>
      </c>
      <c r="AK94">
        <v>3.433443113271304</v>
      </c>
      <c r="AL94">
        <v>65.07382265108268</v>
      </c>
      <c r="AM94">
        <f>(AO94 - AN94 + DX94*1E3/(8.314*(DZ94+273.15)) * AQ94/DW94 * AP94) * DW94/(100*DK94) * 1000/(1000 - AO94)</f>
        <v>0</v>
      </c>
      <c r="AN94">
        <v>20.68649328766008</v>
      </c>
      <c r="AO94">
        <v>21.66637939393939</v>
      </c>
      <c r="AP94">
        <v>-7.872213781624791E-05</v>
      </c>
      <c r="AQ94">
        <v>105.1465455162051</v>
      </c>
      <c r="AR94">
        <v>0</v>
      </c>
      <c r="AS94">
        <v>0</v>
      </c>
      <c r="AT94">
        <f>IF(AR94*$H$15&gt;=AV94,1.0,(AV94/(AV94-AR94*$H$15)))</f>
        <v>0</v>
      </c>
      <c r="AU94">
        <f>(AT94-1)*100</f>
        <v>0</v>
      </c>
      <c r="AV94">
        <f>MAX(0,($B$15+$C$15*EE94)/(1+$D$15*EE94)*DX94/(DZ94+273)*$E$15)</f>
        <v>0</v>
      </c>
      <c r="AW94" t="s">
        <v>437</v>
      </c>
      <c r="AX94" t="s">
        <v>437</v>
      </c>
      <c r="AY94">
        <v>0</v>
      </c>
      <c r="AZ94">
        <v>0</v>
      </c>
      <c r="BA94">
        <f>1-AY94/AZ94</f>
        <v>0</v>
      </c>
      <c r="BB94">
        <v>0</v>
      </c>
      <c r="BC94" t="s">
        <v>437</v>
      </c>
      <c r="BD94" t="s">
        <v>437</v>
      </c>
      <c r="BE94">
        <v>0</v>
      </c>
      <c r="BF94">
        <v>0</v>
      </c>
      <c r="BG94">
        <f>1-BE94/BF94</f>
        <v>0</v>
      </c>
      <c r="BH94">
        <v>0.5</v>
      </c>
      <c r="BI94">
        <f>DH94</f>
        <v>0</v>
      </c>
      <c r="BJ94">
        <f>K94</f>
        <v>0</v>
      </c>
      <c r="BK94">
        <f>BG94*BH94*BI94</f>
        <v>0</v>
      </c>
      <c r="BL94">
        <f>(BJ94-BB94)/BI94</f>
        <v>0</v>
      </c>
      <c r="BM94">
        <f>(AZ94-BF94)/BF94</f>
        <v>0</v>
      </c>
      <c r="BN94">
        <f>AY94/(BA94+AY94/BF94)</f>
        <v>0</v>
      </c>
      <c r="BO94" t="s">
        <v>437</v>
      </c>
      <c r="BP94">
        <v>0</v>
      </c>
      <c r="BQ94">
        <f>IF(BP94&lt;&gt;0, BP94, BN94)</f>
        <v>0</v>
      </c>
      <c r="BR94">
        <f>1-BQ94/BF94</f>
        <v>0</v>
      </c>
      <c r="BS94">
        <f>(BF94-BE94)/(BF94-BQ94)</f>
        <v>0</v>
      </c>
      <c r="BT94">
        <f>(AZ94-BF94)/(AZ94-BQ94)</f>
        <v>0</v>
      </c>
      <c r="BU94">
        <f>(BF94-BE94)/(BF94-AY94)</f>
        <v>0</v>
      </c>
      <c r="BV94">
        <f>(AZ94-BF94)/(AZ94-AY94)</f>
        <v>0</v>
      </c>
      <c r="BW94">
        <f>(BS94*BQ94/BE94)</f>
        <v>0</v>
      </c>
      <c r="BX94">
        <f>(1-BW94)</f>
        <v>0</v>
      </c>
      <c r="DG94">
        <f>$B$13*EF94+$C$13*EG94+$F$13*ER94*(1-EU94)</f>
        <v>0</v>
      </c>
      <c r="DH94">
        <f>DG94*DI94</f>
        <v>0</v>
      </c>
      <c r="DI94">
        <f>($B$13*$D$11+$C$13*$D$11+$F$13*((FE94+EW94)/MAX(FE94+EW94+FF94, 0.1)*$I$11+FF94/MAX(FE94+EW94+FF94, 0.1)*$J$11))/($B$13+$C$13+$F$13)</f>
        <v>0</v>
      </c>
      <c r="DJ94">
        <f>($B$13*$K$11+$C$13*$K$11+$F$13*((FE94+EW94)/MAX(FE94+EW94+FF94, 0.1)*$P$11+FF94/MAX(FE94+EW94+FF94, 0.1)*$Q$11))/($B$13+$C$13+$F$13)</f>
        <v>0</v>
      </c>
      <c r="DK94">
        <v>2.7</v>
      </c>
      <c r="DL94">
        <v>0.5</v>
      </c>
      <c r="DM94" t="s">
        <v>438</v>
      </c>
      <c r="DN94">
        <v>2</v>
      </c>
      <c r="DO94" t="b">
        <v>1</v>
      </c>
      <c r="DP94">
        <v>1759073542.1</v>
      </c>
      <c r="DQ94">
        <v>1193.994444444444</v>
      </c>
      <c r="DR94">
        <v>1228.58037037037</v>
      </c>
      <c r="DS94">
        <v>21.67655185185185</v>
      </c>
      <c r="DT94">
        <v>20.68991111111112</v>
      </c>
      <c r="DU94">
        <v>1194.166296296296</v>
      </c>
      <c r="DV94">
        <v>21.3917962962963</v>
      </c>
      <c r="DW94">
        <v>500.0219259259259</v>
      </c>
      <c r="DX94">
        <v>90.87842962962962</v>
      </c>
      <c r="DY94">
        <v>0.0657076074074074</v>
      </c>
      <c r="DZ94">
        <v>28.65835925925926</v>
      </c>
      <c r="EA94">
        <v>29.99592592592592</v>
      </c>
      <c r="EB94">
        <v>999.9000000000001</v>
      </c>
      <c r="EC94">
        <v>0</v>
      </c>
      <c r="ED94">
        <v>0</v>
      </c>
      <c r="EE94">
        <v>10000.78444444444</v>
      </c>
      <c r="EF94">
        <v>0</v>
      </c>
      <c r="EG94">
        <v>11.29792962962963</v>
      </c>
      <c r="EH94">
        <v>-34.58542222222223</v>
      </c>
      <c r="EI94">
        <v>1220.45</v>
      </c>
      <c r="EJ94">
        <v>1254.535555555555</v>
      </c>
      <c r="EK94">
        <v>0.9866435185185184</v>
      </c>
      <c r="EL94">
        <v>1228.58037037037</v>
      </c>
      <c r="EM94">
        <v>20.68991111111112</v>
      </c>
      <c r="EN94">
        <v>1.969931111111111</v>
      </c>
      <c r="EO94">
        <v>1.880267407407407</v>
      </c>
      <c r="EP94">
        <v>17.2047</v>
      </c>
      <c r="EQ94">
        <v>16.47054814814815</v>
      </c>
      <c r="ER94">
        <v>1999.98</v>
      </c>
      <c r="ES94">
        <v>0.9800063333333333</v>
      </c>
      <c r="ET94">
        <v>0.01999374814814815</v>
      </c>
      <c r="EU94">
        <v>0</v>
      </c>
      <c r="EV94">
        <v>329.5608518518519</v>
      </c>
      <c r="EW94">
        <v>5.00078</v>
      </c>
      <c r="EX94">
        <v>6516.414814814815</v>
      </c>
      <c r="EY94">
        <v>16379.49629629629</v>
      </c>
      <c r="EZ94">
        <v>39.10614814814815</v>
      </c>
      <c r="FA94">
        <v>39.8655925925926</v>
      </c>
      <c r="FB94">
        <v>39.33077777777778</v>
      </c>
      <c r="FC94">
        <v>39.63174074074074</v>
      </c>
      <c r="FD94">
        <v>40.33992592592592</v>
      </c>
      <c r="FE94">
        <v>1955.09</v>
      </c>
      <c r="FF94">
        <v>39.89000000000001</v>
      </c>
      <c r="FG94">
        <v>0</v>
      </c>
      <c r="FH94">
        <v>1759073541.8</v>
      </c>
      <c r="FI94">
        <v>0</v>
      </c>
      <c r="FJ94">
        <v>329.6097692307693</v>
      </c>
      <c r="FK94">
        <v>4.021470106107603</v>
      </c>
      <c r="FL94">
        <v>71.55452997967562</v>
      </c>
      <c r="FM94">
        <v>6516.684999999999</v>
      </c>
      <c r="FN94">
        <v>15</v>
      </c>
      <c r="FO94">
        <v>0</v>
      </c>
      <c r="FP94" t="s">
        <v>439</v>
      </c>
      <c r="FQ94">
        <v>1746989605.5</v>
      </c>
      <c r="FR94">
        <v>1746989593.5</v>
      </c>
      <c r="FS94">
        <v>0</v>
      </c>
      <c r="FT94">
        <v>-0.274</v>
      </c>
      <c r="FU94">
        <v>-0.002</v>
      </c>
      <c r="FV94">
        <v>2.549</v>
      </c>
      <c r="FW94">
        <v>0.129</v>
      </c>
      <c r="FX94">
        <v>420</v>
      </c>
      <c r="FY94">
        <v>17</v>
      </c>
      <c r="FZ94">
        <v>0.02</v>
      </c>
      <c r="GA94">
        <v>0.04</v>
      </c>
      <c r="GB94">
        <v>-34.5658425</v>
      </c>
      <c r="GC94">
        <v>-0.6846923076923486</v>
      </c>
      <c r="GD94">
        <v>0.1035634875028358</v>
      </c>
      <c r="GE94">
        <v>0</v>
      </c>
      <c r="GF94">
        <v>329.4215294117647</v>
      </c>
      <c r="GG94">
        <v>3.936501158480697</v>
      </c>
      <c r="GH94">
        <v>0.4524082120291552</v>
      </c>
      <c r="GI94">
        <v>0</v>
      </c>
      <c r="GJ94">
        <v>0.9883159750000001</v>
      </c>
      <c r="GK94">
        <v>-0.04186168480300215</v>
      </c>
      <c r="GL94">
        <v>0.004111061392678903</v>
      </c>
      <c r="GM94">
        <v>1</v>
      </c>
      <c r="GN94">
        <v>1</v>
      </c>
      <c r="GO94">
        <v>3</v>
      </c>
      <c r="GP94" t="s">
        <v>455</v>
      </c>
      <c r="GQ94">
        <v>3.10239</v>
      </c>
      <c r="GR94">
        <v>2.7237</v>
      </c>
      <c r="GS94">
        <v>0.182635</v>
      </c>
      <c r="GT94">
        <v>0.185877</v>
      </c>
      <c r="GU94">
        <v>0.100682</v>
      </c>
      <c r="GV94">
        <v>0.0988158</v>
      </c>
      <c r="GW94">
        <v>21374.7</v>
      </c>
      <c r="GX94">
        <v>19343.2</v>
      </c>
      <c r="GY94">
        <v>26714.8</v>
      </c>
      <c r="GZ94">
        <v>23981.4</v>
      </c>
      <c r="HA94">
        <v>38451</v>
      </c>
      <c r="HB94">
        <v>31956</v>
      </c>
      <c r="HC94">
        <v>46645.2</v>
      </c>
      <c r="HD94">
        <v>37938.2</v>
      </c>
      <c r="HE94">
        <v>1.86873</v>
      </c>
      <c r="HF94">
        <v>1.87038</v>
      </c>
      <c r="HG94">
        <v>0.140391</v>
      </c>
      <c r="HH94">
        <v>0</v>
      </c>
      <c r="HI94">
        <v>27.7031</v>
      </c>
      <c r="HJ94">
        <v>999.9</v>
      </c>
      <c r="HK94">
        <v>49.2</v>
      </c>
      <c r="HL94">
        <v>31.2</v>
      </c>
      <c r="HM94">
        <v>24.7063</v>
      </c>
      <c r="HN94">
        <v>61.4391</v>
      </c>
      <c r="HO94">
        <v>22.2356</v>
      </c>
      <c r="HP94">
        <v>1</v>
      </c>
      <c r="HQ94">
        <v>0.127886</v>
      </c>
      <c r="HR94">
        <v>-0.181285</v>
      </c>
      <c r="HS94">
        <v>20.281</v>
      </c>
      <c r="HT94">
        <v>5.21175</v>
      </c>
      <c r="HU94">
        <v>11.9796</v>
      </c>
      <c r="HV94">
        <v>4.9634</v>
      </c>
      <c r="HW94">
        <v>3.27428</v>
      </c>
      <c r="HX94">
        <v>9999</v>
      </c>
      <c r="HY94">
        <v>9999</v>
      </c>
      <c r="HZ94">
        <v>9999</v>
      </c>
      <c r="IA94">
        <v>31.1</v>
      </c>
      <c r="IB94">
        <v>1.86399</v>
      </c>
      <c r="IC94">
        <v>1.86014</v>
      </c>
      <c r="ID94">
        <v>1.8584</v>
      </c>
      <c r="IE94">
        <v>1.8598</v>
      </c>
      <c r="IF94">
        <v>1.85989</v>
      </c>
      <c r="IG94">
        <v>1.85837</v>
      </c>
      <c r="IH94">
        <v>1.85745</v>
      </c>
      <c r="II94">
        <v>1.85242</v>
      </c>
      <c r="IJ94">
        <v>0</v>
      </c>
      <c r="IK94">
        <v>0</v>
      </c>
      <c r="IL94">
        <v>0</v>
      </c>
      <c r="IM94">
        <v>0</v>
      </c>
      <c r="IN94" t="s">
        <v>441</v>
      </c>
      <c r="IO94" t="s">
        <v>442</v>
      </c>
      <c r="IP94" t="s">
        <v>443</v>
      </c>
      <c r="IQ94" t="s">
        <v>443</v>
      </c>
      <c r="IR94" t="s">
        <v>443</v>
      </c>
      <c r="IS94" t="s">
        <v>443</v>
      </c>
      <c r="IT94">
        <v>0</v>
      </c>
      <c r="IU94">
        <v>100</v>
      </c>
      <c r="IV94">
        <v>100</v>
      </c>
      <c r="IW94">
        <v>-0.14</v>
      </c>
      <c r="IX94">
        <v>0.2846</v>
      </c>
      <c r="IY94">
        <v>-0.819046093373875</v>
      </c>
      <c r="IZ94">
        <v>-0.0008311593448893811</v>
      </c>
      <c r="JA94">
        <v>1.768286430498992E-06</v>
      </c>
      <c r="JB94">
        <v>-5.176383660599935E-10</v>
      </c>
      <c r="JC94">
        <v>0.01793090377665582</v>
      </c>
      <c r="JD94">
        <v>0.002652576625932546</v>
      </c>
      <c r="JE94">
        <v>0.0004569377311329863</v>
      </c>
      <c r="JF94">
        <v>1.003524486243527E-07</v>
      </c>
      <c r="JG94">
        <v>2</v>
      </c>
      <c r="JH94">
        <v>1975</v>
      </c>
      <c r="JI94">
        <v>1</v>
      </c>
      <c r="JJ94">
        <v>26</v>
      </c>
      <c r="JK94">
        <v>201399.1</v>
      </c>
      <c r="JL94">
        <v>201399.3</v>
      </c>
      <c r="JM94">
        <v>2.78076</v>
      </c>
      <c r="JN94">
        <v>2.61108</v>
      </c>
      <c r="JO94">
        <v>1.49658</v>
      </c>
      <c r="JP94">
        <v>2.34375</v>
      </c>
      <c r="JQ94">
        <v>1.54907</v>
      </c>
      <c r="JR94">
        <v>2.42432</v>
      </c>
      <c r="JS94">
        <v>36.152</v>
      </c>
      <c r="JT94">
        <v>24.1751</v>
      </c>
      <c r="JU94">
        <v>18</v>
      </c>
      <c r="JV94">
        <v>483.041</v>
      </c>
      <c r="JW94">
        <v>499.183</v>
      </c>
      <c r="JX94">
        <v>27.5476</v>
      </c>
      <c r="JY94">
        <v>28.955</v>
      </c>
      <c r="JZ94">
        <v>29.9998</v>
      </c>
      <c r="KA94">
        <v>29.2423</v>
      </c>
      <c r="KB94">
        <v>29.2525</v>
      </c>
      <c r="KC94">
        <v>55.8994</v>
      </c>
      <c r="KD94">
        <v>19.3481</v>
      </c>
      <c r="KE94">
        <v>92.9366</v>
      </c>
      <c r="KF94">
        <v>27.5496</v>
      </c>
      <c r="KG94">
        <v>1276.2</v>
      </c>
      <c r="KH94">
        <v>20.6431</v>
      </c>
      <c r="KI94">
        <v>101.99</v>
      </c>
      <c r="KJ94">
        <v>91.49550000000001</v>
      </c>
    </row>
    <row r="95" spans="1:296">
      <c r="A95">
        <v>77</v>
      </c>
      <c r="B95">
        <v>1759073554.6</v>
      </c>
      <c r="C95">
        <v>471.5</v>
      </c>
      <c r="D95" t="s">
        <v>597</v>
      </c>
      <c r="E95" t="s">
        <v>598</v>
      </c>
      <c r="F95">
        <v>5</v>
      </c>
      <c r="G95" t="s">
        <v>436</v>
      </c>
      <c r="H95">
        <v>1759073546.814285</v>
      </c>
      <c r="I95">
        <f>(J95)/1000</f>
        <v>0</v>
      </c>
      <c r="J95">
        <f>IF(DO95, AM95, AG95)</f>
        <v>0</v>
      </c>
      <c r="K95">
        <f>IF(DO95, AH95, AF95)</f>
        <v>0</v>
      </c>
      <c r="L95">
        <f>DQ95 - IF(AT95&gt;1, K95*DK95*100.0/(AV95), 0)</f>
        <v>0</v>
      </c>
      <c r="M95">
        <f>((S95-I95/2)*L95-K95)/(S95+I95/2)</f>
        <v>0</v>
      </c>
      <c r="N95">
        <f>M95*(DX95+DY95)/1000.0</f>
        <v>0</v>
      </c>
      <c r="O95">
        <f>(DQ95 - IF(AT95&gt;1, K95*DK95*100.0/(AV95), 0))*(DX95+DY95)/1000.0</f>
        <v>0</v>
      </c>
      <c r="P95">
        <f>2.0/((1/R95-1/Q95)+SIGN(R95)*SQRT((1/R95-1/Q95)*(1/R95-1/Q95) + 4*DL95/((DL95+1)*(DL95+1))*(2*1/R95*1/Q95-1/Q95*1/Q95)))</f>
        <v>0</v>
      </c>
      <c r="Q95">
        <f>IF(LEFT(DM95,1)&lt;&gt;"0",IF(LEFT(DM95,1)="1",3.0,DN95),$D$5+$E$5*(EE95*DX95/($K$5*1000))+$F$5*(EE95*DX95/($K$5*1000))*MAX(MIN(DK95,$J$5),$I$5)*MAX(MIN(DK95,$J$5),$I$5)+$G$5*MAX(MIN(DK95,$J$5),$I$5)*(EE95*DX95/($K$5*1000))+$H$5*(EE95*DX95/($K$5*1000))*(EE95*DX95/($K$5*1000)))</f>
        <v>0</v>
      </c>
      <c r="R95">
        <f>I95*(1000-(1000*0.61365*exp(17.502*V95/(240.97+V95))/(DX95+DY95)+DS95)/2)/(1000*0.61365*exp(17.502*V95/(240.97+V95))/(DX95+DY95)-DS95)</f>
        <v>0</v>
      </c>
      <c r="S95">
        <f>1/((DL95+1)/(P95/1.6)+1/(Q95/1.37)) + DL95/((DL95+1)/(P95/1.6) + DL95/(Q95/1.37))</f>
        <v>0</v>
      </c>
      <c r="T95">
        <f>(DG95*DJ95)</f>
        <v>0</v>
      </c>
      <c r="U95">
        <f>(DZ95+(T95+2*0.95*5.67E-8*(((DZ95+$B$9)+273)^4-(DZ95+273)^4)-44100*I95)/(1.84*29.3*Q95+8*0.95*5.67E-8*(DZ95+273)^3))</f>
        <v>0</v>
      </c>
      <c r="V95">
        <f>($C$9*EA95+$D$9*EB95+$E$9*U95)</f>
        <v>0</v>
      </c>
      <c r="W95">
        <f>0.61365*exp(17.502*V95/(240.97+V95))</f>
        <v>0</v>
      </c>
      <c r="X95">
        <f>(Y95/Z95*100)</f>
        <v>0</v>
      </c>
      <c r="Y95">
        <f>DS95*(DX95+DY95)/1000</f>
        <v>0</v>
      </c>
      <c r="Z95">
        <f>0.61365*exp(17.502*DZ95/(240.97+DZ95))</f>
        <v>0</v>
      </c>
      <c r="AA95">
        <f>(W95-DS95*(DX95+DY95)/1000)</f>
        <v>0</v>
      </c>
      <c r="AB95">
        <f>(-I95*44100)</f>
        <v>0</v>
      </c>
      <c r="AC95">
        <f>2*29.3*Q95*0.92*(DZ95-V95)</f>
        <v>0</v>
      </c>
      <c r="AD95">
        <f>2*0.95*5.67E-8*(((DZ95+$B$9)+273)^4-(V95+273)^4)</f>
        <v>0</v>
      </c>
      <c r="AE95">
        <f>T95+AD95+AB95+AC95</f>
        <v>0</v>
      </c>
      <c r="AF95">
        <f>DW95*AT95*(DR95-DQ95*(1000-AT95*DT95)/(1000-AT95*DS95))/(100*DK95)</f>
        <v>0</v>
      </c>
      <c r="AG95">
        <f>1000*DW95*AT95*(DS95-DT95)/(100*DK95*(1000-AT95*DS95))</f>
        <v>0</v>
      </c>
      <c r="AH95">
        <f>(AI95 - AJ95 - DX95*1E3/(8.314*(DZ95+273.15)) * AL95/DW95 * AK95) * DW95/(100*DK95) * (1000 - DT95)/1000</f>
        <v>0</v>
      </c>
      <c r="AI95">
        <v>1286.62707105536</v>
      </c>
      <c r="AJ95">
        <v>1261.565939393939</v>
      </c>
      <c r="AK95">
        <v>3.426200888610141</v>
      </c>
      <c r="AL95">
        <v>65.07382265108268</v>
      </c>
      <c r="AM95">
        <f>(AO95 - AN95 + DX95*1E3/(8.314*(DZ95+273.15)) * AQ95/DW95 * AP95) * DW95/(100*DK95) * 1000/(1000 - AO95)</f>
        <v>0</v>
      </c>
      <c r="AN95">
        <v>20.68464925678308</v>
      </c>
      <c r="AO95">
        <v>21.65895757575758</v>
      </c>
      <c r="AP95">
        <v>-9.284399541247302E-05</v>
      </c>
      <c r="AQ95">
        <v>105.1465455162051</v>
      </c>
      <c r="AR95">
        <v>0</v>
      </c>
      <c r="AS95">
        <v>0</v>
      </c>
      <c r="AT95">
        <f>IF(AR95*$H$15&gt;=AV95,1.0,(AV95/(AV95-AR95*$H$15)))</f>
        <v>0</v>
      </c>
      <c r="AU95">
        <f>(AT95-1)*100</f>
        <v>0</v>
      </c>
      <c r="AV95">
        <f>MAX(0,($B$15+$C$15*EE95)/(1+$D$15*EE95)*DX95/(DZ95+273)*$E$15)</f>
        <v>0</v>
      </c>
      <c r="AW95" t="s">
        <v>437</v>
      </c>
      <c r="AX95" t="s">
        <v>437</v>
      </c>
      <c r="AY95">
        <v>0</v>
      </c>
      <c r="AZ95">
        <v>0</v>
      </c>
      <c r="BA95">
        <f>1-AY95/AZ95</f>
        <v>0</v>
      </c>
      <c r="BB95">
        <v>0</v>
      </c>
      <c r="BC95" t="s">
        <v>437</v>
      </c>
      <c r="BD95" t="s">
        <v>437</v>
      </c>
      <c r="BE95">
        <v>0</v>
      </c>
      <c r="BF95">
        <v>0</v>
      </c>
      <c r="BG95">
        <f>1-BE95/BF95</f>
        <v>0</v>
      </c>
      <c r="BH95">
        <v>0.5</v>
      </c>
      <c r="BI95">
        <f>DH95</f>
        <v>0</v>
      </c>
      <c r="BJ95">
        <f>K95</f>
        <v>0</v>
      </c>
      <c r="BK95">
        <f>BG95*BH95*BI95</f>
        <v>0</v>
      </c>
      <c r="BL95">
        <f>(BJ95-BB95)/BI95</f>
        <v>0</v>
      </c>
      <c r="BM95">
        <f>(AZ95-BF95)/BF95</f>
        <v>0</v>
      </c>
      <c r="BN95">
        <f>AY95/(BA95+AY95/BF95)</f>
        <v>0</v>
      </c>
      <c r="BO95" t="s">
        <v>437</v>
      </c>
      <c r="BP95">
        <v>0</v>
      </c>
      <c r="BQ95">
        <f>IF(BP95&lt;&gt;0, BP95, BN95)</f>
        <v>0</v>
      </c>
      <c r="BR95">
        <f>1-BQ95/BF95</f>
        <v>0</v>
      </c>
      <c r="BS95">
        <f>(BF95-BE95)/(BF95-BQ95)</f>
        <v>0</v>
      </c>
      <c r="BT95">
        <f>(AZ95-BF95)/(AZ95-BQ95)</f>
        <v>0</v>
      </c>
      <c r="BU95">
        <f>(BF95-BE95)/(BF95-AY95)</f>
        <v>0</v>
      </c>
      <c r="BV95">
        <f>(AZ95-BF95)/(AZ95-AY95)</f>
        <v>0</v>
      </c>
      <c r="BW95">
        <f>(BS95*BQ95/BE95)</f>
        <v>0</v>
      </c>
      <c r="BX95">
        <f>(1-BW95)</f>
        <v>0</v>
      </c>
      <c r="DG95">
        <f>$B$13*EF95+$C$13*EG95+$F$13*ER95*(1-EU95)</f>
        <v>0</v>
      </c>
      <c r="DH95">
        <f>DG95*DI95</f>
        <v>0</v>
      </c>
      <c r="DI95">
        <f>($B$13*$D$11+$C$13*$D$11+$F$13*((FE95+EW95)/MAX(FE95+EW95+FF95, 0.1)*$I$11+FF95/MAX(FE95+EW95+FF95, 0.1)*$J$11))/($B$13+$C$13+$F$13)</f>
        <v>0</v>
      </c>
      <c r="DJ95">
        <f>($B$13*$K$11+$C$13*$K$11+$F$13*((FE95+EW95)/MAX(FE95+EW95+FF95, 0.1)*$P$11+FF95/MAX(FE95+EW95+FF95, 0.1)*$Q$11))/($B$13+$C$13+$F$13)</f>
        <v>0</v>
      </c>
      <c r="DK95">
        <v>2.7</v>
      </c>
      <c r="DL95">
        <v>0.5</v>
      </c>
      <c r="DM95" t="s">
        <v>438</v>
      </c>
      <c r="DN95">
        <v>2</v>
      </c>
      <c r="DO95" t="b">
        <v>1</v>
      </c>
      <c r="DP95">
        <v>1759073546.814285</v>
      </c>
      <c r="DQ95">
        <v>1209.796428571429</v>
      </c>
      <c r="DR95">
        <v>1244.401071428572</v>
      </c>
      <c r="DS95">
        <v>21.67008571428571</v>
      </c>
      <c r="DT95">
        <v>20.68770714285714</v>
      </c>
      <c r="DU95">
        <v>1209.948928571428</v>
      </c>
      <c r="DV95">
        <v>21.38546785714285</v>
      </c>
      <c r="DW95">
        <v>500.0391071428571</v>
      </c>
      <c r="DX95">
        <v>90.87936785714284</v>
      </c>
      <c r="DY95">
        <v>0.06572189285714285</v>
      </c>
      <c r="DZ95">
        <v>28.65896785714285</v>
      </c>
      <c r="EA95">
        <v>29.99611428571429</v>
      </c>
      <c r="EB95">
        <v>999.9000000000002</v>
      </c>
      <c r="EC95">
        <v>0</v>
      </c>
      <c r="ED95">
        <v>0</v>
      </c>
      <c r="EE95">
        <v>10004.90785714286</v>
      </c>
      <c r="EF95">
        <v>0</v>
      </c>
      <c r="EG95">
        <v>11.30279642857143</v>
      </c>
      <c r="EH95">
        <v>-34.60458928571428</v>
      </c>
      <c r="EI95">
        <v>1236.593928571428</v>
      </c>
      <c r="EJ95">
        <v>1270.6875</v>
      </c>
      <c r="EK95">
        <v>0.9823779285714285</v>
      </c>
      <c r="EL95">
        <v>1244.401071428572</v>
      </c>
      <c r="EM95">
        <v>20.68770714285714</v>
      </c>
      <c r="EN95">
        <v>1.969364285714286</v>
      </c>
      <c r="EO95">
        <v>1.880087142857143</v>
      </c>
      <c r="EP95">
        <v>17.20015</v>
      </c>
      <c r="EQ95">
        <v>16.46904285714286</v>
      </c>
      <c r="ER95">
        <v>1999.985714285714</v>
      </c>
      <c r="ES95">
        <v>0.9800063214285714</v>
      </c>
      <c r="ET95">
        <v>0.01999376785714286</v>
      </c>
      <c r="EU95">
        <v>0</v>
      </c>
      <c r="EV95">
        <v>329.8168928571428</v>
      </c>
      <c r="EW95">
        <v>5.00078</v>
      </c>
      <c r="EX95">
        <v>6521.925000000001</v>
      </c>
      <c r="EY95">
        <v>16379.53571428571</v>
      </c>
      <c r="EZ95">
        <v>39.08224999999999</v>
      </c>
      <c r="FA95">
        <v>39.85471428571428</v>
      </c>
      <c r="FB95">
        <v>39.31225</v>
      </c>
      <c r="FC95">
        <v>39.62921428571428</v>
      </c>
      <c r="FD95">
        <v>40.31442857142857</v>
      </c>
      <c r="FE95">
        <v>1955.095714285714</v>
      </c>
      <c r="FF95">
        <v>39.89000000000001</v>
      </c>
      <c r="FG95">
        <v>0</v>
      </c>
      <c r="FH95">
        <v>1759073546.6</v>
      </c>
      <c r="FI95">
        <v>0</v>
      </c>
      <c r="FJ95">
        <v>329.8607307692308</v>
      </c>
      <c r="FK95">
        <v>3.214666673455853</v>
      </c>
      <c r="FL95">
        <v>68.31829062408744</v>
      </c>
      <c r="FM95">
        <v>6522.34576923077</v>
      </c>
      <c r="FN95">
        <v>15</v>
      </c>
      <c r="FO95">
        <v>0</v>
      </c>
      <c r="FP95" t="s">
        <v>439</v>
      </c>
      <c r="FQ95">
        <v>1746989605.5</v>
      </c>
      <c r="FR95">
        <v>1746989593.5</v>
      </c>
      <c r="FS95">
        <v>0</v>
      </c>
      <c r="FT95">
        <v>-0.274</v>
      </c>
      <c r="FU95">
        <v>-0.002</v>
      </c>
      <c r="FV95">
        <v>2.549</v>
      </c>
      <c r="FW95">
        <v>0.129</v>
      </c>
      <c r="FX95">
        <v>420</v>
      </c>
      <c r="FY95">
        <v>17</v>
      </c>
      <c r="FZ95">
        <v>0.02</v>
      </c>
      <c r="GA95">
        <v>0.04</v>
      </c>
      <c r="GB95">
        <v>-34.5713625</v>
      </c>
      <c r="GC95">
        <v>-0.3105489681050319</v>
      </c>
      <c r="GD95">
        <v>0.1021185235094499</v>
      </c>
      <c r="GE95">
        <v>1</v>
      </c>
      <c r="GF95">
        <v>329.6268235294117</v>
      </c>
      <c r="GG95">
        <v>3.237738739755044</v>
      </c>
      <c r="GH95">
        <v>0.3865720745968749</v>
      </c>
      <c r="GI95">
        <v>0</v>
      </c>
      <c r="GJ95">
        <v>0.9853124000000001</v>
      </c>
      <c r="GK95">
        <v>-0.05105630769230957</v>
      </c>
      <c r="GL95">
        <v>0.00496021222227437</v>
      </c>
      <c r="GM95">
        <v>1</v>
      </c>
      <c r="GN95">
        <v>2</v>
      </c>
      <c r="GO95">
        <v>3</v>
      </c>
      <c r="GP95" t="s">
        <v>446</v>
      </c>
      <c r="GQ95">
        <v>3.10257</v>
      </c>
      <c r="GR95">
        <v>2.7235</v>
      </c>
      <c r="GS95">
        <v>0.18417</v>
      </c>
      <c r="GT95">
        <v>0.187391</v>
      </c>
      <c r="GU95">
        <v>0.100656</v>
      </c>
      <c r="GV95">
        <v>0.0988009</v>
      </c>
      <c r="GW95">
        <v>21334.6</v>
      </c>
      <c r="GX95">
        <v>19307.4</v>
      </c>
      <c r="GY95">
        <v>26714.9</v>
      </c>
      <c r="GZ95">
        <v>23981.6</v>
      </c>
      <c r="HA95">
        <v>38452.6</v>
      </c>
      <c r="HB95">
        <v>31956.7</v>
      </c>
      <c r="HC95">
        <v>46645.4</v>
      </c>
      <c r="HD95">
        <v>37938.2</v>
      </c>
      <c r="HE95">
        <v>1.8691</v>
      </c>
      <c r="HF95">
        <v>1.8702</v>
      </c>
      <c r="HG95">
        <v>0.141039</v>
      </c>
      <c r="HH95">
        <v>0</v>
      </c>
      <c r="HI95">
        <v>27.7011</v>
      </c>
      <c r="HJ95">
        <v>999.9</v>
      </c>
      <c r="HK95">
        <v>49.2</v>
      </c>
      <c r="HL95">
        <v>31.2</v>
      </c>
      <c r="HM95">
        <v>24.7045</v>
      </c>
      <c r="HN95">
        <v>61.0591</v>
      </c>
      <c r="HO95">
        <v>22.1995</v>
      </c>
      <c r="HP95">
        <v>1</v>
      </c>
      <c r="HQ95">
        <v>0.12732</v>
      </c>
      <c r="HR95">
        <v>-0.186272</v>
      </c>
      <c r="HS95">
        <v>20.2811</v>
      </c>
      <c r="HT95">
        <v>5.21175</v>
      </c>
      <c r="HU95">
        <v>11.98</v>
      </c>
      <c r="HV95">
        <v>4.96335</v>
      </c>
      <c r="HW95">
        <v>3.27435</v>
      </c>
      <c r="HX95">
        <v>9999</v>
      </c>
      <c r="HY95">
        <v>9999</v>
      </c>
      <c r="HZ95">
        <v>9999</v>
      </c>
      <c r="IA95">
        <v>31.1</v>
      </c>
      <c r="IB95">
        <v>1.86401</v>
      </c>
      <c r="IC95">
        <v>1.86015</v>
      </c>
      <c r="ID95">
        <v>1.8584</v>
      </c>
      <c r="IE95">
        <v>1.85978</v>
      </c>
      <c r="IF95">
        <v>1.85989</v>
      </c>
      <c r="IG95">
        <v>1.85838</v>
      </c>
      <c r="IH95">
        <v>1.85745</v>
      </c>
      <c r="II95">
        <v>1.85242</v>
      </c>
      <c r="IJ95">
        <v>0</v>
      </c>
      <c r="IK95">
        <v>0</v>
      </c>
      <c r="IL95">
        <v>0</v>
      </c>
      <c r="IM95">
        <v>0</v>
      </c>
      <c r="IN95" t="s">
        <v>441</v>
      </c>
      <c r="IO95" t="s">
        <v>442</v>
      </c>
      <c r="IP95" t="s">
        <v>443</v>
      </c>
      <c r="IQ95" t="s">
        <v>443</v>
      </c>
      <c r="IR95" t="s">
        <v>443</v>
      </c>
      <c r="IS95" t="s">
        <v>443</v>
      </c>
      <c r="IT95">
        <v>0</v>
      </c>
      <c r="IU95">
        <v>100</v>
      </c>
      <c r="IV95">
        <v>100</v>
      </c>
      <c r="IW95">
        <v>-0.12</v>
      </c>
      <c r="IX95">
        <v>0.2843</v>
      </c>
      <c r="IY95">
        <v>-0.819046093373875</v>
      </c>
      <c r="IZ95">
        <v>-0.0008311593448893811</v>
      </c>
      <c r="JA95">
        <v>1.768286430498992E-06</v>
      </c>
      <c r="JB95">
        <v>-5.176383660599935E-10</v>
      </c>
      <c r="JC95">
        <v>0.01793090377665582</v>
      </c>
      <c r="JD95">
        <v>0.002652576625932546</v>
      </c>
      <c r="JE95">
        <v>0.0004569377311329863</v>
      </c>
      <c r="JF95">
        <v>1.003524486243527E-07</v>
      </c>
      <c r="JG95">
        <v>2</v>
      </c>
      <c r="JH95">
        <v>1975</v>
      </c>
      <c r="JI95">
        <v>1</v>
      </c>
      <c r="JJ95">
        <v>26</v>
      </c>
      <c r="JK95">
        <v>201399.2</v>
      </c>
      <c r="JL95">
        <v>201399.4</v>
      </c>
      <c r="JM95">
        <v>2.81372</v>
      </c>
      <c r="JN95">
        <v>2.60864</v>
      </c>
      <c r="JO95">
        <v>1.49658</v>
      </c>
      <c r="JP95">
        <v>2.34375</v>
      </c>
      <c r="JQ95">
        <v>1.54907</v>
      </c>
      <c r="JR95">
        <v>2.34741</v>
      </c>
      <c r="JS95">
        <v>36.152</v>
      </c>
      <c r="JT95">
        <v>24.1751</v>
      </c>
      <c r="JU95">
        <v>18</v>
      </c>
      <c r="JV95">
        <v>483.226</v>
      </c>
      <c r="JW95">
        <v>499.03</v>
      </c>
      <c r="JX95">
        <v>27.5504</v>
      </c>
      <c r="JY95">
        <v>28.9505</v>
      </c>
      <c r="JZ95">
        <v>29.9997</v>
      </c>
      <c r="KA95">
        <v>29.2378</v>
      </c>
      <c r="KB95">
        <v>29.2481</v>
      </c>
      <c r="KC95">
        <v>56.4624</v>
      </c>
      <c r="KD95">
        <v>19.3481</v>
      </c>
      <c r="KE95">
        <v>92.9366</v>
      </c>
      <c r="KF95">
        <v>27.5527</v>
      </c>
      <c r="KG95">
        <v>1289.56</v>
      </c>
      <c r="KH95">
        <v>20.6431</v>
      </c>
      <c r="KI95">
        <v>101.99</v>
      </c>
      <c r="KJ95">
        <v>91.49590000000001</v>
      </c>
    </row>
    <row r="96" spans="1:296">
      <c r="A96">
        <v>78</v>
      </c>
      <c r="B96">
        <v>1759073559.1</v>
      </c>
      <c r="C96">
        <v>476</v>
      </c>
      <c r="D96" t="s">
        <v>599</v>
      </c>
      <c r="E96" t="s">
        <v>600</v>
      </c>
      <c r="F96">
        <v>5</v>
      </c>
      <c r="G96" t="s">
        <v>436</v>
      </c>
      <c r="H96">
        <v>1759073551.260714</v>
      </c>
      <c r="I96">
        <f>(J96)/1000</f>
        <v>0</v>
      </c>
      <c r="J96">
        <f>IF(DO96, AM96, AG96)</f>
        <v>0</v>
      </c>
      <c r="K96">
        <f>IF(DO96, AH96, AF96)</f>
        <v>0</v>
      </c>
      <c r="L96">
        <f>DQ96 - IF(AT96&gt;1, K96*DK96*100.0/(AV96), 0)</f>
        <v>0</v>
      </c>
      <c r="M96">
        <f>((S96-I96/2)*L96-K96)/(S96+I96/2)</f>
        <v>0</v>
      </c>
      <c r="N96">
        <f>M96*(DX96+DY96)/1000.0</f>
        <v>0</v>
      </c>
      <c r="O96">
        <f>(DQ96 - IF(AT96&gt;1, K96*DK96*100.0/(AV96), 0))*(DX96+DY96)/1000.0</f>
        <v>0</v>
      </c>
      <c r="P96">
        <f>2.0/((1/R96-1/Q96)+SIGN(R96)*SQRT((1/R96-1/Q96)*(1/R96-1/Q96) + 4*DL96/((DL96+1)*(DL96+1))*(2*1/R96*1/Q96-1/Q96*1/Q96)))</f>
        <v>0</v>
      </c>
      <c r="Q96">
        <f>IF(LEFT(DM96,1)&lt;&gt;"0",IF(LEFT(DM96,1)="1",3.0,DN96),$D$5+$E$5*(EE96*DX96/($K$5*1000))+$F$5*(EE96*DX96/($K$5*1000))*MAX(MIN(DK96,$J$5),$I$5)*MAX(MIN(DK96,$J$5),$I$5)+$G$5*MAX(MIN(DK96,$J$5),$I$5)*(EE96*DX96/($K$5*1000))+$H$5*(EE96*DX96/($K$5*1000))*(EE96*DX96/($K$5*1000)))</f>
        <v>0</v>
      </c>
      <c r="R96">
        <f>I96*(1000-(1000*0.61365*exp(17.502*V96/(240.97+V96))/(DX96+DY96)+DS96)/2)/(1000*0.61365*exp(17.502*V96/(240.97+V96))/(DX96+DY96)-DS96)</f>
        <v>0</v>
      </c>
      <c r="S96">
        <f>1/((DL96+1)/(P96/1.6)+1/(Q96/1.37)) + DL96/((DL96+1)/(P96/1.6) + DL96/(Q96/1.37))</f>
        <v>0</v>
      </c>
      <c r="T96">
        <f>(DG96*DJ96)</f>
        <v>0</v>
      </c>
      <c r="U96">
        <f>(DZ96+(T96+2*0.95*5.67E-8*(((DZ96+$B$9)+273)^4-(DZ96+273)^4)-44100*I96)/(1.84*29.3*Q96+8*0.95*5.67E-8*(DZ96+273)^3))</f>
        <v>0</v>
      </c>
      <c r="V96">
        <f>($C$9*EA96+$D$9*EB96+$E$9*U96)</f>
        <v>0</v>
      </c>
      <c r="W96">
        <f>0.61365*exp(17.502*V96/(240.97+V96))</f>
        <v>0</v>
      </c>
      <c r="X96">
        <f>(Y96/Z96*100)</f>
        <v>0</v>
      </c>
      <c r="Y96">
        <f>DS96*(DX96+DY96)/1000</f>
        <v>0</v>
      </c>
      <c r="Z96">
        <f>0.61365*exp(17.502*DZ96/(240.97+DZ96))</f>
        <v>0</v>
      </c>
      <c r="AA96">
        <f>(W96-DS96*(DX96+DY96)/1000)</f>
        <v>0</v>
      </c>
      <c r="AB96">
        <f>(-I96*44100)</f>
        <v>0</v>
      </c>
      <c r="AC96">
        <f>2*29.3*Q96*0.92*(DZ96-V96)</f>
        <v>0</v>
      </c>
      <c r="AD96">
        <f>2*0.95*5.67E-8*(((DZ96+$B$9)+273)^4-(V96+273)^4)</f>
        <v>0</v>
      </c>
      <c r="AE96">
        <f>T96+AD96+AB96+AC96</f>
        <v>0</v>
      </c>
      <c r="AF96">
        <f>DW96*AT96*(DR96-DQ96*(1000-AT96*DT96)/(1000-AT96*DS96))/(100*DK96)</f>
        <v>0</v>
      </c>
      <c r="AG96">
        <f>1000*DW96*AT96*(DS96-DT96)/(100*DK96*(1000-AT96*DS96))</f>
        <v>0</v>
      </c>
      <c r="AH96">
        <f>(AI96 - AJ96 - DX96*1E3/(8.314*(DZ96+273.15)) * AL96/DW96 * AK96) * DW96/(100*DK96) * (1000 - DT96)/1000</f>
        <v>0</v>
      </c>
      <c r="AI96">
        <v>1302.036637991583</v>
      </c>
      <c r="AJ96">
        <v>1276.945696969697</v>
      </c>
      <c r="AK96">
        <v>3.427426032542619</v>
      </c>
      <c r="AL96">
        <v>65.07382265108268</v>
      </c>
      <c r="AM96">
        <f>(AO96 - AN96 + DX96*1E3/(8.314*(DZ96+273.15)) * AQ96/DW96 * AP96) * DW96/(100*DK96) * 1000/(1000 - AO96)</f>
        <v>0</v>
      </c>
      <c r="AN96">
        <v>20.68165369911816</v>
      </c>
      <c r="AO96">
        <v>21.64999212121212</v>
      </c>
      <c r="AP96">
        <v>-9.003170446933589E-05</v>
      </c>
      <c r="AQ96">
        <v>105.1465455162051</v>
      </c>
      <c r="AR96">
        <v>0</v>
      </c>
      <c r="AS96">
        <v>0</v>
      </c>
      <c r="AT96">
        <f>IF(AR96*$H$15&gt;=AV96,1.0,(AV96/(AV96-AR96*$H$15)))</f>
        <v>0</v>
      </c>
      <c r="AU96">
        <f>(AT96-1)*100</f>
        <v>0</v>
      </c>
      <c r="AV96">
        <f>MAX(0,($B$15+$C$15*EE96)/(1+$D$15*EE96)*DX96/(DZ96+273)*$E$15)</f>
        <v>0</v>
      </c>
      <c r="AW96" t="s">
        <v>437</v>
      </c>
      <c r="AX96" t="s">
        <v>437</v>
      </c>
      <c r="AY96">
        <v>0</v>
      </c>
      <c r="AZ96">
        <v>0</v>
      </c>
      <c r="BA96">
        <f>1-AY96/AZ96</f>
        <v>0</v>
      </c>
      <c r="BB96">
        <v>0</v>
      </c>
      <c r="BC96" t="s">
        <v>437</v>
      </c>
      <c r="BD96" t="s">
        <v>437</v>
      </c>
      <c r="BE96">
        <v>0</v>
      </c>
      <c r="BF96">
        <v>0</v>
      </c>
      <c r="BG96">
        <f>1-BE96/BF96</f>
        <v>0</v>
      </c>
      <c r="BH96">
        <v>0.5</v>
      </c>
      <c r="BI96">
        <f>DH96</f>
        <v>0</v>
      </c>
      <c r="BJ96">
        <f>K96</f>
        <v>0</v>
      </c>
      <c r="BK96">
        <f>BG96*BH96*BI96</f>
        <v>0</v>
      </c>
      <c r="BL96">
        <f>(BJ96-BB96)/BI96</f>
        <v>0</v>
      </c>
      <c r="BM96">
        <f>(AZ96-BF96)/BF96</f>
        <v>0</v>
      </c>
      <c r="BN96">
        <f>AY96/(BA96+AY96/BF96)</f>
        <v>0</v>
      </c>
      <c r="BO96" t="s">
        <v>437</v>
      </c>
      <c r="BP96">
        <v>0</v>
      </c>
      <c r="BQ96">
        <f>IF(BP96&lt;&gt;0, BP96, BN96)</f>
        <v>0</v>
      </c>
      <c r="BR96">
        <f>1-BQ96/BF96</f>
        <v>0</v>
      </c>
      <c r="BS96">
        <f>(BF96-BE96)/(BF96-BQ96)</f>
        <v>0</v>
      </c>
      <c r="BT96">
        <f>(AZ96-BF96)/(AZ96-BQ96)</f>
        <v>0</v>
      </c>
      <c r="BU96">
        <f>(BF96-BE96)/(BF96-AY96)</f>
        <v>0</v>
      </c>
      <c r="BV96">
        <f>(AZ96-BF96)/(AZ96-AY96)</f>
        <v>0</v>
      </c>
      <c r="BW96">
        <f>(BS96*BQ96/BE96)</f>
        <v>0</v>
      </c>
      <c r="BX96">
        <f>(1-BW96)</f>
        <v>0</v>
      </c>
      <c r="DG96">
        <f>$B$13*EF96+$C$13*EG96+$F$13*ER96*(1-EU96)</f>
        <v>0</v>
      </c>
      <c r="DH96">
        <f>DG96*DI96</f>
        <v>0</v>
      </c>
      <c r="DI96">
        <f>($B$13*$D$11+$C$13*$D$11+$F$13*((FE96+EW96)/MAX(FE96+EW96+FF96, 0.1)*$I$11+FF96/MAX(FE96+EW96+FF96, 0.1)*$J$11))/($B$13+$C$13+$F$13)</f>
        <v>0</v>
      </c>
      <c r="DJ96">
        <f>($B$13*$K$11+$C$13*$K$11+$F$13*((FE96+EW96)/MAX(FE96+EW96+FF96, 0.1)*$P$11+FF96/MAX(FE96+EW96+FF96, 0.1)*$Q$11))/($B$13+$C$13+$F$13)</f>
        <v>0</v>
      </c>
      <c r="DK96">
        <v>2.7</v>
      </c>
      <c r="DL96">
        <v>0.5</v>
      </c>
      <c r="DM96" t="s">
        <v>438</v>
      </c>
      <c r="DN96">
        <v>2</v>
      </c>
      <c r="DO96" t="b">
        <v>1</v>
      </c>
      <c r="DP96">
        <v>1759073551.260714</v>
      </c>
      <c r="DQ96">
        <v>1224.7</v>
      </c>
      <c r="DR96">
        <v>1259.275</v>
      </c>
      <c r="DS96">
        <v>21.66313928571428</v>
      </c>
      <c r="DT96">
        <v>20.68501428571429</v>
      </c>
      <c r="DU96">
        <v>1224.834642857143</v>
      </c>
      <c r="DV96">
        <v>21.378675</v>
      </c>
      <c r="DW96">
        <v>500.0808928571428</v>
      </c>
      <c r="DX96">
        <v>90.87954285714288</v>
      </c>
      <c r="DY96">
        <v>0.06561552499999999</v>
      </c>
      <c r="DZ96">
        <v>28.66015714285715</v>
      </c>
      <c r="EA96">
        <v>29.99921785714286</v>
      </c>
      <c r="EB96">
        <v>999.9000000000002</v>
      </c>
      <c r="EC96">
        <v>0</v>
      </c>
      <c r="ED96">
        <v>0</v>
      </c>
      <c r="EE96">
        <v>10003.23464285714</v>
      </c>
      <c r="EF96">
        <v>0</v>
      </c>
      <c r="EG96">
        <v>11.30756785714286</v>
      </c>
      <c r="EH96">
        <v>-34.57473571428572</v>
      </c>
      <c r="EI96">
        <v>1251.818571428571</v>
      </c>
      <c r="EJ96">
        <v>1285.872857142858</v>
      </c>
      <c r="EK96">
        <v>0.9781339285714286</v>
      </c>
      <c r="EL96">
        <v>1259.275</v>
      </c>
      <c r="EM96">
        <v>20.68501428571429</v>
      </c>
      <c r="EN96">
        <v>1.968736785714286</v>
      </c>
      <c r="EO96">
        <v>1.879845357142857</v>
      </c>
      <c r="EP96">
        <v>17.19511428571429</v>
      </c>
      <c r="EQ96">
        <v>16.46702142857143</v>
      </c>
      <c r="ER96">
        <v>1999.984642857142</v>
      </c>
      <c r="ES96">
        <v>0.9800063214285714</v>
      </c>
      <c r="ET96">
        <v>0.01999376428571429</v>
      </c>
      <c r="EU96">
        <v>0</v>
      </c>
      <c r="EV96">
        <v>330.0861785714285</v>
      </c>
      <c r="EW96">
        <v>5.00078</v>
      </c>
      <c r="EX96">
        <v>6526.96642857143</v>
      </c>
      <c r="EY96">
        <v>16379.53928571429</v>
      </c>
      <c r="EZ96">
        <v>39.07564285714285</v>
      </c>
      <c r="FA96">
        <v>39.84799999999999</v>
      </c>
      <c r="FB96">
        <v>39.35232142857142</v>
      </c>
      <c r="FC96">
        <v>39.62471428571428</v>
      </c>
      <c r="FD96">
        <v>40.23407142857143</v>
      </c>
      <c r="FE96">
        <v>1955.094642857143</v>
      </c>
      <c r="FF96">
        <v>39.89000000000001</v>
      </c>
      <c r="FG96">
        <v>0</v>
      </c>
      <c r="FH96">
        <v>1759073550.8</v>
      </c>
      <c r="FI96">
        <v>0</v>
      </c>
      <c r="FJ96">
        <v>330.14884</v>
      </c>
      <c r="FK96">
        <v>2.577000018245285</v>
      </c>
      <c r="FL96">
        <v>66.07538473091785</v>
      </c>
      <c r="FM96">
        <v>6527.409600000001</v>
      </c>
      <c r="FN96">
        <v>15</v>
      </c>
      <c r="FO96">
        <v>0</v>
      </c>
      <c r="FP96" t="s">
        <v>439</v>
      </c>
      <c r="FQ96">
        <v>1746989605.5</v>
      </c>
      <c r="FR96">
        <v>1746989593.5</v>
      </c>
      <c r="FS96">
        <v>0</v>
      </c>
      <c r="FT96">
        <v>-0.274</v>
      </c>
      <c r="FU96">
        <v>-0.002</v>
      </c>
      <c r="FV96">
        <v>2.549</v>
      </c>
      <c r="FW96">
        <v>0.129</v>
      </c>
      <c r="FX96">
        <v>420</v>
      </c>
      <c r="FY96">
        <v>17</v>
      </c>
      <c r="FZ96">
        <v>0.02</v>
      </c>
      <c r="GA96">
        <v>0.04</v>
      </c>
      <c r="GB96">
        <v>-34.57474146341463</v>
      </c>
      <c r="GC96">
        <v>0.07429965156788421</v>
      </c>
      <c r="GD96">
        <v>0.09797272884766697</v>
      </c>
      <c r="GE96">
        <v>1</v>
      </c>
      <c r="GF96">
        <v>329.9022647058823</v>
      </c>
      <c r="GG96">
        <v>3.1077616568024</v>
      </c>
      <c r="GH96">
        <v>0.3726829837829838</v>
      </c>
      <c r="GI96">
        <v>0</v>
      </c>
      <c r="GJ96">
        <v>0.9816809756097561</v>
      </c>
      <c r="GK96">
        <v>-0.05391290592334418</v>
      </c>
      <c r="GL96">
        <v>0.005384391002037267</v>
      </c>
      <c r="GM96">
        <v>1</v>
      </c>
      <c r="GN96">
        <v>2</v>
      </c>
      <c r="GO96">
        <v>3</v>
      </c>
      <c r="GP96" t="s">
        <v>446</v>
      </c>
      <c r="GQ96">
        <v>3.102</v>
      </c>
      <c r="GR96">
        <v>2.72336</v>
      </c>
      <c r="GS96">
        <v>0.185549</v>
      </c>
      <c r="GT96">
        <v>0.188743</v>
      </c>
      <c r="GU96">
        <v>0.100622</v>
      </c>
      <c r="GV96">
        <v>0.0988044</v>
      </c>
      <c r="GW96">
        <v>21298.8</v>
      </c>
      <c r="GX96">
        <v>19275.3</v>
      </c>
      <c r="GY96">
        <v>26715.1</v>
      </c>
      <c r="GZ96">
        <v>23981.6</v>
      </c>
      <c r="HA96">
        <v>38454.3</v>
      </c>
      <c r="HB96">
        <v>31956.9</v>
      </c>
      <c r="HC96">
        <v>46645.5</v>
      </c>
      <c r="HD96">
        <v>37938.4</v>
      </c>
      <c r="HE96">
        <v>1.86797</v>
      </c>
      <c r="HF96">
        <v>1.87125</v>
      </c>
      <c r="HG96">
        <v>0.142008</v>
      </c>
      <c r="HH96">
        <v>0</v>
      </c>
      <c r="HI96">
        <v>27.6992</v>
      </c>
      <c r="HJ96">
        <v>999.9</v>
      </c>
      <c r="HK96">
        <v>49.2</v>
      </c>
      <c r="HL96">
        <v>31.2</v>
      </c>
      <c r="HM96">
        <v>24.7042</v>
      </c>
      <c r="HN96">
        <v>61.5191</v>
      </c>
      <c r="HO96">
        <v>22.1835</v>
      </c>
      <c r="HP96">
        <v>1</v>
      </c>
      <c r="HQ96">
        <v>0.127053</v>
      </c>
      <c r="HR96">
        <v>-0.130945</v>
      </c>
      <c r="HS96">
        <v>20.2811</v>
      </c>
      <c r="HT96">
        <v>5.21235</v>
      </c>
      <c r="HU96">
        <v>11.9798</v>
      </c>
      <c r="HV96">
        <v>4.9634</v>
      </c>
      <c r="HW96">
        <v>3.27438</v>
      </c>
      <c r="HX96">
        <v>9999</v>
      </c>
      <c r="HY96">
        <v>9999</v>
      </c>
      <c r="HZ96">
        <v>9999</v>
      </c>
      <c r="IA96">
        <v>31.1</v>
      </c>
      <c r="IB96">
        <v>1.86399</v>
      </c>
      <c r="IC96">
        <v>1.86011</v>
      </c>
      <c r="ID96">
        <v>1.8584</v>
      </c>
      <c r="IE96">
        <v>1.85979</v>
      </c>
      <c r="IF96">
        <v>1.85989</v>
      </c>
      <c r="IG96">
        <v>1.85838</v>
      </c>
      <c r="IH96">
        <v>1.85745</v>
      </c>
      <c r="II96">
        <v>1.85242</v>
      </c>
      <c r="IJ96">
        <v>0</v>
      </c>
      <c r="IK96">
        <v>0</v>
      </c>
      <c r="IL96">
        <v>0</v>
      </c>
      <c r="IM96">
        <v>0</v>
      </c>
      <c r="IN96" t="s">
        <v>441</v>
      </c>
      <c r="IO96" t="s">
        <v>442</v>
      </c>
      <c r="IP96" t="s">
        <v>443</v>
      </c>
      <c r="IQ96" t="s">
        <v>443</v>
      </c>
      <c r="IR96" t="s">
        <v>443</v>
      </c>
      <c r="IS96" t="s">
        <v>443</v>
      </c>
      <c r="IT96">
        <v>0</v>
      </c>
      <c r="IU96">
        <v>100</v>
      </c>
      <c r="IV96">
        <v>100</v>
      </c>
      <c r="IW96">
        <v>-0.1</v>
      </c>
      <c r="IX96">
        <v>0.2842</v>
      </c>
      <c r="IY96">
        <v>-0.819046093373875</v>
      </c>
      <c r="IZ96">
        <v>-0.0008311593448893811</v>
      </c>
      <c r="JA96">
        <v>1.768286430498992E-06</v>
      </c>
      <c r="JB96">
        <v>-5.176383660599935E-10</v>
      </c>
      <c r="JC96">
        <v>0.01793090377665582</v>
      </c>
      <c r="JD96">
        <v>0.002652576625932546</v>
      </c>
      <c r="JE96">
        <v>0.0004569377311329863</v>
      </c>
      <c r="JF96">
        <v>1.003524486243527E-07</v>
      </c>
      <c r="JG96">
        <v>2</v>
      </c>
      <c r="JH96">
        <v>1975</v>
      </c>
      <c r="JI96">
        <v>1</v>
      </c>
      <c r="JJ96">
        <v>26</v>
      </c>
      <c r="JK96">
        <v>201399.2</v>
      </c>
      <c r="JL96">
        <v>201399.4</v>
      </c>
      <c r="JM96">
        <v>2.83936</v>
      </c>
      <c r="JN96">
        <v>2.60254</v>
      </c>
      <c r="JO96">
        <v>1.49658</v>
      </c>
      <c r="JP96">
        <v>2.34375</v>
      </c>
      <c r="JQ96">
        <v>1.54907</v>
      </c>
      <c r="JR96">
        <v>2.45605</v>
      </c>
      <c r="JS96">
        <v>36.1754</v>
      </c>
      <c r="JT96">
        <v>24.1838</v>
      </c>
      <c r="JU96">
        <v>18</v>
      </c>
      <c r="JV96">
        <v>482.537</v>
      </c>
      <c r="JW96">
        <v>499.701</v>
      </c>
      <c r="JX96">
        <v>27.5522</v>
      </c>
      <c r="JY96">
        <v>28.9459</v>
      </c>
      <c r="JZ96">
        <v>29.9997</v>
      </c>
      <c r="KA96">
        <v>29.2334</v>
      </c>
      <c r="KB96">
        <v>29.2446</v>
      </c>
      <c r="KC96">
        <v>56.9715</v>
      </c>
      <c r="KD96">
        <v>19.3481</v>
      </c>
      <c r="KE96">
        <v>92.9366</v>
      </c>
      <c r="KF96">
        <v>27.5055</v>
      </c>
      <c r="KG96">
        <v>1302.92</v>
      </c>
      <c r="KH96">
        <v>20.6431</v>
      </c>
      <c r="KI96">
        <v>101.991</v>
      </c>
      <c r="KJ96">
        <v>91.4961</v>
      </c>
    </row>
    <row r="97" spans="1:296">
      <c r="A97">
        <v>79</v>
      </c>
      <c r="B97">
        <v>1759073564.1</v>
      </c>
      <c r="C97">
        <v>481</v>
      </c>
      <c r="D97" t="s">
        <v>601</v>
      </c>
      <c r="E97" t="s">
        <v>602</v>
      </c>
      <c r="F97">
        <v>5</v>
      </c>
      <c r="G97" t="s">
        <v>436</v>
      </c>
      <c r="H97">
        <v>1759073556.562963</v>
      </c>
      <c r="I97">
        <f>(J97)/1000</f>
        <v>0</v>
      </c>
      <c r="J97">
        <f>IF(DO97, AM97, AG97)</f>
        <v>0</v>
      </c>
      <c r="K97">
        <f>IF(DO97, AH97, AF97)</f>
        <v>0</v>
      </c>
      <c r="L97">
        <f>DQ97 - IF(AT97&gt;1, K97*DK97*100.0/(AV97), 0)</f>
        <v>0</v>
      </c>
      <c r="M97">
        <f>((S97-I97/2)*L97-K97)/(S97+I97/2)</f>
        <v>0</v>
      </c>
      <c r="N97">
        <f>M97*(DX97+DY97)/1000.0</f>
        <v>0</v>
      </c>
      <c r="O97">
        <f>(DQ97 - IF(AT97&gt;1, K97*DK97*100.0/(AV97), 0))*(DX97+DY97)/1000.0</f>
        <v>0</v>
      </c>
      <c r="P97">
        <f>2.0/((1/R97-1/Q97)+SIGN(R97)*SQRT((1/R97-1/Q97)*(1/R97-1/Q97) + 4*DL97/((DL97+1)*(DL97+1))*(2*1/R97*1/Q97-1/Q97*1/Q97)))</f>
        <v>0</v>
      </c>
      <c r="Q97">
        <f>IF(LEFT(DM97,1)&lt;&gt;"0",IF(LEFT(DM97,1)="1",3.0,DN97),$D$5+$E$5*(EE97*DX97/($K$5*1000))+$F$5*(EE97*DX97/($K$5*1000))*MAX(MIN(DK97,$J$5),$I$5)*MAX(MIN(DK97,$J$5),$I$5)+$G$5*MAX(MIN(DK97,$J$5),$I$5)*(EE97*DX97/($K$5*1000))+$H$5*(EE97*DX97/($K$5*1000))*(EE97*DX97/($K$5*1000)))</f>
        <v>0</v>
      </c>
      <c r="R97">
        <f>I97*(1000-(1000*0.61365*exp(17.502*V97/(240.97+V97))/(DX97+DY97)+DS97)/2)/(1000*0.61365*exp(17.502*V97/(240.97+V97))/(DX97+DY97)-DS97)</f>
        <v>0</v>
      </c>
      <c r="S97">
        <f>1/((DL97+1)/(P97/1.6)+1/(Q97/1.37)) + DL97/((DL97+1)/(P97/1.6) + DL97/(Q97/1.37))</f>
        <v>0</v>
      </c>
      <c r="T97">
        <f>(DG97*DJ97)</f>
        <v>0</v>
      </c>
      <c r="U97">
        <f>(DZ97+(T97+2*0.95*5.67E-8*(((DZ97+$B$9)+273)^4-(DZ97+273)^4)-44100*I97)/(1.84*29.3*Q97+8*0.95*5.67E-8*(DZ97+273)^3))</f>
        <v>0</v>
      </c>
      <c r="V97">
        <f>($C$9*EA97+$D$9*EB97+$E$9*U97)</f>
        <v>0</v>
      </c>
      <c r="W97">
        <f>0.61365*exp(17.502*V97/(240.97+V97))</f>
        <v>0</v>
      </c>
      <c r="X97">
        <f>(Y97/Z97*100)</f>
        <v>0</v>
      </c>
      <c r="Y97">
        <f>DS97*(DX97+DY97)/1000</f>
        <v>0</v>
      </c>
      <c r="Z97">
        <f>0.61365*exp(17.502*DZ97/(240.97+DZ97))</f>
        <v>0</v>
      </c>
      <c r="AA97">
        <f>(W97-DS97*(DX97+DY97)/1000)</f>
        <v>0</v>
      </c>
      <c r="AB97">
        <f>(-I97*44100)</f>
        <v>0</v>
      </c>
      <c r="AC97">
        <f>2*29.3*Q97*0.92*(DZ97-V97)</f>
        <v>0</v>
      </c>
      <c r="AD97">
        <f>2*0.95*5.67E-8*(((DZ97+$B$9)+273)^4-(V97+273)^4)</f>
        <v>0</v>
      </c>
      <c r="AE97">
        <f>T97+AD97+AB97+AC97</f>
        <v>0</v>
      </c>
      <c r="AF97">
        <f>DW97*AT97*(DR97-DQ97*(1000-AT97*DT97)/(1000-AT97*DS97))/(100*DK97)</f>
        <v>0</v>
      </c>
      <c r="AG97">
        <f>1000*DW97*AT97*(DS97-DT97)/(100*DK97*(1000-AT97*DS97))</f>
        <v>0</v>
      </c>
      <c r="AH97">
        <f>(AI97 - AJ97 - DX97*1E3/(8.314*(DZ97+273.15)) * AL97/DW97 * AK97) * DW97/(100*DK97) * (1000 - DT97)/1000</f>
        <v>0</v>
      </c>
      <c r="AI97">
        <v>1319.207139504447</v>
      </c>
      <c r="AJ97">
        <v>1293.918363636363</v>
      </c>
      <c r="AK97">
        <v>3.393522604299272</v>
      </c>
      <c r="AL97">
        <v>65.07382265108268</v>
      </c>
      <c r="AM97">
        <f>(AO97 - AN97 + DX97*1E3/(8.314*(DZ97+273.15)) * AQ97/DW97 * AP97) * DW97/(100*DK97) * 1000/(1000 - AO97)</f>
        <v>0</v>
      </c>
      <c r="AN97">
        <v>20.67789454710966</v>
      </c>
      <c r="AO97">
        <v>21.64265757575758</v>
      </c>
      <c r="AP97">
        <v>-4.550975728718828E-05</v>
      </c>
      <c r="AQ97">
        <v>105.1465455162051</v>
      </c>
      <c r="AR97">
        <v>0</v>
      </c>
      <c r="AS97">
        <v>0</v>
      </c>
      <c r="AT97">
        <f>IF(AR97*$H$15&gt;=AV97,1.0,(AV97/(AV97-AR97*$H$15)))</f>
        <v>0</v>
      </c>
      <c r="AU97">
        <f>(AT97-1)*100</f>
        <v>0</v>
      </c>
      <c r="AV97">
        <f>MAX(0,($B$15+$C$15*EE97)/(1+$D$15*EE97)*DX97/(DZ97+273)*$E$15)</f>
        <v>0</v>
      </c>
      <c r="AW97" t="s">
        <v>437</v>
      </c>
      <c r="AX97" t="s">
        <v>437</v>
      </c>
      <c r="AY97">
        <v>0</v>
      </c>
      <c r="AZ97">
        <v>0</v>
      </c>
      <c r="BA97">
        <f>1-AY97/AZ97</f>
        <v>0</v>
      </c>
      <c r="BB97">
        <v>0</v>
      </c>
      <c r="BC97" t="s">
        <v>437</v>
      </c>
      <c r="BD97" t="s">
        <v>437</v>
      </c>
      <c r="BE97">
        <v>0</v>
      </c>
      <c r="BF97">
        <v>0</v>
      </c>
      <c r="BG97">
        <f>1-BE97/BF97</f>
        <v>0</v>
      </c>
      <c r="BH97">
        <v>0.5</v>
      </c>
      <c r="BI97">
        <f>DH97</f>
        <v>0</v>
      </c>
      <c r="BJ97">
        <f>K97</f>
        <v>0</v>
      </c>
      <c r="BK97">
        <f>BG97*BH97*BI97</f>
        <v>0</v>
      </c>
      <c r="BL97">
        <f>(BJ97-BB97)/BI97</f>
        <v>0</v>
      </c>
      <c r="BM97">
        <f>(AZ97-BF97)/BF97</f>
        <v>0</v>
      </c>
      <c r="BN97">
        <f>AY97/(BA97+AY97/BF97)</f>
        <v>0</v>
      </c>
      <c r="BO97" t="s">
        <v>437</v>
      </c>
      <c r="BP97">
        <v>0</v>
      </c>
      <c r="BQ97">
        <f>IF(BP97&lt;&gt;0, BP97, BN97)</f>
        <v>0</v>
      </c>
      <c r="BR97">
        <f>1-BQ97/BF97</f>
        <v>0</v>
      </c>
      <c r="BS97">
        <f>(BF97-BE97)/(BF97-BQ97)</f>
        <v>0</v>
      </c>
      <c r="BT97">
        <f>(AZ97-BF97)/(AZ97-BQ97)</f>
        <v>0</v>
      </c>
      <c r="BU97">
        <f>(BF97-BE97)/(BF97-AY97)</f>
        <v>0</v>
      </c>
      <c r="BV97">
        <f>(AZ97-BF97)/(AZ97-AY97)</f>
        <v>0</v>
      </c>
      <c r="BW97">
        <f>(BS97*BQ97/BE97)</f>
        <v>0</v>
      </c>
      <c r="BX97">
        <f>(1-BW97)</f>
        <v>0</v>
      </c>
      <c r="DG97">
        <f>$B$13*EF97+$C$13*EG97+$F$13*ER97*(1-EU97)</f>
        <v>0</v>
      </c>
      <c r="DH97">
        <f>DG97*DI97</f>
        <v>0</v>
      </c>
      <c r="DI97">
        <f>($B$13*$D$11+$C$13*$D$11+$F$13*((FE97+EW97)/MAX(FE97+EW97+FF97, 0.1)*$I$11+FF97/MAX(FE97+EW97+FF97, 0.1)*$J$11))/($B$13+$C$13+$F$13)</f>
        <v>0</v>
      </c>
      <c r="DJ97">
        <f>($B$13*$K$11+$C$13*$K$11+$F$13*((FE97+EW97)/MAX(FE97+EW97+FF97, 0.1)*$P$11+FF97/MAX(FE97+EW97+FF97, 0.1)*$Q$11))/($B$13+$C$13+$F$13)</f>
        <v>0</v>
      </c>
      <c r="DK97">
        <v>2.7</v>
      </c>
      <c r="DL97">
        <v>0.5</v>
      </c>
      <c r="DM97" t="s">
        <v>438</v>
      </c>
      <c r="DN97">
        <v>2</v>
      </c>
      <c r="DO97" t="b">
        <v>1</v>
      </c>
      <c r="DP97">
        <v>1759073556.562963</v>
      </c>
      <c r="DQ97">
        <v>1242.453333333333</v>
      </c>
      <c r="DR97">
        <v>1276.994444444444</v>
      </c>
      <c r="DS97">
        <v>21.65429629629629</v>
      </c>
      <c r="DT97">
        <v>20.6821074074074</v>
      </c>
      <c r="DU97">
        <v>1242.567777777778</v>
      </c>
      <c r="DV97">
        <v>21.37002592592592</v>
      </c>
      <c r="DW97">
        <v>500.011962962963</v>
      </c>
      <c r="DX97">
        <v>90.8792148148148</v>
      </c>
      <c r="DY97">
        <v>0.06558052592592592</v>
      </c>
      <c r="DZ97">
        <v>28.66058888888888</v>
      </c>
      <c r="EA97">
        <v>30.00304444444444</v>
      </c>
      <c r="EB97">
        <v>999.9000000000001</v>
      </c>
      <c r="EC97">
        <v>0</v>
      </c>
      <c r="ED97">
        <v>0</v>
      </c>
      <c r="EE97">
        <v>9983.935555555556</v>
      </c>
      <c r="EF97">
        <v>0</v>
      </c>
      <c r="EG97">
        <v>11.30805555555556</v>
      </c>
      <c r="EH97">
        <v>-34.5413</v>
      </c>
      <c r="EI97">
        <v>1269.953333333333</v>
      </c>
      <c r="EJ97">
        <v>1303.964074074074</v>
      </c>
      <c r="EK97">
        <v>0.9721991481481482</v>
      </c>
      <c r="EL97">
        <v>1276.994444444444</v>
      </c>
      <c r="EM97">
        <v>20.6821074074074</v>
      </c>
      <c r="EN97">
        <v>1.967925925925926</v>
      </c>
      <c r="EO97">
        <v>1.879574074074074</v>
      </c>
      <c r="EP97">
        <v>17.18860370370371</v>
      </c>
      <c r="EQ97">
        <v>16.46475925925926</v>
      </c>
      <c r="ER97">
        <v>1999.982592592593</v>
      </c>
      <c r="ES97">
        <v>0.9800063333333333</v>
      </c>
      <c r="ET97">
        <v>0.01999375185185185</v>
      </c>
      <c r="EU97">
        <v>0</v>
      </c>
      <c r="EV97">
        <v>330.4122592592593</v>
      </c>
      <c r="EW97">
        <v>5.00078</v>
      </c>
      <c r="EX97">
        <v>6532.972962962964</v>
      </c>
      <c r="EY97">
        <v>16379.51851851852</v>
      </c>
      <c r="EZ97">
        <v>39.07844444444444</v>
      </c>
      <c r="FA97">
        <v>39.84925925925926</v>
      </c>
      <c r="FB97">
        <v>39.35381481481481</v>
      </c>
      <c r="FC97">
        <v>39.61314814814814</v>
      </c>
      <c r="FD97">
        <v>40.18262962962962</v>
      </c>
      <c r="FE97">
        <v>1955.092592592593</v>
      </c>
      <c r="FF97">
        <v>39.89000000000001</v>
      </c>
      <c r="FG97">
        <v>0</v>
      </c>
      <c r="FH97">
        <v>1759073556.2</v>
      </c>
      <c r="FI97">
        <v>0</v>
      </c>
      <c r="FJ97">
        <v>330.4328461538461</v>
      </c>
      <c r="FK97">
        <v>4.00300855384903</v>
      </c>
      <c r="FL97">
        <v>70.02393167416048</v>
      </c>
      <c r="FM97">
        <v>6533.24153846154</v>
      </c>
      <c r="FN97">
        <v>15</v>
      </c>
      <c r="FO97">
        <v>0</v>
      </c>
      <c r="FP97" t="s">
        <v>439</v>
      </c>
      <c r="FQ97">
        <v>1746989605.5</v>
      </c>
      <c r="FR97">
        <v>1746989593.5</v>
      </c>
      <c r="FS97">
        <v>0</v>
      </c>
      <c r="FT97">
        <v>-0.274</v>
      </c>
      <c r="FU97">
        <v>-0.002</v>
      </c>
      <c r="FV97">
        <v>2.549</v>
      </c>
      <c r="FW97">
        <v>0.129</v>
      </c>
      <c r="FX97">
        <v>420</v>
      </c>
      <c r="FY97">
        <v>17</v>
      </c>
      <c r="FZ97">
        <v>0.02</v>
      </c>
      <c r="GA97">
        <v>0.04</v>
      </c>
      <c r="GB97">
        <v>-34.581485</v>
      </c>
      <c r="GC97">
        <v>0.410321200750595</v>
      </c>
      <c r="GD97">
        <v>0.07616508238687907</v>
      </c>
      <c r="GE97">
        <v>1</v>
      </c>
      <c r="GF97">
        <v>330.2302352941176</v>
      </c>
      <c r="GG97">
        <v>3.422123764363715</v>
      </c>
      <c r="GH97">
        <v>0.4005975726647795</v>
      </c>
      <c r="GI97">
        <v>0</v>
      </c>
      <c r="GJ97">
        <v>0.9755891</v>
      </c>
      <c r="GK97">
        <v>-0.06817512945591107</v>
      </c>
      <c r="GL97">
        <v>0.006709295379546195</v>
      </c>
      <c r="GM97">
        <v>1</v>
      </c>
      <c r="GN97">
        <v>2</v>
      </c>
      <c r="GO97">
        <v>3</v>
      </c>
      <c r="GP97" t="s">
        <v>446</v>
      </c>
      <c r="GQ97">
        <v>3.10223</v>
      </c>
      <c r="GR97">
        <v>2.72353</v>
      </c>
      <c r="GS97">
        <v>0.187052</v>
      </c>
      <c r="GT97">
        <v>0.190206</v>
      </c>
      <c r="GU97">
        <v>0.100603</v>
      </c>
      <c r="GV97">
        <v>0.09878430000000001</v>
      </c>
      <c r="GW97">
        <v>21259.5</v>
      </c>
      <c r="GX97">
        <v>19240.6</v>
      </c>
      <c r="GY97">
        <v>26715.1</v>
      </c>
      <c r="GZ97">
        <v>23981.6</v>
      </c>
      <c r="HA97">
        <v>38455.6</v>
      </c>
      <c r="HB97">
        <v>31957.6</v>
      </c>
      <c r="HC97">
        <v>46646</v>
      </c>
      <c r="HD97">
        <v>37938.2</v>
      </c>
      <c r="HE97">
        <v>1.8684</v>
      </c>
      <c r="HF97">
        <v>1.871</v>
      </c>
      <c r="HG97">
        <v>0.140872</v>
      </c>
      <c r="HH97">
        <v>0</v>
      </c>
      <c r="HI97">
        <v>27.698</v>
      </c>
      <c r="HJ97">
        <v>999.9</v>
      </c>
      <c r="HK97">
        <v>49.2</v>
      </c>
      <c r="HL97">
        <v>31.2</v>
      </c>
      <c r="HM97">
        <v>24.703</v>
      </c>
      <c r="HN97">
        <v>61.4991</v>
      </c>
      <c r="HO97">
        <v>22.2917</v>
      </c>
      <c r="HP97">
        <v>1</v>
      </c>
      <c r="HQ97">
        <v>0.12655</v>
      </c>
      <c r="HR97">
        <v>-0.047195</v>
      </c>
      <c r="HS97">
        <v>20.2811</v>
      </c>
      <c r="HT97">
        <v>5.21175</v>
      </c>
      <c r="HU97">
        <v>11.98</v>
      </c>
      <c r="HV97">
        <v>4.96355</v>
      </c>
      <c r="HW97">
        <v>3.2744</v>
      </c>
      <c r="HX97">
        <v>9999</v>
      </c>
      <c r="HY97">
        <v>9999</v>
      </c>
      <c r="HZ97">
        <v>9999</v>
      </c>
      <c r="IA97">
        <v>31.1</v>
      </c>
      <c r="IB97">
        <v>1.86398</v>
      </c>
      <c r="IC97">
        <v>1.86011</v>
      </c>
      <c r="ID97">
        <v>1.85838</v>
      </c>
      <c r="IE97">
        <v>1.85979</v>
      </c>
      <c r="IF97">
        <v>1.85989</v>
      </c>
      <c r="IG97">
        <v>1.85837</v>
      </c>
      <c r="IH97">
        <v>1.85745</v>
      </c>
      <c r="II97">
        <v>1.85242</v>
      </c>
      <c r="IJ97">
        <v>0</v>
      </c>
      <c r="IK97">
        <v>0</v>
      </c>
      <c r="IL97">
        <v>0</v>
      </c>
      <c r="IM97">
        <v>0</v>
      </c>
      <c r="IN97" t="s">
        <v>441</v>
      </c>
      <c r="IO97" t="s">
        <v>442</v>
      </c>
      <c r="IP97" t="s">
        <v>443</v>
      </c>
      <c r="IQ97" t="s">
        <v>443</v>
      </c>
      <c r="IR97" t="s">
        <v>443</v>
      </c>
      <c r="IS97" t="s">
        <v>443</v>
      </c>
      <c r="IT97">
        <v>0</v>
      </c>
      <c r="IU97">
        <v>100</v>
      </c>
      <c r="IV97">
        <v>100</v>
      </c>
      <c r="IW97">
        <v>-0.09</v>
      </c>
      <c r="IX97">
        <v>0.284</v>
      </c>
      <c r="IY97">
        <v>-0.819046093373875</v>
      </c>
      <c r="IZ97">
        <v>-0.0008311593448893811</v>
      </c>
      <c r="JA97">
        <v>1.768286430498992E-06</v>
      </c>
      <c r="JB97">
        <v>-5.176383660599935E-10</v>
      </c>
      <c r="JC97">
        <v>0.01793090377665582</v>
      </c>
      <c r="JD97">
        <v>0.002652576625932546</v>
      </c>
      <c r="JE97">
        <v>0.0004569377311329863</v>
      </c>
      <c r="JF97">
        <v>1.003524486243527E-07</v>
      </c>
      <c r="JG97">
        <v>2</v>
      </c>
      <c r="JH97">
        <v>1975</v>
      </c>
      <c r="JI97">
        <v>1</v>
      </c>
      <c r="JJ97">
        <v>26</v>
      </c>
      <c r="JK97">
        <v>201399.3</v>
      </c>
      <c r="JL97">
        <v>201399.5</v>
      </c>
      <c r="JM97">
        <v>2.86865</v>
      </c>
      <c r="JN97">
        <v>2.6062</v>
      </c>
      <c r="JO97">
        <v>1.49658</v>
      </c>
      <c r="JP97">
        <v>2.34375</v>
      </c>
      <c r="JQ97">
        <v>1.54907</v>
      </c>
      <c r="JR97">
        <v>2.41333</v>
      </c>
      <c r="JS97">
        <v>36.152</v>
      </c>
      <c r="JT97">
        <v>24.1751</v>
      </c>
      <c r="JU97">
        <v>18</v>
      </c>
      <c r="JV97">
        <v>482.752</v>
      </c>
      <c r="JW97">
        <v>499.497</v>
      </c>
      <c r="JX97">
        <v>27.5129</v>
      </c>
      <c r="JY97">
        <v>28.9418</v>
      </c>
      <c r="JZ97">
        <v>29.9997</v>
      </c>
      <c r="KA97">
        <v>29.2291</v>
      </c>
      <c r="KB97">
        <v>29.2403</v>
      </c>
      <c r="KC97">
        <v>57.5431</v>
      </c>
      <c r="KD97">
        <v>19.3481</v>
      </c>
      <c r="KE97">
        <v>92.9366</v>
      </c>
      <c r="KF97">
        <v>27.4967</v>
      </c>
      <c r="KG97">
        <v>1322.97</v>
      </c>
      <c r="KH97">
        <v>20.6431</v>
      </c>
      <c r="KI97">
        <v>101.991</v>
      </c>
      <c r="KJ97">
        <v>91.49590000000001</v>
      </c>
    </row>
    <row r="98" spans="1:296">
      <c r="A98">
        <v>80</v>
      </c>
      <c r="B98">
        <v>1759073569.1</v>
      </c>
      <c r="C98">
        <v>486</v>
      </c>
      <c r="D98" t="s">
        <v>603</v>
      </c>
      <c r="E98" t="s">
        <v>604</v>
      </c>
      <c r="F98">
        <v>5</v>
      </c>
      <c r="G98" t="s">
        <v>436</v>
      </c>
      <c r="H98">
        <v>1759073561.581481</v>
      </c>
      <c r="I98">
        <f>(J98)/1000</f>
        <v>0</v>
      </c>
      <c r="J98">
        <f>IF(DO98, AM98, AG98)</f>
        <v>0</v>
      </c>
      <c r="K98">
        <f>IF(DO98, AH98, AF98)</f>
        <v>0</v>
      </c>
      <c r="L98">
        <f>DQ98 - IF(AT98&gt;1, K98*DK98*100.0/(AV98), 0)</f>
        <v>0</v>
      </c>
      <c r="M98">
        <f>((S98-I98/2)*L98-K98)/(S98+I98/2)</f>
        <v>0</v>
      </c>
      <c r="N98">
        <f>M98*(DX98+DY98)/1000.0</f>
        <v>0</v>
      </c>
      <c r="O98">
        <f>(DQ98 - IF(AT98&gt;1, K98*DK98*100.0/(AV98), 0))*(DX98+DY98)/1000.0</f>
        <v>0</v>
      </c>
      <c r="P98">
        <f>2.0/((1/R98-1/Q98)+SIGN(R98)*SQRT((1/R98-1/Q98)*(1/R98-1/Q98) + 4*DL98/((DL98+1)*(DL98+1))*(2*1/R98*1/Q98-1/Q98*1/Q98)))</f>
        <v>0</v>
      </c>
      <c r="Q98">
        <f>IF(LEFT(DM98,1)&lt;&gt;"0",IF(LEFT(DM98,1)="1",3.0,DN98),$D$5+$E$5*(EE98*DX98/($K$5*1000))+$F$5*(EE98*DX98/($K$5*1000))*MAX(MIN(DK98,$J$5),$I$5)*MAX(MIN(DK98,$J$5),$I$5)+$G$5*MAX(MIN(DK98,$J$5),$I$5)*(EE98*DX98/($K$5*1000))+$H$5*(EE98*DX98/($K$5*1000))*(EE98*DX98/($K$5*1000)))</f>
        <v>0</v>
      </c>
      <c r="R98">
        <f>I98*(1000-(1000*0.61365*exp(17.502*V98/(240.97+V98))/(DX98+DY98)+DS98)/2)/(1000*0.61365*exp(17.502*V98/(240.97+V98))/(DX98+DY98)-DS98)</f>
        <v>0</v>
      </c>
      <c r="S98">
        <f>1/((DL98+1)/(P98/1.6)+1/(Q98/1.37)) + DL98/((DL98+1)/(P98/1.6) + DL98/(Q98/1.37))</f>
        <v>0</v>
      </c>
      <c r="T98">
        <f>(DG98*DJ98)</f>
        <v>0</v>
      </c>
      <c r="U98">
        <f>(DZ98+(T98+2*0.95*5.67E-8*(((DZ98+$B$9)+273)^4-(DZ98+273)^4)-44100*I98)/(1.84*29.3*Q98+8*0.95*5.67E-8*(DZ98+273)^3))</f>
        <v>0</v>
      </c>
      <c r="V98">
        <f>($C$9*EA98+$D$9*EB98+$E$9*U98)</f>
        <v>0</v>
      </c>
      <c r="W98">
        <f>0.61365*exp(17.502*V98/(240.97+V98))</f>
        <v>0</v>
      </c>
      <c r="X98">
        <f>(Y98/Z98*100)</f>
        <v>0</v>
      </c>
      <c r="Y98">
        <f>DS98*(DX98+DY98)/1000</f>
        <v>0</v>
      </c>
      <c r="Z98">
        <f>0.61365*exp(17.502*DZ98/(240.97+DZ98))</f>
        <v>0</v>
      </c>
      <c r="AA98">
        <f>(W98-DS98*(DX98+DY98)/1000)</f>
        <v>0</v>
      </c>
      <c r="AB98">
        <f>(-I98*44100)</f>
        <v>0</v>
      </c>
      <c r="AC98">
        <f>2*29.3*Q98*0.92*(DZ98-V98)</f>
        <v>0</v>
      </c>
      <c r="AD98">
        <f>2*0.95*5.67E-8*(((DZ98+$B$9)+273)^4-(V98+273)^4)</f>
        <v>0</v>
      </c>
      <c r="AE98">
        <f>T98+AD98+AB98+AC98</f>
        <v>0</v>
      </c>
      <c r="AF98">
        <f>DW98*AT98*(DR98-DQ98*(1000-AT98*DT98)/(1000-AT98*DS98))/(100*DK98)</f>
        <v>0</v>
      </c>
      <c r="AG98">
        <f>1000*DW98*AT98*(DS98-DT98)/(100*DK98*(1000-AT98*DS98))</f>
        <v>0</v>
      </c>
      <c r="AH98">
        <f>(AI98 - AJ98 - DX98*1E3/(8.314*(DZ98+273.15)) * AL98/DW98 * AK98) * DW98/(100*DK98) * (1000 - DT98)/1000</f>
        <v>0</v>
      </c>
      <c r="AI98">
        <v>1335.176845822559</v>
      </c>
      <c r="AJ98">
        <v>1310.530303030303</v>
      </c>
      <c r="AK98">
        <v>3.31677644660442</v>
      </c>
      <c r="AL98">
        <v>65.07382265108268</v>
      </c>
      <c r="AM98">
        <f>(AO98 - AN98 + DX98*1E3/(8.314*(DZ98+273.15)) * AQ98/DW98 * AP98) * DW98/(100*DK98) * 1000/(1000 - AO98)</f>
        <v>0</v>
      </c>
      <c r="AN98">
        <v>20.67360751275235</v>
      </c>
      <c r="AO98">
        <v>21.63362484848484</v>
      </c>
      <c r="AP98">
        <v>-5.554951114048221E-05</v>
      </c>
      <c r="AQ98">
        <v>105.1465455162051</v>
      </c>
      <c r="AR98">
        <v>0</v>
      </c>
      <c r="AS98">
        <v>0</v>
      </c>
      <c r="AT98">
        <f>IF(AR98*$H$15&gt;=AV98,1.0,(AV98/(AV98-AR98*$H$15)))</f>
        <v>0</v>
      </c>
      <c r="AU98">
        <f>(AT98-1)*100</f>
        <v>0</v>
      </c>
      <c r="AV98">
        <f>MAX(0,($B$15+$C$15*EE98)/(1+$D$15*EE98)*DX98/(DZ98+273)*$E$15)</f>
        <v>0</v>
      </c>
      <c r="AW98" t="s">
        <v>437</v>
      </c>
      <c r="AX98" t="s">
        <v>437</v>
      </c>
      <c r="AY98">
        <v>0</v>
      </c>
      <c r="AZ98">
        <v>0</v>
      </c>
      <c r="BA98">
        <f>1-AY98/AZ98</f>
        <v>0</v>
      </c>
      <c r="BB98">
        <v>0</v>
      </c>
      <c r="BC98" t="s">
        <v>437</v>
      </c>
      <c r="BD98" t="s">
        <v>437</v>
      </c>
      <c r="BE98">
        <v>0</v>
      </c>
      <c r="BF98">
        <v>0</v>
      </c>
      <c r="BG98">
        <f>1-BE98/BF98</f>
        <v>0</v>
      </c>
      <c r="BH98">
        <v>0.5</v>
      </c>
      <c r="BI98">
        <f>DH98</f>
        <v>0</v>
      </c>
      <c r="BJ98">
        <f>K98</f>
        <v>0</v>
      </c>
      <c r="BK98">
        <f>BG98*BH98*BI98</f>
        <v>0</v>
      </c>
      <c r="BL98">
        <f>(BJ98-BB98)/BI98</f>
        <v>0</v>
      </c>
      <c r="BM98">
        <f>(AZ98-BF98)/BF98</f>
        <v>0</v>
      </c>
      <c r="BN98">
        <f>AY98/(BA98+AY98/BF98)</f>
        <v>0</v>
      </c>
      <c r="BO98" t="s">
        <v>437</v>
      </c>
      <c r="BP98">
        <v>0</v>
      </c>
      <c r="BQ98">
        <f>IF(BP98&lt;&gt;0, BP98, BN98)</f>
        <v>0</v>
      </c>
      <c r="BR98">
        <f>1-BQ98/BF98</f>
        <v>0</v>
      </c>
      <c r="BS98">
        <f>(BF98-BE98)/(BF98-BQ98)</f>
        <v>0</v>
      </c>
      <c r="BT98">
        <f>(AZ98-BF98)/(AZ98-BQ98)</f>
        <v>0</v>
      </c>
      <c r="BU98">
        <f>(BF98-BE98)/(BF98-AY98)</f>
        <v>0</v>
      </c>
      <c r="BV98">
        <f>(AZ98-BF98)/(AZ98-AY98)</f>
        <v>0</v>
      </c>
      <c r="BW98">
        <f>(BS98*BQ98/BE98)</f>
        <v>0</v>
      </c>
      <c r="BX98">
        <f>(1-BW98)</f>
        <v>0</v>
      </c>
      <c r="DG98">
        <f>$B$13*EF98+$C$13*EG98+$F$13*ER98*(1-EU98)</f>
        <v>0</v>
      </c>
      <c r="DH98">
        <f>DG98*DI98</f>
        <v>0</v>
      </c>
      <c r="DI98">
        <f>($B$13*$D$11+$C$13*$D$11+$F$13*((FE98+EW98)/MAX(FE98+EW98+FF98, 0.1)*$I$11+FF98/MAX(FE98+EW98+FF98, 0.1)*$J$11))/($B$13+$C$13+$F$13)</f>
        <v>0</v>
      </c>
      <c r="DJ98">
        <f>($B$13*$K$11+$C$13*$K$11+$F$13*((FE98+EW98)/MAX(FE98+EW98+FF98, 0.1)*$P$11+FF98/MAX(FE98+EW98+FF98, 0.1)*$Q$11))/($B$13+$C$13+$F$13)</f>
        <v>0</v>
      </c>
      <c r="DK98">
        <v>2.7</v>
      </c>
      <c r="DL98">
        <v>0.5</v>
      </c>
      <c r="DM98" t="s">
        <v>438</v>
      </c>
      <c r="DN98">
        <v>2</v>
      </c>
      <c r="DO98" t="b">
        <v>1</v>
      </c>
      <c r="DP98">
        <v>1759073561.581481</v>
      </c>
      <c r="DQ98">
        <v>1259.132222222222</v>
      </c>
      <c r="DR98">
        <v>1293.443333333333</v>
      </c>
      <c r="DS98">
        <v>21.64541111111111</v>
      </c>
      <c r="DT98">
        <v>20.67833333333333</v>
      </c>
      <c r="DU98">
        <v>1259.228148148148</v>
      </c>
      <c r="DV98">
        <v>21.36134074074074</v>
      </c>
      <c r="DW98">
        <v>499.9792592592593</v>
      </c>
      <c r="DX98">
        <v>90.87891481481482</v>
      </c>
      <c r="DY98">
        <v>0.06559917037037037</v>
      </c>
      <c r="DZ98">
        <v>28.66185185185186</v>
      </c>
      <c r="EA98">
        <v>30.00252222222222</v>
      </c>
      <c r="EB98">
        <v>999.9000000000001</v>
      </c>
      <c r="EC98">
        <v>0</v>
      </c>
      <c r="ED98">
        <v>0</v>
      </c>
      <c r="EE98">
        <v>9981.202962962961</v>
      </c>
      <c r="EF98">
        <v>0</v>
      </c>
      <c r="EG98">
        <v>11.30732592592592</v>
      </c>
      <c r="EH98">
        <v>-34.31120740740741</v>
      </c>
      <c r="EI98">
        <v>1286.98925925926</v>
      </c>
      <c r="EJ98">
        <v>1320.755185185185</v>
      </c>
      <c r="EK98">
        <v>0.9671000370370372</v>
      </c>
      <c r="EL98">
        <v>1293.443333333333</v>
      </c>
      <c r="EM98">
        <v>20.67833333333333</v>
      </c>
      <c r="EN98">
        <v>1.967111481481481</v>
      </c>
      <c r="EO98">
        <v>1.879223333333334</v>
      </c>
      <c r="EP98">
        <v>17.18206666666667</v>
      </c>
      <c r="EQ98">
        <v>16.46183333333333</v>
      </c>
      <c r="ER98">
        <v>2000.00037037037</v>
      </c>
      <c r="ES98">
        <v>0.9800065555555555</v>
      </c>
      <c r="ET98">
        <v>0.01999352222222222</v>
      </c>
      <c r="EU98">
        <v>0</v>
      </c>
      <c r="EV98">
        <v>330.7601111111111</v>
      </c>
      <c r="EW98">
        <v>5.00078</v>
      </c>
      <c r="EX98">
        <v>6538.815925925925</v>
      </c>
      <c r="EY98">
        <v>16379.65555555556</v>
      </c>
      <c r="EZ98">
        <v>39.08996296296296</v>
      </c>
      <c r="FA98">
        <v>39.84692592592592</v>
      </c>
      <c r="FB98">
        <v>39.30051851851852</v>
      </c>
      <c r="FC98">
        <v>39.6108148148148</v>
      </c>
      <c r="FD98">
        <v>40.14096296296296</v>
      </c>
      <c r="FE98">
        <v>1955.11037037037</v>
      </c>
      <c r="FF98">
        <v>39.89000000000001</v>
      </c>
      <c r="FG98">
        <v>0</v>
      </c>
      <c r="FH98">
        <v>1759073561</v>
      </c>
      <c r="FI98">
        <v>0</v>
      </c>
      <c r="FJ98">
        <v>330.7535</v>
      </c>
      <c r="FK98">
        <v>4.19080342287256</v>
      </c>
      <c r="FL98">
        <v>70.5100853672517</v>
      </c>
      <c r="FM98">
        <v>6538.777692307694</v>
      </c>
      <c r="FN98">
        <v>15</v>
      </c>
      <c r="FO98">
        <v>0</v>
      </c>
      <c r="FP98" t="s">
        <v>439</v>
      </c>
      <c r="FQ98">
        <v>1746989605.5</v>
      </c>
      <c r="FR98">
        <v>1746989593.5</v>
      </c>
      <c r="FS98">
        <v>0</v>
      </c>
      <c r="FT98">
        <v>-0.274</v>
      </c>
      <c r="FU98">
        <v>-0.002</v>
      </c>
      <c r="FV98">
        <v>2.549</v>
      </c>
      <c r="FW98">
        <v>0.129</v>
      </c>
      <c r="FX98">
        <v>420</v>
      </c>
      <c r="FY98">
        <v>17</v>
      </c>
      <c r="FZ98">
        <v>0.02</v>
      </c>
      <c r="GA98">
        <v>0.04</v>
      </c>
      <c r="GB98">
        <v>-34.38440487804878</v>
      </c>
      <c r="GC98">
        <v>2.271650174216002</v>
      </c>
      <c r="GD98">
        <v>0.3080528137734913</v>
      </c>
      <c r="GE98">
        <v>0</v>
      </c>
      <c r="GF98">
        <v>330.5469117647059</v>
      </c>
      <c r="GG98">
        <v>4.249396488738146</v>
      </c>
      <c r="GH98">
        <v>0.456843091073504</v>
      </c>
      <c r="GI98">
        <v>0</v>
      </c>
      <c r="GJ98">
        <v>0.9702802439024389</v>
      </c>
      <c r="GK98">
        <v>-0.06330278048780305</v>
      </c>
      <c r="GL98">
        <v>0.006434209439491623</v>
      </c>
      <c r="GM98">
        <v>1</v>
      </c>
      <c r="GN98">
        <v>1</v>
      </c>
      <c r="GO98">
        <v>3</v>
      </c>
      <c r="GP98" t="s">
        <v>455</v>
      </c>
      <c r="GQ98">
        <v>3.10227</v>
      </c>
      <c r="GR98">
        <v>2.72378</v>
      </c>
      <c r="GS98">
        <v>0.188515</v>
      </c>
      <c r="GT98">
        <v>0.191606</v>
      </c>
      <c r="GU98">
        <v>0.100575</v>
      </c>
      <c r="GV98">
        <v>0.0987753</v>
      </c>
      <c r="GW98">
        <v>21221.6</v>
      </c>
      <c r="GX98">
        <v>19207.4</v>
      </c>
      <c r="GY98">
        <v>26715.5</v>
      </c>
      <c r="GZ98">
        <v>23981.8</v>
      </c>
      <c r="HA98">
        <v>38457.4</v>
      </c>
      <c r="HB98">
        <v>31958.4</v>
      </c>
      <c r="HC98">
        <v>46646.4</v>
      </c>
      <c r="HD98">
        <v>37938.6</v>
      </c>
      <c r="HE98">
        <v>1.86867</v>
      </c>
      <c r="HF98">
        <v>1.87092</v>
      </c>
      <c r="HG98">
        <v>0.141058</v>
      </c>
      <c r="HH98">
        <v>0</v>
      </c>
      <c r="HI98">
        <v>27.6964</v>
      </c>
      <c r="HJ98">
        <v>999.9</v>
      </c>
      <c r="HK98">
        <v>49.2</v>
      </c>
      <c r="HL98">
        <v>31.2</v>
      </c>
      <c r="HM98">
        <v>24.703</v>
      </c>
      <c r="HN98">
        <v>61.6891</v>
      </c>
      <c r="HO98">
        <v>22.3157</v>
      </c>
      <c r="HP98">
        <v>1</v>
      </c>
      <c r="HQ98">
        <v>0.125993</v>
      </c>
      <c r="HR98">
        <v>-0.0959777</v>
      </c>
      <c r="HS98">
        <v>20.2812</v>
      </c>
      <c r="HT98">
        <v>5.21325</v>
      </c>
      <c r="HU98">
        <v>11.98</v>
      </c>
      <c r="HV98">
        <v>4.96385</v>
      </c>
      <c r="HW98">
        <v>3.27455</v>
      </c>
      <c r="HX98">
        <v>9999</v>
      </c>
      <c r="HY98">
        <v>9999</v>
      </c>
      <c r="HZ98">
        <v>9999</v>
      </c>
      <c r="IA98">
        <v>31.1</v>
      </c>
      <c r="IB98">
        <v>1.86399</v>
      </c>
      <c r="IC98">
        <v>1.86014</v>
      </c>
      <c r="ID98">
        <v>1.8584</v>
      </c>
      <c r="IE98">
        <v>1.85982</v>
      </c>
      <c r="IF98">
        <v>1.85989</v>
      </c>
      <c r="IG98">
        <v>1.85837</v>
      </c>
      <c r="IH98">
        <v>1.85745</v>
      </c>
      <c r="II98">
        <v>1.85242</v>
      </c>
      <c r="IJ98">
        <v>0</v>
      </c>
      <c r="IK98">
        <v>0</v>
      </c>
      <c r="IL98">
        <v>0</v>
      </c>
      <c r="IM98">
        <v>0</v>
      </c>
      <c r="IN98" t="s">
        <v>441</v>
      </c>
      <c r="IO98" t="s">
        <v>442</v>
      </c>
      <c r="IP98" t="s">
        <v>443</v>
      </c>
      <c r="IQ98" t="s">
        <v>443</v>
      </c>
      <c r="IR98" t="s">
        <v>443</v>
      </c>
      <c r="IS98" t="s">
        <v>443</v>
      </c>
      <c r="IT98">
        <v>0</v>
      </c>
      <c r="IU98">
        <v>100</v>
      </c>
      <c r="IV98">
        <v>100</v>
      </c>
      <c r="IW98">
        <v>-0.07000000000000001</v>
      </c>
      <c r="IX98">
        <v>0.2838</v>
      </c>
      <c r="IY98">
        <v>-0.819046093373875</v>
      </c>
      <c r="IZ98">
        <v>-0.0008311593448893811</v>
      </c>
      <c r="JA98">
        <v>1.768286430498992E-06</v>
      </c>
      <c r="JB98">
        <v>-5.176383660599935E-10</v>
      </c>
      <c r="JC98">
        <v>0.01793090377665582</v>
      </c>
      <c r="JD98">
        <v>0.002652576625932546</v>
      </c>
      <c r="JE98">
        <v>0.0004569377311329863</v>
      </c>
      <c r="JF98">
        <v>1.003524486243527E-07</v>
      </c>
      <c r="JG98">
        <v>2</v>
      </c>
      <c r="JH98">
        <v>1975</v>
      </c>
      <c r="JI98">
        <v>1</v>
      </c>
      <c r="JJ98">
        <v>26</v>
      </c>
      <c r="JK98">
        <v>201399.4</v>
      </c>
      <c r="JL98">
        <v>201399.6</v>
      </c>
      <c r="JM98">
        <v>2.89307</v>
      </c>
      <c r="JN98">
        <v>2.6001</v>
      </c>
      <c r="JO98">
        <v>1.49658</v>
      </c>
      <c r="JP98">
        <v>2.34375</v>
      </c>
      <c r="JQ98">
        <v>1.54907</v>
      </c>
      <c r="JR98">
        <v>2.45361</v>
      </c>
      <c r="JS98">
        <v>36.152</v>
      </c>
      <c r="JT98">
        <v>24.1838</v>
      </c>
      <c r="JU98">
        <v>18</v>
      </c>
      <c r="JV98">
        <v>482.882</v>
      </c>
      <c r="JW98">
        <v>499.414</v>
      </c>
      <c r="JX98">
        <v>27.4937</v>
      </c>
      <c r="JY98">
        <v>28.9378</v>
      </c>
      <c r="JZ98">
        <v>29.9996</v>
      </c>
      <c r="KA98">
        <v>29.225</v>
      </c>
      <c r="KB98">
        <v>29.2363</v>
      </c>
      <c r="KC98">
        <v>58.0876</v>
      </c>
      <c r="KD98">
        <v>19.3481</v>
      </c>
      <c r="KE98">
        <v>92.9366</v>
      </c>
      <c r="KF98">
        <v>27.5008</v>
      </c>
      <c r="KG98">
        <v>1336.34</v>
      </c>
      <c r="KH98">
        <v>20.6518</v>
      </c>
      <c r="KI98">
        <v>101.992</v>
      </c>
      <c r="KJ98">
        <v>91.4967</v>
      </c>
    </row>
    <row r="99" spans="1:296">
      <c r="A99">
        <v>81</v>
      </c>
      <c r="B99">
        <v>1759073574.1</v>
      </c>
      <c r="C99">
        <v>491</v>
      </c>
      <c r="D99" t="s">
        <v>605</v>
      </c>
      <c r="E99" t="s">
        <v>606</v>
      </c>
      <c r="F99">
        <v>5</v>
      </c>
      <c r="G99" t="s">
        <v>436</v>
      </c>
      <c r="H99">
        <v>1759073566.6</v>
      </c>
      <c r="I99">
        <f>(J99)/1000</f>
        <v>0</v>
      </c>
      <c r="J99">
        <f>IF(DO99, AM99, AG99)</f>
        <v>0</v>
      </c>
      <c r="K99">
        <f>IF(DO99, AH99, AF99)</f>
        <v>0</v>
      </c>
      <c r="L99">
        <f>DQ99 - IF(AT99&gt;1, K99*DK99*100.0/(AV99), 0)</f>
        <v>0</v>
      </c>
      <c r="M99">
        <f>((S99-I99/2)*L99-K99)/(S99+I99/2)</f>
        <v>0</v>
      </c>
      <c r="N99">
        <f>M99*(DX99+DY99)/1000.0</f>
        <v>0</v>
      </c>
      <c r="O99">
        <f>(DQ99 - IF(AT99&gt;1, K99*DK99*100.0/(AV99), 0))*(DX99+DY99)/1000.0</f>
        <v>0</v>
      </c>
      <c r="P99">
        <f>2.0/((1/R99-1/Q99)+SIGN(R99)*SQRT((1/R99-1/Q99)*(1/R99-1/Q99) + 4*DL99/((DL99+1)*(DL99+1))*(2*1/R99*1/Q99-1/Q99*1/Q99)))</f>
        <v>0</v>
      </c>
      <c r="Q99">
        <f>IF(LEFT(DM99,1)&lt;&gt;"0",IF(LEFT(DM99,1)="1",3.0,DN99),$D$5+$E$5*(EE99*DX99/($K$5*1000))+$F$5*(EE99*DX99/($K$5*1000))*MAX(MIN(DK99,$J$5),$I$5)*MAX(MIN(DK99,$J$5),$I$5)+$G$5*MAX(MIN(DK99,$J$5),$I$5)*(EE99*DX99/($K$5*1000))+$H$5*(EE99*DX99/($K$5*1000))*(EE99*DX99/($K$5*1000)))</f>
        <v>0</v>
      </c>
      <c r="R99">
        <f>I99*(1000-(1000*0.61365*exp(17.502*V99/(240.97+V99))/(DX99+DY99)+DS99)/2)/(1000*0.61365*exp(17.502*V99/(240.97+V99))/(DX99+DY99)-DS99)</f>
        <v>0</v>
      </c>
      <c r="S99">
        <f>1/((DL99+1)/(P99/1.6)+1/(Q99/1.37)) + DL99/((DL99+1)/(P99/1.6) + DL99/(Q99/1.37))</f>
        <v>0</v>
      </c>
      <c r="T99">
        <f>(DG99*DJ99)</f>
        <v>0</v>
      </c>
      <c r="U99">
        <f>(DZ99+(T99+2*0.95*5.67E-8*(((DZ99+$B$9)+273)^4-(DZ99+273)^4)-44100*I99)/(1.84*29.3*Q99+8*0.95*5.67E-8*(DZ99+273)^3))</f>
        <v>0</v>
      </c>
      <c r="V99">
        <f>($C$9*EA99+$D$9*EB99+$E$9*U99)</f>
        <v>0</v>
      </c>
      <c r="W99">
        <f>0.61365*exp(17.502*V99/(240.97+V99))</f>
        <v>0</v>
      </c>
      <c r="X99">
        <f>(Y99/Z99*100)</f>
        <v>0</v>
      </c>
      <c r="Y99">
        <f>DS99*(DX99+DY99)/1000</f>
        <v>0</v>
      </c>
      <c r="Z99">
        <f>0.61365*exp(17.502*DZ99/(240.97+DZ99))</f>
        <v>0</v>
      </c>
      <c r="AA99">
        <f>(W99-DS99*(DX99+DY99)/1000)</f>
        <v>0</v>
      </c>
      <c r="AB99">
        <f>(-I99*44100)</f>
        <v>0</v>
      </c>
      <c r="AC99">
        <f>2*29.3*Q99*0.92*(DZ99-V99)</f>
        <v>0</v>
      </c>
      <c r="AD99">
        <f>2*0.95*5.67E-8*(((DZ99+$B$9)+273)^4-(V99+273)^4)</f>
        <v>0</v>
      </c>
      <c r="AE99">
        <f>T99+AD99+AB99+AC99</f>
        <v>0</v>
      </c>
      <c r="AF99">
        <f>DW99*AT99*(DR99-DQ99*(1000-AT99*DT99)/(1000-AT99*DS99))/(100*DK99)</f>
        <v>0</v>
      </c>
      <c r="AG99">
        <f>1000*DW99*AT99*(DS99-DT99)/(100*DK99*(1000-AT99*DS99))</f>
        <v>0</v>
      </c>
      <c r="AH99">
        <f>(AI99 - AJ99 - DX99*1E3/(8.314*(DZ99+273.15)) * AL99/DW99 * AK99) * DW99/(100*DK99) * (1000 - DT99)/1000</f>
        <v>0</v>
      </c>
      <c r="AI99">
        <v>1351.864193230191</v>
      </c>
      <c r="AJ99">
        <v>1327.088242424242</v>
      </c>
      <c r="AK99">
        <v>3.31214349186434</v>
      </c>
      <c r="AL99">
        <v>65.07382265108268</v>
      </c>
      <c r="AM99">
        <f>(AO99 - AN99 + DX99*1E3/(8.314*(DZ99+273.15)) * AQ99/DW99 * AP99) * DW99/(100*DK99) * 1000/(1000 - AO99)</f>
        <v>0</v>
      </c>
      <c r="AN99">
        <v>20.67073190681478</v>
      </c>
      <c r="AO99">
        <v>21.62353939393939</v>
      </c>
      <c r="AP99">
        <v>-6.819621545627731E-05</v>
      </c>
      <c r="AQ99">
        <v>105.1465455162051</v>
      </c>
      <c r="AR99">
        <v>0</v>
      </c>
      <c r="AS99">
        <v>0</v>
      </c>
      <c r="AT99">
        <f>IF(AR99*$H$15&gt;=AV99,1.0,(AV99/(AV99-AR99*$H$15)))</f>
        <v>0</v>
      </c>
      <c r="AU99">
        <f>(AT99-1)*100</f>
        <v>0</v>
      </c>
      <c r="AV99">
        <f>MAX(0,($B$15+$C$15*EE99)/(1+$D$15*EE99)*DX99/(DZ99+273)*$E$15)</f>
        <v>0</v>
      </c>
      <c r="AW99" t="s">
        <v>437</v>
      </c>
      <c r="AX99" t="s">
        <v>437</v>
      </c>
      <c r="AY99">
        <v>0</v>
      </c>
      <c r="AZ99">
        <v>0</v>
      </c>
      <c r="BA99">
        <f>1-AY99/AZ99</f>
        <v>0</v>
      </c>
      <c r="BB99">
        <v>0</v>
      </c>
      <c r="BC99" t="s">
        <v>437</v>
      </c>
      <c r="BD99" t="s">
        <v>437</v>
      </c>
      <c r="BE99">
        <v>0</v>
      </c>
      <c r="BF99">
        <v>0</v>
      </c>
      <c r="BG99">
        <f>1-BE99/BF99</f>
        <v>0</v>
      </c>
      <c r="BH99">
        <v>0.5</v>
      </c>
      <c r="BI99">
        <f>DH99</f>
        <v>0</v>
      </c>
      <c r="BJ99">
        <f>K99</f>
        <v>0</v>
      </c>
      <c r="BK99">
        <f>BG99*BH99*BI99</f>
        <v>0</v>
      </c>
      <c r="BL99">
        <f>(BJ99-BB99)/BI99</f>
        <v>0</v>
      </c>
      <c r="BM99">
        <f>(AZ99-BF99)/BF99</f>
        <v>0</v>
      </c>
      <c r="BN99">
        <f>AY99/(BA99+AY99/BF99)</f>
        <v>0</v>
      </c>
      <c r="BO99" t="s">
        <v>437</v>
      </c>
      <c r="BP99">
        <v>0</v>
      </c>
      <c r="BQ99">
        <f>IF(BP99&lt;&gt;0, BP99, BN99)</f>
        <v>0</v>
      </c>
      <c r="BR99">
        <f>1-BQ99/BF99</f>
        <v>0</v>
      </c>
      <c r="BS99">
        <f>(BF99-BE99)/(BF99-BQ99)</f>
        <v>0</v>
      </c>
      <c r="BT99">
        <f>(AZ99-BF99)/(AZ99-BQ99)</f>
        <v>0</v>
      </c>
      <c r="BU99">
        <f>(BF99-BE99)/(BF99-AY99)</f>
        <v>0</v>
      </c>
      <c r="BV99">
        <f>(AZ99-BF99)/(AZ99-AY99)</f>
        <v>0</v>
      </c>
      <c r="BW99">
        <f>(BS99*BQ99/BE99)</f>
        <v>0</v>
      </c>
      <c r="BX99">
        <f>(1-BW99)</f>
        <v>0</v>
      </c>
      <c r="DG99">
        <f>$B$13*EF99+$C$13*EG99+$F$13*ER99*(1-EU99)</f>
        <v>0</v>
      </c>
      <c r="DH99">
        <f>DG99*DI99</f>
        <v>0</v>
      </c>
      <c r="DI99">
        <f>($B$13*$D$11+$C$13*$D$11+$F$13*((FE99+EW99)/MAX(FE99+EW99+FF99, 0.1)*$I$11+FF99/MAX(FE99+EW99+FF99, 0.1)*$J$11))/($B$13+$C$13+$F$13)</f>
        <v>0</v>
      </c>
      <c r="DJ99">
        <f>($B$13*$K$11+$C$13*$K$11+$F$13*((FE99+EW99)/MAX(FE99+EW99+FF99, 0.1)*$P$11+FF99/MAX(FE99+EW99+FF99, 0.1)*$Q$11))/($B$13+$C$13+$F$13)</f>
        <v>0</v>
      </c>
      <c r="DK99">
        <v>2.7</v>
      </c>
      <c r="DL99">
        <v>0.5</v>
      </c>
      <c r="DM99" t="s">
        <v>438</v>
      </c>
      <c r="DN99">
        <v>2</v>
      </c>
      <c r="DO99" t="b">
        <v>1</v>
      </c>
      <c r="DP99">
        <v>1759073566.6</v>
      </c>
      <c r="DQ99">
        <v>1275.629259259259</v>
      </c>
      <c r="DR99">
        <v>1309.761851851852</v>
      </c>
      <c r="DS99">
        <v>21.63655555555556</v>
      </c>
      <c r="DT99">
        <v>20.67494814814815</v>
      </c>
      <c r="DU99">
        <v>1275.705925925926</v>
      </c>
      <c r="DV99">
        <v>21.35267777777778</v>
      </c>
      <c r="DW99">
        <v>499.9662962962964</v>
      </c>
      <c r="DX99">
        <v>90.87851111111111</v>
      </c>
      <c r="DY99">
        <v>0.06574581111111111</v>
      </c>
      <c r="DZ99">
        <v>28.66161851851852</v>
      </c>
      <c r="EA99">
        <v>30.00411481481481</v>
      </c>
      <c r="EB99">
        <v>999.9000000000001</v>
      </c>
      <c r="EC99">
        <v>0</v>
      </c>
      <c r="ED99">
        <v>0</v>
      </c>
      <c r="EE99">
        <v>9986.524074074076</v>
      </c>
      <c r="EF99">
        <v>0</v>
      </c>
      <c r="EG99">
        <v>11.30045925925926</v>
      </c>
      <c r="EH99">
        <v>-34.13281111111111</v>
      </c>
      <c r="EI99">
        <v>1303.83962962963</v>
      </c>
      <c r="EJ99">
        <v>1337.413703703704</v>
      </c>
      <c r="EK99">
        <v>0.9616133333333333</v>
      </c>
      <c r="EL99">
        <v>1309.761851851852</v>
      </c>
      <c r="EM99">
        <v>20.67494814814815</v>
      </c>
      <c r="EN99">
        <v>1.966298148148148</v>
      </c>
      <c r="EO99">
        <v>1.878907407407407</v>
      </c>
      <c r="EP99">
        <v>17.17552962962963</v>
      </c>
      <c r="EQ99">
        <v>16.4592</v>
      </c>
      <c r="ER99">
        <v>2000.001481481482</v>
      </c>
      <c r="ES99">
        <v>0.9800065555555555</v>
      </c>
      <c r="ET99">
        <v>0.01999352222222222</v>
      </c>
      <c r="EU99">
        <v>0</v>
      </c>
      <c r="EV99">
        <v>331.0977407407407</v>
      </c>
      <c r="EW99">
        <v>5.00078</v>
      </c>
      <c r="EX99">
        <v>6544.554074074075</v>
      </c>
      <c r="EY99">
        <v>16379.66666666667</v>
      </c>
      <c r="EZ99">
        <v>39.08988888888889</v>
      </c>
      <c r="FA99">
        <v>39.85151851851852</v>
      </c>
      <c r="FB99">
        <v>39.24733333333333</v>
      </c>
      <c r="FC99">
        <v>39.60148148148147</v>
      </c>
      <c r="FD99">
        <v>40.20581481481481</v>
      </c>
      <c r="FE99">
        <v>1955.111481481482</v>
      </c>
      <c r="FF99">
        <v>39.89000000000001</v>
      </c>
      <c r="FG99">
        <v>0</v>
      </c>
      <c r="FH99">
        <v>1759073565.8</v>
      </c>
      <c r="FI99">
        <v>0</v>
      </c>
      <c r="FJ99">
        <v>331.0537307692308</v>
      </c>
      <c r="FK99">
        <v>3.970290607899199</v>
      </c>
      <c r="FL99">
        <v>66.59316242980866</v>
      </c>
      <c r="FM99">
        <v>6544.278076923078</v>
      </c>
      <c r="FN99">
        <v>15</v>
      </c>
      <c r="FO99">
        <v>0</v>
      </c>
      <c r="FP99" t="s">
        <v>439</v>
      </c>
      <c r="FQ99">
        <v>1746989605.5</v>
      </c>
      <c r="FR99">
        <v>1746989593.5</v>
      </c>
      <c r="FS99">
        <v>0</v>
      </c>
      <c r="FT99">
        <v>-0.274</v>
      </c>
      <c r="FU99">
        <v>-0.002</v>
      </c>
      <c r="FV99">
        <v>2.549</v>
      </c>
      <c r="FW99">
        <v>0.129</v>
      </c>
      <c r="FX99">
        <v>420</v>
      </c>
      <c r="FY99">
        <v>17</v>
      </c>
      <c r="FZ99">
        <v>0.02</v>
      </c>
      <c r="GA99">
        <v>0.04</v>
      </c>
      <c r="GB99">
        <v>-34.23966585365854</v>
      </c>
      <c r="GC99">
        <v>2.715119163763047</v>
      </c>
      <c r="GD99">
        <v>0.3366474631477018</v>
      </c>
      <c r="GE99">
        <v>0</v>
      </c>
      <c r="GF99">
        <v>330.9038529411765</v>
      </c>
      <c r="GG99">
        <v>3.889977086479002</v>
      </c>
      <c r="GH99">
        <v>0.4284637490570897</v>
      </c>
      <c r="GI99">
        <v>0</v>
      </c>
      <c r="GJ99">
        <v>0.9649154146341463</v>
      </c>
      <c r="GK99">
        <v>-0.06372215331010174</v>
      </c>
      <c r="GL99">
        <v>0.006473243424886362</v>
      </c>
      <c r="GM99">
        <v>1</v>
      </c>
      <c r="GN99">
        <v>1</v>
      </c>
      <c r="GO99">
        <v>3</v>
      </c>
      <c r="GP99" t="s">
        <v>455</v>
      </c>
      <c r="GQ99">
        <v>3.10245</v>
      </c>
      <c r="GR99">
        <v>2.72374</v>
      </c>
      <c r="GS99">
        <v>0.189956</v>
      </c>
      <c r="GT99">
        <v>0.193057</v>
      </c>
      <c r="GU99">
        <v>0.100536</v>
      </c>
      <c r="GV99">
        <v>0.098757</v>
      </c>
      <c r="GW99">
        <v>21184.1</v>
      </c>
      <c r="GX99">
        <v>19173.1</v>
      </c>
      <c r="GY99">
        <v>26715.7</v>
      </c>
      <c r="GZ99">
        <v>23981.9</v>
      </c>
      <c r="HA99">
        <v>38459.6</v>
      </c>
      <c r="HB99">
        <v>31959.1</v>
      </c>
      <c r="HC99">
        <v>46646.9</v>
      </c>
      <c r="HD99">
        <v>37938.5</v>
      </c>
      <c r="HE99">
        <v>1.86887</v>
      </c>
      <c r="HF99">
        <v>1.87103</v>
      </c>
      <c r="HG99">
        <v>0.142567</v>
      </c>
      <c r="HH99">
        <v>0</v>
      </c>
      <c r="HI99">
        <v>27.6956</v>
      </c>
      <c r="HJ99">
        <v>999.9</v>
      </c>
      <c r="HK99">
        <v>49.2</v>
      </c>
      <c r="HL99">
        <v>31.2</v>
      </c>
      <c r="HM99">
        <v>24.7037</v>
      </c>
      <c r="HN99">
        <v>60.5591</v>
      </c>
      <c r="HO99">
        <v>22.2316</v>
      </c>
      <c r="HP99">
        <v>1</v>
      </c>
      <c r="HQ99">
        <v>0.125724</v>
      </c>
      <c r="HR99">
        <v>-0.132805</v>
      </c>
      <c r="HS99">
        <v>20.2814</v>
      </c>
      <c r="HT99">
        <v>5.21295</v>
      </c>
      <c r="HU99">
        <v>11.98</v>
      </c>
      <c r="HV99">
        <v>4.9636</v>
      </c>
      <c r="HW99">
        <v>3.27453</v>
      </c>
      <c r="HX99">
        <v>9999</v>
      </c>
      <c r="HY99">
        <v>9999</v>
      </c>
      <c r="HZ99">
        <v>9999</v>
      </c>
      <c r="IA99">
        <v>31.1</v>
      </c>
      <c r="IB99">
        <v>1.86399</v>
      </c>
      <c r="IC99">
        <v>1.86012</v>
      </c>
      <c r="ID99">
        <v>1.85841</v>
      </c>
      <c r="IE99">
        <v>1.85982</v>
      </c>
      <c r="IF99">
        <v>1.8599</v>
      </c>
      <c r="IG99">
        <v>1.85837</v>
      </c>
      <c r="IH99">
        <v>1.85746</v>
      </c>
      <c r="II99">
        <v>1.85242</v>
      </c>
      <c r="IJ99">
        <v>0</v>
      </c>
      <c r="IK99">
        <v>0</v>
      </c>
      <c r="IL99">
        <v>0</v>
      </c>
      <c r="IM99">
        <v>0</v>
      </c>
      <c r="IN99" t="s">
        <v>441</v>
      </c>
      <c r="IO99" t="s">
        <v>442</v>
      </c>
      <c r="IP99" t="s">
        <v>443</v>
      </c>
      <c r="IQ99" t="s">
        <v>443</v>
      </c>
      <c r="IR99" t="s">
        <v>443</v>
      </c>
      <c r="IS99" t="s">
        <v>443</v>
      </c>
      <c r="IT99">
        <v>0</v>
      </c>
      <c r="IU99">
        <v>100</v>
      </c>
      <c r="IV99">
        <v>100</v>
      </c>
      <c r="IW99">
        <v>-0.05</v>
      </c>
      <c r="IX99">
        <v>0.2836</v>
      </c>
      <c r="IY99">
        <v>-0.819046093373875</v>
      </c>
      <c r="IZ99">
        <v>-0.0008311593448893811</v>
      </c>
      <c r="JA99">
        <v>1.768286430498992E-06</v>
      </c>
      <c r="JB99">
        <v>-5.176383660599935E-10</v>
      </c>
      <c r="JC99">
        <v>0.01793090377665582</v>
      </c>
      <c r="JD99">
        <v>0.002652576625932546</v>
      </c>
      <c r="JE99">
        <v>0.0004569377311329863</v>
      </c>
      <c r="JF99">
        <v>1.003524486243527E-07</v>
      </c>
      <c r="JG99">
        <v>2</v>
      </c>
      <c r="JH99">
        <v>1975</v>
      </c>
      <c r="JI99">
        <v>1</v>
      </c>
      <c r="JJ99">
        <v>26</v>
      </c>
      <c r="JK99">
        <v>201399.5</v>
      </c>
      <c r="JL99">
        <v>201399.7</v>
      </c>
      <c r="JM99">
        <v>2.92603</v>
      </c>
      <c r="JN99">
        <v>2.61108</v>
      </c>
      <c r="JO99">
        <v>1.49658</v>
      </c>
      <c r="JP99">
        <v>2.34375</v>
      </c>
      <c r="JQ99">
        <v>1.54907</v>
      </c>
      <c r="JR99">
        <v>2.34985</v>
      </c>
      <c r="JS99">
        <v>36.152</v>
      </c>
      <c r="JT99">
        <v>24.1751</v>
      </c>
      <c r="JU99">
        <v>18</v>
      </c>
      <c r="JV99">
        <v>482.965</v>
      </c>
      <c r="JW99">
        <v>499.439</v>
      </c>
      <c r="JX99">
        <v>27.4946</v>
      </c>
      <c r="JY99">
        <v>28.9329</v>
      </c>
      <c r="JZ99">
        <v>29.9997</v>
      </c>
      <c r="KA99">
        <v>29.2206</v>
      </c>
      <c r="KB99">
        <v>29.2313</v>
      </c>
      <c r="KC99">
        <v>58.7032</v>
      </c>
      <c r="KD99">
        <v>19.3481</v>
      </c>
      <c r="KE99">
        <v>92.9366</v>
      </c>
      <c r="KF99">
        <v>27.4973</v>
      </c>
      <c r="KG99">
        <v>1356.38</v>
      </c>
      <c r="KH99">
        <v>20.6678</v>
      </c>
      <c r="KI99">
        <v>101.993</v>
      </c>
      <c r="KJ99">
        <v>91.49679999999999</v>
      </c>
    </row>
    <row r="100" spans="1:296">
      <c r="A100">
        <v>82</v>
      </c>
      <c r="B100">
        <v>1759073579.1</v>
      </c>
      <c r="C100">
        <v>496</v>
      </c>
      <c r="D100" t="s">
        <v>607</v>
      </c>
      <c r="E100" t="s">
        <v>608</v>
      </c>
      <c r="F100">
        <v>5</v>
      </c>
      <c r="G100" t="s">
        <v>436</v>
      </c>
      <c r="H100">
        <v>1759073571.314285</v>
      </c>
      <c r="I100">
        <f>(J100)/1000</f>
        <v>0</v>
      </c>
      <c r="J100">
        <f>IF(DO100, AM100, AG100)</f>
        <v>0</v>
      </c>
      <c r="K100">
        <f>IF(DO100, AH100, AF100)</f>
        <v>0</v>
      </c>
      <c r="L100">
        <f>DQ100 - IF(AT100&gt;1, K100*DK100*100.0/(AV100), 0)</f>
        <v>0</v>
      </c>
      <c r="M100">
        <f>((S100-I100/2)*L100-K100)/(S100+I100/2)</f>
        <v>0</v>
      </c>
      <c r="N100">
        <f>M100*(DX100+DY100)/1000.0</f>
        <v>0</v>
      </c>
      <c r="O100">
        <f>(DQ100 - IF(AT100&gt;1, K100*DK100*100.0/(AV100), 0))*(DX100+DY100)/1000.0</f>
        <v>0</v>
      </c>
      <c r="P100">
        <f>2.0/((1/R100-1/Q100)+SIGN(R100)*SQRT((1/R100-1/Q100)*(1/R100-1/Q100) + 4*DL100/((DL100+1)*(DL100+1))*(2*1/R100*1/Q100-1/Q100*1/Q100)))</f>
        <v>0</v>
      </c>
      <c r="Q100">
        <f>IF(LEFT(DM100,1)&lt;&gt;"0",IF(LEFT(DM100,1)="1",3.0,DN100),$D$5+$E$5*(EE100*DX100/($K$5*1000))+$F$5*(EE100*DX100/($K$5*1000))*MAX(MIN(DK100,$J$5),$I$5)*MAX(MIN(DK100,$J$5),$I$5)+$G$5*MAX(MIN(DK100,$J$5),$I$5)*(EE100*DX100/($K$5*1000))+$H$5*(EE100*DX100/($K$5*1000))*(EE100*DX100/($K$5*1000)))</f>
        <v>0</v>
      </c>
      <c r="R100">
        <f>I100*(1000-(1000*0.61365*exp(17.502*V100/(240.97+V100))/(DX100+DY100)+DS100)/2)/(1000*0.61365*exp(17.502*V100/(240.97+V100))/(DX100+DY100)-DS100)</f>
        <v>0</v>
      </c>
      <c r="S100">
        <f>1/((DL100+1)/(P100/1.6)+1/(Q100/1.37)) + DL100/((DL100+1)/(P100/1.6) + DL100/(Q100/1.37))</f>
        <v>0</v>
      </c>
      <c r="T100">
        <f>(DG100*DJ100)</f>
        <v>0</v>
      </c>
      <c r="U100">
        <f>(DZ100+(T100+2*0.95*5.67E-8*(((DZ100+$B$9)+273)^4-(DZ100+273)^4)-44100*I100)/(1.84*29.3*Q100+8*0.95*5.67E-8*(DZ100+273)^3))</f>
        <v>0</v>
      </c>
      <c r="V100">
        <f>($C$9*EA100+$D$9*EB100+$E$9*U100)</f>
        <v>0</v>
      </c>
      <c r="W100">
        <f>0.61365*exp(17.502*V100/(240.97+V100))</f>
        <v>0</v>
      </c>
      <c r="X100">
        <f>(Y100/Z100*100)</f>
        <v>0</v>
      </c>
      <c r="Y100">
        <f>DS100*(DX100+DY100)/1000</f>
        <v>0</v>
      </c>
      <c r="Z100">
        <f>0.61365*exp(17.502*DZ100/(240.97+DZ100))</f>
        <v>0</v>
      </c>
      <c r="AA100">
        <f>(W100-DS100*(DX100+DY100)/1000)</f>
        <v>0</v>
      </c>
      <c r="AB100">
        <f>(-I100*44100)</f>
        <v>0</v>
      </c>
      <c r="AC100">
        <f>2*29.3*Q100*0.92*(DZ100-V100)</f>
        <v>0</v>
      </c>
      <c r="AD100">
        <f>2*0.95*5.67E-8*(((DZ100+$B$9)+273)^4-(V100+273)^4)</f>
        <v>0</v>
      </c>
      <c r="AE100">
        <f>T100+AD100+AB100+AC100</f>
        <v>0</v>
      </c>
      <c r="AF100">
        <f>DW100*AT100*(DR100-DQ100*(1000-AT100*DT100)/(1000-AT100*DS100))/(100*DK100)</f>
        <v>0</v>
      </c>
      <c r="AG100">
        <f>1000*DW100*AT100*(DS100-DT100)/(100*DK100*(1000-AT100*DS100))</f>
        <v>0</v>
      </c>
      <c r="AH100">
        <f>(AI100 - AJ100 - DX100*1E3/(8.314*(DZ100+273.15)) * AL100/DW100 * AK100) * DW100/(100*DK100) * (1000 - DT100)/1000</f>
        <v>0</v>
      </c>
      <c r="AI100">
        <v>1368.643752364135</v>
      </c>
      <c r="AJ100">
        <v>1343.710848484848</v>
      </c>
      <c r="AK100">
        <v>3.331984060276706</v>
      </c>
      <c r="AL100">
        <v>65.07382265108268</v>
      </c>
      <c r="AM100">
        <f>(AO100 - AN100 + DX100*1E3/(8.314*(DZ100+273.15)) * AQ100/DW100 * AP100) * DW100/(100*DK100) * 1000/(1000 - AO100)</f>
        <v>0</v>
      </c>
      <c r="AN100">
        <v>20.66696573793017</v>
      </c>
      <c r="AO100">
        <v>21.61217696969697</v>
      </c>
      <c r="AP100">
        <v>-6.061308528861613E-05</v>
      </c>
      <c r="AQ100">
        <v>105.1465455162051</v>
      </c>
      <c r="AR100">
        <v>0</v>
      </c>
      <c r="AS100">
        <v>0</v>
      </c>
      <c r="AT100">
        <f>IF(AR100*$H$15&gt;=AV100,1.0,(AV100/(AV100-AR100*$H$15)))</f>
        <v>0</v>
      </c>
      <c r="AU100">
        <f>(AT100-1)*100</f>
        <v>0</v>
      </c>
      <c r="AV100">
        <f>MAX(0,($B$15+$C$15*EE100)/(1+$D$15*EE100)*DX100/(DZ100+273)*$E$15)</f>
        <v>0</v>
      </c>
      <c r="AW100" t="s">
        <v>437</v>
      </c>
      <c r="AX100" t="s">
        <v>437</v>
      </c>
      <c r="AY100">
        <v>0</v>
      </c>
      <c r="AZ100">
        <v>0</v>
      </c>
      <c r="BA100">
        <f>1-AY100/AZ100</f>
        <v>0</v>
      </c>
      <c r="BB100">
        <v>0</v>
      </c>
      <c r="BC100" t="s">
        <v>437</v>
      </c>
      <c r="BD100" t="s">
        <v>437</v>
      </c>
      <c r="BE100">
        <v>0</v>
      </c>
      <c r="BF100">
        <v>0</v>
      </c>
      <c r="BG100">
        <f>1-BE100/BF100</f>
        <v>0</v>
      </c>
      <c r="BH100">
        <v>0.5</v>
      </c>
      <c r="BI100">
        <f>DH100</f>
        <v>0</v>
      </c>
      <c r="BJ100">
        <f>K100</f>
        <v>0</v>
      </c>
      <c r="BK100">
        <f>BG100*BH100*BI100</f>
        <v>0</v>
      </c>
      <c r="BL100">
        <f>(BJ100-BB100)/BI100</f>
        <v>0</v>
      </c>
      <c r="BM100">
        <f>(AZ100-BF100)/BF100</f>
        <v>0</v>
      </c>
      <c r="BN100">
        <f>AY100/(BA100+AY100/BF100)</f>
        <v>0</v>
      </c>
      <c r="BO100" t="s">
        <v>437</v>
      </c>
      <c r="BP100">
        <v>0</v>
      </c>
      <c r="BQ100">
        <f>IF(BP100&lt;&gt;0, BP100, BN100)</f>
        <v>0</v>
      </c>
      <c r="BR100">
        <f>1-BQ100/BF100</f>
        <v>0</v>
      </c>
      <c r="BS100">
        <f>(BF100-BE100)/(BF100-BQ100)</f>
        <v>0</v>
      </c>
      <c r="BT100">
        <f>(AZ100-BF100)/(AZ100-BQ100)</f>
        <v>0</v>
      </c>
      <c r="BU100">
        <f>(BF100-BE100)/(BF100-AY100)</f>
        <v>0</v>
      </c>
      <c r="BV100">
        <f>(AZ100-BF100)/(AZ100-AY100)</f>
        <v>0</v>
      </c>
      <c r="BW100">
        <f>(BS100*BQ100/BE100)</f>
        <v>0</v>
      </c>
      <c r="BX100">
        <f>(1-BW100)</f>
        <v>0</v>
      </c>
      <c r="DG100">
        <f>$B$13*EF100+$C$13*EG100+$F$13*ER100*(1-EU100)</f>
        <v>0</v>
      </c>
      <c r="DH100">
        <f>DG100*DI100</f>
        <v>0</v>
      </c>
      <c r="DI100">
        <f>($B$13*$D$11+$C$13*$D$11+$F$13*((FE100+EW100)/MAX(FE100+EW100+FF100, 0.1)*$I$11+FF100/MAX(FE100+EW100+FF100, 0.1)*$J$11))/($B$13+$C$13+$F$13)</f>
        <v>0</v>
      </c>
      <c r="DJ100">
        <f>($B$13*$K$11+$C$13*$K$11+$F$13*((FE100+EW100)/MAX(FE100+EW100+FF100, 0.1)*$P$11+FF100/MAX(FE100+EW100+FF100, 0.1)*$Q$11))/($B$13+$C$13+$F$13)</f>
        <v>0</v>
      </c>
      <c r="DK100">
        <v>2.7</v>
      </c>
      <c r="DL100">
        <v>0.5</v>
      </c>
      <c r="DM100" t="s">
        <v>438</v>
      </c>
      <c r="DN100">
        <v>2</v>
      </c>
      <c r="DO100" t="b">
        <v>1</v>
      </c>
      <c r="DP100">
        <v>1759073571.314285</v>
      </c>
      <c r="DQ100">
        <v>1290.979642857143</v>
      </c>
      <c r="DR100">
        <v>1325.03</v>
      </c>
      <c r="DS100">
        <v>21.62751785714286</v>
      </c>
      <c r="DT100">
        <v>20.67119642857143</v>
      </c>
      <c r="DU100">
        <v>1291.039285714286</v>
      </c>
      <c r="DV100">
        <v>21.34383214285714</v>
      </c>
      <c r="DW100">
        <v>500.0235357142857</v>
      </c>
      <c r="DX100">
        <v>90.87820357142857</v>
      </c>
      <c r="DY100">
        <v>0.06568892142857143</v>
      </c>
      <c r="DZ100">
        <v>28.66053214285714</v>
      </c>
      <c r="EA100">
        <v>30.00455</v>
      </c>
      <c r="EB100">
        <v>999.9000000000002</v>
      </c>
      <c r="EC100">
        <v>0</v>
      </c>
      <c r="ED100">
        <v>0</v>
      </c>
      <c r="EE100">
        <v>9990.999285714284</v>
      </c>
      <c r="EF100">
        <v>0</v>
      </c>
      <c r="EG100">
        <v>11.29698214285714</v>
      </c>
      <c r="EH100">
        <v>-34.04985357142857</v>
      </c>
      <c r="EI100">
        <v>1319.5175</v>
      </c>
      <c r="EJ100">
        <v>1352.998571428572</v>
      </c>
      <c r="EK100">
        <v>0.9563204285714287</v>
      </c>
      <c r="EL100">
        <v>1325.03</v>
      </c>
      <c r="EM100">
        <v>20.67119642857143</v>
      </c>
      <c r="EN100">
        <v>1.965469285714286</v>
      </c>
      <c r="EO100">
        <v>1.878559642857143</v>
      </c>
      <c r="EP100">
        <v>17.16886785714286</v>
      </c>
      <c r="EQ100">
        <v>16.45628571428572</v>
      </c>
      <c r="ER100">
        <v>2000.001428571429</v>
      </c>
      <c r="ES100">
        <v>0.9800065357142856</v>
      </c>
      <c r="ET100">
        <v>0.01999353928571428</v>
      </c>
      <c r="EU100">
        <v>0</v>
      </c>
      <c r="EV100">
        <v>331.3253928571429</v>
      </c>
      <c r="EW100">
        <v>5.00078</v>
      </c>
      <c r="EX100">
        <v>6549.862500000001</v>
      </c>
      <c r="EY100">
        <v>16379.67142857143</v>
      </c>
      <c r="EZ100">
        <v>39.08892857142856</v>
      </c>
      <c r="FA100">
        <v>39.84792857142856</v>
      </c>
      <c r="FB100">
        <v>39.26971428571428</v>
      </c>
      <c r="FC100">
        <v>39.59117857142856</v>
      </c>
      <c r="FD100">
        <v>40.27432142857142</v>
      </c>
      <c r="FE100">
        <v>1955.111428571429</v>
      </c>
      <c r="FF100">
        <v>39.89000000000001</v>
      </c>
      <c r="FG100">
        <v>0</v>
      </c>
      <c r="FH100">
        <v>1759073571.2</v>
      </c>
      <c r="FI100">
        <v>0</v>
      </c>
      <c r="FJ100">
        <v>331.36368</v>
      </c>
      <c r="FK100">
        <v>2.754307697614395</v>
      </c>
      <c r="FL100">
        <v>66.9123076885199</v>
      </c>
      <c r="FM100">
        <v>6550.661199999999</v>
      </c>
      <c r="FN100">
        <v>15</v>
      </c>
      <c r="FO100">
        <v>0</v>
      </c>
      <c r="FP100" t="s">
        <v>439</v>
      </c>
      <c r="FQ100">
        <v>1746989605.5</v>
      </c>
      <c r="FR100">
        <v>1746989593.5</v>
      </c>
      <c r="FS100">
        <v>0</v>
      </c>
      <c r="FT100">
        <v>-0.274</v>
      </c>
      <c r="FU100">
        <v>-0.002</v>
      </c>
      <c r="FV100">
        <v>2.549</v>
      </c>
      <c r="FW100">
        <v>0.129</v>
      </c>
      <c r="FX100">
        <v>420</v>
      </c>
      <c r="FY100">
        <v>17</v>
      </c>
      <c r="FZ100">
        <v>0.02</v>
      </c>
      <c r="GA100">
        <v>0.04</v>
      </c>
      <c r="GB100">
        <v>-34.17721463414635</v>
      </c>
      <c r="GC100">
        <v>1.475397909407664</v>
      </c>
      <c r="GD100">
        <v>0.3065862084316183</v>
      </c>
      <c r="GE100">
        <v>0</v>
      </c>
      <c r="GF100">
        <v>331.1010294117647</v>
      </c>
      <c r="GG100">
        <v>3.255752482901439</v>
      </c>
      <c r="GH100">
        <v>0.3781375788608103</v>
      </c>
      <c r="GI100">
        <v>0</v>
      </c>
      <c r="GJ100">
        <v>0.9600539756097562</v>
      </c>
      <c r="GK100">
        <v>-0.06231252961672524</v>
      </c>
      <c r="GL100">
        <v>0.006315750363808064</v>
      </c>
      <c r="GM100">
        <v>1</v>
      </c>
      <c r="GN100">
        <v>1</v>
      </c>
      <c r="GO100">
        <v>3</v>
      </c>
      <c r="GP100" t="s">
        <v>455</v>
      </c>
      <c r="GQ100">
        <v>3.10224</v>
      </c>
      <c r="GR100">
        <v>2.72351</v>
      </c>
      <c r="GS100">
        <v>0.191405</v>
      </c>
      <c r="GT100">
        <v>0.19453</v>
      </c>
      <c r="GU100">
        <v>0.1005</v>
      </c>
      <c r="GV100">
        <v>0.0987508</v>
      </c>
      <c r="GW100">
        <v>21146.2</v>
      </c>
      <c r="GX100">
        <v>19138.5</v>
      </c>
      <c r="GY100">
        <v>26715.8</v>
      </c>
      <c r="GZ100">
        <v>23982.3</v>
      </c>
      <c r="HA100">
        <v>38461.5</v>
      </c>
      <c r="HB100">
        <v>31960.2</v>
      </c>
      <c r="HC100">
        <v>46647.1</v>
      </c>
      <c r="HD100">
        <v>37939.4</v>
      </c>
      <c r="HE100">
        <v>1.86867</v>
      </c>
      <c r="HF100">
        <v>1.87135</v>
      </c>
      <c r="HG100">
        <v>0.14171</v>
      </c>
      <c r="HH100">
        <v>0</v>
      </c>
      <c r="HI100">
        <v>27.6939</v>
      </c>
      <c r="HJ100">
        <v>999.9</v>
      </c>
      <c r="HK100">
        <v>49.2</v>
      </c>
      <c r="HL100">
        <v>31.2</v>
      </c>
      <c r="HM100">
        <v>24.7042</v>
      </c>
      <c r="HN100">
        <v>61.1091</v>
      </c>
      <c r="HO100">
        <v>22.1314</v>
      </c>
      <c r="HP100">
        <v>1</v>
      </c>
      <c r="HQ100">
        <v>0.125597</v>
      </c>
      <c r="HR100">
        <v>-0.125509</v>
      </c>
      <c r="HS100">
        <v>20.2812</v>
      </c>
      <c r="HT100">
        <v>5.21265</v>
      </c>
      <c r="HU100">
        <v>11.98</v>
      </c>
      <c r="HV100">
        <v>4.9638</v>
      </c>
      <c r="HW100">
        <v>3.27458</v>
      </c>
      <c r="HX100">
        <v>9999</v>
      </c>
      <c r="HY100">
        <v>9999</v>
      </c>
      <c r="HZ100">
        <v>9999</v>
      </c>
      <c r="IA100">
        <v>31.1</v>
      </c>
      <c r="IB100">
        <v>1.86399</v>
      </c>
      <c r="IC100">
        <v>1.86014</v>
      </c>
      <c r="ID100">
        <v>1.85845</v>
      </c>
      <c r="IE100">
        <v>1.85984</v>
      </c>
      <c r="IF100">
        <v>1.8599</v>
      </c>
      <c r="IG100">
        <v>1.85838</v>
      </c>
      <c r="IH100">
        <v>1.85745</v>
      </c>
      <c r="II100">
        <v>1.85242</v>
      </c>
      <c r="IJ100">
        <v>0</v>
      </c>
      <c r="IK100">
        <v>0</v>
      </c>
      <c r="IL100">
        <v>0</v>
      </c>
      <c r="IM100">
        <v>0</v>
      </c>
      <c r="IN100" t="s">
        <v>441</v>
      </c>
      <c r="IO100" t="s">
        <v>442</v>
      </c>
      <c r="IP100" t="s">
        <v>443</v>
      </c>
      <c r="IQ100" t="s">
        <v>443</v>
      </c>
      <c r="IR100" t="s">
        <v>443</v>
      </c>
      <c r="IS100" t="s">
        <v>443</v>
      </c>
      <c r="IT100">
        <v>0</v>
      </c>
      <c r="IU100">
        <v>100</v>
      </c>
      <c r="IV100">
        <v>100</v>
      </c>
      <c r="IW100">
        <v>-0.03</v>
      </c>
      <c r="IX100">
        <v>0.2833</v>
      </c>
      <c r="IY100">
        <v>-0.819046093373875</v>
      </c>
      <c r="IZ100">
        <v>-0.0008311593448893811</v>
      </c>
      <c r="JA100">
        <v>1.768286430498992E-06</v>
      </c>
      <c r="JB100">
        <v>-5.176383660599935E-10</v>
      </c>
      <c r="JC100">
        <v>0.01793090377665582</v>
      </c>
      <c r="JD100">
        <v>0.002652576625932546</v>
      </c>
      <c r="JE100">
        <v>0.0004569377311329863</v>
      </c>
      <c r="JF100">
        <v>1.003524486243527E-07</v>
      </c>
      <c r="JG100">
        <v>2</v>
      </c>
      <c r="JH100">
        <v>1975</v>
      </c>
      <c r="JI100">
        <v>1</v>
      </c>
      <c r="JJ100">
        <v>26</v>
      </c>
      <c r="JK100">
        <v>201399.6</v>
      </c>
      <c r="JL100">
        <v>201399.8</v>
      </c>
      <c r="JM100">
        <v>2.95288</v>
      </c>
      <c r="JN100">
        <v>2.6001</v>
      </c>
      <c r="JO100">
        <v>1.49658</v>
      </c>
      <c r="JP100">
        <v>2.34375</v>
      </c>
      <c r="JQ100">
        <v>1.54907</v>
      </c>
      <c r="JR100">
        <v>2.35229</v>
      </c>
      <c r="JS100">
        <v>36.152</v>
      </c>
      <c r="JT100">
        <v>24.1751</v>
      </c>
      <c r="JU100">
        <v>18</v>
      </c>
      <c r="JV100">
        <v>482.819</v>
      </c>
      <c r="JW100">
        <v>499.626</v>
      </c>
      <c r="JX100">
        <v>27.494</v>
      </c>
      <c r="JY100">
        <v>28.9285</v>
      </c>
      <c r="JZ100">
        <v>29.9999</v>
      </c>
      <c r="KA100">
        <v>29.2166</v>
      </c>
      <c r="KB100">
        <v>29.2278</v>
      </c>
      <c r="KC100">
        <v>59.2521</v>
      </c>
      <c r="KD100">
        <v>19.3481</v>
      </c>
      <c r="KE100">
        <v>92.9366</v>
      </c>
      <c r="KF100">
        <v>27.486</v>
      </c>
      <c r="KG100">
        <v>1369.73</v>
      </c>
      <c r="KH100">
        <v>20.682</v>
      </c>
      <c r="KI100">
        <v>101.994</v>
      </c>
      <c r="KJ100">
        <v>91.4986</v>
      </c>
    </row>
    <row r="101" spans="1:296">
      <c r="A101">
        <v>83</v>
      </c>
      <c r="B101">
        <v>1759073584.1</v>
      </c>
      <c r="C101">
        <v>501</v>
      </c>
      <c r="D101" t="s">
        <v>609</v>
      </c>
      <c r="E101" t="s">
        <v>610</v>
      </c>
      <c r="F101">
        <v>5</v>
      </c>
      <c r="G101" t="s">
        <v>436</v>
      </c>
      <c r="H101">
        <v>1759073576.6</v>
      </c>
      <c r="I101">
        <f>(J101)/1000</f>
        <v>0</v>
      </c>
      <c r="J101">
        <f>IF(DO101, AM101, AG101)</f>
        <v>0</v>
      </c>
      <c r="K101">
        <f>IF(DO101, AH101, AF101)</f>
        <v>0</v>
      </c>
      <c r="L101">
        <f>DQ101 - IF(AT101&gt;1, K101*DK101*100.0/(AV101), 0)</f>
        <v>0</v>
      </c>
      <c r="M101">
        <f>((S101-I101/2)*L101-K101)/(S101+I101/2)</f>
        <v>0</v>
      </c>
      <c r="N101">
        <f>M101*(DX101+DY101)/1000.0</f>
        <v>0</v>
      </c>
      <c r="O101">
        <f>(DQ101 - IF(AT101&gt;1, K101*DK101*100.0/(AV101), 0))*(DX101+DY101)/1000.0</f>
        <v>0</v>
      </c>
      <c r="P101">
        <f>2.0/((1/R101-1/Q101)+SIGN(R101)*SQRT((1/R101-1/Q101)*(1/R101-1/Q101) + 4*DL101/((DL101+1)*(DL101+1))*(2*1/R101*1/Q101-1/Q101*1/Q101)))</f>
        <v>0</v>
      </c>
      <c r="Q101">
        <f>IF(LEFT(DM101,1)&lt;&gt;"0",IF(LEFT(DM101,1)="1",3.0,DN101),$D$5+$E$5*(EE101*DX101/($K$5*1000))+$F$5*(EE101*DX101/($K$5*1000))*MAX(MIN(DK101,$J$5),$I$5)*MAX(MIN(DK101,$J$5),$I$5)+$G$5*MAX(MIN(DK101,$J$5),$I$5)*(EE101*DX101/($K$5*1000))+$H$5*(EE101*DX101/($K$5*1000))*(EE101*DX101/($K$5*1000)))</f>
        <v>0</v>
      </c>
      <c r="R101">
        <f>I101*(1000-(1000*0.61365*exp(17.502*V101/(240.97+V101))/(DX101+DY101)+DS101)/2)/(1000*0.61365*exp(17.502*V101/(240.97+V101))/(DX101+DY101)-DS101)</f>
        <v>0</v>
      </c>
      <c r="S101">
        <f>1/((DL101+1)/(P101/1.6)+1/(Q101/1.37)) + DL101/((DL101+1)/(P101/1.6) + DL101/(Q101/1.37))</f>
        <v>0</v>
      </c>
      <c r="T101">
        <f>(DG101*DJ101)</f>
        <v>0</v>
      </c>
      <c r="U101">
        <f>(DZ101+(T101+2*0.95*5.67E-8*(((DZ101+$B$9)+273)^4-(DZ101+273)^4)-44100*I101)/(1.84*29.3*Q101+8*0.95*5.67E-8*(DZ101+273)^3))</f>
        <v>0</v>
      </c>
      <c r="V101">
        <f>($C$9*EA101+$D$9*EB101+$E$9*U101)</f>
        <v>0</v>
      </c>
      <c r="W101">
        <f>0.61365*exp(17.502*V101/(240.97+V101))</f>
        <v>0</v>
      </c>
      <c r="X101">
        <f>(Y101/Z101*100)</f>
        <v>0</v>
      </c>
      <c r="Y101">
        <f>DS101*(DX101+DY101)/1000</f>
        <v>0</v>
      </c>
      <c r="Z101">
        <f>0.61365*exp(17.502*DZ101/(240.97+DZ101))</f>
        <v>0</v>
      </c>
      <c r="AA101">
        <f>(W101-DS101*(DX101+DY101)/1000)</f>
        <v>0</v>
      </c>
      <c r="AB101">
        <f>(-I101*44100)</f>
        <v>0</v>
      </c>
      <c r="AC101">
        <f>2*29.3*Q101*0.92*(DZ101-V101)</f>
        <v>0</v>
      </c>
      <c r="AD101">
        <f>2*0.95*5.67E-8*(((DZ101+$B$9)+273)^4-(V101+273)^4)</f>
        <v>0</v>
      </c>
      <c r="AE101">
        <f>T101+AD101+AB101+AC101</f>
        <v>0</v>
      </c>
      <c r="AF101">
        <f>DW101*AT101*(DR101-DQ101*(1000-AT101*DT101)/(1000-AT101*DS101))/(100*DK101)</f>
        <v>0</v>
      </c>
      <c r="AG101">
        <f>1000*DW101*AT101*(DS101-DT101)/(100*DK101*(1000-AT101*DS101))</f>
        <v>0</v>
      </c>
      <c r="AH101">
        <f>(AI101 - AJ101 - DX101*1E3/(8.314*(DZ101+273.15)) * AL101/DW101 * AK101) * DW101/(100*DK101) * (1000 - DT101)/1000</f>
        <v>0</v>
      </c>
      <c r="AI101">
        <v>1385.887200932649</v>
      </c>
      <c r="AJ101">
        <v>1360.664242424242</v>
      </c>
      <c r="AK101">
        <v>3.389521463293569</v>
      </c>
      <c r="AL101">
        <v>65.07382265108268</v>
      </c>
      <c r="AM101">
        <f>(AO101 - AN101 + DX101*1E3/(8.314*(DZ101+273.15)) * AQ101/DW101 * AP101) * DW101/(100*DK101) * 1000/(1000 - AO101)</f>
        <v>0</v>
      </c>
      <c r="AN101">
        <v>20.66391829335516</v>
      </c>
      <c r="AO101">
        <v>21.60209575757575</v>
      </c>
      <c r="AP101">
        <v>-5.181949241372661E-05</v>
      </c>
      <c r="AQ101">
        <v>105.1465455162051</v>
      </c>
      <c r="AR101">
        <v>0</v>
      </c>
      <c r="AS101">
        <v>0</v>
      </c>
      <c r="AT101">
        <f>IF(AR101*$H$15&gt;=AV101,1.0,(AV101/(AV101-AR101*$H$15)))</f>
        <v>0</v>
      </c>
      <c r="AU101">
        <f>(AT101-1)*100</f>
        <v>0</v>
      </c>
      <c r="AV101">
        <f>MAX(0,($B$15+$C$15*EE101)/(1+$D$15*EE101)*DX101/(DZ101+273)*$E$15)</f>
        <v>0</v>
      </c>
      <c r="AW101" t="s">
        <v>437</v>
      </c>
      <c r="AX101" t="s">
        <v>437</v>
      </c>
      <c r="AY101">
        <v>0</v>
      </c>
      <c r="AZ101">
        <v>0</v>
      </c>
      <c r="BA101">
        <f>1-AY101/AZ101</f>
        <v>0</v>
      </c>
      <c r="BB101">
        <v>0</v>
      </c>
      <c r="BC101" t="s">
        <v>437</v>
      </c>
      <c r="BD101" t="s">
        <v>437</v>
      </c>
      <c r="BE101">
        <v>0</v>
      </c>
      <c r="BF101">
        <v>0</v>
      </c>
      <c r="BG101">
        <f>1-BE101/BF101</f>
        <v>0</v>
      </c>
      <c r="BH101">
        <v>0.5</v>
      </c>
      <c r="BI101">
        <f>DH101</f>
        <v>0</v>
      </c>
      <c r="BJ101">
        <f>K101</f>
        <v>0</v>
      </c>
      <c r="BK101">
        <f>BG101*BH101*BI101</f>
        <v>0</v>
      </c>
      <c r="BL101">
        <f>(BJ101-BB101)/BI101</f>
        <v>0</v>
      </c>
      <c r="BM101">
        <f>(AZ101-BF101)/BF101</f>
        <v>0</v>
      </c>
      <c r="BN101">
        <f>AY101/(BA101+AY101/BF101)</f>
        <v>0</v>
      </c>
      <c r="BO101" t="s">
        <v>437</v>
      </c>
      <c r="BP101">
        <v>0</v>
      </c>
      <c r="BQ101">
        <f>IF(BP101&lt;&gt;0, BP101, BN101)</f>
        <v>0</v>
      </c>
      <c r="BR101">
        <f>1-BQ101/BF101</f>
        <v>0</v>
      </c>
      <c r="BS101">
        <f>(BF101-BE101)/(BF101-BQ101)</f>
        <v>0</v>
      </c>
      <c r="BT101">
        <f>(AZ101-BF101)/(AZ101-BQ101)</f>
        <v>0</v>
      </c>
      <c r="BU101">
        <f>(BF101-BE101)/(BF101-AY101)</f>
        <v>0</v>
      </c>
      <c r="BV101">
        <f>(AZ101-BF101)/(AZ101-AY101)</f>
        <v>0</v>
      </c>
      <c r="BW101">
        <f>(BS101*BQ101/BE101)</f>
        <v>0</v>
      </c>
      <c r="BX101">
        <f>(1-BW101)</f>
        <v>0</v>
      </c>
      <c r="DG101">
        <f>$B$13*EF101+$C$13*EG101+$F$13*ER101*(1-EU101)</f>
        <v>0</v>
      </c>
      <c r="DH101">
        <f>DG101*DI101</f>
        <v>0</v>
      </c>
      <c r="DI101">
        <f>($B$13*$D$11+$C$13*$D$11+$F$13*((FE101+EW101)/MAX(FE101+EW101+FF101, 0.1)*$I$11+FF101/MAX(FE101+EW101+FF101, 0.1)*$J$11))/($B$13+$C$13+$F$13)</f>
        <v>0</v>
      </c>
      <c r="DJ101">
        <f>($B$13*$K$11+$C$13*$K$11+$F$13*((FE101+EW101)/MAX(FE101+EW101+FF101, 0.1)*$P$11+FF101/MAX(FE101+EW101+FF101, 0.1)*$Q$11))/($B$13+$C$13+$F$13)</f>
        <v>0</v>
      </c>
      <c r="DK101">
        <v>2.7</v>
      </c>
      <c r="DL101">
        <v>0.5</v>
      </c>
      <c r="DM101" t="s">
        <v>438</v>
      </c>
      <c r="DN101">
        <v>2</v>
      </c>
      <c r="DO101" t="b">
        <v>1</v>
      </c>
      <c r="DP101">
        <v>1759073576.6</v>
      </c>
      <c r="DQ101">
        <v>1308.225555555556</v>
      </c>
      <c r="DR101">
        <v>1342.51962962963</v>
      </c>
      <c r="DS101">
        <v>21.61664444444445</v>
      </c>
      <c r="DT101">
        <v>20.66770740740741</v>
      </c>
      <c r="DU101">
        <v>1308.265555555555</v>
      </c>
      <c r="DV101">
        <v>21.33318888888889</v>
      </c>
      <c r="DW101">
        <v>500.050037037037</v>
      </c>
      <c r="DX101">
        <v>90.87756296296295</v>
      </c>
      <c r="DY101">
        <v>0.06556206666666667</v>
      </c>
      <c r="DZ101">
        <v>28.65932962962963</v>
      </c>
      <c r="EA101">
        <v>30.00857407407407</v>
      </c>
      <c r="EB101">
        <v>999.9000000000001</v>
      </c>
      <c r="EC101">
        <v>0</v>
      </c>
      <c r="ED101">
        <v>0</v>
      </c>
      <c r="EE101">
        <v>9995.088888888888</v>
      </c>
      <c r="EF101">
        <v>0</v>
      </c>
      <c r="EG101">
        <v>11.2928</v>
      </c>
      <c r="EH101">
        <v>-34.29351481481481</v>
      </c>
      <c r="EI101">
        <v>1337.130740740741</v>
      </c>
      <c r="EJ101">
        <v>1370.852222222222</v>
      </c>
      <c r="EK101">
        <v>0.9489271851851852</v>
      </c>
      <c r="EL101">
        <v>1342.51962962963</v>
      </c>
      <c r="EM101">
        <v>20.66770740740741</v>
      </c>
      <c r="EN101">
        <v>1.964467037037037</v>
      </c>
      <c r="EO101">
        <v>1.87823</v>
      </c>
      <c r="EP101">
        <v>17.16080740740741</v>
      </c>
      <c r="EQ101">
        <v>16.45351851851852</v>
      </c>
      <c r="ER101">
        <v>1999.981111111112</v>
      </c>
      <c r="ES101">
        <v>0.9800062222222222</v>
      </c>
      <c r="ET101">
        <v>0.01999386296296296</v>
      </c>
      <c r="EU101">
        <v>0</v>
      </c>
      <c r="EV101">
        <v>331.5936666666666</v>
      </c>
      <c r="EW101">
        <v>5.00078</v>
      </c>
      <c r="EX101">
        <v>6555.459259259259</v>
      </c>
      <c r="EY101">
        <v>16379.52222222222</v>
      </c>
      <c r="EZ101">
        <v>39.05529629629629</v>
      </c>
      <c r="FA101">
        <v>39.84692592592592</v>
      </c>
      <c r="FB101">
        <v>39.32614814814815</v>
      </c>
      <c r="FC101">
        <v>39.5807037037037</v>
      </c>
      <c r="FD101">
        <v>40.32377777777778</v>
      </c>
      <c r="FE101">
        <v>1955.091111111111</v>
      </c>
      <c r="FF101">
        <v>39.89000000000001</v>
      </c>
      <c r="FG101">
        <v>0</v>
      </c>
      <c r="FH101">
        <v>1759073576</v>
      </c>
      <c r="FI101">
        <v>0</v>
      </c>
      <c r="FJ101">
        <v>331.60456</v>
      </c>
      <c r="FK101">
        <v>2.583153843996934</v>
      </c>
      <c r="FL101">
        <v>63.38769221064243</v>
      </c>
      <c r="FM101">
        <v>6555.704000000001</v>
      </c>
      <c r="FN101">
        <v>15</v>
      </c>
      <c r="FO101">
        <v>0</v>
      </c>
      <c r="FP101" t="s">
        <v>439</v>
      </c>
      <c r="FQ101">
        <v>1746989605.5</v>
      </c>
      <c r="FR101">
        <v>1746989593.5</v>
      </c>
      <c r="FS101">
        <v>0</v>
      </c>
      <c r="FT101">
        <v>-0.274</v>
      </c>
      <c r="FU101">
        <v>-0.002</v>
      </c>
      <c r="FV101">
        <v>2.549</v>
      </c>
      <c r="FW101">
        <v>0.129</v>
      </c>
      <c r="FX101">
        <v>420</v>
      </c>
      <c r="FY101">
        <v>17</v>
      </c>
      <c r="FZ101">
        <v>0.02</v>
      </c>
      <c r="GA101">
        <v>0.04</v>
      </c>
      <c r="GB101">
        <v>-34.1734725</v>
      </c>
      <c r="GC101">
        <v>-2.502955722326322</v>
      </c>
      <c r="GD101">
        <v>0.310725744819688</v>
      </c>
      <c r="GE101">
        <v>0</v>
      </c>
      <c r="GF101">
        <v>331.4137058823529</v>
      </c>
      <c r="GG101">
        <v>2.862062648319863</v>
      </c>
      <c r="GH101">
        <v>0.3375831513613264</v>
      </c>
      <c r="GI101">
        <v>0</v>
      </c>
      <c r="GJ101">
        <v>0.953361525</v>
      </c>
      <c r="GK101">
        <v>-0.08337434521576179</v>
      </c>
      <c r="GL101">
        <v>0.008049367801223589</v>
      </c>
      <c r="GM101">
        <v>1</v>
      </c>
      <c r="GN101">
        <v>1</v>
      </c>
      <c r="GO101">
        <v>3</v>
      </c>
      <c r="GP101" t="s">
        <v>455</v>
      </c>
      <c r="GQ101">
        <v>3.10221</v>
      </c>
      <c r="GR101">
        <v>2.72357</v>
      </c>
      <c r="GS101">
        <v>0.192868</v>
      </c>
      <c r="GT101">
        <v>0.19599</v>
      </c>
      <c r="GU101">
        <v>0.100471</v>
      </c>
      <c r="GV101">
        <v>0.0987422</v>
      </c>
      <c r="GW101">
        <v>21108.2</v>
      </c>
      <c r="GX101">
        <v>19103.7</v>
      </c>
      <c r="GY101">
        <v>26715.9</v>
      </c>
      <c r="GZ101">
        <v>23982.2</v>
      </c>
      <c r="HA101">
        <v>38463</v>
      </c>
      <c r="HB101">
        <v>31960.4</v>
      </c>
      <c r="HC101">
        <v>46647.2</v>
      </c>
      <c r="HD101">
        <v>37939</v>
      </c>
      <c r="HE101">
        <v>1.86865</v>
      </c>
      <c r="HF101">
        <v>1.87153</v>
      </c>
      <c r="HG101">
        <v>0.142064</v>
      </c>
      <c r="HH101">
        <v>0</v>
      </c>
      <c r="HI101">
        <v>27.6917</v>
      </c>
      <c r="HJ101">
        <v>999.9</v>
      </c>
      <c r="HK101">
        <v>49.2</v>
      </c>
      <c r="HL101">
        <v>31.2</v>
      </c>
      <c r="HM101">
        <v>24.7053</v>
      </c>
      <c r="HN101">
        <v>60.9991</v>
      </c>
      <c r="HO101">
        <v>22.0433</v>
      </c>
      <c r="HP101">
        <v>1</v>
      </c>
      <c r="HQ101">
        <v>0.124985</v>
      </c>
      <c r="HR101">
        <v>-0.109055</v>
      </c>
      <c r="HS101">
        <v>20.2812</v>
      </c>
      <c r="HT101">
        <v>5.2119</v>
      </c>
      <c r="HU101">
        <v>11.98</v>
      </c>
      <c r="HV101">
        <v>4.9635</v>
      </c>
      <c r="HW101">
        <v>3.2744</v>
      </c>
      <c r="HX101">
        <v>9999</v>
      </c>
      <c r="HY101">
        <v>9999</v>
      </c>
      <c r="HZ101">
        <v>9999</v>
      </c>
      <c r="IA101">
        <v>31.1</v>
      </c>
      <c r="IB101">
        <v>1.86401</v>
      </c>
      <c r="IC101">
        <v>1.86014</v>
      </c>
      <c r="ID101">
        <v>1.85843</v>
      </c>
      <c r="IE101">
        <v>1.85987</v>
      </c>
      <c r="IF101">
        <v>1.85989</v>
      </c>
      <c r="IG101">
        <v>1.85837</v>
      </c>
      <c r="IH101">
        <v>1.85746</v>
      </c>
      <c r="II101">
        <v>1.85242</v>
      </c>
      <c r="IJ101">
        <v>0</v>
      </c>
      <c r="IK101">
        <v>0</v>
      </c>
      <c r="IL101">
        <v>0</v>
      </c>
      <c r="IM101">
        <v>0</v>
      </c>
      <c r="IN101" t="s">
        <v>441</v>
      </c>
      <c r="IO101" t="s">
        <v>442</v>
      </c>
      <c r="IP101" t="s">
        <v>443</v>
      </c>
      <c r="IQ101" t="s">
        <v>443</v>
      </c>
      <c r="IR101" t="s">
        <v>443</v>
      </c>
      <c r="IS101" t="s">
        <v>443</v>
      </c>
      <c r="IT101">
        <v>0</v>
      </c>
      <c r="IU101">
        <v>100</v>
      </c>
      <c r="IV101">
        <v>100</v>
      </c>
      <c r="IW101">
        <v>-0.01</v>
      </c>
      <c r="IX101">
        <v>0.2831</v>
      </c>
      <c r="IY101">
        <v>-0.819046093373875</v>
      </c>
      <c r="IZ101">
        <v>-0.0008311593448893811</v>
      </c>
      <c r="JA101">
        <v>1.768286430498992E-06</v>
      </c>
      <c r="JB101">
        <v>-5.176383660599935E-10</v>
      </c>
      <c r="JC101">
        <v>0.01793090377665582</v>
      </c>
      <c r="JD101">
        <v>0.002652576625932546</v>
      </c>
      <c r="JE101">
        <v>0.0004569377311329863</v>
      </c>
      <c r="JF101">
        <v>1.003524486243527E-07</v>
      </c>
      <c r="JG101">
        <v>2</v>
      </c>
      <c r="JH101">
        <v>1975</v>
      </c>
      <c r="JI101">
        <v>1</v>
      </c>
      <c r="JJ101">
        <v>26</v>
      </c>
      <c r="JK101">
        <v>201399.6</v>
      </c>
      <c r="JL101">
        <v>201399.8</v>
      </c>
      <c r="JM101">
        <v>2.97852</v>
      </c>
      <c r="JN101">
        <v>2.60864</v>
      </c>
      <c r="JO101">
        <v>1.49658</v>
      </c>
      <c r="JP101">
        <v>2.34375</v>
      </c>
      <c r="JQ101">
        <v>1.54907</v>
      </c>
      <c r="JR101">
        <v>2.41333</v>
      </c>
      <c r="JS101">
        <v>36.152</v>
      </c>
      <c r="JT101">
        <v>24.1751</v>
      </c>
      <c r="JU101">
        <v>18</v>
      </c>
      <c r="JV101">
        <v>482.773</v>
      </c>
      <c r="JW101">
        <v>499.705</v>
      </c>
      <c r="JX101">
        <v>27.4855</v>
      </c>
      <c r="JY101">
        <v>28.9245</v>
      </c>
      <c r="JZ101">
        <v>29.9997</v>
      </c>
      <c r="KA101">
        <v>29.2125</v>
      </c>
      <c r="KB101">
        <v>29.2233</v>
      </c>
      <c r="KC101">
        <v>59.8547</v>
      </c>
      <c r="KD101">
        <v>19.3481</v>
      </c>
      <c r="KE101">
        <v>92.9366</v>
      </c>
      <c r="KF101">
        <v>27.4802</v>
      </c>
      <c r="KG101">
        <v>1389.77</v>
      </c>
      <c r="KH101">
        <v>20.6989</v>
      </c>
      <c r="KI101">
        <v>101.994</v>
      </c>
      <c r="KJ101">
        <v>91.498</v>
      </c>
    </row>
    <row r="102" spans="1:296">
      <c r="A102">
        <v>84</v>
      </c>
      <c r="B102">
        <v>1759073589.1</v>
      </c>
      <c r="C102">
        <v>506</v>
      </c>
      <c r="D102" t="s">
        <v>611</v>
      </c>
      <c r="E102" t="s">
        <v>612</v>
      </c>
      <c r="F102">
        <v>5</v>
      </c>
      <c r="G102" t="s">
        <v>436</v>
      </c>
      <c r="H102">
        <v>1759073581.314285</v>
      </c>
      <c r="I102">
        <f>(J102)/1000</f>
        <v>0</v>
      </c>
      <c r="J102">
        <f>IF(DO102, AM102, AG102)</f>
        <v>0</v>
      </c>
      <c r="K102">
        <f>IF(DO102, AH102, AF102)</f>
        <v>0</v>
      </c>
      <c r="L102">
        <f>DQ102 - IF(AT102&gt;1, K102*DK102*100.0/(AV102), 0)</f>
        <v>0</v>
      </c>
      <c r="M102">
        <f>((S102-I102/2)*L102-K102)/(S102+I102/2)</f>
        <v>0</v>
      </c>
      <c r="N102">
        <f>M102*(DX102+DY102)/1000.0</f>
        <v>0</v>
      </c>
      <c r="O102">
        <f>(DQ102 - IF(AT102&gt;1, K102*DK102*100.0/(AV102), 0))*(DX102+DY102)/1000.0</f>
        <v>0</v>
      </c>
      <c r="P102">
        <f>2.0/((1/R102-1/Q102)+SIGN(R102)*SQRT((1/R102-1/Q102)*(1/R102-1/Q102) + 4*DL102/((DL102+1)*(DL102+1))*(2*1/R102*1/Q102-1/Q102*1/Q102)))</f>
        <v>0</v>
      </c>
      <c r="Q102">
        <f>IF(LEFT(DM102,1)&lt;&gt;"0",IF(LEFT(DM102,1)="1",3.0,DN102),$D$5+$E$5*(EE102*DX102/($K$5*1000))+$F$5*(EE102*DX102/($K$5*1000))*MAX(MIN(DK102,$J$5),$I$5)*MAX(MIN(DK102,$J$5),$I$5)+$G$5*MAX(MIN(DK102,$J$5),$I$5)*(EE102*DX102/($K$5*1000))+$H$5*(EE102*DX102/($K$5*1000))*(EE102*DX102/($K$5*1000)))</f>
        <v>0</v>
      </c>
      <c r="R102">
        <f>I102*(1000-(1000*0.61365*exp(17.502*V102/(240.97+V102))/(DX102+DY102)+DS102)/2)/(1000*0.61365*exp(17.502*V102/(240.97+V102))/(DX102+DY102)-DS102)</f>
        <v>0</v>
      </c>
      <c r="S102">
        <f>1/((DL102+1)/(P102/1.6)+1/(Q102/1.37)) + DL102/((DL102+1)/(P102/1.6) + DL102/(Q102/1.37))</f>
        <v>0</v>
      </c>
      <c r="T102">
        <f>(DG102*DJ102)</f>
        <v>0</v>
      </c>
      <c r="U102">
        <f>(DZ102+(T102+2*0.95*5.67E-8*(((DZ102+$B$9)+273)^4-(DZ102+273)^4)-44100*I102)/(1.84*29.3*Q102+8*0.95*5.67E-8*(DZ102+273)^3))</f>
        <v>0</v>
      </c>
      <c r="V102">
        <f>($C$9*EA102+$D$9*EB102+$E$9*U102)</f>
        <v>0</v>
      </c>
      <c r="W102">
        <f>0.61365*exp(17.502*V102/(240.97+V102))</f>
        <v>0</v>
      </c>
      <c r="X102">
        <f>(Y102/Z102*100)</f>
        <v>0</v>
      </c>
      <c r="Y102">
        <f>DS102*(DX102+DY102)/1000</f>
        <v>0</v>
      </c>
      <c r="Z102">
        <f>0.61365*exp(17.502*DZ102/(240.97+DZ102))</f>
        <v>0</v>
      </c>
      <c r="AA102">
        <f>(W102-DS102*(DX102+DY102)/1000)</f>
        <v>0</v>
      </c>
      <c r="AB102">
        <f>(-I102*44100)</f>
        <v>0</v>
      </c>
      <c r="AC102">
        <f>2*29.3*Q102*0.92*(DZ102-V102)</f>
        <v>0</v>
      </c>
      <c r="AD102">
        <f>2*0.95*5.67E-8*(((DZ102+$B$9)+273)^4-(V102+273)^4)</f>
        <v>0</v>
      </c>
      <c r="AE102">
        <f>T102+AD102+AB102+AC102</f>
        <v>0</v>
      </c>
      <c r="AF102">
        <f>DW102*AT102*(DR102-DQ102*(1000-AT102*DT102)/(1000-AT102*DS102))/(100*DK102)</f>
        <v>0</v>
      </c>
      <c r="AG102">
        <f>1000*DW102*AT102*(DS102-DT102)/(100*DK102*(1000-AT102*DS102))</f>
        <v>0</v>
      </c>
      <c r="AH102">
        <f>(AI102 - AJ102 - DX102*1E3/(8.314*(DZ102+273.15)) * AL102/DW102 * AK102) * DW102/(100*DK102) * (1000 - DT102)/1000</f>
        <v>0</v>
      </c>
      <c r="AI102">
        <v>1403.183320936381</v>
      </c>
      <c r="AJ102">
        <v>1377.713333333332</v>
      </c>
      <c r="AK102">
        <v>3.409220130378331</v>
      </c>
      <c r="AL102">
        <v>65.07382265108268</v>
      </c>
      <c r="AM102">
        <f>(AO102 - AN102 + DX102*1E3/(8.314*(DZ102+273.15)) * AQ102/DW102 * AP102) * DW102/(100*DK102) * 1000/(1000 - AO102)</f>
        <v>0</v>
      </c>
      <c r="AN102">
        <v>20.66172665762723</v>
      </c>
      <c r="AO102">
        <v>21.59296969696969</v>
      </c>
      <c r="AP102">
        <v>-5.258090208019588E-05</v>
      </c>
      <c r="AQ102">
        <v>105.1465455162051</v>
      </c>
      <c r="AR102">
        <v>0</v>
      </c>
      <c r="AS102">
        <v>0</v>
      </c>
      <c r="AT102">
        <f>IF(AR102*$H$15&gt;=AV102,1.0,(AV102/(AV102-AR102*$H$15)))</f>
        <v>0</v>
      </c>
      <c r="AU102">
        <f>(AT102-1)*100</f>
        <v>0</v>
      </c>
      <c r="AV102">
        <f>MAX(0,($B$15+$C$15*EE102)/(1+$D$15*EE102)*DX102/(DZ102+273)*$E$15)</f>
        <v>0</v>
      </c>
      <c r="AW102" t="s">
        <v>437</v>
      </c>
      <c r="AX102" t="s">
        <v>437</v>
      </c>
      <c r="AY102">
        <v>0</v>
      </c>
      <c r="AZ102">
        <v>0</v>
      </c>
      <c r="BA102">
        <f>1-AY102/AZ102</f>
        <v>0</v>
      </c>
      <c r="BB102">
        <v>0</v>
      </c>
      <c r="BC102" t="s">
        <v>437</v>
      </c>
      <c r="BD102" t="s">
        <v>437</v>
      </c>
      <c r="BE102">
        <v>0</v>
      </c>
      <c r="BF102">
        <v>0</v>
      </c>
      <c r="BG102">
        <f>1-BE102/BF102</f>
        <v>0</v>
      </c>
      <c r="BH102">
        <v>0.5</v>
      </c>
      <c r="BI102">
        <f>DH102</f>
        <v>0</v>
      </c>
      <c r="BJ102">
        <f>K102</f>
        <v>0</v>
      </c>
      <c r="BK102">
        <f>BG102*BH102*BI102</f>
        <v>0</v>
      </c>
      <c r="BL102">
        <f>(BJ102-BB102)/BI102</f>
        <v>0</v>
      </c>
      <c r="BM102">
        <f>(AZ102-BF102)/BF102</f>
        <v>0</v>
      </c>
      <c r="BN102">
        <f>AY102/(BA102+AY102/BF102)</f>
        <v>0</v>
      </c>
      <c r="BO102" t="s">
        <v>437</v>
      </c>
      <c r="BP102">
        <v>0</v>
      </c>
      <c r="BQ102">
        <f>IF(BP102&lt;&gt;0, BP102, BN102)</f>
        <v>0</v>
      </c>
      <c r="BR102">
        <f>1-BQ102/BF102</f>
        <v>0</v>
      </c>
      <c r="BS102">
        <f>(BF102-BE102)/(BF102-BQ102)</f>
        <v>0</v>
      </c>
      <c r="BT102">
        <f>(AZ102-BF102)/(AZ102-BQ102)</f>
        <v>0</v>
      </c>
      <c r="BU102">
        <f>(BF102-BE102)/(BF102-AY102)</f>
        <v>0</v>
      </c>
      <c r="BV102">
        <f>(AZ102-BF102)/(AZ102-AY102)</f>
        <v>0</v>
      </c>
      <c r="BW102">
        <f>(BS102*BQ102/BE102)</f>
        <v>0</v>
      </c>
      <c r="BX102">
        <f>(1-BW102)</f>
        <v>0</v>
      </c>
      <c r="DG102">
        <f>$B$13*EF102+$C$13*EG102+$F$13*ER102*(1-EU102)</f>
        <v>0</v>
      </c>
      <c r="DH102">
        <f>DG102*DI102</f>
        <v>0</v>
      </c>
      <c r="DI102">
        <f>($B$13*$D$11+$C$13*$D$11+$F$13*((FE102+EW102)/MAX(FE102+EW102+FF102, 0.1)*$I$11+FF102/MAX(FE102+EW102+FF102, 0.1)*$J$11))/($B$13+$C$13+$F$13)</f>
        <v>0</v>
      </c>
      <c r="DJ102">
        <f>($B$13*$K$11+$C$13*$K$11+$F$13*((FE102+EW102)/MAX(FE102+EW102+FF102, 0.1)*$P$11+FF102/MAX(FE102+EW102+FF102, 0.1)*$Q$11))/($B$13+$C$13+$F$13)</f>
        <v>0</v>
      </c>
      <c r="DK102">
        <v>2.7</v>
      </c>
      <c r="DL102">
        <v>0.5</v>
      </c>
      <c r="DM102" t="s">
        <v>438</v>
      </c>
      <c r="DN102">
        <v>2</v>
      </c>
      <c r="DO102" t="b">
        <v>1</v>
      </c>
      <c r="DP102">
        <v>1759073581.314285</v>
      </c>
      <c r="DQ102">
        <v>1323.758214285714</v>
      </c>
      <c r="DR102">
        <v>1358.315</v>
      </c>
      <c r="DS102">
        <v>21.60695714285715</v>
      </c>
      <c r="DT102">
        <v>20.66468214285715</v>
      </c>
      <c r="DU102">
        <v>1323.780714285714</v>
      </c>
      <c r="DV102">
        <v>21.32371785714286</v>
      </c>
      <c r="DW102">
        <v>500.0324285714286</v>
      </c>
      <c r="DX102">
        <v>90.877225</v>
      </c>
      <c r="DY102">
        <v>0.06541466071428571</v>
      </c>
      <c r="DZ102">
        <v>28.65859285714286</v>
      </c>
      <c r="EA102">
        <v>30.00599285714286</v>
      </c>
      <c r="EB102">
        <v>999.9000000000002</v>
      </c>
      <c r="EC102">
        <v>0</v>
      </c>
      <c r="ED102">
        <v>0</v>
      </c>
      <c r="EE102">
        <v>9995.241071428571</v>
      </c>
      <c r="EF102">
        <v>0</v>
      </c>
      <c r="EG102">
        <v>11.2928</v>
      </c>
      <c r="EH102">
        <v>-34.55581071428571</v>
      </c>
      <c r="EI102">
        <v>1352.9925</v>
      </c>
      <c r="EJ102">
        <v>1386.975357142857</v>
      </c>
      <c r="EK102">
        <v>0.9422682499999999</v>
      </c>
      <c r="EL102">
        <v>1358.315</v>
      </c>
      <c r="EM102">
        <v>20.66468214285715</v>
      </c>
      <c r="EN102">
        <v>1.963579642857143</v>
      </c>
      <c r="EO102">
        <v>1.877948928571429</v>
      </c>
      <c r="EP102">
        <v>17.15367142857143</v>
      </c>
      <c r="EQ102">
        <v>16.45116428571429</v>
      </c>
      <c r="ER102">
        <v>1999.991785714286</v>
      </c>
      <c r="ES102">
        <v>0.9800062142857142</v>
      </c>
      <c r="ET102">
        <v>0.01999386785714286</v>
      </c>
      <c r="EU102">
        <v>0</v>
      </c>
      <c r="EV102">
        <v>331.8257857142858</v>
      </c>
      <c r="EW102">
        <v>5.00078</v>
      </c>
      <c r="EX102">
        <v>6560.523928571428</v>
      </c>
      <c r="EY102">
        <v>16379.61071428571</v>
      </c>
      <c r="EZ102">
        <v>39.04442857142857</v>
      </c>
      <c r="FA102">
        <v>39.84349999999999</v>
      </c>
      <c r="FB102">
        <v>39.35475</v>
      </c>
      <c r="FC102">
        <v>39.57114285714285</v>
      </c>
      <c r="FD102">
        <v>40.33446428571428</v>
      </c>
      <c r="FE102">
        <v>1955.101785714286</v>
      </c>
      <c r="FF102">
        <v>39.89000000000001</v>
      </c>
      <c r="FG102">
        <v>0</v>
      </c>
      <c r="FH102">
        <v>1759073580.8</v>
      </c>
      <c r="FI102">
        <v>0</v>
      </c>
      <c r="FJ102">
        <v>331.85696</v>
      </c>
      <c r="FK102">
        <v>3.638076937540719</v>
      </c>
      <c r="FL102">
        <v>61.78923083637878</v>
      </c>
      <c r="FM102">
        <v>6560.8388</v>
      </c>
      <c r="FN102">
        <v>15</v>
      </c>
      <c r="FO102">
        <v>0</v>
      </c>
      <c r="FP102" t="s">
        <v>439</v>
      </c>
      <c r="FQ102">
        <v>1746989605.5</v>
      </c>
      <c r="FR102">
        <v>1746989593.5</v>
      </c>
      <c r="FS102">
        <v>0</v>
      </c>
      <c r="FT102">
        <v>-0.274</v>
      </c>
      <c r="FU102">
        <v>-0.002</v>
      </c>
      <c r="FV102">
        <v>2.549</v>
      </c>
      <c r="FW102">
        <v>0.129</v>
      </c>
      <c r="FX102">
        <v>420</v>
      </c>
      <c r="FY102">
        <v>17</v>
      </c>
      <c r="FZ102">
        <v>0.02</v>
      </c>
      <c r="GA102">
        <v>0.04</v>
      </c>
      <c r="GB102">
        <v>-34.39619268292683</v>
      </c>
      <c r="GC102">
        <v>-3.445672473867636</v>
      </c>
      <c r="GD102">
        <v>0.3497840563033444</v>
      </c>
      <c r="GE102">
        <v>0</v>
      </c>
      <c r="GF102">
        <v>331.7256176470588</v>
      </c>
      <c r="GG102">
        <v>3.172207795357306</v>
      </c>
      <c r="GH102">
        <v>0.368885843549103</v>
      </c>
      <c r="GI102">
        <v>0</v>
      </c>
      <c r="GJ102">
        <v>0.9460977804878048</v>
      </c>
      <c r="GK102">
        <v>-0.08578641114982639</v>
      </c>
      <c r="GL102">
        <v>0.00847852025892978</v>
      </c>
      <c r="GM102">
        <v>1</v>
      </c>
      <c r="GN102">
        <v>1</v>
      </c>
      <c r="GO102">
        <v>3</v>
      </c>
      <c r="GP102" t="s">
        <v>455</v>
      </c>
      <c r="GQ102">
        <v>3.10223</v>
      </c>
      <c r="GR102">
        <v>2.7234</v>
      </c>
      <c r="GS102">
        <v>0.194321</v>
      </c>
      <c r="GT102">
        <v>0.197423</v>
      </c>
      <c r="GU102">
        <v>0.10044</v>
      </c>
      <c r="GV102">
        <v>0.09873120000000001</v>
      </c>
      <c r="GW102">
        <v>21070.3</v>
      </c>
      <c r="GX102">
        <v>19069.6</v>
      </c>
      <c r="GY102">
        <v>26716.1</v>
      </c>
      <c r="GZ102">
        <v>23982.2</v>
      </c>
      <c r="HA102">
        <v>38464.7</v>
      </c>
      <c r="HB102">
        <v>31961</v>
      </c>
      <c r="HC102">
        <v>46647.4</v>
      </c>
      <c r="HD102">
        <v>37939.2</v>
      </c>
      <c r="HE102">
        <v>1.86858</v>
      </c>
      <c r="HF102">
        <v>1.8717</v>
      </c>
      <c r="HG102">
        <v>0.141319</v>
      </c>
      <c r="HH102">
        <v>0</v>
      </c>
      <c r="HI102">
        <v>27.6917</v>
      </c>
      <c r="HJ102">
        <v>999.9</v>
      </c>
      <c r="HK102">
        <v>49.2</v>
      </c>
      <c r="HL102">
        <v>31.2</v>
      </c>
      <c r="HM102">
        <v>24.7047</v>
      </c>
      <c r="HN102">
        <v>60.8591</v>
      </c>
      <c r="HO102">
        <v>22.0032</v>
      </c>
      <c r="HP102">
        <v>1</v>
      </c>
      <c r="HQ102">
        <v>0.124921</v>
      </c>
      <c r="HR102">
        <v>-0.114875</v>
      </c>
      <c r="HS102">
        <v>20.2812</v>
      </c>
      <c r="HT102">
        <v>5.2125</v>
      </c>
      <c r="HU102">
        <v>11.98</v>
      </c>
      <c r="HV102">
        <v>4.96345</v>
      </c>
      <c r="HW102">
        <v>3.27433</v>
      </c>
      <c r="HX102">
        <v>9999</v>
      </c>
      <c r="HY102">
        <v>9999</v>
      </c>
      <c r="HZ102">
        <v>9999</v>
      </c>
      <c r="IA102">
        <v>31.1</v>
      </c>
      <c r="IB102">
        <v>1.86401</v>
      </c>
      <c r="IC102">
        <v>1.86018</v>
      </c>
      <c r="ID102">
        <v>1.85842</v>
      </c>
      <c r="IE102">
        <v>1.85981</v>
      </c>
      <c r="IF102">
        <v>1.85989</v>
      </c>
      <c r="IG102">
        <v>1.85837</v>
      </c>
      <c r="IH102">
        <v>1.85745</v>
      </c>
      <c r="II102">
        <v>1.85243</v>
      </c>
      <c r="IJ102">
        <v>0</v>
      </c>
      <c r="IK102">
        <v>0</v>
      </c>
      <c r="IL102">
        <v>0</v>
      </c>
      <c r="IM102">
        <v>0</v>
      </c>
      <c r="IN102" t="s">
        <v>441</v>
      </c>
      <c r="IO102" t="s">
        <v>442</v>
      </c>
      <c r="IP102" t="s">
        <v>443</v>
      </c>
      <c r="IQ102" t="s">
        <v>443</v>
      </c>
      <c r="IR102" t="s">
        <v>443</v>
      </c>
      <c r="IS102" t="s">
        <v>443</v>
      </c>
      <c r="IT102">
        <v>0</v>
      </c>
      <c r="IU102">
        <v>100</v>
      </c>
      <c r="IV102">
        <v>100</v>
      </c>
      <c r="IW102">
        <v>0.01</v>
      </c>
      <c r="IX102">
        <v>0.2829</v>
      </c>
      <c r="IY102">
        <v>-0.819046093373875</v>
      </c>
      <c r="IZ102">
        <v>-0.0008311593448893811</v>
      </c>
      <c r="JA102">
        <v>1.768286430498992E-06</v>
      </c>
      <c r="JB102">
        <v>-5.176383660599935E-10</v>
      </c>
      <c r="JC102">
        <v>0.01793090377665582</v>
      </c>
      <c r="JD102">
        <v>0.002652576625932546</v>
      </c>
      <c r="JE102">
        <v>0.0004569377311329863</v>
      </c>
      <c r="JF102">
        <v>1.003524486243527E-07</v>
      </c>
      <c r="JG102">
        <v>2</v>
      </c>
      <c r="JH102">
        <v>1975</v>
      </c>
      <c r="JI102">
        <v>1</v>
      </c>
      <c r="JJ102">
        <v>26</v>
      </c>
      <c r="JK102">
        <v>201399.7</v>
      </c>
      <c r="JL102">
        <v>201399.9</v>
      </c>
      <c r="JM102">
        <v>3.01147</v>
      </c>
      <c r="JN102">
        <v>2.59766</v>
      </c>
      <c r="JO102">
        <v>1.49658</v>
      </c>
      <c r="JP102">
        <v>2.34375</v>
      </c>
      <c r="JQ102">
        <v>1.54907</v>
      </c>
      <c r="JR102">
        <v>2.45605</v>
      </c>
      <c r="JS102">
        <v>36.152</v>
      </c>
      <c r="JT102">
        <v>24.1751</v>
      </c>
      <c r="JU102">
        <v>18</v>
      </c>
      <c r="JV102">
        <v>482.692</v>
      </c>
      <c r="JW102">
        <v>499.785</v>
      </c>
      <c r="JX102">
        <v>27.4785</v>
      </c>
      <c r="JY102">
        <v>28.9196</v>
      </c>
      <c r="JZ102">
        <v>29.9998</v>
      </c>
      <c r="KA102">
        <v>29.2075</v>
      </c>
      <c r="KB102">
        <v>29.2189</v>
      </c>
      <c r="KC102">
        <v>60.4086</v>
      </c>
      <c r="KD102">
        <v>19.3481</v>
      </c>
      <c r="KE102">
        <v>92.9366</v>
      </c>
      <c r="KF102">
        <v>27.4768</v>
      </c>
      <c r="KG102">
        <v>1403.15</v>
      </c>
      <c r="KH102">
        <v>20.7225</v>
      </c>
      <c r="KI102">
        <v>101.995</v>
      </c>
      <c r="KJ102">
        <v>91.49809999999999</v>
      </c>
    </row>
    <row r="103" spans="1:296">
      <c r="A103">
        <v>85</v>
      </c>
      <c r="B103">
        <v>1759073594.1</v>
      </c>
      <c r="C103">
        <v>511</v>
      </c>
      <c r="D103" t="s">
        <v>613</v>
      </c>
      <c r="E103" t="s">
        <v>614</v>
      </c>
      <c r="F103">
        <v>5</v>
      </c>
      <c r="G103" t="s">
        <v>436</v>
      </c>
      <c r="H103">
        <v>1759073586.6</v>
      </c>
      <c r="I103">
        <f>(J103)/1000</f>
        <v>0</v>
      </c>
      <c r="J103">
        <f>IF(DO103, AM103, AG103)</f>
        <v>0</v>
      </c>
      <c r="K103">
        <f>IF(DO103, AH103, AF103)</f>
        <v>0</v>
      </c>
      <c r="L103">
        <f>DQ103 - IF(AT103&gt;1, K103*DK103*100.0/(AV103), 0)</f>
        <v>0</v>
      </c>
      <c r="M103">
        <f>((S103-I103/2)*L103-K103)/(S103+I103/2)</f>
        <v>0</v>
      </c>
      <c r="N103">
        <f>M103*(DX103+DY103)/1000.0</f>
        <v>0</v>
      </c>
      <c r="O103">
        <f>(DQ103 - IF(AT103&gt;1, K103*DK103*100.0/(AV103), 0))*(DX103+DY103)/1000.0</f>
        <v>0</v>
      </c>
      <c r="P103">
        <f>2.0/((1/R103-1/Q103)+SIGN(R103)*SQRT((1/R103-1/Q103)*(1/R103-1/Q103) + 4*DL103/((DL103+1)*(DL103+1))*(2*1/R103*1/Q103-1/Q103*1/Q103)))</f>
        <v>0</v>
      </c>
      <c r="Q103">
        <f>IF(LEFT(DM103,1)&lt;&gt;"0",IF(LEFT(DM103,1)="1",3.0,DN103),$D$5+$E$5*(EE103*DX103/($K$5*1000))+$F$5*(EE103*DX103/($K$5*1000))*MAX(MIN(DK103,$J$5),$I$5)*MAX(MIN(DK103,$J$5),$I$5)+$G$5*MAX(MIN(DK103,$J$5),$I$5)*(EE103*DX103/($K$5*1000))+$H$5*(EE103*DX103/($K$5*1000))*(EE103*DX103/($K$5*1000)))</f>
        <v>0</v>
      </c>
      <c r="R103">
        <f>I103*(1000-(1000*0.61365*exp(17.502*V103/(240.97+V103))/(DX103+DY103)+DS103)/2)/(1000*0.61365*exp(17.502*V103/(240.97+V103))/(DX103+DY103)-DS103)</f>
        <v>0</v>
      </c>
      <c r="S103">
        <f>1/((DL103+1)/(P103/1.6)+1/(Q103/1.37)) + DL103/((DL103+1)/(P103/1.6) + DL103/(Q103/1.37))</f>
        <v>0</v>
      </c>
      <c r="T103">
        <f>(DG103*DJ103)</f>
        <v>0</v>
      </c>
      <c r="U103">
        <f>(DZ103+(T103+2*0.95*5.67E-8*(((DZ103+$B$9)+273)^4-(DZ103+273)^4)-44100*I103)/(1.84*29.3*Q103+8*0.95*5.67E-8*(DZ103+273)^3))</f>
        <v>0</v>
      </c>
      <c r="V103">
        <f>($C$9*EA103+$D$9*EB103+$E$9*U103)</f>
        <v>0</v>
      </c>
      <c r="W103">
        <f>0.61365*exp(17.502*V103/(240.97+V103))</f>
        <v>0</v>
      </c>
      <c r="X103">
        <f>(Y103/Z103*100)</f>
        <v>0</v>
      </c>
      <c r="Y103">
        <f>DS103*(DX103+DY103)/1000</f>
        <v>0</v>
      </c>
      <c r="Z103">
        <f>0.61365*exp(17.502*DZ103/(240.97+DZ103))</f>
        <v>0</v>
      </c>
      <c r="AA103">
        <f>(W103-DS103*(DX103+DY103)/1000)</f>
        <v>0</v>
      </c>
      <c r="AB103">
        <f>(-I103*44100)</f>
        <v>0</v>
      </c>
      <c r="AC103">
        <f>2*29.3*Q103*0.92*(DZ103-V103)</f>
        <v>0</v>
      </c>
      <c r="AD103">
        <f>2*0.95*5.67E-8*(((DZ103+$B$9)+273)^4-(V103+273)^4)</f>
        <v>0</v>
      </c>
      <c r="AE103">
        <f>T103+AD103+AB103+AC103</f>
        <v>0</v>
      </c>
      <c r="AF103">
        <f>DW103*AT103*(DR103-DQ103*(1000-AT103*DT103)/(1000-AT103*DS103))/(100*DK103)</f>
        <v>0</v>
      </c>
      <c r="AG103">
        <f>1000*DW103*AT103*(DS103-DT103)/(100*DK103*(1000-AT103*DS103))</f>
        <v>0</v>
      </c>
      <c r="AH103">
        <f>(AI103 - AJ103 - DX103*1E3/(8.314*(DZ103+273.15)) * AL103/DW103 * AK103) * DW103/(100*DK103) * (1000 - DT103)/1000</f>
        <v>0</v>
      </c>
      <c r="AI103">
        <v>1420.024331008565</v>
      </c>
      <c r="AJ103">
        <v>1394.737878787878</v>
      </c>
      <c r="AK103">
        <v>3.401200318107132</v>
      </c>
      <c r="AL103">
        <v>65.07382265108268</v>
      </c>
      <c r="AM103">
        <f>(AO103 - AN103 + DX103*1E3/(8.314*(DZ103+273.15)) * AQ103/DW103 * AP103) * DW103/(100*DK103) * 1000/(1000 - AO103)</f>
        <v>0</v>
      </c>
      <c r="AN103">
        <v>20.65758714146599</v>
      </c>
      <c r="AO103">
        <v>21.58212909090908</v>
      </c>
      <c r="AP103">
        <v>-4.203751069909489E-05</v>
      </c>
      <c r="AQ103">
        <v>105.1465455162051</v>
      </c>
      <c r="AR103">
        <v>0</v>
      </c>
      <c r="AS103">
        <v>0</v>
      </c>
      <c r="AT103">
        <f>IF(AR103*$H$15&gt;=AV103,1.0,(AV103/(AV103-AR103*$H$15)))</f>
        <v>0</v>
      </c>
      <c r="AU103">
        <f>(AT103-1)*100</f>
        <v>0</v>
      </c>
      <c r="AV103">
        <f>MAX(0,($B$15+$C$15*EE103)/(1+$D$15*EE103)*DX103/(DZ103+273)*$E$15)</f>
        <v>0</v>
      </c>
      <c r="AW103" t="s">
        <v>437</v>
      </c>
      <c r="AX103" t="s">
        <v>437</v>
      </c>
      <c r="AY103">
        <v>0</v>
      </c>
      <c r="AZ103">
        <v>0</v>
      </c>
      <c r="BA103">
        <f>1-AY103/AZ103</f>
        <v>0</v>
      </c>
      <c r="BB103">
        <v>0</v>
      </c>
      <c r="BC103" t="s">
        <v>437</v>
      </c>
      <c r="BD103" t="s">
        <v>437</v>
      </c>
      <c r="BE103">
        <v>0</v>
      </c>
      <c r="BF103">
        <v>0</v>
      </c>
      <c r="BG103">
        <f>1-BE103/BF103</f>
        <v>0</v>
      </c>
      <c r="BH103">
        <v>0.5</v>
      </c>
      <c r="BI103">
        <f>DH103</f>
        <v>0</v>
      </c>
      <c r="BJ103">
        <f>K103</f>
        <v>0</v>
      </c>
      <c r="BK103">
        <f>BG103*BH103*BI103</f>
        <v>0</v>
      </c>
      <c r="BL103">
        <f>(BJ103-BB103)/BI103</f>
        <v>0</v>
      </c>
      <c r="BM103">
        <f>(AZ103-BF103)/BF103</f>
        <v>0</v>
      </c>
      <c r="BN103">
        <f>AY103/(BA103+AY103/BF103)</f>
        <v>0</v>
      </c>
      <c r="BO103" t="s">
        <v>437</v>
      </c>
      <c r="BP103">
        <v>0</v>
      </c>
      <c r="BQ103">
        <f>IF(BP103&lt;&gt;0, BP103, BN103)</f>
        <v>0</v>
      </c>
      <c r="BR103">
        <f>1-BQ103/BF103</f>
        <v>0</v>
      </c>
      <c r="BS103">
        <f>(BF103-BE103)/(BF103-BQ103)</f>
        <v>0</v>
      </c>
      <c r="BT103">
        <f>(AZ103-BF103)/(AZ103-BQ103)</f>
        <v>0</v>
      </c>
      <c r="BU103">
        <f>(BF103-BE103)/(BF103-AY103)</f>
        <v>0</v>
      </c>
      <c r="BV103">
        <f>(AZ103-BF103)/(AZ103-AY103)</f>
        <v>0</v>
      </c>
      <c r="BW103">
        <f>(BS103*BQ103/BE103)</f>
        <v>0</v>
      </c>
      <c r="BX103">
        <f>(1-BW103)</f>
        <v>0</v>
      </c>
      <c r="DG103">
        <f>$B$13*EF103+$C$13*EG103+$F$13*ER103*(1-EU103)</f>
        <v>0</v>
      </c>
      <c r="DH103">
        <f>DG103*DI103</f>
        <v>0</v>
      </c>
      <c r="DI103">
        <f>($B$13*$D$11+$C$13*$D$11+$F$13*((FE103+EW103)/MAX(FE103+EW103+FF103, 0.1)*$I$11+FF103/MAX(FE103+EW103+FF103, 0.1)*$J$11))/($B$13+$C$13+$F$13)</f>
        <v>0</v>
      </c>
      <c r="DJ103">
        <f>($B$13*$K$11+$C$13*$K$11+$F$13*((FE103+EW103)/MAX(FE103+EW103+FF103, 0.1)*$P$11+FF103/MAX(FE103+EW103+FF103, 0.1)*$Q$11))/($B$13+$C$13+$F$13)</f>
        <v>0</v>
      </c>
      <c r="DK103">
        <v>2.7</v>
      </c>
      <c r="DL103">
        <v>0.5</v>
      </c>
      <c r="DM103" t="s">
        <v>438</v>
      </c>
      <c r="DN103">
        <v>2</v>
      </c>
      <c r="DO103" t="b">
        <v>1</v>
      </c>
      <c r="DP103">
        <v>1759073586.6</v>
      </c>
      <c r="DQ103">
        <v>1341.318518518518</v>
      </c>
      <c r="DR103">
        <v>1376.053333333334</v>
      </c>
      <c r="DS103">
        <v>21.59614444444444</v>
      </c>
      <c r="DT103">
        <v>20.66154074074074</v>
      </c>
      <c r="DU103">
        <v>1341.321111111111</v>
      </c>
      <c r="DV103">
        <v>21.31314814814815</v>
      </c>
      <c r="DW103">
        <v>500.0226296296296</v>
      </c>
      <c r="DX103">
        <v>90.87664074074075</v>
      </c>
      <c r="DY103">
        <v>0.06529026296296296</v>
      </c>
      <c r="DZ103">
        <v>28.65925555555556</v>
      </c>
      <c r="EA103">
        <v>30.00375555555556</v>
      </c>
      <c r="EB103">
        <v>999.9000000000001</v>
      </c>
      <c r="EC103">
        <v>0</v>
      </c>
      <c r="ED103">
        <v>0</v>
      </c>
      <c r="EE103">
        <v>9989.004814814814</v>
      </c>
      <c r="EF103">
        <v>0</v>
      </c>
      <c r="EG103">
        <v>11.2928</v>
      </c>
      <c r="EH103">
        <v>-34.73427407407407</v>
      </c>
      <c r="EI103">
        <v>1370.925555555556</v>
      </c>
      <c r="EJ103">
        <v>1405.082962962963</v>
      </c>
      <c r="EK103">
        <v>0.934608888888889</v>
      </c>
      <c r="EL103">
        <v>1376.053333333334</v>
      </c>
      <c r="EM103">
        <v>20.66154074074074</v>
      </c>
      <c r="EN103">
        <v>1.962585185185185</v>
      </c>
      <c r="EO103">
        <v>1.877650740740741</v>
      </c>
      <c r="EP103">
        <v>17.14566296296296</v>
      </c>
      <c r="EQ103">
        <v>16.44867777777778</v>
      </c>
      <c r="ER103">
        <v>1999.996666666666</v>
      </c>
      <c r="ES103">
        <v>0.9800061111111111</v>
      </c>
      <c r="ET103">
        <v>0.01999398148148148</v>
      </c>
      <c r="EU103">
        <v>0</v>
      </c>
      <c r="EV103">
        <v>332.1337407407408</v>
      </c>
      <c r="EW103">
        <v>5.00078</v>
      </c>
      <c r="EX103">
        <v>6565.66962962963</v>
      </c>
      <c r="EY103">
        <v>16379.64074074074</v>
      </c>
      <c r="EZ103">
        <v>39.02522222222222</v>
      </c>
      <c r="FA103">
        <v>39.84233333333333</v>
      </c>
      <c r="FB103">
        <v>39.39107407407408</v>
      </c>
      <c r="FC103">
        <v>39.55759259259258</v>
      </c>
      <c r="FD103">
        <v>40.3261111111111</v>
      </c>
      <c r="FE103">
        <v>1955.106666666667</v>
      </c>
      <c r="FF103">
        <v>39.89000000000001</v>
      </c>
      <c r="FG103">
        <v>0</v>
      </c>
      <c r="FH103">
        <v>1759073586.2</v>
      </c>
      <c r="FI103">
        <v>0</v>
      </c>
      <c r="FJ103">
        <v>332.146423076923</v>
      </c>
      <c r="FK103">
        <v>3.354427360683368</v>
      </c>
      <c r="FL103">
        <v>57.17264959063341</v>
      </c>
      <c r="FM103">
        <v>6565.744615384616</v>
      </c>
      <c r="FN103">
        <v>15</v>
      </c>
      <c r="FO103">
        <v>0</v>
      </c>
      <c r="FP103" t="s">
        <v>439</v>
      </c>
      <c r="FQ103">
        <v>1746989605.5</v>
      </c>
      <c r="FR103">
        <v>1746989593.5</v>
      </c>
      <c r="FS103">
        <v>0</v>
      </c>
      <c r="FT103">
        <v>-0.274</v>
      </c>
      <c r="FU103">
        <v>-0.002</v>
      </c>
      <c r="FV103">
        <v>2.549</v>
      </c>
      <c r="FW103">
        <v>0.129</v>
      </c>
      <c r="FX103">
        <v>420</v>
      </c>
      <c r="FY103">
        <v>17</v>
      </c>
      <c r="FZ103">
        <v>0.02</v>
      </c>
      <c r="GA103">
        <v>0.04</v>
      </c>
      <c r="GB103">
        <v>-34.59995609756098</v>
      </c>
      <c r="GC103">
        <v>-2.124255052264852</v>
      </c>
      <c r="GD103">
        <v>0.2431898726718216</v>
      </c>
      <c r="GE103">
        <v>0</v>
      </c>
      <c r="GF103">
        <v>331.9537352941177</v>
      </c>
      <c r="GG103">
        <v>3.650802143708312</v>
      </c>
      <c r="GH103">
        <v>0.402890242594493</v>
      </c>
      <c r="GI103">
        <v>0</v>
      </c>
      <c r="GJ103">
        <v>0.9389474146341464</v>
      </c>
      <c r="GK103">
        <v>-0.08611950522647834</v>
      </c>
      <c r="GL103">
        <v>0.008507833300096142</v>
      </c>
      <c r="GM103">
        <v>1</v>
      </c>
      <c r="GN103">
        <v>1</v>
      </c>
      <c r="GO103">
        <v>3</v>
      </c>
      <c r="GP103" t="s">
        <v>455</v>
      </c>
      <c r="GQ103">
        <v>3.10214</v>
      </c>
      <c r="GR103">
        <v>2.72297</v>
      </c>
      <c r="GS103">
        <v>0.195764</v>
      </c>
      <c r="GT103">
        <v>0.198863</v>
      </c>
      <c r="GU103">
        <v>0.100405</v>
      </c>
      <c r="GV103">
        <v>0.0987174</v>
      </c>
      <c r="GW103">
        <v>21032.8</v>
      </c>
      <c r="GX103">
        <v>19035.6</v>
      </c>
      <c r="GY103">
        <v>26716.4</v>
      </c>
      <c r="GZ103">
        <v>23982.4</v>
      </c>
      <c r="HA103">
        <v>38466.7</v>
      </c>
      <c r="HB103">
        <v>31961.7</v>
      </c>
      <c r="HC103">
        <v>46647.8</v>
      </c>
      <c r="HD103">
        <v>37939.3</v>
      </c>
      <c r="HE103">
        <v>1.86885</v>
      </c>
      <c r="HF103">
        <v>1.87165</v>
      </c>
      <c r="HG103">
        <v>0.142399</v>
      </c>
      <c r="HH103">
        <v>0</v>
      </c>
      <c r="HI103">
        <v>27.6917</v>
      </c>
      <c r="HJ103">
        <v>999.9</v>
      </c>
      <c r="HK103">
        <v>49.2</v>
      </c>
      <c r="HL103">
        <v>31.2</v>
      </c>
      <c r="HM103">
        <v>24.7052</v>
      </c>
      <c r="HN103">
        <v>61.2591</v>
      </c>
      <c r="HO103">
        <v>22.0433</v>
      </c>
      <c r="HP103">
        <v>1</v>
      </c>
      <c r="HQ103">
        <v>0.124433</v>
      </c>
      <c r="HR103">
        <v>-0.124474</v>
      </c>
      <c r="HS103">
        <v>20.2811</v>
      </c>
      <c r="HT103">
        <v>5.21235</v>
      </c>
      <c r="HU103">
        <v>11.98</v>
      </c>
      <c r="HV103">
        <v>4.96345</v>
      </c>
      <c r="HW103">
        <v>3.27448</v>
      </c>
      <c r="HX103">
        <v>9999</v>
      </c>
      <c r="HY103">
        <v>9999</v>
      </c>
      <c r="HZ103">
        <v>9999</v>
      </c>
      <c r="IA103">
        <v>31.1</v>
      </c>
      <c r="IB103">
        <v>1.864</v>
      </c>
      <c r="IC103">
        <v>1.86014</v>
      </c>
      <c r="ID103">
        <v>1.85841</v>
      </c>
      <c r="IE103">
        <v>1.85979</v>
      </c>
      <c r="IF103">
        <v>1.85989</v>
      </c>
      <c r="IG103">
        <v>1.85837</v>
      </c>
      <c r="IH103">
        <v>1.85745</v>
      </c>
      <c r="II103">
        <v>1.85242</v>
      </c>
      <c r="IJ103">
        <v>0</v>
      </c>
      <c r="IK103">
        <v>0</v>
      </c>
      <c r="IL103">
        <v>0</v>
      </c>
      <c r="IM103">
        <v>0</v>
      </c>
      <c r="IN103" t="s">
        <v>441</v>
      </c>
      <c r="IO103" t="s">
        <v>442</v>
      </c>
      <c r="IP103" t="s">
        <v>443</v>
      </c>
      <c r="IQ103" t="s">
        <v>443</v>
      </c>
      <c r="IR103" t="s">
        <v>443</v>
      </c>
      <c r="IS103" t="s">
        <v>443</v>
      </c>
      <c r="IT103">
        <v>0</v>
      </c>
      <c r="IU103">
        <v>100</v>
      </c>
      <c r="IV103">
        <v>100</v>
      </c>
      <c r="IW103">
        <v>0.02</v>
      </c>
      <c r="IX103">
        <v>0.2827</v>
      </c>
      <c r="IY103">
        <v>-0.819046093373875</v>
      </c>
      <c r="IZ103">
        <v>-0.0008311593448893811</v>
      </c>
      <c r="JA103">
        <v>1.768286430498992E-06</v>
      </c>
      <c r="JB103">
        <v>-5.176383660599935E-10</v>
      </c>
      <c r="JC103">
        <v>0.01793090377665582</v>
      </c>
      <c r="JD103">
        <v>0.002652576625932546</v>
      </c>
      <c r="JE103">
        <v>0.0004569377311329863</v>
      </c>
      <c r="JF103">
        <v>1.003524486243527E-07</v>
      </c>
      <c r="JG103">
        <v>2</v>
      </c>
      <c r="JH103">
        <v>1975</v>
      </c>
      <c r="JI103">
        <v>1</v>
      </c>
      <c r="JJ103">
        <v>26</v>
      </c>
      <c r="JK103">
        <v>201399.8</v>
      </c>
      <c r="JL103">
        <v>201400</v>
      </c>
      <c r="JM103">
        <v>3.04077</v>
      </c>
      <c r="JN103">
        <v>2.59888</v>
      </c>
      <c r="JO103">
        <v>1.49658</v>
      </c>
      <c r="JP103">
        <v>2.34375</v>
      </c>
      <c r="JQ103">
        <v>1.54907</v>
      </c>
      <c r="JR103">
        <v>2.47314</v>
      </c>
      <c r="JS103">
        <v>36.152</v>
      </c>
      <c r="JT103">
        <v>24.1751</v>
      </c>
      <c r="JU103">
        <v>18</v>
      </c>
      <c r="JV103">
        <v>482.82</v>
      </c>
      <c r="JW103">
        <v>499.716</v>
      </c>
      <c r="JX103">
        <v>27.4748</v>
      </c>
      <c r="JY103">
        <v>28.9155</v>
      </c>
      <c r="JZ103">
        <v>29.9997</v>
      </c>
      <c r="KA103">
        <v>29.2031</v>
      </c>
      <c r="KB103">
        <v>29.2148</v>
      </c>
      <c r="KC103">
        <v>61.0064</v>
      </c>
      <c r="KD103">
        <v>19.3481</v>
      </c>
      <c r="KE103">
        <v>92.9366</v>
      </c>
      <c r="KF103">
        <v>27.4758</v>
      </c>
      <c r="KG103">
        <v>1423.19</v>
      </c>
      <c r="KH103">
        <v>20.7476</v>
      </c>
      <c r="KI103">
        <v>101.996</v>
      </c>
      <c r="KJ103">
        <v>91.4986</v>
      </c>
    </row>
    <row r="104" spans="1:296">
      <c r="A104">
        <v>86</v>
      </c>
      <c r="B104">
        <v>1759073599.1</v>
      </c>
      <c r="C104">
        <v>516</v>
      </c>
      <c r="D104" t="s">
        <v>615</v>
      </c>
      <c r="E104" t="s">
        <v>616</v>
      </c>
      <c r="F104">
        <v>5</v>
      </c>
      <c r="G104" t="s">
        <v>436</v>
      </c>
      <c r="H104">
        <v>1759073591.314285</v>
      </c>
      <c r="I104">
        <f>(J104)/1000</f>
        <v>0</v>
      </c>
      <c r="J104">
        <f>IF(DO104, AM104, AG104)</f>
        <v>0</v>
      </c>
      <c r="K104">
        <f>IF(DO104, AH104, AF104)</f>
        <v>0</v>
      </c>
      <c r="L104">
        <f>DQ104 - IF(AT104&gt;1, K104*DK104*100.0/(AV104), 0)</f>
        <v>0</v>
      </c>
      <c r="M104">
        <f>((S104-I104/2)*L104-K104)/(S104+I104/2)</f>
        <v>0</v>
      </c>
      <c r="N104">
        <f>M104*(DX104+DY104)/1000.0</f>
        <v>0</v>
      </c>
      <c r="O104">
        <f>(DQ104 - IF(AT104&gt;1, K104*DK104*100.0/(AV104), 0))*(DX104+DY104)/1000.0</f>
        <v>0</v>
      </c>
      <c r="P104">
        <f>2.0/((1/R104-1/Q104)+SIGN(R104)*SQRT((1/R104-1/Q104)*(1/R104-1/Q104) + 4*DL104/((DL104+1)*(DL104+1))*(2*1/R104*1/Q104-1/Q104*1/Q104)))</f>
        <v>0</v>
      </c>
      <c r="Q104">
        <f>IF(LEFT(DM104,1)&lt;&gt;"0",IF(LEFT(DM104,1)="1",3.0,DN104),$D$5+$E$5*(EE104*DX104/($K$5*1000))+$F$5*(EE104*DX104/($K$5*1000))*MAX(MIN(DK104,$J$5),$I$5)*MAX(MIN(DK104,$J$5),$I$5)+$G$5*MAX(MIN(DK104,$J$5),$I$5)*(EE104*DX104/($K$5*1000))+$H$5*(EE104*DX104/($K$5*1000))*(EE104*DX104/($K$5*1000)))</f>
        <v>0</v>
      </c>
      <c r="R104">
        <f>I104*(1000-(1000*0.61365*exp(17.502*V104/(240.97+V104))/(DX104+DY104)+DS104)/2)/(1000*0.61365*exp(17.502*V104/(240.97+V104))/(DX104+DY104)-DS104)</f>
        <v>0</v>
      </c>
      <c r="S104">
        <f>1/((DL104+1)/(P104/1.6)+1/(Q104/1.37)) + DL104/((DL104+1)/(P104/1.6) + DL104/(Q104/1.37))</f>
        <v>0</v>
      </c>
      <c r="T104">
        <f>(DG104*DJ104)</f>
        <v>0</v>
      </c>
      <c r="U104">
        <f>(DZ104+(T104+2*0.95*5.67E-8*(((DZ104+$B$9)+273)^4-(DZ104+273)^4)-44100*I104)/(1.84*29.3*Q104+8*0.95*5.67E-8*(DZ104+273)^3))</f>
        <v>0</v>
      </c>
      <c r="V104">
        <f>($C$9*EA104+$D$9*EB104+$E$9*U104)</f>
        <v>0</v>
      </c>
      <c r="W104">
        <f>0.61365*exp(17.502*V104/(240.97+V104))</f>
        <v>0</v>
      </c>
      <c r="X104">
        <f>(Y104/Z104*100)</f>
        <v>0</v>
      </c>
      <c r="Y104">
        <f>DS104*(DX104+DY104)/1000</f>
        <v>0</v>
      </c>
      <c r="Z104">
        <f>0.61365*exp(17.502*DZ104/(240.97+DZ104))</f>
        <v>0</v>
      </c>
      <c r="AA104">
        <f>(W104-DS104*(DX104+DY104)/1000)</f>
        <v>0</v>
      </c>
      <c r="AB104">
        <f>(-I104*44100)</f>
        <v>0</v>
      </c>
      <c r="AC104">
        <f>2*29.3*Q104*0.92*(DZ104-V104)</f>
        <v>0</v>
      </c>
      <c r="AD104">
        <f>2*0.95*5.67E-8*(((DZ104+$B$9)+273)^4-(V104+273)^4)</f>
        <v>0</v>
      </c>
      <c r="AE104">
        <f>T104+AD104+AB104+AC104</f>
        <v>0</v>
      </c>
      <c r="AF104">
        <f>DW104*AT104*(DR104-DQ104*(1000-AT104*DT104)/(1000-AT104*DS104))/(100*DK104)</f>
        <v>0</v>
      </c>
      <c r="AG104">
        <f>1000*DW104*AT104*(DS104-DT104)/(100*DK104*(1000-AT104*DS104))</f>
        <v>0</v>
      </c>
      <c r="AH104">
        <f>(AI104 - AJ104 - DX104*1E3/(8.314*(DZ104+273.15)) * AL104/DW104 * AK104) * DW104/(100*DK104) * (1000 - DT104)/1000</f>
        <v>0</v>
      </c>
      <c r="AI104">
        <v>1437.209312895776</v>
      </c>
      <c r="AJ104">
        <v>1411.73993939394</v>
      </c>
      <c r="AK104">
        <v>3.398999429496991</v>
      </c>
      <c r="AL104">
        <v>65.07382265108268</v>
      </c>
      <c r="AM104">
        <f>(AO104 - AN104 + DX104*1E3/(8.314*(DZ104+273.15)) * AQ104/DW104 * AP104) * DW104/(100*DK104) * 1000/(1000 - AO104)</f>
        <v>0</v>
      </c>
      <c r="AN104">
        <v>20.65329120563813</v>
      </c>
      <c r="AO104">
        <v>21.57298363636363</v>
      </c>
      <c r="AP104">
        <v>-4.160360165223983E-05</v>
      </c>
      <c r="AQ104">
        <v>105.1465455162051</v>
      </c>
      <c r="AR104">
        <v>0</v>
      </c>
      <c r="AS104">
        <v>0</v>
      </c>
      <c r="AT104">
        <f>IF(AR104*$H$15&gt;=AV104,1.0,(AV104/(AV104-AR104*$H$15)))</f>
        <v>0</v>
      </c>
      <c r="AU104">
        <f>(AT104-1)*100</f>
        <v>0</v>
      </c>
      <c r="AV104">
        <f>MAX(0,($B$15+$C$15*EE104)/(1+$D$15*EE104)*DX104/(DZ104+273)*$E$15)</f>
        <v>0</v>
      </c>
      <c r="AW104" t="s">
        <v>437</v>
      </c>
      <c r="AX104" t="s">
        <v>437</v>
      </c>
      <c r="AY104">
        <v>0</v>
      </c>
      <c r="AZ104">
        <v>0</v>
      </c>
      <c r="BA104">
        <f>1-AY104/AZ104</f>
        <v>0</v>
      </c>
      <c r="BB104">
        <v>0</v>
      </c>
      <c r="BC104" t="s">
        <v>437</v>
      </c>
      <c r="BD104" t="s">
        <v>437</v>
      </c>
      <c r="BE104">
        <v>0</v>
      </c>
      <c r="BF104">
        <v>0</v>
      </c>
      <c r="BG104">
        <f>1-BE104/BF104</f>
        <v>0</v>
      </c>
      <c r="BH104">
        <v>0.5</v>
      </c>
      <c r="BI104">
        <f>DH104</f>
        <v>0</v>
      </c>
      <c r="BJ104">
        <f>K104</f>
        <v>0</v>
      </c>
      <c r="BK104">
        <f>BG104*BH104*BI104</f>
        <v>0</v>
      </c>
      <c r="BL104">
        <f>(BJ104-BB104)/BI104</f>
        <v>0</v>
      </c>
      <c r="BM104">
        <f>(AZ104-BF104)/BF104</f>
        <v>0</v>
      </c>
      <c r="BN104">
        <f>AY104/(BA104+AY104/BF104)</f>
        <v>0</v>
      </c>
      <c r="BO104" t="s">
        <v>437</v>
      </c>
      <c r="BP104">
        <v>0</v>
      </c>
      <c r="BQ104">
        <f>IF(BP104&lt;&gt;0, BP104, BN104)</f>
        <v>0</v>
      </c>
      <c r="BR104">
        <f>1-BQ104/BF104</f>
        <v>0</v>
      </c>
      <c r="BS104">
        <f>(BF104-BE104)/(BF104-BQ104)</f>
        <v>0</v>
      </c>
      <c r="BT104">
        <f>(AZ104-BF104)/(AZ104-BQ104)</f>
        <v>0</v>
      </c>
      <c r="BU104">
        <f>(BF104-BE104)/(BF104-AY104)</f>
        <v>0</v>
      </c>
      <c r="BV104">
        <f>(AZ104-BF104)/(AZ104-AY104)</f>
        <v>0</v>
      </c>
      <c r="BW104">
        <f>(BS104*BQ104/BE104)</f>
        <v>0</v>
      </c>
      <c r="BX104">
        <f>(1-BW104)</f>
        <v>0</v>
      </c>
      <c r="DG104">
        <f>$B$13*EF104+$C$13*EG104+$F$13*ER104*(1-EU104)</f>
        <v>0</v>
      </c>
      <c r="DH104">
        <f>DG104*DI104</f>
        <v>0</v>
      </c>
      <c r="DI104">
        <f>($B$13*$D$11+$C$13*$D$11+$F$13*((FE104+EW104)/MAX(FE104+EW104+FF104, 0.1)*$I$11+FF104/MAX(FE104+EW104+FF104, 0.1)*$J$11))/($B$13+$C$13+$F$13)</f>
        <v>0</v>
      </c>
      <c r="DJ104">
        <f>($B$13*$K$11+$C$13*$K$11+$F$13*((FE104+EW104)/MAX(FE104+EW104+FF104, 0.1)*$P$11+FF104/MAX(FE104+EW104+FF104, 0.1)*$Q$11))/($B$13+$C$13+$F$13)</f>
        <v>0</v>
      </c>
      <c r="DK104">
        <v>2.7</v>
      </c>
      <c r="DL104">
        <v>0.5</v>
      </c>
      <c r="DM104" t="s">
        <v>438</v>
      </c>
      <c r="DN104">
        <v>2</v>
      </c>
      <c r="DO104" t="b">
        <v>1</v>
      </c>
      <c r="DP104">
        <v>1759073591.314285</v>
      </c>
      <c r="DQ104">
        <v>1357.025714285714</v>
      </c>
      <c r="DR104">
        <v>1391.839642857143</v>
      </c>
      <c r="DS104">
        <v>21.58695357142857</v>
      </c>
      <c r="DT104">
        <v>20.65833214285714</v>
      </c>
      <c r="DU104">
        <v>1357.010357142857</v>
      </c>
      <c r="DV104">
        <v>21.30415714285715</v>
      </c>
      <c r="DW104">
        <v>500.0025357142857</v>
      </c>
      <c r="DX104">
        <v>90.87567857142857</v>
      </c>
      <c r="DY104">
        <v>0.06515005</v>
      </c>
      <c r="DZ104">
        <v>28.66035357142858</v>
      </c>
      <c r="EA104">
        <v>30.00348214285714</v>
      </c>
      <c r="EB104">
        <v>999.9000000000002</v>
      </c>
      <c r="EC104">
        <v>0</v>
      </c>
      <c r="ED104">
        <v>0</v>
      </c>
      <c r="EE104">
        <v>9996.496785714286</v>
      </c>
      <c r="EF104">
        <v>0</v>
      </c>
      <c r="EG104">
        <v>11.2928</v>
      </c>
      <c r="EH104">
        <v>-34.81345714285714</v>
      </c>
      <c r="EI104">
        <v>1386.965714285714</v>
      </c>
      <c r="EJ104">
        <v>1421.198571428571</v>
      </c>
      <c r="EK104">
        <v>0.9286217857142859</v>
      </c>
      <c r="EL104">
        <v>1391.839642857143</v>
      </c>
      <c r="EM104">
        <v>20.65833214285714</v>
      </c>
      <c r="EN104">
        <v>1.961728928571429</v>
      </c>
      <c r="EO104">
        <v>1.877339285714286</v>
      </c>
      <c r="EP104">
        <v>17.13876785714286</v>
      </c>
      <c r="EQ104">
        <v>16.446075</v>
      </c>
      <c r="ER104">
        <v>2000.001071428571</v>
      </c>
      <c r="ES104">
        <v>0.9800061071428571</v>
      </c>
      <c r="ET104">
        <v>0.01999398571428572</v>
      </c>
      <c r="EU104">
        <v>0</v>
      </c>
      <c r="EV104">
        <v>332.4362857142857</v>
      </c>
      <c r="EW104">
        <v>5.00078</v>
      </c>
      <c r="EX104">
        <v>6570.246071428571</v>
      </c>
      <c r="EY104">
        <v>16379.67142857143</v>
      </c>
      <c r="EZ104">
        <v>39.01992857142857</v>
      </c>
      <c r="FA104">
        <v>39.83682142857142</v>
      </c>
      <c r="FB104">
        <v>39.38375</v>
      </c>
      <c r="FC104">
        <v>39.55107142857143</v>
      </c>
      <c r="FD104">
        <v>40.29217857142857</v>
      </c>
      <c r="FE104">
        <v>1955.111071428571</v>
      </c>
      <c r="FF104">
        <v>39.89000000000001</v>
      </c>
      <c r="FG104">
        <v>0</v>
      </c>
      <c r="FH104">
        <v>1759073591</v>
      </c>
      <c r="FI104">
        <v>0</v>
      </c>
      <c r="FJ104">
        <v>332.4173076923076</v>
      </c>
      <c r="FK104">
        <v>3.425572645168634</v>
      </c>
      <c r="FL104">
        <v>54.67076914843334</v>
      </c>
      <c r="FM104">
        <v>6570.426923076923</v>
      </c>
      <c r="FN104">
        <v>15</v>
      </c>
      <c r="FO104">
        <v>0</v>
      </c>
      <c r="FP104" t="s">
        <v>439</v>
      </c>
      <c r="FQ104">
        <v>1746989605.5</v>
      </c>
      <c r="FR104">
        <v>1746989593.5</v>
      </c>
      <c r="FS104">
        <v>0</v>
      </c>
      <c r="FT104">
        <v>-0.274</v>
      </c>
      <c r="FU104">
        <v>-0.002</v>
      </c>
      <c r="FV104">
        <v>2.549</v>
      </c>
      <c r="FW104">
        <v>0.129</v>
      </c>
      <c r="FX104">
        <v>420</v>
      </c>
      <c r="FY104">
        <v>17</v>
      </c>
      <c r="FZ104">
        <v>0.02</v>
      </c>
      <c r="GA104">
        <v>0.04</v>
      </c>
      <c r="GB104">
        <v>-34.73899512195121</v>
      </c>
      <c r="GC104">
        <v>-1.124341463414625</v>
      </c>
      <c r="GD104">
        <v>0.1358575867540849</v>
      </c>
      <c r="GE104">
        <v>0</v>
      </c>
      <c r="GF104">
        <v>332.2208529411765</v>
      </c>
      <c r="GG104">
        <v>3.37208556386926</v>
      </c>
      <c r="GH104">
        <v>0.3716661319892068</v>
      </c>
      <c r="GI104">
        <v>0</v>
      </c>
      <c r="GJ104">
        <v>0.9334668048780489</v>
      </c>
      <c r="GK104">
        <v>-0.07953706620209069</v>
      </c>
      <c r="GL104">
        <v>0.007866556035799043</v>
      </c>
      <c r="GM104">
        <v>1</v>
      </c>
      <c r="GN104">
        <v>1</v>
      </c>
      <c r="GO104">
        <v>3</v>
      </c>
      <c r="GP104" t="s">
        <v>455</v>
      </c>
      <c r="GQ104">
        <v>3.10213</v>
      </c>
      <c r="GR104">
        <v>2.7233</v>
      </c>
      <c r="GS104">
        <v>0.1972</v>
      </c>
      <c r="GT104">
        <v>0.200276</v>
      </c>
      <c r="GU104">
        <v>0.100375</v>
      </c>
      <c r="GV104">
        <v>0.098702</v>
      </c>
      <c r="GW104">
        <v>20995.3</v>
      </c>
      <c r="GX104">
        <v>19002</v>
      </c>
      <c r="GY104">
        <v>26716.4</v>
      </c>
      <c r="GZ104">
        <v>23982.3</v>
      </c>
      <c r="HA104">
        <v>38468.3</v>
      </c>
      <c r="HB104">
        <v>31962.2</v>
      </c>
      <c r="HC104">
        <v>46648</v>
      </c>
      <c r="HD104">
        <v>37939.1</v>
      </c>
      <c r="HE104">
        <v>1.86895</v>
      </c>
      <c r="HF104">
        <v>1.8718</v>
      </c>
      <c r="HG104">
        <v>0.141766</v>
      </c>
      <c r="HH104">
        <v>0</v>
      </c>
      <c r="HI104">
        <v>27.6936</v>
      </c>
      <c r="HJ104">
        <v>999.9</v>
      </c>
      <c r="HK104">
        <v>49.2</v>
      </c>
      <c r="HL104">
        <v>31.2</v>
      </c>
      <c r="HM104">
        <v>24.7069</v>
      </c>
      <c r="HN104">
        <v>61.6291</v>
      </c>
      <c r="HO104">
        <v>22.1915</v>
      </c>
      <c r="HP104">
        <v>1</v>
      </c>
      <c r="HQ104">
        <v>0.124217</v>
      </c>
      <c r="HR104">
        <v>-0.123671</v>
      </c>
      <c r="HS104">
        <v>20.2811</v>
      </c>
      <c r="HT104">
        <v>5.2119</v>
      </c>
      <c r="HU104">
        <v>11.98</v>
      </c>
      <c r="HV104">
        <v>4.9636</v>
      </c>
      <c r="HW104">
        <v>3.27438</v>
      </c>
      <c r="HX104">
        <v>9999</v>
      </c>
      <c r="HY104">
        <v>9999</v>
      </c>
      <c r="HZ104">
        <v>9999</v>
      </c>
      <c r="IA104">
        <v>31.1</v>
      </c>
      <c r="IB104">
        <v>1.86401</v>
      </c>
      <c r="IC104">
        <v>1.86012</v>
      </c>
      <c r="ID104">
        <v>1.8584</v>
      </c>
      <c r="IE104">
        <v>1.85982</v>
      </c>
      <c r="IF104">
        <v>1.85989</v>
      </c>
      <c r="IG104">
        <v>1.85837</v>
      </c>
      <c r="IH104">
        <v>1.85745</v>
      </c>
      <c r="II104">
        <v>1.85242</v>
      </c>
      <c r="IJ104">
        <v>0</v>
      </c>
      <c r="IK104">
        <v>0</v>
      </c>
      <c r="IL104">
        <v>0</v>
      </c>
      <c r="IM104">
        <v>0</v>
      </c>
      <c r="IN104" t="s">
        <v>441</v>
      </c>
      <c r="IO104" t="s">
        <v>442</v>
      </c>
      <c r="IP104" t="s">
        <v>443</v>
      </c>
      <c r="IQ104" t="s">
        <v>443</v>
      </c>
      <c r="IR104" t="s">
        <v>443</v>
      </c>
      <c r="IS104" t="s">
        <v>443</v>
      </c>
      <c r="IT104">
        <v>0</v>
      </c>
      <c r="IU104">
        <v>100</v>
      </c>
      <c r="IV104">
        <v>100</v>
      </c>
      <c r="IW104">
        <v>0.05</v>
      </c>
      <c r="IX104">
        <v>0.2825</v>
      </c>
      <c r="IY104">
        <v>-0.819046093373875</v>
      </c>
      <c r="IZ104">
        <v>-0.0008311593448893811</v>
      </c>
      <c r="JA104">
        <v>1.768286430498992E-06</v>
      </c>
      <c r="JB104">
        <v>-5.176383660599935E-10</v>
      </c>
      <c r="JC104">
        <v>0.01793090377665582</v>
      </c>
      <c r="JD104">
        <v>0.002652576625932546</v>
      </c>
      <c r="JE104">
        <v>0.0004569377311329863</v>
      </c>
      <c r="JF104">
        <v>1.003524486243527E-07</v>
      </c>
      <c r="JG104">
        <v>2</v>
      </c>
      <c r="JH104">
        <v>1975</v>
      </c>
      <c r="JI104">
        <v>1</v>
      </c>
      <c r="JJ104">
        <v>26</v>
      </c>
      <c r="JK104">
        <v>201399.9</v>
      </c>
      <c r="JL104">
        <v>201400.1</v>
      </c>
      <c r="JM104">
        <v>3.06641</v>
      </c>
      <c r="JN104">
        <v>2.6001</v>
      </c>
      <c r="JO104">
        <v>1.49658</v>
      </c>
      <c r="JP104">
        <v>2.34375</v>
      </c>
      <c r="JQ104">
        <v>1.54907</v>
      </c>
      <c r="JR104">
        <v>2.41211</v>
      </c>
      <c r="JS104">
        <v>36.152</v>
      </c>
      <c r="JT104">
        <v>24.1838</v>
      </c>
      <c r="JU104">
        <v>18</v>
      </c>
      <c r="JV104">
        <v>482.848</v>
      </c>
      <c r="JW104">
        <v>499.779</v>
      </c>
      <c r="JX104">
        <v>27.4741</v>
      </c>
      <c r="JY104">
        <v>28.9106</v>
      </c>
      <c r="JZ104">
        <v>29.9998</v>
      </c>
      <c r="KA104">
        <v>29.1991</v>
      </c>
      <c r="KB104">
        <v>29.2104</v>
      </c>
      <c r="KC104">
        <v>61.5537</v>
      </c>
      <c r="KD104">
        <v>19.0361</v>
      </c>
      <c r="KE104">
        <v>92.9366</v>
      </c>
      <c r="KF104">
        <v>27.4689</v>
      </c>
      <c r="KG104">
        <v>1436.54</v>
      </c>
      <c r="KH104">
        <v>20.7751</v>
      </c>
      <c r="KI104">
        <v>101.996</v>
      </c>
      <c r="KJ104">
        <v>91.4982</v>
      </c>
    </row>
    <row r="105" spans="1:296">
      <c r="A105">
        <v>87</v>
      </c>
      <c r="B105">
        <v>1759073604.1</v>
      </c>
      <c r="C105">
        <v>521</v>
      </c>
      <c r="D105" t="s">
        <v>617</v>
      </c>
      <c r="E105" t="s">
        <v>618</v>
      </c>
      <c r="F105">
        <v>5</v>
      </c>
      <c r="G105" t="s">
        <v>436</v>
      </c>
      <c r="H105">
        <v>1759073596.6</v>
      </c>
      <c r="I105">
        <f>(J105)/1000</f>
        <v>0</v>
      </c>
      <c r="J105">
        <f>IF(DO105, AM105, AG105)</f>
        <v>0</v>
      </c>
      <c r="K105">
        <f>IF(DO105, AH105, AF105)</f>
        <v>0</v>
      </c>
      <c r="L105">
        <f>DQ105 - IF(AT105&gt;1, K105*DK105*100.0/(AV105), 0)</f>
        <v>0</v>
      </c>
      <c r="M105">
        <f>((S105-I105/2)*L105-K105)/(S105+I105/2)</f>
        <v>0</v>
      </c>
      <c r="N105">
        <f>M105*(DX105+DY105)/1000.0</f>
        <v>0</v>
      </c>
      <c r="O105">
        <f>(DQ105 - IF(AT105&gt;1, K105*DK105*100.0/(AV105), 0))*(DX105+DY105)/1000.0</f>
        <v>0</v>
      </c>
      <c r="P105">
        <f>2.0/((1/R105-1/Q105)+SIGN(R105)*SQRT((1/R105-1/Q105)*(1/R105-1/Q105) + 4*DL105/((DL105+1)*(DL105+1))*(2*1/R105*1/Q105-1/Q105*1/Q105)))</f>
        <v>0</v>
      </c>
      <c r="Q105">
        <f>IF(LEFT(DM105,1)&lt;&gt;"0",IF(LEFT(DM105,1)="1",3.0,DN105),$D$5+$E$5*(EE105*DX105/($K$5*1000))+$F$5*(EE105*DX105/($K$5*1000))*MAX(MIN(DK105,$J$5),$I$5)*MAX(MIN(DK105,$J$5),$I$5)+$G$5*MAX(MIN(DK105,$J$5),$I$5)*(EE105*DX105/($K$5*1000))+$H$5*(EE105*DX105/($K$5*1000))*(EE105*DX105/($K$5*1000)))</f>
        <v>0</v>
      </c>
      <c r="R105">
        <f>I105*(1000-(1000*0.61365*exp(17.502*V105/(240.97+V105))/(DX105+DY105)+DS105)/2)/(1000*0.61365*exp(17.502*V105/(240.97+V105))/(DX105+DY105)-DS105)</f>
        <v>0</v>
      </c>
      <c r="S105">
        <f>1/((DL105+1)/(P105/1.6)+1/(Q105/1.37)) + DL105/((DL105+1)/(P105/1.6) + DL105/(Q105/1.37))</f>
        <v>0</v>
      </c>
      <c r="T105">
        <f>(DG105*DJ105)</f>
        <v>0</v>
      </c>
      <c r="U105">
        <f>(DZ105+(T105+2*0.95*5.67E-8*(((DZ105+$B$9)+273)^4-(DZ105+273)^4)-44100*I105)/(1.84*29.3*Q105+8*0.95*5.67E-8*(DZ105+273)^3))</f>
        <v>0</v>
      </c>
      <c r="V105">
        <f>($C$9*EA105+$D$9*EB105+$E$9*U105)</f>
        <v>0</v>
      </c>
      <c r="W105">
        <f>0.61365*exp(17.502*V105/(240.97+V105))</f>
        <v>0</v>
      </c>
      <c r="X105">
        <f>(Y105/Z105*100)</f>
        <v>0</v>
      </c>
      <c r="Y105">
        <f>DS105*(DX105+DY105)/1000</f>
        <v>0</v>
      </c>
      <c r="Z105">
        <f>0.61365*exp(17.502*DZ105/(240.97+DZ105))</f>
        <v>0</v>
      </c>
      <c r="AA105">
        <f>(W105-DS105*(DX105+DY105)/1000)</f>
        <v>0</v>
      </c>
      <c r="AB105">
        <f>(-I105*44100)</f>
        <v>0</v>
      </c>
      <c r="AC105">
        <f>2*29.3*Q105*0.92*(DZ105-V105)</f>
        <v>0</v>
      </c>
      <c r="AD105">
        <f>2*0.95*5.67E-8*(((DZ105+$B$9)+273)^4-(V105+273)^4)</f>
        <v>0</v>
      </c>
      <c r="AE105">
        <f>T105+AD105+AB105+AC105</f>
        <v>0</v>
      </c>
      <c r="AF105">
        <f>DW105*AT105*(DR105-DQ105*(1000-AT105*DT105)/(1000-AT105*DS105))/(100*DK105)</f>
        <v>0</v>
      </c>
      <c r="AG105">
        <f>1000*DW105*AT105*(DS105-DT105)/(100*DK105*(1000-AT105*DS105))</f>
        <v>0</v>
      </c>
      <c r="AH105">
        <f>(AI105 - AJ105 - DX105*1E3/(8.314*(DZ105+273.15)) * AL105/DW105 * AK105) * DW105/(100*DK105) * (1000 - DT105)/1000</f>
        <v>0</v>
      </c>
      <c r="AI105">
        <v>1454.160063064152</v>
      </c>
      <c r="AJ105">
        <v>1428.804545454545</v>
      </c>
      <c r="AK105">
        <v>3.398349843558977</v>
      </c>
      <c r="AL105">
        <v>65.07382265108268</v>
      </c>
      <c r="AM105">
        <f>(AO105 - AN105 + DX105*1E3/(8.314*(DZ105+273.15)) * AQ105/DW105 * AP105) * DW105/(100*DK105) * 1000/(1000 - AO105)</f>
        <v>0</v>
      </c>
      <c r="AN105">
        <v>20.66892602682788</v>
      </c>
      <c r="AO105">
        <v>21.56313757575758</v>
      </c>
      <c r="AP105">
        <v>-4.134666576260253E-05</v>
      </c>
      <c r="AQ105">
        <v>105.1465455162051</v>
      </c>
      <c r="AR105">
        <v>0</v>
      </c>
      <c r="AS105">
        <v>0</v>
      </c>
      <c r="AT105">
        <f>IF(AR105*$H$15&gt;=AV105,1.0,(AV105/(AV105-AR105*$H$15)))</f>
        <v>0</v>
      </c>
      <c r="AU105">
        <f>(AT105-1)*100</f>
        <v>0</v>
      </c>
      <c r="AV105">
        <f>MAX(0,($B$15+$C$15*EE105)/(1+$D$15*EE105)*DX105/(DZ105+273)*$E$15)</f>
        <v>0</v>
      </c>
      <c r="AW105" t="s">
        <v>437</v>
      </c>
      <c r="AX105" t="s">
        <v>437</v>
      </c>
      <c r="AY105">
        <v>0</v>
      </c>
      <c r="AZ105">
        <v>0</v>
      </c>
      <c r="BA105">
        <f>1-AY105/AZ105</f>
        <v>0</v>
      </c>
      <c r="BB105">
        <v>0</v>
      </c>
      <c r="BC105" t="s">
        <v>437</v>
      </c>
      <c r="BD105" t="s">
        <v>437</v>
      </c>
      <c r="BE105">
        <v>0</v>
      </c>
      <c r="BF105">
        <v>0</v>
      </c>
      <c r="BG105">
        <f>1-BE105/BF105</f>
        <v>0</v>
      </c>
      <c r="BH105">
        <v>0.5</v>
      </c>
      <c r="BI105">
        <f>DH105</f>
        <v>0</v>
      </c>
      <c r="BJ105">
        <f>K105</f>
        <v>0</v>
      </c>
      <c r="BK105">
        <f>BG105*BH105*BI105</f>
        <v>0</v>
      </c>
      <c r="BL105">
        <f>(BJ105-BB105)/BI105</f>
        <v>0</v>
      </c>
      <c r="BM105">
        <f>(AZ105-BF105)/BF105</f>
        <v>0</v>
      </c>
      <c r="BN105">
        <f>AY105/(BA105+AY105/BF105)</f>
        <v>0</v>
      </c>
      <c r="BO105" t="s">
        <v>437</v>
      </c>
      <c r="BP105">
        <v>0</v>
      </c>
      <c r="BQ105">
        <f>IF(BP105&lt;&gt;0, BP105, BN105)</f>
        <v>0</v>
      </c>
      <c r="BR105">
        <f>1-BQ105/BF105</f>
        <v>0</v>
      </c>
      <c r="BS105">
        <f>(BF105-BE105)/(BF105-BQ105)</f>
        <v>0</v>
      </c>
      <c r="BT105">
        <f>(AZ105-BF105)/(AZ105-BQ105)</f>
        <v>0</v>
      </c>
      <c r="BU105">
        <f>(BF105-BE105)/(BF105-AY105)</f>
        <v>0</v>
      </c>
      <c r="BV105">
        <f>(AZ105-BF105)/(AZ105-AY105)</f>
        <v>0</v>
      </c>
      <c r="BW105">
        <f>(BS105*BQ105/BE105)</f>
        <v>0</v>
      </c>
      <c r="BX105">
        <f>(1-BW105)</f>
        <v>0</v>
      </c>
      <c r="DG105">
        <f>$B$13*EF105+$C$13*EG105+$F$13*ER105*(1-EU105)</f>
        <v>0</v>
      </c>
      <c r="DH105">
        <f>DG105*DI105</f>
        <v>0</v>
      </c>
      <c r="DI105">
        <f>($B$13*$D$11+$C$13*$D$11+$F$13*((FE105+EW105)/MAX(FE105+EW105+FF105, 0.1)*$I$11+FF105/MAX(FE105+EW105+FF105, 0.1)*$J$11))/($B$13+$C$13+$F$13)</f>
        <v>0</v>
      </c>
      <c r="DJ105">
        <f>($B$13*$K$11+$C$13*$K$11+$F$13*((FE105+EW105)/MAX(FE105+EW105+FF105, 0.1)*$P$11+FF105/MAX(FE105+EW105+FF105, 0.1)*$Q$11))/($B$13+$C$13+$F$13)</f>
        <v>0</v>
      </c>
      <c r="DK105">
        <v>2.7</v>
      </c>
      <c r="DL105">
        <v>0.5</v>
      </c>
      <c r="DM105" t="s">
        <v>438</v>
      </c>
      <c r="DN105">
        <v>2</v>
      </c>
      <c r="DO105" t="b">
        <v>1</v>
      </c>
      <c r="DP105">
        <v>1759073596.6</v>
      </c>
      <c r="DQ105">
        <v>1374.658148148148</v>
      </c>
      <c r="DR105">
        <v>1409.476296296296</v>
      </c>
      <c r="DS105">
        <v>21.57646296296297</v>
      </c>
      <c r="DT105">
        <v>20.65877407407407</v>
      </c>
      <c r="DU105">
        <v>1374.622962962963</v>
      </c>
      <c r="DV105">
        <v>21.29388888888888</v>
      </c>
      <c r="DW105">
        <v>499.9962592592593</v>
      </c>
      <c r="DX105">
        <v>90.87468518518517</v>
      </c>
      <c r="DY105">
        <v>0.06513223333333333</v>
      </c>
      <c r="DZ105">
        <v>28.66048518518518</v>
      </c>
      <c r="EA105">
        <v>30.00465925925926</v>
      </c>
      <c r="EB105">
        <v>999.9000000000001</v>
      </c>
      <c r="EC105">
        <v>0</v>
      </c>
      <c r="ED105">
        <v>0</v>
      </c>
      <c r="EE105">
        <v>10003.52074074074</v>
      </c>
      <c r="EF105">
        <v>0</v>
      </c>
      <c r="EG105">
        <v>11.2928</v>
      </c>
      <c r="EH105">
        <v>-34.81807777777777</v>
      </c>
      <c r="EI105">
        <v>1404.972962962963</v>
      </c>
      <c r="EJ105">
        <v>1439.209259259259</v>
      </c>
      <c r="EK105">
        <v>0.9176967037037037</v>
      </c>
      <c r="EL105">
        <v>1409.476296296296</v>
      </c>
      <c r="EM105">
        <v>20.65877407407407</v>
      </c>
      <c r="EN105">
        <v>1.960753703703703</v>
      </c>
      <c r="EO105">
        <v>1.877358518518518</v>
      </c>
      <c r="EP105">
        <v>17.13091481481482</v>
      </c>
      <c r="EQ105">
        <v>16.44623333333333</v>
      </c>
      <c r="ER105">
        <v>1999.993703703703</v>
      </c>
      <c r="ES105">
        <v>0.980006</v>
      </c>
      <c r="ET105">
        <v>0.0199941</v>
      </c>
      <c r="EU105">
        <v>0</v>
      </c>
      <c r="EV105">
        <v>332.7064074074074</v>
      </c>
      <c r="EW105">
        <v>5.00078</v>
      </c>
      <c r="EX105">
        <v>6575.153333333333</v>
      </c>
      <c r="EY105">
        <v>16379.61481481481</v>
      </c>
      <c r="EZ105">
        <v>39.01833333333333</v>
      </c>
      <c r="FA105">
        <v>39.82614814814814</v>
      </c>
      <c r="FB105">
        <v>39.37703703703703</v>
      </c>
      <c r="FC105">
        <v>39.54144444444443</v>
      </c>
      <c r="FD105">
        <v>40.24051851851851</v>
      </c>
      <c r="FE105">
        <v>1955.103703703704</v>
      </c>
      <c r="FF105">
        <v>39.89000000000001</v>
      </c>
      <c r="FG105">
        <v>0</v>
      </c>
      <c r="FH105">
        <v>1759073595.8</v>
      </c>
      <c r="FI105">
        <v>0</v>
      </c>
      <c r="FJ105">
        <v>332.6565384615384</v>
      </c>
      <c r="FK105">
        <v>3.474940163350265</v>
      </c>
      <c r="FL105">
        <v>57.2834188496733</v>
      </c>
      <c r="FM105">
        <v>6574.894615384615</v>
      </c>
      <c r="FN105">
        <v>15</v>
      </c>
      <c r="FO105">
        <v>0</v>
      </c>
      <c r="FP105" t="s">
        <v>439</v>
      </c>
      <c r="FQ105">
        <v>1746989605.5</v>
      </c>
      <c r="FR105">
        <v>1746989593.5</v>
      </c>
      <c r="FS105">
        <v>0</v>
      </c>
      <c r="FT105">
        <v>-0.274</v>
      </c>
      <c r="FU105">
        <v>-0.002</v>
      </c>
      <c r="FV105">
        <v>2.549</v>
      </c>
      <c r="FW105">
        <v>0.129</v>
      </c>
      <c r="FX105">
        <v>420</v>
      </c>
      <c r="FY105">
        <v>17</v>
      </c>
      <c r="FZ105">
        <v>0.02</v>
      </c>
      <c r="GA105">
        <v>0.04</v>
      </c>
      <c r="GB105">
        <v>-34.8099825</v>
      </c>
      <c r="GC105">
        <v>-0.1770833020636703</v>
      </c>
      <c r="GD105">
        <v>0.06986500872217827</v>
      </c>
      <c r="GE105">
        <v>1</v>
      </c>
      <c r="GF105">
        <v>332.5044411764706</v>
      </c>
      <c r="GG105">
        <v>3.305103131038325</v>
      </c>
      <c r="GH105">
        <v>0.3657616703277791</v>
      </c>
      <c r="GI105">
        <v>0</v>
      </c>
      <c r="GJ105">
        <v>0.924139375</v>
      </c>
      <c r="GK105">
        <v>-0.106646082551597</v>
      </c>
      <c r="GL105">
        <v>0.0115578523776857</v>
      </c>
      <c r="GM105">
        <v>0</v>
      </c>
      <c r="GN105">
        <v>1</v>
      </c>
      <c r="GO105">
        <v>3</v>
      </c>
      <c r="GP105" t="s">
        <v>455</v>
      </c>
      <c r="GQ105">
        <v>3.10245</v>
      </c>
      <c r="GR105">
        <v>2.72351</v>
      </c>
      <c r="GS105">
        <v>0.19863</v>
      </c>
      <c r="GT105">
        <v>0.201702</v>
      </c>
      <c r="GU105">
        <v>0.10035</v>
      </c>
      <c r="GV105">
        <v>0.0988381</v>
      </c>
      <c r="GW105">
        <v>20958.1</v>
      </c>
      <c r="GX105">
        <v>18968.2</v>
      </c>
      <c r="GY105">
        <v>26716.7</v>
      </c>
      <c r="GZ105">
        <v>23982.4</v>
      </c>
      <c r="HA105">
        <v>38469.9</v>
      </c>
      <c r="HB105">
        <v>31957.6</v>
      </c>
      <c r="HC105">
        <v>46648.4</v>
      </c>
      <c r="HD105">
        <v>37939.2</v>
      </c>
      <c r="HE105">
        <v>1.86943</v>
      </c>
      <c r="HF105">
        <v>1.87157</v>
      </c>
      <c r="HG105">
        <v>0.1413</v>
      </c>
      <c r="HH105">
        <v>0</v>
      </c>
      <c r="HI105">
        <v>27.6941</v>
      </c>
      <c r="HJ105">
        <v>999.9</v>
      </c>
      <c r="HK105">
        <v>49.1</v>
      </c>
      <c r="HL105">
        <v>31.2</v>
      </c>
      <c r="HM105">
        <v>24.6542</v>
      </c>
      <c r="HN105">
        <v>60.9491</v>
      </c>
      <c r="HO105">
        <v>22.1915</v>
      </c>
      <c r="HP105">
        <v>1</v>
      </c>
      <c r="HQ105">
        <v>0.123689</v>
      </c>
      <c r="HR105">
        <v>-0.113069</v>
      </c>
      <c r="HS105">
        <v>20.2812</v>
      </c>
      <c r="HT105">
        <v>5.2119</v>
      </c>
      <c r="HU105">
        <v>11.98</v>
      </c>
      <c r="HV105">
        <v>4.9635</v>
      </c>
      <c r="HW105">
        <v>3.27433</v>
      </c>
      <c r="HX105">
        <v>9999</v>
      </c>
      <c r="HY105">
        <v>9999</v>
      </c>
      <c r="HZ105">
        <v>9999</v>
      </c>
      <c r="IA105">
        <v>31.1</v>
      </c>
      <c r="IB105">
        <v>1.864</v>
      </c>
      <c r="IC105">
        <v>1.86012</v>
      </c>
      <c r="ID105">
        <v>1.8584</v>
      </c>
      <c r="IE105">
        <v>1.8598</v>
      </c>
      <c r="IF105">
        <v>1.85989</v>
      </c>
      <c r="IG105">
        <v>1.85837</v>
      </c>
      <c r="IH105">
        <v>1.85745</v>
      </c>
      <c r="II105">
        <v>1.85242</v>
      </c>
      <c r="IJ105">
        <v>0</v>
      </c>
      <c r="IK105">
        <v>0</v>
      </c>
      <c r="IL105">
        <v>0</v>
      </c>
      <c r="IM105">
        <v>0</v>
      </c>
      <c r="IN105" t="s">
        <v>441</v>
      </c>
      <c r="IO105" t="s">
        <v>442</v>
      </c>
      <c r="IP105" t="s">
        <v>443</v>
      </c>
      <c r="IQ105" t="s">
        <v>443</v>
      </c>
      <c r="IR105" t="s">
        <v>443</v>
      </c>
      <c r="IS105" t="s">
        <v>443</v>
      </c>
      <c r="IT105">
        <v>0</v>
      </c>
      <c r="IU105">
        <v>100</v>
      </c>
      <c r="IV105">
        <v>100</v>
      </c>
      <c r="IW105">
        <v>0.06</v>
      </c>
      <c r="IX105">
        <v>0.2823</v>
      </c>
      <c r="IY105">
        <v>-0.819046093373875</v>
      </c>
      <c r="IZ105">
        <v>-0.0008311593448893811</v>
      </c>
      <c r="JA105">
        <v>1.768286430498992E-06</v>
      </c>
      <c r="JB105">
        <v>-5.176383660599935E-10</v>
      </c>
      <c r="JC105">
        <v>0.01793090377665582</v>
      </c>
      <c r="JD105">
        <v>0.002652576625932546</v>
      </c>
      <c r="JE105">
        <v>0.0004569377311329863</v>
      </c>
      <c r="JF105">
        <v>1.003524486243527E-07</v>
      </c>
      <c r="JG105">
        <v>2</v>
      </c>
      <c r="JH105">
        <v>1975</v>
      </c>
      <c r="JI105">
        <v>1</v>
      </c>
      <c r="JJ105">
        <v>26</v>
      </c>
      <c r="JK105">
        <v>201400</v>
      </c>
      <c r="JL105">
        <v>201400.2</v>
      </c>
      <c r="JM105">
        <v>3.09814</v>
      </c>
      <c r="JN105">
        <v>2.60498</v>
      </c>
      <c r="JO105">
        <v>1.49658</v>
      </c>
      <c r="JP105">
        <v>2.34375</v>
      </c>
      <c r="JQ105">
        <v>1.54907</v>
      </c>
      <c r="JR105">
        <v>2.41943</v>
      </c>
      <c r="JS105">
        <v>36.152</v>
      </c>
      <c r="JT105">
        <v>24.1751</v>
      </c>
      <c r="JU105">
        <v>18</v>
      </c>
      <c r="JV105">
        <v>483.094</v>
      </c>
      <c r="JW105">
        <v>499.597</v>
      </c>
      <c r="JX105">
        <v>27.4686</v>
      </c>
      <c r="JY105">
        <v>28.9063</v>
      </c>
      <c r="JZ105">
        <v>29.9998</v>
      </c>
      <c r="KA105">
        <v>29.195</v>
      </c>
      <c r="KB105">
        <v>29.2065</v>
      </c>
      <c r="KC105">
        <v>62.1491</v>
      </c>
      <c r="KD105">
        <v>19.0361</v>
      </c>
      <c r="KE105">
        <v>92.9366</v>
      </c>
      <c r="KF105">
        <v>27.4635</v>
      </c>
      <c r="KG105">
        <v>1456.58</v>
      </c>
      <c r="KH105">
        <v>20.8011</v>
      </c>
      <c r="KI105">
        <v>101.997</v>
      </c>
      <c r="KJ105">
        <v>91.4984</v>
      </c>
    </row>
    <row r="106" spans="1:296">
      <c r="A106">
        <v>88</v>
      </c>
      <c r="B106">
        <v>1759073609.1</v>
      </c>
      <c r="C106">
        <v>526</v>
      </c>
      <c r="D106" t="s">
        <v>619</v>
      </c>
      <c r="E106" t="s">
        <v>620</v>
      </c>
      <c r="F106">
        <v>5</v>
      </c>
      <c r="G106" t="s">
        <v>436</v>
      </c>
      <c r="H106">
        <v>1759073601.314285</v>
      </c>
      <c r="I106">
        <f>(J106)/1000</f>
        <v>0</v>
      </c>
      <c r="J106">
        <f>IF(DO106, AM106, AG106)</f>
        <v>0</v>
      </c>
      <c r="K106">
        <f>IF(DO106, AH106, AF106)</f>
        <v>0</v>
      </c>
      <c r="L106">
        <f>DQ106 - IF(AT106&gt;1, K106*DK106*100.0/(AV106), 0)</f>
        <v>0</v>
      </c>
      <c r="M106">
        <f>((S106-I106/2)*L106-K106)/(S106+I106/2)</f>
        <v>0</v>
      </c>
      <c r="N106">
        <f>M106*(DX106+DY106)/1000.0</f>
        <v>0</v>
      </c>
      <c r="O106">
        <f>(DQ106 - IF(AT106&gt;1, K106*DK106*100.0/(AV106), 0))*(DX106+DY106)/1000.0</f>
        <v>0</v>
      </c>
      <c r="P106">
        <f>2.0/((1/R106-1/Q106)+SIGN(R106)*SQRT((1/R106-1/Q106)*(1/R106-1/Q106) + 4*DL106/((DL106+1)*(DL106+1))*(2*1/R106*1/Q106-1/Q106*1/Q106)))</f>
        <v>0</v>
      </c>
      <c r="Q106">
        <f>IF(LEFT(DM106,1)&lt;&gt;"0",IF(LEFT(DM106,1)="1",3.0,DN106),$D$5+$E$5*(EE106*DX106/($K$5*1000))+$F$5*(EE106*DX106/($K$5*1000))*MAX(MIN(DK106,$J$5),$I$5)*MAX(MIN(DK106,$J$5),$I$5)+$G$5*MAX(MIN(DK106,$J$5),$I$5)*(EE106*DX106/($K$5*1000))+$H$5*(EE106*DX106/($K$5*1000))*(EE106*DX106/($K$5*1000)))</f>
        <v>0</v>
      </c>
      <c r="R106">
        <f>I106*(1000-(1000*0.61365*exp(17.502*V106/(240.97+V106))/(DX106+DY106)+DS106)/2)/(1000*0.61365*exp(17.502*V106/(240.97+V106))/(DX106+DY106)-DS106)</f>
        <v>0</v>
      </c>
      <c r="S106">
        <f>1/((DL106+1)/(P106/1.6)+1/(Q106/1.37)) + DL106/((DL106+1)/(P106/1.6) + DL106/(Q106/1.37))</f>
        <v>0</v>
      </c>
      <c r="T106">
        <f>(DG106*DJ106)</f>
        <v>0</v>
      </c>
      <c r="U106">
        <f>(DZ106+(T106+2*0.95*5.67E-8*(((DZ106+$B$9)+273)^4-(DZ106+273)^4)-44100*I106)/(1.84*29.3*Q106+8*0.95*5.67E-8*(DZ106+273)^3))</f>
        <v>0</v>
      </c>
      <c r="V106">
        <f>($C$9*EA106+$D$9*EB106+$E$9*U106)</f>
        <v>0</v>
      </c>
      <c r="W106">
        <f>0.61365*exp(17.502*V106/(240.97+V106))</f>
        <v>0</v>
      </c>
      <c r="X106">
        <f>(Y106/Z106*100)</f>
        <v>0</v>
      </c>
      <c r="Y106">
        <f>DS106*(DX106+DY106)/1000</f>
        <v>0</v>
      </c>
      <c r="Z106">
        <f>0.61365*exp(17.502*DZ106/(240.97+DZ106))</f>
        <v>0</v>
      </c>
      <c r="AA106">
        <f>(W106-DS106*(DX106+DY106)/1000)</f>
        <v>0</v>
      </c>
      <c r="AB106">
        <f>(-I106*44100)</f>
        <v>0</v>
      </c>
      <c r="AC106">
        <f>2*29.3*Q106*0.92*(DZ106-V106)</f>
        <v>0</v>
      </c>
      <c r="AD106">
        <f>2*0.95*5.67E-8*(((DZ106+$B$9)+273)^4-(V106+273)^4)</f>
        <v>0</v>
      </c>
      <c r="AE106">
        <f>T106+AD106+AB106+AC106</f>
        <v>0</v>
      </c>
      <c r="AF106">
        <f>DW106*AT106*(DR106-DQ106*(1000-AT106*DT106)/(1000-AT106*DS106))/(100*DK106)</f>
        <v>0</v>
      </c>
      <c r="AG106">
        <f>1000*DW106*AT106*(DS106-DT106)/(100*DK106*(1000-AT106*DS106))</f>
        <v>0</v>
      </c>
      <c r="AH106">
        <f>(AI106 - AJ106 - DX106*1E3/(8.314*(DZ106+273.15)) * AL106/DW106 * AK106) * DW106/(100*DK106) * (1000 - DT106)/1000</f>
        <v>0</v>
      </c>
      <c r="AI106">
        <v>1471.481243295371</v>
      </c>
      <c r="AJ106">
        <v>1445.910242424242</v>
      </c>
      <c r="AK106">
        <v>3.417205781191992</v>
      </c>
      <c r="AL106">
        <v>65.07382265108268</v>
      </c>
      <c r="AM106">
        <f>(AO106 - AN106 + DX106*1E3/(8.314*(DZ106+273.15)) * AQ106/DW106 * AP106) * DW106/(100*DK106) * 1000/(1000 - AO106)</f>
        <v>0</v>
      </c>
      <c r="AN106">
        <v>20.71304655304685</v>
      </c>
      <c r="AO106">
        <v>21.57387878787878</v>
      </c>
      <c r="AP106">
        <v>5.601392264404732E-05</v>
      </c>
      <c r="AQ106">
        <v>105.1465455162051</v>
      </c>
      <c r="AR106">
        <v>0</v>
      </c>
      <c r="AS106">
        <v>0</v>
      </c>
      <c r="AT106">
        <f>IF(AR106*$H$15&gt;=AV106,1.0,(AV106/(AV106-AR106*$H$15)))</f>
        <v>0</v>
      </c>
      <c r="AU106">
        <f>(AT106-1)*100</f>
        <v>0</v>
      </c>
      <c r="AV106">
        <f>MAX(0,($B$15+$C$15*EE106)/(1+$D$15*EE106)*DX106/(DZ106+273)*$E$15)</f>
        <v>0</v>
      </c>
      <c r="AW106" t="s">
        <v>437</v>
      </c>
      <c r="AX106" t="s">
        <v>437</v>
      </c>
      <c r="AY106">
        <v>0</v>
      </c>
      <c r="AZ106">
        <v>0</v>
      </c>
      <c r="BA106">
        <f>1-AY106/AZ106</f>
        <v>0</v>
      </c>
      <c r="BB106">
        <v>0</v>
      </c>
      <c r="BC106" t="s">
        <v>437</v>
      </c>
      <c r="BD106" t="s">
        <v>437</v>
      </c>
      <c r="BE106">
        <v>0</v>
      </c>
      <c r="BF106">
        <v>0</v>
      </c>
      <c r="BG106">
        <f>1-BE106/BF106</f>
        <v>0</v>
      </c>
      <c r="BH106">
        <v>0.5</v>
      </c>
      <c r="BI106">
        <f>DH106</f>
        <v>0</v>
      </c>
      <c r="BJ106">
        <f>K106</f>
        <v>0</v>
      </c>
      <c r="BK106">
        <f>BG106*BH106*BI106</f>
        <v>0</v>
      </c>
      <c r="BL106">
        <f>(BJ106-BB106)/BI106</f>
        <v>0</v>
      </c>
      <c r="BM106">
        <f>(AZ106-BF106)/BF106</f>
        <v>0</v>
      </c>
      <c r="BN106">
        <f>AY106/(BA106+AY106/BF106)</f>
        <v>0</v>
      </c>
      <c r="BO106" t="s">
        <v>437</v>
      </c>
      <c r="BP106">
        <v>0</v>
      </c>
      <c r="BQ106">
        <f>IF(BP106&lt;&gt;0, BP106, BN106)</f>
        <v>0</v>
      </c>
      <c r="BR106">
        <f>1-BQ106/BF106</f>
        <v>0</v>
      </c>
      <c r="BS106">
        <f>(BF106-BE106)/(BF106-BQ106)</f>
        <v>0</v>
      </c>
      <c r="BT106">
        <f>(AZ106-BF106)/(AZ106-BQ106)</f>
        <v>0</v>
      </c>
      <c r="BU106">
        <f>(BF106-BE106)/(BF106-AY106)</f>
        <v>0</v>
      </c>
      <c r="BV106">
        <f>(AZ106-BF106)/(AZ106-AY106)</f>
        <v>0</v>
      </c>
      <c r="BW106">
        <f>(BS106*BQ106/BE106)</f>
        <v>0</v>
      </c>
      <c r="BX106">
        <f>(1-BW106)</f>
        <v>0</v>
      </c>
      <c r="DG106">
        <f>$B$13*EF106+$C$13*EG106+$F$13*ER106*(1-EU106)</f>
        <v>0</v>
      </c>
      <c r="DH106">
        <f>DG106*DI106</f>
        <v>0</v>
      </c>
      <c r="DI106">
        <f>($B$13*$D$11+$C$13*$D$11+$F$13*((FE106+EW106)/MAX(FE106+EW106+FF106, 0.1)*$I$11+FF106/MAX(FE106+EW106+FF106, 0.1)*$J$11))/($B$13+$C$13+$F$13)</f>
        <v>0</v>
      </c>
      <c r="DJ106">
        <f>($B$13*$K$11+$C$13*$K$11+$F$13*((FE106+EW106)/MAX(FE106+EW106+FF106, 0.1)*$P$11+FF106/MAX(FE106+EW106+FF106, 0.1)*$Q$11))/($B$13+$C$13+$F$13)</f>
        <v>0</v>
      </c>
      <c r="DK106">
        <v>2.7</v>
      </c>
      <c r="DL106">
        <v>0.5</v>
      </c>
      <c r="DM106" t="s">
        <v>438</v>
      </c>
      <c r="DN106">
        <v>2</v>
      </c>
      <c r="DO106" t="b">
        <v>1</v>
      </c>
      <c r="DP106">
        <v>1759073601.314285</v>
      </c>
      <c r="DQ106">
        <v>1390.400357142857</v>
      </c>
      <c r="DR106">
        <v>1425.27</v>
      </c>
      <c r="DS106">
        <v>21.57115357142857</v>
      </c>
      <c r="DT106">
        <v>20.67497142857143</v>
      </c>
      <c r="DU106">
        <v>1390.3475</v>
      </c>
      <c r="DV106">
        <v>21.28868928571429</v>
      </c>
      <c r="DW106">
        <v>500.0457142857143</v>
      </c>
      <c r="DX106">
        <v>90.87481071428572</v>
      </c>
      <c r="DY106">
        <v>0.06493726428571429</v>
      </c>
      <c r="DZ106">
        <v>28.66073571428571</v>
      </c>
      <c r="EA106">
        <v>30.00179285714286</v>
      </c>
      <c r="EB106">
        <v>999.9000000000002</v>
      </c>
      <c r="EC106">
        <v>0</v>
      </c>
      <c r="ED106">
        <v>0</v>
      </c>
      <c r="EE106">
        <v>10021.60107142857</v>
      </c>
      <c r="EF106">
        <v>0</v>
      </c>
      <c r="EG106">
        <v>11.2928</v>
      </c>
      <c r="EH106">
        <v>-34.87031428571429</v>
      </c>
      <c r="EI106">
        <v>1421.053571428571</v>
      </c>
      <c r="EJ106">
        <v>1455.360714285714</v>
      </c>
      <c r="EK106">
        <v>0.8961784642857141</v>
      </c>
      <c r="EL106">
        <v>1425.27</v>
      </c>
      <c r="EM106">
        <v>20.67497142857143</v>
      </c>
      <c r="EN106">
        <v>1.960273571428572</v>
      </c>
      <c r="EO106">
        <v>1.878833214285714</v>
      </c>
      <c r="EP106">
        <v>17.12705357142857</v>
      </c>
      <c r="EQ106">
        <v>16.45856428571429</v>
      </c>
      <c r="ER106">
        <v>1999.992142857143</v>
      </c>
      <c r="ES106">
        <v>0.980006</v>
      </c>
      <c r="ET106">
        <v>0.0199941</v>
      </c>
      <c r="EU106">
        <v>0</v>
      </c>
      <c r="EV106">
        <v>332.9572142857142</v>
      </c>
      <c r="EW106">
        <v>5.00078</v>
      </c>
      <c r="EX106">
        <v>6579.745357142858</v>
      </c>
      <c r="EY106">
        <v>16379.61071428571</v>
      </c>
      <c r="EZ106">
        <v>39.01764285714285</v>
      </c>
      <c r="FA106">
        <v>39.81221428571428</v>
      </c>
      <c r="FB106">
        <v>39.38139285714285</v>
      </c>
      <c r="FC106">
        <v>39.54</v>
      </c>
      <c r="FD106">
        <v>40.25196428571428</v>
      </c>
      <c r="FE106">
        <v>1955.102142857142</v>
      </c>
      <c r="FF106">
        <v>39.89000000000001</v>
      </c>
      <c r="FG106">
        <v>0</v>
      </c>
      <c r="FH106">
        <v>1759073601.2</v>
      </c>
      <c r="FI106">
        <v>0</v>
      </c>
      <c r="FJ106">
        <v>332.95776</v>
      </c>
      <c r="FK106">
        <v>2.81146152930425</v>
      </c>
      <c r="FL106">
        <v>58.52461539505948</v>
      </c>
      <c r="FM106">
        <v>6580.45</v>
      </c>
      <c r="FN106">
        <v>15</v>
      </c>
      <c r="FO106">
        <v>0</v>
      </c>
      <c r="FP106" t="s">
        <v>439</v>
      </c>
      <c r="FQ106">
        <v>1746989605.5</v>
      </c>
      <c r="FR106">
        <v>1746989593.5</v>
      </c>
      <c r="FS106">
        <v>0</v>
      </c>
      <c r="FT106">
        <v>-0.274</v>
      </c>
      <c r="FU106">
        <v>-0.002</v>
      </c>
      <c r="FV106">
        <v>2.549</v>
      </c>
      <c r="FW106">
        <v>0.129</v>
      </c>
      <c r="FX106">
        <v>420</v>
      </c>
      <c r="FY106">
        <v>17</v>
      </c>
      <c r="FZ106">
        <v>0.02</v>
      </c>
      <c r="GA106">
        <v>0.04</v>
      </c>
      <c r="GB106">
        <v>-34.8411975</v>
      </c>
      <c r="GC106">
        <v>-0.5614930581612233</v>
      </c>
      <c r="GD106">
        <v>0.08564860911742872</v>
      </c>
      <c r="GE106">
        <v>0</v>
      </c>
      <c r="GF106">
        <v>332.7536470588235</v>
      </c>
      <c r="GG106">
        <v>3.179006871103419</v>
      </c>
      <c r="GH106">
        <v>0.3588083940877371</v>
      </c>
      <c r="GI106">
        <v>0</v>
      </c>
      <c r="GJ106">
        <v>0.9060704750000002</v>
      </c>
      <c r="GK106">
        <v>-0.24897432270169</v>
      </c>
      <c r="GL106">
        <v>0.02653860825663952</v>
      </c>
      <c r="GM106">
        <v>0</v>
      </c>
      <c r="GN106">
        <v>0</v>
      </c>
      <c r="GO106">
        <v>3</v>
      </c>
      <c r="GP106" t="s">
        <v>458</v>
      </c>
      <c r="GQ106">
        <v>3.1026</v>
      </c>
      <c r="GR106">
        <v>2.72262</v>
      </c>
      <c r="GS106">
        <v>0.200052</v>
      </c>
      <c r="GT106">
        <v>0.203097</v>
      </c>
      <c r="GU106">
        <v>0.100391</v>
      </c>
      <c r="GV106">
        <v>0.098956</v>
      </c>
      <c r="GW106">
        <v>20921.1</v>
      </c>
      <c r="GX106">
        <v>18935.1</v>
      </c>
      <c r="GY106">
        <v>26716.9</v>
      </c>
      <c r="GZ106">
        <v>23982.4</v>
      </c>
      <c r="HA106">
        <v>38468.8</v>
      </c>
      <c r="HB106">
        <v>31953.6</v>
      </c>
      <c r="HC106">
        <v>46649</v>
      </c>
      <c r="HD106">
        <v>37939.3</v>
      </c>
      <c r="HE106">
        <v>1.86978</v>
      </c>
      <c r="HF106">
        <v>1.8715</v>
      </c>
      <c r="HG106">
        <v>0.141375</v>
      </c>
      <c r="HH106">
        <v>0</v>
      </c>
      <c r="HI106">
        <v>27.6941</v>
      </c>
      <c r="HJ106">
        <v>999.9</v>
      </c>
      <c r="HK106">
        <v>49.1</v>
      </c>
      <c r="HL106">
        <v>31.2</v>
      </c>
      <c r="HM106">
        <v>24.6574</v>
      </c>
      <c r="HN106">
        <v>61.3791</v>
      </c>
      <c r="HO106">
        <v>22.0473</v>
      </c>
      <c r="HP106">
        <v>1</v>
      </c>
      <c r="HQ106">
        <v>0.123544</v>
      </c>
      <c r="HR106">
        <v>-0.136329</v>
      </c>
      <c r="HS106">
        <v>20.2814</v>
      </c>
      <c r="HT106">
        <v>5.21175</v>
      </c>
      <c r="HU106">
        <v>11.98</v>
      </c>
      <c r="HV106">
        <v>4.9635</v>
      </c>
      <c r="HW106">
        <v>3.27435</v>
      </c>
      <c r="HX106">
        <v>9999</v>
      </c>
      <c r="HY106">
        <v>9999</v>
      </c>
      <c r="HZ106">
        <v>9999</v>
      </c>
      <c r="IA106">
        <v>31.2</v>
      </c>
      <c r="IB106">
        <v>1.86401</v>
      </c>
      <c r="IC106">
        <v>1.8601</v>
      </c>
      <c r="ID106">
        <v>1.85842</v>
      </c>
      <c r="IE106">
        <v>1.85979</v>
      </c>
      <c r="IF106">
        <v>1.85989</v>
      </c>
      <c r="IG106">
        <v>1.85838</v>
      </c>
      <c r="IH106">
        <v>1.85745</v>
      </c>
      <c r="II106">
        <v>1.85242</v>
      </c>
      <c r="IJ106">
        <v>0</v>
      </c>
      <c r="IK106">
        <v>0</v>
      </c>
      <c r="IL106">
        <v>0</v>
      </c>
      <c r="IM106">
        <v>0</v>
      </c>
      <c r="IN106" t="s">
        <v>441</v>
      </c>
      <c r="IO106" t="s">
        <v>442</v>
      </c>
      <c r="IP106" t="s">
        <v>443</v>
      </c>
      <c r="IQ106" t="s">
        <v>443</v>
      </c>
      <c r="IR106" t="s">
        <v>443</v>
      </c>
      <c r="IS106" t="s">
        <v>443</v>
      </c>
      <c r="IT106">
        <v>0</v>
      </c>
      <c r="IU106">
        <v>100</v>
      </c>
      <c r="IV106">
        <v>100</v>
      </c>
      <c r="IW106">
        <v>0.09</v>
      </c>
      <c r="IX106">
        <v>0.2826</v>
      </c>
      <c r="IY106">
        <v>-0.819046093373875</v>
      </c>
      <c r="IZ106">
        <v>-0.0008311593448893811</v>
      </c>
      <c r="JA106">
        <v>1.768286430498992E-06</v>
      </c>
      <c r="JB106">
        <v>-5.176383660599935E-10</v>
      </c>
      <c r="JC106">
        <v>0.01793090377665582</v>
      </c>
      <c r="JD106">
        <v>0.002652576625932546</v>
      </c>
      <c r="JE106">
        <v>0.0004569377311329863</v>
      </c>
      <c r="JF106">
        <v>1.003524486243527E-07</v>
      </c>
      <c r="JG106">
        <v>2</v>
      </c>
      <c r="JH106">
        <v>1975</v>
      </c>
      <c r="JI106">
        <v>1</v>
      </c>
      <c r="JJ106">
        <v>26</v>
      </c>
      <c r="JK106">
        <v>201400.1</v>
      </c>
      <c r="JL106">
        <v>201400.3</v>
      </c>
      <c r="JM106">
        <v>3.125</v>
      </c>
      <c r="JN106">
        <v>2.6062</v>
      </c>
      <c r="JO106">
        <v>1.49658</v>
      </c>
      <c r="JP106">
        <v>2.34375</v>
      </c>
      <c r="JQ106">
        <v>1.54907</v>
      </c>
      <c r="JR106">
        <v>2.39868</v>
      </c>
      <c r="JS106">
        <v>36.152</v>
      </c>
      <c r="JT106">
        <v>24.1751</v>
      </c>
      <c r="JU106">
        <v>18</v>
      </c>
      <c r="JV106">
        <v>483.266</v>
      </c>
      <c r="JW106">
        <v>499.511</v>
      </c>
      <c r="JX106">
        <v>27.463</v>
      </c>
      <c r="JY106">
        <v>28.9016</v>
      </c>
      <c r="JZ106">
        <v>29.9997</v>
      </c>
      <c r="KA106">
        <v>29.1907</v>
      </c>
      <c r="KB106">
        <v>29.2024</v>
      </c>
      <c r="KC106">
        <v>62.6992</v>
      </c>
      <c r="KD106">
        <v>18.7611</v>
      </c>
      <c r="KE106">
        <v>92.9366</v>
      </c>
      <c r="KF106">
        <v>27.4806</v>
      </c>
      <c r="KG106">
        <v>1469.93</v>
      </c>
      <c r="KH106">
        <v>20.8135</v>
      </c>
      <c r="KI106">
        <v>101.998</v>
      </c>
      <c r="KJ106">
        <v>91.4987</v>
      </c>
    </row>
    <row r="107" spans="1:296">
      <c r="A107">
        <v>89</v>
      </c>
      <c r="B107">
        <v>1759073614.1</v>
      </c>
      <c r="C107">
        <v>531</v>
      </c>
      <c r="D107" t="s">
        <v>621</v>
      </c>
      <c r="E107" t="s">
        <v>622</v>
      </c>
      <c r="F107">
        <v>5</v>
      </c>
      <c r="G107" t="s">
        <v>436</v>
      </c>
      <c r="H107">
        <v>1759073606.6</v>
      </c>
      <c r="I107">
        <f>(J107)/1000</f>
        <v>0</v>
      </c>
      <c r="J107">
        <f>IF(DO107, AM107, AG107)</f>
        <v>0</v>
      </c>
      <c r="K107">
        <f>IF(DO107, AH107, AF107)</f>
        <v>0</v>
      </c>
      <c r="L107">
        <f>DQ107 - IF(AT107&gt;1, K107*DK107*100.0/(AV107), 0)</f>
        <v>0</v>
      </c>
      <c r="M107">
        <f>((S107-I107/2)*L107-K107)/(S107+I107/2)</f>
        <v>0</v>
      </c>
      <c r="N107">
        <f>M107*(DX107+DY107)/1000.0</f>
        <v>0</v>
      </c>
      <c r="O107">
        <f>(DQ107 - IF(AT107&gt;1, K107*DK107*100.0/(AV107), 0))*(DX107+DY107)/1000.0</f>
        <v>0</v>
      </c>
      <c r="P107">
        <f>2.0/((1/R107-1/Q107)+SIGN(R107)*SQRT((1/R107-1/Q107)*(1/R107-1/Q107) + 4*DL107/((DL107+1)*(DL107+1))*(2*1/R107*1/Q107-1/Q107*1/Q107)))</f>
        <v>0</v>
      </c>
      <c r="Q107">
        <f>IF(LEFT(DM107,1)&lt;&gt;"0",IF(LEFT(DM107,1)="1",3.0,DN107),$D$5+$E$5*(EE107*DX107/($K$5*1000))+$F$5*(EE107*DX107/($K$5*1000))*MAX(MIN(DK107,$J$5),$I$5)*MAX(MIN(DK107,$J$5),$I$5)+$G$5*MAX(MIN(DK107,$J$5),$I$5)*(EE107*DX107/($K$5*1000))+$H$5*(EE107*DX107/($K$5*1000))*(EE107*DX107/($K$5*1000)))</f>
        <v>0</v>
      </c>
      <c r="R107">
        <f>I107*(1000-(1000*0.61365*exp(17.502*V107/(240.97+V107))/(DX107+DY107)+DS107)/2)/(1000*0.61365*exp(17.502*V107/(240.97+V107))/(DX107+DY107)-DS107)</f>
        <v>0</v>
      </c>
      <c r="S107">
        <f>1/((DL107+1)/(P107/1.6)+1/(Q107/1.37)) + DL107/((DL107+1)/(P107/1.6) + DL107/(Q107/1.37))</f>
        <v>0</v>
      </c>
      <c r="T107">
        <f>(DG107*DJ107)</f>
        <v>0</v>
      </c>
      <c r="U107">
        <f>(DZ107+(T107+2*0.95*5.67E-8*(((DZ107+$B$9)+273)^4-(DZ107+273)^4)-44100*I107)/(1.84*29.3*Q107+8*0.95*5.67E-8*(DZ107+273)^3))</f>
        <v>0</v>
      </c>
      <c r="V107">
        <f>($C$9*EA107+$D$9*EB107+$E$9*U107)</f>
        <v>0</v>
      </c>
      <c r="W107">
        <f>0.61365*exp(17.502*V107/(240.97+V107))</f>
        <v>0</v>
      </c>
      <c r="X107">
        <f>(Y107/Z107*100)</f>
        <v>0</v>
      </c>
      <c r="Y107">
        <f>DS107*(DX107+DY107)/1000</f>
        <v>0</v>
      </c>
      <c r="Z107">
        <f>0.61365*exp(17.502*DZ107/(240.97+DZ107))</f>
        <v>0</v>
      </c>
      <c r="AA107">
        <f>(W107-DS107*(DX107+DY107)/1000)</f>
        <v>0</v>
      </c>
      <c r="AB107">
        <f>(-I107*44100)</f>
        <v>0</v>
      </c>
      <c r="AC107">
        <f>2*29.3*Q107*0.92*(DZ107-V107)</f>
        <v>0</v>
      </c>
      <c r="AD107">
        <f>2*0.95*5.67E-8*(((DZ107+$B$9)+273)^4-(V107+273)^4)</f>
        <v>0</v>
      </c>
      <c r="AE107">
        <f>T107+AD107+AB107+AC107</f>
        <v>0</v>
      </c>
      <c r="AF107">
        <f>DW107*AT107*(DR107-DQ107*(1000-AT107*DT107)/(1000-AT107*DS107))/(100*DK107)</f>
        <v>0</v>
      </c>
      <c r="AG107">
        <f>1000*DW107*AT107*(DS107-DT107)/(100*DK107*(1000-AT107*DS107))</f>
        <v>0</v>
      </c>
      <c r="AH107">
        <f>(AI107 - AJ107 - DX107*1E3/(8.314*(DZ107+273.15)) * AL107/DW107 * AK107) * DW107/(100*DK107) * (1000 - DT107)/1000</f>
        <v>0</v>
      </c>
      <c r="AI107">
        <v>1488.458130957878</v>
      </c>
      <c r="AJ107">
        <v>1463.156363636363</v>
      </c>
      <c r="AK107">
        <v>3.461635807254176</v>
      </c>
      <c r="AL107">
        <v>65.07382265108268</v>
      </c>
      <c r="AM107">
        <f>(AO107 - AN107 + DX107*1E3/(8.314*(DZ107+273.15)) * AQ107/DW107 * AP107) * DW107/(100*DK107) * 1000/(1000 - AO107)</f>
        <v>0</v>
      </c>
      <c r="AN107">
        <v>20.75238488564847</v>
      </c>
      <c r="AO107">
        <v>21.59269696969697</v>
      </c>
      <c r="AP107">
        <v>7.872456058604736E-05</v>
      </c>
      <c r="AQ107">
        <v>105.1465455162051</v>
      </c>
      <c r="AR107">
        <v>0</v>
      </c>
      <c r="AS107">
        <v>0</v>
      </c>
      <c r="AT107">
        <f>IF(AR107*$H$15&gt;=AV107,1.0,(AV107/(AV107-AR107*$H$15)))</f>
        <v>0</v>
      </c>
      <c r="AU107">
        <f>(AT107-1)*100</f>
        <v>0</v>
      </c>
      <c r="AV107">
        <f>MAX(0,($B$15+$C$15*EE107)/(1+$D$15*EE107)*DX107/(DZ107+273)*$E$15)</f>
        <v>0</v>
      </c>
      <c r="AW107" t="s">
        <v>437</v>
      </c>
      <c r="AX107" t="s">
        <v>437</v>
      </c>
      <c r="AY107">
        <v>0</v>
      </c>
      <c r="AZ107">
        <v>0</v>
      </c>
      <c r="BA107">
        <f>1-AY107/AZ107</f>
        <v>0</v>
      </c>
      <c r="BB107">
        <v>0</v>
      </c>
      <c r="BC107" t="s">
        <v>437</v>
      </c>
      <c r="BD107" t="s">
        <v>437</v>
      </c>
      <c r="BE107">
        <v>0</v>
      </c>
      <c r="BF107">
        <v>0</v>
      </c>
      <c r="BG107">
        <f>1-BE107/BF107</f>
        <v>0</v>
      </c>
      <c r="BH107">
        <v>0.5</v>
      </c>
      <c r="BI107">
        <f>DH107</f>
        <v>0</v>
      </c>
      <c r="BJ107">
        <f>K107</f>
        <v>0</v>
      </c>
      <c r="BK107">
        <f>BG107*BH107*BI107</f>
        <v>0</v>
      </c>
      <c r="BL107">
        <f>(BJ107-BB107)/BI107</f>
        <v>0</v>
      </c>
      <c r="BM107">
        <f>(AZ107-BF107)/BF107</f>
        <v>0</v>
      </c>
      <c r="BN107">
        <f>AY107/(BA107+AY107/BF107)</f>
        <v>0</v>
      </c>
      <c r="BO107" t="s">
        <v>437</v>
      </c>
      <c r="BP107">
        <v>0</v>
      </c>
      <c r="BQ107">
        <f>IF(BP107&lt;&gt;0, BP107, BN107)</f>
        <v>0</v>
      </c>
      <c r="BR107">
        <f>1-BQ107/BF107</f>
        <v>0</v>
      </c>
      <c r="BS107">
        <f>(BF107-BE107)/(BF107-BQ107)</f>
        <v>0</v>
      </c>
      <c r="BT107">
        <f>(AZ107-BF107)/(AZ107-BQ107)</f>
        <v>0</v>
      </c>
      <c r="BU107">
        <f>(BF107-BE107)/(BF107-AY107)</f>
        <v>0</v>
      </c>
      <c r="BV107">
        <f>(AZ107-BF107)/(AZ107-AY107)</f>
        <v>0</v>
      </c>
      <c r="BW107">
        <f>(BS107*BQ107/BE107)</f>
        <v>0</v>
      </c>
      <c r="BX107">
        <f>(1-BW107)</f>
        <v>0</v>
      </c>
      <c r="DG107">
        <f>$B$13*EF107+$C$13*EG107+$F$13*ER107*(1-EU107)</f>
        <v>0</v>
      </c>
      <c r="DH107">
        <f>DG107*DI107</f>
        <v>0</v>
      </c>
      <c r="DI107">
        <f>($B$13*$D$11+$C$13*$D$11+$F$13*((FE107+EW107)/MAX(FE107+EW107+FF107, 0.1)*$I$11+FF107/MAX(FE107+EW107+FF107, 0.1)*$J$11))/($B$13+$C$13+$F$13)</f>
        <v>0</v>
      </c>
      <c r="DJ107">
        <f>($B$13*$K$11+$C$13*$K$11+$F$13*((FE107+EW107)/MAX(FE107+EW107+FF107, 0.1)*$P$11+FF107/MAX(FE107+EW107+FF107, 0.1)*$Q$11))/($B$13+$C$13+$F$13)</f>
        <v>0</v>
      </c>
      <c r="DK107">
        <v>2.7</v>
      </c>
      <c r="DL107">
        <v>0.5</v>
      </c>
      <c r="DM107" t="s">
        <v>438</v>
      </c>
      <c r="DN107">
        <v>2</v>
      </c>
      <c r="DO107" t="b">
        <v>1</v>
      </c>
      <c r="DP107">
        <v>1759073606.6</v>
      </c>
      <c r="DQ107">
        <v>1408.068518518518</v>
      </c>
      <c r="DR107">
        <v>1442.92962962963</v>
      </c>
      <c r="DS107">
        <v>21.57348518518518</v>
      </c>
      <c r="DT107">
        <v>20.70615185185185</v>
      </c>
      <c r="DU107">
        <v>1407.997407407407</v>
      </c>
      <c r="DV107">
        <v>21.29098148148148</v>
      </c>
      <c r="DW107">
        <v>500.0087037037037</v>
      </c>
      <c r="DX107">
        <v>90.87535555555554</v>
      </c>
      <c r="DY107">
        <v>0.06510758148148148</v>
      </c>
      <c r="DZ107">
        <v>28.66027407407407</v>
      </c>
      <c r="EA107">
        <v>30.00200740740741</v>
      </c>
      <c r="EB107">
        <v>999.9000000000001</v>
      </c>
      <c r="EC107">
        <v>0</v>
      </c>
      <c r="ED107">
        <v>0</v>
      </c>
      <c r="EE107">
        <v>10002.74740740741</v>
      </c>
      <c r="EF107">
        <v>0</v>
      </c>
      <c r="EG107">
        <v>11.2928</v>
      </c>
      <c r="EH107">
        <v>-34.86077407407408</v>
      </c>
      <c r="EI107">
        <v>1439.115555555556</v>
      </c>
      <c r="EJ107">
        <v>1473.43962962963</v>
      </c>
      <c r="EK107">
        <v>0.8673393333333335</v>
      </c>
      <c r="EL107">
        <v>1442.92962962963</v>
      </c>
      <c r="EM107">
        <v>20.70615185185185</v>
      </c>
      <c r="EN107">
        <v>1.960497777777778</v>
      </c>
      <c r="EO107">
        <v>1.881678148148148</v>
      </c>
      <c r="EP107">
        <v>17.12885925925926</v>
      </c>
      <c r="EQ107">
        <v>16.48232222222222</v>
      </c>
      <c r="ER107">
        <v>2000.021851851852</v>
      </c>
      <c r="ES107">
        <v>0.9800063333333333</v>
      </c>
      <c r="ET107">
        <v>0.01999375925925926</v>
      </c>
      <c r="EU107">
        <v>0</v>
      </c>
      <c r="EV107">
        <v>333.2464074074073</v>
      </c>
      <c r="EW107">
        <v>5.00078</v>
      </c>
      <c r="EX107">
        <v>6585.058518518519</v>
      </c>
      <c r="EY107">
        <v>16379.85185185185</v>
      </c>
      <c r="EZ107">
        <v>39.02055555555555</v>
      </c>
      <c r="FA107">
        <v>39.80059259259259</v>
      </c>
      <c r="FB107">
        <v>39.4187037037037</v>
      </c>
      <c r="FC107">
        <v>39.52759259259259</v>
      </c>
      <c r="FD107">
        <v>40.27748148148148</v>
      </c>
      <c r="FE107">
        <v>1955.131851851852</v>
      </c>
      <c r="FF107">
        <v>39.89000000000001</v>
      </c>
      <c r="FG107">
        <v>0</v>
      </c>
      <c r="FH107">
        <v>1759073606</v>
      </c>
      <c r="FI107">
        <v>0</v>
      </c>
      <c r="FJ107">
        <v>333.245</v>
      </c>
      <c r="FK107">
        <v>4.002999992849223</v>
      </c>
      <c r="FL107">
        <v>60.03384605571053</v>
      </c>
      <c r="FM107">
        <v>6585.201999999999</v>
      </c>
      <c r="FN107">
        <v>15</v>
      </c>
      <c r="FO107">
        <v>0</v>
      </c>
      <c r="FP107" t="s">
        <v>439</v>
      </c>
      <c r="FQ107">
        <v>1746989605.5</v>
      </c>
      <c r="FR107">
        <v>1746989593.5</v>
      </c>
      <c r="FS107">
        <v>0</v>
      </c>
      <c r="FT107">
        <v>-0.274</v>
      </c>
      <c r="FU107">
        <v>-0.002</v>
      </c>
      <c r="FV107">
        <v>2.549</v>
      </c>
      <c r="FW107">
        <v>0.129</v>
      </c>
      <c r="FX107">
        <v>420</v>
      </c>
      <c r="FY107">
        <v>17</v>
      </c>
      <c r="FZ107">
        <v>0.02</v>
      </c>
      <c r="GA107">
        <v>0.04</v>
      </c>
      <c r="GB107">
        <v>-34.8654675</v>
      </c>
      <c r="GC107">
        <v>0.00329268292697225</v>
      </c>
      <c r="GD107">
        <v>0.0626857136335712</v>
      </c>
      <c r="GE107">
        <v>1</v>
      </c>
      <c r="GF107">
        <v>333.0471176470588</v>
      </c>
      <c r="GG107">
        <v>3.251825819479134</v>
      </c>
      <c r="GH107">
        <v>0.380159623185243</v>
      </c>
      <c r="GI107">
        <v>0</v>
      </c>
      <c r="GJ107">
        <v>0.88436375</v>
      </c>
      <c r="GK107">
        <v>-0.3420242251407121</v>
      </c>
      <c r="GL107">
        <v>0.03391539556731574</v>
      </c>
      <c r="GM107">
        <v>0</v>
      </c>
      <c r="GN107">
        <v>1</v>
      </c>
      <c r="GO107">
        <v>3</v>
      </c>
      <c r="GP107" t="s">
        <v>455</v>
      </c>
      <c r="GQ107">
        <v>3.10192</v>
      </c>
      <c r="GR107">
        <v>2.72379</v>
      </c>
      <c r="GS107">
        <v>0.201471</v>
      </c>
      <c r="GT107">
        <v>0.204499</v>
      </c>
      <c r="GU107">
        <v>0.100453</v>
      </c>
      <c r="GV107">
        <v>0.0990555</v>
      </c>
      <c r="GW107">
        <v>20884.3</v>
      </c>
      <c r="GX107">
        <v>18901.6</v>
      </c>
      <c r="GY107">
        <v>26717.2</v>
      </c>
      <c r="GZ107">
        <v>23982.2</v>
      </c>
      <c r="HA107">
        <v>38466.4</v>
      </c>
      <c r="HB107">
        <v>31950.3</v>
      </c>
      <c r="HC107">
        <v>46649.1</v>
      </c>
      <c r="HD107">
        <v>37939.4</v>
      </c>
      <c r="HE107">
        <v>1.86852</v>
      </c>
      <c r="HF107">
        <v>1.87267</v>
      </c>
      <c r="HG107">
        <v>0.141617</v>
      </c>
      <c r="HH107">
        <v>0</v>
      </c>
      <c r="HI107">
        <v>27.696</v>
      </c>
      <c r="HJ107">
        <v>999.9</v>
      </c>
      <c r="HK107">
        <v>49.1</v>
      </c>
      <c r="HL107">
        <v>31.2</v>
      </c>
      <c r="HM107">
        <v>24.6529</v>
      </c>
      <c r="HN107">
        <v>61.3291</v>
      </c>
      <c r="HO107">
        <v>22.2596</v>
      </c>
      <c r="HP107">
        <v>1</v>
      </c>
      <c r="HQ107">
        <v>0.123072</v>
      </c>
      <c r="HR107">
        <v>-0.167424</v>
      </c>
      <c r="HS107">
        <v>20.2812</v>
      </c>
      <c r="HT107">
        <v>5.2116</v>
      </c>
      <c r="HU107">
        <v>11.98</v>
      </c>
      <c r="HV107">
        <v>4.9634</v>
      </c>
      <c r="HW107">
        <v>3.27443</v>
      </c>
      <c r="HX107">
        <v>9999</v>
      </c>
      <c r="HY107">
        <v>9999</v>
      </c>
      <c r="HZ107">
        <v>9999</v>
      </c>
      <c r="IA107">
        <v>31.2</v>
      </c>
      <c r="IB107">
        <v>1.86401</v>
      </c>
      <c r="IC107">
        <v>1.86013</v>
      </c>
      <c r="ID107">
        <v>1.85842</v>
      </c>
      <c r="IE107">
        <v>1.8598</v>
      </c>
      <c r="IF107">
        <v>1.85989</v>
      </c>
      <c r="IG107">
        <v>1.85838</v>
      </c>
      <c r="IH107">
        <v>1.85745</v>
      </c>
      <c r="II107">
        <v>1.85242</v>
      </c>
      <c r="IJ107">
        <v>0</v>
      </c>
      <c r="IK107">
        <v>0</v>
      </c>
      <c r="IL107">
        <v>0</v>
      </c>
      <c r="IM107">
        <v>0</v>
      </c>
      <c r="IN107" t="s">
        <v>441</v>
      </c>
      <c r="IO107" t="s">
        <v>442</v>
      </c>
      <c r="IP107" t="s">
        <v>443</v>
      </c>
      <c r="IQ107" t="s">
        <v>443</v>
      </c>
      <c r="IR107" t="s">
        <v>443</v>
      </c>
      <c r="IS107" t="s">
        <v>443</v>
      </c>
      <c r="IT107">
        <v>0</v>
      </c>
      <c r="IU107">
        <v>100</v>
      </c>
      <c r="IV107">
        <v>100</v>
      </c>
      <c r="IW107">
        <v>0.1</v>
      </c>
      <c r="IX107">
        <v>0.283</v>
      </c>
      <c r="IY107">
        <v>-0.819046093373875</v>
      </c>
      <c r="IZ107">
        <v>-0.0008311593448893811</v>
      </c>
      <c r="JA107">
        <v>1.768286430498992E-06</v>
      </c>
      <c r="JB107">
        <v>-5.176383660599935E-10</v>
      </c>
      <c r="JC107">
        <v>0.01793090377665582</v>
      </c>
      <c r="JD107">
        <v>0.002652576625932546</v>
      </c>
      <c r="JE107">
        <v>0.0004569377311329863</v>
      </c>
      <c r="JF107">
        <v>1.003524486243527E-07</v>
      </c>
      <c r="JG107">
        <v>2</v>
      </c>
      <c r="JH107">
        <v>1975</v>
      </c>
      <c r="JI107">
        <v>1</v>
      </c>
      <c r="JJ107">
        <v>26</v>
      </c>
      <c r="JK107">
        <v>201400.1</v>
      </c>
      <c r="JL107">
        <v>201400.3</v>
      </c>
      <c r="JM107">
        <v>3.14941</v>
      </c>
      <c r="JN107">
        <v>2.59766</v>
      </c>
      <c r="JO107">
        <v>1.49658</v>
      </c>
      <c r="JP107">
        <v>2.34375</v>
      </c>
      <c r="JQ107">
        <v>1.54907</v>
      </c>
      <c r="JR107">
        <v>2.47314</v>
      </c>
      <c r="JS107">
        <v>36.152</v>
      </c>
      <c r="JT107">
        <v>24.1838</v>
      </c>
      <c r="JU107">
        <v>18</v>
      </c>
      <c r="JV107">
        <v>482.507</v>
      </c>
      <c r="JW107">
        <v>500.259</v>
      </c>
      <c r="JX107">
        <v>27.4765</v>
      </c>
      <c r="JY107">
        <v>28.8973</v>
      </c>
      <c r="JZ107">
        <v>29.9998</v>
      </c>
      <c r="KA107">
        <v>29.1866</v>
      </c>
      <c r="KB107">
        <v>29.198</v>
      </c>
      <c r="KC107">
        <v>63.2935</v>
      </c>
      <c r="KD107">
        <v>18.7611</v>
      </c>
      <c r="KE107">
        <v>92.9366</v>
      </c>
      <c r="KF107">
        <v>27.477</v>
      </c>
      <c r="KG107">
        <v>1489.97</v>
      </c>
      <c r="KH107">
        <v>20.8156</v>
      </c>
      <c r="KI107">
        <v>101.999</v>
      </c>
      <c r="KJ107">
        <v>91.4984</v>
      </c>
    </row>
    <row r="108" spans="1:296">
      <c r="A108">
        <v>90</v>
      </c>
      <c r="B108">
        <v>1759073619.1</v>
      </c>
      <c r="C108">
        <v>536</v>
      </c>
      <c r="D108" t="s">
        <v>623</v>
      </c>
      <c r="E108" t="s">
        <v>624</v>
      </c>
      <c r="F108">
        <v>5</v>
      </c>
      <c r="G108" t="s">
        <v>436</v>
      </c>
      <c r="H108">
        <v>1759073611.314285</v>
      </c>
      <c r="I108">
        <f>(J108)/1000</f>
        <v>0</v>
      </c>
      <c r="J108">
        <f>IF(DO108, AM108, AG108)</f>
        <v>0</v>
      </c>
      <c r="K108">
        <f>IF(DO108, AH108, AF108)</f>
        <v>0</v>
      </c>
      <c r="L108">
        <f>DQ108 - IF(AT108&gt;1, K108*DK108*100.0/(AV108), 0)</f>
        <v>0</v>
      </c>
      <c r="M108">
        <f>((S108-I108/2)*L108-K108)/(S108+I108/2)</f>
        <v>0</v>
      </c>
      <c r="N108">
        <f>M108*(DX108+DY108)/1000.0</f>
        <v>0</v>
      </c>
      <c r="O108">
        <f>(DQ108 - IF(AT108&gt;1, K108*DK108*100.0/(AV108), 0))*(DX108+DY108)/1000.0</f>
        <v>0</v>
      </c>
      <c r="P108">
        <f>2.0/((1/R108-1/Q108)+SIGN(R108)*SQRT((1/R108-1/Q108)*(1/R108-1/Q108) + 4*DL108/((DL108+1)*(DL108+1))*(2*1/R108*1/Q108-1/Q108*1/Q108)))</f>
        <v>0</v>
      </c>
      <c r="Q108">
        <f>IF(LEFT(DM108,1)&lt;&gt;"0",IF(LEFT(DM108,1)="1",3.0,DN108),$D$5+$E$5*(EE108*DX108/($K$5*1000))+$F$5*(EE108*DX108/($K$5*1000))*MAX(MIN(DK108,$J$5),$I$5)*MAX(MIN(DK108,$J$5),$I$5)+$G$5*MAX(MIN(DK108,$J$5),$I$5)*(EE108*DX108/($K$5*1000))+$H$5*(EE108*DX108/($K$5*1000))*(EE108*DX108/($K$5*1000)))</f>
        <v>0</v>
      </c>
      <c r="R108">
        <f>I108*(1000-(1000*0.61365*exp(17.502*V108/(240.97+V108))/(DX108+DY108)+DS108)/2)/(1000*0.61365*exp(17.502*V108/(240.97+V108))/(DX108+DY108)-DS108)</f>
        <v>0</v>
      </c>
      <c r="S108">
        <f>1/((DL108+1)/(P108/1.6)+1/(Q108/1.37)) + DL108/((DL108+1)/(P108/1.6) + DL108/(Q108/1.37))</f>
        <v>0</v>
      </c>
      <c r="T108">
        <f>(DG108*DJ108)</f>
        <v>0</v>
      </c>
      <c r="U108">
        <f>(DZ108+(T108+2*0.95*5.67E-8*(((DZ108+$B$9)+273)^4-(DZ108+273)^4)-44100*I108)/(1.84*29.3*Q108+8*0.95*5.67E-8*(DZ108+273)^3))</f>
        <v>0</v>
      </c>
      <c r="V108">
        <f>($C$9*EA108+$D$9*EB108+$E$9*U108)</f>
        <v>0</v>
      </c>
      <c r="W108">
        <f>0.61365*exp(17.502*V108/(240.97+V108))</f>
        <v>0</v>
      </c>
      <c r="X108">
        <f>(Y108/Z108*100)</f>
        <v>0</v>
      </c>
      <c r="Y108">
        <f>DS108*(DX108+DY108)/1000</f>
        <v>0</v>
      </c>
      <c r="Z108">
        <f>0.61365*exp(17.502*DZ108/(240.97+DZ108))</f>
        <v>0</v>
      </c>
      <c r="AA108">
        <f>(W108-DS108*(DX108+DY108)/1000)</f>
        <v>0</v>
      </c>
      <c r="AB108">
        <f>(-I108*44100)</f>
        <v>0</v>
      </c>
      <c r="AC108">
        <f>2*29.3*Q108*0.92*(DZ108-V108)</f>
        <v>0</v>
      </c>
      <c r="AD108">
        <f>2*0.95*5.67E-8*(((DZ108+$B$9)+273)^4-(V108+273)^4)</f>
        <v>0</v>
      </c>
      <c r="AE108">
        <f>T108+AD108+AB108+AC108</f>
        <v>0</v>
      </c>
      <c r="AF108">
        <f>DW108*AT108*(DR108-DQ108*(1000-AT108*DT108)/(1000-AT108*DS108))/(100*DK108)</f>
        <v>0</v>
      </c>
      <c r="AG108">
        <f>1000*DW108*AT108*(DS108-DT108)/(100*DK108*(1000-AT108*DS108))</f>
        <v>0</v>
      </c>
      <c r="AH108">
        <f>(AI108 - AJ108 - DX108*1E3/(8.314*(DZ108+273.15)) * AL108/DW108 * AK108) * DW108/(100*DK108) * (1000 - DT108)/1000</f>
        <v>0</v>
      </c>
      <c r="AI108">
        <v>1505.72100193174</v>
      </c>
      <c r="AJ108">
        <v>1480.209878787878</v>
      </c>
      <c r="AK108">
        <v>3.403384125988555</v>
      </c>
      <c r="AL108">
        <v>65.07382265108268</v>
      </c>
      <c r="AM108">
        <f>(AO108 - AN108 + DX108*1E3/(8.314*(DZ108+273.15)) * AQ108/DW108 * AP108) * DW108/(100*DK108) * 1000/(1000 - AO108)</f>
        <v>0</v>
      </c>
      <c r="AN108">
        <v>20.75636481439941</v>
      </c>
      <c r="AO108">
        <v>21.60678909090909</v>
      </c>
      <c r="AP108">
        <v>4.214003532323278E-05</v>
      </c>
      <c r="AQ108">
        <v>105.1465455162051</v>
      </c>
      <c r="AR108">
        <v>0</v>
      </c>
      <c r="AS108">
        <v>0</v>
      </c>
      <c r="AT108">
        <f>IF(AR108*$H$15&gt;=AV108,1.0,(AV108/(AV108-AR108*$H$15)))</f>
        <v>0</v>
      </c>
      <c r="AU108">
        <f>(AT108-1)*100</f>
        <v>0</v>
      </c>
      <c r="AV108">
        <f>MAX(0,($B$15+$C$15*EE108)/(1+$D$15*EE108)*DX108/(DZ108+273)*$E$15)</f>
        <v>0</v>
      </c>
      <c r="AW108" t="s">
        <v>437</v>
      </c>
      <c r="AX108" t="s">
        <v>437</v>
      </c>
      <c r="AY108">
        <v>0</v>
      </c>
      <c r="AZ108">
        <v>0</v>
      </c>
      <c r="BA108">
        <f>1-AY108/AZ108</f>
        <v>0</v>
      </c>
      <c r="BB108">
        <v>0</v>
      </c>
      <c r="BC108" t="s">
        <v>437</v>
      </c>
      <c r="BD108" t="s">
        <v>437</v>
      </c>
      <c r="BE108">
        <v>0</v>
      </c>
      <c r="BF108">
        <v>0</v>
      </c>
      <c r="BG108">
        <f>1-BE108/BF108</f>
        <v>0</v>
      </c>
      <c r="BH108">
        <v>0.5</v>
      </c>
      <c r="BI108">
        <f>DH108</f>
        <v>0</v>
      </c>
      <c r="BJ108">
        <f>K108</f>
        <v>0</v>
      </c>
      <c r="BK108">
        <f>BG108*BH108*BI108</f>
        <v>0</v>
      </c>
      <c r="BL108">
        <f>(BJ108-BB108)/BI108</f>
        <v>0</v>
      </c>
      <c r="BM108">
        <f>(AZ108-BF108)/BF108</f>
        <v>0</v>
      </c>
      <c r="BN108">
        <f>AY108/(BA108+AY108/BF108)</f>
        <v>0</v>
      </c>
      <c r="BO108" t="s">
        <v>437</v>
      </c>
      <c r="BP108">
        <v>0</v>
      </c>
      <c r="BQ108">
        <f>IF(BP108&lt;&gt;0, BP108, BN108)</f>
        <v>0</v>
      </c>
      <c r="BR108">
        <f>1-BQ108/BF108</f>
        <v>0</v>
      </c>
      <c r="BS108">
        <f>(BF108-BE108)/(BF108-BQ108)</f>
        <v>0</v>
      </c>
      <c r="BT108">
        <f>(AZ108-BF108)/(AZ108-BQ108)</f>
        <v>0</v>
      </c>
      <c r="BU108">
        <f>(BF108-BE108)/(BF108-AY108)</f>
        <v>0</v>
      </c>
      <c r="BV108">
        <f>(AZ108-BF108)/(AZ108-AY108)</f>
        <v>0</v>
      </c>
      <c r="BW108">
        <f>(BS108*BQ108/BE108)</f>
        <v>0</v>
      </c>
      <c r="BX108">
        <f>(1-BW108)</f>
        <v>0</v>
      </c>
      <c r="DG108">
        <f>$B$13*EF108+$C$13*EG108+$F$13*ER108*(1-EU108)</f>
        <v>0</v>
      </c>
      <c r="DH108">
        <f>DG108*DI108</f>
        <v>0</v>
      </c>
      <c r="DI108">
        <f>($B$13*$D$11+$C$13*$D$11+$F$13*((FE108+EW108)/MAX(FE108+EW108+FF108, 0.1)*$I$11+FF108/MAX(FE108+EW108+FF108, 0.1)*$J$11))/($B$13+$C$13+$F$13)</f>
        <v>0</v>
      </c>
      <c r="DJ108">
        <f>($B$13*$K$11+$C$13*$K$11+$F$13*((FE108+EW108)/MAX(FE108+EW108+FF108, 0.1)*$P$11+FF108/MAX(FE108+EW108+FF108, 0.1)*$Q$11))/($B$13+$C$13+$F$13)</f>
        <v>0</v>
      </c>
      <c r="DK108">
        <v>2.7</v>
      </c>
      <c r="DL108">
        <v>0.5</v>
      </c>
      <c r="DM108" t="s">
        <v>438</v>
      </c>
      <c r="DN108">
        <v>2</v>
      </c>
      <c r="DO108" t="b">
        <v>1</v>
      </c>
      <c r="DP108">
        <v>1759073611.314285</v>
      </c>
      <c r="DQ108">
        <v>1423.8475</v>
      </c>
      <c r="DR108">
        <v>1458.730357142857</v>
      </c>
      <c r="DS108">
        <v>21.58436071428571</v>
      </c>
      <c r="DT108">
        <v>20.73511071428572</v>
      </c>
      <c r="DU108">
        <v>1423.76</v>
      </c>
      <c r="DV108">
        <v>21.301625</v>
      </c>
      <c r="DW108">
        <v>500.0261071428571</v>
      </c>
      <c r="DX108">
        <v>90.87585357142856</v>
      </c>
      <c r="DY108">
        <v>0.06512723214285715</v>
      </c>
      <c r="DZ108">
        <v>28.66058571428572</v>
      </c>
      <c r="EA108">
        <v>29.99998214285714</v>
      </c>
      <c r="EB108">
        <v>999.9000000000002</v>
      </c>
      <c r="EC108">
        <v>0</v>
      </c>
      <c r="ED108">
        <v>0</v>
      </c>
      <c r="EE108">
        <v>10008.27607142857</v>
      </c>
      <c r="EF108">
        <v>0</v>
      </c>
      <c r="EG108">
        <v>11.2928</v>
      </c>
      <c r="EH108">
        <v>-34.88286071428571</v>
      </c>
      <c r="EI108">
        <v>1455.258571428571</v>
      </c>
      <c r="EJ108">
        <v>1489.618571428571</v>
      </c>
      <c r="EK108">
        <v>0.8492516071428572</v>
      </c>
      <c r="EL108">
        <v>1458.730357142857</v>
      </c>
      <c r="EM108">
        <v>20.73511071428572</v>
      </c>
      <c r="EN108">
        <v>1.9614975</v>
      </c>
      <c r="EO108">
        <v>1.884320357142857</v>
      </c>
      <c r="EP108">
        <v>17.13691071428571</v>
      </c>
      <c r="EQ108">
        <v>16.50438214285714</v>
      </c>
      <c r="ER108">
        <v>2000.012142857143</v>
      </c>
      <c r="ES108">
        <v>0.9800063214285714</v>
      </c>
      <c r="ET108">
        <v>0.01999377142857143</v>
      </c>
      <c r="EU108">
        <v>0</v>
      </c>
      <c r="EV108">
        <v>333.4909642857143</v>
      </c>
      <c r="EW108">
        <v>5.00078</v>
      </c>
      <c r="EX108">
        <v>6589.590357142858</v>
      </c>
      <c r="EY108">
        <v>16379.76785714286</v>
      </c>
      <c r="EZ108">
        <v>39.01760714285714</v>
      </c>
      <c r="FA108">
        <v>39.79207142857143</v>
      </c>
      <c r="FB108">
        <v>39.39478571428571</v>
      </c>
      <c r="FC108">
        <v>39.52657142857142</v>
      </c>
      <c r="FD108">
        <v>40.30774999999999</v>
      </c>
      <c r="FE108">
        <v>1955.122142857143</v>
      </c>
      <c r="FF108">
        <v>39.89000000000001</v>
      </c>
      <c r="FG108">
        <v>0</v>
      </c>
      <c r="FH108">
        <v>1759073610.8</v>
      </c>
      <c r="FI108">
        <v>0</v>
      </c>
      <c r="FJ108">
        <v>333.5145199999999</v>
      </c>
      <c r="FK108">
        <v>3.728615402951037</v>
      </c>
      <c r="FL108">
        <v>57.22846162412809</v>
      </c>
      <c r="FM108">
        <v>6589.8152</v>
      </c>
      <c r="FN108">
        <v>15</v>
      </c>
      <c r="FO108">
        <v>0</v>
      </c>
      <c r="FP108" t="s">
        <v>439</v>
      </c>
      <c r="FQ108">
        <v>1746989605.5</v>
      </c>
      <c r="FR108">
        <v>1746989593.5</v>
      </c>
      <c r="FS108">
        <v>0</v>
      </c>
      <c r="FT108">
        <v>-0.274</v>
      </c>
      <c r="FU108">
        <v>-0.002</v>
      </c>
      <c r="FV108">
        <v>2.549</v>
      </c>
      <c r="FW108">
        <v>0.129</v>
      </c>
      <c r="FX108">
        <v>420</v>
      </c>
      <c r="FY108">
        <v>17</v>
      </c>
      <c r="FZ108">
        <v>0.02</v>
      </c>
      <c r="GA108">
        <v>0.04</v>
      </c>
      <c r="GB108">
        <v>-34.86361951219512</v>
      </c>
      <c r="GC108">
        <v>-0.1115289198606644</v>
      </c>
      <c r="GD108">
        <v>0.0632385542309875</v>
      </c>
      <c r="GE108">
        <v>1</v>
      </c>
      <c r="GF108">
        <v>333.3539411764706</v>
      </c>
      <c r="GG108">
        <v>3.636699773498548</v>
      </c>
      <c r="GH108">
        <v>0.4099582432951868</v>
      </c>
      <c r="GI108">
        <v>0</v>
      </c>
      <c r="GJ108">
        <v>0.8641824146341465</v>
      </c>
      <c r="GK108">
        <v>-0.2451106620209051</v>
      </c>
      <c r="GL108">
        <v>0.02795943771022552</v>
      </c>
      <c r="GM108">
        <v>0</v>
      </c>
      <c r="GN108">
        <v>1</v>
      </c>
      <c r="GO108">
        <v>3</v>
      </c>
      <c r="GP108" t="s">
        <v>455</v>
      </c>
      <c r="GQ108">
        <v>3.10249</v>
      </c>
      <c r="GR108">
        <v>2.72337</v>
      </c>
      <c r="GS108">
        <v>0.202865</v>
      </c>
      <c r="GT108">
        <v>0.205877</v>
      </c>
      <c r="GU108">
        <v>0.100497</v>
      </c>
      <c r="GV108">
        <v>0.0990581</v>
      </c>
      <c r="GW108">
        <v>20848</v>
      </c>
      <c r="GX108">
        <v>18869.1</v>
      </c>
      <c r="GY108">
        <v>26717.4</v>
      </c>
      <c r="GZ108">
        <v>23982.4</v>
      </c>
      <c r="HA108">
        <v>38465.1</v>
      </c>
      <c r="HB108">
        <v>31950.5</v>
      </c>
      <c r="HC108">
        <v>46649.7</v>
      </c>
      <c r="HD108">
        <v>37939.5</v>
      </c>
      <c r="HE108">
        <v>1.8694</v>
      </c>
      <c r="HF108">
        <v>1.87195</v>
      </c>
      <c r="HG108">
        <v>0.140928</v>
      </c>
      <c r="HH108">
        <v>0</v>
      </c>
      <c r="HI108">
        <v>27.6956</v>
      </c>
      <c r="HJ108">
        <v>999.9</v>
      </c>
      <c r="HK108">
        <v>49.1</v>
      </c>
      <c r="HL108">
        <v>31.2</v>
      </c>
      <c r="HM108">
        <v>24.6552</v>
      </c>
      <c r="HN108">
        <v>61.0391</v>
      </c>
      <c r="HO108">
        <v>22.1514</v>
      </c>
      <c r="HP108">
        <v>1</v>
      </c>
      <c r="HQ108">
        <v>0.122759</v>
      </c>
      <c r="HR108">
        <v>-0.144485</v>
      </c>
      <c r="HS108">
        <v>20.2813</v>
      </c>
      <c r="HT108">
        <v>5.21295</v>
      </c>
      <c r="HU108">
        <v>11.98</v>
      </c>
      <c r="HV108">
        <v>4.9637</v>
      </c>
      <c r="HW108">
        <v>3.27445</v>
      </c>
      <c r="HX108">
        <v>9999</v>
      </c>
      <c r="HY108">
        <v>9999</v>
      </c>
      <c r="HZ108">
        <v>9999</v>
      </c>
      <c r="IA108">
        <v>31.2</v>
      </c>
      <c r="IB108">
        <v>1.864</v>
      </c>
      <c r="IC108">
        <v>1.86009</v>
      </c>
      <c r="ID108">
        <v>1.85838</v>
      </c>
      <c r="IE108">
        <v>1.85979</v>
      </c>
      <c r="IF108">
        <v>1.85989</v>
      </c>
      <c r="IG108">
        <v>1.85837</v>
      </c>
      <c r="IH108">
        <v>1.85745</v>
      </c>
      <c r="II108">
        <v>1.85242</v>
      </c>
      <c r="IJ108">
        <v>0</v>
      </c>
      <c r="IK108">
        <v>0</v>
      </c>
      <c r="IL108">
        <v>0</v>
      </c>
      <c r="IM108">
        <v>0</v>
      </c>
      <c r="IN108" t="s">
        <v>441</v>
      </c>
      <c r="IO108" t="s">
        <v>442</v>
      </c>
      <c r="IP108" t="s">
        <v>443</v>
      </c>
      <c r="IQ108" t="s">
        <v>443</v>
      </c>
      <c r="IR108" t="s">
        <v>443</v>
      </c>
      <c r="IS108" t="s">
        <v>443</v>
      </c>
      <c r="IT108">
        <v>0</v>
      </c>
      <c r="IU108">
        <v>100</v>
      </c>
      <c r="IV108">
        <v>100</v>
      </c>
      <c r="IW108">
        <v>0.11</v>
      </c>
      <c r="IX108">
        <v>0.2833</v>
      </c>
      <c r="IY108">
        <v>-0.819046093373875</v>
      </c>
      <c r="IZ108">
        <v>-0.0008311593448893811</v>
      </c>
      <c r="JA108">
        <v>1.768286430498992E-06</v>
      </c>
      <c r="JB108">
        <v>-5.176383660599935E-10</v>
      </c>
      <c r="JC108">
        <v>0.01793090377665582</v>
      </c>
      <c r="JD108">
        <v>0.002652576625932546</v>
      </c>
      <c r="JE108">
        <v>0.0004569377311329863</v>
      </c>
      <c r="JF108">
        <v>1.003524486243527E-07</v>
      </c>
      <c r="JG108">
        <v>2</v>
      </c>
      <c r="JH108">
        <v>1975</v>
      </c>
      <c r="JI108">
        <v>1</v>
      </c>
      <c r="JJ108">
        <v>26</v>
      </c>
      <c r="JK108">
        <v>201400.2</v>
      </c>
      <c r="JL108">
        <v>201400.4</v>
      </c>
      <c r="JM108">
        <v>3.18115</v>
      </c>
      <c r="JN108">
        <v>2.60864</v>
      </c>
      <c r="JO108">
        <v>1.49658</v>
      </c>
      <c r="JP108">
        <v>2.34375</v>
      </c>
      <c r="JQ108">
        <v>1.54907</v>
      </c>
      <c r="JR108">
        <v>2.32666</v>
      </c>
      <c r="JS108">
        <v>36.152</v>
      </c>
      <c r="JT108">
        <v>24.1751</v>
      </c>
      <c r="JU108">
        <v>18</v>
      </c>
      <c r="JV108">
        <v>482.986</v>
      </c>
      <c r="JW108">
        <v>499.742</v>
      </c>
      <c r="JX108">
        <v>27.478</v>
      </c>
      <c r="JY108">
        <v>28.8932</v>
      </c>
      <c r="JZ108">
        <v>29.9997</v>
      </c>
      <c r="KA108">
        <v>29.1826</v>
      </c>
      <c r="KB108">
        <v>29.1941</v>
      </c>
      <c r="KC108">
        <v>63.8353</v>
      </c>
      <c r="KD108">
        <v>18.7611</v>
      </c>
      <c r="KE108">
        <v>92.9366</v>
      </c>
      <c r="KF108">
        <v>27.476</v>
      </c>
      <c r="KG108">
        <v>1503.33</v>
      </c>
      <c r="KH108">
        <v>20.8236</v>
      </c>
      <c r="KI108">
        <v>102</v>
      </c>
      <c r="KJ108">
        <v>91.499</v>
      </c>
    </row>
    <row r="109" spans="1:296">
      <c r="A109">
        <v>91</v>
      </c>
      <c r="B109">
        <v>1759073624.1</v>
      </c>
      <c r="C109">
        <v>541</v>
      </c>
      <c r="D109" t="s">
        <v>625</v>
      </c>
      <c r="E109" t="s">
        <v>626</v>
      </c>
      <c r="F109">
        <v>5</v>
      </c>
      <c r="G109" t="s">
        <v>436</v>
      </c>
      <c r="H109">
        <v>1759073616.6</v>
      </c>
      <c r="I109">
        <f>(J109)/1000</f>
        <v>0</v>
      </c>
      <c r="J109">
        <f>IF(DO109, AM109, AG109)</f>
        <v>0</v>
      </c>
      <c r="K109">
        <f>IF(DO109, AH109, AF109)</f>
        <v>0</v>
      </c>
      <c r="L109">
        <f>DQ109 - IF(AT109&gt;1, K109*DK109*100.0/(AV109), 0)</f>
        <v>0</v>
      </c>
      <c r="M109">
        <f>((S109-I109/2)*L109-K109)/(S109+I109/2)</f>
        <v>0</v>
      </c>
      <c r="N109">
        <f>M109*(DX109+DY109)/1000.0</f>
        <v>0</v>
      </c>
      <c r="O109">
        <f>(DQ109 - IF(AT109&gt;1, K109*DK109*100.0/(AV109), 0))*(DX109+DY109)/1000.0</f>
        <v>0</v>
      </c>
      <c r="P109">
        <f>2.0/((1/R109-1/Q109)+SIGN(R109)*SQRT((1/R109-1/Q109)*(1/R109-1/Q109) + 4*DL109/((DL109+1)*(DL109+1))*(2*1/R109*1/Q109-1/Q109*1/Q109)))</f>
        <v>0</v>
      </c>
      <c r="Q109">
        <f>IF(LEFT(DM109,1)&lt;&gt;"0",IF(LEFT(DM109,1)="1",3.0,DN109),$D$5+$E$5*(EE109*DX109/($K$5*1000))+$F$5*(EE109*DX109/($K$5*1000))*MAX(MIN(DK109,$J$5),$I$5)*MAX(MIN(DK109,$J$5),$I$5)+$G$5*MAX(MIN(DK109,$J$5),$I$5)*(EE109*DX109/($K$5*1000))+$H$5*(EE109*DX109/($K$5*1000))*(EE109*DX109/($K$5*1000)))</f>
        <v>0</v>
      </c>
      <c r="R109">
        <f>I109*(1000-(1000*0.61365*exp(17.502*V109/(240.97+V109))/(DX109+DY109)+DS109)/2)/(1000*0.61365*exp(17.502*V109/(240.97+V109))/(DX109+DY109)-DS109)</f>
        <v>0</v>
      </c>
      <c r="S109">
        <f>1/((DL109+1)/(P109/1.6)+1/(Q109/1.37)) + DL109/((DL109+1)/(P109/1.6) + DL109/(Q109/1.37))</f>
        <v>0</v>
      </c>
      <c r="T109">
        <f>(DG109*DJ109)</f>
        <v>0</v>
      </c>
      <c r="U109">
        <f>(DZ109+(T109+2*0.95*5.67E-8*(((DZ109+$B$9)+273)^4-(DZ109+273)^4)-44100*I109)/(1.84*29.3*Q109+8*0.95*5.67E-8*(DZ109+273)^3))</f>
        <v>0</v>
      </c>
      <c r="V109">
        <f>($C$9*EA109+$D$9*EB109+$E$9*U109)</f>
        <v>0</v>
      </c>
      <c r="W109">
        <f>0.61365*exp(17.502*V109/(240.97+V109))</f>
        <v>0</v>
      </c>
      <c r="X109">
        <f>(Y109/Z109*100)</f>
        <v>0</v>
      </c>
      <c r="Y109">
        <f>DS109*(DX109+DY109)/1000</f>
        <v>0</v>
      </c>
      <c r="Z109">
        <f>0.61365*exp(17.502*DZ109/(240.97+DZ109))</f>
        <v>0</v>
      </c>
      <c r="AA109">
        <f>(W109-DS109*(DX109+DY109)/1000)</f>
        <v>0</v>
      </c>
      <c r="AB109">
        <f>(-I109*44100)</f>
        <v>0</v>
      </c>
      <c r="AC109">
        <f>2*29.3*Q109*0.92*(DZ109-V109)</f>
        <v>0</v>
      </c>
      <c r="AD109">
        <f>2*0.95*5.67E-8*(((DZ109+$B$9)+273)^4-(V109+273)^4)</f>
        <v>0</v>
      </c>
      <c r="AE109">
        <f>T109+AD109+AB109+AC109</f>
        <v>0</v>
      </c>
      <c r="AF109">
        <f>DW109*AT109*(DR109-DQ109*(1000-AT109*DT109)/(1000-AT109*DS109))/(100*DK109)</f>
        <v>0</v>
      </c>
      <c r="AG109">
        <f>1000*DW109*AT109*(DS109-DT109)/(100*DK109*(1000-AT109*DS109))</f>
        <v>0</v>
      </c>
      <c r="AH109">
        <f>(AI109 - AJ109 - DX109*1E3/(8.314*(DZ109+273.15)) * AL109/DW109 * AK109) * DW109/(100*DK109) * (1000 - DT109)/1000</f>
        <v>0</v>
      </c>
      <c r="AI109">
        <v>1522.788500018885</v>
      </c>
      <c r="AJ109">
        <v>1497.36309090909</v>
      </c>
      <c r="AK109">
        <v>3.433602095327449</v>
      </c>
      <c r="AL109">
        <v>65.07382265108268</v>
      </c>
      <c r="AM109">
        <f>(AO109 - AN109 + DX109*1E3/(8.314*(DZ109+273.15)) * AQ109/DW109 * AP109) * DW109/(100*DK109) * 1000/(1000 - AO109)</f>
        <v>0</v>
      </c>
      <c r="AN109">
        <v>20.75440878442266</v>
      </c>
      <c r="AO109">
        <v>21.6108296969697</v>
      </c>
      <c r="AP109">
        <v>5.367872105164578E-06</v>
      </c>
      <c r="AQ109">
        <v>105.1465455162051</v>
      </c>
      <c r="AR109">
        <v>0</v>
      </c>
      <c r="AS109">
        <v>0</v>
      </c>
      <c r="AT109">
        <f>IF(AR109*$H$15&gt;=AV109,1.0,(AV109/(AV109-AR109*$H$15)))</f>
        <v>0</v>
      </c>
      <c r="AU109">
        <f>(AT109-1)*100</f>
        <v>0</v>
      </c>
      <c r="AV109">
        <f>MAX(0,($B$15+$C$15*EE109)/(1+$D$15*EE109)*DX109/(DZ109+273)*$E$15)</f>
        <v>0</v>
      </c>
      <c r="AW109" t="s">
        <v>437</v>
      </c>
      <c r="AX109" t="s">
        <v>437</v>
      </c>
      <c r="AY109">
        <v>0</v>
      </c>
      <c r="AZ109">
        <v>0</v>
      </c>
      <c r="BA109">
        <f>1-AY109/AZ109</f>
        <v>0</v>
      </c>
      <c r="BB109">
        <v>0</v>
      </c>
      <c r="BC109" t="s">
        <v>437</v>
      </c>
      <c r="BD109" t="s">
        <v>437</v>
      </c>
      <c r="BE109">
        <v>0</v>
      </c>
      <c r="BF109">
        <v>0</v>
      </c>
      <c r="BG109">
        <f>1-BE109/BF109</f>
        <v>0</v>
      </c>
      <c r="BH109">
        <v>0.5</v>
      </c>
      <c r="BI109">
        <f>DH109</f>
        <v>0</v>
      </c>
      <c r="BJ109">
        <f>K109</f>
        <v>0</v>
      </c>
      <c r="BK109">
        <f>BG109*BH109*BI109</f>
        <v>0</v>
      </c>
      <c r="BL109">
        <f>(BJ109-BB109)/BI109</f>
        <v>0</v>
      </c>
      <c r="BM109">
        <f>(AZ109-BF109)/BF109</f>
        <v>0</v>
      </c>
      <c r="BN109">
        <f>AY109/(BA109+AY109/BF109)</f>
        <v>0</v>
      </c>
      <c r="BO109" t="s">
        <v>437</v>
      </c>
      <c r="BP109">
        <v>0</v>
      </c>
      <c r="BQ109">
        <f>IF(BP109&lt;&gt;0, BP109, BN109)</f>
        <v>0</v>
      </c>
      <c r="BR109">
        <f>1-BQ109/BF109</f>
        <v>0</v>
      </c>
      <c r="BS109">
        <f>(BF109-BE109)/(BF109-BQ109)</f>
        <v>0</v>
      </c>
      <c r="BT109">
        <f>(AZ109-BF109)/(AZ109-BQ109)</f>
        <v>0</v>
      </c>
      <c r="BU109">
        <f>(BF109-BE109)/(BF109-AY109)</f>
        <v>0</v>
      </c>
      <c r="BV109">
        <f>(AZ109-BF109)/(AZ109-AY109)</f>
        <v>0</v>
      </c>
      <c r="BW109">
        <f>(BS109*BQ109/BE109)</f>
        <v>0</v>
      </c>
      <c r="BX109">
        <f>(1-BW109)</f>
        <v>0</v>
      </c>
      <c r="DG109">
        <f>$B$13*EF109+$C$13*EG109+$F$13*ER109*(1-EU109)</f>
        <v>0</v>
      </c>
      <c r="DH109">
        <f>DG109*DI109</f>
        <v>0</v>
      </c>
      <c r="DI109">
        <f>($B$13*$D$11+$C$13*$D$11+$F$13*((FE109+EW109)/MAX(FE109+EW109+FF109, 0.1)*$I$11+FF109/MAX(FE109+EW109+FF109, 0.1)*$J$11))/($B$13+$C$13+$F$13)</f>
        <v>0</v>
      </c>
      <c r="DJ109">
        <f>($B$13*$K$11+$C$13*$K$11+$F$13*((FE109+EW109)/MAX(FE109+EW109+FF109, 0.1)*$P$11+FF109/MAX(FE109+EW109+FF109, 0.1)*$Q$11))/($B$13+$C$13+$F$13)</f>
        <v>0</v>
      </c>
      <c r="DK109">
        <v>2.7</v>
      </c>
      <c r="DL109">
        <v>0.5</v>
      </c>
      <c r="DM109" t="s">
        <v>438</v>
      </c>
      <c r="DN109">
        <v>2</v>
      </c>
      <c r="DO109" t="b">
        <v>1</v>
      </c>
      <c r="DP109">
        <v>1759073616.6</v>
      </c>
      <c r="DQ109">
        <v>1441.544074074074</v>
      </c>
      <c r="DR109">
        <v>1476.43037037037</v>
      </c>
      <c r="DS109">
        <v>21.59892222222222</v>
      </c>
      <c r="DT109">
        <v>20.75221111111111</v>
      </c>
      <c r="DU109">
        <v>1441.438148148148</v>
      </c>
      <c r="DV109">
        <v>21.31587407407407</v>
      </c>
      <c r="DW109">
        <v>499.9580370370371</v>
      </c>
      <c r="DX109">
        <v>90.87587777777779</v>
      </c>
      <c r="DY109">
        <v>0.06536973703703704</v>
      </c>
      <c r="DZ109">
        <v>28.66008888888889</v>
      </c>
      <c r="EA109">
        <v>29.99724444444444</v>
      </c>
      <c r="EB109">
        <v>999.9000000000001</v>
      </c>
      <c r="EC109">
        <v>0</v>
      </c>
      <c r="ED109">
        <v>0</v>
      </c>
      <c r="EE109">
        <v>9989.698518518519</v>
      </c>
      <c r="EF109">
        <v>0</v>
      </c>
      <c r="EG109">
        <v>11.2928</v>
      </c>
      <c r="EH109">
        <v>-34.88605555555556</v>
      </c>
      <c r="EI109">
        <v>1473.368148148148</v>
      </c>
      <c r="EJ109">
        <v>1507.718888888889</v>
      </c>
      <c r="EK109">
        <v>0.8467131851851852</v>
      </c>
      <c r="EL109">
        <v>1476.43037037037</v>
      </c>
      <c r="EM109">
        <v>20.75221111111111</v>
      </c>
      <c r="EN109">
        <v>1.962821481481482</v>
      </c>
      <c r="EO109">
        <v>1.885875925925926</v>
      </c>
      <c r="EP109">
        <v>17.14757037037037</v>
      </c>
      <c r="EQ109">
        <v>16.51735555555556</v>
      </c>
      <c r="ER109">
        <v>2000.042222222222</v>
      </c>
      <c r="ES109">
        <v>0.9800066666666666</v>
      </c>
      <c r="ET109">
        <v>0.01999342222222222</v>
      </c>
      <c r="EU109">
        <v>0</v>
      </c>
      <c r="EV109">
        <v>333.8087037037037</v>
      </c>
      <c r="EW109">
        <v>5.00078</v>
      </c>
      <c r="EX109">
        <v>6594.520370370371</v>
      </c>
      <c r="EY109">
        <v>16380.00740740741</v>
      </c>
      <c r="EZ109">
        <v>39.00674074074074</v>
      </c>
      <c r="FA109">
        <v>39.79362962962963</v>
      </c>
      <c r="FB109">
        <v>39.40951851851851</v>
      </c>
      <c r="FC109">
        <v>39.52751851851852</v>
      </c>
      <c r="FD109">
        <v>40.29603703703703</v>
      </c>
      <c r="FE109">
        <v>1955.152222222222</v>
      </c>
      <c r="FF109">
        <v>39.89000000000001</v>
      </c>
      <c r="FG109">
        <v>0</v>
      </c>
      <c r="FH109">
        <v>1759073616.2</v>
      </c>
      <c r="FI109">
        <v>0</v>
      </c>
      <c r="FJ109">
        <v>333.7823076923077</v>
      </c>
      <c r="FK109">
        <v>2.615589751227562</v>
      </c>
      <c r="FL109">
        <v>53.20170944133994</v>
      </c>
      <c r="FM109">
        <v>6594.519615384615</v>
      </c>
      <c r="FN109">
        <v>15</v>
      </c>
      <c r="FO109">
        <v>0</v>
      </c>
      <c r="FP109" t="s">
        <v>439</v>
      </c>
      <c r="FQ109">
        <v>1746989605.5</v>
      </c>
      <c r="FR109">
        <v>1746989593.5</v>
      </c>
      <c r="FS109">
        <v>0</v>
      </c>
      <c r="FT109">
        <v>-0.274</v>
      </c>
      <c r="FU109">
        <v>-0.002</v>
      </c>
      <c r="FV109">
        <v>2.549</v>
      </c>
      <c r="FW109">
        <v>0.129</v>
      </c>
      <c r="FX109">
        <v>420</v>
      </c>
      <c r="FY109">
        <v>17</v>
      </c>
      <c r="FZ109">
        <v>0.02</v>
      </c>
      <c r="GA109">
        <v>0.04</v>
      </c>
      <c r="GB109">
        <v>-34.89469024390244</v>
      </c>
      <c r="GC109">
        <v>-0.03040975609759914</v>
      </c>
      <c r="GD109">
        <v>0.05918642644686633</v>
      </c>
      <c r="GE109">
        <v>1</v>
      </c>
      <c r="GF109">
        <v>333.6113823529412</v>
      </c>
      <c r="GG109">
        <v>3.247379683973854</v>
      </c>
      <c r="GH109">
        <v>0.3815916368785354</v>
      </c>
      <c r="GI109">
        <v>0</v>
      </c>
      <c r="GJ109">
        <v>0.8509693658536583</v>
      </c>
      <c r="GK109">
        <v>-0.02783822299651723</v>
      </c>
      <c r="GL109">
        <v>0.01003504990631579</v>
      </c>
      <c r="GM109">
        <v>1</v>
      </c>
      <c r="GN109">
        <v>2</v>
      </c>
      <c r="GO109">
        <v>3</v>
      </c>
      <c r="GP109" t="s">
        <v>446</v>
      </c>
      <c r="GQ109">
        <v>3.1024</v>
      </c>
      <c r="GR109">
        <v>2.72312</v>
      </c>
      <c r="GS109">
        <v>0.20426</v>
      </c>
      <c r="GT109">
        <v>0.207267</v>
      </c>
      <c r="GU109">
        <v>0.100509</v>
      </c>
      <c r="GV109">
        <v>0.0990547</v>
      </c>
      <c r="GW109">
        <v>20811.6</v>
      </c>
      <c r="GX109">
        <v>18836.3</v>
      </c>
      <c r="GY109">
        <v>26717.4</v>
      </c>
      <c r="GZ109">
        <v>23982.7</v>
      </c>
      <c r="HA109">
        <v>38465</v>
      </c>
      <c r="HB109">
        <v>31950.8</v>
      </c>
      <c r="HC109">
        <v>46650</v>
      </c>
      <c r="HD109">
        <v>37939.6</v>
      </c>
      <c r="HE109">
        <v>1.86952</v>
      </c>
      <c r="HF109">
        <v>1.87223</v>
      </c>
      <c r="HG109">
        <v>0.140853</v>
      </c>
      <c r="HH109">
        <v>0</v>
      </c>
      <c r="HI109">
        <v>27.6941</v>
      </c>
      <c r="HJ109">
        <v>999.9</v>
      </c>
      <c r="HK109">
        <v>49.1</v>
      </c>
      <c r="HL109">
        <v>31.2</v>
      </c>
      <c r="HM109">
        <v>24.6541</v>
      </c>
      <c r="HN109">
        <v>60.9891</v>
      </c>
      <c r="HO109">
        <v>22.0473</v>
      </c>
      <c r="HP109">
        <v>1</v>
      </c>
      <c r="HQ109">
        <v>0.122447</v>
      </c>
      <c r="HR109">
        <v>-0.14174</v>
      </c>
      <c r="HS109">
        <v>20.281</v>
      </c>
      <c r="HT109">
        <v>5.2125</v>
      </c>
      <c r="HU109">
        <v>11.9798</v>
      </c>
      <c r="HV109">
        <v>4.9636</v>
      </c>
      <c r="HW109">
        <v>3.27438</v>
      </c>
      <c r="HX109">
        <v>9999</v>
      </c>
      <c r="HY109">
        <v>9999</v>
      </c>
      <c r="HZ109">
        <v>9999</v>
      </c>
      <c r="IA109">
        <v>31.2</v>
      </c>
      <c r="IB109">
        <v>1.86398</v>
      </c>
      <c r="IC109">
        <v>1.86012</v>
      </c>
      <c r="ID109">
        <v>1.85839</v>
      </c>
      <c r="IE109">
        <v>1.85977</v>
      </c>
      <c r="IF109">
        <v>1.85989</v>
      </c>
      <c r="IG109">
        <v>1.85837</v>
      </c>
      <c r="IH109">
        <v>1.85745</v>
      </c>
      <c r="II109">
        <v>1.85242</v>
      </c>
      <c r="IJ109">
        <v>0</v>
      </c>
      <c r="IK109">
        <v>0</v>
      </c>
      <c r="IL109">
        <v>0</v>
      </c>
      <c r="IM109">
        <v>0</v>
      </c>
      <c r="IN109" t="s">
        <v>441</v>
      </c>
      <c r="IO109" t="s">
        <v>442</v>
      </c>
      <c r="IP109" t="s">
        <v>443</v>
      </c>
      <c r="IQ109" t="s">
        <v>443</v>
      </c>
      <c r="IR109" t="s">
        <v>443</v>
      </c>
      <c r="IS109" t="s">
        <v>443</v>
      </c>
      <c r="IT109">
        <v>0</v>
      </c>
      <c r="IU109">
        <v>100</v>
      </c>
      <c r="IV109">
        <v>100</v>
      </c>
      <c r="IW109">
        <v>0.13</v>
      </c>
      <c r="IX109">
        <v>0.2833</v>
      </c>
      <c r="IY109">
        <v>-0.819046093373875</v>
      </c>
      <c r="IZ109">
        <v>-0.0008311593448893811</v>
      </c>
      <c r="JA109">
        <v>1.768286430498992E-06</v>
      </c>
      <c r="JB109">
        <v>-5.176383660599935E-10</v>
      </c>
      <c r="JC109">
        <v>0.01793090377665582</v>
      </c>
      <c r="JD109">
        <v>0.002652576625932546</v>
      </c>
      <c r="JE109">
        <v>0.0004569377311329863</v>
      </c>
      <c r="JF109">
        <v>1.003524486243527E-07</v>
      </c>
      <c r="JG109">
        <v>2</v>
      </c>
      <c r="JH109">
        <v>1975</v>
      </c>
      <c r="JI109">
        <v>1</v>
      </c>
      <c r="JJ109">
        <v>26</v>
      </c>
      <c r="JK109">
        <v>201400.3</v>
      </c>
      <c r="JL109">
        <v>201400.5</v>
      </c>
      <c r="JM109">
        <v>3.21045</v>
      </c>
      <c r="JN109">
        <v>2.60376</v>
      </c>
      <c r="JO109">
        <v>1.49658</v>
      </c>
      <c r="JP109">
        <v>2.34375</v>
      </c>
      <c r="JQ109">
        <v>1.54907</v>
      </c>
      <c r="JR109">
        <v>2.36816</v>
      </c>
      <c r="JS109">
        <v>36.152</v>
      </c>
      <c r="JT109">
        <v>24.1751</v>
      </c>
      <c r="JU109">
        <v>18</v>
      </c>
      <c r="JV109">
        <v>483.022</v>
      </c>
      <c r="JW109">
        <v>499.889</v>
      </c>
      <c r="JX109">
        <v>27.477</v>
      </c>
      <c r="JY109">
        <v>28.8889</v>
      </c>
      <c r="JZ109">
        <v>29.9998</v>
      </c>
      <c r="KA109">
        <v>29.1776</v>
      </c>
      <c r="KB109">
        <v>29.1897</v>
      </c>
      <c r="KC109">
        <v>64.4237</v>
      </c>
      <c r="KD109">
        <v>18.4679</v>
      </c>
      <c r="KE109">
        <v>92.9366</v>
      </c>
      <c r="KF109">
        <v>27.477</v>
      </c>
      <c r="KG109">
        <v>1523.37</v>
      </c>
      <c r="KH109">
        <v>20.8297</v>
      </c>
      <c r="KI109">
        <v>102</v>
      </c>
      <c r="KJ109">
        <v>91.49939999999999</v>
      </c>
    </row>
    <row r="110" spans="1:296">
      <c r="A110">
        <v>92</v>
      </c>
      <c r="B110">
        <v>1759073629.1</v>
      </c>
      <c r="C110">
        <v>546</v>
      </c>
      <c r="D110" t="s">
        <v>627</v>
      </c>
      <c r="E110" t="s">
        <v>628</v>
      </c>
      <c r="F110">
        <v>5</v>
      </c>
      <c r="G110" t="s">
        <v>436</v>
      </c>
      <c r="H110">
        <v>1759073621.314285</v>
      </c>
      <c r="I110">
        <f>(J110)/1000</f>
        <v>0</v>
      </c>
      <c r="J110">
        <f>IF(DO110, AM110, AG110)</f>
        <v>0</v>
      </c>
      <c r="K110">
        <f>IF(DO110, AH110, AF110)</f>
        <v>0</v>
      </c>
      <c r="L110">
        <f>DQ110 - IF(AT110&gt;1, K110*DK110*100.0/(AV110), 0)</f>
        <v>0</v>
      </c>
      <c r="M110">
        <f>((S110-I110/2)*L110-K110)/(S110+I110/2)</f>
        <v>0</v>
      </c>
      <c r="N110">
        <f>M110*(DX110+DY110)/1000.0</f>
        <v>0</v>
      </c>
      <c r="O110">
        <f>(DQ110 - IF(AT110&gt;1, K110*DK110*100.0/(AV110), 0))*(DX110+DY110)/1000.0</f>
        <v>0</v>
      </c>
      <c r="P110">
        <f>2.0/((1/R110-1/Q110)+SIGN(R110)*SQRT((1/R110-1/Q110)*(1/R110-1/Q110) + 4*DL110/((DL110+1)*(DL110+1))*(2*1/R110*1/Q110-1/Q110*1/Q110)))</f>
        <v>0</v>
      </c>
      <c r="Q110">
        <f>IF(LEFT(DM110,1)&lt;&gt;"0",IF(LEFT(DM110,1)="1",3.0,DN110),$D$5+$E$5*(EE110*DX110/($K$5*1000))+$F$5*(EE110*DX110/($K$5*1000))*MAX(MIN(DK110,$J$5),$I$5)*MAX(MIN(DK110,$J$5),$I$5)+$G$5*MAX(MIN(DK110,$J$5),$I$5)*(EE110*DX110/($K$5*1000))+$H$5*(EE110*DX110/($K$5*1000))*(EE110*DX110/($K$5*1000)))</f>
        <v>0</v>
      </c>
      <c r="R110">
        <f>I110*(1000-(1000*0.61365*exp(17.502*V110/(240.97+V110))/(DX110+DY110)+DS110)/2)/(1000*0.61365*exp(17.502*V110/(240.97+V110))/(DX110+DY110)-DS110)</f>
        <v>0</v>
      </c>
      <c r="S110">
        <f>1/((DL110+1)/(P110/1.6)+1/(Q110/1.37)) + DL110/((DL110+1)/(P110/1.6) + DL110/(Q110/1.37))</f>
        <v>0</v>
      </c>
      <c r="T110">
        <f>(DG110*DJ110)</f>
        <v>0</v>
      </c>
      <c r="U110">
        <f>(DZ110+(T110+2*0.95*5.67E-8*(((DZ110+$B$9)+273)^4-(DZ110+273)^4)-44100*I110)/(1.84*29.3*Q110+8*0.95*5.67E-8*(DZ110+273)^3))</f>
        <v>0</v>
      </c>
      <c r="V110">
        <f>($C$9*EA110+$D$9*EB110+$E$9*U110)</f>
        <v>0</v>
      </c>
      <c r="W110">
        <f>0.61365*exp(17.502*V110/(240.97+V110))</f>
        <v>0</v>
      </c>
      <c r="X110">
        <f>(Y110/Z110*100)</f>
        <v>0</v>
      </c>
      <c r="Y110">
        <f>DS110*(DX110+DY110)/1000</f>
        <v>0</v>
      </c>
      <c r="Z110">
        <f>0.61365*exp(17.502*DZ110/(240.97+DZ110))</f>
        <v>0</v>
      </c>
      <c r="AA110">
        <f>(W110-DS110*(DX110+DY110)/1000)</f>
        <v>0</v>
      </c>
      <c r="AB110">
        <f>(-I110*44100)</f>
        <v>0</v>
      </c>
      <c r="AC110">
        <f>2*29.3*Q110*0.92*(DZ110-V110)</f>
        <v>0</v>
      </c>
      <c r="AD110">
        <f>2*0.95*5.67E-8*(((DZ110+$B$9)+273)^4-(V110+273)^4)</f>
        <v>0</v>
      </c>
      <c r="AE110">
        <f>T110+AD110+AB110+AC110</f>
        <v>0</v>
      </c>
      <c r="AF110">
        <f>DW110*AT110*(DR110-DQ110*(1000-AT110*DT110)/(1000-AT110*DS110))/(100*DK110)</f>
        <v>0</v>
      </c>
      <c r="AG110">
        <f>1000*DW110*AT110*(DS110-DT110)/(100*DK110*(1000-AT110*DS110))</f>
        <v>0</v>
      </c>
      <c r="AH110">
        <f>(AI110 - AJ110 - DX110*1E3/(8.314*(DZ110+273.15)) * AL110/DW110 * AK110) * DW110/(100*DK110) * (1000 - DT110)/1000</f>
        <v>0</v>
      </c>
      <c r="AI110">
        <v>1539.902226148459</v>
      </c>
      <c r="AJ110">
        <v>1514.479757575757</v>
      </c>
      <c r="AK110">
        <v>3.428040316016886</v>
      </c>
      <c r="AL110">
        <v>65.07382265108268</v>
      </c>
      <c r="AM110">
        <f>(AO110 - AN110 + DX110*1E3/(8.314*(DZ110+273.15)) * AQ110/DW110 * AP110) * DW110/(100*DK110) * 1000/(1000 - AO110)</f>
        <v>0</v>
      </c>
      <c r="AN110">
        <v>20.78677803587845</v>
      </c>
      <c r="AO110">
        <v>21.61263818181818</v>
      </c>
      <c r="AP110">
        <v>2.869994584846833E-05</v>
      </c>
      <c r="AQ110">
        <v>105.1465455162051</v>
      </c>
      <c r="AR110">
        <v>0</v>
      </c>
      <c r="AS110">
        <v>0</v>
      </c>
      <c r="AT110">
        <f>IF(AR110*$H$15&gt;=AV110,1.0,(AV110/(AV110-AR110*$H$15)))</f>
        <v>0</v>
      </c>
      <c r="AU110">
        <f>(AT110-1)*100</f>
        <v>0</v>
      </c>
      <c r="AV110">
        <f>MAX(0,($B$15+$C$15*EE110)/(1+$D$15*EE110)*DX110/(DZ110+273)*$E$15)</f>
        <v>0</v>
      </c>
      <c r="AW110" t="s">
        <v>437</v>
      </c>
      <c r="AX110" t="s">
        <v>437</v>
      </c>
      <c r="AY110">
        <v>0</v>
      </c>
      <c r="AZ110">
        <v>0</v>
      </c>
      <c r="BA110">
        <f>1-AY110/AZ110</f>
        <v>0</v>
      </c>
      <c r="BB110">
        <v>0</v>
      </c>
      <c r="BC110" t="s">
        <v>437</v>
      </c>
      <c r="BD110" t="s">
        <v>437</v>
      </c>
      <c r="BE110">
        <v>0</v>
      </c>
      <c r="BF110">
        <v>0</v>
      </c>
      <c r="BG110">
        <f>1-BE110/BF110</f>
        <v>0</v>
      </c>
      <c r="BH110">
        <v>0.5</v>
      </c>
      <c r="BI110">
        <f>DH110</f>
        <v>0</v>
      </c>
      <c r="BJ110">
        <f>K110</f>
        <v>0</v>
      </c>
      <c r="BK110">
        <f>BG110*BH110*BI110</f>
        <v>0</v>
      </c>
      <c r="BL110">
        <f>(BJ110-BB110)/BI110</f>
        <v>0</v>
      </c>
      <c r="BM110">
        <f>(AZ110-BF110)/BF110</f>
        <v>0</v>
      </c>
      <c r="BN110">
        <f>AY110/(BA110+AY110/BF110)</f>
        <v>0</v>
      </c>
      <c r="BO110" t="s">
        <v>437</v>
      </c>
      <c r="BP110">
        <v>0</v>
      </c>
      <c r="BQ110">
        <f>IF(BP110&lt;&gt;0, BP110, BN110)</f>
        <v>0</v>
      </c>
      <c r="BR110">
        <f>1-BQ110/BF110</f>
        <v>0</v>
      </c>
      <c r="BS110">
        <f>(BF110-BE110)/(BF110-BQ110)</f>
        <v>0</v>
      </c>
      <c r="BT110">
        <f>(AZ110-BF110)/(AZ110-BQ110)</f>
        <v>0</v>
      </c>
      <c r="BU110">
        <f>(BF110-BE110)/(BF110-AY110)</f>
        <v>0</v>
      </c>
      <c r="BV110">
        <f>(AZ110-BF110)/(AZ110-AY110)</f>
        <v>0</v>
      </c>
      <c r="BW110">
        <f>(BS110*BQ110/BE110)</f>
        <v>0</v>
      </c>
      <c r="BX110">
        <f>(1-BW110)</f>
        <v>0</v>
      </c>
      <c r="DG110">
        <f>$B$13*EF110+$C$13*EG110+$F$13*ER110*(1-EU110)</f>
        <v>0</v>
      </c>
      <c r="DH110">
        <f>DG110*DI110</f>
        <v>0</v>
      </c>
      <c r="DI110">
        <f>($B$13*$D$11+$C$13*$D$11+$F$13*((FE110+EW110)/MAX(FE110+EW110+FF110, 0.1)*$I$11+FF110/MAX(FE110+EW110+FF110, 0.1)*$J$11))/($B$13+$C$13+$F$13)</f>
        <v>0</v>
      </c>
      <c r="DJ110">
        <f>($B$13*$K$11+$C$13*$K$11+$F$13*((FE110+EW110)/MAX(FE110+EW110+FF110, 0.1)*$P$11+FF110/MAX(FE110+EW110+FF110, 0.1)*$Q$11))/($B$13+$C$13+$F$13)</f>
        <v>0</v>
      </c>
      <c r="DK110">
        <v>2.7</v>
      </c>
      <c r="DL110">
        <v>0.5</v>
      </c>
      <c r="DM110" t="s">
        <v>438</v>
      </c>
      <c r="DN110">
        <v>2</v>
      </c>
      <c r="DO110" t="b">
        <v>1</v>
      </c>
      <c r="DP110">
        <v>1759073621.314285</v>
      </c>
      <c r="DQ110">
        <v>1457.339285714286</v>
      </c>
      <c r="DR110">
        <v>1492.235357142857</v>
      </c>
      <c r="DS110">
        <v>21.60682142857143</v>
      </c>
      <c r="DT110">
        <v>20.7625</v>
      </c>
      <c r="DU110">
        <v>1457.216071428571</v>
      </c>
      <c r="DV110">
        <v>21.32358928571429</v>
      </c>
      <c r="DW110">
        <v>500.0460357142857</v>
      </c>
      <c r="DX110">
        <v>90.8754</v>
      </c>
      <c r="DY110">
        <v>0.06513746428571428</v>
      </c>
      <c r="DZ110">
        <v>28.65717142857142</v>
      </c>
      <c r="EA110">
        <v>29.99690714285714</v>
      </c>
      <c r="EB110">
        <v>999.9000000000002</v>
      </c>
      <c r="EC110">
        <v>0</v>
      </c>
      <c r="ED110">
        <v>0</v>
      </c>
      <c r="EE110">
        <v>9999.309285714286</v>
      </c>
      <c r="EF110">
        <v>0</v>
      </c>
      <c r="EG110">
        <v>11.2928</v>
      </c>
      <c r="EH110">
        <v>-34.89651785714285</v>
      </c>
      <c r="EI110">
        <v>1489.523571428571</v>
      </c>
      <c r="EJ110">
        <v>1523.874642857143</v>
      </c>
      <c r="EK110">
        <v>0.8443136428571429</v>
      </c>
      <c r="EL110">
        <v>1492.235357142857</v>
      </c>
      <c r="EM110">
        <v>20.7625</v>
      </c>
      <c r="EN110">
        <v>1.963528928571428</v>
      </c>
      <c r="EO110">
        <v>1.886801071428571</v>
      </c>
      <c r="EP110">
        <v>17.15325714285714</v>
      </c>
      <c r="EQ110">
        <v>16.52506785714286</v>
      </c>
      <c r="ER110">
        <v>2000.005357142858</v>
      </c>
      <c r="ES110">
        <v>0.9800063214285714</v>
      </c>
      <c r="ET110">
        <v>0.019993775</v>
      </c>
      <c r="EU110">
        <v>0</v>
      </c>
      <c r="EV110">
        <v>333.959892857143</v>
      </c>
      <c r="EW110">
        <v>5.00078</v>
      </c>
      <c r="EX110">
        <v>6598.617857142856</v>
      </c>
      <c r="EY110">
        <v>16379.71071428572</v>
      </c>
      <c r="EZ110">
        <v>39.00646428571429</v>
      </c>
      <c r="FA110">
        <v>39.78985714285714</v>
      </c>
      <c r="FB110">
        <v>39.38596428571428</v>
      </c>
      <c r="FC110">
        <v>39.53099999999999</v>
      </c>
      <c r="FD110">
        <v>40.26310714285713</v>
      </c>
      <c r="FE110">
        <v>1955.115357142857</v>
      </c>
      <c r="FF110">
        <v>39.89000000000001</v>
      </c>
      <c r="FG110">
        <v>0</v>
      </c>
      <c r="FH110">
        <v>1759073621</v>
      </c>
      <c r="FI110">
        <v>0</v>
      </c>
      <c r="FJ110">
        <v>333.9317692307692</v>
      </c>
      <c r="FK110">
        <v>1.754735042961872</v>
      </c>
      <c r="FL110">
        <v>51.84957259050201</v>
      </c>
      <c r="FM110">
        <v>6598.73076923077</v>
      </c>
      <c r="FN110">
        <v>15</v>
      </c>
      <c r="FO110">
        <v>0</v>
      </c>
      <c r="FP110" t="s">
        <v>439</v>
      </c>
      <c r="FQ110">
        <v>1746989605.5</v>
      </c>
      <c r="FR110">
        <v>1746989593.5</v>
      </c>
      <c r="FS110">
        <v>0</v>
      </c>
      <c r="FT110">
        <v>-0.274</v>
      </c>
      <c r="FU110">
        <v>-0.002</v>
      </c>
      <c r="FV110">
        <v>2.549</v>
      </c>
      <c r="FW110">
        <v>0.129</v>
      </c>
      <c r="FX110">
        <v>420</v>
      </c>
      <c r="FY110">
        <v>17</v>
      </c>
      <c r="FZ110">
        <v>0.02</v>
      </c>
      <c r="GA110">
        <v>0.04</v>
      </c>
      <c r="GB110">
        <v>-34.88912926829268</v>
      </c>
      <c r="GC110">
        <v>-0.3190578397212792</v>
      </c>
      <c r="GD110">
        <v>0.06011956073019364</v>
      </c>
      <c r="GE110">
        <v>1</v>
      </c>
      <c r="GF110">
        <v>333.7797647058824</v>
      </c>
      <c r="GG110">
        <v>2.362016809732943</v>
      </c>
      <c r="GH110">
        <v>0.3303586338959781</v>
      </c>
      <c r="GI110">
        <v>0</v>
      </c>
      <c r="GJ110">
        <v>0.8468317804878047</v>
      </c>
      <c r="GK110">
        <v>0.007431595818815361</v>
      </c>
      <c r="GL110">
        <v>0.008980910102483355</v>
      </c>
      <c r="GM110">
        <v>1</v>
      </c>
      <c r="GN110">
        <v>2</v>
      </c>
      <c r="GO110">
        <v>3</v>
      </c>
      <c r="GP110" t="s">
        <v>446</v>
      </c>
      <c r="GQ110">
        <v>3.10232</v>
      </c>
      <c r="GR110">
        <v>2.72274</v>
      </c>
      <c r="GS110">
        <v>0.205642</v>
      </c>
      <c r="GT110">
        <v>0.208611</v>
      </c>
      <c r="GU110">
        <v>0.100522</v>
      </c>
      <c r="GV110">
        <v>0.0993141</v>
      </c>
      <c r="GW110">
        <v>20775.7</v>
      </c>
      <c r="GX110">
        <v>18804.4</v>
      </c>
      <c r="GY110">
        <v>26717.7</v>
      </c>
      <c r="GZ110">
        <v>23982.7</v>
      </c>
      <c r="HA110">
        <v>38464.8</v>
      </c>
      <c r="HB110">
        <v>31941.6</v>
      </c>
      <c r="HC110">
        <v>46650.3</v>
      </c>
      <c r="HD110">
        <v>37939.5</v>
      </c>
      <c r="HE110">
        <v>1.86925</v>
      </c>
      <c r="HF110">
        <v>1.87265</v>
      </c>
      <c r="HG110">
        <v>0.142269</v>
      </c>
      <c r="HH110">
        <v>0</v>
      </c>
      <c r="HI110">
        <v>27.6941</v>
      </c>
      <c r="HJ110">
        <v>999.9</v>
      </c>
      <c r="HK110">
        <v>49.1</v>
      </c>
      <c r="HL110">
        <v>31.2</v>
      </c>
      <c r="HM110">
        <v>24.6559</v>
      </c>
      <c r="HN110">
        <v>61.0291</v>
      </c>
      <c r="HO110">
        <v>21.9712</v>
      </c>
      <c r="HP110">
        <v>1</v>
      </c>
      <c r="HQ110">
        <v>0.122063</v>
      </c>
      <c r="HR110">
        <v>-0.144156</v>
      </c>
      <c r="HS110">
        <v>20.281</v>
      </c>
      <c r="HT110">
        <v>5.2125</v>
      </c>
      <c r="HU110">
        <v>11.98</v>
      </c>
      <c r="HV110">
        <v>4.96365</v>
      </c>
      <c r="HW110">
        <v>3.2744</v>
      </c>
      <c r="HX110">
        <v>9999</v>
      </c>
      <c r="HY110">
        <v>9999</v>
      </c>
      <c r="HZ110">
        <v>9999</v>
      </c>
      <c r="IA110">
        <v>31.2</v>
      </c>
      <c r="IB110">
        <v>1.864</v>
      </c>
      <c r="IC110">
        <v>1.86013</v>
      </c>
      <c r="ID110">
        <v>1.85839</v>
      </c>
      <c r="IE110">
        <v>1.85978</v>
      </c>
      <c r="IF110">
        <v>1.85989</v>
      </c>
      <c r="IG110">
        <v>1.85837</v>
      </c>
      <c r="IH110">
        <v>1.85745</v>
      </c>
      <c r="II110">
        <v>1.85242</v>
      </c>
      <c r="IJ110">
        <v>0</v>
      </c>
      <c r="IK110">
        <v>0</v>
      </c>
      <c r="IL110">
        <v>0</v>
      </c>
      <c r="IM110">
        <v>0</v>
      </c>
      <c r="IN110" t="s">
        <v>441</v>
      </c>
      <c r="IO110" t="s">
        <v>442</v>
      </c>
      <c r="IP110" t="s">
        <v>443</v>
      </c>
      <c r="IQ110" t="s">
        <v>443</v>
      </c>
      <c r="IR110" t="s">
        <v>443</v>
      </c>
      <c r="IS110" t="s">
        <v>443</v>
      </c>
      <c r="IT110">
        <v>0</v>
      </c>
      <c r="IU110">
        <v>100</v>
      </c>
      <c r="IV110">
        <v>100</v>
      </c>
      <c r="IW110">
        <v>0.15</v>
      </c>
      <c r="IX110">
        <v>0.2834</v>
      </c>
      <c r="IY110">
        <v>-0.819046093373875</v>
      </c>
      <c r="IZ110">
        <v>-0.0008311593448893811</v>
      </c>
      <c r="JA110">
        <v>1.768286430498992E-06</v>
      </c>
      <c r="JB110">
        <v>-5.176383660599935E-10</v>
      </c>
      <c r="JC110">
        <v>0.01793090377665582</v>
      </c>
      <c r="JD110">
        <v>0.002652576625932546</v>
      </c>
      <c r="JE110">
        <v>0.0004569377311329863</v>
      </c>
      <c r="JF110">
        <v>1.003524486243527E-07</v>
      </c>
      <c r="JG110">
        <v>2</v>
      </c>
      <c r="JH110">
        <v>1975</v>
      </c>
      <c r="JI110">
        <v>1</v>
      </c>
      <c r="JJ110">
        <v>26</v>
      </c>
      <c r="JK110">
        <v>201400.4</v>
      </c>
      <c r="JL110">
        <v>201400.6</v>
      </c>
      <c r="JM110">
        <v>3.23608</v>
      </c>
      <c r="JN110">
        <v>2.60376</v>
      </c>
      <c r="JO110">
        <v>1.49658</v>
      </c>
      <c r="JP110">
        <v>2.34375</v>
      </c>
      <c r="JQ110">
        <v>1.54907</v>
      </c>
      <c r="JR110">
        <v>2.41821</v>
      </c>
      <c r="JS110">
        <v>36.152</v>
      </c>
      <c r="JT110">
        <v>24.1751</v>
      </c>
      <c r="JU110">
        <v>18</v>
      </c>
      <c r="JV110">
        <v>482.831</v>
      </c>
      <c r="JW110">
        <v>500.137</v>
      </c>
      <c r="JX110">
        <v>27.477</v>
      </c>
      <c r="JY110">
        <v>28.8843</v>
      </c>
      <c r="JZ110">
        <v>29.9998</v>
      </c>
      <c r="KA110">
        <v>29.1736</v>
      </c>
      <c r="KB110">
        <v>29.1856</v>
      </c>
      <c r="KC110">
        <v>64.9657</v>
      </c>
      <c r="KD110">
        <v>18.4679</v>
      </c>
      <c r="KE110">
        <v>92.9366</v>
      </c>
      <c r="KF110">
        <v>27.477</v>
      </c>
      <c r="KG110">
        <v>1536.73</v>
      </c>
      <c r="KH110">
        <v>20.8296</v>
      </c>
      <c r="KI110">
        <v>102.001</v>
      </c>
      <c r="KJ110">
        <v>91.4995</v>
      </c>
    </row>
    <row r="111" spans="1:296">
      <c r="A111">
        <v>93</v>
      </c>
      <c r="B111">
        <v>1759073634.1</v>
      </c>
      <c r="C111">
        <v>551</v>
      </c>
      <c r="D111" t="s">
        <v>629</v>
      </c>
      <c r="E111" t="s">
        <v>630</v>
      </c>
      <c r="F111">
        <v>5</v>
      </c>
      <c r="G111" t="s">
        <v>436</v>
      </c>
      <c r="H111">
        <v>1759073626.6</v>
      </c>
      <c r="I111">
        <f>(J111)/1000</f>
        <v>0</v>
      </c>
      <c r="J111">
        <f>IF(DO111, AM111, AG111)</f>
        <v>0</v>
      </c>
      <c r="K111">
        <f>IF(DO111, AH111, AF111)</f>
        <v>0</v>
      </c>
      <c r="L111">
        <f>DQ111 - IF(AT111&gt;1, K111*DK111*100.0/(AV111), 0)</f>
        <v>0</v>
      </c>
      <c r="M111">
        <f>((S111-I111/2)*L111-K111)/(S111+I111/2)</f>
        <v>0</v>
      </c>
      <c r="N111">
        <f>M111*(DX111+DY111)/1000.0</f>
        <v>0</v>
      </c>
      <c r="O111">
        <f>(DQ111 - IF(AT111&gt;1, K111*DK111*100.0/(AV111), 0))*(DX111+DY111)/1000.0</f>
        <v>0</v>
      </c>
      <c r="P111">
        <f>2.0/((1/R111-1/Q111)+SIGN(R111)*SQRT((1/R111-1/Q111)*(1/R111-1/Q111) + 4*DL111/((DL111+1)*(DL111+1))*(2*1/R111*1/Q111-1/Q111*1/Q111)))</f>
        <v>0</v>
      </c>
      <c r="Q111">
        <f>IF(LEFT(DM111,1)&lt;&gt;"0",IF(LEFT(DM111,1)="1",3.0,DN111),$D$5+$E$5*(EE111*DX111/($K$5*1000))+$F$5*(EE111*DX111/($K$5*1000))*MAX(MIN(DK111,$J$5),$I$5)*MAX(MIN(DK111,$J$5),$I$5)+$G$5*MAX(MIN(DK111,$J$5),$I$5)*(EE111*DX111/($K$5*1000))+$H$5*(EE111*DX111/($K$5*1000))*(EE111*DX111/($K$5*1000)))</f>
        <v>0</v>
      </c>
      <c r="R111">
        <f>I111*(1000-(1000*0.61365*exp(17.502*V111/(240.97+V111))/(DX111+DY111)+DS111)/2)/(1000*0.61365*exp(17.502*V111/(240.97+V111))/(DX111+DY111)-DS111)</f>
        <v>0</v>
      </c>
      <c r="S111">
        <f>1/((DL111+1)/(P111/1.6)+1/(Q111/1.37)) + DL111/((DL111+1)/(P111/1.6) + DL111/(Q111/1.37))</f>
        <v>0</v>
      </c>
      <c r="T111">
        <f>(DG111*DJ111)</f>
        <v>0</v>
      </c>
      <c r="U111">
        <f>(DZ111+(T111+2*0.95*5.67E-8*(((DZ111+$B$9)+273)^4-(DZ111+273)^4)-44100*I111)/(1.84*29.3*Q111+8*0.95*5.67E-8*(DZ111+273)^3))</f>
        <v>0</v>
      </c>
      <c r="V111">
        <f>($C$9*EA111+$D$9*EB111+$E$9*U111)</f>
        <v>0</v>
      </c>
      <c r="W111">
        <f>0.61365*exp(17.502*V111/(240.97+V111))</f>
        <v>0</v>
      </c>
      <c r="X111">
        <f>(Y111/Z111*100)</f>
        <v>0</v>
      </c>
      <c r="Y111">
        <f>DS111*(DX111+DY111)/1000</f>
        <v>0</v>
      </c>
      <c r="Z111">
        <f>0.61365*exp(17.502*DZ111/(240.97+DZ111))</f>
        <v>0</v>
      </c>
      <c r="AA111">
        <f>(W111-DS111*(DX111+DY111)/1000)</f>
        <v>0</v>
      </c>
      <c r="AB111">
        <f>(-I111*44100)</f>
        <v>0</v>
      </c>
      <c r="AC111">
        <f>2*29.3*Q111*0.92*(DZ111-V111)</f>
        <v>0</v>
      </c>
      <c r="AD111">
        <f>2*0.95*5.67E-8*(((DZ111+$B$9)+273)^4-(V111+273)^4)</f>
        <v>0</v>
      </c>
      <c r="AE111">
        <f>T111+AD111+AB111+AC111</f>
        <v>0</v>
      </c>
      <c r="AF111">
        <f>DW111*AT111*(DR111-DQ111*(1000-AT111*DT111)/(1000-AT111*DS111))/(100*DK111)</f>
        <v>0</v>
      </c>
      <c r="AG111">
        <f>1000*DW111*AT111*(DS111-DT111)/(100*DK111*(1000-AT111*DS111))</f>
        <v>0</v>
      </c>
      <c r="AH111">
        <f>(AI111 - AJ111 - DX111*1E3/(8.314*(DZ111+273.15)) * AL111/DW111 * AK111) * DW111/(100*DK111) * (1000 - DT111)/1000</f>
        <v>0</v>
      </c>
      <c r="AI111">
        <v>1557.039175925167</v>
      </c>
      <c r="AJ111">
        <v>1531.602181818181</v>
      </c>
      <c r="AK111">
        <v>3.422985080310581</v>
      </c>
      <c r="AL111">
        <v>65.07382265108268</v>
      </c>
      <c r="AM111">
        <f>(AO111 - AN111 + DX111*1E3/(8.314*(DZ111+273.15)) * AQ111/DW111 * AP111) * DW111/(100*DK111) * 1000/(1000 - AO111)</f>
        <v>0</v>
      </c>
      <c r="AN111">
        <v>20.86742744070239</v>
      </c>
      <c r="AO111">
        <v>21.65106727272729</v>
      </c>
      <c r="AP111">
        <v>0.008184145159867595</v>
      </c>
      <c r="AQ111">
        <v>105.1465455162051</v>
      </c>
      <c r="AR111">
        <v>0</v>
      </c>
      <c r="AS111">
        <v>0</v>
      </c>
      <c r="AT111">
        <f>IF(AR111*$H$15&gt;=AV111,1.0,(AV111/(AV111-AR111*$H$15)))</f>
        <v>0</v>
      </c>
      <c r="AU111">
        <f>(AT111-1)*100</f>
        <v>0</v>
      </c>
      <c r="AV111">
        <f>MAX(0,($B$15+$C$15*EE111)/(1+$D$15*EE111)*DX111/(DZ111+273)*$E$15)</f>
        <v>0</v>
      </c>
      <c r="AW111" t="s">
        <v>437</v>
      </c>
      <c r="AX111" t="s">
        <v>437</v>
      </c>
      <c r="AY111">
        <v>0</v>
      </c>
      <c r="AZ111">
        <v>0</v>
      </c>
      <c r="BA111">
        <f>1-AY111/AZ111</f>
        <v>0</v>
      </c>
      <c r="BB111">
        <v>0</v>
      </c>
      <c r="BC111" t="s">
        <v>437</v>
      </c>
      <c r="BD111" t="s">
        <v>437</v>
      </c>
      <c r="BE111">
        <v>0</v>
      </c>
      <c r="BF111">
        <v>0</v>
      </c>
      <c r="BG111">
        <f>1-BE111/BF111</f>
        <v>0</v>
      </c>
      <c r="BH111">
        <v>0.5</v>
      </c>
      <c r="BI111">
        <f>DH111</f>
        <v>0</v>
      </c>
      <c r="BJ111">
        <f>K111</f>
        <v>0</v>
      </c>
      <c r="BK111">
        <f>BG111*BH111*BI111</f>
        <v>0</v>
      </c>
      <c r="BL111">
        <f>(BJ111-BB111)/BI111</f>
        <v>0</v>
      </c>
      <c r="BM111">
        <f>(AZ111-BF111)/BF111</f>
        <v>0</v>
      </c>
      <c r="BN111">
        <f>AY111/(BA111+AY111/BF111)</f>
        <v>0</v>
      </c>
      <c r="BO111" t="s">
        <v>437</v>
      </c>
      <c r="BP111">
        <v>0</v>
      </c>
      <c r="BQ111">
        <f>IF(BP111&lt;&gt;0, BP111, BN111)</f>
        <v>0</v>
      </c>
      <c r="BR111">
        <f>1-BQ111/BF111</f>
        <v>0</v>
      </c>
      <c r="BS111">
        <f>(BF111-BE111)/(BF111-BQ111)</f>
        <v>0</v>
      </c>
      <c r="BT111">
        <f>(AZ111-BF111)/(AZ111-BQ111)</f>
        <v>0</v>
      </c>
      <c r="BU111">
        <f>(BF111-BE111)/(BF111-AY111)</f>
        <v>0</v>
      </c>
      <c r="BV111">
        <f>(AZ111-BF111)/(AZ111-AY111)</f>
        <v>0</v>
      </c>
      <c r="BW111">
        <f>(BS111*BQ111/BE111)</f>
        <v>0</v>
      </c>
      <c r="BX111">
        <f>(1-BW111)</f>
        <v>0</v>
      </c>
      <c r="DG111">
        <f>$B$13*EF111+$C$13*EG111+$F$13*ER111*(1-EU111)</f>
        <v>0</v>
      </c>
      <c r="DH111">
        <f>DG111*DI111</f>
        <v>0</v>
      </c>
      <c r="DI111">
        <f>($B$13*$D$11+$C$13*$D$11+$F$13*((FE111+EW111)/MAX(FE111+EW111+FF111, 0.1)*$I$11+FF111/MAX(FE111+EW111+FF111, 0.1)*$J$11))/($B$13+$C$13+$F$13)</f>
        <v>0</v>
      </c>
      <c r="DJ111">
        <f>($B$13*$K$11+$C$13*$K$11+$F$13*((FE111+EW111)/MAX(FE111+EW111+FF111, 0.1)*$P$11+FF111/MAX(FE111+EW111+FF111, 0.1)*$Q$11))/($B$13+$C$13+$F$13)</f>
        <v>0</v>
      </c>
      <c r="DK111">
        <v>2.7</v>
      </c>
      <c r="DL111">
        <v>0.5</v>
      </c>
      <c r="DM111" t="s">
        <v>438</v>
      </c>
      <c r="DN111">
        <v>2</v>
      </c>
      <c r="DO111" t="b">
        <v>1</v>
      </c>
      <c r="DP111">
        <v>1759073626.6</v>
      </c>
      <c r="DQ111">
        <v>1475.032592592592</v>
      </c>
      <c r="DR111">
        <v>1509.915185185185</v>
      </c>
      <c r="DS111">
        <v>21.61821851851852</v>
      </c>
      <c r="DT111">
        <v>20.79758148148148</v>
      </c>
      <c r="DU111">
        <v>1474.891111111111</v>
      </c>
      <c r="DV111">
        <v>21.33474444444445</v>
      </c>
      <c r="DW111">
        <v>500.012037037037</v>
      </c>
      <c r="DX111">
        <v>90.87473703703705</v>
      </c>
      <c r="DY111">
        <v>0.06503216666666667</v>
      </c>
      <c r="DZ111">
        <v>28.65661111111111</v>
      </c>
      <c r="EA111">
        <v>29.99823703703704</v>
      </c>
      <c r="EB111">
        <v>999.9000000000001</v>
      </c>
      <c r="EC111">
        <v>0</v>
      </c>
      <c r="ED111">
        <v>0</v>
      </c>
      <c r="EE111">
        <v>9986.388518518519</v>
      </c>
      <c r="EF111">
        <v>0</v>
      </c>
      <c r="EG111">
        <v>11.2928</v>
      </c>
      <c r="EH111">
        <v>-34.8833962962963</v>
      </c>
      <c r="EI111">
        <v>1507.624074074074</v>
      </c>
      <c r="EJ111">
        <v>1541.984444444445</v>
      </c>
      <c r="EK111">
        <v>0.8206418888888888</v>
      </c>
      <c r="EL111">
        <v>1509.915185185185</v>
      </c>
      <c r="EM111">
        <v>20.79758148148148</v>
      </c>
      <c r="EN111">
        <v>1.96455037037037</v>
      </c>
      <c r="EO111">
        <v>1.889974814814815</v>
      </c>
      <c r="EP111">
        <v>17.16147037037037</v>
      </c>
      <c r="EQ111">
        <v>16.55145925925926</v>
      </c>
      <c r="ER111">
        <v>2000.018518518518</v>
      </c>
      <c r="ES111">
        <v>0.9800064444444444</v>
      </c>
      <c r="ET111">
        <v>0.01999364814814815</v>
      </c>
      <c r="EU111">
        <v>0</v>
      </c>
      <c r="EV111">
        <v>334.1894074074075</v>
      </c>
      <c r="EW111">
        <v>5.00078</v>
      </c>
      <c r="EX111">
        <v>6603.275925925926</v>
      </c>
      <c r="EY111">
        <v>16379.82222222222</v>
      </c>
      <c r="EZ111">
        <v>39.00203703703703</v>
      </c>
      <c r="FA111">
        <v>39.78903703703703</v>
      </c>
      <c r="FB111">
        <v>39.442</v>
      </c>
      <c r="FC111">
        <v>39.52751851851852</v>
      </c>
      <c r="FD111">
        <v>40.26596296296297</v>
      </c>
      <c r="FE111">
        <v>1955.128518518519</v>
      </c>
      <c r="FF111">
        <v>39.89000000000001</v>
      </c>
      <c r="FG111">
        <v>0</v>
      </c>
      <c r="FH111">
        <v>1759073625.8</v>
      </c>
      <c r="FI111">
        <v>0</v>
      </c>
      <c r="FJ111">
        <v>334.1180384615385</v>
      </c>
      <c r="FK111">
        <v>1.790119643150925</v>
      </c>
      <c r="FL111">
        <v>53.3135043127139</v>
      </c>
      <c r="FM111">
        <v>6602.971538461539</v>
      </c>
      <c r="FN111">
        <v>15</v>
      </c>
      <c r="FO111">
        <v>0</v>
      </c>
      <c r="FP111" t="s">
        <v>439</v>
      </c>
      <c r="FQ111">
        <v>1746989605.5</v>
      </c>
      <c r="FR111">
        <v>1746989593.5</v>
      </c>
      <c r="FS111">
        <v>0</v>
      </c>
      <c r="FT111">
        <v>-0.274</v>
      </c>
      <c r="FU111">
        <v>-0.002</v>
      </c>
      <c r="FV111">
        <v>2.549</v>
      </c>
      <c r="FW111">
        <v>0.129</v>
      </c>
      <c r="FX111">
        <v>420</v>
      </c>
      <c r="FY111">
        <v>17</v>
      </c>
      <c r="FZ111">
        <v>0.02</v>
      </c>
      <c r="GA111">
        <v>0.04</v>
      </c>
      <c r="GB111">
        <v>-34.87645999999999</v>
      </c>
      <c r="GC111">
        <v>0.2129403377111916</v>
      </c>
      <c r="GD111">
        <v>0.08019189111125849</v>
      </c>
      <c r="GE111">
        <v>1</v>
      </c>
      <c r="GF111">
        <v>334.0054411764706</v>
      </c>
      <c r="GG111">
        <v>2.057249805669497</v>
      </c>
      <c r="GH111">
        <v>0.2940600370048952</v>
      </c>
      <c r="GI111">
        <v>0</v>
      </c>
      <c r="GJ111">
        <v>0.828903175</v>
      </c>
      <c r="GK111">
        <v>-0.251593114446531</v>
      </c>
      <c r="GL111">
        <v>0.03227026300860244</v>
      </c>
      <c r="GM111">
        <v>0</v>
      </c>
      <c r="GN111">
        <v>1</v>
      </c>
      <c r="GO111">
        <v>3</v>
      </c>
      <c r="GP111" t="s">
        <v>455</v>
      </c>
      <c r="GQ111">
        <v>3.10226</v>
      </c>
      <c r="GR111">
        <v>2.72337</v>
      </c>
      <c r="GS111">
        <v>0.207015</v>
      </c>
      <c r="GT111">
        <v>0.209991</v>
      </c>
      <c r="GU111">
        <v>0.100651</v>
      </c>
      <c r="GV111">
        <v>0.0994466</v>
      </c>
      <c r="GW111">
        <v>20739.8</v>
      </c>
      <c r="GX111">
        <v>18771.6</v>
      </c>
      <c r="GY111">
        <v>26717.8</v>
      </c>
      <c r="GZ111">
        <v>23982.6</v>
      </c>
      <c r="HA111">
        <v>38459.6</v>
      </c>
      <c r="HB111">
        <v>31937.1</v>
      </c>
      <c r="HC111">
        <v>46650.5</v>
      </c>
      <c r="HD111">
        <v>37939.7</v>
      </c>
      <c r="HE111">
        <v>1.86905</v>
      </c>
      <c r="HF111">
        <v>1.87287</v>
      </c>
      <c r="HG111">
        <v>0.141617</v>
      </c>
      <c r="HH111">
        <v>0</v>
      </c>
      <c r="HI111">
        <v>27.6941</v>
      </c>
      <c r="HJ111">
        <v>999.9</v>
      </c>
      <c r="HK111">
        <v>49.1</v>
      </c>
      <c r="HL111">
        <v>31.2</v>
      </c>
      <c r="HM111">
        <v>24.6569</v>
      </c>
      <c r="HN111">
        <v>61.2791</v>
      </c>
      <c r="HO111">
        <v>21.9792</v>
      </c>
      <c r="HP111">
        <v>1</v>
      </c>
      <c r="HQ111">
        <v>0.121857</v>
      </c>
      <c r="HR111">
        <v>-0.135035</v>
      </c>
      <c r="HS111">
        <v>20.281</v>
      </c>
      <c r="HT111">
        <v>5.21265</v>
      </c>
      <c r="HU111">
        <v>11.98</v>
      </c>
      <c r="HV111">
        <v>4.96355</v>
      </c>
      <c r="HW111">
        <v>3.27438</v>
      </c>
      <c r="HX111">
        <v>9999</v>
      </c>
      <c r="HY111">
        <v>9999</v>
      </c>
      <c r="HZ111">
        <v>9999</v>
      </c>
      <c r="IA111">
        <v>31.2</v>
      </c>
      <c r="IB111">
        <v>1.86399</v>
      </c>
      <c r="IC111">
        <v>1.8601</v>
      </c>
      <c r="ID111">
        <v>1.85841</v>
      </c>
      <c r="IE111">
        <v>1.85977</v>
      </c>
      <c r="IF111">
        <v>1.85989</v>
      </c>
      <c r="IG111">
        <v>1.85837</v>
      </c>
      <c r="IH111">
        <v>1.85745</v>
      </c>
      <c r="II111">
        <v>1.85242</v>
      </c>
      <c r="IJ111">
        <v>0</v>
      </c>
      <c r="IK111">
        <v>0</v>
      </c>
      <c r="IL111">
        <v>0</v>
      </c>
      <c r="IM111">
        <v>0</v>
      </c>
      <c r="IN111" t="s">
        <v>441</v>
      </c>
      <c r="IO111" t="s">
        <v>442</v>
      </c>
      <c r="IP111" t="s">
        <v>443</v>
      </c>
      <c r="IQ111" t="s">
        <v>443</v>
      </c>
      <c r="IR111" t="s">
        <v>443</v>
      </c>
      <c r="IS111" t="s">
        <v>443</v>
      </c>
      <c r="IT111">
        <v>0</v>
      </c>
      <c r="IU111">
        <v>100</v>
      </c>
      <c r="IV111">
        <v>100</v>
      </c>
      <c r="IW111">
        <v>0.16</v>
      </c>
      <c r="IX111">
        <v>0.2842</v>
      </c>
      <c r="IY111">
        <v>-0.819046093373875</v>
      </c>
      <c r="IZ111">
        <v>-0.0008311593448893811</v>
      </c>
      <c r="JA111">
        <v>1.768286430498992E-06</v>
      </c>
      <c r="JB111">
        <v>-5.176383660599935E-10</v>
      </c>
      <c r="JC111">
        <v>0.01793090377665582</v>
      </c>
      <c r="JD111">
        <v>0.002652576625932546</v>
      </c>
      <c r="JE111">
        <v>0.0004569377311329863</v>
      </c>
      <c r="JF111">
        <v>1.003524486243527E-07</v>
      </c>
      <c r="JG111">
        <v>2</v>
      </c>
      <c r="JH111">
        <v>1975</v>
      </c>
      <c r="JI111">
        <v>1</v>
      </c>
      <c r="JJ111">
        <v>26</v>
      </c>
      <c r="JK111">
        <v>201400.5</v>
      </c>
      <c r="JL111">
        <v>201400.7</v>
      </c>
      <c r="JM111">
        <v>3.2666</v>
      </c>
      <c r="JN111">
        <v>2.59277</v>
      </c>
      <c r="JO111">
        <v>1.49658</v>
      </c>
      <c r="JP111">
        <v>2.34375</v>
      </c>
      <c r="JQ111">
        <v>1.54907</v>
      </c>
      <c r="JR111">
        <v>2.4707</v>
      </c>
      <c r="JS111">
        <v>36.152</v>
      </c>
      <c r="JT111">
        <v>24.1838</v>
      </c>
      <c r="JU111">
        <v>18</v>
      </c>
      <c r="JV111">
        <v>482.684</v>
      </c>
      <c r="JW111">
        <v>500.255</v>
      </c>
      <c r="JX111">
        <v>27.4769</v>
      </c>
      <c r="JY111">
        <v>28.8799</v>
      </c>
      <c r="JZ111">
        <v>29.9998</v>
      </c>
      <c r="KA111">
        <v>29.1695</v>
      </c>
      <c r="KB111">
        <v>29.1817</v>
      </c>
      <c r="KC111">
        <v>65.5497</v>
      </c>
      <c r="KD111">
        <v>18.4679</v>
      </c>
      <c r="KE111">
        <v>92.9366</v>
      </c>
      <c r="KF111">
        <v>27.47</v>
      </c>
      <c r="KG111">
        <v>1556.76</v>
      </c>
      <c r="KH111">
        <v>20.8194</v>
      </c>
      <c r="KI111">
        <v>102.001</v>
      </c>
      <c r="KJ111">
        <v>91.4995</v>
      </c>
    </row>
    <row r="112" spans="1:296">
      <c r="A112">
        <v>94</v>
      </c>
      <c r="B112">
        <v>1759073639.1</v>
      </c>
      <c r="C112">
        <v>556</v>
      </c>
      <c r="D112" t="s">
        <v>631</v>
      </c>
      <c r="E112" t="s">
        <v>632</v>
      </c>
      <c r="F112">
        <v>5</v>
      </c>
      <c r="G112" t="s">
        <v>436</v>
      </c>
      <c r="H112">
        <v>1759073631.314285</v>
      </c>
      <c r="I112">
        <f>(J112)/1000</f>
        <v>0</v>
      </c>
      <c r="J112">
        <f>IF(DO112, AM112, AG112)</f>
        <v>0</v>
      </c>
      <c r="K112">
        <f>IF(DO112, AH112, AF112)</f>
        <v>0</v>
      </c>
      <c r="L112">
        <f>DQ112 - IF(AT112&gt;1, K112*DK112*100.0/(AV112), 0)</f>
        <v>0</v>
      </c>
      <c r="M112">
        <f>((S112-I112/2)*L112-K112)/(S112+I112/2)</f>
        <v>0</v>
      </c>
      <c r="N112">
        <f>M112*(DX112+DY112)/1000.0</f>
        <v>0</v>
      </c>
      <c r="O112">
        <f>(DQ112 - IF(AT112&gt;1, K112*DK112*100.0/(AV112), 0))*(DX112+DY112)/1000.0</f>
        <v>0</v>
      </c>
      <c r="P112">
        <f>2.0/((1/R112-1/Q112)+SIGN(R112)*SQRT((1/R112-1/Q112)*(1/R112-1/Q112) + 4*DL112/((DL112+1)*(DL112+1))*(2*1/R112*1/Q112-1/Q112*1/Q112)))</f>
        <v>0</v>
      </c>
      <c r="Q112">
        <f>IF(LEFT(DM112,1)&lt;&gt;"0",IF(LEFT(DM112,1)="1",3.0,DN112),$D$5+$E$5*(EE112*DX112/($K$5*1000))+$F$5*(EE112*DX112/($K$5*1000))*MAX(MIN(DK112,$J$5),$I$5)*MAX(MIN(DK112,$J$5),$I$5)+$G$5*MAX(MIN(DK112,$J$5),$I$5)*(EE112*DX112/($K$5*1000))+$H$5*(EE112*DX112/($K$5*1000))*(EE112*DX112/($K$5*1000)))</f>
        <v>0</v>
      </c>
      <c r="R112">
        <f>I112*(1000-(1000*0.61365*exp(17.502*V112/(240.97+V112))/(DX112+DY112)+DS112)/2)/(1000*0.61365*exp(17.502*V112/(240.97+V112))/(DX112+DY112)-DS112)</f>
        <v>0</v>
      </c>
      <c r="S112">
        <f>1/((DL112+1)/(P112/1.6)+1/(Q112/1.37)) + DL112/((DL112+1)/(P112/1.6) + DL112/(Q112/1.37))</f>
        <v>0</v>
      </c>
      <c r="T112">
        <f>(DG112*DJ112)</f>
        <v>0</v>
      </c>
      <c r="U112">
        <f>(DZ112+(T112+2*0.95*5.67E-8*(((DZ112+$B$9)+273)^4-(DZ112+273)^4)-44100*I112)/(1.84*29.3*Q112+8*0.95*5.67E-8*(DZ112+273)^3))</f>
        <v>0</v>
      </c>
      <c r="V112">
        <f>($C$9*EA112+$D$9*EB112+$E$9*U112)</f>
        <v>0</v>
      </c>
      <c r="W112">
        <f>0.61365*exp(17.502*V112/(240.97+V112))</f>
        <v>0</v>
      </c>
      <c r="X112">
        <f>(Y112/Z112*100)</f>
        <v>0</v>
      </c>
      <c r="Y112">
        <f>DS112*(DX112+DY112)/1000</f>
        <v>0</v>
      </c>
      <c r="Z112">
        <f>0.61365*exp(17.502*DZ112/(240.97+DZ112))</f>
        <v>0</v>
      </c>
      <c r="AA112">
        <f>(W112-DS112*(DX112+DY112)/1000)</f>
        <v>0</v>
      </c>
      <c r="AB112">
        <f>(-I112*44100)</f>
        <v>0</v>
      </c>
      <c r="AC112">
        <f>2*29.3*Q112*0.92*(DZ112-V112)</f>
        <v>0</v>
      </c>
      <c r="AD112">
        <f>2*0.95*5.67E-8*(((DZ112+$B$9)+273)^4-(V112+273)^4)</f>
        <v>0</v>
      </c>
      <c r="AE112">
        <f>T112+AD112+AB112+AC112</f>
        <v>0</v>
      </c>
      <c r="AF112">
        <f>DW112*AT112*(DR112-DQ112*(1000-AT112*DT112)/(1000-AT112*DS112))/(100*DK112)</f>
        <v>0</v>
      </c>
      <c r="AG112">
        <f>1000*DW112*AT112*(DS112-DT112)/(100*DK112*(1000-AT112*DS112))</f>
        <v>0</v>
      </c>
      <c r="AH112">
        <f>(AI112 - AJ112 - DX112*1E3/(8.314*(DZ112+273.15)) * AL112/DW112 * AK112) * DW112/(100*DK112) * (1000 - DT112)/1000</f>
        <v>0</v>
      </c>
      <c r="AI112">
        <v>1574.209053129721</v>
      </c>
      <c r="AJ112">
        <v>1548.884363636363</v>
      </c>
      <c r="AK112">
        <v>3.448179935333139</v>
      </c>
      <c r="AL112">
        <v>65.07382265108268</v>
      </c>
      <c r="AM112">
        <f>(AO112 - AN112 + DX112*1E3/(8.314*(DZ112+273.15)) * AQ112/DW112 * AP112) * DW112/(100*DK112) * 1000/(1000 - AO112)</f>
        <v>0</v>
      </c>
      <c r="AN112">
        <v>20.87181516218069</v>
      </c>
      <c r="AO112">
        <v>21.67553272727272</v>
      </c>
      <c r="AP112">
        <v>0.001973609000955432</v>
      </c>
      <c r="AQ112">
        <v>105.1465455162051</v>
      </c>
      <c r="AR112">
        <v>0</v>
      </c>
      <c r="AS112">
        <v>0</v>
      </c>
      <c r="AT112">
        <f>IF(AR112*$H$15&gt;=AV112,1.0,(AV112/(AV112-AR112*$H$15)))</f>
        <v>0</v>
      </c>
      <c r="AU112">
        <f>(AT112-1)*100</f>
        <v>0</v>
      </c>
      <c r="AV112">
        <f>MAX(0,($B$15+$C$15*EE112)/(1+$D$15*EE112)*DX112/(DZ112+273)*$E$15)</f>
        <v>0</v>
      </c>
      <c r="AW112" t="s">
        <v>437</v>
      </c>
      <c r="AX112" t="s">
        <v>437</v>
      </c>
      <c r="AY112">
        <v>0</v>
      </c>
      <c r="AZ112">
        <v>0</v>
      </c>
      <c r="BA112">
        <f>1-AY112/AZ112</f>
        <v>0</v>
      </c>
      <c r="BB112">
        <v>0</v>
      </c>
      <c r="BC112" t="s">
        <v>437</v>
      </c>
      <c r="BD112" t="s">
        <v>437</v>
      </c>
      <c r="BE112">
        <v>0</v>
      </c>
      <c r="BF112">
        <v>0</v>
      </c>
      <c r="BG112">
        <f>1-BE112/BF112</f>
        <v>0</v>
      </c>
      <c r="BH112">
        <v>0.5</v>
      </c>
      <c r="BI112">
        <f>DH112</f>
        <v>0</v>
      </c>
      <c r="BJ112">
        <f>K112</f>
        <v>0</v>
      </c>
      <c r="BK112">
        <f>BG112*BH112*BI112</f>
        <v>0</v>
      </c>
      <c r="BL112">
        <f>(BJ112-BB112)/BI112</f>
        <v>0</v>
      </c>
      <c r="BM112">
        <f>(AZ112-BF112)/BF112</f>
        <v>0</v>
      </c>
      <c r="BN112">
        <f>AY112/(BA112+AY112/BF112)</f>
        <v>0</v>
      </c>
      <c r="BO112" t="s">
        <v>437</v>
      </c>
      <c r="BP112">
        <v>0</v>
      </c>
      <c r="BQ112">
        <f>IF(BP112&lt;&gt;0, BP112, BN112)</f>
        <v>0</v>
      </c>
      <c r="BR112">
        <f>1-BQ112/BF112</f>
        <v>0</v>
      </c>
      <c r="BS112">
        <f>(BF112-BE112)/(BF112-BQ112)</f>
        <v>0</v>
      </c>
      <c r="BT112">
        <f>(AZ112-BF112)/(AZ112-BQ112)</f>
        <v>0</v>
      </c>
      <c r="BU112">
        <f>(BF112-BE112)/(BF112-AY112)</f>
        <v>0</v>
      </c>
      <c r="BV112">
        <f>(AZ112-BF112)/(AZ112-AY112)</f>
        <v>0</v>
      </c>
      <c r="BW112">
        <f>(BS112*BQ112/BE112)</f>
        <v>0</v>
      </c>
      <c r="BX112">
        <f>(1-BW112)</f>
        <v>0</v>
      </c>
      <c r="DG112">
        <f>$B$13*EF112+$C$13*EG112+$F$13*ER112*(1-EU112)</f>
        <v>0</v>
      </c>
      <c r="DH112">
        <f>DG112*DI112</f>
        <v>0</v>
      </c>
      <c r="DI112">
        <f>($B$13*$D$11+$C$13*$D$11+$F$13*((FE112+EW112)/MAX(FE112+EW112+FF112, 0.1)*$I$11+FF112/MAX(FE112+EW112+FF112, 0.1)*$J$11))/($B$13+$C$13+$F$13)</f>
        <v>0</v>
      </c>
      <c r="DJ112">
        <f>($B$13*$K$11+$C$13*$K$11+$F$13*((FE112+EW112)/MAX(FE112+EW112+FF112, 0.1)*$P$11+FF112/MAX(FE112+EW112+FF112, 0.1)*$Q$11))/($B$13+$C$13+$F$13)</f>
        <v>0</v>
      </c>
      <c r="DK112">
        <v>2.7</v>
      </c>
      <c r="DL112">
        <v>0.5</v>
      </c>
      <c r="DM112" t="s">
        <v>438</v>
      </c>
      <c r="DN112">
        <v>2</v>
      </c>
      <c r="DO112" t="b">
        <v>1</v>
      </c>
      <c r="DP112">
        <v>1759073631.314285</v>
      </c>
      <c r="DQ112">
        <v>1490.835714285715</v>
      </c>
      <c r="DR112">
        <v>1525.679642857143</v>
      </c>
      <c r="DS112">
        <v>21.63636785714285</v>
      </c>
      <c r="DT112">
        <v>20.83368571428571</v>
      </c>
      <c r="DU112">
        <v>1490.678571428572</v>
      </c>
      <c r="DV112">
        <v>21.35249642857142</v>
      </c>
      <c r="DW112">
        <v>499.9764285714285</v>
      </c>
      <c r="DX112">
        <v>90.87451071428572</v>
      </c>
      <c r="DY112">
        <v>0.06506464285714285</v>
      </c>
      <c r="DZ112">
        <v>28.65612142857142</v>
      </c>
      <c r="EA112">
        <v>30.00363571428571</v>
      </c>
      <c r="EB112">
        <v>999.9000000000002</v>
      </c>
      <c r="EC112">
        <v>0</v>
      </c>
      <c r="ED112">
        <v>0</v>
      </c>
      <c r="EE112">
        <v>9992.189642857144</v>
      </c>
      <c r="EF112">
        <v>0</v>
      </c>
      <c r="EG112">
        <v>11.2966</v>
      </c>
      <c r="EH112">
        <v>-34.84466071428572</v>
      </c>
      <c r="EI112">
        <v>1523.805357142857</v>
      </c>
      <c r="EJ112">
        <v>1558.141428571429</v>
      </c>
      <c r="EK112">
        <v>0.8026870357142857</v>
      </c>
      <c r="EL112">
        <v>1525.679642857143</v>
      </c>
      <c r="EM112">
        <v>20.83368571428571</v>
      </c>
      <c r="EN112">
        <v>1.966193928571429</v>
      </c>
      <c r="EO112">
        <v>1.893250357142857</v>
      </c>
      <c r="EP112">
        <v>17.174675</v>
      </c>
      <c r="EQ112">
        <v>16.57869285714286</v>
      </c>
      <c r="ER112">
        <v>1999.995714285714</v>
      </c>
      <c r="ES112">
        <v>0.9800063214285714</v>
      </c>
      <c r="ET112">
        <v>0.01999376428571428</v>
      </c>
      <c r="EU112">
        <v>0</v>
      </c>
      <c r="EV112">
        <v>334.4273571428571</v>
      </c>
      <c r="EW112">
        <v>5.00078</v>
      </c>
      <c r="EX112">
        <v>6607.494285714288</v>
      </c>
      <c r="EY112">
        <v>16379.63571428572</v>
      </c>
      <c r="EZ112">
        <v>38.9975</v>
      </c>
      <c r="FA112">
        <v>39.781</v>
      </c>
      <c r="FB112">
        <v>39.40825</v>
      </c>
      <c r="FC112">
        <v>39.52207142857142</v>
      </c>
      <c r="FD112">
        <v>40.2475</v>
      </c>
      <c r="FE112">
        <v>1955.105714285714</v>
      </c>
      <c r="FF112">
        <v>39.89000000000001</v>
      </c>
      <c r="FG112">
        <v>0</v>
      </c>
      <c r="FH112">
        <v>1759073631.2</v>
      </c>
      <c r="FI112">
        <v>0</v>
      </c>
      <c r="FJ112">
        <v>334.3956</v>
      </c>
      <c r="FK112">
        <v>3.88315383223461</v>
      </c>
      <c r="FL112">
        <v>56.13076922680074</v>
      </c>
      <c r="FM112">
        <v>6608.116000000001</v>
      </c>
      <c r="FN112">
        <v>15</v>
      </c>
      <c r="FO112">
        <v>0</v>
      </c>
      <c r="FP112" t="s">
        <v>439</v>
      </c>
      <c r="FQ112">
        <v>1746989605.5</v>
      </c>
      <c r="FR112">
        <v>1746989593.5</v>
      </c>
      <c r="FS112">
        <v>0</v>
      </c>
      <c r="FT112">
        <v>-0.274</v>
      </c>
      <c r="FU112">
        <v>-0.002</v>
      </c>
      <c r="FV112">
        <v>2.549</v>
      </c>
      <c r="FW112">
        <v>0.129</v>
      </c>
      <c r="FX112">
        <v>420</v>
      </c>
      <c r="FY112">
        <v>17</v>
      </c>
      <c r="FZ112">
        <v>0.02</v>
      </c>
      <c r="GA112">
        <v>0.04</v>
      </c>
      <c r="GB112">
        <v>-34.86516341463414</v>
      </c>
      <c r="GC112">
        <v>0.395625783972163</v>
      </c>
      <c r="GD112">
        <v>0.08935066777726221</v>
      </c>
      <c r="GE112">
        <v>1</v>
      </c>
      <c r="GF112">
        <v>334.2644705882353</v>
      </c>
      <c r="GG112">
        <v>2.831504959041661</v>
      </c>
      <c r="GH112">
        <v>0.3619537048146735</v>
      </c>
      <c r="GI112">
        <v>0</v>
      </c>
      <c r="GJ112">
        <v>0.8157004634146342</v>
      </c>
      <c r="GK112">
        <v>-0.275094982578395</v>
      </c>
      <c r="GL112">
        <v>0.03378799795503778</v>
      </c>
      <c r="GM112">
        <v>0</v>
      </c>
      <c r="GN112">
        <v>1</v>
      </c>
      <c r="GO112">
        <v>3</v>
      </c>
      <c r="GP112" t="s">
        <v>455</v>
      </c>
      <c r="GQ112">
        <v>3.10244</v>
      </c>
      <c r="GR112">
        <v>2.72349</v>
      </c>
      <c r="GS112">
        <v>0.208392</v>
      </c>
      <c r="GT112">
        <v>0.211335</v>
      </c>
      <c r="GU112">
        <v>0.100727</v>
      </c>
      <c r="GV112">
        <v>0.09945469999999999</v>
      </c>
      <c r="GW112">
        <v>20704</v>
      </c>
      <c r="GX112">
        <v>18739.8</v>
      </c>
      <c r="GY112">
        <v>26718</v>
      </c>
      <c r="GZ112">
        <v>23982.8</v>
      </c>
      <c r="HA112">
        <v>38456.7</v>
      </c>
      <c r="HB112">
        <v>31937.1</v>
      </c>
      <c r="HC112">
        <v>46650.8</v>
      </c>
      <c r="HD112">
        <v>37939.8</v>
      </c>
      <c r="HE112">
        <v>1.86957</v>
      </c>
      <c r="HF112">
        <v>1.87258</v>
      </c>
      <c r="HG112">
        <v>0.141375</v>
      </c>
      <c r="HH112">
        <v>0</v>
      </c>
      <c r="HI112">
        <v>27.6941</v>
      </c>
      <c r="HJ112">
        <v>999.9</v>
      </c>
      <c r="HK112">
        <v>49.1</v>
      </c>
      <c r="HL112">
        <v>31.2</v>
      </c>
      <c r="HM112">
        <v>24.6515</v>
      </c>
      <c r="HN112">
        <v>61.4091</v>
      </c>
      <c r="HO112">
        <v>22.0072</v>
      </c>
      <c r="HP112">
        <v>1</v>
      </c>
      <c r="HQ112">
        <v>0.121372</v>
      </c>
      <c r="HR112">
        <v>-0.121855</v>
      </c>
      <c r="HS112">
        <v>20.2812</v>
      </c>
      <c r="HT112">
        <v>5.2125</v>
      </c>
      <c r="HU112">
        <v>11.9798</v>
      </c>
      <c r="HV112">
        <v>4.9635</v>
      </c>
      <c r="HW112">
        <v>3.27438</v>
      </c>
      <c r="HX112">
        <v>9999</v>
      </c>
      <c r="HY112">
        <v>9999</v>
      </c>
      <c r="HZ112">
        <v>9999</v>
      </c>
      <c r="IA112">
        <v>31.2</v>
      </c>
      <c r="IB112">
        <v>1.86398</v>
      </c>
      <c r="IC112">
        <v>1.8601</v>
      </c>
      <c r="ID112">
        <v>1.85838</v>
      </c>
      <c r="IE112">
        <v>1.85975</v>
      </c>
      <c r="IF112">
        <v>1.85989</v>
      </c>
      <c r="IG112">
        <v>1.85838</v>
      </c>
      <c r="IH112">
        <v>1.85745</v>
      </c>
      <c r="II112">
        <v>1.85242</v>
      </c>
      <c r="IJ112">
        <v>0</v>
      </c>
      <c r="IK112">
        <v>0</v>
      </c>
      <c r="IL112">
        <v>0</v>
      </c>
      <c r="IM112">
        <v>0</v>
      </c>
      <c r="IN112" t="s">
        <v>441</v>
      </c>
      <c r="IO112" t="s">
        <v>442</v>
      </c>
      <c r="IP112" t="s">
        <v>443</v>
      </c>
      <c r="IQ112" t="s">
        <v>443</v>
      </c>
      <c r="IR112" t="s">
        <v>443</v>
      </c>
      <c r="IS112" t="s">
        <v>443</v>
      </c>
      <c r="IT112">
        <v>0</v>
      </c>
      <c r="IU112">
        <v>100</v>
      </c>
      <c r="IV112">
        <v>100</v>
      </c>
      <c r="IW112">
        <v>0.18</v>
      </c>
      <c r="IX112">
        <v>0.2847</v>
      </c>
      <c r="IY112">
        <v>-0.819046093373875</v>
      </c>
      <c r="IZ112">
        <v>-0.0008311593448893811</v>
      </c>
      <c r="JA112">
        <v>1.768286430498992E-06</v>
      </c>
      <c r="JB112">
        <v>-5.176383660599935E-10</v>
      </c>
      <c r="JC112">
        <v>0.01793090377665582</v>
      </c>
      <c r="JD112">
        <v>0.002652576625932546</v>
      </c>
      <c r="JE112">
        <v>0.0004569377311329863</v>
      </c>
      <c r="JF112">
        <v>1.003524486243527E-07</v>
      </c>
      <c r="JG112">
        <v>2</v>
      </c>
      <c r="JH112">
        <v>1975</v>
      </c>
      <c r="JI112">
        <v>1</v>
      </c>
      <c r="JJ112">
        <v>26</v>
      </c>
      <c r="JK112">
        <v>201400.6</v>
      </c>
      <c r="JL112">
        <v>201400.8</v>
      </c>
      <c r="JM112">
        <v>3.29346</v>
      </c>
      <c r="JN112">
        <v>2.59521</v>
      </c>
      <c r="JO112">
        <v>1.49658</v>
      </c>
      <c r="JP112">
        <v>2.34375</v>
      </c>
      <c r="JQ112">
        <v>1.54907</v>
      </c>
      <c r="JR112">
        <v>2.47681</v>
      </c>
      <c r="JS112">
        <v>36.152</v>
      </c>
      <c r="JT112">
        <v>24.1838</v>
      </c>
      <c r="JU112">
        <v>18</v>
      </c>
      <c r="JV112">
        <v>482.958</v>
      </c>
      <c r="JW112">
        <v>500.019</v>
      </c>
      <c r="JX112">
        <v>27.4707</v>
      </c>
      <c r="JY112">
        <v>28.8759</v>
      </c>
      <c r="JZ112">
        <v>29.9997</v>
      </c>
      <c r="KA112">
        <v>29.1651</v>
      </c>
      <c r="KB112">
        <v>29.1775</v>
      </c>
      <c r="KC112">
        <v>66.0856</v>
      </c>
      <c r="KD112">
        <v>18.4679</v>
      </c>
      <c r="KE112">
        <v>92.9366</v>
      </c>
      <c r="KF112">
        <v>27.466</v>
      </c>
      <c r="KG112">
        <v>1570.12</v>
      </c>
      <c r="KH112">
        <v>20.8194</v>
      </c>
      <c r="KI112">
        <v>102.002</v>
      </c>
      <c r="KJ112">
        <v>91.4999</v>
      </c>
    </row>
    <row r="113" spans="1:296">
      <c r="A113">
        <v>95</v>
      </c>
      <c r="B113">
        <v>1759073644.1</v>
      </c>
      <c r="C113">
        <v>561</v>
      </c>
      <c r="D113" t="s">
        <v>633</v>
      </c>
      <c r="E113" t="s">
        <v>634</v>
      </c>
      <c r="F113">
        <v>5</v>
      </c>
      <c r="G113" t="s">
        <v>436</v>
      </c>
      <c r="H113">
        <v>1759073636.6</v>
      </c>
      <c r="I113">
        <f>(J113)/1000</f>
        <v>0</v>
      </c>
      <c r="J113">
        <f>IF(DO113, AM113, AG113)</f>
        <v>0</v>
      </c>
      <c r="K113">
        <f>IF(DO113, AH113, AF113)</f>
        <v>0</v>
      </c>
      <c r="L113">
        <f>DQ113 - IF(AT113&gt;1, K113*DK113*100.0/(AV113), 0)</f>
        <v>0</v>
      </c>
      <c r="M113">
        <f>((S113-I113/2)*L113-K113)/(S113+I113/2)</f>
        <v>0</v>
      </c>
      <c r="N113">
        <f>M113*(DX113+DY113)/1000.0</f>
        <v>0</v>
      </c>
      <c r="O113">
        <f>(DQ113 - IF(AT113&gt;1, K113*DK113*100.0/(AV113), 0))*(DX113+DY113)/1000.0</f>
        <v>0</v>
      </c>
      <c r="P113">
        <f>2.0/((1/R113-1/Q113)+SIGN(R113)*SQRT((1/R113-1/Q113)*(1/R113-1/Q113) + 4*DL113/((DL113+1)*(DL113+1))*(2*1/R113*1/Q113-1/Q113*1/Q113)))</f>
        <v>0</v>
      </c>
      <c r="Q113">
        <f>IF(LEFT(DM113,1)&lt;&gt;"0",IF(LEFT(DM113,1)="1",3.0,DN113),$D$5+$E$5*(EE113*DX113/($K$5*1000))+$F$5*(EE113*DX113/($K$5*1000))*MAX(MIN(DK113,$J$5),$I$5)*MAX(MIN(DK113,$J$5),$I$5)+$G$5*MAX(MIN(DK113,$J$5),$I$5)*(EE113*DX113/($K$5*1000))+$H$5*(EE113*DX113/($K$5*1000))*(EE113*DX113/($K$5*1000)))</f>
        <v>0</v>
      </c>
      <c r="R113">
        <f>I113*(1000-(1000*0.61365*exp(17.502*V113/(240.97+V113))/(DX113+DY113)+DS113)/2)/(1000*0.61365*exp(17.502*V113/(240.97+V113))/(DX113+DY113)-DS113)</f>
        <v>0</v>
      </c>
      <c r="S113">
        <f>1/((DL113+1)/(P113/1.6)+1/(Q113/1.37)) + DL113/((DL113+1)/(P113/1.6) + DL113/(Q113/1.37))</f>
        <v>0</v>
      </c>
      <c r="T113">
        <f>(DG113*DJ113)</f>
        <v>0</v>
      </c>
      <c r="U113">
        <f>(DZ113+(T113+2*0.95*5.67E-8*(((DZ113+$B$9)+273)^4-(DZ113+273)^4)-44100*I113)/(1.84*29.3*Q113+8*0.95*5.67E-8*(DZ113+273)^3))</f>
        <v>0</v>
      </c>
      <c r="V113">
        <f>($C$9*EA113+$D$9*EB113+$E$9*U113)</f>
        <v>0</v>
      </c>
      <c r="W113">
        <f>0.61365*exp(17.502*V113/(240.97+V113))</f>
        <v>0</v>
      </c>
      <c r="X113">
        <f>(Y113/Z113*100)</f>
        <v>0</v>
      </c>
      <c r="Y113">
        <f>DS113*(DX113+DY113)/1000</f>
        <v>0</v>
      </c>
      <c r="Z113">
        <f>0.61365*exp(17.502*DZ113/(240.97+DZ113))</f>
        <v>0</v>
      </c>
      <c r="AA113">
        <f>(W113-DS113*(DX113+DY113)/1000)</f>
        <v>0</v>
      </c>
      <c r="AB113">
        <f>(-I113*44100)</f>
        <v>0</v>
      </c>
      <c r="AC113">
        <f>2*29.3*Q113*0.92*(DZ113-V113)</f>
        <v>0</v>
      </c>
      <c r="AD113">
        <f>2*0.95*5.67E-8*(((DZ113+$B$9)+273)^4-(V113+273)^4)</f>
        <v>0</v>
      </c>
      <c r="AE113">
        <f>T113+AD113+AB113+AC113</f>
        <v>0</v>
      </c>
      <c r="AF113">
        <f>DW113*AT113*(DR113-DQ113*(1000-AT113*DT113)/(1000-AT113*DS113))/(100*DK113)</f>
        <v>0</v>
      </c>
      <c r="AG113">
        <f>1000*DW113*AT113*(DS113-DT113)/(100*DK113*(1000-AT113*DS113))</f>
        <v>0</v>
      </c>
      <c r="AH113">
        <f>(AI113 - AJ113 - DX113*1E3/(8.314*(DZ113+273.15)) * AL113/DW113 * AK113) * DW113/(100*DK113) * (1000 - DT113)/1000</f>
        <v>0</v>
      </c>
      <c r="AI113">
        <v>1591.337793790092</v>
      </c>
      <c r="AJ113">
        <v>1566.053757575757</v>
      </c>
      <c r="AK113">
        <v>3.430838856903915</v>
      </c>
      <c r="AL113">
        <v>65.07382265108268</v>
      </c>
      <c r="AM113">
        <f>(AO113 - AN113 + DX113*1E3/(8.314*(DZ113+273.15)) * AQ113/DW113 * AP113) * DW113/(100*DK113) * 1000/(1000 - AO113)</f>
        <v>0</v>
      </c>
      <c r="AN113">
        <v>20.87057418331056</v>
      </c>
      <c r="AO113">
        <v>21.68217272727273</v>
      </c>
      <c r="AP113">
        <v>0.0001786855283093399</v>
      </c>
      <c r="AQ113">
        <v>105.1465455162051</v>
      </c>
      <c r="AR113">
        <v>0</v>
      </c>
      <c r="AS113">
        <v>0</v>
      </c>
      <c r="AT113">
        <f>IF(AR113*$H$15&gt;=AV113,1.0,(AV113/(AV113-AR113*$H$15)))</f>
        <v>0</v>
      </c>
      <c r="AU113">
        <f>(AT113-1)*100</f>
        <v>0</v>
      </c>
      <c r="AV113">
        <f>MAX(0,($B$15+$C$15*EE113)/(1+$D$15*EE113)*DX113/(DZ113+273)*$E$15)</f>
        <v>0</v>
      </c>
      <c r="AW113" t="s">
        <v>437</v>
      </c>
      <c r="AX113" t="s">
        <v>437</v>
      </c>
      <c r="AY113">
        <v>0</v>
      </c>
      <c r="AZ113">
        <v>0</v>
      </c>
      <c r="BA113">
        <f>1-AY113/AZ113</f>
        <v>0</v>
      </c>
      <c r="BB113">
        <v>0</v>
      </c>
      <c r="BC113" t="s">
        <v>437</v>
      </c>
      <c r="BD113" t="s">
        <v>437</v>
      </c>
      <c r="BE113">
        <v>0</v>
      </c>
      <c r="BF113">
        <v>0</v>
      </c>
      <c r="BG113">
        <f>1-BE113/BF113</f>
        <v>0</v>
      </c>
      <c r="BH113">
        <v>0.5</v>
      </c>
      <c r="BI113">
        <f>DH113</f>
        <v>0</v>
      </c>
      <c r="BJ113">
        <f>K113</f>
        <v>0</v>
      </c>
      <c r="BK113">
        <f>BG113*BH113*BI113</f>
        <v>0</v>
      </c>
      <c r="BL113">
        <f>(BJ113-BB113)/BI113</f>
        <v>0</v>
      </c>
      <c r="BM113">
        <f>(AZ113-BF113)/BF113</f>
        <v>0</v>
      </c>
      <c r="BN113">
        <f>AY113/(BA113+AY113/BF113)</f>
        <v>0</v>
      </c>
      <c r="BO113" t="s">
        <v>437</v>
      </c>
      <c r="BP113">
        <v>0</v>
      </c>
      <c r="BQ113">
        <f>IF(BP113&lt;&gt;0, BP113, BN113)</f>
        <v>0</v>
      </c>
      <c r="BR113">
        <f>1-BQ113/BF113</f>
        <v>0</v>
      </c>
      <c r="BS113">
        <f>(BF113-BE113)/(BF113-BQ113)</f>
        <v>0</v>
      </c>
      <c r="BT113">
        <f>(AZ113-BF113)/(AZ113-BQ113)</f>
        <v>0</v>
      </c>
      <c r="BU113">
        <f>(BF113-BE113)/(BF113-AY113)</f>
        <v>0</v>
      </c>
      <c r="BV113">
        <f>(AZ113-BF113)/(AZ113-AY113)</f>
        <v>0</v>
      </c>
      <c r="BW113">
        <f>(BS113*BQ113/BE113)</f>
        <v>0</v>
      </c>
      <c r="BX113">
        <f>(1-BW113)</f>
        <v>0</v>
      </c>
      <c r="DG113">
        <f>$B$13*EF113+$C$13*EG113+$F$13*ER113*(1-EU113)</f>
        <v>0</v>
      </c>
      <c r="DH113">
        <f>DG113*DI113</f>
        <v>0</v>
      </c>
      <c r="DI113">
        <f>($B$13*$D$11+$C$13*$D$11+$F$13*((FE113+EW113)/MAX(FE113+EW113+FF113, 0.1)*$I$11+FF113/MAX(FE113+EW113+FF113, 0.1)*$J$11))/($B$13+$C$13+$F$13)</f>
        <v>0</v>
      </c>
      <c r="DJ113">
        <f>($B$13*$K$11+$C$13*$K$11+$F$13*((FE113+EW113)/MAX(FE113+EW113+FF113, 0.1)*$P$11+FF113/MAX(FE113+EW113+FF113, 0.1)*$Q$11))/($B$13+$C$13+$F$13)</f>
        <v>0</v>
      </c>
      <c r="DK113">
        <v>2.7</v>
      </c>
      <c r="DL113">
        <v>0.5</v>
      </c>
      <c r="DM113" t="s">
        <v>438</v>
      </c>
      <c r="DN113">
        <v>2</v>
      </c>
      <c r="DO113" t="b">
        <v>1</v>
      </c>
      <c r="DP113">
        <v>1759073636.6</v>
      </c>
      <c r="DQ113">
        <v>1508.576666666666</v>
      </c>
      <c r="DR113">
        <v>1543.384444444444</v>
      </c>
      <c r="DS113">
        <v>21.66075925925926</v>
      </c>
      <c r="DT113">
        <v>20.86784444444444</v>
      </c>
      <c r="DU113">
        <v>1508.403333333334</v>
      </c>
      <c r="DV113">
        <v>21.37636296296296</v>
      </c>
      <c r="DW113">
        <v>499.9511111111111</v>
      </c>
      <c r="DX113">
        <v>90.87502222222221</v>
      </c>
      <c r="DY113">
        <v>0.06537662222222222</v>
      </c>
      <c r="DZ113">
        <v>28.65747037037037</v>
      </c>
      <c r="EA113">
        <v>30.00222962962963</v>
      </c>
      <c r="EB113">
        <v>999.9000000000001</v>
      </c>
      <c r="EC113">
        <v>0</v>
      </c>
      <c r="ED113">
        <v>0</v>
      </c>
      <c r="EE113">
        <v>9987.014444444445</v>
      </c>
      <c r="EF113">
        <v>0</v>
      </c>
      <c r="EG113">
        <v>11.47455925925926</v>
      </c>
      <c r="EH113">
        <v>-34.8075</v>
      </c>
      <c r="EI113">
        <v>1541.977407407408</v>
      </c>
      <c r="EJ113">
        <v>1576.276666666666</v>
      </c>
      <c r="EK113">
        <v>0.7929291851851852</v>
      </c>
      <c r="EL113">
        <v>1543.384444444444</v>
      </c>
      <c r="EM113">
        <v>20.86784444444444</v>
      </c>
      <c r="EN113">
        <v>1.968421851851852</v>
      </c>
      <c r="EO113">
        <v>1.896364814814815</v>
      </c>
      <c r="EP113">
        <v>17.19258148148148</v>
      </c>
      <c r="EQ113">
        <v>16.60457407407407</v>
      </c>
      <c r="ER113">
        <v>1999.994814814815</v>
      </c>
      <c r="ES113">
        <v>0.9800064444444444</v>
      </c>
      <c r="ET113">
        <v>0.01999363703703703</v>
      </c>
      <c r="EU113">
        <v>0</v>
      </c>
      <c r="EV113">
        <v>334.7056666666667</v>
      </c>
      <c r="EW113">
        <v>5.00078</v>
      </c>
      <c r="EX113">
        <v>6612.383333333332</v>
      </c>
      <c r="EY113">
        <v>16379.62222222222</v>
      </c>
      <c r="EZ113">
        <v>38.99285185185185</v>
      </c>
      <c r="FA113">
        <v>39.77985185185184</v>
      </c>
      <c r="FB113">
        <v>39.3887037037037</v>
      </c>
      <c r="FC113">
        <v>39.51825925925926</v>
      </c>
      <c r="FD113">
        <v>40.28677777777778</v>
      </c>
      <c r="FE113">
        <v>1955.104814814815</v>
      </c>
      <c r="FF113">
        <v>39.89000000000001</v>
      </c>
      <c r="FG113">
        <v>0</v>
      </c>
      <c r="FH113">
        <v>1759073636</v>
      </c>
      <c r="FI113">
        <v>0</v>
      </c>
      <c r="FJ113">
        <v>334.65652</v>
      </c>
      <c r="FK113">
        <v>2.8902307492736</v>
      </c>
      <c r="FL113">
        <v>56.03769221645996</v>
      </c>
      <c r="FM113">
        <v>6612.552799999999</v>
      </c>
      <c r="FN113">
        <v>15</v>
      </c>
      <c r="FO113">
        <v>0</v>
      </c>
      <c r="FP113" t="s">
        <v>439</v>
      </c>
      <c r="FQ113">
        <v>1746989605.5</v>
      </c>
      <c r="FR113">
        <v>1746989593.5</v>
      </c>
      <c r="FS113">
        <v>0</v>
      </c>
      <c r="FT113">
        <v>-0.274</v>
      </c>
      <c r="FU113">
        <v>-0.002</v>
      </c>
      <c r="FV113">
        <v>2.549</v>
      </c>
      <c r="FW113">
        <v>0.129</v>
      </c>
      <c r="FX113">
        <v>420</v>
      </c>
      <c r="FY113">
        <v>17</v>
      </c>
      <c r="FZ113">
        <v>0.02</v>
      </c>
      <c r="GA113">
        <v>0.04</v>
      </c>
      <c r="GB113">
        <v>-34.83284634146342</v>
      </c>
      <c r="GC113">
        <v>0.4383282229964748</v>
      </c>
      <c r="GD113">
        <v>0.08490896444258772</v>
      </c>
      <c r="GE113">
        <v>1</v>
      </c>
      <c r="GF113">
        <v>334.4949117647059</v>
      </c>
      <c r="GG113">
        <v>3.28163482945831</v>
      </c>
      <c r="GH113">
        <v>0.3971858631190097</v>
      </c>
      <c r="GI113">
        <v>0</v>
      </c>
      <c r="GJ113">
        <v>0.8045300975609756</v>
      </c>
      <c r="GK113">
        <v>-0.09037283623693351</v>
      </c>
      <c r="GL113">
        <v>0.02572778322264585</v>
      </c>
      <c r="GM113">
        <v>1</v>
      </c>
      <c r="GN113">
        <v>2</v>
      </c>
      <c r="GO113">
        <v>3</v>
      </c>
      <c r="GP113" t="s">
        <v>446</v>
      </c>
      <c r="GQ113">
        <v>3.10243</v>
      </c>
      <c r="GR113">
        <v>2.72346</v>
      </c>
      <c r="GS113">
        <v>0.209747</v>
      </c>
      <c r="GT113">
        <v>0.212683</v>
      </c>
      <c r="GU113">
        <v>0.100747</v>
      </c>
      <c r="GV113">
        <v>0.0994464</v>
      </c>
      <c r="GW113">
        <v>20668.7</v>
      </c>
      <c r="GX113">
        <v>18708</v>
      </c>
      <c r="GY113">
        <v>26718.1</v>
      </c>
      <c r="GZ113">
        <v>23983</v>
      </c>
      <c r="HA113">
        <v>38456.3</v>
      </c>
      <c r="HB113">
        <v>31937.5</v>
      </c>
      <c r="HC113">
        <v>46651.1</v>
      </c>
      <c r="HD113">
        <v>37939.7</v>
      </c>
      <c r="HE113">
        <v>1.86978</v>
      </c>
      <c r="HF113">
        <v>1.87272</v>
      </c>
      <c r="HG113">
        <v>0.141487</v>
      </c>
      <c r="HH113">
        <v>0</v>
      </c>
      <c r="HI113">
        <v>27.6941</v>
      </c>
      <c r="HJ113">
        <v>999.9</v>
      </c>
      <c r="HK113">
        <v>49.1</v>
      </c>
      <c r="HL113">
        <v>31.2</v>
      </c>
      <c r="HM113">
        <v>24.6547</v>
      </c>
      <c r="HN113">
        <v>60.8491</v>
      </c>
      <c r="HO113">
        <v>22.0312</v>
      </c>
      <c r="HP113">
        <v>1</v>
      </c>
      <c r="HQ113">
        <v>0.121103</v>
      </c>
      <c r="HR113">
        <v>-0.131141</v>
      </c>
      <c r="HS113">
        <v>20.2811</v>
      </c>
      <c r="HT113">
        <v>5.2119</v>
      </c>
      <c r="HU113">
        <v>11.98</v>
      </c>
      <c r="HV113">
        <v>4.96345</v>
      </c>
      <c r="HW113">
        <v>3.27435</v>
      </c>
      <c r="HX113">
        <v>9999</v>
      </c>
      <c r="HY113">
        <v>9999</v>
      </c>
      <c r="HZ113">
        <v>9999</v>
      </c>
      <c r="IA113">
        <v>31.2</v>
      </c>
      <c r="IB113">
        <v>1.86399</v>
      </c>
      <c r="IC113">
        <v>1.8601</v>
      </c>
      <c r="ID113">
        <v>1.8584</v>
      </c>
      <c r="IE113">
        <v>1.85975</v>
      </c>
      <c r="IF113">
        <v>1.85989</v>
      </c>
      <c r="IG113">
        <v>1.85837</v>
      </c>
      <c r="IH113">
        <v>1.85745</v>
      </c>
      <c r="II113">
        <v>1.85242</v>
      </c>
      <c r="IJ113">
        <v>0</v>
      </c>
      <c r="IK113">
        <v>0</v>
      </c>
      <c r="IL113">
        <v>0</v>
      </c>
      <c r="IM113">
        <v>0</v>
      </c>
      <c r="IN113" t="s">
        <v>441</v>
      </c>
      <c r="IO113" t="s">
        <v>442</v>
      </c>
      <c r="IP113" t="s">
        <v>443</v>
      </c>
      <c r="IQ113" t="s">
        <v>443</v>
      </c>
      <c r="IR113" t="s">
        <v>443</v>
      </c>
      <c r="IS113" t="s">
        <v>443</v>
      </c>
      <c r="IT113">
        <v>0</v>
      </c>
      <c r="IU113">
        <v>100</v>
      </c>
      <c r="IV113">
        <v>100</v>
      </c>
      <c r="IW113">
        <v>0.2</v>
      </c>
      <c r="IX113">
        <v>0.2849</v>
      </c>
      <c r="IY113">
        <v>-0.819046093373875</v>
      </c>
      <c r="IZ113">
        <v>-0.0008311593448893811</v>
      </c>
      <c r="JA113">
        <v>1.768286430498992E-06</v>
      </c>
      <c r="JB113">
        <v>-5.176383660599935E-10</v>
      </c>
      <c r="JC113">
        <v>0.01793090377665582</v>
      </c>
      <c r="JD113">
        <v>0.002652576625932546</v>
      </c>
      <c r="JE113">
        <v>0.0004569377311329863</v>
      </c>
      <c r="JF113">
        <v>1.003524486243527E-07</v>
      </c>
      <c r="JG113">
        <v>2</v>
      </c>
      <c r="JH113">
        <v>1975</v>
      </c>
      <c r="JI113">
        <v>1</v>
      </c>
      <c r="JJ113">
        <v>26</v>
      </c>
      <c r="JK113">
        <v>201400.6</v>
      </c>
      <c r="JL113">
        <v>201400.8</v>
      </c>
      <c r="JM113">
        <v>3.31787</v>
      </c>
      <c r="JN113">
        <v>2.59644</v>
      </c>
      <c r="JO113">
        <v>1.49658</v>
      </c>
      <c r="JP113">
        <v>2.34375</v>
      </c>
      <c r="JQ113">
        <v>1.54907</v>
      </c>
      <c r="JR113">
        <v>2.4231</v>
      </c>
      <c r="JS113">
        <v>36.152</v>
      </c>
      <c r="JT113">
        <v>24.1838</v>
      </c>
      <c r="JU113">
        <v>18</v>
      </c>
      <c r="JV113">
        <v>483.041</v>
      </c>
      <c r="JW113">
        <v>500.083</v>
      </c>
      <c r="JX113">
        <v>27.4658</v>
      </c>
      <c r="JY113">
        <v>28.8716</v>
      </c>
      <c r="JZ113">
        <v>29.9997</v>
      </c>
      <c r="KA113">
        <v>29.1608</v>
      </c>
      <c r="KB113">
        <v>29.1732</v>
      </c>
      <c r="KC113">
        <v>66.6704</v>
      </c>
      <c r="KD113">
        <v>18.4679</v>
      </c>
      <c r="KE113">
        <v>92.9366</v>
      </c>
      <c r="KF113">
        <v>27.4718</v>
      </c>
      <c r="KG113">
        <v>1590.16</v>
      </c>
      <c r="KH113">
        <v>20.8194</v>
      </c>
      <c r="KI113">
        <v>102.003</v>
      </c>
      <c r="KJ113">
        <v>91.50020000000001</v>
      </c>
    </row>
    <row r="114" spans="1:296">
      <c r="A114">
        <v>96</v>
      </c>
      <c r="B114">
        <v>1759073649.1</v>
      </c>
      <c r="C114">
        <v>566</v>
      </c>
      <c r="D114" t="s">
        <v>635</v>
      </c>
      <c r="E114" t="s">
        <v>636</v>
      </c>
      <c r="F114">
        <v>5</v>
      </c>
      <c r="G114" t="s">
        <v>436</v>
      </c>
      <c r="H114">
        <v>1759073641.314285</v>
      </c>
      <c r="I114">
        <f>(J114)/1000</f>
        <v>0</v>
      </c>
      <c r="J114">
        <f>IF(DO114, AM114, AG114)</f>
        <v>0</v>
      </c>
      <c r="K114">
        <f>IF(DO114, AH114, AF114)</f>
        <v>0</v>
      </c>
      <c r="L114">
        <f>DQ114 - IF(AT114&gt;1, K114*DK114*100.0/(AV114), 0)</f>
        <v>0</v>
      </c>
      <c r="M114">
        <f>((S114-I114/2)*L114-K114)/(S114+I114/2)</f>
        <v>0</v>
      </c>
      <c r="N114">
        <f>M114*(DX114+DY114)/1000.0</f>
        <v>0</v>
      </c>
      <c r="O114">
        <f>(DQ114 - IF(AT114&gt;1, K114*DK114*100.0/(AV114), 0))*(DX114+DY114)/1000.0</f>
        <v>0</v>
      </c>
      <c r="P114">
        <f>2.0/((1/R114-1/Q114)+SIGN(R114)*SQRT((1/R114-1/Q114)*(1/R114-1/Q114) + 4*DL114/((DL114+1)*(DL114+1))*(2*1/R114*1/Q114-1/Q114*1/Q114)))</f>
        <v>0</v>
      </c>
      <c r="Q114">
        <f>IF(LEFT(DM114,1)&lt;&gt;"0",IF(LEFT(DM114,1)="1",3.0,DN114),$D$5+$E$5*(EE114*DX114/($K$5*1000))+$F$5*(EE114*DX114/($K$5*1000))*MAX(MIN(DK114,$J$5),$I$5)*MAX(MIN(DK114,$J$5),$I$5)+$G$5*MAX(MIN(DK114,$J$5),$I$5)*(EE114*DX114/($K$5*1000))+$H$5*(EE114*DX114/($K$5*1000))*(EE114*DX114/($K$5*1000)))</f>
        <v>0</v>
      </c>
      <c r="R114">
        <f>I114*(1000-(1000*0.61365*exp(17.502*V114/(240.97+V114))/(DX114+DY114)+DS114)/2)/(1000*0.61365*exp(17.502*V114/(240.97+V114))/(DX114+DY114)-DS114)</f>
        <v>0</v>
      </c>
      <c r="S114">
        <f>1/((DL114+1)/(P114/1.6)+1/(Q114/1.37)) + DL114/((DL114+1)/(P114/1.6) + DL114/(Q114/1.37))</f>
        <v>0</v>
      </c>
      <c r="T114">
        <f>(DG114*DJ114)</f>
        <v>0</v>
      </c>
      <c r="U114">
        <f>(DZ114+(T114+2*0.95*5.67E-8*(((DZ114+$B$9)+273)^4-(DZ114+273)^4)-44100*I114)/(1.84*29.3*Q114+8*0.95*5.67E-8*(DZ114+273)^3))</f>
        <v>0</v>
      </c>
      <c r="V114">
        <f>($C$9*EA114+$D$9*EB114+$E$9*U114)</f>
        <v>0</v>
      </c>
      <c r="W114">
        <f>0.61365*exp(17.502*V114/(240.97+V114))</f>
        <v>0</v>
      </c>
      <c r="X114">
        <f>(Y114/Z114*100)</f>
        <v>0</v>
      </c>
      <c r="Y114">
        <f>DS114*(DX114+DY114)/1000</f>
        <v>0</v>
      </c>
      <c r="Z114">
        <f>0.61365*exp(17.502*DZ114/(240.97+DZ114))</f>
        <v>0</v>
      </c>
      <c r="AA114">
        <f>(W114-DS114*(DX114+DY114)/1000)</f>
        <v>0</v>
      </c>
      <c r="AB114">
        <f>(-I114*44100)</f>
        <v>0</v>
      </c>
      <c r="AC114">
        <f>2*29.3*Q114*0.92*(DZ114-V114)</f>
        <v>0</v>
      </c>
      <c r="AD114">
        <f>2*0.95*5.67E-8*(((DZ114+$B$9)+273)^4-(V114+273)^4)</f>
        <v>0</v>
      </c>
      <c r="AE114">
        <f>T114+AD114+AB114+AC114</f>
        <v>0</v>
      </c>
      <c r="AF114">
        <f>DW114*AT114*(DR114-DQ114*(1000-AT114*DT114)/(1000-AT114*DS114))/(100*DK114)</f>
        <v>0</v>
      </c>
      <c r="AG114">
        <f>1000*DW114*AT114*(DS114-DT114)/(100*DK114*(1000-AT114*DS114))</f>
        <v>0</v>
      </c>
      <c r="AH114">
        <f>(AI114 - AJ114 - DX114*1E3/(8.314*(DZ114+273.15)) * AL114/DW114 * AK114) * DW114/(100*DK114) * (1000 - DT114)/1000</f>
        <v>0</v>
      </c>
      <c r="AI114">
        <v>1608.493672579425</v>
      </c>
      <c r="AJ114">
        <v>1583.203454545455</v>
      </c>
      <c r="AK114">
        <v>3.424378092401491</v>
      </c>
      <c r="AL114">
        <v>65.07382265108268</v>
      </c>
      <c r="AM114">
        <f>(AO114 - AN114 + DX114*1E3/(8.314*(DZ114+273.15)) * AQ114/DW114 * AP114) * DW114/(100*DK114) * 1000/(1000 - AO114)</f>
        <v>0</v>
      </c>
      <c r="AN114">
        <v>20.8698892728375</v>
      </c>
      <c r="AO114">
        <v>21.68594181818182</v>
      </c>
      <c r="AP114">
        <v>6.934016599215827E-05</v>
      </c>
      <c r="AQ114">
        <v>105.1465455162051</v>
      </c>
      <c r="AR114">
        <v>0</v>
      </c>
      <c r="AS114">
        <v>0</v>
      </c>
      <c r="AT114">
        <f>IF(AR114*$H$15&gt;=AV114,1.0,(AV114/(AV114-AR114*$H$15)))</f>
        <v>0</v>
      </c>
      <c r="AU114">
        <f>(AT114-1)*100</f>
        <v>0</v>
      </c>
      <c r="AV114">
        <f>MAX(0,($B$15+$C$15*EE114)/(1+$D$15*EE114)*DX114/(DZ114+273)*$E$15)</f>
        <v>0</v>
      </c>
      <c r="AW114" t="s">
        <v>437</v>
      </c>
      <c r="AX114" t="s">
        <v>437</v>
      </c>
      <c r="AY114">
        <v>0</v>
      </c>
      <c r="AZ114">
        <v>0</v>
      </c>
      <c r="BA114">
        <f>1-AY114/AZ114</f>
        <v>0</v>
      </c>
      <c r="BB114">
        <v>0</v>
      </c>
      <c r="BC114" t="s">
        <v>437</v>
      </c>
      <c r="BD114" t="s">
        <v>437</v>
      </c>
      <c r="BE114">
        <v>0</v>
      </c>
      <c r="BF114">
        <v>0</v>
      </c>
      <c r="BG114">
        <f>1-BE114/BF114</f>
        <v>0</v>
      </c>
      <c r="BH114">
        <v>0.5</v>
      </c>
      <c r="BI114">
        <f>DH114</f>
        <v>0</v>
      </c>
      <c r="BJ114">
        <f>K114</f>
        <v>0</v>
      </c>
      <c r="BK114">
        <f>BG114*BH114*BI114</f>
        <v>0</v>
      </c>
      <c r="BL114">
        <f>(BJ114-BB114)/BI114</f>
        <v>0</v>
      </c>
      <c r="BM114">
        <f>(AZ114-BF114)/BF114</f>
        <v>0</v>
      </c>
      <c r="BN114">
        <f>AY114/(BA114+AY114/BF114)</f>
        <v>0</v>
      </c>
      <c r="BO114" t="s">
        <v>437</v>
      </c>
      <c r="BP114">
        <v>0</v>
      </c>
      <c r="BQ114">
        <f>IF(BP114&lt;&gt;0, BP114, BN114)</f>
        <v>0</v>
      </c>
      <c r="BR114">
        <f>1-BQ114/BF114</f>
        <v>0</v>
      </c>
      <c r="BS114">
        <f>(BF114-BE114)/(BF114-BQ114)</f>
        <v>0</v>
      </c>
      <c r="BT114">
        <f>(AZ114-BF114)/(AZ114-BQ114)</f>
        <v>0</v>
      </c>
      <c r="BU114">
        <f>(BF114-BE114)/(BF114-AY114)</f>
        <v>0</v>
      </c>
      <c r="BV114">
        <f>(AZ114-BF114)/(AZ114-AY114)</f>
        <v>0</v>
      </c>
      <c r="BW114">
        <f>(BS114*BQ114/BE114)</f>
        <v>0</v>
      </c>
      <c r="BX114">
        <f>(1-BW114)</f>
        <v>0</v>
      </c>
      <c r="DG114">
        <f>$B$13*EF114+$C$13*EG114+$F$13*ER114*(1-EU114)</f>
        <v>0</v>
      </c>
      <c r="DH114">
        <f>DG114*DI114</f>
        <v>0</v>
      </c>
      <c r="DI114">
        <f>($B$13*$D$11+$C$13*$D$11+$F$13*((FE114+EW114)/MAX(FE114+EW114+FF114, 0.1)*$I$11+FF114/MAX(FE114+EW114+FF114, 0.1)*$J$11))/($B$13+$C$13+$F$13)</f>
        <v>0</v>
      </c>
      <c r="DJ114">
        <f>($B$13*$K$11+$C$13*$K$11+$F$13*((FE114+EW114)/MAX(FE114+EW114+FF114, 0.1)*$P$11+FF114/MAX(FE114+EW114+FF114, 0.1)*$Q$11))/($B$13+$C$13+$F$13)</f>
        <v>0</v>
      </c>
      <c r="DK114">
        <v>2.7</v>
      </c>
      <c r="DL114">
        <v>0.5</v>
      </c>
      <c r="DM114" t="s">
        <v>438</v>
      </c>
      <c r="DN114">
        <v>2</v>
      </c>
      <c r="DO114" t="b">
        <v>1</v>
      </c>
      <c r="DP114">
        <v>1759073641.314285</v>
      </c>
      <c r="DQ114">
        <v>1524.404285714286</v>
      </c>
      <c r="DR114">
        <v>1559.212142857143</v>
      </c>
      <c r="DS114">
        <v>21.67655357142857</v>
      </c>
      <c r="DT114">
        <v>20.87083571428571</v>
      </c>
      <c r="DU114">
        <v>1524.215714285715</v>
      </c>
      <c r="DV114">
        <v>21.39181071428571</v>
      </c>
      <c r="DW114">
        <v>500.06875</v>
      </c>
      <c r="DX114">
        <v>90.87550714285716</v>
      </c>
      <c r="DY114">
        <v>0.0652748107142857</v>
      </c>
      <c r="DZ114">
        <v>28.65604642857143</v>
      </c>
      <c r="EA114">
        <v>30.00185714285715</v>
      </c>
      <c r="EB114">
        <v>999.9000000000002</v>
      </c>
      <c r="EC114">
        <v>0</v>
      </c>
      <c r="ED114">
        <v>0</v>
      </c>
      <c r="EE114">
        <v>9994.016428571427</v>
      </c>
      <c r="EF114">
        <v>0</v>
      </c>
      <c r="EG114">
        <v>11.91670714285714</v>
      </c>
      <c r="EH114">
        <v>-34.80720000000001</v>
      </c>
      <c r="EI114">
        <v>1558.181785714286</v>
      </c>
      <c r="EJ114">
        <v>1592.446071428572</v>
      </c>
      <c r="EK114">
        <v>0.8057250357142857</v>
      </c>
      <c r="EL114">
        <v>1559.212142857143</v>
      </c>
      <c r="EM114">
        <v>20.87083571428571</v>
      </c>
      <c r="EN114">
        <v>1.9698675</v>
      </c>
      <c r="EO114">
        <v>1.896647857142857</v>
      </c>
      <c r="EP114">
        <v>17.20419285714285</v>
      </c>
      <c r="EQ114">
        <v>16.60691785714286</v>
      </c>
      <c r="ER114">
        <v>2000.003571428572</v>
      </c>
      <c r="ES114">
        <v>0.9800066428571428</v>
      </c>
      <c r="ET114">
        <v>0.01999343928571429</v>
      </c>
      <c r="EU114">
        <v>0</v>
      </c>
      <c r="EV114">
        <v>334.9380714285715</v>
      </c>
      <c r="EW114">
        <v>5.00078</v>
      </c>
      <c r="EX114">
        <v>6616.544999999999</v>
      </c>
      <c r="EY114">
        <v>16379.7</v>
      </c>
      <c r="EZ114">
        <v>38.98864285714285</v>
      </c>
      <c r="FA114">
        <v>39.781</v>
      </c>
      <c r="FB114">
        <v>39.37257142857142</v>
      </c>
      <c r="FC114">
        <v>39.51764285714285</v>
      </c>
      <c r="FD114">
        <v>40.28317857142856</v>
      </c>
      <c r="FE114">
        <v>1955.113571428572</v>
      </c>
      <c r="FF114">
        <v>39.89000000000001</v>
      </c>
      <c r="FG114">
        <v>0</v>
      </c>
      <c r="FH114">
        <v>1759073640.8</v>
      </c>
      <c r="FI114">
        <v>0</v>
      </c>
      <c r="FJ114">
        <v>334.91312</v>
      </c>
      <c r="FK114">
        <v>2.323153836241415</v>
      </c>
      <c r="FL114">
        <v>51.57923086834313</v>
      </c>
      <c r="FM114">
        <v>6616.782399999999</v>
      </c>
      <c r="FN114">
        <v>15</v>
      </c>
      <c r="FO114">
        <v>0</v>
      </c>
      <c r="FP114" t="s">
        <v>439</v>
      </c>
      <c r="FQ114">
        <v>1746989605.5</v>
      </c>
      <c r="FR114">
        <v>1746989593.5</v>
      </c>
      <c r="FS114">
        <v>0</v>
      </c>
      <c r="FT114">
        <v>-0.274</v>
      </c>
      <c r="FU114">
        <v>-0.002</v>
      </c>
      <c r="FV114">
        <v>2.549</v>
      </c>
      <c r="FW114">
        <v>0.129</v>
      </c>
      <c r="FX114">
        <v>420</v>
      </c>
      <c r="FY114">
        <v>17</v>
      </c>
      <c r="FZ114">
        <v>0.02</v>
      </c>
      <c r="GA114">
        <v>0.04</v>
      </c>
      <c r="GB114">
        <v>-34.80974146341464</v>
      </c>
      <c r="GC114">
        <v>-0.02488222996521958</v>
      </c>
      <c r="GD114">
        <v>0.06245055400410299</v>
      </c>
      <c r="GE114">
        <v>1</v>
      </c>
      <c r="GF114">
        <v>334.7127941176471</v>
      </c>
      <c r="GG114">
        <v>2.966157363869705</v>
      </c>
      <c r="GH114">
        <v>0.3583351848078524</v>
      </c>
      <c r="GI114">
        <v>0</v>
      </c>
      <c r="GJ114">
        <v>0.7979065853658536</v>
      </c>
      <c r="GK114">
        <v>0.1212039094076643</v>
      </c>
      <c r="GL114">
        <v>0.01560472121018477</v>
      </c>
      <c r="GM114">
        <v>0</v>
      </c>
      <c r="GN114">
        <v>1</v>
      </c>
      <c r="GO114">
        <v>3</v>
      </c>
      <c r="GP114" t="s">
        <v>455</v>
      </c>
      <c r="GQ114">
        <v>3.10227</v>
      </c>
      <c r="GR114">
        <v>2.72294</v>
      </c>
      <c r="GS114">
        <v>0.211096</v>
      </c>
      <c r="GT114">
        <v>0.214011</v>
      </c>
      <c r="GU114">
        <v>0.100758</v>
      </c>
      <c r="GV114">
        <v>0.09944550000000001</v>
      </c>
      <c r="GW114">
        <v>20633.6</v>
      </c>
      <c r="GX114">
        <v>18676.3</v>
      </c>
      <c r="GY114">
        <v>26718.3</v>
      </c>
      <c r="GZ114">
        <v>23982.9</v>
      </c>
      <c r="HA114">
        <v>38456.2</v>
      </c>
      <c r="HB114">
        <v>31937.6</v>
      </c>
      <c r="HC114">
        <v>46651.4</v>
      </c>
      <c r="HD114">
        <v>37939.7</v>
      </c>
      <c r="HE114">
        <v>1.86945</v>
      </c>
      <c r="HF114">
        <v>1.87322</v>
      </c>
      <c r="HG114">
        <v>0.141598</v>
      </c>
      <c r="HH114">
        <v>0</v>
      </c>
      <c r="HI114">
        <v>27.6941</v>
      </c>
      <c r="HJ114">
        <v>999.9</v>
      </c>
      <c r="HK114">
        <v>49</v>
      </c>
      <c r="HL114">
        <v>31.2</v>
      </c>
      <c r="HM114">
        <v>24.6038</v>
      </c>
      <c r="HN114">
        <v>61.0391</v>
      </c>
      <c r="HO114">
        <v>22.1114</v>
      </c>
      <c r="HP114">
        <v>1</v>
      </c>
      <c r="HQ114">
        <v>0.120691</v>
      </c>
      <c r="HR114">
        <v>-0.145223</v>
      </c>
      <c r="HS114">
        <v>20.2813</v>
      </c>
      <c r="HT114">
        <v>5.21205</v>
      </c>
      <c r="HU114">
        <v>11.98</v>
      </c>
      <c r="HV114">
        <v>4.9636</v>
      </c>
      <c r="HW114">
        <v>3.27438</v>
      </c>
      <c r="HX114">
        <v>9999</v>
      </c>
      <c r="HY114">
        <v>9999</v>
      </c>
      <c r="HZ114">
        <v>9999</v>
      </c>
      <c r="IA114">
        <v>31.2</v>
      </c>
      <c r="IB114">
        <v>1.864</v>
      </c>
      <c r="IC114">
        <v>1.86009</v>
      </c>
      <c r="ID114">
        <v>1.85838</v>
      </c>
      <c r="IE114">
        <v>1.85977</v>
      </c>
      <c r="IF114">
        <v>1.85989</v>
      </c>
      <c r="IG114">
        <v>1.85837</v>
      </c>
      <c r="IH114">
        <v>1.85745</v>
      </c>
      <c r="II114">
        <v>1.85242</v>
      </c>
      <c r="IJ114">
        <v>0</v>
      </c>
      <c r="IK114">
        <v>0</v>
      </c>
      <c r="IL114">
        <v>0</v>
      </c>
      <c r="IM114">
        <v>0</v>
      </c>
      <c r="IN114" t="s">
        <v>441</v>
      </c>
      <c r="IO114" t="s">
        <v>442</v>
      </c>
      <c r="IP114" t="s">
        <v>443</v>
      </c>
      <c r="IQ114" t="s">
        <v>443</v>
      </c>
      <c r="IR114" t="s">
        <v>443</v>
      </c>
      <c r="IS114" t="s">
        <v>443</v>
      </c>
      <c r="IT114">
        <v>0</v>
      </c>
      <c r="IU114">
        <v>100</v>
      </c>
      <c r="IV114">
        <v>100</v>
      </c>
      <c r="IW114">
        <v>0.22</v>
      </c>
      <c r="IX114">
        <v>0.285</v>
      </c>
      <c r="IY114">
        <v>-0.819046093373875</v>
      </c>
      <c r="IZ114">
        <v>-0.0008311593448893811</v>
      </c>
      <c r="JA114">
        <v>1.768286430498992E-06</v>
      </c>
      <c r="JB114">
        <v>-5.176383660599935E-10</v>
      </c>
      <c r="JC114">
        <v>0.01793090377665582</v>
      </c>
      <c r="JD114">
        <v>0.002652576625932546</v>
      </c>
      <c r="JE114">
        <v>0.0004569377311329863</v>
      </c>
      <c r="JF114">
        <v>1.003524486243527E-07</v>
      </c>
      <c r="JG114">
        <v>2</v>
      </c>
      <c r="JH114">
        <v>1975</v>
      </c>
      <c r="JI114">
        <v>1</v>
      </c>
      <c r="JJ114">
        <v>26</v>
      </c>
      <c r="JK114">
        <v>201400.7</v>
      </c>
      <c r="JL114">
        <v>201400.9</v>
      </c>
      <c r="JM114">
        <v>3.34961</v>
      </c>
      <c r="JN114">
        <v>2.6001</v>
      </c>
      <c r="JO114">
        <v>1.49658</v>
      </c>
      <c r="JP114">
        <v>2.34375</v>
      </c>
      <c r="JQ114">
        <v>1.54907</v>
      </c>
      <c r="JR114">
        <v>2.43164</v>
      </c>
      <c r="JS114">
        <v>36.152</v>
      </c>
      <c r="JT114">
        <v>24.1751</v>
      </c>
      <c r="JU114">
        <v>18</v>
      </c>
      <c r="JV114">
        <v>482.822</v>
      </c>
      <c r="JW114">
        <v>500.379</v>
      </c>
      <c r="JX114">
        <v>27.4699</v>
      </c>
      <c r="JY114">
        <v>28.8676</v>
      </c>
      <c r="JZ114">
        <v>29.9999</v>
      </c>
      <c r="KA114">
        <v>29.1567</v>
      </c>
      <c r="KB114">
        <v>29.1687</v>
      </c>
      <c r="KC114">
        <v>67.1901</v>
      </c>
      <c r="KD114">
        <v>18.4679</v>
      </c>
      <c r="KE114">
        <v>92.9366</v>
      </c>
      <c r="KF114">
        <v>27.4703</v>
      </c>
      <c r="KG114">
        <v>1603.51</v>
      </c>
      <c r="KH114">
        <v>20.8194</v>
      </c>
      <c r="KI114">
        <v>102.003</v>
      </c>
      <c r="KJ114">
        <v>91.4999</v>
      </c>
    </row>
    <row r="115" spans="1:296">
      <c r="A115">
        <v>97</v>
      </c>
      <c r="B115">
        <v>1759075440.5</v>
      </c>
      <c r="C115">
        <v>2357.400000095367</v>
      </c>
      <c r="D115" t="s">
        <v>637</v>
      </c>
      <c r="E115" t="s">
        <v>638</v>
      </c>
      <c r="F115">
        <v>5</v>
      </c>
      <c r="G115" t="s">
        <v>639</v>
      </c>
      <c r="H115">
        <v>1759075432.75</v>
      </c>
      <c r="I115">
        <f>(J115)/1000</f>
        <v>0</v>
      </c>
      <c r="J115">
        <f>IF(DO115, AM115, AG115)</f>
        <v>0</v>
      </c>
      <c r="K115">
        <f>IF(DO115, AH115, AF115)</f>
        <v>0</v>
      </c>
      <c r="L115">
        <f>DQ115 - IF(AT115&gt;1, K115*DK115*100.0/(AV115), 0)</f>
        <v>0</v>
      </c>
      <c r="M115">
        <f>((S115-I115/2)*L115-K115)/(S115+I115/2)</f>
        <v>0</v>
      </c>
      <c r="N115">
        <f>M115*(DX115+DY115)/1000.0</f>
        <v>0</v>
      </c>
      <c r="O115">
        <f>(DQ115 - IF(AT115&gt;1, K115*DK115*100.0/(AV115), 0))*(DX115+DY115)/1000.0</f>
        <v>0</v>
      </c>
      <c r="P115">
        <f>2.0/((1/R115-1/Q115)+SIGN(R115)*SQRT((1/R115-1/Q115)*(1/R115-1/Q115) + 4*DL115/((DL115+1)*(DL115+1))*(2*1/R115*1/Q115-1/Q115*1/Q115)))</f>
        <v>0</v>
      </c>
      <c r="Q115">
        <f>IF(LEFT(DM115,1)&lt;&gt;"0",IF(LEFT(DM115,1)="1",3.0,DN115),$D$5+$E$5*(EE115*DX115/($K$5*1000))+$F$5*(EE115*DX115/($K$5*1000))*MAX(MIN(DK115,$J$5),$I$5)*MAX(MIN(DK115,$J$5),$I$5)+$G$5*MAX(MIN(DK115,$J$5),$I$5)*(EE115*DX115/($K$5*1000))+$H$5*(EE115*DX115/($K$5*1000))*(EE115*DX115/($K$5*1000)))</f>
        <v>0</v>
      </c>
      <c r="R115">
        <f>I115*(1000-(1000*0.61365*exp(17.502*V115/(240.97+V115))/(DX115+DY115)+DS115)/2)/(1000*0.61365*exp(17.502*V115/(240.97+V115))/(DX115+DY115)-DS115)</f>
        <v>0</v>
      </c>
      <c r="S115">
        <f>1/((DL115+1)/(P115/1.6)+1/(Q115/1.37)) + DL115/((DL115+1)/(P115/1.6) + DL115/(Q115/1.37))</f>
        <v>0</v>
      </c>
      <c r="T115">
        <f>(DG115*DJ115)</f>
        <v>0</v>
      </c>
      <c r="U115">
        <f>(DZ115+(T115+2*0.95*5.67E-8*(((DZ115+$B$9)+273)^4-(DZ115+273)^4)-44100*I115)/(1.84*29.3*Q115+8*0.95*5.67E-8*(DZ115+273)^3))</f>
        <v>0</v>
      </c>
      <c r="V115">
        <f>($C$9*EA115+$D$9*EB115+$E$9*U115)</f>
        <v>0</v>
      </c>
      <c r="W115">
        <f>0.61365*exp(17.502*V115/(240.97+V115))</f>
        <v>0</v>
      </c>
      <c r="X115">
        <f>(Y115/Z115*100)</f>
        <v>0</v>
      </c>
      <c r="Y115">
        <f>DS115*(DX115+DY115)/1000</f>
        <v>0</v>
      </c>
      <c r="Z115">
        <f>0.61365*exp(17.502*DZ115/(240.97+DZ115))</f>
        <v>0</v>
      </c>
      <c r="AA115">
        <f>(W115-DS115*(DX115+DY115)/1000)</f>
        <v>0</v>
      </c>
      <c r="AB115">
        <f>(-I115*44100)</f>
        <v>0</v>
      </c>
      <c r="AC115">
        <f>2*29.3*Q115*0.92*(DZ115-V115)</f>
        <v>0</v>
      </c>
      <c r="AD115">
        <f>2*0.95*5.67E-8*(((DZ115+$B$9)+273)^4-(V115+273)^4)</f>
        <v>0</v>
      </c>
      <c r="AE115">
        <f>T115+AD115+AB115+AC115</f>
        <v>0</v>
      </c>
      <c r="AF115">
        <f>DW115*AT115*(DR115-DQ115*(1000-AT115*DT115)/(1000-AT115*DS115))/(100*DK115)</f>
        <v>0</v>
      </c>
      <c r="AG115">
        <f>1000*DW115*AT115*(DS115-DT115)/(100*DK115*(1000-AT115*DS115))</f>
        <v>0</v>
      </c>
      <c r="AH115">
        <f>(AI115 - AJ115 - DX115*1E3/(8.314*(DZ115+273.15)) * AL115/DW115 * AK115) * DW115/(100*DK115) * (1000 - DT115)/1000</f>
        <v>0</v>
      </c>
      <c r="AI115">
        <v>428.9224165836566</v>
      </c>
      <c r="AJ115">
        <v>417.7035515151514</v>
      </c>
      <c r="AK115">
        <v>0.0005672061234014049</v>
      </c>
      <c r="AL115">
        <v>65.07679589717384</v>
      </c>
      <c r="AM115">
        <f>(AO115 - AN115 + DX115*1E3/(8.314*(DZ115+273.15)) * AQ115/DW115 * AP115) * DW115/(100*DK115) * 1000/(1000 - AO115)</f>
        <v>0</v>
      </c>
      <c r="AN115">
        <v>20.064754</v>
      </c>
      <c r="AO115">
        <v>21.92294424242424</v>
      </c>
      <c r="AP115">
        <v>-0.002813720057720918</v>
      </c>
      <c r="AQ115">
        <v>105.27</v>
      </c>
      <c r="AR115">
        <v>1</v>
      </c>
      <c r="AS115">
        <v>0</v>
      </c>
      <c r="AT115">
        <f>IF(AR115*$H$15&gt;=AV115,1.0,(AV115/(AV115-AR115*$H$15)))</f>
        <v>0</v>
      </c>
      <c r="AU115">
        <f>(AT115-1)*100</f>
        <v>0</v>
      </c>
      <c r="AV115">
        <f>MAX(0,($B$15+$C$15*EE115)/(1+$D$15*EE115)*DX115/(DZ115+273)*$E$15)</f>
        <v>0</v>
      </c>
      <c r="AW115" t="s">
        <v>437</v>
      </c>
      <c r="AX115" t="s">
        <v>437</v>
      </c>
      <c r="AY115">
        <v>0</v>
      </c>
      <c r="AZ115">
        <v>0</v>
      </c>
      <c r="BA115">
        <f>1-AY115/AZ115</f>
        <v>0</v>
      </c>
      <c r="BB115">
        <v>0</v>
      </c>
      <c r="BC115" t="s">
        <v>437</v>
      </c>
      <c r="BD115" t="s">
        <v>437</v>
      </c>
      <c r="BE115">
        <v>0</v>
      </c>
      <c r="BF115">
        <v>0</v>
      </c>
      <c r="BG115">
        <f>1-BE115/BF115</f>
        <v>0</v>
      </c>
      <c r="BH115">
        <v>0.5</v>
      </c>
      <c r="BI115">
        <f>DH115</f>
        <v>0</v>
      </c>
      <c r="BJ115">
        <f>K115</f>
        <v>0</v>
      </c>
      <c r="BK115">
        <f>BG115*BH115*BI115</f>
        <v>0</v>
      </c>
      <c r="BL115">
        <f>(BJ115-BB115)/BI115</f>
        <v>0</v>
      </c>
      <c r="BM115">
        <f>(AZ115-BF115)/BF115</f>
        <v>0</v>
      </c>
      <c r="BN115">
        <f>AY115/(BA115+AY115/BF115)</f>
        <v>0</v>
      </c>
      <c r="BO115" t="s">
        <v>437</v>
      </c>
      <c r="BP115">
        <v>0</v>
      </c>
      <c r="BQ115">
        <f>IF(BP115&lt;&gt;0, BP115, BN115)</f>
        <v>0</v>
      </c>
      <c r="BR115">
        <f>1-BQ115/BF115</f>
        <v>0</v>
      </c>
      <c r="BS115">
        <f>(BF115-BE115)/(BF115-BQ115)</f>
        <v>0</v>
      </c>
      <c r="BT115">
        <f>(AZ115-BF115)/(AZ115-BQ115)</f>
        <v>0</v>
      </c>
      <c r="BU115">
        <f>(BF115-BE115)/(BF115-AY115)</f>
        <v>0</v>
      </c>
      <c r="BV115">
        <f>(AZ115-BF115)/(AZ115-AY115)</f>
        <v>0</v>
      </c>
      <c r="BW115">
        <f>(BS115*BQ115/BE115)</f>
        <v>0</v>
      </c>
      <c r="BX115">
        <f>(1-BW115)</f>
        <v>0</v>
      </c>
      <c r="DG115">
        <f>$B$13*EF115+$C$13*EG115+$F$13*ER115*(1-EU115)</f>
        <v>0</v>
      </c>
      <c r="DH115">
        <f>DG115*DI115</f>
        <v>0</v>
      </c>
      <c r="DI115">
        <f>($B$13*$D$11+$C$13*$D$11+$F$13*((FE115+EW115)/MAX(FE115+EW115+FF115, 0.1)*$I$11+FF115/MAX(FE115+EW115+FF115, 0.1)*$J$11))/($B$13+$C$13+$F$13)</f>
        <v>0</v>
      </c>
      <c r="DJ115">
        <f>($B$13*$K$11+$C$13*$K$11+$F$13*((FE115+EW115)/MAX(FE115+EW115+FF115, 0.1)*$P$11+FF115/MAX(FE115+EW115+FF115, 0.1)*$Q$11))/($B$13+$C$13+$F$13)</f>
        <v>0</v>
      </c>
      <c r="DK115">
        <v>2.96</v>
      </c>
      <c r="DL115">
        <v>0.5</v>
      </c>
      <c r="DM115" t="s">
        <v>438</v>
      </c>
      <c r="DN115">
        <v>2</v>
      </c>
      <c r="DO115" t="b">
        <v>1</v>
      </c>
      <c r="DP115">
        <v>1759075432.75</v>
      </c>
      <c r="DQ115">
        <v>408.4814</v>
      </c>
      <c r="DR115">
        <v>420.2565</v>
      </c>
      <c r="DS115">
        <v>21.94348</v>
      </c>
      <c r="DT115">
        <v>20.10716666666667</v>
      </c>
      <c r="DU115">
        <v>409.3797666666667</v>
      </c>
      <c r="DV115">
        <v>21.65285666666666</v>
      </c>
      <c r="DW115">
        <v>500.023</v>
      </c>
      <c r="DX115">
        <v>90.89205666666666</v>
      </c>
      <c r="DY115">
        <v>0.06795652000000001</v>
      </c>
      <c r="DZ115">
        <v>28.84305666666667</v>
      </c>
      <c r="EA115">
        <v>30.00063</v>
      </c>
      <c r="EB115">
        <v>999.9000000000002</v>
      </c>
      <c r="EC115">
        <v>0</v>
      </c>
      <c r="ED115">
        <v>0</v>
      </c>
      <c r="EE115">
        <v>10002.12833333333</v>
      </c>
      <c r="EF115">
        <v>0</v>
      </c>
      <c r="EG115">
        <v>11.05</v>
      </c>
      <c r="EH115">
        <v>-11.77517</v>
      </c>
      <c r="EI115">
        <v>417.6459333333333</v>
      </c>
      <c r="EJ115">
        <v>428.8801666666666</v>
      </c>
      <c r="EK115">
        <v>1.83631</v>
      </c>
      <c r="EL115">
        <v>420.2565</v>
      </c>
      <c r="EM115">
        <v>20.10716666666667</v>
      </c>
      <c r="EN115">
        <v>1.994488</v>
      </c>
      <c r="EO115">
        <v>1.827581666666667</v>
      </c>
      <c r="EP115">
        <v>17.40063666666667</v>
      </c>
      <c r="EQ115">
        <v>16.0247</v>
      </c>
      <c r="ER115">
        <v>1999.977</v>
      </c>
      <c r="ES115">
        <v>0.9799943000000003</v>
      </c>
      <c r="ET115">
        <v>0.02000608666666666</v>
      </c>
      <c r="EU115">
        <v>0</v>
      </c>
      <c r="EV115">
        <v>425.0245333333333</v>
      </c>
      <c r="EW115">
        <v>5.00078</v>
      </c>
      <c r="EX115">
        <v>8402.172333333334</v>
      </c>
      <c r="EY115">
        <v>16379.41</v>
      </c>
      <c r="EZ115">
        <v>39.5124</v>
      </c>
      <c r="FA115">
        <v>40.27893333333332</v>
      </c>
      <c r="FB115">
        <v>39.6206</v>
      </c>
      <c r="FC115">
        <v>39.99153333333334</v>
      </c>
      <c r="FD115">
        <v>40.49973333333332</v>
      </c>
      <c r="FE115">
        <v>1955.067</v>
      </c>
      <c r="FF115">
        <v>39.91</v>
      </c>
      <c r="FG115">
        <v>0</v>
      </c>
      <c r="FH115">
        <v>1759075432.4</v>
      </c>
      <c r="FI115">
        <v>0</v>
      </c>
      <c r="FJ115">
        <v>425.01204</v>
      </c>
      <c r="FK115">
        <v>-1.71346153413394</v>
      </c>
      <c r="FL115">
        <v>-14.42999997738653</v>
      </c>
      <c r="FM115">
        <v>8402.1</v>
      </c>
      <c r="FN115">
        <v>15</v>
      </c>
      <c r="FO115">
        <v>0</v>
      </c>
      <c r="FP115" t="s">
        <v>439</v>
      </c>
      <c r="FQ115">
        <v>1746989605.5</v>
      </c>
      <c r="FR115">
        <v>1746989593.5</v>
      </c>
      <c r="FS115">
        <v>0</v>
      </c>
      <c r="FT115">
        <v>-0.274</v>
      </c>
      <c r="FU115">
        <v>-0.002</v>
      </c>
      <c r="FV115">
        <v>2.549</v>
      </c>
      <c r="FW115">
        <v>0.129</v>
      </c>
      <c r="FX115">
        <v>420</v>
      </c>
      <c r="FY115">
        <v>17</v>
      </c>
      <c r="FZ115">
        <v>0.02</v>
      </c>
      <c r="GA115">
        <v>0.04</v>
      </c>
      <c r="GB115">
        <v>-11.73556829268293</v>
      </c>
      <c r="GC115">
        <v>-0.6680968641114952</v>
      </c>
      <c r="GD115">
        <v>0.09295387116940178</v>
      </c>
      <c r="GE115">
        <v>0</v>
      </c>
      <c r="GF115">
        <v>425.1026764705882</v>
      </c>
      <c r="GG115">
        <v>-1.348220014191288</v>
      </c>
      <c r="GH115">
        <v>0.2305129472678934</v>
      </c>
      <c r="GI115">
        <v>0</v>
      </c>
      <c r="GJ115">
        <v>1.829619268292683</v>
      </c>
      <c r="GK115">
        <v>0.1858756097560961</v>
      </c>
      <c r="GL115">
        <v>0.02268278023031568</v>
      </c>
      <c r="GM115">
        <v>0</v>
      </c>
      <c r="GN115">
        <v>0</v>
      </c>
      <c r="GO115">
        <v>3</v>
      </c>
      <c r="GP115" t="s">
        <v>458</v>
      </c>
      <c r="GQ115">
        <v>3.10186</v>
      </c>
      <c r="GR115">
        <v>2.72569</v>
      </c>
      <c r="GS115">
        <v>0.0866913</v>
      </c>
      <c r="GT115">
        <v>0.08845749999999999</v>
      </c>
      <c r="GU115">
        <v>0.101585</v>
      </c>
      <c r="GV115">
        <v>0.0967778</v>
      </c>
      <c r="GW115">
        <v>23877.7</v>
      </c>
      <c r="GX115">
        <v>21644.3</v>
      </c>
      <c r="GY115">
        <v>26708.2</v>
      </c>
      <c r="GZ115">
        <v>23966.5</v>
      </c>
      <c r="HA115">
        <v>38391.8</v>
      </c>
      <c r="HB115">
        <v>31995.7</v>
      </c>
      <c r="HC115">
        <v>46635.5</v>
      </c>
      <c r="HD115">
        <v>37911.1</v>
      </c>
      <c r="HE115">
        <v>1.8696</v>
      </c>
      <c r="HF115">
        <v>1.86957</v>
      </c>
      <c r="HG115">
        <v>0.122003</v>
      </c>
      <c r="HH115">
        <v>0</v>
      </c>
      <c r="HI115">
        <v>28.0215</v>
      </c>
      <c r="HJ115">
        <v>999.9</v>
      </c>
      <c r="HK115">
        <v>48.4</v>
      </c>
      <c r="HL115">
        <v>31.1</v>
      </c>
      <c r="HM115">
        <v>24.159</v>
      </c>
      <c r="HN115">
        <v>61.2791</v>
      </c>
      <c r="HO115">
        <v>22.2796</v>
      </c>
      <c r="HP115">
        <v>1</v>
      </c>
      <c r="HQ115">
        <v>0.120793</v>
      </c>
      <c r="HR115">
        <v>0.0781264</v>
      </c>
      <c r="HS115">
        <v>20.2813</v>
      </c>
      <c r="HT115">
        <v>5.21444</v>
      </c>
      <c r="HU115">
        <v>11.98</v>
      </c>
      <c r="HV115">
        <v>4.96375</v>
      </c>
      <c r="HW115">
        <v>3.2747</v>
      </c>
      <c r="HX115">
        <v>9999</v>
      </c>
      <c r="HY115">
        <v>9999</v>
      </c>
      <c r="HZ115">
        <v>9999</v>
      </c>
      <c r="IA115">
        <v>31.7</v>
      </c>
      <c r="IB115">
        <v>1.86401</v>
      </c>
      <c r="IC115">
        <v>1.86009</v>
      </c>
      <c r="ID115">
        <v>1.85838</v>
      </c>
      <c r="IE115">
        <v>1.85974</v>
      </c>
      <c r="IF115">
        <v>1.85989</v>
      </c>
      <c r="IG115">
        <v>1.85836</v>
      </c>
      <c r="IH115">
        <v>1.85745</v>
      </c>
      <c r="II115">
        <v>1.85242</v>
      </c>
      <c r="IJ115">
        <v>0</v>
      </c>
      <c r="IK115">
        <v>0</v>
      </c>
      <c r="IL115">
        <v>0</v>
      </c>
      <c r="IM115">
        <v>0</v>
      </c>
      <c r="IN115" t="s">
        <v>441</v>
      </c>
      <c r="IO115" t="s">
        <v>442</v>
      </c>
      <c r="IP115" t="s">
        <v>443</v>
      </c>
      <c r="IQ115" t="s">
        <v>443</v>
      </c>
      <c r="IR115" t="s">
        <v>443</v>
      </c>
      <c r="IS115" t="s">
        <v>443</v>
      </c>
      <c r="IT115">
        <v>0</v>
      </c>
      <c r="IU115">
        <v>100</v>
      </c>
      <c r="IV115">
        <v>100</v>
      </c>
      <c r="IW115">
        <v>-0.898</v>
      </c>
      <c r="IX115">
        <v>0.2902</v>
      </c>
      <c r="IY115">
        <v>-0.819046093373875</v>
      </c>
      <c r="IZ115">
        <v>-0.0008311593448893811</v>
      </c>
      <c r="JA115">
        <v>1.768286430498992E-06</v>
      </c>
      <c r="JB115">
        <v>-5.176383660599935E-10</v>
      </c>
      <c r="JC115">
        <v>0.01793090377665582</v>
      </c>
      <c r="JD115">
        <v>0.002652576625932546</v>
      </c>
      <c r="JE115">
        <v>0.0004569377311329863</v>
      </c>
      <c r="JF115">
        <v>1.003524486243527E-07</v>
      </c>
      <c r="JG115">
        <v>2</v>
      </c>
      <c r="JH115">
        <v>1975</v>
      </c>
      <c r="JI115">
        <v>1</v>
      </c>
      <c r="JJ115">
        <v>26</v>
      </c>
      <c r="JK115">
        <v>201430.6</v>
      </c>
      <c r="JL115">
        <v>201430.8</v>
      </c>
      <c r="JM115">
        <v>1.12915</v>
      </c>
      <c r="JN115">
        <v>2.61841</v>
      </c>
      <c r="JO115">
        <v>1.49658</v>
      </c>
      <c r="JP115">
        <v>2.34497</v>
      </c>
      <c r="JQ115">
        <v>1.54907</v>
      </c>
      <c r="JR115">
        <v>2.43652</v>
      </c>
      <c r="JS115">
        <v>35.9178</v>
      </c>
      <c r="JT115">
        <v>24.1751</v>
      </c>
      <c r="JU115">
        <v>18</v>
      </c>
      <c r="JV115">
        <v>481.599</v>
      </c>
      <c r="JW115">
        <v>496.236</v>
      </c>
      <c r="JX115">
        <v>27.4865</v>
      </c>
      <c r="JY115">
        <v>28.8194</v>
      </c>
      <c r="JZ115">
        <v>30.0004</v>
      </c>
      <c r="KA115">
        <v>28.9824</v>
      </c>
      <c r="KB115">
        <v>28.9657</v>
      </c>
      <c r="KC115">
        <v>22.6917</v>
      </c>
      <c r="KD115">
        <v>19.7201</v>
      </c>
      <c r="KE115">
        <v>100</v>
      </c>
      <c r="KF115">
        <v>27.484</v>
      </c>
      <c r="KG115">
        <v>413.684</v>
      </c>
      <c r="KH115">
        <v>20.0646</v>
      </c>
      <c r="KI115">
        <v>101.967</v>
      </c>
      <c r="KJ115">
        <v>91.43340000000001</v>
      </c>
    </row>
    <row r="116" spans="1:296">
      <c r="A116">
        <v>98</v>
      </c>
      <c r="B116">
        <v>1759075445.5</v>
      </c>
      <c r="C116">
        <v>2362.400000095367</v>
      </c>
      <c r="D116" t="s">
        <v>640</v>
      </c>
      <c r="E116" t="s">
        <v>641</v>
      </c>
      <c r="F116">
        <v>5</v>
      </c>
      <c r="G116" t="s">
        <v>639</v>
      </c>
      <c r="H116">
        <v>1759075437.655172</v>
      </c>
      <c r="I116">
        <f>(J116)/1000</f>
        <v>0</v>
      </c>
      <c r="J116">
        <f>IF(DO116, AM116, AG116)</f>
        <v>0</v>
      </c>
      <c r="K116">
        <f>IF(DO116, AH116, AF116)</f>
        <v>0</v>
      </c>
      <c r="L116">
        <f>DQ116 - IF(AT116&gt;1, K116*DK116*100.0/(AV116), 0)</f>
        <v>0</v>
      </c>
      <c r="M116">
        <f>((S116-I116/2)*L116-K116)/(S116+I116/2)</f>
        <v>0</v>
      </c>
      <c r="N116">
        <f>M116*(DX116+DY116)/1000.0</f>
        <v>0</v>
      </c>
      <c r="O116">
        <f>(DQ116 - IF(AT116&gt;1, K116*DK116*100.0/(AV116), 0))*(DX116+DY116)/1000.0</f>
        <v>0</v>
      </c>
      <c r="P116">
        <f>2.0/((1/R116-1/Q116)+SIGN(R116)*SQRT((1/R116-1/Q116)*(1/R116-1/Q116) + 4*DL116/((DL116+1)*(DL116+1))*(2*1/R116*1/Q116-1/Q116*1/Q116)))</f>
        <v>0</v>
      </c>
      <c r="Q116">
        <f>IF(LEFT(DM116,1)&lt;&gt;"0",IF(LEFT(DM116,1)="1",3.0,DN116),$D$5+$E$5*(EE116*DX116/($K$5*1000))+$F$5*(EE116*DX116/($K$5*1000))*MAX(MIN(DK116,$J$5),$I$5)*MAX(MIN(DK116,$J$5),$I$5)+$G$5*MAX(MIN(DK116,$J$5),$I$5)*(EE116*DX116/($K$5*1000))+$H$5*(EE116*DX116/($K$5*1000))*(EE116*DX116/($K$5*1000)))</f>
        <v>0</v>
      </c>
      <c r="R116">
        <f>I116*(1000-(1000*0.61365*exp(17.502*V116/(240.97+V116))/(DX116+DY116)+DS116)/2)/(1000*0.61365*exp(17.502*V116/(240.97+V116))/(DX116+DY116)-DS116)</f>
        <v>0</v>
      </c>
      <c r="S116">
        <f>1/((DL116+1)/(P116/1.6)+1/(Q116/1.37)) + DL116/((DL116+1)/(P116/1.6) + DL116/(Q116/1.37))</f>
        <v>0</v>
      </c>
      <c r="T116">
        <f>(DG116*DJ116)</f>
        <v>0</v>
      </c>
      <c r="U116">
        <f>(DZ116+(T116+2*0.95*5.67E-8*(((DZ116+$B$9)+273)^4-(DZ116+273)^4)-44100*I116)/(1.84*29.3*Q116+8*0.95*5.67E-8*(DZ116+273)^3))</f>
        <v>0</v>
      </c>
      <c r="V116">
        <f>($C$9*EA116+$D$9*EB116+$E$9*U116)</f>
        <v>0</v>
      </c>
      <c r="W116">
        <f>0.61365*exp(17.502*V116/(240.97+V116))</f>
        <v>0</v>
      </c>
      <c r="X116">
        <f>(Y116/Z116*100)</f>
        <v>0</v>
      </c>
      <c r="Y116">
        <f>DS116*(DX116+DY116)/1000</f>
        <v>0</v>
      </c>
      <c r="Z116">
        <f>0.61365*exp(17.502*DZ116/(240.97+DZ116))</f>
        <v>0</v>
      </c>
      <c r="AA116">
        <f>(W116-DS116*(DX116+DY116)/1000)</f>
        <v>0</v>
      </c>
      <c r="AB116">
        <f>(-I116*44100)</f>
        <v>0</v>
      </c>
      <c r="AC116">
        <f>2*29.3*Q116*0.92*(DZ116-V116)</f>
        <v>0</v>
      </c>
      <c r="AD116">
        <f>2*0.95*5.67E-8*(((DZ116+$B$9)+273)^4-(V116+273)^4)</f>
        <v>0</v>
      </c>
      <c r="AE116">
        <f>T116+AD116+AB116+AC116</f>
        <v>0</v>
      </c>
      <c r="AF116">
        <f>DW116*AT116*(DR116-DQ116*(1000-AT116*DT116)/(1000-AT116*DS116))/(100*DK116)</f>
        <v>0</v>
      </c>
      <c r="AG116">
        <f>1000*DW116*AT116*(DS116-DT116)/(100*DK116*(1000-AT116*DS116))</f>
        <v>0</v>
      </c>
      <c r="AH116">
        <f>(AI116 - AJ116 - DX116*1E3/(8.314*(DZ116+273.15)) * AL116/DW116 * AK116) * DW116/(100*DK116) * (1000 - DT116)/1000</f>
        <v>0</v>
      </c>
      <c r="AI116">
        <v>428.919199340368</v>
      </c>
      <c r="AJ116">
        <v>417.6636060606058</v>
      </c>
      <c r="AK116">
        <v>-0.001904191552913423</v>
      </c>
      <c r="AL116">
        <v>65.07679589717384</v>
      </c>
      <c r="AM116">
        <f>(AO116 - AN116 + DX116*1E3/(8.314*(DZ116+273.15)) * AQ116/DW116 * AP116) * DW116/(100*DK116) * 1000/(1000 - AO116)</f>
        <v>0</v>
      </c>
      <c r="AN116">
        <v>20.06516232000001</v>
      </c>
      <c r="AO116">
        <v>21.9069896969697</v>
      </c>
      <c r="AP116">
        <v>-0.0007501103896107217</v>
      </c>
      <c r="AQ116">
        <v>105.27</v>
      </c>
      <c r="AR116">
        <v>1</v>
      </c>
      <c r="AS116">
        <v>0</v>
      </c>
      <c r="AT116">
        <f>IF(AR116*$H$15&gt;=AV116,1.0,(AV116/(AV116-AR116*$H$15)))</f>
        <v>0</v>
      </c>
      <c r="AU116">
        <f>(AT116-1)*100</f>
        <v>0</v>
      </c>
      <c r="AV116">
        <f>MAX(0,($B$15+$C$15*EE116)/(1+$D$15*EE116)*DX116/(DZ116+273)*$E$15)</f>
        <v>0</v>
      </c>
      <c r="AW116" t="s">
        <v>437</v>
      </c>
      <c r="AX116" t="s">
        <v>437</v>
      </c>
      <c r="AY116">
        <v>0</v>
      </c>
      <c r="AZ116">
        <v>0</v>
      </c>
      <c r="BA116">
        <f>1-AY116/AZ116</f>
        <v>0</v>
      </c>
      <c r="BB116">
        <v>0</v>
      </c>
      <c r="BC116" t="s">
        <v>437</v>
      </c>
      <c r="BD116" t="s">
        <v>437</v>
      </c>
      <c r="BE116">
        <v>0</v>
      </c>
      <c r="BF116">
        <v>0</v>
      </c>
      <c r="BG116">
        <f>1-BE116/BF116</f>
        <v>0</v>
      </c>
      <c r="BH116">
        <v>0.5</v>
      </c>
      <c r="BI116">
        <f>DH116</f>
        <v>0</v>
      </c>
      <c r="BJ116">
        <f>K116</f>
        <v>0</v>
      </c>
      <c r="BK116">
        <f>BG116*BH116*BI116</f>
        <v>0</v>
      </c>
      <c r="BL116">
        <f>(BJ116-BB116)/BI116</f>
        <v>0</v>
      </c>
      <c r="BM116">
        <f>(AZ116-BF116)/BF116</f>
        <v>0</v>
      </c>
      <c r="BN116">
        <f>AY116/(BA116+AY116/BF116)</f>
        <v>0</v>
      </c>
      <c r="BO116" t="s">
        <v>437</v>
      </c>
      <c r="BP116">
        <v>0</v>
      </c>
      <c r="BQ116">
        <f>IF(BP116&lt;&gt;0, BP116, BN116)</f>
        <v>0</v>
      </c>
      <c r="BR116">
        <f>1-BQ116/BF116</f>
        <v>0</v>
      </c>
      <c r="BS116">
        <f>(BF116-BE116)/(BF116-BQ116)</f>
        <v>0</v>
      </c>
      <c r="BT116">
        <f>(AZ116-BF116)/(AZ116-BQ116)</f>
        <v>0</v>
      </c>
      <c r="BU116">
        <f>(BF116-BE116)/(BF116-AY116)</f>
        <v>0</v>
      </c>
      <c r="BV116">
        <f>(AZ116-BF116)/(AZ116-AY116)</f>
        <v>0</v>
      </c>
      <c r="BW116">
        <f>(BS116*BQ116/BE116)</f>
        <v>0</v>
      </c>
      <c r="BX116">
        <f>(1-BW116)</f>
        <v>0</v>
      </c>
      <c r="DG116">
        <f>$B$13*EF116+$C$13*EG116+$F$13*ER116*(1-EU116)</f>
        <v>0</v>
      </c>
      <c r="DH116">
        <f>DG116*DI116</f>
        <v>0</v>
      </c>
      <c r="DI116">
        <f>($B$13*$D$11+$C$13*$D$11+$F$13*((FE116+EW116)/MAX(FE116+EW116+FF116, 0.1)*$I$11+FF116/MAX(FE116+EW116+FF116, 0.1)*$J$11))/($B$13+$C$13+$F$13)</f>
        <v>0</v>
      </c>
      <c r="DJ116">
        <f>($B$13*$K$11+$C$13*$K$11+$F$13*((FE116+EW116)/MAX(FE116+EW116+FF116, 0.1)*$P$11+FF116/MAX(FE116+EW116+FF116, 0.1)*$Q$11))/($B$13+$C$13+$F$13)</f>
        <v>0</v>
      </c>
      <c r="DK116">
        <v>2.96</v>
      </c>
      <c r="DL116">
        <v>0.5</v>
      </c>
      <c r="DM116" t="s">
        <v>438</v>
      </c>
      <c r="DN116">
        <v>2</v>
      </c>
      <c r="DO116" t="b">
        <v>1</v>
      </c>
      <c r="DP116">
        <v>1759075437.655172</v>
      </c>
      <c r="DQ116">
        <v>408.519275862069</v>
      </c>
      <c r="DR116">
        <v>420.1312068965516</v>
      </c>
      <c r="DS116">
        <v>21.93269310344828</v>
      </c>
      <c r="DT116">
        <v>20.0840724137931</v>
      </c>
      <c r="DU116">
        <v>409.4176206896552</v>
      </c>
      <c r="DV116">
        <v>21.64231379310345</v>
      </c>
      <c r="DW116">
        <v>500.0060689655171</v>
      </c>
      <c r="DX116">
        <v>90.89179310344826</v>
      </c>
      <c r="DY116">
        <v>0.06780437931034484</v>
      </c>
      <c r="DZ116">
        <v>28.84560344827587</v>
      </c>
      <c r="EA116">
        <v>30.00515517241379</v>
      </c>
      <c r="EB116">
        <v>999.9000000000002</v>
      </c>
      <c r="EC116">
        <v>0</v>
      </c>
      <c r="ED116">
        <v>0</v>
      </c>
      <c r="EE116">
        <v>9998.331034482759</v>
      </c>
      <c r="EF116">
        <v>0</v>
      </c>
      <c r="EG116">
        <v>11.05401034482758</v>
      </c>
      <c r="EH116">
        <v>-11.61198655172414</v>
      </c>
      <c r="EI116">
        <v>417.6801034482759</v>
      </c>
      <c r="EJ116">
        <v>428.7421724137931</v>
      </c>
      <c r="EK116">
        <v>1.84862</v>
      </c>
      <c r="EL116">
        <v>420.1312068965516</v>
      </c>
      <c r="EM116">
        <v>20.0840724137931</v>
      </c>
      <c r="EN116">
        <v>1.993501724137931</v>
      </c>
      <c r="EO116">
        <v>1.82547724137931</v>
      </c>
      <c r="EP116">
        <v>17.39280689655173</v>
      </c>
      <c r="EQ116">
        <v>16.00666206896552</v>
      </c>
      <c r="ER116">
        <v>1999.979999999999</v>
      </c>
      <c r="ES116">
        <v>0.9799943103448279</v>
      </c>
      <c r="ET116">
        <v>0.02000607931034483</v>
      </c>
      <c r="EU116">
        <v>0</v>
      </c>
      <c r="EV116">
        <v>424.9113448275862</v>
      </c>
      <c r="EW116">
        <v>5.00078</v>
      </c>
      <c r="EX116">
        <v>8401.006896551724</v>
      </c>
      <c r="EY116">
        <v>16379.44137931035</v>
      </c>
      <c r="EZ116">
        <v>39.49555172413793</v>
      </c>
      <c r="FA116">
        <v>40.27993103448275</v>
      </c>
      <c r="FB116">
        <v>39.66141379310343</v>
      </c>
      <c r="FC116">
        <v>39.98913793103448</v>
      </c>
      <c r="FD116">
        <v>40.52341379310344</v>
      </c>
      <c r="FE116">
        <v>1955.07</v>
      </c>
      <c r="FF116">
        <v>39.91</v>
      </c>
      <c r="FG116">
        <v>0</v>
      </c>
      <c r="FH116">
        <v>1759075437.8</v>
      </c>
      <c r="FI116">
        <v>0</v>
      </c>
      <c r="FJ116">
        <v>424.9113846153846</v>
      </c>
      <c r="FK116">
        <v>-0.9924786359176917</v>
      </c>
      <c r="FL116">
        <v>-12.95829060525349</v>
      </c>
      <c r="FM116">
        <v>8400.902692307691</v>
      </c>
      <c r="FN116">
        <v>15</v>
      </c>
      <c r="FO116">
        <v>0</v>
      </c>
      <c r="FP116" t="s">
        <v>439</v>
      </c>
      <c r="FQ116">
        <v>1746989605.5</v>
      </c>
      <c r="FR116">
        <v>1746989593.5</v>
      </c>
      <c r="FS116">
        <v>0</v>
      </c>
      <c r="FT116">
        <v>-0.274</v>
      </c>
      <c r="FU116">
        <v>-0.002</v>
      </c>
      <c r="FV116">
        <v>2.549</v>
      </c>
      <c r="FW116">
        <v>0.129</v>
      </c>
      <c r="FX116">
        <v>420</v>
      </c>
      <c r="FY116">
        <v>17</v>
      </c>
      <c r="FZ116">
        <v>0.02</v>
      </c>
      <c r="GA116">
        <v>0.04</v>
      </c>
      <c r="GB116">
        <v>-11.68840975609756</v>
      </c>
      <c r="GC116">
        <v>1.059579094076638</v>
      </c>
      <c r="GD116">
        <v>0.2795175545819131</v>
      </c>
      <c r="GE116">
        <v>0</v>
      </c>
      <c r="GF116">
        <v>424.986794117647</v>
      </c>
      <c r="GG116">
        <v>-1.653307871910327</v>
      </c>
      <c r="GH116">
        <v>0.2739111899236635</v>
      </c>
      <c r="GI116">
        <v>0</v>
      </c>
      <c r="GJ116">
        <v>1.838261951219512</v>
      </c>
      <c r="GK116">
        <v>0.1785869686411164</v>
      </c>
      <c r="GL116">
        <v>0.02263054456729345</v>
      </c>
      <c r="GM116">
        <v>0</v>
      </c>
      <c r="GN116">
        <v>0</v>
      </c>
      <c r="GO116">
        <v>3</v>
      </c>
      <c r="GP116" t="s">
        <v>458</v>
      </c>
      <c r="GQ116">
        <v>3.10221</v>
      </c>
      <c r="GR116">
        <v>2.72535</v>
      </c>
      <c r="GS116">
        <v>0.08667320000000001</v>
      </c>
      <c r="GT116">
        <v>0.0879931</v>
      </c>
      <c r="GU116">
        <v>0.101537</v>
      </c>
      <c r="GV116">
        <v>0.0967889</v>
      </c>
      <c r="GW116">
        <v>23877.8</v>
      </c>
      <c r="GX116">
        <v>21655.5</v>
      </c>
      <c r="GY116">
        <v>26707.9</v>
      </c>
      <c r="GZ116">
        <v>23966.7</v>
      </c>
      <c r="HA116">
        <v>38393.4</v>
      </c>
      <c r="HB116">
        <v>31995.3</v>
      </c>
      <c r="HC116">
        <v>46634.9</v>
      </c>
      <c r="HD116">
        <v>37911.1</v>
      </c>
      <c r="HE116">
        <v>1.8703</v>
      </c>
      <c r="HF116">
        <v>1.8689</v>
      </c>
      <c r="HG116">
        <v>0.121962</v>
      </c>
      <c r="HH116">
        <v>0</v>
      </c>
      <c r="HI116">
        <v>28.0225</v>
      </c>
      <c r="HJ116">
        <v>999.9</v>
      </c>
      <c r="HK116">
        <v>48.4</v>
      </c>
      <c r="HL116">
        <v>31.1</v>
      </c>
      <c r="HM116">
        <v>24.1593</v>
      </c>
      <c r="HN116">
        <v>60.5691</v>
      </c>
      <c r="HO116">
        <v>22.1755</v>
      </c>
      <c r="HP116">
        <v>1</v>
      </c>
      <c r="HQ116">
        <v>0.121011</v>
      </c>
      <c r="HR116">
        <v>0.102546</v>
      </c>
      <c r="HS116">
        <v>20.281</v>
      </c>
      <c r="HT116">
        <v>5.21175</v>
      </c>
      <c r="HU116">
        <v>11.9794</v>
      </c>
      <c r="HV116">
        <v>4.96325</v>
      </c>
      <c r="HW116">
        <v>3.27438</v>
      </c>
      <c r="HX116">
        <v>9999</v>
      </c>
      <c r="HY116">
        <v>9999</v>
      </c>
      <c r="HZ116">
        <v>9999</v>
      </c>
      <c r="IA116">
        <v>31.7</v>
      </c>
      <c r="IB116">
        <v>1.86399</v>
      </c>
      <c r="IC116">
        <v>1.86011</v>
      </c>
      <c r="ID116">
        <v>1.85837</v>
      </c>
      <c r="IE116">
        <v>1.85975</v>
      </c>
      <c r="IF116">
        <v>1.85989</v>
      </c>
      <c r="IG116">
        <v>1.85837</v>
      </c>
      <c r="IH116">
        <v>1.85745</v>
      </c>
      <c r="II116">
        <v>1.85242</v>
      </c>
      <c r="IJ116">
        <v>0</v>
      </c>
      <c r="IK116">
        <v>0</v>
      </c>
      <c r="IL116">
        <v>0</v>
      </c>
      <c r="IM116">
        <v>0</v>
      </c>
      <c r="IN116" t="s">
        <v>441</v>
      </c>
      <c r="IO116" t="s">
        <v>442</v>
      </c>
      <c r="IP116" t="s">
        <v>443</v>
      </c>
      <c r="IQ116" t="s">
        <v>443</v>
      </c>
      <c r="IR116" t="s">
        <v>443</v>
      </c>
      <c r="IS116" t="s">
        <v>443</v>
      </c>
      <c r="IT116">
        <v>0</v>
      </c>
      <c r="IU116">
        <v>100</v>
      </c>
      <c r="IV116">
        <v>100</v>
      </c>
      <c r="IW116">
        <v>-0.898</v>
      </c>
      <c r="IX116">
        <v>0.2898</v>
      </c>
      <c r="IY116">
        <v>-0.819046093373875</v>
      </c>
      <c r="IZ116">
        <v>-0.0008311593448893811</v>
      </c>
      <c r="JA116">
        <v>1.768286430498992E-06</v>
      </c>
      <c r="JB116">
        <v>-5.176383660599935E-10</v>
      </c>
      <c r="JC116">
        <v>0.01793090377665582</v>
      </c>
      <c r="JD116">
        <v>0.002652576625932546</v>
      </c>
      <c r="JE116">
        <v>0.0004569377311329863</v>
      </c>
      <c r="JF116">
        <v>1.003524486243527E-07</v>
      </c>
      <c r="JG116">
        <v>2</v>
      </c>
      <c r="JH116">
        <v>1975</v>
      </c>
      <c r="JI116">
        <v>1</v>
      </c>
      <c r="JJ116">
        <v>26</v>
      </c>
      <c r="JK116">
        <v>201430.7</v>
      </c>
      <c r="JL116">
        <v>201430.9</v>
      </c>
      <c r="JM116">
        <v>1.10596</v>
      </c>
      <c r="JN116">
        <v>2.61597</v>
      </c>
      <c r="JO116">
        <v>1.49658</v>
      </c>
      <c r="JP116">
        <v>2.34497</v>
      </c>
      <c r="JQ116">
        <v>1.54907</v>
      </c>
      <c r="JR116">
        <v>2.47314</v>
      </c>
      <c r="JS116">
        <v>35.9412</v>
      </c>
      <c r="JT116">
        <v>24.1838</v>
      </c>
      <c r="JU116">
        <v>18</v>
      </c>
      <c r="JV116">
        <v>482.029</v>
      </c>
      <c r="JW116">
        <v>495.817</v>
      </c>
      <c r="JX116">
        <v>27.4849</v>
      </c>
      <c r="JY116">
        <v>28.8231</v>
      </c>
      <c r="JZ116">
        <v>30.0002</v>
      </c>
      <c r="KA116">
        <v>28.9855</v>
      </c>
      <c r="KB116">
        <v>28.9692</v>
      </c>
      <c r="KC116">
        <v>22.1842</v>
      </c>
      <c r="KD116">
        <v>19.7201</v>
      </c>
      <c r="KE116">
        <v>100</v>
      </c>
      <c r="KF116">
        <v>27.4752</v>
      </c>
      <c r="KG116">
        <v>400.292</v>
      </c>
      <c r="KH116">
        <v>20.0646</v>
      </c>
      <c r="KI116">
        <v>101.966</v>
      </c>
      <c r="KJ116">
        <v>91.4337</v>
      </c>
    </row>
    <row r="117" spans="1:296">
      <c r="A117">
        <v>99</v>
      </c>
      <c r="B117">
        <v>1759075450.5</v>
      </c>
      <c r="C117">
        <v>2367.400000095367</v>
      </c>
      <c r="D117" t="s">
        <v>642</v>
      </c>
      <c r="E117" t="s">
        <v>643</v>
      </c>
      <c r="F117">
        <v>5</v>
      </c>
      <c r="G117" t="s">
        <v>639</v>
      </c>
      <c r="H117">
        <v>1759075442.732143</v>
      </c>
      <c r="I117">
        <f>(J117)/1000</f>
        <v>0</v>
      </c>
      <c r="J117">
        <f>IF(DO117, AM117, AG117)</f>
        <v>0</v>
      </c>
      <c r="K117">
        <f>IF(DO117, AH117, AF117)</f>
        <v>0</v>
      </c>
      <c r="L117">
        <f>DQ117 - IF(AT117&gt;1, K117*DK117*100.0/(AV117), 0)</f>
        <v>0</v>
      </c>
      <c r="M117">
        <f>((S117-I117/2)*L117-K117)/(S117+I117/2)</f>
        <v>0</v>
      </c>
      <c r="N117">
        <f>M117*(DX117+DY117)/1000.0</f>
        <v>0</v>
      </c>
      <c r="O117">
        <f>(DQ117 - IF(AT117&gt;1, K117*DK117*100.0/(AV117), 0))*(DX117+DY117)/1000.0</f>
        <v>0</v>
      </c>
      <c r="P117">
        <f>2.0/((1/R117-1/Q117)+SIGN(R117)*SQRT((1/R117-1/Q117)*(1/R117-1/Q117) + 4*DL117/((DL117+1)*(DL117+1))*(2*1/R117*1/Q117-1/Q117*1/Q117)))</f>
        <v>0</v>
      </c>
      <c r="Q117">
        <f>IF(LEFT(DM117,1)&lt;&gt;"0",IF(LEFT(DM117,1)="1",3.0,DN117),$D$5+$E$5*(EE117*DX117/($K$5*1000))+$F$5*(EE117*DX117/($K$5*1000))*MAX(MIN(DK117,$J$5),$I$5)*MAX(MIN(DK117,$J$5),$I$5)+$G$5*MAX(MIN(DK117,$J$5),$I$5)*(EE117*DX117/($K$5*1000))+$H$5*(EE117*DX117/($K$5*1000))*(EE117*DX117/($K$5*1000)))</f>
        <v>0</v>
      </c>
      <c r="R117">
        <f>I117*(1000-(1000*0.61365*exp(17.502*V117/(240.97+V117))/(DX117+DY117)+DS117)/2)/(1000*0.61365*exp(17.502*V117/(240.97+V117))/(DX117+DY117)-DS117)</f>
        <v>0</v>
      </c>
      <c r="S117">
        <f>1/((DL117+1)/(P117/1.6)+1/(Q117/1.37)) + DL117/((DL117+1)/(P117/1.6) + DL117/(Q117/1.37))</f>
        <v>0</v>
      </c>
      <c r="T117">
        <f>(DG117*DJ117)</f>
        <v>0</v>
      </c>
      <c r="U117">
        <f>(DZ117+(T117+2*0.95*5.67E-8*(((DZ117+$B$9)+273)^4-(DZ117+273)^4)-44100*I117)/(1.84*29.3*Q117+8*0.95*5.67E-8*(DZ117+273)^3))</f>
        <v>0</v>
      </c>
      <c r="V117">
        <f>($C$9*EA117+$D$9*EB117+$E$9*U117)</f>
        <v>0</v>
      </c>
      <c r="W117">
        <f>0.61365*exp(17.502*V117/(240.97+V117))</f>
        <v>0</v>
      </c>
      <c r="X117">
        <f>(Y117/Z117*100)</f>
        <v>0</v>
      </c>
      <c r="Y117">
        <f>DS117*(DX117+DY117)/1000</f>
        <v>0</v>
      </c>
      <c r="Z117">
        <f>0.61365*exp(17.502*DZ117/(240.97+DZ117))</f>
        <v>0</v>
      </c>
      <c r="AA117">
        <f>(W117-DS117*(DX117+DY117)/1000)</f>
        <v>0</v>
      </c>
      <c r="AB117">
        <f>(-I117*44100)</f>
        <v>0</v>
      </c>
      <c r="AC117">
        <f>2*29.3*Q117*0.92*(DZ117-V117)</f>
        <v>0</v>
      </c>
      <c r="AD117">
        <f>2*0.95*5.67E-8*(((DZ117+$B$9)+273)^4-(V117+273)^4)</f>
        <v>0</v>
      </c>
      <c r="AE117">
        <f>T117+AD117+AB117+AC117</f>
        <v>0</v>
      </c>
      <c r="AF117">
        <f>DW117*AT117*(DR117-DQ117*(1000-AT117*DT117)/(1000-AT117*DS117))/(100*DK117)</f>
        <v>0</v>
      </c>
      <c r="AG117">
        <f>1000*DW117*AT117*(DS117-DT117)/(100*DK117*(1000-AT117*DS117))</f>
        <v>0</v>
      </c>
      <c r="AH117">
        <f>(AI117 - AJ117 - DX117*1E3/(8.314*(DZ117+273.15)) * AL117/DW117 * AK117) * DW117/(100*DK117) * (1000 - DT117)/1000</f>
        <v>0</v>
      </c>
      <c r="AI117">
        <v>421.7009627676171</v>
      </c>
      <c r="AJ117">
        <v>414.318503030303</v>
      </c>
      <c r="AK117">
        <v>-0.8024730068324251</v>
      </c>
      <c r="AL117">
        <v>65.07679589717384</v>
      </c>
      <c r="AM117">
        <f>(AO117 - AN117 + DX117*1E3/(8.314*(DZ117+273.15)) * AQ117/DW117 * AP117) * DW117/(100*DK117) * 1000/(1000 - AO117)</f>
        <v>0</v>
      </c>
      <c r="AN117">
        <v>20.06663469333333</v>
      </c>
      <c r="AO117">
        <v>21.89913818181819</v>
      </c>
      <c r="AP117">
        <v>-0.0002367885447887141</v>
      </c>
      <c r="AQ117">
        <v>105.27</v>
      </c>
      <c r="AR117">
        <v>1</v>
      </c>
      <c r="AS117">
        <v>0</v>
      </c>
      <c r="AT117">
        <f>IF(AR117*$H$15&gt;=AV117,1.0,(AV117/(AV117-AR117*$H$15)))</f>
        <v>0</v>
      </c>
      <c r="AU117">
        <f>(AT117-1)*100</f>
        <v>0</v>
      </c>
      <c r="AV117">
        <f>MAX(0,($B$15+$C$15*EE117)/(1+$D$15*EE117)*DX117/(DZ117+273)*$E$15)</f>
        <v>0</v>
      </c>
      <c r="AW117" t="s">
        <v>437</v>
      </c>
      <c r="AX117" t="s">
        <v>437</v>
      </c>
      <c r="AY117">
        <v>0</v>
      </c>
      <c r="AZ117">
        <v>0</v>
      </c>
      <c r="BA117">
        <f>1-AY117/AZ117</f>
        <v>0</v>
      </c>
      <c r="BB117">
        <v>0</v>
      </c>
      <c r="BC117" t="s">
        <v>437</v>
      </c>
      <c r="BD117" t="s">
        <v>437</v>
      </c>
      <c r="BE117">
        <v>0</v>
      </c>
      <c r="BF117">
        <v>0</v>
      </c>
      <c r="BG117">
        <f>1-BE117/BF117</f>
        <v>0</v>
      </c>
      <c r="BH117">
        <v>0.5</v>
      </c>
      <c r="BI117">
        <f>DH117</f>
        <v>0</v>
      </c>
      <c r="BJ117">
        <f>K117</f>
        <v>0</v>
      </c>
      <c r="BK117">
        <f>BG117*BH117*BI117</f>
        <v>0</v>
      </c>
      <c r="BL117">
        <f>(BJ117-BB117)/BI117</f>
        <v>0</v>
      </c>
      <c r="BM117">
        <f>(AZ117-BF117)/BF117</f>
        <v>0</v>
      </c>
      <c r="BN117">
        <f>AY117/(BA117+AY117/BF117)</f>
        <v>0</v>
      </c>
      <c r="BO117" t="s">
        <v>437</v>
      </c>
      <c r="BP117">
        <v>0</v>
      </c>
      <c r="BQ117">
        <f>IF(BP117&lt;&gt;0, BP117, BN117)</f>
        <v>0</v>
      </c>
      <c r="BR117">
        <f>1-BQ117/BF117</f>
        <v>0</v>
      </c>
      <c r="BS117">
        <f>(BF117-BE117)/(BF117-BQ117)</f>
        <v>0</v>
      </c>
      <c r="BT117">
        <f>(AZ117-BF117)/(AZ117-BQ117)</f>
        <v>0</v>
      </c>
      <c r="BU117">
        <f>(BF117-BE117)/(BF117-AY117)</f>
        <v>0</v>
      </c>
      <c r="BV117">
        <f>(AZ117-BF117)/(AZ117-AY117)</f>
        <v>0</v>
      </c>
      <c r="BW117">
        <f>(BS117*BQ117/BE117)</f>
        <v>0</v>
      </c>
      <c r="BX117">
        <f>(1-BW117)</f>
        <v>0</v>
      </c>
      <c r="DG117">
        <f>$B$13*EF117+$C$13*EG117+$F$13*ER117*(1-EU117)</f>
        <v>0</v>
      </c>
      <c r="DH117">
        <f>DG117*DI117</f>
        <v>0</v>
      </c>
      <c r="DI117">
        <f>($B$13*$D$11+$C$13*$D$11+$F$13*((FE117+EW117)/MAX(FE117+EW117+FF117, 0.1)*$I$11+FF117/MAX(FE117+EW117+FF117, 0.1)*$J$11))/($B$13+$C$13+$F$13)</f>
        <v>0</v>
      </c>
      <c r="DJ117">
        <f>($B$13*$K$11+$C$13*$K$11+$F$13*((FE117+EW117)/MAX(FE117+EW117+FF117, 0.1)*$P$11+FF117/MAX(FE117+EW117+FF117, 0.1)*$Q$11))/($B$13+$C$13+$F$13)</f>
        <v>0</v>
      </c>
      <c r="DK117">
        <v>2.96</v>
      </c>
      <c r="DL117">
        <v>0.5</v>
      </c>
      <c r="DM117" t="s">
        <v>438</v>
      </c>
      <c r="DN117">
        <v>2</v>
      </c>
      <c r="DO117" t="b">
        <v>1</v>
      </c>
      <c r="DP117">
        <v>1759075442.732143</v>
      </c>
      <c r="DQ117">
        <v>408.0680714285714</v>
      </c>
      <c r="DR117">
        <v>417.3186428571428</v>
      </c>
      <c r="DS117">
        <v>21.91668214285715</v>
      </c>
      <c r="DT117">
        <v>20.06645357142857</v>
      </c>
      <c r="DU117">
        <v>408.9666785714286</v>
      </c>
      <c r="DV117">
        <v>21.62665357142857</v>
      </c>
      <c r="DW117">
        <v>500.0417857142857</v>
      </c>
      <c r="DX117">
        <v>90.89182142857143</v>
      </c>
      <c r="DY117">
        <v>0.06753478214285714</v>
      </c>
      <c r="DZ117">
        <v>28.84765</v>
      </c>
      <c r="EA117">
        <v>30.01067857142857</v>
      </c>
      <c r="EB117">
        <v>999.9000000000002</v>
      </c>
      <c r="EC117">
        <v>0</v>
      </c>
      <c r="ED117">
        <v>0</v>
      </c>
      <c r="EE117">
        <v>9986.567857142858</v>
      </c>
      <c r="EF117">
        <v>0</v>
      </c>
      <c r="EG117">
        <v>11.05415357142857</v>
      </c>
      <c r="EH117">
        <v>-9.25048842857143</v>
      </c>
      <c r="EI117">
        <v>417.212</v>
      </c>
      <c r="EJ117">
        <v>425.8642142857143</v>
      </c>
      <c r="EK117">
        <v>1.850231071428571</v>
      </c>
      <c r="EL117">
        <v>417.3186428571428</v>
      </c>
      <c r="EM117">
        <v>20.06645357142857</v>
      </c>
      <c r="EN117">
        <v>1.992047142857143</v>
      </c>
      <c r="EO117">
        <v>1.823876785714285</v>
      </c>
      <c r="EP117">
        <v>17.38126071428571</v>
      </c>
      <c r="EQ117">
        <v>15.99293214285714</v>
      </c>
      <c r="ER117">
        <v>1999.981071428572</v>
      </c>
      <c r="ES117">
        <v>0.9799943214285717</v>
      </c>
      <c r="ET117">
        <v>0.02000606785714285</v>
      </c>
      <c r="EU117">
        <v>0</v>
      </c>
      <c r="EV117">
        <v>424.8346071428572</v>
      </c>
      <c r="EW117">
        <v>5.00078</v>
      </c>
      <c r="EX117">
        <v>8400.16857142857</v>
      </c>
      <c r="EY117">
        <v>16379.45357142857</v>
      </c>
      <c r="EZ117">
        <v>39.50878571428571</v>
      </c>
      <c r="FA117">
        <v>40.28321428571428</v>
      </c>
      <c r="FB117">
        <v>39.6760357142857</v>
      </c>
      <c r="FC117">
        <v>39.99982142857142</v>
      </c>
      <c r="FD117">
        <v>40.63585714285714</v>
      </c>
      <c r="FE117">
        <v>1955.071071428571</v>
      </c>
      <c r="FF117">
        <v>39.91</v>
      </c>
      <c r="FG117">
        <v>0</v>
      </c>
      <c r="FH117">
        <v>1759075442.6</v>
      </c>
      <c r="FI117">
        <v>0</v>
      </c>
      <c r="FJ117">
        <v>424.8371538461539</v>
      </c>
      <c r="FK117">
        <v>-0.5031794969326696</v>
      </c>
      <c r="FL117">
        <v>-8.385299123617306</v>
      </c>
      <c r="FM117">
        <v>8400.146538461539</v>
      </c>
      <c r="FN117">
        <v>15</v>
      </c>
      <c r="FO117">
        <v>0</v>
      </c>
      <c r="FP117" t="s">
        <v>439</v>
      </c>
      <c r="FQ117">
        <v>1746989605.5</v>
      </c>
      <c r="FR117">
        <v>1746989593.5</v>
      </c>
      <c r="FS117">
        <v>0</v>
      </c>
      <c r="FT117">
        <v>-0.274</v>
      </c>
      <c r="FU117">
        <v>-0.002</v>
      </c>
      <c r="FV117">
        <v>2.549</v>
      </c>
      <c r="FW117">
        <v>0.129</v>
      </c>
      <c r="FX117">
        <v>420</v>
      </c>
      <c r="FY117">
        <v>17</v>
      </c>
      <c r="FZ117">
        <v>0.02</v>
      </c>
      <c r="GA117">
        <v>0.04</v>
      </c>
      <c r="GB117">
        <v>-9.949870899999999</v>
      </c>
      <c r="GC117">
        <v>25.94776971106945</v>
      </c>
      <c r="GD117">
        <v>3.190842996044241</v>
      </c>
      <c r="GE117">
        <v>0</v>
      </c>
      <c r="GF117">
        <v>424.8839411764706</v>
      </c>
      <c r="GG117">
        <v>-1.062521008716095</v>
      </c>
      <c r="GH117">
        <v>0.2431421686726699</v>
      </c>
      <c r="GI117">
        <v>0</v>
      </c>
      <c r="GJ117">
        <v>1.84563475</v>
      </c>
      <c r="GK117">
        <v>-0.001049043151976519</v>
      </c>
      <c r="GL117">
        <v>0.01626228489288945</v>
      </c>
      <c r="GM117">
        <v>1</v>
      </c>
      <c r="GN117">
        <v>1</v>
      </c>
      <c r="GO117">
        <v>3</v>
      </c>
      <c r="GP117" t="s">
        <v>455</v>
      </c>
      <c r="GQ117">
        <v>3.10198</v>
      </c>
      <c r="GR117">
        <v>2.72536</v>
      </c>
      <c r="GS117">
        <v>0.0860554</v>
      </c>
      <c r="GT117">
        <v>0.0859646</v>
      </c>
      <c r="GU117">
        <v>0.10151</v>
      </c>
      <c r="GV117">
        <v>0.0967914</v>
      </c>
      <c r="GW117">
        <v>23893.9</v>
      </c>
      <c r="GX117">
        <v>21703.3</v>
      </c>
      <c r="GY117">
        <v>26707.8</v>
      </c>
      <c r="GZ117">
        <v>23966.3</v>
      </c>
      <c r="HA117">
        <v>38394.2</v>
      </c>
      <c r="HB117">
        <v>31994.8</v>
      </c>
      <c r="HC117">
        <v>46634.6</v>
      </c>
      <c r="HD117">
        <v>37910.8</v>
      </c>
      <c r="HE117">
        <v>1.86955</v>
      </c>
      <c r="HF117">
        <v>1.8694</v>
      </c>
      <c r="HG117">
        <v>0.122122</v>
      </c>
      <c r="HH117">
        <v>0</v>
      </c>
      <c r="HI117">
        <v>28.0249</v>
      </c>
      <c r="HJ117">
        <v>999.9</v>
      </c>
      <c r="HK117">
        <v>48.4</v>
      </c>
      <c r="HL117">
        <v>31.1</v>
      </c>
      <c r="HM117">
        <v>24.158</v>
      </c>
      <c r="HN117">
        <v>61.4491</v>
      </c>
      <c r="HO117">
        <v>22.0072</v>
      </c>
      <c r="HP117">
        <v>1</v>
      </c>
      <c r="HQ117">
        <v>0.121425</v>
      </c>
      <c r="HR117">
        <v>0.12966</v>
      </c>
      <c r="HS117">
        <v>20.2808</v>
      </c>
      <c r="HT117">
        <v>5.21145</v>
      </c>
      <c r="HU117">
        <v>11.9791</v>
      </c>
      <c r="HV117">
        <v>4.9634</v>
      </c>
      <c r="HW117">
        <v>3.27435</v>
      </c>
      <c r="HX117">
        <v>9999</v>
      </c>
      <c r="HY117">
        <v>9999</v>
      </c>
      <c r="HZ117">
        <v>9999</v>
      </c>
      <c r="IA117">
        <v>31.7</v>
      </c>
      <c r="IB117">
        <v>1.86399</v>
      </c>
      <c r="IC117">
        <v>1.86011</v>
      </c>
      <c r="ID117">
        <v>1.85837</v>
      </c>
      <c r="IE117">
        <v>1.85975</v>
      </c>
      <c r="IF117">
        <v>1.85989</v>
      </c>
      <c r="IG117">
        <v>1.85837</v>
      </c>
      <c r="IH117">
        <v>1.85745</v>
      </c>
      <c r="II117">
        <v>1.85242</v>
      </c>
      <c r="IJ117">
        <v>0</v>
      </c>
      <c r="IK117">
        <v>0</v>
      </c>
      <c r="IL117">
        <v>0</v>
      </c>
      <c r="IM117">
        <v>0</v>
      </c>
      <c r="IN117" t="s">
        <v>441</v>
      </c>
      <c r="IO117" t="s">
        <v>442</v>
      </c>
      <c r="IP117" t="s">
        <v>443</v>
      </c>
      <c r="IQ117" t="s">
        <v>443</v>
      </c>
      <c r="IR117" t="s">
        <v>443</v>
      </c>
      <c r="IS117" t="s">
        <v>443</v>
      </c>
      <c r="IT117">
        <v>0</v>
      </c>
      <c r="IU117">
        <v>100</v>
      </c>
      <c r="IV117">
        <v>100</v>
      </c>
      <c r="IW117">
        <v>-0.9</v>
      </c>
      <c r="IX117">
        <v>0.2896</v>
      </c>
      <c r="IY117">
        <v>-0.819046093373875</v>
      </c>
      <c r="IZ117">
        <v>-0.0008311593448893811</v>
      </c>
      <c r="JA117">
        <v>1.768286430498992E-06</v>
      </c>
      <c r="JB117">
        <v>-5.176383660599935E-10</v>
      </c>
      <c r="JC117">
        <v>0.01793090377665582</v>
      </c>
      <c r="JD117">
        <v>0.002652576625932546</v>
      </c>
      <c r="JE117">
        <v>0.0004569377311329863</v>
      </c>
      <c r="JF117">
        <v>1.003524486243527E-07</v>
      </c>
      <c r="JG117">
        <v>2</v>
      </c>
      <c r="JH117">
        <v>1975</v>
      </c>
      <c r="JI117">
        <v>1</v>
      </c>
      <c r="JJ117">
        <v>26</v>
      </c>
      <c r="JK117">
        <v>201430.8</v>
      </c>
      <c r="JL117">
        <v>201431</v>
      </c>
      <c r="JM117">
        <v>1.06812</v>
      </c>
      <c r="JN117">
        <v>2.58301</v>
      </c>
      <c r="JO117">
        <v>1.49658</v>
      </c>
      <c r="JP117">
        <v>2.34497</v>
      </c>
      <c r="JQ117">
        <v>1.54907</v>
      </c>
      <c r="JR117">
        <v>2.41333</v>
      </c>
      <c r="JS117">
        <v>35.9412</v>
      </c>
      <c r="JT117">
        <v>24.1751</v>
      </c>
      <c r="JU117">
        <v>18</v>
      </c>
      <c r="JV117">
        <v>481.621</v>
      </c>
      <c r="JW117">
        <v>496.177</v>
      </c>
      <c r="JX117">
        <v>27.4763</v>
      </c>
      <c r="JY117">
        <v>28.8268</v>
      </c>
      <c r="JZ117">
        <v>30.0005</v>
      </c>
      <c r="KA117">
        <v>28.9892</v>
      </c>
      <c r="KB117">
        <v>28.9725</v>
      </c>
      <c r="KC117">
        <v>21.4744</v>
      </c>
      <c r="KD117">
        <v>19.7201</v>
      </c>
      <c r="KE117">
        <v>100</v>
      </c>
      <c r="KF117">
        <v>27.4646</v>
      </c>
      <c r="KG117">
        <v>380.257</v>
      </c>
      <c r="KH117">
        <v>20.0646</v>
      </c>
      <c r="KI117">
        <v>101.965</v>
      </c>
      <c r="KJ117">
        <v>91.4328</v>
      </c>
    </row>
    <row r="118" spans="1:296">
      <c r="A118">
        <v>100</v>
      </c>
      <c r="B118">
        <v>1759075455.5</v>
      </c>
      <c r="C118">
        <v>2372.400000095367</v>
      </c>
      <c r="D118" t="s">
        <v>644</v>
      </c>
      <c r="E118" t="s">
        <v>645</v>
      </c>
      <c r="F118">
        <v>5</v>
      </c>
      <c r="G118" t="s">
        <v>639</v>
      </c>
      <c r="H118">
        <v>1759075448</v>
      </c>
      <c r="I118">
        <f>(J118)/1000</f>
        <v>0</v>
      </c>
      <c r="J118">
        <f>IF(DO118, AM118, AG118)</f>
        <v>0</v>
      </c>
      <c r="K118">
        <f>IF(DO118, AH118, AF118)</f>
        <v>0</v>
      </c>
      <c r="L118">
        <f>DQ118 - IF(AT118&gt;1, K118*DK118*100.0/(AV118), 0)</f>
        <v>0</v>
      </c>
      <c r="M118">
        <f>((S118-I118/2)*L118-K118)/(S118+I118/2)</f>
        <v>0</v>
      </c>
      <c r="N118">
        <f>M118*(DX118+DY118)/1000.0</f>
        <v>0</v>
      </c>
      <c r="O118">
        <f>(DQ118 - IF(AT118&gt;1, K118*DK118*100.0/(AV118), 0))*(DX118+DY118)/1000.0</f>
        <v>0</v>
      </c>
      <c r="P118">
        <f>2.0/((1/R118-1/Q118)+SIGN(R118)*SQRT((1/R118-1/Q118)*(1/R118-1/Q118) + 4*DL118/((DL118+1)*(DL118+1))*(2*1/R118*1/Q118-1/Q118*1/Q118)))</f>
        <v>0</v>
      </c>
      <c r="Q118">
        <f>IF(LEFT(DM118,1)&lt;&gt;"0",IF(LEFT(DM118,1)="1",3.0,DN118),$D$5+$E$5*(EE118*DX118/($K$5*1000))+$F$5*(EE118*DX118/($K$5*1000))*MAX(MIN(DK118,$J$5),$I$5)*MAX(MIN(DK118,$J$5),$I$5)+$G$5*MAX(MIN(DK118,$J$5),$I$5)*(EE118*DX118/($K$5*1000))+$H$5*(EE118*DX118/($K$5*1000))*(EE118*DX118/($K$5*1000)))</f>
        <v>0</v>
      </c>
      <c r="R118">
        <f>I118*(1000-(1000*0.61365*exp(17.502*V118/(240.97+V118))/(DX118+DY118)+DS118)/2)/(1000*0.61365*exp(17.502*V118/(240.97+V118))/(DX118+DY118)-DS118)</f>
        <v>0</v>
      </c>
      <c r="S118">
        <f>1/((DL118+1)/(P118/1.6)+1/(Q118/1.37)) + DL118/((DL118+1)/(P118/1.6) + DL118/(Q118/1.37))</f>
        <v>0</v>
      </c>
      <c r="T118">
        <f>(DG118*DJ118)</f>
        <v>0</v>
      </c>
      <c r="U118">
        <f>(DZ118+(T118+2*0.95*5.67E-8*(((DZ118+$B$9)+273)^4-(DZ118+273)^4)-44100*I118)/(1.84*29.3*Q118+8*0.95*5.67E-8*(DZ118+273)^3))</f>
        <v>0</v>
      </c>
      <c r="V118">
        <f>($C$9*EA118+$D$9*EB118+$E$9*U118)</f>
        <v>0</v>
      </c>
      <c r="W118">
        <f>0.61365*exp(17.502*V118/(240.97+V118))</f>
        <v>0</v>
      </c>
      <c r="X118">
        <f>(Y118/Z118*100)</f>
        <v>0</v>
      </c>
      <c r="Y118">
        <f>DS118*(DX118+DY118)/1000</f>
        <v>0</v>
      </c>
      <c r="Z118">
        <f>0.61365*exp(17.502*DZ118/(240.97+DZ118))</f>
        <v>0</v>
      </c>
      <c r="AA118">
        <f>(W118-DS118*(DX118+DY118)/1000)</f>
        <v>0</v>
      </c>
      <c r="AB118">
        <f>(-I118*44100)</f>
        <v>0</v>
      </c>
      <c r="AC118">
        <f>2*29.3*Q118*0.92*(DZ118-V118)</f>
        <v>0</v>
      </c>
      <c r="AD118">
        <f>2*0.95*5.67E-8*(((DZ118+$B$9)+273)^4-(V118+273)^4)</f>
        <v>0</v>
      </c>
      <c r="AE118">
        <f>T118+AD118+AB118+AC118</f>
        <v>0</v>
      </c>
      <c r="AF118">
        <f>DW118*AT118*(DR118-DQ118*(1000-AT118*DT118)/(1000-AT118*DS118))/(100*DK118)</f>
        <v>0</v>
      </c>
      <c r="AG118">
        <f>1000*DW118*AT118*(DS118-DT118)/(100*DK118*(1000-AT118*DS118))</f>
        <v>0</v>
      </c>
      <c r="AH118">
        <f>(AI118 - AJ118 - DX118*1E3/(8.314*(DZ118+273.15)) * AL118/DW118 * AK118) * DW118/(100*DK118) * (1000 - DT118)/1000</f>
        <v>0</v>
      </c>
      <c r="AI118">
        <v>407.2153504192237</v>
      </c>
      <c r="AJ118">
        <v>405.2617393939393</v>
      </c>
      <c r="AK118">
        <v>-1.933400330686834</v>
      </c>
      <c r="AL118">
        <v>65.07679589717384</v>
      </c>
      <c r="AM118">
        <f>(AO118 - AN118 + DX118*1E3/(8.314*(DZ118+273.15)) * AQ118/DW118 * AP118) * DW118/(100*DK118) * 1000/(1000 - AO118)</f>
        <v>0</v>
      </c>
      <c r="AN118">
        <v>20.06947992000001</v>
      </c>
      <c r="AO118">
        <v>21.89511515151514</v>
      </c>
      <c r="AP118">
        <v>-6.681673881749899E-05</v>
      </c>
      <c r="AQ118">
        <v>105.27</v>
      </c>
      <c r="AR118">
        <v>1</v>
      </c>
      <c r="AS118">
        <v>0</v>
      </c>
      <c r="AT118">
        <f>IF(AR118*$H$15&gt;=AV118,1.0,(AV118/(AV118-AR118*$H$15)))</f>
        <v>0</v>
      </c>
      <c r="AU118">
        <f>(AT118-1)*100</f>
        <v>0</v>
      </c>
      <c r="AV118">
        <f>MAX(0,($B$15+$C$15*EE118)/(1+$D$15*EE118)*DX118/(DZ118+273)*$E$15)</f>
        <v>0</v>
      </c>
      <c r="AW118" t="s">
        <v>437</v>
      </c>
      <c r="AX118" t="s">
        <v>437</v>
      </c>
      <c r="AY118">
        <v>0</v>
      </c>
      <c r="AZ118">
        <v>0</v>
      </c>
      <c r="BA118">
        <f>1-AY118/AZ118</f>
        <v>0</v>
      </c>
      <c r="BB118">
        <v>0</v>
      </c>
      <c r="BC118" t="s">
        <v>437</v>
      </c>
      <c r="BD118" t="s">
        <v>437</v>
      </c>
      <c r="BE118">
        <v>0</v>
      </c>
      <c r="BF118">
        <v>0</v>
      </c>
      <c r="BG118">
        <f>1-BE118/BF118</f>
        <v>0</v>
      </c>
      <c r="BH118">
        <v>0.5</v>
      </c>
      <c r="BI118">
        <f>DH118</f>
        <v>0</v>
      </c>
      <c r="BJ118">
        <f>K118</f>
        <v>0</v>
      </c>
      <c r="BK118">
        <f>BG118*BH118*BI118</f>
        <v>0</v>
      </c>
      <c r="BL118">
        <f>(BJ118-BB118)/BI118</f>
        <v>0</v>
      </c>
      <c r="BM118">
        <f>(AZ118-BF118)/BF118</f>
        <v>0</v>
      </c>
      <c r="BN118">
        <f>AY118/(BA118+AY118/BF118)</f>
        <v>0</v>
      </c>
      <c r="BO118" t="s">
        <v>437</v>
      </c>
      <c r="BP118">
        <v>0</v>
      </c>
      <c r="BQ118">
        <f>IF(BP118&lt;&gt;0, BP118, BN118)</f>
        <v>0</v>
      </c>
      <c r="BR118">
        <f>1-BQ118/BF118</f>
        <v>0</v>
      </c>
      <c r="BS118">
        <f>(BF118-BE118)/(BF118-BQ118)</f>
        <v>0</v>
      </c>
      <c r="BT118">
        <f>(AZ118-BF118)/(AZ118-BQ118)</f>
        <v>0</v>
      </c>
      <c r="BU118">
        <f>(BF118-BE118)/(BF118-AY118)</f>
        <v>0</v>
      </c>
      <c r="BV118">
        <f>(AZ118-BF118)/(AZ118-AY118)</f>
        <v>0</v>
      </c>
      <c r="BW118">
        <f>(BS118*BQ118/BE118)</f>
        <v>0</v>
      </c>
      <c r="BX118">
        <f>(1-BW118)</f>
        <v>0</v>
      </c>
      <c r="DG118">
        <f>$B$13*EF118+$C$13*EG118+$F$13*ER118*(1-EU118)</f>
        <v>0</v>
      </c>
      <c r="DH118">
        <f>DG118*DI118</f>
        <v>0</v>
      </c>
      <c r="DI118">
        <f>($B$13*$D$11+$C$13*$D$11+$F$13*((FE118+EW118)/MAX(FE118+EW118+FF118, 0.1)*$I$11+FF118/MAX(FE118+EW118+FF118, 0.1)*$J$11))/($B$13+$C$13+$F$13)</f>
        <v>0</v>
      </c>
      <c r="DJ118">
        <f>($B$13*$K$11+$C$13*$K$11+$F$13*((FE118+EW118)/MAX(FE118+EW118+FF118, 0.1)*$P$11+FF118/MAX(FE118+EW118+FF118, 0.1)*$Q$11))/($B$13+$C$13+$F$13)</f>
        <v>0</v>
      </c>
      <c r="DK118">
        <v>2.96</v>
      </c>
      <c r="DL118">
        <v>0.5</v>
      </c>
      <c r="DM118" t="s">
        <v>438</v>
      </c>
      <c r="DN118">
        <v>2</v>
      </c>
      <c r="DO118" t="b">
        <v>1</v>
      </c>
      <c r="DP118">
        <v>1759075448</v>
      </c>
      <c r="DQ118">
        <v>405.3232962962963</v>
      </c>
      <c r="DR118">
        <v>409.4843703703704</v>
      </c>
      <c r="DS118">
        <v>21.90385555555556</v>
      </c>
      <c r="DT118">
        <v>20.06682962962963</v>
      </c>
      <c r="DU118">
        <v>406.2228518518518</v>
      </c>
      <c r="DV118">
        <v>21.61411111111111</v>
      </c>
      <c r="DW118">
        <v>499.9928148148148</v>
      </c>
      <c r="DX118">
        <v>90.89225555555556</v>
      </c>
      <c r="DY118">
        <v>0.06739567037037036</v>
      </c>
      <c r="DZ118">
        <v>28.84695555555556</v>
      </c>
      <c r="EA118">
        <v>30.00880370370371</v>
      </c>
      <c r="EB118">
        <v>999.9000000000001</v>
      </c>
      <c r="EC118">
        <v>0</v>
      </c>
      <c r="ED118">
        <v>0</v>
      </c>
      <c r="EE118">
        <v>9988.940740740742</v>
      </c>
      <c r="EF118">
        <v>0</v>
      </c>
      <c r="EG118">
        <v>11.0566037037037</v>
      </c>
      <c r="EH118">
        <v>-4.161057888888888</v>
      </c>
      <c r="EI118">
        <v>414.4003333333333</v>
      </c>
      <c r="EJ118">
        <v>417.8696666666667</v>
      </c>
      <c r="EK118">
        <v>1.837033333333334</v>
      </c>
      <c r="EL118">
        <v>409.4843703703704</v>
      </c>
      <c r="EM118">
        <v>20.06682962962963</v>
      </c>
      <c r="EN118">
        <v>1.99089037037037</v>
      </c>
      <c r="EO118">
        <v>1.823918888888889</v>
      </c>
      <c r="EP118">
        <v>17.37207407407407</v>
      </c>
      <c r="EQ118">
        <v>15.9933</v>
      </c>
      <c r="ER118">
        <v>1999.98962962963</v>
      </c>
      <c r="ES118">
        <v>0.9799944444444447</v>
      </c>
      <c r="ET118">
        <v>0.02000594074074074</v>
      </c>
      <c r="EU118">
        <v>0</v>
      </c>
      <c r="EV118">
        <v>424.8337407407407</v>
      </c>
      <c r="EW118">
        <v>5.00078</v>
      </c>
      <c r="EX118">
        <v>8399.599259259259</v>
      </c>
      <c r="EY118">
        <v>16379.52962962963</v>
      </c>
      <c r="EZ118">
        <v>39.49288888888889</v>
      </c>
      <c r="FA118">
        <v>40.27985185185185</v>
      </c>
      <c r="FB118">
        <v>39.75662962962962</v>
      </c>
      <c r="FC118">
        <v>39.98818518518519</v>
      </c>
      <c r="FD118">
        <v>40.66166666666666</v>
      </c>
      <c r="FE118">
        <v>1955.079629629629</v>
      </c>
      <c r="FF118">
        <v>39.91</v>
      </c>
      <c r="FG118">
        <v>0</v>
      </c>
      <c r="FH118">
        <v>1759075447.4</v>
      </c>
      <c r="FI118">
        <v>0</v>
      </c>
      <c r="FJ118">
        <v>424.8015769230769</v>
      </c>
      <c r="FK118">
        <v>0.5209230682927823</v>
      </c>
      <c r="FL118">
        <v>-3.600683750232559</v>
      </c>
      <c r="FM118">
        <v>8399.653076923076</v>
      </c>
      <c r="FN118">
        <v>15</v>
      </c>
      <c r="FO118">
        <v>0</v>
      </c>
      <c r="FP118" t="s">
        <v>439</v>
      </c>
      <c r="FQ118">
        <v>1746989605.5</v>
      </c>
      <c r="FR118">
        <v>1746989593.5</v>
      </c>
      <c r="FS118">
        <v>0</v>
      </c>
      <c r="FT118">
        <v>-0.274</v>
      </c>
      <c r="FU118">
        <v>-0.002</v>
      </c>
      <c r="FV118">
        <v>2.549</v>
      </c>
      <c r="FW118">
        <v>0.129</v>
      </c>
      <c r="FX118">
        <v>420</v>
      </c>
      <c r="FY118">
        <v>17</v>
      </c>
      <c r="FZ118">
        <v>0.02</v>
      </c>
      <c r="GA118">
        <v>0.04</v>
      </c>
      <c r="GB118">
        <v>-6.833767536585365</v>
      </c>
      <c r="GC118">
        <v>54.88860733797905</v>
      </c>
      <c r="GD118">
        <v>5.879373733225568</v>
      </c>
      <c r="GE118">
        <v>0</v>
      </c>
      <c r="GF118">
        <v>424.8378823529412</v>
      </c>
      <c r="GG118">
        <v>-0.08455309630778471</v>
      </c>
      <c r="GH118">
        <v>0.2648057850694101</v>
      </c>
      <c r="GI118">
        <v>1</v>
      </c>
      <c r="GJ118">
        <v>1.845719024390244</v>
      </c>
      <c r="GK118">
        <v>-0.1433046689895476</v>
      </c>
      <c r="GL118">
        <v>0.0145350721016239</v>
      </c>
      <c r="GM118">
        <v>0</v>
      </c>
      <c r="GN118">
        <v>1</v>
      </c>
      <c r="GO118">
        <v>3</v>
      </c>
      <c r="GP118" t="s">
        <v>455</v>
      </c>
      <c r="GQ118">
        <v>3.10223</v>
      </c>
      <c r="GR118">
        <v>2.72543</v>
      </c>
      <c r="GS118">
        <v>0.08454109999999999</v>
      </c>
      <c r="GT118">
        <v>0.08343299999999999</v>
      </c>
      <c r="GU118">
        <v>0.101501</v>
      </c>
      <c r="GV118">
        <v>0.096802</v>
      </c>
      <c r="GW118">
        <v>23933.2</v>
      </c>
      <c r="GX118">
        <v>21763.4</v>
      </c>
      <c r="GY118">
        <v>26707.6</v>
      </c>
      <c r="GZ118">
        <v>23966.3</v>
      </c>
      <c r="HA118">
        <v>38394.3</v>
      </c>
      <c r="HB118">
        <v>31994.2</v>
      </c>
      <c r="HC118">
        <v>46634.4</v>
      </c>
      <c r="HD118">
        <v>37910.9</v>
      </c>
      <c r="HE118">
        <v>1.87003</v>
      </c>
      <c r="HF118">
        <v>1.86882</v>
      </c>
      <c r="HG118">
        <v>0.121269</v>
      </c>
      <c r="HH118">
        <v>0</v>
      </c>
      <c r="HI118">
        <v>28.0273</v>
      </c>
      <c r="HJ118">
        <v>999.9</v>
      </c>
      <c r="HK118">
        <v>48.4</v>
      </c>
      <c r="HL118">
        <v>31.1</v>
      </c>
      <c r="HM118">
        <v>24.1604</v>
      </c>
      <c r="HN118">
        <v>61.2491</v>
      </c>
      <c r="HO118">
        <v>22.0593</v>
      </c>
      <c r="HP118">
        <v>1</v>
      </c>
      <c r="HQ118">
        <v>0.121832</v>
      </c>
      <c r="HR118">
        <v>0.150558</v>
      </c>
      <c r="HS118">
        <v>20.2808</v>
      </c>
      <c r="HT118">
        <v>5.21085</v>
      </c>
      <c r="HU118">
        <v>11.9797</v>
      </c>
      <c r="HV118">
        <v>4.96335</v>
      </c>
      <c r="HW118">
        <v>3.27433</v>
      </c>
      <c r="HX118">
        <v>9999</v>
      </c>
      <c r="HY118">
        <v>9999</v>
      </c>
      <c r="HZ118">
        <v>9999</v>
      </c>
      <c r="IA118">
        <v>31.7</v>
      </c>
      <c r="IB118">
        <v>1.86398</v>
      </c>
      <c r="IC118">
        <v>1.86014</v>
      </c>
      <c r="ID118">
        <v>1.85837</v>
      </c>
      <c r="IE118">
        <v>1.85976</v>
      </c>
      <c r="IF118">
        <v>1.85989</v>
      </c>
      <c r="IG118">
        <v>1.85837</v>
      </c>
      <c r="IH118">
        <v>1.85745</v>
      </c>
      <c r="II118">
        <v>1.85242</v>
      </c>
      <c r="IJ118">
        <v>0</v>
      </c>
      <c r="IK118">
        <v>0</v>
      </c>
      <c r="IL118">
        <v>0</v>
      </c>
      <c r="IM118">
        <v>0</v>
      </c>
      <c r="IN118" t="s">
        <v>441</v>
      </c>
      <c r="IO118" t="s">
        <v>442</v>
      </c>
      <c r="IP118" t="s">
        <v>443</v>
      </c>
      <c r="IQ118" t="s">
        <v>443</v>
      </c>
      <c r="IR118" t="s">
        <v>443</v>
      </c>
      <c r="IS118" t="s">
        <v>443</v>
      </c>
      <c r="IT118">
        <v>0</v>
      </c>
      <c r="IU118">
        <v>100</v>
      </c>
      <c r="IV118">
        <v>100</v>
      </c>
      <c r="IW118">
        <v>-0.903</v>
      </c>
      <c r="IX118">
        <v>0.2895</v>
      </c>
      <c r="IY118">
        <v>-0.819046093373875</v>
      </c>
      <c r="IZ118">
        <v>-0.0008311593448893811</v>
      </c>
      <c r="JA118">
        <v>1.768286430498992E-06</v>
      </c>
      <c r="JB118">
        <v>-5.176383660599935E-10</v>
      </c>
      <c r="JC118">
        <v>0.01793090377665582</v>
      </c>
      <c r="JD118">
        <v>0.002652576625932546</v>
      </c>
      <c r="JE118">
        <v>0.0004569377311329863</v>
      </c>
      <c r="JF118">
        <v>1.003524486243527E-07</v>
      </c>
      <c r="JG118">
        <v>2</v>
      </c>
      <c r="JH118">
        <v>1975</v>
      </c>
      <c r="JI118">
        <v>1</v>
      </c>
      <c r="JJ118">
        <v>26</v>
      </c>
      <c r="JK118">
        <v>201430.8</v>
      </c>
      <c r="JL118">
        <v>201431</v>
      </c>
      <c r="JM118">
        <v>1.03271</v>
      </c>
      <c r="JN118">
        <v>2.61108</v>
      </c>
      <c r="JO118">
        <v>1.49658</v>
      </c>
      <c r="JP118">
        <v>2.34497</v>
      </c>
      <c r="JQ118">
        <v>1.54907</v>
      </c>
      <c r="JR118">
        <v>2.46582</v>
      </c>
      <c r="JS118">
        <v>35.9412</v>
      </c>
      <c r="JT118">
        <v>24.1838</v>
      </c>
      <c r="JU118">
        <v>18</v>
      </c>
      <c r="JV118">
        <v>481.92</v>
      </c>
      <c r="JW118">
        <v>495.826</v>
      </c>
      <c r="JX118">
        <v>27.4651</v>
      </c>
      <c r="JY118">
        <v>28.8311</v>
      </c>
      <c r="JZ118">
        <v>30.0004</v>
      </c>
      <c r="KA118">
        <v>28.9923</v>
      </c>
      <c r="KB118">
        <v>28.9762</v>
      </c>
      <c r="KC118">
        <v>20.7831</v>
      </c>
      <c r="KD118">
        <v>19.7201</v>
      </c>
      <c r="KE118">
        <v>100</v>
      </c>
      <c r="KF118">
        <v>27.4539</v>
      </c>
      <c r="KG118">
        <v>366.883</v>
      </c>
      <c r="KH118">
        <v>20.0646</v>
      </c>
      <c r="KI118">
        <v>101.965</v>
      </c>
      <c r="KJ118">
        <v>91.4329</v>
      </c>
    </row>
    <row r="119" spans="1:296">
      <c r="A119">
        <v>101</v>
      </c>
      <c r="B119">
        <v>1759075460.5</v>
      </c>
      <c r="C119">
        <v>2377.400000095367</v>
      </c>
      <c r="D119" t="s">
        <v>646</v>
      </c>
      <c r="E119" t="s">
        <v>647</v>
      </c>
      <c r="F119">
        <v>5</v>
      </c>
      <c r="G119" t="s">
        <v>639</v>
      </c>
      <c r="H119">
        <v>1759075452.714286</v>
      </c>
      <c r="I119">
        <f>(J119)/1000</f>
        <v>0</v>
      </c>
      <c r="J119">
        <f>IF(DO119, AM119, AG119)</f>
        <v>0</v>
      </c>
      <c r="K119">
        <f>IF(DO119, AH119, AF119)</f>
        <v>0</v>
      </c>
      <c r="L119">
        <f>DQ119 - IF(AT119&gt;1, K119*DK119*100.0/(AV119), 0)</f>
        <v>0</v>
      </c>
      <c r="M119">
        <f>((S119-I119/2)*L119-K119)/(S119+I119/2)</f>
        <v>0</v>
      </c>
      <c r="N119">
        <f>M119*(DX119+DY119)/1000.0</f>
        <v>0</v>
      </c>
      <c r="O119">
        <f>(DQ119 - IF(AT119&gt;1, K119*DK119*100.0/(AV119), 0))*(DX119+DY119)/1000.0</f>
        <v>0</v>
      </c>
      <c r="P119">
        <f>2.0/((1/R119-1/Q119)+SIGN(R119)*SQRT((1/R119-1/Q119)*(1/R119-1/Q119) + 4*DL119/((DL119+1)*(DL119+1))*(2*1/R119*1/Q119-1/Q119*1/Q119)))</f>
        <v>0</v>
      </c>
      <c r="Q119">
        <f>IF(LEFT(DM119,1)&lt;&gt;"0",IF(LEFT(DM119,1)="1",3.0,DN119),$D$5+$E$5*(EE119*DX119/($K$5*1000))+$F$5*(EE119*DX119/($K$5*1000))*MAX(MIN(DK119,$J$5),$I$5)*MAX(MIN(DK119,$J$5),$I$5)+$G$5*MAX(MIN(DK119,$J$5),$I$5)*(EE119*DX119/($K$5*1000))+$H$5*(EE119*DX119/($K$5*1000))*(EE119*DX119/($K$5*1000)))</f>
        <v>0</v>
      </c>
      <c r="R119">
        <f>I119*(1000-(1000*0.61365*exp(17.502*V119/(240.97+V119))/(DX119+DY119)+DS119)/2)/(1000*0.61365*exp(17.502*V119/(240.97+V119))/(DX119+DY119)-DS119)</f>
        <v>0</v>
      </c>
      <c r="S119">
        <f>1/((DL119+1)/(P119/1.6)+1/(Q119/1.37)) + DL119/((DL119+1)/(P119/1.6) + DL119/(Q119/1.37))</f>
        <v>0</v>
      </c>
      <c r="T119">
        <f>(DG119*DJ119)</f>
        <v>0</v>
      </c>
      <c r="U119">
        <f>(DZ119+(T119+2*0.95*5.67E-8*(((DZ119+$B$9)+273)^4-(DZ119+273)^4)-44100*I119)/(1.84*29.3*Q119+8*0.95*5.67E-8*(DZ119+273)^3))</f>
        <v>0</v>
      </c>
      <c r="V119">
        <f>($C$9*EA119+$D$9*EB119+$E$9*U119)</f>
        <v>0</v>
      </c>
      <c r="W119">
        <f>0.61365*exp(17.502*V119/(240.97+V119))</f>
        <v>0</v>
      </c>
      <c r="X119">
        <f>(Y119/Z119*100)</f>
        <v>0</v>
      </c>
      <c r="Y119">
        <f>DS119*(DX119+DY119)/1000</f>
        <v>0</v>
      </c>
      <c r="Z119">
        <f>0.61365*exp(17.502*DZ119/(240.97+DZ119))</f>
        <v>0</v>
      </c>
      <c r="AA119">
        <f>(W119-DS119*(DX119+DY119)/1000)</f>
        <v>0</v>
      </c>
      <c r="AB119">
        <f>(-I119*44100)</f>
        <v>0</v>
      </c>
      <c r="AC119">
        <f>2*29.3*Q119*0.92*(DZ119-V119)</f>
        <v>0</v>
      </c>
      <c r="AD119">
        <f>2*0.95*5.67E-8*(((DZ119+$B$9)+273)^4-(V119+273)^4)</f>
        <v>0</v>
      </c>
      <c r="AE119">
        <f>T119+AD119+AB119+AC119</f>
        <v>0</v>
      </c>
      <c r="AF119">
        <f>DW119*AT119*(DR119-DQ119*(1000-AT119*DT119)/(1000-AT119*DS119))/(100*DK119)</f>
        <v>0</v>
      </c>
      <c r="AG119">
        <f>1000*DW119*AT119*(DS119-DT119)/(100*DK119*(1000-AT119*DS119))</f>
        <v>0</v>
      </c>
      <c r="AH119">
        <f>(AI119 - AJ119 - DX119*1E3/(8.314*(DZ119+273.15)) * AL119/DW119 * AK119) * DW119/(100*DK119) * (1000 - DT119)/1000</f>
        <v>0</v>
      </c>
      <c r="AI119">
        <v>390.9605599162692</v>
      </c>
      <c r="AJ119">
        <v>392.4092848484847</v>
      </c>
      <c r="AK119">
        <v>-2.637404582039086</v>
      </c>
      <c r="AL119">
        <v>65.07679589717384</v>
      </c>
      <c r="AM119">
        <f>(AO119 - AN119 + DX119*1E3/(8.314*(DZ119+273.15)) * AQ119/DW119 * AP119) * DW119/(100*DK119) * 1000/(1000 - AO119)</f>
        <v>0</v>
      </c>
      <c r="AN119">
        <v>20.07116010666667</v>
      </c>
      <c r="AO119">
        <v>21.8888290909091</v>
      </c>
      <c r="AP119">
        <v>-0.0001470717108977701</v>
      </c>
      <c r="AQ119">
        <v>105.27</v>
      </c>
      <c r="AR119">
        <v>1</v>
      </c>
      <c r="AS119">
        <v>0</v>
      </c>
      <c r="AT119">
        <f>IF(AR119*$H$15&gt;=AV119,1.0,(AV119/(AV119-AR119*$H$15)))</f>
        <v>0</v>
      </c>
      <c r="AU119">
        <f>(AT119-1)*100</f>
        <v>0</v>
      </c>
      <c r="AV119">
        <f>MAX(0,($B$15+$C$15*EE119)/(1+$D$15*EE119)*DX119/(DZ119+273)*$E$15)</f>
        <v>0</v>
      </c>
      <c r="AW119" t="s">
        <v>437</v>
      </c>
      <c r="AX119" t="s">
        <v>437</v>
      </c>
      <c r="AY119">
        <v>0</v>
      </c>
      <c r="AZ119">
        <v>0</v>
      </c>
      <c r="BA119">
        <f>1-AY119/AZ119</f>
        <v>0</v>
      </c>
      <c r="BB119">
        <v>0</v>
      </c>
      <c r="BC119" t="s">
        <v>437</v>
      </c>
      <c r="BD119" t="s">
        <v>437</v>
      </c>
      <c r="BE119">
        <v>0</v>
      </c>
      <c r="BF119">
        <v>0</v>
      </c>
      <c r="BG119">
        <f>1-BE119/BF119</f>
        <v>0</v>
      </c>
      <c r="BH119">
        <v>0.5</v>
      </c>
      <c r="BI119">
        <f>DH119</f>
        <v>0</v>
      </c>
      <c r="BJ119">
        <f>K119</f>
        <v>0</v>
      </c>
      <c r="BK119">
        <f>BG119*BH119*BI119</f>
        <v>0</v>
      </c>
      <c r="BL119">
        <f>(BJ119-BB119)/BI119</f>
        <v>0</v>
      </c>
      <c r="BM119">
        <f>(AZ119-BF119)/BF119</f>
        <v>0</v>
      </c>
      <c r="BN119">
        <f>AY119/(BA119+AY119/BF119)</f>
        <v>0</v>
      </c>
      <c r="BO119" t="s">
        <v>437</v>
      </c>
      <c r="BP119">
        <v>0</v>
      </c>
      <c r="BQ119">
        <f>IF(BP119&lt;&gt;0, BP119, BN119)</f>
        <v>0</v>
      </c>
      <c r="BR119">
        <f>1-BQ119/BF119</f>
        <v>0</v>
      </c>
      <c r="BS119">
        <f>(BF119-BE119)/(BF119-BQ119)</f>
        <v>0</v>
      </c>
      <c r="BT119">
        <f>(AZ119-BF119)/(AZ119-BQ119)</f>
        <v>0</v>
      </c>
      <c r="BU119">
        <f>(BF119-BE119)/(BF119-AY119)</f>
        <v>0</v>
      </c>
      <c r="BV119">
        <f>(AZ119-BF119)/(AZ119-AY119)</f>
        <v>0</v>
      </c>
      <c r="BW119">
        <f>(BS119*BQ119/BE119)</f>
        <v>0</v>
      </c>
      <c r="BX119">
        <f>(1-BW119)</f>
        <v>0</v>
      </c>
      <c r="DG119">
        <f>$B$13*EF119+$C$13*EG119+$F$13*ER119*(1-EU119)</f>
        <v>0</v>
      </c>
      <c r="DH119">
        <f>DG119*DI119</f>
        <v>0</v>
      </c>
      <c r="DI119">
        <f>($B$13*$D$11+$C$13*$D$11+$F$13*((FE119+EW119)/MAX(FE119+EW119+FF119, 0.1)*$I$11+FF119/MAX(FE119+EW119+FF119, 0.1)*$J$11))/($B$13+$C$13+$F$13)</f>
        <v>0</v>
      </c>
      <c r="DJ119">
        <f>($B$13*$K$11+$C$13*$K$11+$F$13*((FE119+EW119)/MAX(FE119+EW119+FF119, 0.1)*$P$11+FF119/MAX(FE119+EW119+FF119, 0.1)*$Q$11))/($B$13+$C$13+$F$13)</f>
        <v>0</v>
      </c>
      <c r="DK119">
        <v>2.96</v>
      </c>
      <c r="DL119">
        <v>0.5</v>
      </c>
      <c r="DM119" t="s">
        <v>438</v>
      </c>
      <c r="DN119">
        <v>2</v>
      </c>
      <c r="DO119" t="b">
        <v>1</v>
      </c>
      <c r="DP119">
        <v>1759075452.714286</v>
      </c>
      <c r="DQ119">
        <v>399.1758571428572</v>
      </c>
      <c r="DR119">
        <v>397.4125357142857</v>
      </c>
      <c r="DS119">
        <v>21.89721428571428</v>
      </c>
      <c r="DT119">
        <v>20.06886071428572</v>
      </c>
      <c r="DU119">
        <v>400.0775714285714</v>
      </c>
      <c r="DV119">
        <v>21.60761785714286</v>
      </c>
      <c r="DW119">
        <v>499.9924642857142</v>
      </c>
      <c r="DX119">
        <v>90.89244642857145</v>
      </c>
      <c r="DY119">
        <v>0.06739305</v>
      </c>
      <c r="DZ119">
        <v>28.84638571428571</v>
      </c>
      <c r="EA119">
        <v>30.00907857142857</v>
      </c>
      <c r="EB119">
        <v>999.9000000000002</v>
      </c>
      <c r="EC119">
        <v>0</v>
      </c>
      <c r="ED119">
        <v>0</v>
      </c>
      <c r="EE119">
        <v>9986.912500000002</v>
      </c>
      <c r="EF119">
        <v>0</v>
      </c>
      <c r="EG119">
        <v>11.06238571428572</v>
      </c>
      <c r="EH119">
        <v>1.763367035714286</v>
      </c>
      <c r="EI119">
        <v>408.1125357142856</v>
      </c>
      <c r="EJ119">
        <v>405.5515</v>
      </c>
      <c r="EK119">
        <v>1.828366428571429</v>
      </c>
      <c r="EL119">
        <v>397.4125357142857</v>
      </c>
      <c r="EM119">
        <v>20.06886071428572</v>
      </c>
      <c r="EN119">
        <v>1.990291071428571</v>
      </c>
      <c r="EO119">
        <v>1.824107857142857</v>
      </c>
      <c r="EP119">
        <v>17.36731785714286</v>
      </c>
      <c r="EQ119">
        <v>15.99491785714286</v>
      </c>
      <c r="ER119">
        <v>1999.992857142857</v>
      </c>
      <c r="ES119">
        <v>0.979994535714286</v>
      </c>
      <c r="ET119">
        <v>0.02000584285714286</v>
      </c>
      <c r="EU119">
        <v>0</v>
      </c>
      <c r="EV119">
        <v>424.8439642857143</v>
      </c>
      <c r="EW119">
        <v>5.00078</v>
      </c>
      <c r="EX119">
        <v>8398.826785714286</v>
      </c>
      <c r="EY119">
        <v>16379.54642857143</v>
      </c>
      <c r="EZ119">
        <v>39.50432142857143</v>
      </c>
      <c r="FA119">
        <v>40.28099999999999</v>
      </c>
      <c r="FB119">
        <v>39.8145</v>
      </c>
      <c r="FC119">
        <v>39.99978571428572</v>
      </c>
      <c r="FD119">
        <v>40.70510714285714</v>
      </c>
      <c r="FE119">
        <v>1955.082857142857</v>
      </c>
      <c r="FF119">
        <v>39.91</v>
      </c>
      <c r="FG119">
        <v>0</v>
      </c>
      <c r="FH119">
        <v>1759075452.8</v>
      </c>
      <c r="FI119">
        <v>0</v>
      </c>
      <c r="FJ119">
        <v>424.80608</v>
      </c>
      <c r="FK119">
        <v>0.1328461516647141</v>
      </c>
      <c r="FL119">
        <v>-15.47769235353953</v>
      </c>
      <c r="FM119">
        <v>8398.677600000001</v>
      </c>
      <c r="FN119">
        <v>15</v>
      </c>
      <c r="FO119">
        <v>0</v>
      </c>
      <c r="FP119" t="s">
        <v>439</v>
      </c>
      <c r="FQ119">
        <v>1746989605.5</v>
      </c>
      <c r="FR119">
        <v>1746989593.5</v>
      </c>
      <c r="FS119">
        <v>0</v>
      </c>
      <c r="FT119">
        <v>-0.274</v>
      </c>
      <c r="FU119">
        <v>-0.002</v>
      </c>
      <c r="FV119">
        <v>2.549</v>
      </c>
      <c r="FW119">
        <v>0.129</v>
      </c>
      <c r="FX119">
        <v>420</v>
      </c>
      <c r="FY119">
        <v>17</v>
      </c>
      <c r="FZ119">
        <v>0.02</v>
      </c>
      <c r="GA119">
        <v>0.04</v>
      </c>
      <c r="GB119">
        <v>-1.408307475</v>
      </c>
      <c r="GC119">
        <v>76.55671068292685</v>
      </c>
      <c r="GD119">
        <v>7.442155084445174</v>
      </c>
      <c r="GE119">
        <v>0</v>
      </c>
      <c r="GF119">
        <v>424.8089411764706</v>
      </c>
      <c r="GG119">
        <v>0.3231779929062523</v>
      </c>
      <c r="GH119">
        <v>0.2325549828948067</v>
      </c>
      <c r="GI119">
        <v>1</v>
      </c>
      <c r="GJ119">
        <v>1.833528</v>
      </c>
      <c r="GK119">
        <v>-0.1112839024390247</v>
      </c>
      <c r="GL119">
        <v>0.01097355439226507</v>
      </c>
      <c r="GM119">
        <v>0</v>
      </c>
      <c r="GN119">
        <v>1</v>
      </c>
      <c r="GO119">
        <v>3</v>
      </c>
      <c r="GP119" t="s">
        <v>455</v>
      </c>
      <c r="GQ119">
        <v>3.10201</v>
      </c>
      <c r="GR119">
        <v>2.7255</v>
      </c>
      <c r="GS119">
        <v>0.08243250000000001</v>
      </c>
      <c r="GT119">
        <v>0.0807741</v>
      </c>
      <c r="GU119">
        <v>0.101477</v>
      </c>
      <c r="GV119">
        <v>0.0968055</v>
      </c>
      <c r="GW119">
        <v>23988.2</v>
      </c>
      <c r="GX119">
        <v>21826.6</v>
      </c>
      <c r="GY119">
        <v>26707.3</v>
      </c>
      <c r="GZ119">
        <v>23966.4</v>
      </c>
      <c r="HA119">
        <v>38394.3</v>
      </c>
      <c r="HB119">
        <v>31993.8</v>
      </c>
      <c r="HC119">
        <v>46633.4</v>
      </c>
      <c r="HD119">
        <v>37910.9</v>
      </c>
      <c r="HE119">
        <v>1.86987</v>
      </c>
      <c r="HF119">
        <v>1.86887</v>
      </c>
      <c r="HG119">
        <v>0.120889</v>
      </c>
      <c r="HH119">
        <v>0</v>
      </c>
      <c r="HI119">
        <v>28.0287</v>
      </c>
      <c r="HJ119">
        <v>999.9</v>
      </c>
      <c r="HK119">
        <v>48.4</v>
      </c>
      <c r="HL119">
        <v>31.1</v>
      </c>
      <c r="HM119">
        <v>24.1607</v>
      </c>
      <c r="HN119">
        <v>61.4091</v>
      </c>
      <c r="HO119">
        <v>22.2196</v>
      </c>
      <c r="HP119">
        <v>1</v>
      </c>
      <c r="HQ119">
        <v>0.122193</v>
      </c>
      <c r="HR119">
        <v>0.161176</v>
      </c>
      <c r="HS119">
        <v>20.2809</v>
      </c>
      <c r="HT119">
        <v>5.2113</v>
      </c>
      <c r="HU119">
        <v>11.9798</v>
      </c>
      <c r="HV119">
        <v>4.96365</v>
      </c>
      <c r="HW119">
        <v>3.27435</v>
      </c>
      <c r="HX119">
        <v>9999</v>
      </c>
      <c r="HY119">
        <v>9999</v>
      </c>
      <c r="HZ119">
        <v>9999</v>
      </c>
      <c r="IA119">
        <v>31.7</v>
      </c>
      <c r="IB119">
        <v>1.864</v>
      </c>
      <c r="IC119">
        <v>1.86011</v>
      </c>
      <c r="ID119">
        <v>1.85839</v>
      </c>
      <c r="IE119">
        <v>1.85975</v>
      </c>
      <c r="IF119">
        <v>1.85989</v>
      </c>
      <c r="IG119">
        <v>1.85837</v>
      </c>
      <c r="IH119">
        <v>1.85744</v>
      </c>
      <c r="II119">
        <v>1.85242</v>
      </c>
      <c r="IJ119">
        <v>0</v>
      </c>
      <c r="IK119">
        <v>0</v>
      </c>
      <c r="IL119">
        <v>0</v>
      </c>
      <c r="IM119">
        <v>0</v>
      </c>
      <c r="IN119" t="s">
        <v>441</v>
      </c>
      <c r="IO119" t="s">
        <v>442</v>
      </c>
      <c r="IP119" t="s">
        <v>443</v>
      </c>
      <c r="IQ119" t="s">
        <v>443</v>
      </c>
      <c r="IR119" t="s">
        <v>443</v>
      </c>
      <c r="IS119" t="s">
        <v>443</v>
      </c>
      <c r="IT119">
        <v>0</v>
      </c>
      <c r="IU119">
        <v>100</v>
      </c>
      <c r="IV119">
        <v>100</v>
      </c>
      <c r="IW119">
        <v>-0.907</v>
      </c>
      <c r="IX119">
        <v>0.2894</v>
      </c>
      <c r="IY119">
        <v>-0.819046093373875</v>
      </c>
      <c r="IZ119">
        <v>-0.0008311593448893811</v>
      </c>
      <c r="JA119">
        <v>1.768286430498992E-06</v>
      </c>
      <c r="JB119">
        <v>-5.176383660599935E-10</v>
      </c>
      <c r="JC119">
        <v>0.01793090377665582</v>
      </c>
      <c r="JD119">
        <v>0.002652576625932546</v>
      </c>
      <c r="JE119">
        <v>0.0004569377311329863</v>
      </c>
      <c r="JF119">
        <v>1.003524486243527E-07</v>
      </c>
      <c r="JG119">
        <v>2</v>
      </c>
      <c r="JH119">
        <v>1975</v>
      </c>
      <c r="JI119">
        <v>1</v>
      </c>
      <c r="JJ119">
        <v>26</v>
      </c>
      <c r="JK119">
        <v>201430.9</v>
      </c>
      <c r="JL119">
        <v>201431.1</v>
      </c>
      <c r="JM119">
        <v>1.00098</v>
      </c>
      <c r="JN119">
        <v>2.60986</v>
      </c>
      <c r="JO119">
        <v>1.49658</v>
      </c>
      <c r="JP119">
        <v>2.34497</v>
      </c>
      <c r="JQ119">
        <v>1.54907</v>
      </c>
      <c r="JR119">
        <v>2.42065</v>
      </c>
      <c r="JS119">
        <v>35.9412</v>
      </c>
      <c r="JT119">
        <v>24.1838</v>
      </c>
      <c r="JU119">
        <v>18</v>
      </c>
      <c r="JV119">
        <v>481.86</v>
      </c>
      <c r="JW119">
        <v>495.885</v>
      </c>
      <c r="JX119">
        <v>27.4538</v>
      </c>
      <c r="JY119">
        <v>28.8342</v>
      </c>
      <c r="JZ119">
        <v>30.0004</v>
      </c>
      <c r="KA119">
        <v>28.9959</v>
      </c>
      <c r="KB119">
        <v>28.9793</v>
      </c>
      <c r="KC119">
        <v>20.0041</v>
      </c>
      <c r="KD119">
        <v>19.7201</v>
      </c>
      <c r="KE119">
        <v>100</v>
      </c>
      <c r="KF119">
        <v>27.4472</v>
      </c>
      <c r="KG119">
        <v>346.83</v>
      </c>
      <c r="KH119">
        <v>20.0661</v>
      </c>
      <c r="KI119">
        <v>101.963</v>
      </c>
      <c r="KJ119">
        <v>91.4331</v>
      </c>
    </row>
    <row r="120" spans="1:296">
      <c r="A120">
        <v>102</v>
      </c>
      <c r="B120">
        <v>1759075465.5</v>
      </c>
      <c r="C120">
        <v>2382.400000095367</v>
      </c>
      <c r="D120" t="s">
        <v>648</v>
      </c>
      <c r="E120" t="s">
        <v>649</v>
      </c>
      <c r="F120">
        <v>5</v>
      </c>
      <c r="G120" t="s">
        <v>639</v>
      </c>
      <c r="H120">
        <v>1759075458</v>
      </c>
      <c r="I120">
        <f>(J120)/1000</f>
        <v>0</v>
      </c>
      <c r="J120">
        <f>IF(DO120, AM120, AG120)</f>
        <v>0</v>
      </c>
      <c r="K120">
        <f>IF(DO120, AH120, AF120)</f>
        <v>0</v>
      </c>
      <c r="L120">
        <f>DQ120 - IF(AT120&gt;1, K120*DK120*100.0/(AV120), 0)</f>
        <v>0</v>
      </c>
      <c r="M120">
        <f>((S120-I120/2)*L120-K120)/(S120+I120/2)</f>
        <v>0</v>
      </c>
      <c r="N120">
        <f>M120*(DX120+DY120)/1000.0</f>
        <v>0</v>
      </c>
      <c r="O120">
        <f>(DQ120 - IF(AT120&gt;1, K120*DK120*100.0/(AV120), 0))*(DX120+DY120)/1000.0</f>
        <v>0</v>
      </c>
      <c r="P120">
        <f>2.0/((1/R120-1/Q120)+SIGN(R120)*SQRT((1/R120-1/Q120)*(1/R120-1/Q120) + 4*DL120/((DL120+1)*(DL120+1))*(2*1/R120*1/Q120-1/Q120*1/Q120)))</f>
        <v>0</v>
      </c>
      <c r="Q120">
        <f>IF(LEFT(DM120,1)&lt;&gt;"0",IF(LEFT(DM120,1)="1",3.0,DN120),$D$5+$E$5*(EE120*DX120/($K$5*1000))+$F$5*(EE120*DX120/($K$5*1000))*MAX(MIN(DK120,$J$5),$I$5)*MAX(MIN(DK120,$J$5),$I$5)+$G$5*MAX(MIN(DK120,$J$5),$I$5)*(EE120*DX120/($K$5*1000))+$H$5*(EE120*DX120/($K$5*1000))*(EE120*DX120/($K$5*1000)))</f>
        <v>0</v>
      </c>
      <c r="R120">
        <f>I120*(1000-(1000*0.61365*exp(17.502*V120/(240.97+V120))/(DX120+DY120)+DS120)/2)/(1000*0.61365*exp(17.502*V120/(240.97+V120))/(DX120+DY120)-DS120)</f>
        <v>0</v>
      </c>
      <c r="S120">
        <f>1/((DL120+1)/(P120/1.6)+1/(Q120/1.37)) + DL120/((DL120+1)/(P120/1.6) + DL120/(Q120/1.37))</f>
        <v>0</v>
      </c>
      <c r="T120">
        <f>(DG120*DJ120)</f>
        <v>0</v>
      </c>
      <c r="U120">
        <f>(DZ120+(T120+2*0.95*5.67E-8*(((DZ120+$B$9)+273)^4-(DZ120+273)^4)-44100*I120)/(1.84*29.3*Q120+8*0.95*5.67E-8*(DZ120+273)^3))</f>
        <v>0</v>
      </c>
      <c r="V120">
        <f>($C$9*EA120+$D$9*EB120+$E$9*U120)</f>
        <v>0</v>
      </c>
      <c r="W120">
        <f>0.61365*exp(17.502*V120/(240.97+V120))</f>
        <v>0</v>
      </c>
      <c r="X120">
        <f>(Y120/Z120*100)</f>
        <v>0</v>
      </c>
      <c r="Y120">
        <f>DS120*(DX120+DY120)/1000</f>
        <v>0</v>
      </c>
      <c r="Z120">
        <f>0.61365*exp(17.502*DZ120/(240.97+DZ120))</f>
        <v>0</v>
      </c>
      <c r="AA120">
        <f>(W120-DS120*(DX120+DY120)/1000)</f>
        <v>0</v>
      </c>
      <c r="AB120">
        <f>(-I120*44100)</f>
        <v>0</v>
      </c>
      <c r="AC120">
        <f>2*29.3*Q120*0.92*(DZ120-V120)</f>
        <v>0</v>
      </c>
      <c r="AD120">
        <f>2*0.95*5.67E-8*(((DZ120+$B$9)+273)^4-(V120+273)^4)</f>
        <v>0</v>
      </c>
      <c r="AE120">
        <f>T120+AD120+AB120+AC120</f>
        <v>0</v>
      </c>
      <c r="AF120">
        <f>DW120*AT120*(DR120-DQ120*(1000-AT120*DT120)/(1000-AT120*DS120))/(100*DK120)</f>
        <v>0</v>
      </c>
      <c r="AG120">
        <f>1000*DW120*AT120*(DS120-DT120)/(100*DK120*(1000-AT120*DS120))</f>
        <v>0</v>
      </c>
      <c r="AH120">
        <f>(AI120 - AJ120 - DX120*1E3/(8.314*(DZ120+273.15)) * AL120/DW120 * AK120) * DW120/(100*DK120) * (1000 - DT120)/1000</f>
        <v>0</v>
      </c>
      <c r="AI120">
        <v>374.4631246130552</v>
      </c>
      <c r="AJ120">
        <v>377.6179272727271</v>
      </c>
      <c r="AK120">
        <v>-2.994190772155562</v>
      </c>
      <c r="AL120">
        <v>65.07679589717384</v>
      </c>
      <c r="AM120">
        <f>(AO120 - AN120 + DX120*1E3/(8.314*(DZ120+273.15)) * AQ120/DW120 * AP120) * DW120/(100*DK120) * 1000/(1000 - AO120)</f>
        <v>0</v>
      </c>
      <c r="AN120">
        <v>20.07151709333334</v>
      </c>
      <c r="AO120">
        <v>21.88970484848484</v>
      </c>
      <c r="AP120">
        <v>4.497835497377074E-06</v>
      </c>
      <c r="AQ120">
        <v>105.27</v>
      </c>
      <c r="AR120">
        <v>1</v>
      </c>
      <c r="AS120">
        <v>0</v>
      </c>
      <c r="AT120">
        <f>IF(AR120*$H$15&gt;=AV120,1.0,(AV120/(AV120-AR120*$H$15)))</f>
        <v>0</v>
      </c>
      <c r="AU120">
        <f>(AT120-1)*100</f>
        <v>0</v>
      </c>
      <c r="AV120">
        <f>MAX(0,($B$15+$C$15*EE120)/(1+$D$15*EE120)*DX120/(DZ120+273)*$E$15)</f>
        <v>0</v>
      </c>
      <c r="AW120" t="s">
        <v>437</v>
      </c>
      <c r="AX120" t="s">
        <v>437</v>
      </c>
      <c r="AY120">
        <v>0</v>
      </c>
      <c r="AZ120">
        <v>0</v>
      </c>
      <c r="BA120">
        <f>1-AY120/AZ120</f>
        <v>0</v>
      </c>
      <c r="BB120">
        <v>0</v>
      </c>
      <c r="BC120" t="s">
        <v>437</v>
      </c>
      <c r="BD120" t="s">
        <v>437</v>
      </c>
      <c r="BE120">
        <v>0</v>
      </c>
      <c r="BF120">
        <v>0</v>
      </c>
      <c r="BG120">
        <f>1-BE120/BF120</f>
        <v>0</v>
      </c>
      <c r="BH120">
        <v>0.5</v>
      </c>
      <c r="BI120">
        <f>DH120</f>
        <v>0</v>
      </c>
      <c r="BJ120">
        <f>K120</f>
        <v>0</v>
      </c>
      <c r="BK120">
        <f>BG120*BH120*BI120</f>
        <v>0</v>
      </c>
      <c r="BL120">
        <f>(BJ120-BB120)/BI120</f>
        <v>0</v>
      </c>
      <c r="BM120">
        <f>(AZ120-BF120)/BF120</f>
        <v>0</v>
      </c>
      <c r="BN120">
        <f>AY120/(BA120+AY120/BF120)</f>
        <v>0</v>
      </c>
      <c r="BO120" t="s">
        <v>437</v>
      </c>
      <c r="BP120">
        <v>0</v>
      </c>
      <c r="BQ120">
        <f>IF(BP120&lt;&gt;0, BP120, BN120)</f>
        <v>0</v>
      </c>
      <c r="BR120">
        <f>1-BQ120/BF120</f>
        <v>0</v>
      </c>
      <c r="BS120">
        <f>(BF120-BE120)/(BF120-BQ120)</f>
        <v>0</v>
      </c>
      <c r="BT120">
        <f>(AZ120-BF120)/(AZ120-BQ120)</f>
        <v>0</v>
      </c>
      <c r="BU120">
        <f>(BF120-BE120)/(BF120-AY120)</f>
        <v>0</v>
      </c>
      <c r="BV120">
        <f>(AZ120-BF120)/(AZ120-AY120)</f>
        <v>0</v>
      </c>
      <c r="BW120">
        <f>(BS120*BQ120/BE120)</f>
        <v>0</v>
      </c>
      <c r="BX120">
        <f>(1-BW120)</f>
        <v>0</v>
      </c>
      <c r="DG120">
        <f>$B$13*EF120+$C$13*EG120+$F$13*ER120*(1-EU120)</f>
        <v>0</v>
      </c>
      <c r="DH120">
        <f>DG120*DI120</f>
        <v>0</v>
      </c>
      <c r="DI120">
        <f>($B$13*$D$11+$C$13*$D$11+$F$13*((FE120+EW120)/MAX(FE120+EW120+FF120, 0.1)*$I$11+FF120/MAX(FE120+EW120+FF120, 0.1)*$J$11))/($B$13+$C$13+$F$13)</f>
        <v>0</v>
      </c>
      <c r="DJ120">
        <f>($B$13*$K$11+$C$13*$K$11+$F$13*((FE120+EW120)/MAX(FE120+EW120+FF120, 0.1)*$P$11+FF120/MAX(FE120+EW120+FF120, 0.1)*$Q$11))/($B$13+$C$13+$F$13)</f>
        <v>0</v>
      </c>
      <c r="DK120">
        <v>2.96</v>
      </c>
      <c r="DL120">
        <v>0.5</v>
      </c>
      <c r="DM120" t="s">
        <v>438</v>
      </c>
      <c r="DN120">
        <v>2</v>
      </c>
      <c r="DO120" t="b">
        <v>1</v>
      </c>
      <c r="DP120">
        <v>1759075458</v>
      </c>
      <c r="DQ120">
        <v>388.2305925925925</v>
      </c>
      <c r="DR120">
        <v>381.1104814814814</v>
      </c>
      <c r="DS120">
        <v>21.89262592592592</v>
      </c>
      <c r="DT120">
        <v>20.07062962962963</v>
      </c>
      <c r="DU120">
        <v>389.1357037037037</v>
      </c>
      <c r="DV120">
        <v>21.60314074074074</v>
      </c>
      <c r="DW120">
        <v>499.9700740740741</v>
      </c>
      <c r="DX120">
        <v>90.8926925925926</v>
      </c>
      <c r="DY120">
        <v>0.06739433333333333</v>
      </c>
      <c r="DZ120">
        <v>28.84581851851852</v>
      </c>
      <c r="EA120">
        <v>30.00307777777778</v>
      </c>
      <c r="EB120">
        <v>999.9000000000001</v>
      </c>
      <c r="EC120">
        <v>0</v>
      </c>
      <c r="ED120">
        <v>0</v>
      </c>
      <c r="EE120">
        <v>9996.011111111111</v>
      </c>
      <c r="EF120">
        <v>0</v>
      </c>
      <c r="EG120">
        <v>11.0724962962963</v>
      </c>
      <c r="EH120">
        <v>7.120004925925927</v>
      </c>
      <c r="EI120">
        <v>396.9202592592592</v>
      </c>
      <c r="EJ120">
        <v>388.9162592592592</v>
      </c>
      <c r="EK120">
        <v>1.82200037037037</v>
      </c>
      <c r="EL120">
        <v>381.1104814814814</v>
      </c>
      <c r="EM120">
        <v>20.07062962962963</v>
      </c>
      <c r="EN120">
        <v>1.989879629629629</v>
      </c>
      <c r="EO120">
        <v>1.824273703703704</v>
      </c>
      <c r="EP120">
        <v>17.36404074074074</v>
      </c>
      <c r="EQ120">
        <v>15.99634814814815</v>
      </c>
      <c r="ER120">
        <v>2000.00962962963</v>
      </c>
      <c r="ES120">
        <v>0.979994777777778</v>
      </c>
      <c r="ET120">
        <v>0.0200056</v>
      </c>
      <c r="EU120">
        <v>0</v>
      </c>
      <c r="EV120">
        <v>424.8263333333333</v>
      </c>
      <c r="EW120">
        <v>5.00078</v>
      </c>
      <c r="EX120">
        <v>8396.673703703704</v>
      </c>
      <c r="EY120">
        <v>16379.68148148148</v>
      </c>
      <c r="EZ120">
        <v>39.5091111111111</v>
      </c>
      <c r="FA120">
        <v>40.27985185185185</v>
      </c>
      <c r="FB120">
        <v>39.85633333333334</v>
      </c>
      <c r="FC120">
        <v>40.00903703703703</v>
      </c>
      <c r="FD120">
        <v>40.68485185185185</v>
      </c>
      <c r="FE120">
        <v>1955.099629629629</v>
      </c>
      <c r="FF120">
        <v>39.91</v>
      </c>
      <c r="FG120">
        <v>0</v>
      </c>
      <c r="FH120">
        <v>1759075457.6</v>
      </c>
      <c r="FI120">
        <v>0</v>
      </c>
      <c r="FJ120">
        <v>424.78156</v>
      </c>
      <c r="FK120">
        <v>-0.5907692379663981</v>
      </c>
      <c r="FL120">
        <v>-38.47846163793649</v>
      </c>
      <c r="FM120">
        <v>8396.5236</v>
      </c>
      <c r="FN120">
        <v>15</v>
      </c>
      <c r="FO120">
        <v>0</v>
      </c>
      <c r="FP120" t="s">
        <v>439</v>
      </c>
      <c r="FQ120">
        <v>1746989605.5</v>
      </c>
      <c r="FR120">
        <v>1746989593.5</v>
      </c>
      <c r="FS120">
        <v>0</v>
      </c>
      <c r="FT120">
        <v>-0.274</v>
      </c>
      <c r="FU120">
        <v>-0.002</v>
      </c>
      <c r="FV120">
        <v>2.549</v>
      </c>
      <c r="FW120">
        <v>0.129</v>
      </c>
      <c r="FX120">
        <v>420</v>
      </c>
      <c r="FY120">
        <v>17</v>
      </c>
      <c r="FZ120">
        <v>0.02</v>
      </c>
      <c r="GA120">
        <v>0.04</v>
      </c>
      <c r="GB120">
        <v>3.946841525</v>
      </c>
      <c r="GC120">
        <v>60.34283953846155</v>
      </c>
      <c r="GD120">
        <v>6.008372728688252</v>
      </c>
      <c r="GE120">
        <v>0</v>
      </c>
      <c r="GF120">
        <v>424.7945882352942</v>
      </c>
      <c r="GG120">
        <v>-0.4489228449452328</v>
      </c>
      <c r="GH120">
        <v>0.2408551087085392</v>
      </c>
      <c r="GI120">
        <v>1</v>
      </c>
      <c r="GJ120">
        <v>1.82558575</v>
      </c>
      <c r="GK120">
        <v>-0.07210795497186229</v>
      </c>
      <c r="GL120">
        <v>0.007158011905375669</v>
      </c>
      <c r="GM120">
        <v>1</v>
      </c>
      <c r="GN120">
        <v>2</v>
      </c>
      <c r="GO120">
        <v>3</v>
      </c>
      <c r="GP120" t="s">
        <v>446</v>
      </c>
      <c r="GQ120">
        <v>3.10217</v>
      </c>
      <c r="GR120">
        <v>2.72527</v>
      </c>
      <c r="GS120">
        <v>0.0799927</v>
      </c>
      <c r="GT120">
        <v>0.07797370000000001</v>
      </c>
      <c r="GU120">
        <v>0.101477</v>
      </c>
      <c r="GV120">
        <v>0.09680030000000001</v>
      </c>
      <c r="GW120">
        <v>24051.6</v>
      </c>
      <c r="GX120">
        <v>21892.7</v>
      </c>
      <c r="GY120">
        <v>26707.1</v>
      </c>
      <c r="GZ120">
        <v>23966.1</v>
      </c>
      <c r="HA120">
        <v>38393.9</v>
      </c>
      <c r="HB120">
        <v>31993.2</v>
      </c>
      <c r="HC120">
        <v>46633.4</v>
      </c>
      <c r="HD120">
        <v>37910.3</v>
      </c>
      <c r="HE120">
        <v>1.8699</v>
      </c>
      <c r="HF120">
        <v>1.8684</v>
      </c>
      <c r="HG120">
        <v>0.120774</v>
      </c>
      <c r="HH120">
        <v>0</v>
      </c>
      <c r="HI120">
        <v>28.0311</v>
      </c>
      <c r="HJ120">
        <v>999.9</v>
      </c>
      <c r="HK120">
        <v>48.4</v>
      </c>
      <c r="HL120">
        <v>31.1</v>
      </c>
      <c r="HM120">
        <v>24.1603</v>
      </c>
      <c r="HN120">
        <v>61.5991</v>
      </c>
      <c r="HO120">
        <v>22.2636</v>
      </c>
      <c r="HP120">
        <v>1</v>
      </c>
      <c r="HQ120">
        <v>0.12235</v>
      </c>
      <c r="HR120">
        <v>0.112132</v>
      </c>
      <c r="HS120">
        <v>20.2809</v>
      </c>
      <c r="HT120">
        <v>5.2113</v>
      </c>
      <c r="HU120">
        <v>11.9793</v>
      </c>
      <c r="HV120">
        <v>4.96345</v>
      </c>
      <c r="HW120">
        <v>3.27438</v>
      </c>
      <c r="HX120">
        <v>9999</v>
      </c>
      <c r="HY120">
        <v>9999</v>
      </c>
      <c r="HZ120">
        <v>9999</v>
      </c>
      <c r="IA120">
        <v>31.7</v>
      </c>
      <c r="IB120">
        <v>1.86398</v>
      </c>
      <c r="IC120">
        <v>1.8601</v>
      </c>
      <c r="ID120">
        <v>1.85838</v>
      </c>
      <c r="IE120">
        <v>1.85975</v>
      </c>
      <c r="IF120">
        <v>1.85989</v>
      </c>
      <c r="IG120">
        <v>1.85837</v>
      </c>
      <c r="IH120">
        <v>1.85745</v>
      </c>
      <c r="II120">
        <v>1.85242</v>
      </c>
      <c r="IJ120">
        <v>0</v>
      </c>
      <c r="IK120">
        <v>0</v>
      </c>
      <c r="IL120">
        <v>0</v>
      </c>
      <c r="IM120">
        <v>0</v>
      </c>
      <c r="IN120" t="s">
        <v>441</v>
      </c>
      <c r="IO120" t="s">
        <v>442</v>
      </c>
      <c r="IP120" t="s">
        <v>443</v>
      </c>
      <c r="IQ120" t="s">
        <v>443</v>
      </c>
      <c r="IR120" t="s">
        <v>443</v>
      </c>
      <c r="IS120" t="s">
        <v>443</v>
      </c>
      <c r="IT120">
        <v>0</v>
      </c>
      <c r="IU120">
        <v>100</v>
      </c>
      <c r="IV120">
        <v>100</v>
      </c>
      <c r="IW120">
        <v>-0.911</v>
      </c>
      <c r="IX120">
        <v>0.2894</v>
      </c>
      <c r="IY120">
        <v>-0.819046093373875</v>
      </c>
      <c r="IZ120">
        <v>-0.0008311593448893811</v>
      </c>
      <c r="JA120">
        <v>1.768286430498992E-06</v>
      </c>
      <c r="JB120">
        <v>-5.176383660599935E-10</v>
      </c>
      <c r="JC120">
        <v>0.01793090377665582</v>
      </c>
      <c r="JD120">
        <v>0.002652576625932546</v>
      </c>
      <c r="JE120">
        <v>0.0004569377311329863</v>
      </c>
      <c r="JF120">
        <v>1.003524486243527E-07</v>
      </c>
      <c r="JG120">
        <v>2</v>
      </c>
      <c r="JH120">
        <v>1975</v>
      </c>
      <c r="JI120">
        <v>1</v>
      </c>
      <c r="JJ120">
        <v>26</v>
      </c>
      <c r="JK120">
        <v>201431</v>
      </c>
      <c r="JL120">
        <v>201431.2</v>
      </c>
      <c r="JM120">
        <v>0.958252</v>
      </c>
      <c r="JN120">
        <v>2.62695</v>
      </c>
      <c r="JO120">
        <v>1.49658</v>
      </c>
      <c r="JP120">
        <v>2.34497</v>
      </c>
      <c r="JQ120">
        <v>1.54907</v>
      </c>
      <c r="JR120">
        <v>2.38525</v>
      </c>
      <c r="JS120">
        <v>35.9412</v>
      </c>
      <c r="JT120">
        <v>24.1751</v>
      </c>
      <c r="JU120">
        <v>18</v>
      </c>
      <c r="JV120">
        <v>481.899</v>
      </c>
      <c r="JW120">
        <v>495.602</v>
      </c>
      <c r="JX120">
        <v>27.4459</v>
      </c>
      <c r="JY120">
        <v>28.8385</v>
      </c>
      <c r="JZ120">
        <v>30.0003</v>
      </c>
      <c r="KA120">
        <v>28.9991</v>
      </c>
      <c r="KB120">
        <v>28.983</v>
      </c>
      <c r="KC120">
        <v>19.2817</v>
      </c>
      <c r="KD120">
        <v>19.7201</v>
      </c>
      <c r="KE120">
        <v>100</v>
      </c>
      <c r="KF120">
        <v>27.4655</v>
      </c>
      <c r="KG120">
        <v>333.454</v>
      </c>
      <c r="KH120">
        <v>20.0698</v>
      </c>
      <c r="KI120">
        <v>101.963</v>
      </c>
      <c r="KJ120">
        <v>91.4316</v>
      </c>
    </row>
    <row r="121" spans="1:296">
      <c r="A121">
        <v>103</v>
      </c>
      <c r="B121">
        <v>1759075470.5</v>
      </c>
      <c r="C121">
        <v>2387.400000095367</v>
      </c>
      <c r="D121" t="s">
        <v>650</v>
      </c>
      <c r="E121" t="s">
        <v>651</v>
      </c>
      <c r="F121">
        <v>5</v>
      </c>
      <c r="G121" t="s">
        <v>639</v>
      </c>
      <c r="H121">
        <v>1759075462.714286</v>
      </c>
      <c r="I121">
        <f>(J121)/1000</f>
        <v>0</v>
      </c>
      <c r="J121">
        <f>IF(DO121, AM121, AG121)</f>
        <v>0</v>
      </c>
      <c r="K121">
        <f>IF(DO121, AH121, AF121)</f>
        <v>0</v>
      </c>
      <c r="L121">
        <f>DQ121 - IF(AT121&gt;1, K121*DK121*100.0/(AV121), 0)</f>
        <v>0</v>
      </c>
      <c r="M121">
        <f>((S121-I121/2)*L121-K121)/(S121+I121/2)</f>
        <v>0</v>
      </c>
      <c r="N121">
        <f>M121*(DX121+DY121)/1000.0</f>
        <v>0</v>
      </c>
      <c r="O121">
        <f>(DQ121 - IF(AT121&gt;1, K121*DK121*100.0/(AV121), 0))*(DX121+DY121)/1000.0</f>
        <v>0</v>
      </c>
      <c r="P121">
        <f>2.0/((1/R121-1/Q121)+SIGN(R121)*SQRT((1/R121-1/Q121)*(1/R121-1/Q121) + 4*DL121/((DL121+1)*(DL121+1))*(2*1/R121*1/Q121-1/Q121*1/Q121)))</f>
        <v>0</v>
      </c>
      <c r="Q121">
        <f>IF(LEFT(DM121,1)&lt;&gt;"0",IF(LEFT(DM121,1)="1",3.0,DN121),$D$5+$E$5*(EE121*DX121/($K$5*1000))+$F$5*(EE121*DX121/($K$5*1000))*MAX(MIN(DK121,$J$5),$I$5)*MAX(MIN(DK121,$J$5),$I$5)+$G$5*MAX(MIN(DK121,$J$5),$I$5)*(EE121*DX121/($K$5*1000))+$H$5*(EE121*DX121/($K$5*1000))*(EE121*DX121/($K$5*1000)))</f>
        <v>0</v>
      </c>
      <c r="R121">
        <f>I121*(1000-(1000*0.61365*exp(17.502*V121/(240.97+V121))/(DX121+DY121)+DS121)/2)/(1000*0.61365*exp(17.502*V121/(240.97+V121))/(DX121+DY121)-DS121)</f>
        <v>0</v>
      </c>
      <c r="S121">
        <f>1/((DL121+1)/(P121/1.6)+1/(Q121/1.37)) + DL121/((DL121+1)/(P121/1.6) + DL121/(Q121/1.37))</f>
        <v>0</v>
      </c>
      <c r="T121">
        <f>(DG121*DJ121)</f>
        <v>0</v>
      </c>
      <c r="U121">
        <f>(DZ121+(T121+2*0.95*5.67E-8*(((DZ121+$B$9)+273)^4-(DZ121+273)^4)-44100*I121)/(1.84*29.3*Q121+8*0.95*5.67E-8*(DZ121+273)^3))</f>
        <v>0</v>
      </c>
      <c r="V121">
        <f>($C$9*EA121+$D$9*EB121+$E$9*U121)</f>
        <v>0</v>
      </c>
      <c r="W121">
        <f>0.61365*exp(17.502*V121/(240.97+V121))</f>
        <v>0</v>
      </c>
      <c r="X121">
        <f>(Y121/Z121*100)</f>
        <v>0</v>
      </c>
      <c r="Y121">
        <f>DS121*(DX121+DY121)/1000</f>
        <v>0</v>
      </c>
      <c r="Z121">
        <f>0.61365*exp(17.502*DZ121/(240.97+DZ121))</f>
        <v>0</v>
      </c>
      <c r="AA121">
        <f>(W121-DS121*(DX121+DY121)/1000)</f>
        <v>0</v>
      </c>
      <c r="AB121">
        <f>(-I121*44100)</f>
        <v>0</v>
      </c>
      <c r="AC121">
        <f>2*29.3*Q121*0.92*(DZ121-V121)</f>
        <v>0</v>
      </c>
      <c r="AD121">
        <f>2*0.95*5.67E-8*(((DZ121+$B$9)+273)^4-(V121+273)^4)</f>
        <v>0</v>
      </c>
      <c r="AE121">
        <f>T121+AD121+AB121+AC121</f>
        <v>0</v>
      </c>
      <c r="AF121">
        <f>DW121*AT121*(DR121-DQ121*(1000-AT121*DT121)/(1000-AT121*DS121))/(100*DK121)</f>
        <v>0</v>
      </c>
      <c r="AG121">
        <f>1000*DW121*AT121*(DS121-DT121)/(100*DK121*(1000-AT121*DS121))</f>
        <v>0</v>
      </c>
      <c r="AH121">
        <f>(AI121 - AJ121 - DX121*1E3/(8.314*(DZ121+273.15)) * AL121/DW121 * AK121) * DW121/(100*DK121) * (1000 - DT121)/1000</f>
        <v>0</v>
      </c>
      <c r="AI121">
        <v>357.3373192349242</v>
      </c>
      <c r="AJ121">
        <v>361.6624727272724</v>
      </c>
      <c r="AK121">
        <v>-3.215378556629717</v>
      </c>
      <c r="AL121">
        <v>65.07679589717384</v>
      </c>
      <c r="AM121">
        <f>(AO121 - AN121 + DX121*1E3/(8.314*(DZ121+273.15)) * AQ121/DW121 * AP121) * DW121/(100*DK121) * 1000/(1000 - AO121)</f>
        <v>0</v>
      </c>
      <c r="AN121">
        <v>20.07356168</v>
      </c>
      <c r="AO121">
        <v>21.88665939393938</v>
      </c>
      <c r="AP121">
        <v>-9.242555424638717E-06</v>
      </c>
      <c r="AQ121">
        <v>105.27</v>
      </c>
      <c r="AR121">
        <v>1</v>
      </c>
      <c r="AS121">
        <v>0</v>
      </c>
      <c r="AT121">
        <f>IF(AR121*$H$15&gt;=AV121,1.0,(AV121/(AV121-AR121*$H$15)))</f>
        <v>0</v>
      </c>
      <c r="AU121">
        <f>(AT121-1)*100</f>
        <v>0</v>
      </c>
      <c r="AV121">
        <f>MAX(0,($B$15+$C$15*EE121)/(1+$D$15*EE121)*DX121/(DZ121+273)*$E$15)</f>
        <v>0</v>
      </c>
      <c r="AW121" t="s">
        <v>437</v>
      </c>
      <c r="AX121" t="s">
        <v>437</v>
      </c>
      <c r="AY121">
        <v>0</v>
      </c>
      <c r="AZ121">
        <v>0</v>
      </c>
      <c r="BA121">
        <f>1-AY121/AZ121</f>
        <v>0</v>
      </c>
      <c r="BB121">
        <v>0</v>
      </c>
      <c r="BC121" t="s">
        <v>437</v>
      </c>
      <c r="BD121" t="s">
        <v>437</v>
      </c>
      <c r="BE121">
        <v>0</v>
      </c>
      <c r="BF121">
        <v>0</v>
      </c>
      <c r="BG121">
        <f>1-BE121/BF121</f>
        <v>0</v>
      </c>
      <c r="BH121">
        <v>0.5</v>
      </c>
      <c r="BI121">
        <f>DH121</f>
        <v>0</v>
      </c>
      <c r="BJ121">
        <f>K121</f>
        <v>0</v>
      </c>
      <c r="BK121">
        <f>BG121*BH121*BI121</f>
        <v>0</v>
      </c>
      <c r="BL121">
        <f>(BJ121-BB121)/BI121</f>
        <v>0</v>
      </c>
      <c r="BM121">
        <f>(AZ121-BF121)/BF121</f>
        <v>0</v>
      </c>
      <c r="BN121">
        <f>AY121/(BA121+AY121/BF121)</f>
        <v>0</v>
      </c>
      <c r="BO121" t="s">
        <v>437</v>
      </c>
      <c r="BP121">
        <v>0</v>
      </c>
      <c r="BQ121">
        <f>IF(BP121&lt;&gt;0, BP121, BN121)</f>
        <v>0</v>
      </c>
      <c r="BR121">
        <f>1-BQ121/BF121</f>
        <v>0</v>
      </c>
      <c r="BS121">
        <f>(BF121-BE121)/(BF121-BQ121)</f>
        <v>0</v>
      </c>
      <c r="BT121">
        <f>(AZ121-BF121)/(AZ121-BQ121)</f>
        <v>0</v>
      </c>
      <c r="BU121">
        <f>(BF121-BE121)/(BF121-AY121)</f>
        <v>0</v>
      </c>
      <c r="BV121">
        <f>(AZ121-BF121)/(AZ121-AY121)</f>
        <v>0</v>
      </c>
      <c r="BW121">
        <f>(BS121*BQ121/BE121)</f>
        <v>0</v>
      </c>
      <c r="BX121">
        <f>(1-BW121)</f>
        <v>0</v>
      </c>
      <c r="DG121">
        <f>$B$13*EF121+$C$13*EG121+$F$13*ER121*(1-EU121)</f>
        <v>0</v>
      </c>
      <c r="DH121">
        <f>DG121*DI121</f>
        <v>0</v>
      </c>
      <c r="DI121">
        <f>($B$13*$D$11+$C$13*$D$11+$F$13*((FE121+EW121)/MAX(FE121+EW121+FF121, 0.1)*$I$11+FF121/MAX(FE121+EW121+FF121, 0.1)*$J$11))/($B$13+$C$13+$F$13)</f>
        <v>0</v>
      </c>
      <c r="DJ121">
        <f>($B$13*$K$11+$C$13*$K$11+$F$13*((FE121+EW121)/MAX(FE121+EW121+FF121, 0.1)*$P$11+FF121/MAX(FE121+EW121+FF121, 0.1)*$Q$11))/($B$13+$C$13+$F$13)</f>
        <v>0</v>
      </c>
      <c r="DK121">
        <v>2.96</v>
      </c>
      <c r="DL121">
        <v>0.5</v>
      </c>
      <c r="DM121" t="s">
        <v>438</v>
      </c>
      <c r="DN121">
        <v>2</v>
      </c>
      <c r="DO121" t="b">
        <v>1</v>
      </c>
      <c r="DP121">
        <v>1759075462.714286</v>
      </c>
      <c r="DQ121">
        <v>375.5757857142858</v>
      </c>
      <c r="DR121">
        <v>365.721</v>
      </c>
      <c r="DS121">
        <v>21.88975</v>
      </c>
      <c r="DT121">
        <v>20.07190714285715</v>
      </c>
      <c r="DU121">
        <v>376.4846785714286</v>
      </c>
      <c r="DV121">
        <v>21.60032142857143</v>
      </c>
      <c r="DW121">
        <v>500.0372142857144</v>
      </c>
      <c r="DX121">
        <v>90.89295000000001</v>
      </c>
      <c r="DY121">
        <v>0.0672586607142857</v>
      </c>
      <c r="DZ121">
        <v>28.84603928571429</v>
      </c>
      <c r="EA121">
        <v>30.00395357142856</v>
      </c>
      <c r="EB121">
        <v>999.9000000000002</v>
      </c>
      <c r="EC121">
        <v>0</v>
      </c>
      <c r="ED121">
        <v>0</v>
      </c>
      <c r="EE121">
        <v>9999.10357142857</v>
      </c>
      <c r="EF121">
        <v>0</v>
      </c>
      <c r="EG121">
        <v>11.07997857142857</v>
      </c>
      <c r="EH121">
        <v>9.854787142857143</v>
      </c>
      <c r="EI121">
        <v>383.9811785714286</v>
      </c>
      <c r="EJ121">
        <v>373.2119999999999</v>
      </c>
      <c r="EK121">
        <v>1.817843214285714</v>
      </c>
      <c r="EL121">
        <v>365.721</v>
      </c>
      <c r="EM121">
        <v>20.07190714285715</v>
      </c>
      <c r="EN121">
        <v>1.989624642857143</v>
      </c>
      <c r="EO121">
        <v>1.824394642857143</v>
      </c>
      <c r="EP121">
        <v>17.36200714285714</v>
      </c>
      <c r="EQ121">
        <v>15.99738571428572</v>
      </c>
      <c r="ER121">
        <v>1999.988928571429</v>
      </c>
      <c r="ES121">
        <v>0.9799946428571431</v>
      </c>
      <c r="ET121">
        <v>0.02000573928571428</v>
      </c>
      <c r="EU121">
        <v>0</v>
      </c>
      <c r="EV121">
        <v>424.6583571428573</v>
      </c>
      <c r="EW121">
        <v>5.00078</v>
      </c>
      <c r="EX121">
        <v>8392.381785714286</v>
      </c>
      <c r="EY121">
        <v>16379.50714285714</v>
      </c>
      <c r="EZ121">
        <v>39.52442857142857</v>
      </c>
      <c r="FA121">
        <v>40.28099999999999</v>
      </c>
      <c r="FB121">
        <v>39.80792857142858</v>
      </c>
      <c r="FC121">
        <v>40.02653571428571</v>
      </c>
      <c r="FD121">
        <v>40.68942857142856</v>
      </c>
      <c r="FE121">
        <v>1955.078928571429</v>
      </c>
      <c r="FF121">
        <v>39.91</v>
      </c>
      <c r="FG121">
        <v>0</v>
      </c>
      <c r="FH121">
        <v>1759075462.4</v>
      </c>
      <c r="FI121">
        <v>0</v>
      </c>
      <c r="FJ121">
        <v>424.6022</v>
      </c>
      <c r="FK121">
        <v>-3.193153852305051</v>
      </c>
      <c r="FL121">
        <v>-68.83307688162056</v>
      </c>
      <c r="FM121">
        <v>8392.078</v>
      </c>
      <c r="FN121">
        <v>15</v>
      </c>
      <c r="FO121">
        <v>0</v>
      </c>
      <c r="FP121" t="s">
        <v>439</v>
      </c>
      <c r="FQ121">
        <v>1746989605.5</v>
      </c>
      <c r="FR121">
        <v>1746989593.5</v>
      </c>
      <c r="FS121">
        <v>0</v>
      </c>
      <c r="FT121">
        <v>-0.274</v>
      </c>
      <c r="FU121">
        <v>-0.002</v>
      </c>
      <c r="FV121">
        <v>2.549</v>
      </c>
      <c r="FW121">
        <v>0.129</v>
      </c>
      <c r="FX121">
        <v>420</v>
      </c>
      <c r="FY121">
        <v>17</v>
      </c>
      <c r="FZ121">
        <v>0.02</v>
      </c>
      <c r="GA121">
        <v>0.04</v>
      </c>
      <c r="GB121">
        <v>7.574464902439023</v>
      </c>
      <c r="GC121">
        <v>38.81212873170732</v>
      </c>
      <c r="GD121">
        <v>3.994192339371508</v>
      </c>
      <c r="GE121">
        <v>0</v>
      </c>
      <c r="GF121">
        <v>424.6890882352941</v>
      </c>
      <c r="GG121">
        <v>-1.796592821913184</v>
      </c>
      <c r="GH121">
        <v>0.3135483232901454</v>
      </c>
      <c r="GI121">
        <v>0</v>
      </c>
      <c r="GJ121">
        <v>1.821039024390244</v>
      </c>
      <c r="GK121">
        <v>-0.05489080139372032</v>
      </c>
      <c r="GL121">
        <v>0.005653858084822049</v>
      </c>
      <c r="GM121">
        <v>1</v>
      </c>
      <c r="GN121">
        <v>1</v>
      </c>
      <c r="GO121">
        <v>3</v>
      </c>
      <c r="GP121" t="s">
        <v>455</v>
      </c>
      <c r="GQ121">
        <v>3.10248</v>
      </c>
      <c r="GR121">
        <v>2.72496</v>
      </c>
      <c r="GS121">
        <v>0.0773329</v>
      </c>
      <c r="GT121">
        <v>0.075074</v>
      </c>
      <c r="GU121">
        <v>0.101471</v>
      </c>
      <c r="GV121">
        <v>0.09681190000000001</v>
      </c>
      <c r="GW121">
        <v>24121</v>
      </c>
      <c r="GX121">
        <v>21961.5</v>
      </c>
      <c r="GY121">
        <v>26706.9</v>
      </c>
      <c r="GZ121">
        <v>23966</v>
      </c>
      <c r="HA121">
        <v>38393.6</v>
      </c>
      <c r="HB121">
        <v>31992.5</v>
      </c>
      <c r="HC121">
        <v>46633</v>
      </c>
      <c r="HD121">
        <v>37910.3</v>
      </c>
      <c r="HE121">
        <v>1.87015</v>
      </c>
      <c r="HF121">
        <v>1.86828</v>
      </c>
      <c r="HG121">
        <v>0.121221</v>
      </c>
      <c r="HH121">
        <v>0</v>
      </c>
      <c r="HI121">
        <v>28.0311</v>
      </c>
      <c r="HJ121">
        <v>999.9</v>
      </c>
      <c r="HK121">
        <v>48.4</v>
      </c>
      <c r="HL121">
        <v>31.1</v>
      </c>
      <c r="HM121">
        <v>24.1596</v>
      </c>
      <c r="HN121">
        <v>61.1891</v>
      </c>
      <c r="HO121">
        <v>21.9071</v>
      </c>
      <c r="HP121">
        <v>1</v>
      </c>
      <c r="HQ121">
        <v>0.122416</v>
      </c>
      <c r="HR121">
        <v>0.08582239999999999</v>
      </c>
      <c r="HS121">
        <v>20.2809</v>
      </c>
      <c r="HT121">
        <v>5.2101</v>
      </c>
      <c r="HU121">
        <v>11.98</v>
      </c>
      <c r="HV121">
        <v>4.9631</v>
      </c>
      <c r="HW121">
        <v>3.27433</v>
      </c>
      <c r="HX121">
        <v>9999</v>
      </c>
      <c r="HY121">
        <v>9999</v>
      </c>
      <c r="HZ121">
        <v>9999</v>
      </c>
      <c r="IA121">
        <v>31.7</v>
      </c>
      <c r="IB121">
        <v>1.86398</v>
      </c>
      <c r="IC121">
        <v>1.8601</v>
      </c>
      <c r="ID121">
        <v>1.85839</v>
      </c>
      <c r="IE121">
        <v>1.85976</v>
      </c>
      <c r="IF121">
        <v>1.85989</v>
      </c>
      <c r="IG121">
        <v>1.85837</v>
      </c>
      <c r="IH121">
        <v>1.85745</v>
      </c>
      <c r="II121">
        <v>1.85242</v>
      </c>
      <c r="IJ121">
        <v>0</v>
      </c>
      <c r="IK121">
        <v>0</v>
      </c>
      <c r="IL121">
        <v>0</v>
      </c>
      <c r="IM121">
        <v>0</v>
      </c>
      <c r="IN121" t="s">
        <v>441</v>
      </c>
      <c r="IO121" t="s">
        <v>442</v>
      </c>
      <c r="IP121" t="s">
        <v>443</v>
      </c>
      <c r="IQ121" t="s">
        <v>443</v>
      </c>
      <c r="IR121" t="s">
        <v>443</v>
      </c>
      <c r="IS121" t="s">
        <v>443</v>
      </c>
      <c r="IT121">
        <v>0</v>
      </c>
      <c r="IU121">
        <v>100</v>
      </c>
      <c r="IV121">
        <v>100</v>
      </c>
      <c r="IW121">
        <v>-0.915</v>
      </c>
      <c r="IX121">
        <v>0.2894</v>
      </c>
      <c r="IY121">
        <v>-0.819046093373875</v>
      </c>
      <c r="IZ121">
        <v>-0.0008311593448893811</v>
      </c>
      <c r="JA121">
        <v>1.768286430498992E-06</v>
      </c>
      <c r="JB121">
        <v>-5.176383660599935E-10</v>
      </c>
      <c r="JC121">
        <v>0.01793090377665582</v>
      </c>
      <c r="JD121">
        <v>0.002652576625932546</v>
      </c>
      <c r="JE121">
        <v>0.0004569377311329863</v>
      </c>
      <c r="JF121">
        <v>1.003524486243527E-07</v>
      </c>
      <c r="JG121">
        <v>2</v>
      </c>
      <c r="JH121">
        <v>1975</v>
      </c>
      <c r="JI121">
        <v>1</v>
      </c>
      <c r="JJ121">
        <v>26</v>
      </c>
      <c r="JK121">
        <v>201431.1</v>
      </c>
      <c r="JL121">
        <v>201431.3</v>
      </c>
      <c r="JM121">
        <v>0.925293</v>
      </c>
      <c r="JN121">
        <v>2.61963</v>
      </c>
      <c r="JO121">
        <v>1.49658</v>
      </c>
      <c r="JP121">
        <v>2.34497</v>
      </c>
      <c r="JQ121">
        <v>1.54907</v>
      </c>
      <c r="JR121">
        <v>2.35962</v>
      </c>
      <c r="JS121">
        <v>35.9412</v>
      </c>
      <c r="JT121">
        <v>24.1751</v>
      </c>
      <c r="JU121">
        <v>18</v>
      </c>
      <c r="JV121">
        <v>482.071</v>
      </c>
      <c r="JW121">
        <v>495.544</v>
      </c>
      <c r="JX121">
        <v>27.4598</v>
      </c>
      <c r="JY121">
        <v>28.8421</v>
      </c>
      <c r="JZ121">
        <v>30.0003</v>
      </c>
      <c r="KA121">
        <v>29.0027</v>
      </c>
      <c r="KB121">
        <v>28.9859</v>
      </c>
      <c r="KC121">
        <v>18.4991</v>
      </c>
      <c r="KD121">
        <v>19.7201</v>
      </c>
      <c r="KE121">
        <v>100</v>
      </c>
      <c r="KF121">
        <v>27.4609</v>
      </c>
      <c r="KG121">
        <v>313.359</v>
      </c>
      <c r="KH121">
        <v>20.075</v>
      </c>
      <c r="KI121">
        <v>101.962</v>
      </c>
      <c r="KJ121">
        <v>91.4316</v>
      </c>
    </row>
    <row r="122" spans="1:296">
      <c r="A122">
        <v>104</v>
      </c>
      <c r="B122">
        <v>1759075475.5</v>
      </c>
      <c r="C122">
        <v>2392.400000095367</v>
      </c>
      <c r="D122" t="s">
        <v>652</v>
      </c>
      <c r="E122" t="s">
        <v>653</v>
      </c>
      <c r="F122">
        <v>5</v>
      </c>
      <c r="G122" t="s">
        <v>639</v>
      </c>
      <c r="H122">
        <v>1759075468</v>
      </c>
      <c r="I122">
        <f>(J122)/1000</f>
        <v>0</v>
      </c>
      <c r="J122">
        <f>IF(DO122, AM122, AG122)</f>
        <v>0</v>
      </c>
      <c r="K122">
        <f>IF(DO122, AH122, AF122)</f>
        <v>0</v>
      </c>
      <c r="L122">
        <f>DQ122 - IF(AT122&gt;1, K122*DK122*100.0/(AV122), 0)</f>
        <v>0</v>
      </c>
      <c r="M122">
        <f>((S122-I122/2)*L122-K122)/(S122+I122/2)</f>
        <v>0</v>
      </c>
      <c r="N122">
        <f>M122*(DX122+DY122)/1000.0</f>
        <v>0</v>
      </c>
      <c r="O122">
        <f>(DQ122 - IF(AT122&gt;1, K122*DK122*100.0/(AV122), 0))*(DX122+DY122)/1000.0</f>
        <v>0</v>
      </c>
      <c r="P122">
        <f>2.0/((1/R122-1/Q122)+SIGN(R122)*SQRT((1/R122-1/Q122)*(1/R122-1/Q122) + 4*DL122/((DL122+1)*(DL122+1))*(2*1/R122*1/Q122-1/Q122*1/Q122)))</f>
        <v>0</v>
      </c>
      <c r="Q122">
        <f>IF(LEFT(DM122,1)&lt;&gt;"0",IF(LEFT(DM122,1)="1",3.0,DN122),$D$5+$E$5*(EE122*DX122/($K$5*1000))+$F$5*(EE122*DX122/($K$5*1000))*MAX(MIN(DK122,$J$5),$I$5)*MAX(MIN(DK122,$J$5),$I$5)+$G$5*MAX(MIN(DK122,$J$5),$I$5)*(EE122*DX122/($K$5*1000))+$H$5*(EE122*DX122/($K$5*1000))*(EE122*DX122/($K$5*1000)))</f>
        <v>0</v>
      </c>
      <c r="R122">
        <f>I122*(1000-(1000*0.61365*exp(17.502*V122/(240.97+V122))/(DX122+DY122)+DS122)/2)/(1000*0.61365*exp(17.502*V122/(240.97+V122))/(DX122+DY122)-DS122)</f>
        <v>0</v>
      </c>
      <c r="S122">
        <f>1/((DL122+1)/(P122/1.6)+1/(Q122/1.37)) + DL122/((DL122+1)/(P122/1.6) + DL122/(Q122/1.37))</f>
        <v>0</v>
      </c>
      <c r="T122">
        <f>(DG122*DJ122)</f>
        <v>0</v>
      </c>
      <c r="U122">
        <f>(DZ122+(T122+2*0.95*5.67E-8*(((DZ122+$B$9)+273)^4-(DZ122+273)^4)-44100*I122)/(1.84*29.3*Q122+8*0.95*5.67E-8*(DZ122+273)^3))</f>
        <v>0</v>
      </c>
      <c r="V122">
        <f>($C$9*EA122+$D$9*EB122+$E$9*U122)</f>
        <v>0</v>
      </c>
      <c r="W122">
        <f>0.61365*exp(17.502*V122/(240.97+V122))</f>
        <v>0</v>
      </c>
      <c r="X122">
        <f>(Y122/Z122*100)</f>
        <v>0</v>
      </c>
      <c r="Y122">
        <f>DS122*(DX122+DY122)/1000</f>
        <v>0</v>
      </c>
      <c r="Z122">
        <f>0.61365*exp(17.502*DZ122/(240.97+DZ122))</f>
        <v>0</v>
      </c>
      <c r="AA122">
        <f>(W122-DS122*(DX122+DY122)/1000)</f>
        <v>0</v>
      </c>
      <c r="AB122">
        <f>(-I122*44100)</f>
        <v>0</v>
      </c>
      <c r="AC122">
        <f>2*29.3*Q122*0.92*(DZ122-V122)</f>
        <v>0</v>
      </c>
      <c r="AD122">
        <f>2*0.95*5.67E-8*(((DZ122+$B$9)+273)^4-(V122+273)^4)</f>
        <v>0</v>
      </c>
      <c r="AE122">
        <f>T122+AD122+AB122+AC122</f>
        <v>0</v>
      </c>
      <c r="AF122">
        <f>DW122*AT122*(DR122-DQ122*(1000-AT122*DT122)/(1000-AT122*DS122))/(100*DK122)</f>
        <v>0</v>
      </c>
      <c r="AG122">
        <f>1000*DW122*AT122*(DS122-DT122)/(100*DK122*(1000-AT122*DS122))</f>
        <v>0</v>
      </c>
      <c r="AH122">
        <f>(AI122 - AJ122 - DX122*1E3/(8.314*(DZ122+273.15)) * AL122/DW122 * AK122) * DW122/(100*DK122) * (1000 - DT122)/1000</f>
        <v>0</v>
      </c>
      <c r="AI122">
        <v>340.332064201538</v>
      </c>
      <c r="AJ122">
        <v>345.2449575757575</v>
      </c>
      <c r="AK122">
        <v>-3.29160692042563</v>
      </c>
      <c r="AL122">
        <v>65.07679589717384</v>
      </c>
      <c r="AM122">
        <f>(AO122 - AN122 + DX122*1E3/(8.314*(DZ122+273.15)) * AQ122/DW122 * AP122) * DW122/(100*DK122) * 1000/(1000 - AO122)</f>
        <v>0</v>
      </c>
      <c r="AN122">
        <v>20.07606528000001</v>
      </c>
      <c r="AO122">
        <v>21.8877412121212</v>
      </c>
      <c r="AP122">
        <v>4.949145591230883E-05</v>
      </c>
      <c r="AQ122">
        <v>105.27</v>
      </c>
      <c r="AR122">
        <v>1</v>
      </c>
      <c r="AS122">
        <v>0</v>
      </c>
      <c r="AT122">
        <f>IF(AR122*$H$15&gt;=AV122,1.0,(AV122/(AV122-AR122*$H$15)))</f>
        <v>0</v>
      </c>
      <c r="AU122">
        <f>(AT122-1)*100</f>
        <v>0</v>
      </c>
      <c r="AV122">
        <f>MAX(0,($B$15+$C$15*EE122)/(1+$D$15*EE122)*DX122/(DZ122+273)*$E$15)</f>
        <v>0</v>
      </c>
      <c r="AW122" t="s">
        <v>437</v>
      </c>
      <c r="AX122" t="s">
        <v>437</v>
      </c>
      <c r="AY122">
        <v>0</v>
      </c>
      <c r="AZ122">
        <v>0</v>
      </c>
      <c r="BA122">
        <f>1-AY122/AZ122</f>
        <v>0</v>
      </c>
      <c r="BB122">
        <v>0</v>
      </c>
      <c r="BC122" t="s">
        <v>437</v>
      </c>
      <c r="BD122" t="s">
        <v>437</v>
      </c>
      <c r="BE122">
        <v>0</v>
      </c>
      <c r="BF122">
        <v>0</v>
      </c>
      <c r="BG122">
        <f>1-BE122/BF122</f>
        <v>0</v>
      </c>
      <c r="BH122">
        <v>0.5</v>
      </c>
      <c r="BI122">
        <f>DH122</f>
        <v>0</v>
      </c>
      <c r="BJ122">
        <f>K122</f>
        <v>0</v>
      </c>
      <c r="BK122">
        <f>BG122*BH122*BI122</f>
        <v>0</v>
      </c>
      <c r="BL122">
        <f>(BJ122-BB122)/BI122</f>
        <v>0</v>
      </c>
      <c r="BM122">
        <f>(AZ122-BF122)/BF122</f>
        <v>0</v>
      </c>
      <c r="BN122">
        <f>AY122/(BA122+AY122/BF122)</f>
        <v>0</v>
      </c>
      <c r="BO122" t="s">
        <v>437</v>
      </c>
      <c r="BP122">
        <v>0</v>
      </c>
      <c r="BQ122">
        <f>IF(BP122&lt;&gt;0, BP122, BN122)</f>
        <v>0</v>
      </c>
      <c r="BR122">
        <f>1-BQ122/BF122</f>
        <v>0</v>
      </c>
      <c r="BS122">
        <f>(BF122-BE122)/(BF122-BQ122)</f>
        <v>0</v>
      </c>
      <c r="BT122">
        <f>(AZ122-BF122)/(AZ122-BQ122)</f>
        <v>0</v>
      </c>
      <c r="BU122">
        <f>(BF122-BE122)/(BF122-AY122)</f>
        <v>0</v>
      </c>
      <c r="BV122">
        <f>(AZ122-BF122)/(AZ122-AY122)</f>
        <v>0</v>
      </c>
      <c r="BW122">
        <f>(BS122*BQ122/BE122)</f>
        <v>0</v>
      </c>
      <c r="BX122">
        <f>(1-BW122)</f>
        <v>0</v>
      </c>
      <c r="DG122">
        <f>$B$13*EF122+$C$13*EG122+$F$13*ER122*(1-EU122)</f>
        <v>0</v>
      </c>
      <c r="DH122">
        <f>DG122*DI122</f>
        <v>0</v>
      </c>
      <c r="DI122">
        <f>($B$13*$D$11+$C$13*$D$11+$F$13*((FE122+EW122)/MAX(FE122+EW122+FF122, 0.1)*$I$11+FF122/MAX(FE122+EW122+FF122, 0.1)*$J$11))/($B$13+$C$13+$F$13)</f>
        <v>0</v>
      </c>
      <c r="DJ122">
        <f>($B$13*$K$11+$C$13*$K$11+$F$13*((FE122+EW122)/MAX(FE122+EW122+FF122, 0.1)*$P$11+FF122/MAX(FE122+EW122+FF122, 0.1)*$Q$11))/($B$13+$C$13+$F$13)</f>
        <v>0</v>
      </c>
      <c r="DK122">
        <v>2.96</v>
      </c>
      <c r="DL122">
        <v>0.5</v>
      </c>
      <c r="DM122" t="s">
        <v>438</v>
      </c>
      <c r="DN122">
        <v>2</v>
      </c>
      <c r="DO122" t="b">
        <v>1</v>
      </c>
      <c r="DP122">
        <v>1759075468</v>
      </c>
      <c r="DQ122">
        <v>359.8245925925926</v>
      </c>
      <c r="DR122">
        <v>348.2329629629629</v>
      </c>
      <c r="DS122">
        <v>21.88757777777777</v>
      </c>
      <c r="DT122">
        <v>20.07343703703704</v>
      </c>
      <c r="DU122">
        <v>360.7375185185184</v>
      </c>
      <c r="DV122">
        <v>21.59819259259259</v>
      </c>
      <c r="DW122">
        <v>500.0050740740741</v>
      </c>
      <c r="DX122">
        <v>90.89340740740742</v>
      </c>
      <c r="DY122">
        <v>0.06723932222222223</v>
      </c>
      <c r="DZ122">
        <v>28.84552222222222</v>
      </c>
      <c r="EA122">
        <v>30.00218888888889</v>
      </c>
      <c r="EB122">
        <v>999.9000000000001</v>
      </c>
      <c r="EC122">
        <v>0</v>
      </c>
      <c r="ED122">
        <v>0</v>
      </c>
      <c r="EE122">
        <v>9987.455185185187</v>
      </c>
      <c r="EF122">
        <v>0</v>
      </c>
      <c r="EG122">
        <v>11.08548148148148</v>
      </c>
      <c r="EH122">
        <v>11.59159185185185</v>
      </c>
      <c r="EI122">
        <v>367.8765925925927</v>
      </c>
      <c r="EJ122">
        <v>355.3663333333333</v>
      </c>
      <c r="EK122">
        <v>1.814143333333333</v>
      </c>
      <c r="EL122">
        <v>348.2329629629629</v>
      </c>
      <c r="EM122">
        <v>20.07343703703704</v>
      </c>
      <c r="EN122">
        <v>1.989437037037037</v>
      </c>
      <c r="EO122">
        <v>1.824542592592592</v>
      </c>
      <c r="EP122">
        <v>17.3605074074074</v>
      </c>
      <c r="EQ122">
        <v>15.99865555555556</v>
      </c>
      <c r="ER122">
        <v>1999.985185185185</v>
      </c>
      <c r="ES122">
        <v>0.9799946666666669</v>
      </c>
      <c r="ET122">
        <v>0.02000571481481482</v>
      </c>
      <c r="EU122">
        <v>0</v>
      </c>
      <c r="EV122">
        <v>424.2669259259259</v>
      </c>
      <c r="EW122">
        <v>5.00078</v>
      </c>
      <c r="EX122">
        <v>8385.454074074074</v>
      </c>
      <c r="EY122">
        <v>16379.48518518518</v>
      </c>
      <c r="EZ122">
        <v>39.51144444444444</v>
      </c>
      <c r="FA122">
        <v>40.28451851851851</v>
      </c>
      <c r="FB122">
        <v>39.79614814814815</v>
      </c>
      <c r="FC122">
        <v>40.02059259259259</v>
      </c>
      <c r="FD122">
        <v>40.66866666666667</v>
      </c>
      <c r="FE122">
        <v>1955.075185185185</v>
      </c>
      <c r="FF122">
        <v>39.91</v>
      </c>
      <c r="FG122">
        <v>0</v>
      </c>
      <c r="FH122">
        <v>1759075467.8</v>
      </c>
      <c r="FI122">
        <v>0</v>
      </c>
      <c r="FJ122">
        <v>424.2449615384616</v>
      </c>
      <c r="FK122">
        <v>-5.119829066998009</v>
      </c>
      <c r="FL122">
        <v>-96.82940180493561</v>
      </c>
      <c r="FM122">
        <v>8385.063076923076</v>
      </c>
      <c r="FN122">
        <v>15</v>
      </c>
      <c r="FO122">
        <v>0</v>
      </c>
      <c r="FP122" t="s">
        <v>439</v>
      </c>
      <c r="FQ122">
        <v>1746989605.5</v>
      </c>
      <c r="FR122">
        <v>1746989593.5</v>
      </c>
      <c r="FS122">
        <v>0</v>
      </c>
      <c r="FT122">
        <v>-0.274</v>
      </c>
      <c r="FU122">
        <v>-0.002</v>
      </c>
      <c r="FV122">
        <v>2.549</v>
      </c>
      <c r="FW122">
        <v>0.129</v>
      </c>
      <c r="FX122">
        <v>420</v>
      </c>
      <c r="FY122">
        <v>17</v>
      </c>
      <c r="FZ122">
        <v>0.02</v>
      </c>
      <c r="GA122">
        <v>0.04</v>
      </c>
      <c r="GB122">
        <v>10.25233585365854</v>
      </c>
      <c r="GC122">
        <v>21.55272209059234</v>
      </c>
      <c r="GD122">
        <v>2.212033158861395</v>
      </c>
      <c r="GE122">
        <v>0</v>
      </c>
      <c r="GF122">
        <v>424.456294117647</v>
      </c>
      <c r="GG122">
        <v>-4.202230718102855</v>
      </c>
      <c r="GH122">
        <v>0.4811168703200708</v>
      </c>
      <c r="GI122">
        <v>0</v>
      </c>
      <c r="GJ122">
        <v>1.816614634146341</v>
      </c>
      <c r="GK122">
        <v>-0.04353554006968863</v>
      </c>
      <c r="GL122">
        <v>0.004490038892525876</v>
      </c>
      <c r="GM122">
        <v>1</v>
      </c>
      <c r="GN122">
        <v>1</v>
      </c>
      <c r="GO122">
        <v>3</v>
      </c>
      <c r="GP122" t="s">
        <v>455</v>
      </c>
      <c r="GQ122">
        <v>3.10192</v>
      </c>
      <c r="GR122">
        <v>2.72538</v>
      </c>
      <c r="GS122">
        <v>0.0745473</v>
      </c>
      <c r="GT122">
        <v>0.0721546</v>
      </c>
      <c r="GU122">
        <v>0.101475</v>
      </c>
      <c r="GV122">
        <v>0.09681720000000001</v>
      </c>
      <c r="GW122">
        <v>24193.7</v>
      </c>
      <c r="GX122">
        <v>22030.7</v>
      </c>
      <c r="GY122">
        <v>26706.7</v>
      </c>
      <c r="GZ122">
        <v>23965.9</v>
      </c>
      <c r="HA122">
        <v>38393.1</v>
      </c>
      <c r="HB122">
        <v>31991.8</v>
      </c>
      <c r="HC122">
        <v>46633.1</v>
      </c>
      <c r="HD122">
        <v>37910.1</v>
      </c>
      <c r="HE122">
        <v>1.86908</v>
      </c>
      <c r="HF122">
        <v>1.8689</v>
      </c>
      <c r="HG122">
        <v>0.121064</v>
      </c>
      <c r="HH122">
        <v>0</v>
      </c>
      <c r="HI122">
        <v>28.0311</v>
      </c>
      <c r="HJ122">
        <v>999.9</v>
      </c>
      <c r="HK122">
        <v>48.4</v>
      </c>
      <c r="HL122">
        <v>31.1</v>
      </c>
      <c r="HM122">
        <v>24.1619</v>
      </c>
      <c r="HN122">
        <v>60.7791</v>
      </c>
      <c r="HO122">
        <v>22.0232</v>
      </c>
      <c r="HP122">
        <v>1</v>
      </c>
      <c r="HQ122">
        <v>0.122871</v>
      </c>
      <c r="HR122">
        <v>0.115643</v>
      </c>
      <c r="HS122">
        <v>20.2806</v>
      </c>
      <c r="HT122">
        <v>5.21055</v>
      </c>
      <c r="HU122">
        <v>11.98</v>
      </c>
      <c r="HV122">
        <v>4.9634</v>
      </c>
      <c r="HW122">
        <v>3.27435</v>
      </c>
      <c r="HX122">
        <v>9999</v>
      </c>
      <c r="HY122">
        <v>9999</v>
      </c>
      <c r="HZ122">
        <v>9999</v>
      </c>
      <c r="IA122">
        <v>31.7</v>
      </c>
      <c r="IB122">
        <v>1.86398</v>
      </c>
      <c r="IC122">
        <v>1.86011</v>
      </c>
      <c r="ID122">
        <v>1.85838</v>
      </c>
      <c r="IE122">
        <v>1.85975</v>
      </c>
      <c r="IF122">
        <v>1.85989</v>
      </c>
      <c r="IG122">
        <v>1.85837</v>
      </c>
      <c r="IH122">
        <v>1.85745</v>
      </c>
      <c r="II122">
        <v>1.85242</v>
      </c>
      <c r="IJ122">
        <v>0</v>
      </c>
      <c r="IK122">
        <v>0</v>
      </c>
      <c r="IL122">
        <v>0</v>
      </c>
      <c r="IM122">
        <v>0</v>
      </c>
      <c r="IN122" t="s">
        <v>441</v>
      </c>
      <c r="IO122" t="s">
        <v>442</v>
      </c>
      <c r="IP122" t="s">
        <v>443</v>
      </c>
      <c r="IQ122" t="s">
        <v>443</v>
      </c>
      <c r="IR122" t="s">
        <v>443</v>
      </c>
      <c r="IS122" t="s">
        <v>443</v>
      </c>
      <c r="IT122">
        <v>0</v>
      </c>
      <c r="IU122">
        <v>100</v>
      </c>
      <c r="IV122">
        <v>100</v>
      </c>
      <c r="IW122">
        <v>-0.918</v>
      </c>
      <c r="IX122">
        <v>0.2894</v>
      </c>
      <c r="IY122">
        <v>-0.819046093373875</v>
      </c>
      <c r="IZ122">
        <v>-0.0008311593448893811</v>
      </c>
      <c r="JA122">
        <v>1.768286430498992E-06</v>
      </c>
      <c r="JB122">
        <v>-5.176383660599935E-10</v>
      </c>
      <c r="JC122">
        <v>0.01793090377665582</v>
      </c>
      <c r="JD122">
        <v>0.002652576625932546</v>
      </c>
      <c r="JE122">
        <v>0.0004569377311329863</v>
      </c>
      <c r="JF122">
        <v>1.003524486243527E-07</v>
      </c>
      <c r="JG122">
        <v>2</v>
      </c>
      <c r="JH122">
        <v>1975</v>
      </c>
      <c r="JI122">
        <v>1</v>
      </c>
      <c r="JJ122">
        <v>26</v>
      </c>
      <c r="JK122">
        <v>201431.2</v>
      </c>
      <c r="JL122">
        <v>201431.4</v>
      </c>
      <c r="JM122">
        <v>0.88623</v>
      </c>
      <c r="JN122">
        <v>2.62939</v>
      </c>
      <c r="JO122">
        <v>1.49658</v>
      </c>
      <c r="JP122">
        <v>2.34497</v>
      </c>
      <c r="JQ122">
        <v>1.54907</v>
      </c>
      <c r="JR122">
        <v>2.36328</v>
      </c>
      <c r="JS122">
        <v>35.9412</v>
      </c>
      <c r="JT122">
        <v>24.1751</v>
      </c>
      <c r="JU122">
        <v>18</v>
      </c>
      <c r="JV122">
        <v>481.475</v>
      </c>
      <c r="JW122">
        <v>495.99</v>
      </c>
      <c r="JX122">
        <v>27.4616</v>
      </c>
      <c r="JY122">
        <v>28.8466</v>
      </c>
      <c r="JZ122">
        <v>30.0003</v>
      </c>
      <c r="KA122">
        <v>29.0065</v>
      </c>
      <c r="KB122">
        <v>28.9897</v>
      </c>
      <c r="KC122">
        <v>17.7703</v>
      </c>
      <c r="KD122">
        <v>19.7201</v>
      </c>
      <c r="KE122">
        <v>100</v>
      </c>
      <c r="KF122">
        <v>27.4568</v>
      </c>
      <c r="KG122">
        <v>299.981</v>
      </c>
      <c r="KH122">
        <v>20.0728</v>
      </c>
      <c r="KI122">
        <v>101.962</v>
      </c>
      <c r="KJ122">
        <v>91.4311</v>
      </c>
    </row>
    <row r="123" spans="1:296">
      <c r="A123">
        <v>105</v>
      </c>
      <c r="B123">
        <v>1759075480.5</v>
      </c>
      <c r="C123">
        <v>2397.400000095367</v>
      </c>
      <c r="D123" t="s">
        <v>654</v>
      </c>
      <c r="E123" t="s">
        <v>655</v>
      </c>
      <c r="F123">
        <v>5</v>
      </c>
      <c r="G123" t="s">
        <v>639</v>
      </c>
      <c r="H123">
        <v>1759075472.714286</v>
      </c>
      <c r="I123">
        <f>(J123)/1000</f>
        <v>0</v>
      </c>
      <c r="J123">
        <f>IF(DO123, AM123, AG123)</f>
        <v>0</v>
      </c>
      <c r="K123">
        <f>IF(DO123, AH123, AF123)</f>
        <v>0</v>
      </c>
      <c r="L123">
        <f>DQ123 - IF(AT123&gt;1, K123*DK123*100.0/(AV123), 0)</f>
        <v>0</v>
      </c>
      <c r="M123">
        <f>((S123-I123/2)*L123-K123)/(S123+I123/2)</f>
        <v>0</v>
      </c>
      <c r="N123">
        <f>M123*(DX123+DY123)/1000.0</f>
        <v>0</v>
      </c>
      <c r="O123">
        <f>(DQ123 - IF(AT123&gt;1, K123*DK123*100.0/(AV123), 0))*(DX123+DY123)/1000.0</f>
        <v>0</v>
      </c>
      <c r="P123">
        <f>2.0/((1/R123-1/Q123)+SIGN(R123)*SQRT((1/R123-1/Q123)*(1/R123-1/Q123) + 4*DL123/((DL123+1)*(DL123+1))*(2*1/R123*1/Q123-1/Q123*1/Q123)))</f>
        <v>0</v>
      </c>
      <c r="Q123">
        <f>IF(LEFT(DM123,1)&lt;&gt;"0",IF(LEFT(DM123,1)="1",3.0,DN123),$D$5+$E$5*(EE123*DX123/($K$5*1000))+$F$5*(EE123*DX123/($K$5*1000))*MAX(MIN(DK123,$J$5),$I$5)*MAX(MIN(DK123,$J$5),$I$5)+$G$5*MAX(MIN(DK123,$J$5),$I$5)*(EE123*DX123/($K$5*1000))+$H$5*(EE123*DX123/($K$5*1000))*(EE123*DX123/($K$5*1000)))</f>
        <v>0</v>
      </c>
      <c r="R123">
        <f>I123*(1000-(1000*0.61365*exp(17.502*V123/(240.97+V123))/(DX123+DY123)+DS123)/2)/(1000*0.61365*exp(17.502*V123/(240.97+V123))/(DX123+DY123)-DS123)</f>
        <v>0</v>
      </c>
      <c r="S123">
        <f>1/((DL123+1)/(P123/1.6)+1/(Q123/1.37)) + DL123/((DL123+1)/(P123/1.6) + DL123/(Q123/1.37))</f>
        <v>0</v>
      </c>
      <c r="T123">
        <f>(DG123*DJ123)</f>
        <v>0</v>
      </c>
      <c r="U123">
        <f>(DZ123+(T123+2*0.95*5.67E-8*(((DZ123+$B$9)+273)^4-(DZ123+273)^4)-44100*I123)/(1.84*29.3*Q123+8*0.95*5.67E-8*(DZ123+273)^3))</f>
        <v>0</v>
      </c>
      <c r="V123">
        <f>($C$9*EA123+$D$9*EB123+$E$9*U123)</f>
        <v>0</v>
      </c>
      <c r="W123">
        <f>0.61365*exp(17.502*V123/(240.97+V123))</f>
        <v>0</v>
      </c>
      <c r="X123">
        <f>(Y123/Z123*100)</f>
        <v>0</v>
      </c>
      <c r="Y123">
        <f>DS123*(DX123+DY123)/1000</f>
        <v>0</v>
      </c>
      <c r="Z123">
        <f>0.61365*exp(17.502*DZ123/(240.97+DZ123))</f>
        <v>0</v>
      </c>
      <c r="AA123">
        <f>(W123-DS123*(DX123+DY123)/1000)</f>
        <v>0</v>
      </c>
      <c r="AB123">
        <f>(-I123*44100)</f>
        <v>0</v>
      </c>
      <c r="AC123">
        <f>2*29.3*Q123*0.92*(DZ123-V123)</f>
        <v>0</v>
      </c>
      <c r="AD123">
        <f>2*0.95*5.67E-8*(((DZ123+$B$9)+273)^4-(V123+273)^4)</f>
        <v>0</v>
      </c>
      <c r="AE123">
        <f>T123+AD123+AB123+AC123</f>
        <v>0</v>
      </c>
      <c r="AF123">
        <f>DW123*AT123*(DR123-DQ123*(1000-AT123*DT123)/(1000-AT123*DS123))/(100*DK123)</f>
        <v>0</v>
      </c>
      <c r="AG123">
        <f>1000*DW123*AT123*(DS123-DT123)/(100*DK123*(1000-AT123*DS123))</f>
        <v>0</v>
      </c>
      <c r="AH123">
        <f>(AI123 - AJ123 - DX123*1E3/(8.314*(DZ123+273.15)) * AL123/DW123 * AK123) * DW123/(100*DK123) * (1000 - DT123)/1000</f>
        <v>0</v>
      </c>
      <c r="AI123">
        <v>323.4622266466283</v>
      </c>
      <c r="AJ123">
        <v>328.7333454545454</v>
      </c>
      <c r="AK123">
        <v>-3.30428170295662</v>
      </c>
      <c r="AL123">
        <v>65.07679589717384</v>
      </c>
      <c r="AM123">
        <f>(AO123 - AN123 + DX123*1E3/(8.314*(DZ123+273.15)) * AQ123/DW123 * AP123) * DW123/(100*DK123) * 1000/(1000 - AO123)</f>
        <v>0</v>
      </c>
      <c r="AN123">
        <v>20.07866178666666</v>
      </c>
      <c r="AO123">
        <v>21.88903272727272</v>
      </c>
      <c r="AP123">
        <v>6.765327693743048E-07</v>
      </c>
      <c r="AQ123">
        <v>105.27</v>
      </c>
      <c r="AR123">
        <v>1</v>
      </c>
      <c r="AS123">
        <v>0</v>
      </c>
      <c r="AT123">
        <f>IF(AR123*$H$15&gt;=AV123,1.0,(AV123/(AV123-AR123*$H$15)))</f>
        <v>0</v>
      </c>
      <c r="AU123">
        <f>(AT123-1)*100</f>
        <v>0</v>
      </c>
      <c r="AV123">
        <f>MAX(0,($B$15+$C$15*EE123)/(1+$D$15*EE123)*DX123/(DZ123+273)*$E$15)</f>
        <v>0</v>
      </c>
      <c r="AW123" t="s">
        <v>437</v>
      </c>
      <c r="AX123" t="s">
        <v>437</v>
      </c>
      <c r="AY123">
        <v>0</v>
      </c>
      <c r="AZ123">
        <v>0</v>
      </c>
      <c r="BA123">
        <f>1-AY123/AZ123</f>
        <v>0</v>
      </c>
      <c r="BB123">
        <v>0</v>
      </c>
      <c r="BC123" t="s">
        <v>437</v>
      </c>
      <c r="BD123" t="s">
        <v>437</v>
      </c>
      <c r="BE123">
        <v>0</v>
      </c>
      <c r="BF123">
        <v>0</v>
      </c>
      <c r="BG123">
        <f>1-BE123/BF123</f>
        <v>0</v>
      </c>
      <c r="BH123">
        <v>0.5</v>
      </c>
      <c r="BI123">
        <f>DH123</f>
        <v>0</v>
      </c>
      <c r="BJ123">
        <f>K123</f>
        <v>0</v>
      </c>
      <c r="BK123">
        <f>BG123*BH123*BI123</f>
        <v>0</v>
      </c>
      <c r="BL123">
        <f>(BJ123-BB123)/BI123</f>
        <v>0</v>
      </c>
      <c r="BM123">
        <f>(AZ123-BF123)/BF123</f>
        <v>0</v>
      </c>
      <c r="BN123">
        <f>AY123/(BA123+AY123/BF123)</f>
        <v>0</v>
      </c>
      <c r="BO123" t="s">
        <v>437</v>
      </c>
      <c r="BP123">
        <v>0</v>
      </c>
      <c r="BQ123">
        <f>IF(BP123&lt;&gt;0, BP123, BN123)</f>
        <v>0</v>
      </c>
      <c r="BR123">
        <f>1-BQ123/BF123</f>
        <v>0</v>
      </c>
      <c r="BS123">
        <f>(BF123-BE123)/(BF123-BQ123)</f>
        <v>0</v>
      </c>
      <c r="BT123">
        <f>(AZ123-BF123)/(AZ123-BQ123)</f>
        <v>0</v>
      </c>
      <c r="BU123">
        <f>(BF123-BE123)/(BF123-AY123)</f>
        <v>0</v>
      </c>
      <c r="BV123">
        <f>(AZ123-BF123)/(AZ123-AY123)</f>
        <v>0</v>
      </c>
      <c r="BW123">
        <f>(BS123*BQ123/BE123)</f>
        <v>0</v>
      </c>
      <c r="BX123">
        <f>(1-BW123)</f>
        <v>0</v>
      </c>
      <c r="DG123">
        <f>$B$13*EF123+$C$13*EG123+$F$13*ER123*(1-EU123)</f>
        <v>0</v>
      </c>
      <c r="DH123">
        <f>DG123*DI123</f>
        <v>0</v>
      </c>
      <c r="DI123">
        <f>($B$13*$D$11+$C$13*$D$11+$F$13*((FE123+EW123)/MAX(FE123+EW123+FF123, 0.1)*$I$11+FF123/MAX(FE123+EW123+FF123, 0.1)*$J$11))/($B$13+$C$13+$F$13)</f>
        <v>0</v>
      </c>
      <c r="DJ123">
        <f>($B$13*$K$11+$C$13*$K$11+$F$13*((FE123+EW123)/MAX(FE123+EW123+FF123, 0.1)*$P$11+FF123/MAX(FE123+EW123+FF123, 0.1)*$Q$11))/($B$13+$C$13+$F$13)</f>
        <v>0</v>
      </c>
      <c r="DK123">
        <v>2.96</v>
      </c>
      <c r="DL123">
        <v>0.5</v>
      </c>
      <c r="DM123" t="s">
        <v>438</v>
      </c>
      <c r="DN123">
        <v>2</v>
      </c>
      <c r="DO123" t="b">
        <v>1</v>
      </c>
      <c r="DP123">
        <v>1759075472.714286</v>
      </c>
      <c r="DQ123">
        <v>344.9772857142857</v>
      </c>
      <c r="DR123">
        <v>332.5299642857143</v>
      </c>
      <c r="DS123">
        <v>21.88746071428571</v>
      </c>
      <c r="DT123">
        <v>20.07537857142858</v>
      </c>
      <c r="DU123">
        <v>345.8934285714286</v>
      </c>
      <c r="DV123">
        <v>21.598075</v>
      </c>
      <c r="DW123">
        <v>499.9638571428571</v>
      </c>
      <c r="DX123">
        <v>90.89320000000002</v>
      </c>
      <c r="DY123">
        <v>0.06716144642857143</v>
      </c>
      <c r="DZ123">
        <v>28.84526785714286</v>
      </c>
      <c r="EA123">
        <v>30.00511428571429</v>
      </c>
      <c r="EB123">
        <v>999.9000000000002</v>
      </c>
      <c r="EC123">
        <v>0</v>
      </c>
      <c r="ED123">
        <v>0</v>
      </c>
      <c r="EE123">
        <v>9986.294285714286</v>
      </c>
      <c r="EF123">
        <v>0</v>
      </c>
      <c r="EG123">
        <v>11.09224285714286</v>
      </c>
      <c r="EH123">
        <v>12.44731785714286</v>
      </c>
      <c r="EI123">
        <v>352.6969642857143</v>
      </c>
      <c r="EJ123">
        <v>339.3423214285714</v>
      </c>
      <c r="EK123">
        <v>1.812090714285715</v>
      </c>
      <c r="EL123">
        <v>332.5299642857143</v>
      </c>
      <c r="EM123">
        <v>20.07537857142858</v>
      </c>
      <c r="EN123">
        <v>1.989421785714286</v>
      </c>
      <c r="EO123">
        <v>1.824714285714286</v>
      </c>
      <c r="EP123">
        <v>17.36038928571429</v>
      </c>
      <c r="EQ123">
        <v>16.00013571428572</v>
      </c>
      <c r="ER123">
        <v>1999.982857142857</v>
      </c>
      <c r="ES123">
        <v>0.9799946428571431</v>
      </c>
      <c r="ET123">
        <v>0.02000573928571428</v>
      </c>
      <c r="EU123">
        <v>0</v>
      </c>
      <c r="EV123">
        <v>423.8236428571428</v>
      </c>
      <c r="EW123">
        <v>5.00078</v>
      </c>
      <c r="EX123">
        <v>8377.368214285716</v>
      </c>
      <c r="EY123">
        <v>16379.47142857143</v>
      </c>
      <c r="EZ123">
        <v>39.50435714285715</v>
      </c>
      <c r="FA123">
        <v>40.28775</v>
      </c>
      <c r="FB123">
        <v>39.81457142857143</v>
      </c>
      <c r="FC123">
        <v>40.02657142857142</v>
      </c>
      <c r="FD123">
        <v>40.67160714285713</v>
      </c>
      <c r="FE123">
        <v>1955.072857142857</v>
      </c>
      <c r="FF123">
        <v>39.91</v>
      </c>
      <c r="FG123">
        <v>0</v>
      </c>
      <c r="FH123">
        <v>1759075472.6</v>
      </c>
      <c r="FI123">
        <v>0</v>
      </c>
      <c r="FJ123">
        <v>423.798</v>
      </c>
      <c r="FK123">
        <v>-6.132034189274434</v>
      </c>
      <c r="FL123">
        <v>-112.0283761280087</v>
      </c>
      <c r="FM123">
        <v>8376.824999999999</v>
      </c>
      <c r="FN123">
        <v>15</v>
      </c>
      <c r="FO123">
        <v>0</v>
      </c>
      <c r="FP123" t="s">
        <v>439</v>
      </c>
      <c r="FQ123">
        <v>1746989605.5</v>
      </c>
      <c r="FR123">
        <v>1746989593.5</v>
      </c>
      <c r="FS123">
        <v>0</v>
      </c>
      <c r="FT123">
        <v>-0.274</v>
      </c>
      <c r="FU123">
        <v>-0.002</v>
      </c>
      <c r="FV123">
        <v>2.549</v>
      </c>
      <c r="FW123">
        <v>0.129</v>
      </c>
      <c r="FX123">
        <v>420</v>
      </c>
      <c r="FY123">
        <v>17</v>
      </c>
      <c r="FZ123">
        <v>0.02</v>
      </c>
      <c r="GA123">
        <v>0.04</v>
      </c>
      <c r="GB123">
        <v>11.89077625</v>
      </c>
      <c r="GC123">
        <v>11.10322075046902</v>
      </c>
      <c r="GD123">
        <v>1.126254154031601</v>
      </c>
      <c r="GE123">
        <v>0</v>
      </c>
      <c r="GF123">
        <v>424.0525294117647</v>
      </c>
      <c r="GG123">
        <v>-5.57188693739814</v>
      </c>
      <c r="GH123">
        <v>0.5864599798438745</v>
      </c>
      <c r="GI123">
        <v>0</v>
      </c>
      <c r="GJ123">
        <v>1.813471</v>
      </c>
      <c r="GK123">
        <v>-0.0273480675422163</v>
      </c>
      <c r="GL123">
        <v>0.00298287009438895</v>
      </c>
      <c r="GM123">
        <v>1</v>
      </c>
      <c r="GN123">
        <v>1</v>
      </c>
      <c r="GO123">
        <v>3</v>
      </c>
      <c r="GP123" t="s">
        <v>455</v>
      </c>
      <c r="GQ123">
        <v>3.10186</v>
      </c>
      <c r="GR123">
        <v>2.72535</v>
      </c>
      <c r="GS123">
        <v>0.0716937</v>
      </c>
      <c r="GT123">
        <v>0.0691811</v>
      </c>
      <c r="GU123">
        <v>0.101478</v>
      </c>
      <c r="GV123">
        <v>0.0968265</v>
      </c>
      <c r="GW123">
        <v>24268.3</v>
      </c>
      <c r="GX123">
        <v>22101</v>
      </c>
      <c r="GY123">
        <v>26706.8</v>
      </c>
      <c r="GZ123">
        <v>23965.6</v>
      </c>
      <c r="HA123">
        <v>38392.5</v>
      </c>
      <c r="HB123">
        <v>31991.1</v>
      </c>
      <c r="HC123">
        <v>46632.9</v>
      </c>
      <c r="HD123">
        <v>37910</v>
      </c>
      <c r="HE123">
        <v>1.86908</v>
      </c>
      <c r="HF123">
        <v>1.86885</v>
      </c>
      <c r="HG123">
        <v>0.120744</v>
      </c>
      <c r="HH123">
        <v>0</v>
      </c>
      <c r="HI123">
        <v>28.0311</v>
      </c>
      <c r="HJ123">
        <v>999.9</v>
      </c>
      <c r="HK123">
        <v>48.4</v>
      </c>
      <c r="HL123">
        <v>31.1</v>
      </c>
      <c r="HM123">
        <v>24.1594</v>
      </c>
      <c r="HN123">
        <v>61.0891</v>
      </c>
      <c r="HO123">
        <v>22.2596</v>
      </c>
      <c r="HP123">
        <v>1</v>
      </c>
      <c r="HQ123">
        <v>0.123176</v>
      </c>
      <c r="HR123">
        <v>0.133241</v>
      </c>
      <c r="HS123">
        <v>20.2807</v>
      </c>
      <c r="HT123">
        <v>5.20995</v>
      </c>
      <c r="HU123">
        <v>11.9784</v>
      </c>
      <c r="HV123">
        <v>4.9634</v>
      </c>
      <c r="HW123">
        <v>3.27433</v>
      </c>
      <c r="HX123">
        <v>9999</v>
      </c>
      <c r="HY123">
        <v>9999</v>
      </c>
      <c r="HZ123">
        <v>9999</v>
      </c>
      <c r="IA123">
        <v>31.7</v>
      </c>
      <c r="IB123">
        <v>1.86399</v>
      </c>
      <c r="IC123">
        <v>1.86012</v>
      </c>
      <c r="ID123">
        <v>1.85837</v>
      </c>
      <c r="IE123">
        <v>1.85974</v>
      </c>
      <c r="IF123">
        <v>1.85989</v>
      </c>
      <c r="IG123">
        <v>1.85837</v>
      </c>
      <c r="IH123">
        <v>1.85745</v>
      </c>
      <c r="II123">
        <v>1.85242</v>
      </c>
      <c r="IJ123">
        <v>0</v>
      </c>
      <c r="IK123">
        <v>0</v>
      </c>
      <c r="IL123">
        <v>0</v>
      </c>
      <c r="IM123">
        <v>0</v>
      </c>
      <c r="IN123" t="s">
        <v>441</v>
      </c>
      <c r="IO123" t="s">
        <v>442</v>
      </c>
      <c r="IP123" t="s">
        <v>443</v>
      </c>
      <c r="IQ123" t="s">
        <v>443</v>
      </c>
      <c r="IR123" t="s">
        <v>443</v>
      </c>
      <c r="IS123" t="s">
        <v>443</v>
      </c>
      <c r="IT123">
        <v>0</v>
      </c>
      <c r="IU123">
        <v>100</v>
      </c>
      <c r="IV123">
        <v>100</v>
      </c>
      <c r="IW123">
        <v>-0.921</v>
      </c>
      <c r="IX123">
        <v>0.2895</v>
      </c>
      <c r="IY123">
        <v>-0.819046093373875</v>
      </c>
      <c r="IZ123">
        <v>-0.0008311593448893811</v>
      </c>
      <c r="JA123">
        <v>1.768286430498992E-06</v>
      </c>
      <c r="JB123">
        <v>-5.176383660599935E-10</v>
      </c>
      <c r="JC123">
        <v>0.01793090377665582</v>
      </c>
      <c r="JD123">
        <v>0.002652576625932546</v>
      </c>
      <c r="JE123">
        <v>0.0004569377311329863</v>
      </c>
      <c r="JF123">
        <v>1.003524486243527E-07</v>
      </c>
      <c r="JG123">
        <v>2</v>
      </c>
      <c r="JH123">
        <v>1975</v>
      </c>
      <c r="JI123">
        <v>1</v>
      </c>
      <c r="JJ123">
        <v>26</v>
      </c>
      <c r="JK123">
        <v>201431.2</v>
      </c>
      <c r="JL123">
        <v>201431.5</v>
      </c>
      <c r="JM123">
        <v>0.8496089999999999</v>
      </c>
      <c r="JN123">
        <v>2.61719</v>
      </c>
      <c r="JO123">
        <v>1.49658</v>
      </c>
      <c r="JP123">
        <v>2.34497</v>
      </c>
      <c r="JQ123">
        <v>1.54907</v>
      </c>
      <c r="JR123">
        <v>2.47192</v>
      </c>
      <c r="JS123">
        <v>35.9645</v>
      </c>
      <c r="JT123">
        <v>24.1838</v>
      </c>
      <c r="JU123">
        <v>18</v>
      </c>
      <c r="JV123">
        <v>481.497</v>
      </c>
      <c r="JW123">
        <v>495.982</v>
      </c>
      <c r="JX123">
        <v>27.4585</v>
      </c>
      <c r="JY123">
        <v>28.8495</v>
      </c>
      <c r="JZ123">
        <v>30.0004</v>
      </c>
      <c r="KA123">
        <v>29.0095</v>
      </c>
      <c r="KB123">
        <v>28.9927</v>
      </c>
      <c r="KC123">
        <v>16.9743</v>
      </c>
      <c r="KD123">
        <v>19.7201</v>
      </c>
      <c r="KE123">
        <v>100</v>
      </c>
      <c r="KF123">
        <v>27.4518</v>
      </c>
      <c r="KG123">
        <v>279.926</v>
      </c>
      <c r="KH123">
        <v>20.0708</v>
      </c>
      <c r="KI123">
        <v>101.962</v>
      </c>
      <c r="KJ123">
        <v>91.43049999999999</v>
      </c>
    </row>
    <row r="124" spans="1:296">
      <c r="A124">
        <v>106</v>
      </c>
      <c r="B124">
        <v>1759075485.5</v>
      </c>
      <c r="C124">
        <v>2402.400000095367</v>
      </c>
      <c r="D124" t="s">
        <v>656</v>
      </c>
      <c r="E124" t="s">
        <v>657</v>
      </c>
      <c r="F124">
        <v>5</v>
      </c>
      <c r="G124" t="s">
        <v>639</v>
      </c>
      <c r="H124">
        <v>1759075478</v>
      </c>
      <c r="I124">
        <f>(J124)/1000</f>
        <v>0</v>
      </c>
      <c r="J124">
        <f>IF(DO124, AM124, AG124)</f>
        <v>0</v>
      </c>
      <c r="K124">
        <f>IF(DO124, AH124, AF124)</f>
        <v>0</v>
      </c>
      <c r="L124">
        <f>DQ124 - IF(AT124&gt;1, K124*DK124*100.0/(AV124), 0)</f>
        <v>0</v>
      </c>
      <c r="M124">
        <f>((S124-I124/2)*L124-K124)/(S124+I124/2)</f>
        <v>0</v>
      </c>
      <c r="N124">
        <f>M124*(DX124+DY124)/1000.0</f>
        <v>0</v>
      </c>
      <c r="O124">
        <f>(DQ124 - IF(AT124&gt;1, K124*DK124*100.0/(AV124), 0))*(DX124+DY124)/1000.0</f>
        <v>0</v>
      </c>
      <c r="P124">
        <f>2.0/((1/R124-1/Q124)+SIGN(R124)*SQRT((1/R124-1/Q124)*(1/R124-1/Q124) + 4*DL124/((DL124+1)*(DL124+1))*(2*1/R124*1/Q124-1/Q124*1/Q124)))</f>
        <v>0</v>
      </c>
      <c r="Q124">
        <f>IF(LEFT(DM124,1)&lt;&gt;"0",IF(LEFT(DM124,1)="1",3.0,DN124),$D$5+$E$5*(EE124*DX124/($K$5*1000))+$F$5*(EE124*DX124/($K$5*1000))*MAX(MIN(DK124,$J$5),$I$5)*MAX(MIN(DK124,$J$5),$I$5)+$G$5*MAX(MIN(DK124,$J$5),$I$5)*(EE124*DX124/($K$5*1000))+$H$5*(EE124*DX124/($K$5*1000))*(EE124*DX124/($K$5*1000)))</f>
        <v>0</v>
      </c>
      <c r="R124">
        <f>I124*(1000-(1000*0.61365*exp(17.502*V124/(240.97+V124))/(DX124+DY124)+DS124)/2)/(1000*0.61365*exp(17.502*V124/(240.97+V124))/(DX124+DY124)-DS124)</f>
        <v>0</v>
      </c>
      <c r="S124">
        <f>1/((DL124+1)/(P124/1.6)+1/(Q124/1.37)) + DL124/((DL124+1)/(P124/1.6) + DL124/(Q124/1.37))</f>
        <v>0</v>
      </c>
      <c r="T124">
        <f>(DG124*DJ124)</f>
        <v>0</v>
      </c>
      <c r="U124">
        <f>(DZ124+(T124+2*0.95*5.67E-8*(((DZ124+$B$9)+273)^4-(DZ124+273)^4)-44100*I124)/(1.84*29.3*Q124+8*0.95*5.67E-8*(DZ124+273)^3))</f>
        <v>0</v>
      </c>
      <c r="V124">
        <f>($C$9*EA124+$D$9*EB124+$E$9*U124)</f>
        <v>0</v>
      </c>
      <c r="W124">
        <f>0.61365*exp(17.502*V124/(240.97+V124))</f>
        <v>0</v>
      </c>
      <c r="X124">
        <f>(Y124/Z124*100)</f>
        <v>0</v>
      </c>
      <c r="Y124">
        <f>DS124*(DX124+DY124)/1000</f>
        <v>0</v>
      </c>
      <c r="Z124">
        <f>0.61365*exp(17.502*DZ124/(240.97+DZ124))</f>
        <v>0</v>
      </c>
      <c r="AA124">
        <f>(W124-DS124*(DX124+DY124)/1000)</f>
        <v>0</v>
      </c>
      <c r="AB124">
        <f>(-I124*44100)</f>
        <v>0</v>
      </c>
      <c r="AC124">
        <f>2*29.3*Q124*0.92*(DZ124-V124)</f>
        <v>0</v>
      </c>
      <c r="AD124">
        <f>2*0.95*5.67E-8*(((DZ124+$B$9)+273)^4-(V124+273)^4)</f>
        <v>0</v>
      </c>
      <c r="AE124">
        <f>T124+AD124+AB124+AC124</f>
        <v>0</v>
      </c>
      <c r="AF124">
        <f>DW124*AT124*(DR124-DQ124*(1000-AT124*DT124)/(1000-AT124*DS124))/(100*DK124)</f>
        <v>0</v>
      </c>
      <c r="AG124">
        <f>1000*DW124*AT124*(DS124-DT124)/(100*DK124*(1000-AT124*DS124))</f>
        <v>0</v>
      </c>
      <c r="AH124">
        <f>(AI124 - AJ124 - DX124*1E3/(8.314*(DZ124+273.15)) * AL124/DW124 * AK124) * DW124/(100*DK124) * (1000 - DT124)/1000</f>
        <v>0</v>
      </c>
      <c r="AI124">
        <v>306.7440607189477</v>
      </c>
      <c r="AJ124">
        <v>312.183406060606</v>
      </c>
      <c r="AK124">
        <v>-3.309804906943387</v>
      </c>
      <c r="AL124">
        <v>65.07679589717384</v>
      </c>
      <c r="AM124">
        <f>(AO124 - AN124 + DX124*1E3/(8.314*(DZ124+273.15)) * AQ124/DW124 * AP124) * DW124/(100*DK124) * 1000/(1000 - AO124)</f>
        <v>0</v>
      </c>
      <c r="AN124">
        <v>20.07960794666667</v>
      </c>
      <c r="AO124">
        <v>21.8910703030303</v>
      </c>
      <c r="AP124">
        <v>2.192316017303903E-05</v>
      </c>
      <c r="AQ124">
        <v>105.27</v>
      </c>
      <c r="AR124">
        <v>1</v>
      </c>
      <c r="AS124">
        <v>0</v>
      </c>
      <c r="AT124">
        <f>IF(AR124*$H$15&gt;=AV124,1.0,(AV124/(AV124-AR124*$H$15)))</f>
        <v>0</v>
      </c>
      <c r="AU124">
        <f>(AT124-1)*100</f>
        <v>0</v>
      </c>
      <c r="AV124">
        <f>MAX(0,($B$15+$C$15*EE124)/(1+$D$15*EE124)*DX124/(DZ124+273)*$E$15)</f>
        <v>0</v>
      </c>
      <c r="AW124" t="s">
        <v>437</v>
      </c>
      <c r="AX124" t="s">
        <v>437</v>
      </c>
      <c r="AY124">
        <v>0</v>
      </c>
      <c r="AZ124">
        <v>0</v>
      </c>
      <c r="BA124">
        <f>1-AY124/AZ124</f>
        <v>0</v>
      </c>
      <c r="BB124">
        <v>0</v>
      </c>
      <c r="BC124" t="s">
        <v>437</v>
      </c>
      <c r="BD124" t="s">
        <v>437</v>
      </c>
      <c r="BE124">
        <v>0</v>
      </c>
      <c r="BF124">
        <v>0</v>
      </c>
      <c r="BG124">
        <f>1-BE124/BF124</f>
        <v>0</v>
      </c>
      <c r="BH124">
        <v>0.5</v>
      </c>
      <c r="BI124">
        <f>DH124</f>
        <v>0</v>
      </c>
      <c r="BJ124">
        <f>K124</f>
        <v>0</v>
      </c>
      <c r="BK124">
        <f>BG124*BH124*BI124</f>
        <v>0</v>
      </c>
      <c r="BL124">
        <f>(BJ124-BB124)/BI124</f>
        <v>0</v>
      </c>
      <c r="BM124">
        <f>(AZ124-BF124)/BF124</f>
        <v>0</v>
      </c>
      <c r="BN124">
        <f>AY124/(BA124+AY124/BF124)</f>
        <v>0</v>
      </c>
      <c r="BO124" t="s">
        <v>437</v>
      </c>
      <c r="BP124">
        <v>0</v>
      </c>
      <c r="BQ124">
        <f>IF(BP124&lt;&gt;0, BP124, BN124)</f>
        <v>0</v>
      </c>
      <c r="BR124">
        <f>1-BQ124/BF124</f>
        <v>0</v>
      </c>
      <c r="BS124">
        <f>(BF124-BE124)/(BF124-BQ124)</f>
        <v>0</v>
      </c>
      <c r="BT124">
        <f>(AZ124-BF124)/(AZ124-BQ124)</f>
        <v>0</v>
      </c>
      <c r="BU124">
        <f>(BF124-BE124)/(BF124-AY124)</f>
        <v>0</v>
      </c>
      <c r="BV124">
        <f>(AZ124-BF124)/(AZ124-AY124)</f>
        <v>0</v>
      </c>
      <c r="BW124">
        <f>(BS124*BQ124/BE124)</f>
        <v>0</v>
      </c>
      <c r="BX124">
        <f>(1-BW124)</f>
        <v>0</v>
      </c>
      <c r="DG124">
        <f>$B$13*EF124+$C$13*EG124+$F$13*ER124*(1-EU124)</f>
        <v>0</v>
      </c>
      <c r="DH124">
        <f>DG124*DI124</f>
        <v>0</v>
      </c>
      <c r="DI124">
        <f>($B$13*$D$11+$C$13*$D$11+$F$13*((FE124+EW124)/MAX(FE124+EW124+FF124, 0.1)*$I$11+FF124/MAX(FE124+EW124+FF124, 0.1)*$J$11))/($B$13+$C$13+$F$13)</f>
        <v>0</v>
      </c>
      <c r="DJ124">
        <f>($B$13*$K$11+$C$13*$K$11+$F$13*((FE124+EW124)/MAX(FE124+EW124+FF124, 0.1)*$P$11+FF124/MAX(FE124+EW124+FF124, 0.1)*$Q$11))/($B$13+$C$13+$F$13)</f>
        <v>0</v>
      </c>
      <c r="DK124">
        <v>2.96</v>
      </c>
      <c r="DL124">
        <v>0.5</v>
      </c>
      <c r="DM124" t="s">
        <v>438</v>
      </c>
      <c r="DN124">
        <v>2</v>
      </c>
      <c r="DO124" t="b">
        <v>1</v>
      </c>
      <c r="DP124">
        <v>1759075478</v>
      </c>
      <c r="DQ124">
        <v>327.9912222222222</v>
      </c>
      <c r="DR124">
        <v>315.0451111111111</v>
      </c>
      <c r="DS124">
        <v>21.88838148148149</v>
      </c>
      <c r="DT124">
        <v>20.07768518518519</v>
      </c>
      <c r="DU124">
        <v>328.9105185185185</v>
      </c>
      <c r="DV124">
        <v>21.59898148148148</v>
      </c>
      <c r="DW124">
        <v>499.9900370370371</v>
      </c>
      <c r="DX124">
        <v>90.89298888888888</v>
      </c>
      <c r="DY124">
        <v>0.06703907037037038</v>
      </c>
      <c r="DZ124">
        <v>28.84526666666666</v>
      </c>
      <c r="EA124">
        <v>30.00040000000001</v>
      </c>
      <c r="EB124">
        <v>999.9000000000001</v>
      </c>
      <c r="EC124">
        <v>0</v>
      </c>
      <c r="ED124">
        <v>0</v>
      </c>
      <c r="EE124">
        <v>9996.384814814815</v>
      </c>
      <c r="EF124">
        <v>0</v>
      </c>
      <c r="EG124">
        <v>11.09578148148148</v>
      </c>
      <c r="EH124">
        <v>12.9461</v>
      </c>
      <c r="EI124">
        <v>335.331037037037</v>
      </c>
      <c r="EJ124">
        <v>321.500037037037</v>
      </c>
      <c r="EK124">
        <v>1.810711481481482</v>
      </c>
      <c r="EL124">
        <v>315.0451111111111</v>
      </c>
      <c r="EM124">
        <v>20.07768518518519</v>
      </c>
      <c r="EN124">
        <v>1.98950037037037</v>
      </c>
      <c r="EO124">
        <v>1.82491962962963</v>
      </c>
      <c r="EP124">
        <v>17.36102222222222</v>
      </c>
      <c r="EQ124">
        <v>16.0018962962963</v>
      </c>
      <c r="ER124">
        <v>1999.974814814815</v>
      </c>
      <c r="ES124">
        <v>0.9799945555555558</v>
      </c>
      <c r="ET124">
        <v>0.02000582222222222</v>
      </c>
      <c r="EU124">
        <v>0</v>
      </c>
      <c r="EV124">
        <v>423.2032592592591</v>
      </c>
      <c r="EW124">
        <v>5.00078</v>
      </c>
      <c r="EX124">
        <v>8367.427777777777</v>
      </c>
      <c r="EY124">
        <v>16379.41111111111</v>
      </c>
      <c r="EZ124">
        <v>39.493</v>
      </c>
      <c r="FA124">
        <v>40.29374074074073</v>
      </c>
      <c r="FB124">
        <v>39.82385185185186</v>
      </c>
      <c r="FC124">
        <v>40.02066666666666</v>
      </c>
      <c r="FD124">
        <v>40.57622222222222</v>
      </c>
      <c r="FE124">
        <v>1955.064814814815</v>
      </c>
      <c r="FF124">
        <v>39.91</v>
      </c>
      <c r="FG124">
        <v>0</v>
      </c>
      <c r="FH124">
        <v>1759075477.4</v>
      </c>
      <c r="FI124">
        <v>0</v>
      </c>
      <c r="FJ124">
        <v>423.2618846153846</v>
      </c>
      <c r="FK124">
        <v>-6.346153840614869</v>
      </c>
      <c r="FL124">
        <v>-117.1080342495254</v>
      </c>
      <c r="FM124">
        <v>8367.740384615385</v>
      </c>
      <c r="FN124">
        <v>15</v>
      </c>
      <c r="FO124">
        <v>0</v>
      </c>
      <c r="FP124" t="s">
        <v>439</v>
      </c>
      <c r="FQ124">
        <v>1746989605.5</v>
      </c>
      <c r="FR124">
        <v>1746989593.5</v>
      </c>
      <c r="FS124">
        <v>0</v>
      </c>
      <c r="FT124">
        <v>-0.274</v>
      </c>
      <c r="FU124">
        <v>-0.002</v>
      </c>
      <c r="FV124">
        <v>2.549</v>
      </c>
      <c r="FW124">
        <v>0.129</v>
      </c>
      <c r="FX124">
        <v>420</v>
      </c>
      <c r="FY124">
        <v>17</v>
      </c>
      <c r="FZ124">
        <v>0.02</v>
      </c>
      <c r="GA124">
        <v>0.04</v>
      </c>
      <c r="GB124">
        <v>12.5283</v>
      </c>
      <c r="GC124">
        <v>6.469328330206342</v>
      </c>
      <c r="GD124">
        <v>0.6612361076045378</v>
      </c>
      <c r="GE124">
        <v>0</v>
      </c>
      <c r="GF124">
        <v>423.6345882352941</v>
      </c>
      <c r="GG124">
        <v>-6.564033617518271</v>
      </c>
      <c r="GH124">
        <v>0.6762557433765893</v>
      </c>
      <c r="GI124">
        <v>0</v>
      </c>
      <c r="GJ124">
        <v>1.81209325</v>
      </c>
      <c r="GK124">
        <v>-0.01955583489681789</v>
      </c>
      <c r="GL124">
        <v>0.002387061360229337</v>
      </c>
      <c r="GM124">
        <v>1</v>
      </c>
      <c r="GN124">
        <v>1</v>
      </c>
      <c r="GO124">
        <v>3</v>
      </c>
      <c r="GP124" t="s">
        <v>455</v>
      </c>
      <c r="GQ124">
        <v>3.10214</v>
      </c>
      <c r="GR124">
        <v>2.72514</v>
      </c>
      <c r="GS124">
        <v>0.0687806</v>
      </c>
      <c r="GT124">
        <v>0.0661494</v>
      </c>
      <c r="GU124">
        <v>0.101486</v>
      </c>
      <c r="GV124">
        <v>0.0968323</v>
      </c>
      <c r="GW124">
        <v>24344.1</v>
      </c>
      <c r="GX124">
        <v>22172.9</v>
      </c>
      <c r="GY124">
        <v>26706.5</v>
      </c>
      <c r="GZ124">
        <v>23965.6</v>
      </c>
      <c r="HA124">
        <v>38391.4</v>
      </c>
      <c r="HB124">
        <v>31990.6</v>
      </c>
      <c r="HC124">
        <v>46632.4</v>
      </c>
      <c r="HD124">
        <v>37909.9</v>
      </c>
      <c r="HE124">
        <v>1.86948</v>
      </c>
      <c r="HF124">
        <v>1.86817</v>
      </c>
      <c r="HG124">
        <v>0.120092</v>
      </c>
      <c r="HH124">
        <v>0</v>
      </c>
      <c r="HI124">
        <v>28.0333</v>
      </c>
      <c r="HJ124">
        <v>999.9</v>
      </c>
      <c r="HK124">
        <v>48.4</v>
      </c>
      <c r="HL124">
        <v>31.1</v>
      </c>
      <c r="HM124">
        <v>24.1599</v>
      </c>
      <c r="HN124">
        <v>60.8891</v>
      </c>
      <c r="HO124">
        <v>22.1554</v>
      </c>
      <c r="HP124">
        <v>1</v>
      </c>
      <c r="HQ124">
        <v>0.12359</v>
      </c>
      <c r="HR124">
        <v>0.126204</v>
      </c>
      <c r="HS124">
        <v>20.2808</v>
      </c>
      <c r="HT124">
        <v>5.21025</v>
      </c>
      <c r="HU124">
        <v>11.98</v>
      </c>
      <c r="HV124">
        <v>4.9634</v>
      </c>
      <c r="HW124">
        <v>3.27428</v>
      </c>
      <c r="HX124">
        <v>9999</v>
      </c>
      <c r="HY124">
        <v>9999</v>
      </c>
      <c r="HZ124">
        <v>9999</v>
      </c>
      <c r="IA124">
        <v>31.7</v>
      </c>
      <c r="IB124">
        <v>1.864</v>
      </c>
      <c r="IC124">
        <v>1.86011</v>
      </c>
      <c r="ID124">
        <v>1.85837</v>
      </c>
      <c r="IE124">
        <v>1.85975</v>
      </c>
      <c r="IF124">
        <v>1.85989</v>
      </c>
      <c r="IG124">
        <v>1.85837</v>
      </c>
      <c r="IH124">
        <v>1.85745</v>
      </c>
      <c r="II124">
        <v>1.85242</v>
      </c>
      <c r="IJ124">
        <v>0</v>
      </c>
      <c r="IK124">
        <v>0</v>
      </c>
      <c r="IL124">
        <v>0</v>
      </c>
      <c r="IM124">
        <v>0</v>
      </c>
      <c r="IN124" t="s">
        <v>441</v>
      </c>
      <c r="IO124" t="s">
        <v>442</v>
      </c>
      <c r="IP124" t="s">
        <v>443</v>
      </c>
      <c r="IQ124" t="s">
        <v>443</v>
      </c>
      <c r="IR124" t="s">
        <v>443</v>
      </c>
      <c r="IS124" t="s">
        <v>443</v>
      </c>
      <c r="IT124">
        <v>0</v>
      </c>
      <c r="IU124">
        <v>100</v>
      </c>
      <c r="IV124">
        <v>100</v>
      </c>
      <c r="IW124">
        <v>-0.923</v>
      </c>
      <c r="IX124">
        <v>0.2895</v>
      </c>
      <c r="IY124">
        <v>-0.819046093373875</v>
      </c>
      <c r="IZ124">
        <v>-0.0008311593448893811</v>
      </c>
      <c r="JA124">
        <v>1.768286430498992E-06</v>
      </c>
      <c r="JB124">
        <v>-5.176383660599935E-10</v>
      </c>
      <c r="JC124">
        <v>0.01793090377665582</v>
      </c>
      <c r="JD124">
        <v>0.002652576625932546</v>
      </c>
      <c r="JE124">
        <v>0.0004569377311329863</v>
      </c>
      <c r="JF124">
        <v>1.003524486243527E-07</v>
      </c>
      <c r="JG124">
        <v>2</v>
      </c>
      <c r="JH124">
        <v>1975</v>
      </c>
      <c r="JI124">
        <v>1</v>
      </c>
      <c r="JJ124">
        <v>26</v>
      </c>
      <c r="JK124">
        <v>201431.3</v>
      </c>
      <c r="JL124">
        <v>201431.5</v>
      </c>
      <c r="JM124">
        <v>0.806885</v>
      </c>
      <c r="JN124">
        <v>2.62939</v>
      </c>
      <c r="JO124">
        <v>1.49658</v>
      </c>
      <c r="JP124">
        <v>2.34497</v>
      </c>
      <c r="JQ124">
        <v>1.54907</v>
      </c>
      <c r="JR124">
        <v>2.46094</v>
      </c>
      <c r="JS124">
        <v>35.9645</v>
      </c>
      <c r="JT124">
        <v>24.1751</v>
      </c>
      <c r="JU124">
        <v>18</v>
      </c>
      <c r="JV124">
        <v>481.758</v>
      </c>
      <c r="JW124">
        <v>495.564</v>
      </c>
      <c r="JX124">
        <v>27.4529</v>
      </c>
      <c r="JY124">
        <v>28.854</v>
      </c>
      <c r="JZ124">
        <v>30.0004</v>
      </c>
      <c r="KA124">
        <v>29.0133</v>
      </c>
      <c r="KB124">
        <v>28.9963</v>
      </c>
      <c r="KC124">
        <v>16.23</v>
      </c>
      <c r="KD124">
        <v>19.7201</v>
      </c>
      <c r="KE124">
        <v>100</v>
      </c>
      <c r="KF124">
        <v>27.4575</v>
      </c>
      <c r="KG124">
        <v>266.568</v>
      </c>
      <c r="KH124">
        <v>20.0713</v>
      </c>
      <c r="KI124">
        <v>101.96</v>
      </c>
      <c r="KJ124">
        <v>91.43040000000001</v>
      </c>
    </row>
    <row r="125" spans="1:296">
      <c r="A125">
        <v>107</v>
      </c>
      <c r="B125">
        <v>1759075490.5</v>
      </c>
      <c r="C125">
        <v>2407.400000095367</v>
      </c>
      <c r="D125" t="s">
        <v>658</v>
      </c>
      <c r="E125" t="s">
        <v>659</v>
      </c>
      <c r="F125">
        <v>5</v>
      </c>
      <c r="G125" t="s">
        <v>639</v>
      </c>
      <c r="H125">
        <v>1759075482.714286</v>
      </c>
      <c r="I125">
        <f>(J125)/1000</f>
        <v>0</v>
      </c>
      <c r="J125">
        <f>IF(DO125, AM125, AG125)</f>
        <v>0</v>
      </c>
      <c r="K125">
        <f>IF(DO125, AH125, AF125)</f>
        <v>0</v>
      </c>
      <c r="L125">
        <f>DQ125 - IF(AT125&gt;1, K125*DK125*100.0/(AV125), 0)</f>
        <v>0</v>
      </c>
      <c r="M125">
        <f>((S125-I125/2)*L125-K125)/(S125+I125/2)</f>
        <v>0</v>
      </c>
      <c r="N125">
        <f>M125*(DX125+DY125)/1000.0</f>
        <v>0</v>
      </c>
      <c r="O125">
        <f>(DQ125 - IF(AT125&gt;1, K125*DK125*100.0/(AV125), 0))*(DX125+DY125)/1000.0</f>
        <v>0</v>
      </c>
      <c r="P125">
        <f>2.0/((1/R125-1/Q125)+SIGN(R125)*SQRT((1/R125-1/Q125)*(1/R125-1/Q125) + 4*DL125/((DL125+1)*(DL125+1))*(2*1/R125*1/Q125-1/Q125*1/Q125)))</f>
        <v>0</v>
      </c>
      <c r="Q125">
        <f>IF(LEFT(DM125,1)&lt;&gt;"0",IF(LEFT(DM125,1)="1",3.0,DN125),$D$5+$E$5*(EE125*DX125/($K$5*1000))+$F$5*(EE125*DX125/($K$5*1000))*MAX(MIN(DK125,$J$5),$I$5)*MAX(MIN(DK125,$J$5),$I$5)+$G$5*MAX(MIN(DK125,$J$5),$I$5)*(EE125*DX125/($K$5*1000))+$H$5*(EE125*DX125/($K$5*1000))*(EE125*DX125/($K$5*1000)))</f>
        <v>0</v>
      </c>
      <c r="R125">
        <f>I125*(1000-(1000*0.61365*exp(17.502*V125/(240.97+V125))/(DX125+DY125)+DS125)/2)/(1000*0.61365*exp(17.502*V125/(240.97+V125))/(DX125+DY125)-DS125)</f>
        <v>0</v>
      </c>
      <c r="S125">
        <f>1/((DL125+1)/(P125/1.6)+1/(Q125/1.37)) + DL125/((DL125+1)/(P125/1.6) + DL125/(Q125/1.37))</f>
        <v>0</v>
      </c>
      <c r="T125">
        <f>(DG125*DJ125)</f>
        <v>0</v>
      </c>
      <c r="U125">
        <f>(DZ125+(T125+2*0.95*5.67E-8*(((DZ125+$B$9)+273)^4-(DZ125+273)^4)-44100*I125)/(1.84*29.3*Q125+8*0.95*5.67E-8*(DZ125+273)^3))</f>
        <v>0</v>
      </c>
      <c r="V125">
        <f>($C$9*EA125+$D$9*EB125+$E$9*U125)</f>
        <v>0</v>
      </c>
      <c r="W125">
        <f>0.61365*exp(17.502*V125/(240.97+V125))</f>
        <v>0</v>
      </c>
      <c r="X125">
        <f>(Y125/Z125*100)</f>
        <v>0</v>
      </c>
      <c r="Y125">
        <f>DS125*(DX125+DY125)/1000</f>
        <v>0</v>
      </c>
      <c r="Z125">
        <f>0.61365*exp(17.502*DZ125/(240.97+DZ125))</f>
        <v>0</v>
      </c>
      <c r="AA125">
        <f>(W125-DS125*(DX125+DY125)/1000)</f>
        <v>0</v>
      </c>
      <c r="AB125">
        <f>(-I125*44100)</f>
        <v>0</v>
      </c>
      <c r="AC125">
        <f>2*29.3*Q125*0.92*(DZ125-V125)</f>
        <v>0</v>
      </c>
      <c r="AD125">
        <f>2*0.95*5.67E-8*(((DZ125+$B$9)+273)^4-(V125+273)^4)</f>
        <v>0</v>
      </c>
      <c r="AE125">
        <f>T125+AD125+AB125+AC125</f>
        <v>0</v>
      </c>
      <c r="AF125">
        <f>DW125*AT125*(DR125-DQ125*(1000-AT125*DT125)/(1000-AT125*DS125))/(100*DK125)</f>
        <v>0</v>
      </c>
      <c r="AG125">
        <f>1000*DW125*AT125*(DS125-DT125)/(100*DK125*(1000-AT125*DS125))</f>
        <v>0</v>
      </c>
      <c r="AH125">
        <f>(AI125 - AJ125 - DX125*1E3/(8.314*(DZ125+273.15)) * AL125/DW125 * AK125) * DW125/(100*DK125) * (1000 - DT125)/1000</f>
        <v>0</v>
      </c>
      <c r="AI125">
        <v>289.5594293377104</v>
      </c>
      <c r="AJ125">
        <v>295.5768181818182</v>
      </c>
      <c r="AK125">
        <v>-3.329531621401199</v>
      </c>
      <c r="AL125">
        <v>65.07679589717384</v>
      </c>
      <c r="AM125">
        <f>(AO125 - AN125 + DX125*1E3/(8.314*(DZ125+273.15)) * AQ125/DW125 * AP125) * DW125/(100*DK125) * 1000/(1000 - AO125)</f>
        <v>0</v>
      </c>
      <c r="AN125">
        <v>20.08155600000001</v>
      </c>
      <c r="AO125">
        <v>21.89383333333333</v>
      </c>
      <c r="AP125">
        <v>2.752920035938531E-06</v>
      </c>
      <c r="AQ125">
        <v>105.27</v>
      </c>
      <c r="AR125">
        <v>1</v>
      </c>
      <c r="AS125">
        <v>0</v>
      </c>
      <c r="AT125">
        <f>IF(AR125*$H$15&gt;=AV125,1.0,(AV125/(AV125-AR125*$H$15)))</f>
        <v>0</v>
      </c>
      <c r="AU125">
        <f>(AT125-1)*100</f>
        <v>0</v>
      </c>
      <c r="AV125">
        <f>MAX(0,($B$15+$C$15*EE125)/(1+$D$15*EE125)*DX125/(DZ125+273)*$E$15)</f>
        <v>0</v>
      </c>
      <c r="AW125" t="s">
        <v>437</v>
      </c>
      <c r="AX125" t="s">
        <v>437</v>
      </c>
      <c r="AY125">
        <v>0</v>
      </c>
      <c r="AZ125">
        <v>0</v>
      </c>
      <c r="BA125">
        <f>1-AY125/AZ125</f>
        <v>0</v>
      </c>
      <c r="BB125">
        <v>0</v>
      </c>
      <c r="BC125" t="s">
        <v>437</v>
      </c>
      <c r="BD125" t="s">
        <v>437</v>
      </c>
      <c r="BE125">
        <v>0</v>
      </c>
      <c r="BF125">
        <v>0</v>
      </c>
      <c r="BG125">
        <f>1-BE125/BF125</f>
        <v>0</v>
      </c>
      <c r="BH125">
        <v>0.5</v>
      </c>
      <c r="BI125">
        <f>DH125</f>
        <v>0</v>
      </c>
      <c r="BJ125">
        <f>K125</f>
        <v>0</v>
      </c>
      <c r="BK125">
        <f>BG125*BH125*BI125</f>
        <v>0</v>
      </c>
      <c r="BL125">
        <f>(BJ125-BB125)/BI125</f>
        <v>0</v>
      </c>
      <c r="BM125">
        <f>(AZ125-BF125)/BF125</f>
        <v>0</v>
      </c>
      <c r="BN125">
        <f>AY125/(BA125+AY125/BF125)</f>
        <v>0</v>
      </c>
      <c r="BO125" t="s">
        <v>437</v>
      </c>
      <c r="BP125">
        <v>0</v>
      </c>
      <c r="BQ125">
        <f>IF(BP125&lt;&gt;0, BP125, BN125)</f>
        <v>0</v>
      </c>
      <c r="BR125">
        <f>1-BQ125/BF125</f>
        <v>0</v>
      </c>
      <c r="BS125">
        <f>(BF125-BE125)/(BF125-BQ125)</f>
        <v>0</v>
      </c>
      <c r="BT125">
        <f>(AZ125-BF125)/(AZ125-BQ125)</f>
        <v>0</v>
      </c>
      <c r="BU125">
        <f>(BF125-BE125)/(BF125-AY125)</f>
        <v>0</v>
      </c>
      <c r="BV125">
        <f>(AZ125-BF125)/(AZ125-AY125)</f>
        <v>0</v>
      </c>
      <c r="BW125">
        <f>(BS125*BQ125/BE125)</f>
        <v>0</v>
      </c>
      <c r="BX125">
        <f>(1-BW125)</f>
        <v>0</v>
      </c>
      <c r="DG125">
        <f>$B$13*EF125+$C$13*EG125+$F$13*ER125*(1-EU125)</f>
        <v>0</v>
      </c>
      <c r="DH125">
        <f>DG125*DI125</f>
        <v>0</v>
      </c>
      <c r="DI125">
        <f>($B$13*$D$11+$C$13*$D$11+$F$13*((FE125+EW125)/MAX(FE125+EW125+FF125, 0.1)*$I$11+FF125/MAX(FE125+EW125+FF125, 0.1)*$J$11))/($B$13+$C$13+$F$13)</f>
        <v>0</v>
      </c>
      <c r="DJ125">
        <f>($B$13*$K$11+$C$13*$K$11+$F$13*((FE125+EW125)/MAX(FE125+EW125+FF125, 0.1)*$P$11+FF125/MAX(FE125+EW125+FF125, 0.1)*$Q$11))/($B$13+$C$13+$F$13)</f>
        <v>0</v>
      </c>
      <c r="DK125">
        <v>2.96</v>
      </c>
      <c r="DL125">
        <v>0.5</v>
      </c>
      <c r="DM125" t="s">
        <v>438</v>
      </c>
      <c r="DN125">
        <v>2</v>
      </c>
      <c r="DO125" t="b">
        <v>1</v>
      </c>
      <c r="DP125">
        <v>1759075482.714286</v>
      </c>
      <c r="DQ125">
        <v>312.7401071428571</v>
      </c>
      <c r="DR125">
        <v>299.4161785714286</v>
      </c>
      <c r="DS125">
        <v>21.89076428571428</v>
      </c>
      <c r="DT125">
        <v>20.07953571428572</v>
      </c>
      <c r="DU125">
        <v>313.6616785714286</v>
      </c>
      <c r="DV125">
        <v>21.60131785714286</v>
      </c>
      <c r="DW125">
        <v>500.0132857142858</v>
      </c>
      <c r="DX125">
        <v>90.89319642857143</v>
      </c>
      <c r="DY125">
        <v>0.06708054642857142</v>
      </c>
      <c r="DZ125">
        <v>28.84661071428571</v>
      </c>
      <c r="EA125">
        <v>30.00045357142858</v>
      </c>
      <c r="EB125">
        <v>999.9000000000002</v>
      </c>
      <c r="EC125">
        <v>0</v>
      </c>
      <c r="ED125">
        <v>0</v>
      </c>
      <c r="EE125">
        <v>9998.076071428572</v>
      </c>
      <c r="EF125">
        <v>0</v>
      </c>
      <c r="EG125">
        <v>11.09159285714286</v>
      </c>
      <c r="EH125">
        <v>13.32396428571429</v>
      </c>
      <c r="EI125">
        <v>319.7394285714286</v>
      </c>
      <c r="EJ125">
        <v>305.5514285714286</v>
      </c>
      <c r="EK125">
        <v>1.811233214285714</v>
      </c>
      <c r="EL125">
        <v>299.4161785714286</v>
      </c>
      <c r="EM125">
        <v>20.07953571428572</v>
      </c>
      <c r="EN125">
        <v>1.989721428571428</v>
      </c>
      <c r="EO125">
        <v>1.825092142857143</v>
      </c>
      <c r="EP125">
        <v>17.36278571428572</v>
      </c>
      <c r="EQ125">
        <v>16.00338571428572</v>
      </c>
      <c r="ER125">
        <v>1999.986785714286</v>
      </c>
      <c r="ES125">
        <v>0.9799946428571431</v>
      </c>
      <c r="ET125">
        <v>0.02000573571428572</v>
      </c>
      <c r="EU125">
        <v>0</v>
      </c>
      <c r="EV125">
        <v>422.7809642857143</v>
      </c>
      <c r="EW125">
        <v>5.00078</v>
      </c>
      <c r="EX125">
        <v>8358.5975</v>
      </c>
      <c r="EY125">
        <v>16379.5</v>
      </c>
      <c r="EZ125">
        <v>39.51107142857142</v>
      </c>
      <c r="FA125">
        <v>40.30107142857143</v>
      </c>
      <c r="FB125">
        <v>39.80564285714286</v>
      </c>
      <c r="FC125">
        <v>40.03325</v>
      </c>
      <c r="FD125">
        <v>40.56228571428571</v>
      </c>
      <c r="FE125">
        <v>1955.076785714286</v>
      </c>
      <c r="FF125">
        <v>39.91</v>
      </c>
      <c r="FG125">
        <v>0</v>
      </c>
      <c r="FH125">
        <v>1759075482.8</v>
      </c>
      <c r="FI125">
        <v>0</v>
      </c>
      <c r="FJ125">
        <v>422.70316</v>
      </c>
      <c r="FK125">
        <v>-5.355230765590672</v>
      </c>
      <c r="FL125">
        <v>-107.4546156339611</v>
      </c>
      <c r="FM125">
        <v>8357.1756</v>
      </c>
      <c r="FN125">
        <v>15</v>
      </c>
      <c r="FO125">
        <v>0</v>
      </c>
      <c r="FP125" t="s">
        <v>439</v>
      </c>
      <c r="FQ125">
        <v>1746989605.5</v>
      </c>
      <c r="FR125">
        <v>1746989593.5</v>
      </c>
      <c r="FS125">
        <v>0</v>
      </c>
      <c r="FT125">
        <v>-0.274</v>
      </c>
      <c r="FU125">
        <v>-0.002</v>
      </c>
      <c r="FV125">
        <v>2.549</v>
      </c>
      <c r="FW125">
        <v>0.129</v>
      </c>
      <c r="FX125">
        <v>420</v>
      </c>
      <c r="FY125">
        <v>17</v>
      </c>
      <c r="FZ125">
        <v>0.02</v>
      </c>
      <c r="GA125">
        <v>0.04</v>
      </c>
      <c r="GB125">
        <v>13.137005</v>
      </c>
      <c r="GC125">
        <v>4.579668292682897</v>
      </c>
      <c r="GD125">
        <v>0.4483533979741873</v>
      </c>
      <c r="GE125">
        <v>0</v>
      </c>
      <c r="GF125">
        <v>423.0504117647059</v>
      </c>
      <c r="GG125">
        <v>-5.771734146333027</v>
      </c>
      <c r="GH125">
        <v>0.6071717034815164</v>
      </c>
      <c r="GI125">
        <v>0</v>
      </c>
      <c r="GJ125">
        <v>1.8111455</v>
      </c>
      <c r="GK125">
        <v>0.003338386491554914</v>
      </c>
      <c r="GL125">
        <v>0.0008790789213716759</v>
      </c>
      <c r="GM125">
        <v>1</v>
      </c>
      <c r="GN125">
        <v>1</v>
      </c>
      <c r="GO125">
        <v>3</v>
      </c>
      <c r="GP125" t="s">
        <v>455</v>
      </c>
      <c r="GQ125">
        <v>3.10192</v>
      </c>
      <c r="GR125">
        <v>2.7254</v>
      </c>
      <c r="GS125">
        <v>0.06579069999999999</v>
      </c>
      <c r="GT125">
        <v>0.0630505</v>
      </c>
      <c r="GU125">
        <v>0.10149</v>
      </c>
      <c r="GV125">
        <v>0.09683890000000001</v>
      </c>
      <c r="GW125">
        <v>24422.1</v>
      </c>
      <c r="GX125">
        <v>22246.5</v>
      </c>
      <c r="GY125">
        <v>26706.3</v>
      </c>
      <c r="GZ125">
        <v>23965.6</v>
      </c>
      <c r="HA125">
        <v>38390.4</v>
      </c>
      <c r="HB125">
        <v>31989.9</v>
      </c>
      <c r="HC125">
        <v>46631.9</v>
      </c>
      <c r="HD125">
        <v>37909.8</v>
      </c>
      <c r="HE125">
        <v>1.86943</v>
      </c>
      <c r="HF125">
        <v>1.86852</v>
      </c>
      <c r="HG125">
        <v>0.121064</v>
      </c>
      <c r="HH125">
        <v>0</v>
      </c>
      <c r="HI125">
        <v>28.0344</v>
      </c>
      <c r="HJ125">
        <v>999.9</v>
      </c>
      <c r="HK125">
        <v>48.4</v>
      </c>
      <c r="HL125">
        <v>31.1</v>
      </c>
      <c r="HM125">
        <v>24.1598</v>
      </c>
      <c r="HN125">
        <v>61.1691</v>
      </c>
      <c r="HO125">
        <v>22.0873</v>
      </c>
      <c r="HP125">
        <v>1</v>
      </c>
      <c r="HQ125">
        <v>0.123765</v>
      </c>
      <c r="HR125">
        <v>0.112658</v>
      </c>
      <c r="HS125">
        <v>20.2809</v>
      </c>
      <c r="HT125">
        <v>5.2113</v>
      </c>
      <c r="HU125">
        <v>11.9796</v>
      </c>
      <c r="HV125">
        <v>4.9637</v>
      </c>
      <c r="HW125">
        <v>3.2745</v>
      </c>
      <c r="HX125">
        <v>9999</v>
      </c>
      <c r="HY125">
        <v>9999</v>
      </c>
      <c r="HZ125">
        <v>9999</v>
      </c>
      <c r="IA125">
        <v>31.7</v>
      </c>
      <c r="IB125">
        <v>1.86399</v>
      </c>
      <c r="IC125">
        <v>1.8601</v>
      </c>
      <c r="ID125">
        <v>1.85838</v>
      </c>
      <c r="IE125">
        <v>1.85975</v>
      </c>
      <c r="IF125">
        <v>1.85989</v>
      </c>
      <c r="IG125">
        <v>1.85837</v>
      </c>
      <c r="IH125">
        <v>1.85745</v>
      </c>
      <c r="II125">
        <v>1.85242</v>
      </c>
      <c r="IJ125">
        <v>0</v>
      </c>
      <c r="IK125">
        <v>0</v>
      </c>
      <c r="IL125">
        <v>0</v>
      </c>
      <c r="IM125">
        <v>0</v>
      </c>
      <c r="IN125" t="s">
        <v>441</v>
      </c>
      <c r="IO125" t="s">
        <v>442</v>
      </c>
      <c r="IP125" t="s">
        <v>443</v>
      </c>
      <c r="IQ125" t="s">
        <v>443</v>
      </c>
      <c r="IR125" t="s">
        <v>443</v>
      </c>
      <c r="IS125" t="s">
        <v>443</v>
      </c>
      <c r="IT125">
        <v>0</v>
      </c>
      <c r="IU125">
        <v>100</v>
      </c>
      <c r="IV125">
        <v>100</v>
      </c>
      <c r="IW125">
        <v>-0.924</v>
      </c>
      <c r="IX125">
        <v>0.2895</v>
      </c>
      <c r="IY125">
        <v>-0.819046093373875</v>
      </c>
      <c r="IZ125">
        <v>-0.0008311593448893811</v>
      </c>
      <c r="JA125">
        <v>1.768286430498992E-06</v>
      </c>
      <c r="JB125">
        <v>-5.176383660599935E-10</v>
      </c>
      <c r="JC125">
        <v>0.01793090377665582</v>
      </c>
      <c r="JD125">
        <v>0.002652576625932546</v>
      </c>
      <c r="JE125">
        <v>0.0004569377311329863</v>
      </c>
      <c r="JF125">
        <v>1.003524486243527E-07</v>
      </c>
      <c r="JG125">
        <v>2</v>
      </c>
      <c r="JH125">
        <v>1975</v>
      </c>
      <c r="JI125">
        <v>1</v>
      </c>
      <c r="JJ125">
        <v>26</v>
      </c>
      <c r="JK125">
        <v>201431.4</v>
      </c>
      <c r="JL125">
        <v>201431.6</v>
      </c>
      <c r="JM125">
        <v>0.773926</v>
      </c>
      <c r="JN125">
        <v>2.62451</v>
      </c>
      <c r="JO125">
        <v>1.49658</v>
      </c>
      <c r="JP125">
        <v>2.34497</v>
      </c>
      <c r="JQ125">
        <v>1.54907</v>
      </c>
      <c r="JR125">
        <v>2.40356</v>
      </c>
      <c r="JS125">
        <v>35.9645</v>
      </c>
      <c r="JT125">
        <v>24.1751</v>
      </c>
      <c r="JU125">
        <v>18</v>
      </c>
      <c r="JV125">
        <v>481.751</v>
      </c>
      <c r="JW125">
        <v>495.823</v>
      </c>
      <c r="JX125">
        <v>27.4563</v>
      </c>
      <c r="JY125">
        <v>28.858</v>
      </c>
      <c r="JZ125">
        <v>30.0004</v>
      </c>
      <c r="KA125">
        <v>29.0163</v>
      </c>
      <c r="KB125">
        <v>28.9995</v>
      </c>
      <c r="KC125">
        <v>15.4451</v>
      </c>
      <c r="KD125">
        <v>19.7201</v>
      </c>
      <c r="KE125">
        <v>100</v>
      </c>
      <c r="KF125">
        <v>27.4592</v>
      </c>
      <c r="KG125">
        <v>246.532</v>
      </c>
      <c r="KH125">
        <v>20.0713</v>
      </c>
      <c r="KI125">
        <v>101.959</v>
      </c>
      <c r="KJ125">
        <v>91.4302</v>
      </c>
    </row>
    <row r="126" spans="1:296">
      <c r="A126">
        <v>108</v>
      </c>
      <c r="B126">
        <v>1759075495.5</v>
      </c>
      <c r="C126">
        <v>2412.400000095367</v>
      </c>
      <c r="D126" t="s">
        <v>660</v>
      </c>
      <c r="E126" t="s">
        <v>661</v>
      </c>
      <c r="F126">
        <v>5</v>
      </c>
      <c r="G126" t="s">
        <v>639</v>
      </c>
      <c r="H126">
        <v>1759075488</v>
      </c>
      <c r="I126">
        <f>(J126)/1000</f>
        <v>0</v>
      </c>
      <c r="J126">
        <f>IF(DO126, AM126, AG126)</f>
        <v>0</v>
      </c>
      <c r="K126">
        <f>IF(DO126, AH126, AF126)</f>
        <v>0</v>
      </c>
      <c r="L126">
        <f>DQ126 - IF(AT126&gt;1, K126*DK126*100.0/(AV126), 0)</f>
        <v>0</v>
      </c>
      <c r="M126">
        <f>((S126-I126/2)*L126-K126)/(S126+I126/2)</f>
        <v>0</v>
      </c>
      <c r="N126">
        <f>M126*(DX126+DY126)/1000.0</f>
        <v>0</v>
      </c>
      <c r="O126">
        <f>(DQ126 - IF(AT126&gt;1, K126*DK126*100.0/(AV126), 0))*(DX126+DY126)/1000.0</f>
        <v>0</v>
      </c>
      <c r="P126">
        <f>2.0/((1/R126-1/Q126)+SIGN(R126)*SQRT((1/R126-1/Q126)*(1/R126-1/Q126) + 4*DL126/((DL126+1)*(DL126+1))*(2*1/R126*1/Q126-1/Q126*1/Q126)))</f>
        <v>0</v>
      </c>
      <c r="Q126">
        <f>IF(LEFT(DM126,1)&lt;&gt;"0",IF(LEFT(DM126,1)="1",3.0,DN126),$D$5+$E$5*(EE126*DX126/($K$5*1000))+$F$5*(EE126*DX126/($K$5*1000))*MAX(MIN(DK126,$J$5),$I$5)*MAX(MIN(DK126,$J$5),$I$5)+$G$5*MAX(MIN(DK126,$J$5),$I$5)*(EE126*DX126/($K$5*1000))+$H$5*(EE126*DX126/($K$5*1000))*(EE126*DX126/($K$5*1000)))</f>
        <v>0</v>
      </c>
      <c r="R126">
        <f>I126*(1000-(1000*0.61365*exp(17.502*V126/(240.97+V126))/(DX126+DY126)+DS126)/2)/(1000*0.61365*exp(17.502*V126/(240.97+V126))/(DX126+DY126)-DS126)</f>
        <v>0</v>
      </c>
      <c r="S126">
        <f>1/((DL126+1)/(P126/1.6)+1/(Q126/1.37)) + DL126/((DL126+1)/(P126/1.6) + DL126/(Q126/1.37))</f>
        <v>0</v>
      </c>
      <c r="T126">
        <f>(DG126*DJ126)</f>
        <v>0</v>
      </c>
      <c r="U126">
        <f>(DZ126+(T126+2*0.95*5.67E-8*(((DZ126+$B$9)+273)^4-(DZ126+273)^4)-44100*I126)/(1.84*29.3*Q126+8*0.95*5.67E-8*(DZ126+273)^3))</f>
        <v>0</v>
      </c>
      <c r="V126">
        <f>($C$9*EA126+$D$9*EB126+$E$9*U126)</f>
        <v>0</v>
      </c>
      <c r="W126">
        <f>0.61365*exp(17.502*V126/(240.97+V126))</f>
        <v>0</v>
      </c>
      <c r="X126">
        <f>(Y126/Z126*100)</f>
        <v>0</v>
      </c>
      <c r="Y126">
        <f>DS126*(DX126+DY126)/1000</f>
        <v>0</v>
      </c>
      <c r="Z126">
        <f>0.61365*exp(17.502*DZ126/(240.97+DZ126))</f>
        <v>0</v>
      </c>
      <c r="AA126">
        <f>(W126-DS126*(DX126+DY126)/1000)</f>
        <v>0</v>
      </c>
      <c r="AB126">
        <f>(-I126*44100)</f>
        <v>0</v>
      </c>
      <c r="AC126">
        <f>2*29.3*Q126*0.92*(DZ126-V126)</f>
        <v>0</v>
      </c>
      <c r="AD126">
        <f>2*0.95*5.67E-8*(((DZ126+$B$9)+273)^4-(V126+273)^4)</f>
        <v>0</v>
      </c>
      <c r="AE126">
        <f>T126+AD126+AB126+AC126</f>
        <v>0</v>
      </c>
      <c r="AF126">
        <f>DW126*AT126*(DR126-DQ126*(1000-AT126*DT126)/(1000-AT126*DS126))/(100*DK126)</f>
        <v>0</v>
      </c>
      <c r="AG126">
        <f>1000*DW126*AT126*(DS126-DT126)/(100*DK126*(1000-AT126*DS126))</f>
        <v>0</v>
      </c>
      <c r="AH126">
        <f>(AI126 - AJ126 - DX126*1E3/(8.314*(DZ126+273.15)) * AL126/DW126 * AK126) * DW126/(100*DK126) * (1000 - DT126)/1000</f>
        <v>0</v>
      </c>
      <c r="AI126">
        <v>273.1545090195928</v>
      </c>
      <c r="AJ126">
        <v>279.1882181818181</v>
      </c>
      <c r="AK126">
        <v>-3.276481200373155</v>
      </c>
      <c r="AL126">
        <v>65.07679589717384</v>
      </c>
      <c r="AM126">
        <f>(AO126 - AN126 + DX126*1E3/(8.314*(DZ126+273.15)) * AQ126/DW126 * AP126) * DW126/(100*DK126) * 1000/(1000 - AO126)</f>
        <v>0</v>
      </c>
      <c r="AN126">
        <v>20.08550712</v>
      </c>
      <c r="AO126">
        <v>21.90036242424242</v>
      </c>
      <c r="AP126">
        <v>5.466039707408553E-05</v>
      </c>
      <c r="AQ126">
        <v>105.27</v>
      </c>
      <c r="AR126">
        <v>1</v>
      </c>
      <c r="AS126">
        <v>0</v>
      </c>
      <c r="AT126">
        <f>IF(AR126*$H$15&gt;=AV126,1.0,(AV126/(AV126-AR126*$H$15)))</f>
        <v>0</v>
      </c>
      <c r="AU126">
        <f>(AT126-1)*100</f>
        <v>0</v>
      </c>
      <c r="AV126">
        <f>MAX(0,($B$15+$C$15*EE126)/(1+$D$15*EE126)*DX126/(DZ126+273)*$E$15)</f>
        <v>0</v>
      </c>
      <c r="AW126" t="s">
        <v>437</v>
      </c>
      <c r="AX126" t="s">
        <v>437</v>
      </c>
      <c r="AY126">
        <v>0</v>
      </c>
      <c r="AZ126">
        <v>0</v>
      </c>
      <c r="BA126">
        <f>1-AY126/AZ126</f>
        <v>0</v>
      </c>
      <c r="BB126">
        <v>0</v>
      </c>
      <c r="BC126" t="s">
        <v>437</v>
      </c>
      <c r="BD126" t="s">
        <v>437</v>
      </c>
      <c r="BE126">
        <v>0</v>
      </c>
      <c r="BF126">
        <v>0</v>
      </c>
      <c r="BG126">
        <f>1-BE126/BF126</f>
        <v>0</v>
      </c>
      <c r="BH126">
        <v>0.5</v>
      </c>
      <c r="BI126">
        <f>DH126</f>
        <v>0</v>
      </c>
      <c r="BJ126">
        <f>K126</f>
        <v>0</v>
      </c>
      <c r="BK126">
        <f>BG126*BH126*BI126</f>
        <v>0</v>
      </c>
      <c r="BL126">
        <f>(BJ126-BB126)/BI126</f>
        <v>0</v>
      </c>
      <c r="BM126">
        <f>(AZ126-BF126)/BF126</f>
        <v>0</v>
      </c>
      <c r="BN126">
        <f>AY126/(BA126+AY126/BF126)</f>
        <v>0</v>
      </c>
      <c r="BO126" t="s">
        <v>437</v>
      </c>
      <c r="BP126">
        <v>0</v>
      </c>
      <c r="BQ126">
        <f>IF(BP126&lt;&gt;0, BP126, BN126)</f>
        <v>0</v>
      </c>
      <c r="BR126">
        <f>1-BQ126/BF126</f>
        <v>0</v>
      </c>
      <c r="BS126">
        <f>(BF126-BE126)/(BF126-BQ126)</f>
        <v>0</v>
      </c>
      <c r="BT126">
        <f>(AZ126-BF126)/(AZ126-BQ126)</f>
        <v>0</v>
      </c>
      <c r="BU126">
        <f>(BF126-BE126)/(BF126-AY126)</f>
        <v>0</v>
      </c>
      <c r="BV126">
        <f>(AZ126-BF126)/(AZ126-AY126)</f>
        <v>0</v>
      </c>
      <c r="BW126">
        <f>(BS126*BQ126/BE126)</f>
        <v>0</v>
      </c>
      <c r="BX126">
        <f>(1-BW126)</f>
        <v>0</v>
      </c>
      <c r="DG126">
        <f>$B$13*EF126+$C$13*EG126+$F$13*ER126*(1-EU126)</f>
        <v>0</v>
      </c>
      <c r="DH126">
        <f>DG126*DI126</f>
        <v>0</v>
      </c>
      <c r="DI126">
        <f>($B$13*$D$11+$C$13*$D$11+$F$13*((FE126+EW126)/MAX(FE126+EW126+FF126, 0.1)*$I$11+FF126/MAX(FE126+EW126+FF126, 0.1)*$J$11))/($B$13+$C$13+$F$13)</f>
        <v>0</v>
      </c>
      <c r="DJ126">
        <f>($B$13*$K$11+$C$13*$K$11+$F$13*((FE126+EW126)/MAX(FE126+EW126+FF126, 0.1)*$P$11+FF126/MAX(FE126+EW126+FF126, 0.1)*$Q$11))/($B$13+$C$13+$F$13)</f>
        <v>0</v>
      </c>
      <c r="DK126">
        <v>2.96</v>
      </c>
      <c r="DL126">
        <v>0.5</v>
      </c>
      <c r="DM126" t="s">
        <v>438</v>
      </c>
      <c r="DN126">
        <v>2</v>
      </c>
      <c r="DO126" t="b">
        <v>1</v>
      </c>
      <c r="DP126">
        <v>1759075488</v>
      </c>
      <c r="DQ126">
        <v>295.639037037037</v>
      </c>
      <c r="DR126">
        <v>282.0197037037037</v>
      </c>
      <c r="DS126">
        <v>21.89363333333333</v>
      </c>
      <c r="DT126">
        <v>20.08191481481481</v>
      </c>
      <c r="DU126">
        <v>296.5625555555555</v>
      </c>
      <c r="DV126">
        <v>21.60412222222222</v>
      </c>
      <c r="DW126">
        <v>500.066</v>
      </c>
      <c r="DX126">
        <v>90.89368148148148</v>
      </c>
      <c r="DY126">
        <v>0.06698802222222222</v>
      </c>
      <c r="DZ126">
        <v>28.84848148148148</v>
      </c>
      <c r="EA126">
        <v>30.00323333333333</v>
      </c>
      <c r="EB126">
        <v>999.9000000000001</v>
      </c>
      <c r="EC126">
        <v>0</v>
      </c>
      <c r="ED126">
        <v>0</v>
      </c>
      <c r="EE126">
        <v>10005.99296296296</v>
      </c>
      <c r="EF126">
        <v>0</v>
      </c>
      <c r="EG126">
        <v>11.08841111111111</v>
      </c>
      <c r="EH126">
        <v>13.61938888888889</v>
      </c>
      <c r="EI126">
        <v>302.2565555555556</v>
      </c>
      <c r="EJ126">
        <v>287.7992592592593</v>
      </c>
      <c r="EK126">
        <v>1.811715185185185</v>
      </c>
      <c r="EL126">
        <v>282.0197037037037</v>
      </c>
      <c r="EM126">
        <v>20.08191481481481</v>
      </c>
      <c r="EN126">
        <v>1.989992592592593</v>
      </c>
      <c r="EO126">
        <v>1.825318888888889</v>
      </c>
      <c r="EP126">
        <v>17.36494074074074</v>
      </c>
      <c r="EQ126">
        <v>16.00531851851852</v>
      </c>
      <c r="ER126">
        <v>1999.974444444445</v>
      </c>
      <c r="ES126">
        <v>0.9799945555555558</v>
      </c>
      <c r="ET126">
        <v>0.02000582222222222</v>
      </c>
      <c r="EU126">
        <v>0</v>
      </c>
      <c r="EV126">
        <v>422.2821481481482</v>
      </c>
      <c r="EW126">
        <v>5.00078</v>
      </c>
      <c r="EX126">
        <v>8349.786296296297</v>
      </c>
      <c r="EY126">
        <v>16379.38888888889</v>
      </c>
      <c r="EZ126">
        <v>39.5161111111111</v>
      </c>
      <c r="FA126">
        <v>40.30292592592592</v>
      </c>
      <c r="FB126">
        <v>39.79837037037036</v>
      </c>
      <c r="FC126">
        <v>40.02514814814814</v>
      </c>
      <c r="FD126">
        <v>40.57385185185184</v>
      </c>
      <c r="FE126">
        <v>1955.064444444444</v>
      </c>
      <c r="FF126">
        <v>39.91</v>
      </c>
      <c r="FG126">
        <v>0</v>
      </c>
      <c r="FH126">
        <v>1759075487.6</v>
      </c>
      <c r="FI126">
        <v>0</v>
      </c>
      <c r="FJ126">
        <v>422.3028399999999</v>
      </c>
      <c r="FK126">
        <v>-3.559307693321024</v>
      </c>
      <c r="FL126">
        <v>-88.30384636800363</v>
      </c>
      <c r="FM126">
        <v>8349.3424</v>
      </c>
      <c r="FN126">
        <v>15</v>
      </c>
      <c r="FO126">
        <v>0</v>
      </c>
      <c r="FP126" t="s">
        <v>439</v>
      </c>
      <c r="FQ126">
        <v>1746989605.5</v>
      </c>
      <c r="FR126">
        <v>1746989593.5</v>
      </c>
      <c r="FS126">
        <v>0</v>
      </c>
      <c r="FT126">
        <v>-0.274</v>
      </c>
      <c r="FU126">
        <v>-0.002</v>
      </c>
      <c r="FV126">
        <v>2.549</v>
      </c>
      <c r="FW126">
        <v>0.129</v>
      </c>
      <c r="FX126">
        <v>420</v>
      </c>
      <c r="FY126">
        <v>17</v>
      </c>
      <c r="FZ126">
        <v>0.02</v>
      </c>
      <c r="GA126">
        <v>0.04</v>
      </c>
      <c r="GB126">
        <v>13.38562</v>
      </c>
      <c r="GC126">
        <v>3.728697185741042</v>
      </c>
      <c r="GD126">
        <v>0.3772946754196248</v>
      </c>
      <c r="GE126">
        <v>0</v>
      </c>
      <c r="GF126">
        <v>422.7121764705882</v>
      </c>
      <c r="GG126">
        <v>-5.694637123750245</v>
      </c>
      <c r="GH126">
        <v>0.5955218902771817</v>
      </c>
      <c r="GI126">
        <v>0</v>
      </c>
      <c r="GJ126">
        <v>1.811314</v>
      </c>
      <c r="GK126">
        <v>0.003944690431511795</v>
      </c>
      <c r="GL126">
        <v>0.0008436818120594922</v>
      </c>
      <c r="GM126">
        <v>1</v>
      </c>
      <c r="GN126">
        <v>1</v>
      </c>
      <c r="GO126">
        <v>3</v>
      </c>
      <c r="GP126" t="s">
        <v>455</v>
      </c>
      <c r="GQ126">
        <v>3.10204</v>
      </c>
      <c r="GR126">
        <v>2.72542</v>
      </c>
      <c r="GS126">
        <v>0.06278</v>
      </c>
      <c r="GT126">
        <v>0.0598999</v>
      </c>
      <c r="GU126">
        <v>0.101513</v>
      </c>
      <c r="GV126">
        <v>0.0968497</v>
      </c>
      <c r="GW126">
        <v>24500.5</v>
      </c>
      <c r="GX126">
        <v>22321.1</v>
      </c>
      <c r="GY126">
        <v>26706.1</v>
      </c>
      <c r="GZ126">
        <v>23965.4</v>
      </c>
      <c r="HA126">
        <v>38388.9</v>
      </c>
      <c r="HB126">
        <v>31989.2</v>
      </c>
      <c r="HC126">
        <v>46631.7</v>
      </c>
      <c r="HD126">
        <v>37909.8</v>
      </c>
      <c r="HE126">
        <v>1.86922</v>
      </c>
      <c r="HF126">
        <v>1.86803</v>
      </c>
      <c r="HG126">
        <v>0.121627</v>
      </c>
      <c r="HH126">
        <v>0</v>
      </c>
      <c r="HI126">
        <v>28.0359</v>
      </c>
      <c r="HJ126">
        <v>999.9</v>
      </c>
      <c r="HK126">
        <v>48.5</v>
      </c>
      <c r="HL126">
        <v>31.1</v>
      </c>
      <c r="HM126">
        <v>24.2092</v>
      </c>
      <c r="HN126">
        <v>61.3291</v>
      </c>
      <c r="HO126">
        <v>22.0873</v>
      </c>
      <c r="HP126">
        <v>1</v>
      </c>
      <c r="HQ126">
        <v>0.124146</v>
      </c>
      <c r="HR126">
        <v>0.115828</v>
      </c>
      <c r="HS126">
        <v>20.281</v>
      </c>
      <c r="HT126">
        <v>5.2113</v>
      </c>
      <c r="HU126">
        <v>11.9796</v>
      </c>
      <c r="HV126">
        <v>4.9637</v>
      </c>
      <c r="HW126">
        <v>3.27453</v>
      </c>
      <c r="HX126">
        <v>9999</v>
      </c>
      <c r="HY126">
        <v>9999</v>
      </c>
      <c r="HZ126">
        <v>9999</v>
      </c>
      <c r="IA126">
        <v>31.7</v>
      </c>
      <c r="IB126">
        <v>1.86396</v>
      </c>
      <c r="IC126">
        <v>1.8601</v>
      </c>
      <c r="ID126">
        <v>1.85837</v>
      </c>
      <c r="IE126">
        <v>1.85974</v>
      </c>
      <c r="IF126">
        <v>1.85988</v>
      </c>
      <c r="IG126">
        <v>1.85837</v>
      </c>
      <c r="IH126">
        <v>1.85744</v>
      </c>
      <c r="II126">
        <v>1.85241</v>
      </c>
      <c r="IJ126">
        <v>0</v>
      </c>
      <c r="IK126">
        <v>0</v>
      </c>
      <c r="IL126">
        <v>0</v>
      </c>
      <c r="IM126">
        <v>0</v>
      </c>
      <c r="IN126" t="s">
        <v>441</v>
      </c>
      <c r="IO126" t="s">
        <v>442</v>
      </c>
      <c r="IP126" t="s">
        <v>443</v>
      </c>
      <c r="IQ126" t="s">
        <v>443</v>
      </c>
      <c r="IR126" t="s">
        <v>443</v>
      </c>
      <c r="IS126" t="s">
        <v>443</v>
      </c>
      <c r="IT126">
        <v>0</v>
      </c>
      <c r="IU126">
        <v>100</v>
      </c>
      <c r="IV126">
        <v>100</v>
      </c>
      <c r="IW126">
        <v>-0.925</v>
      </c>
      <c r="IX126">
        <v>0.2897</v>
      </c>
      <c r="IY126">
        <v>-0.819046093373875</v>
      </c>
      <c r="IZ126">
        <v>-0.0008311593448893811</v>
      </c>
      <c r="JA126">
        <v>1.768286430498992E-06</v>
      </c>
      <c r="JB126">
        <v>-5.176383660599935E-10</v>
      </c>
      <c r="JC126">
        <v>0.01793090377665582</v>
      </c>
      <c r="JD126">
        <v>0.002652576625932546</v>
      </c>
      <c r="JE126">
        <v>0.0004569377311329863</v>
      </c>
      <c r="JF126">
        <v>1.003524486243527E-07</v>
      </c>
      <c r="JG126">
        <v>2</v>
      </c>
      <c r="JH126">
        <v>1975</v>
      </c>
      <c r="JI126">
        <v>1</v>
      </c>
      <c r="JJ126">
        <v>26</v>
      </c>
      <c r="JK126">
        <v>201431.5</v>
      </c>
      <c r="JL126">
        <v>201431.7</v>
      </c>
      <c r="JM126">
        <v>0.731201</v>
      </c>
      <c r="JN126">
        <v>2.63306</v>
      </c>
      <c r="JO126">
        <v>1.49658</v>
      </c>
      <c r="JP126">
        <v>2.34497</v>
      </c>
      <c r="JQ126">
        <v>1.54907</v>
      </c>
      <c r="JR126">
        <v>2.39746</v>
      </c>
      <c r="JS126">
        <v>35.9645</v>
      </c>
      <c r="JT126">
        <v>24.1751</v>
      </c>
      <c r="JU126">
        <v>18</v>
      </c>
      <c r="JV126">
        <v>481.667</v>
      </c>
      <c r="JW126">
        <v>495.524</v>
      </c>
      <c r="JX126">
        <v>27.4588</v>
      </c>
      <c r="JY126">
        <v>28.862</v>
      </c>
      <c r="JZ126">
        <v>30.0003</v>
      </c>
      <c r="KA126">
        <v>29.0207</v>
      </c>
      <c r="KB126">
        <v>29.0033</v>
      </c>
      <c r="KC126">
        <v>14.7344</v>
      </c>
      <c r="KD126">
        <v>19.7201</v>
      </c>
      <c r="KE126">
        <v>100</v>
      </c>
      <c r="KF126">
        <v>27.4579</v>
      </c>
      <c r="KG126">
        <v>233.141</v>
      </c>
      <c r="KH126">
        <v>20.0713</v>
      </c>
      <c r="KI126">
        <v>101.959</v>
      </c>
      <c r="KJ126">
        <v>91.4299</v>
      </c>
    </row>
    <row r="127" spans="1:296">
      <c r="A127">
        <v>109</v>
      </c>
      <c r="B127">
        <v>1759075500.5</v>
      </c>
      <c r="C127">
        <v>2417.400000095367</v>
      </c>
      <c r="D127" t="s">
        <v>662</v>
      </c>
      <c r="E127" t="s">
        <v>663</v>
      </c>
      <c r="F127">
        <v>5</v>
      </c>
      <c r="G127" t="s">
        <v>639</v>
      </c>
      <c r="H127">
        <v>1759075492.714286</v>
      </c>
      <c r="I127">
        <f>(J127)/1000</f>
        <v>0</v>
      </c>
      <c r="J127">
        <f>IF(DO127, AM127, AG127)</f>
        <v>0</v>
      </c>
      <c r="K127">
        <f>IF(DO127, AH127, AF127)</f>
        <v>0</v>
      </c>
      <c r="L127">
        <f>DQ127 - IF(AT127&gt;1, K127*DK127*100.0/(AV127), 0)</f>
        <v>0</v>
      </c>
      <c r="M127">
        <f>((S127-I127/2)*L127-K127)/(S127+I127/2)</f>
        <v>0</v>
      </c>
      <c r="N127">
        <f>M127*(DX127+DY127)/1000.0</f>
        <v>0</v>
      </c>
      <c r="O127">
        <f>(DQ127 - IF(AT127&gt;1, K127*DK127*100.0/(AV127), 0))*(DX127+DY127)/1000.0</f>
        <v>0</v>
      </c>
      <c r="P127">
        <f>2.0/((1/R127-1/Q127)+SIGN(R127)*SQRT((1/R127-1/Q127)*(1/R127-1/Q127) + 4*DL127/((DL127+1)*(DL127+1))*(2*1/R127*1/Q127-1/Q127*1/Q127)))</f>
        <v>0</v>
      </c>
      <c r="Q127">
        <f>IF(LEFT(DM127,1)&lt;&gt;"0",IF(LEFT(DM127,1)="1",3.0,DN127),$D$5+$E$5*(EE127*DX127/($K$5*1000))+$F$5*(EE127*DX127/($K$5*1000))*MAX(MIN(DK127,$J$5),$I$5)*MAX(MIN(DK127,$J$5),$I$5)+$G$5*MAX(MIN(DK127,$J$5),$I$5)*(EE127*DX127/($K$5*1000))+$H$5*(EE127*DX127/($K$5*1000))*(EE127*DX127/($K$5*1000)))</f>
        <v>0</v>
      </c>
      <c r="R127">
        <f>I127*(1000-(1000*0.61365*exp(17.502*V127/(240.97+V127))/(DX127+DY127)+DS127)/2)/(1000*0.61365*exp(17.502*V127/(240.97+V127))/(DX127+DY127)-DS127)</f>
        <v>0</v>
      </c>
      <c r="S127">
        <f>1/((DL127+1)/(P127/1.6)+1/(Q127/1.37)) + DL127/((DL127+1)/(P127/1.6) + DL127/(Q127/1.37))</f>
        <v>0</v>
      </c>
      <c r="T127">
        <f>(DG127*DJ127)</f>
        <v>0</v>
      </c>
      <c r="U127">
        <f>(DZ127+(T127+2*0.95*5.67E-8*(((DZ127+$B$9)+273)^4-(DZ127+273)^4)-44100*I127)/(1.84*29.3*Q127+8*0.95*5.67E-8*(DZ127+273)^3))</f>
        <v>0</v>
      </c>
      <c r="V127">
        <f>($C$9*EA127+$D$9*EB127+$E$9*U127)</f>
        <v>0</v>
      </c>
      <c r="W127">
        <f>0.61365*exp(17.502*V127/(240.97+V127))</f>
        <v>0</v>
      </c>
      <c r="X127">
        <f>(Y127/Z127*100)</f>
        <v>0</v>
      </c>
      <c r="Y127">
        <f>DS127*(DX127+DY127)/1000</f>
        <v>0</v>
      </c>
      <c r="Z127">
        <f>0.61365*exp(17.502*DZ127/(240.97+DZ127))</f>
        <v>0</v>
      </c>
      <c r="AA127">
        <f>(W127-DS127*(DX127+DY127)/1000)</f>
        <v>0</v>
      </c>
      <c r="AB127">
        <f>(-I127*44100)</f>
        <v>0</v>
      </c>
      <c r="AC127">
        <f>2*29.3*Q127*0.92*(DZ127-V127)</f>
        <v>0</v>
      </c>
      <c r="AD127">
        <f>2*0.95*5.67E-8*(((DZ127+$B$9)+273)^4-(V127+273)^4)</f>
        <v>0</v>
      </c>
      <c r="AE127">
        <f>T127+AD127+AB127+AC127</f>
        <v>0</v>
      </c>
      <c r="AF127">
        <f>DW127*AT127*(DR127-DQ127*(1000-AT127*DT127)/(1000-AT127*DS127))/(100*DK127)</f>
        <v>0</v>
      </c>
      <c r="AG127">
        <f>1000*DW127*AT127*(DS127-DT127)/(100*DK127*(1000-AT127*DS127))</f>
        <v>0</v>
      </c>
      <c r="AH127">
        <f>(AI127 - AJ127 - DX127*1E3/(8.314*(DZ127+273.15)) * AL127/DW127 * AK127) * DW127/(100*DK127) * (1000 - DT127)/1000</f>
        <v>0</v>
      </c>
      <c r="AI127">
        <v>256.3319560204569</v>
      </c>
      <c r="AJ127">
        <v>262.7963757575757</v>
      </c>
      <c r="AK127">
        <v>-3.271976646812228</v>
      </c>
      <c r="AL127">
        <v>65.07679589717384</v>
      </c>
      <c r="AM127">
        <f>(AO127 - AN127 + DX127*1E3/(8.314*(DZ127+273.15)) * AQ127/DW127 * AP127) * DW127/(100*DK127) * 1000/(1000 - AO127)</f>
        <v>0</v>
      </c>
      <c r="AN127">
        <v>20.08650813333335</v>
      </c>
      <c r="AO127">
        <v>21.90623212121212</v>
      </c>
      <c r="AP127">
        <v>3.815405758258205E-05</v>
      </c>
      <c r="AQ127">
        <v>105.27</v>
      </c>
      <c r="AR127">
        <v>1</v>
      </c>
      <c r="AS127">
        <v>0</v>
      </c>
      <c r="AT127">
        <f>IF(AR127*$H$15&gt;=AV127,1.0,(AV127/(AV127-AR127*$H$15)))</f>
        <v>0</v>
      </c>
      <c r="AU127">
        <f>(AT127-1)*100</f>
        <v>0</v>
      </c>
      <c r="AV127">
        <f>MAX(0,($B$15+$C$15*EE127)/(1+$D$15*EE127)*DX127/(DZ127+273)*$E$15)</f>
        <v>0</v>
      </c>
      <c r="AW127" t="s">
        <v>437</v>
      </c>
      <c r="AX127" t="s">
        <v>437</v>
      </c>
      <c r="AY127">
        <v>0</v>
      </c>
      <c r="AZ127">
        <v>0</v>
      </c>
      <c r="BA127">
        <f>1-AY127/AZ127</f>
        <v>0</v>
      </c>
      <c r="BB127">
        <v>0</v>
      </c>
      <c r="BC127" t="s">
        <v>437</v>
      </c>
      <c r="BD127" t="s">
        <v>437</v>
      </c>
      <c r="BE127">
        <v>0</v>
      </c>
      <c r="BF127">
        <v>0</v>
      </c>
      <c r="BG127">
        <f>1-BE127/BF127</f>
        <v>0</v>
      </c>
      <c r="BH127">
        <v>0.5</v>
      </c>
      <c r="BI127">
        <f>DH127</f>
        <v>0</v>
      </c>
      <c r="BJ127">
        <f>K127</f>
        <v>0</v>
      </c>
      <c r="BK127">
        <f>BG127*BH127*BI127</f>
        <v>0</v>
      </c>
      <c r="BL127">
        <f>(BJ127-BB127)/BI127</f>
        <v>0</v>
      </c>
      <c r="BM127">
        <f>(AZ127-BF127)/BF127</f>
        <v>0</v>
      </c>
      <c r="BN127">
        <f>AY127/(BA127+AY127/BF127)</f>
        <v>0</v>
      </c>
      <c r="BO127" t="s">
        <v>437</v>
      </c>
      <c r="BP127">
        <v>0</v>
      </c>
      <c r="BQ127">
        <f>IF(BP127&lt;&gt;0, BP127, BN127)</f>
        <v>0</v>
      </c>
      <c r="BR127">
        <f>1-BQ127/BF127</f>
        <v>0</v>
      </c>
      <c r="BS127">
        <f>(BF127-BE127)/(BF127-BQ127)</f>
        <v>0</v>
      </c>
      <c r="BT127">
        <f>(AZ127-BF127)/(AZ127-BQ127)</f>
        <v>0</v>
      </c>
      <c r="BU127">
        <f>(BF127-BE127)/(BF127-AY127)</f>
        <v>0</v>
      </c>
      <c r="BV127">
        <f>(AZ127-BF127)/(AZ127-AY127)</f>
        <v>0</v>
      </c>
      <c r="BW127">
        <f>(BS127*BQ127/BE127)</f>
        <v>0</v>
      </c>
      <c r="BX127">
        <f>(1-BW127)</f>
        <v>0</v>
      </c>
      <c r="DG127">
        <f>$B$13*EF127+$C$13*EG127+$F$13*ER127*(1-EU127)</f>
        <v>0</v>
      </c>
      <c r="DH127">
        <f>DG127*DI127</f>
        <v>0</v>
      </c>
      <c r="DI127">
        <f>($B$13*$D$11+$C$13*$D$11+$F$13*((FE127+EW127)/MAX(FE127+EW127+FF127, 0.1)*$I$11+FF127/MAX(FE127+EW127+FF127, 0.1)*$J$11))/($B$13+$C$13+$F$13)</f>
        <v>0</v>
      </c>
      <c r="DJ127">
        <f>($B$13*$K$11+$C$13*$K$11+$F$13*((FE127+EW127)/MAX(FE127+EW127+FF127, 0.1)*$P$11+FF127/MAX(FE127+EW127+FF127, 0.1)*$Q$11))/($B$13+$C$13+$F$13)</f>
        <v>0</v>
      </c>
      <c r="DK127">
        <v>2.96</v>
      </c>
      <c r="DL127">
        <v>0.5</v>
      </c>
      <c r="DM127" t="s">
        <v>438</v>
      </c>
      <c r="DN127">
        <v>2</v>
      </c>
      <c r="DO127" t="b">
        <v>1</v>
      </c>
      <c r="DP127">
        <v>1759075492.714286</v>
      </c>
      <c r="DQ127">
        <v>280.4303928571429</v>
      </c>
      <c r="DR127">
        <v>266.5400714285714</v>
      </c>
      <c r="DS127">
        <v>21.89795357142857</v>
      </c>
      <c r="DT127">
        <v>20.08406071428572</v>
      </c>
      <c r="DU127">
        <v>281.3546428571429</v>
      </c>
      <c r="DV127">
        <v>21.60834285714285</v>
      </c>
      <c r="DW127">
        <v>499.9966428571428</v>
      </c>
      <c r="DX127">
        <v>90.89388571428572</v>
      </c>
      <c r="DY127">
        <v>0.06728645</v>
      </c>
      <c r="DZ127">
        <v>28.85000714285714</v>
      </c>
      <c r="EA127">
        <v>30.00618571428572</v>
      </c>
      <c r="EB127">
        <v>999.9000000000002</v>
      </c>
      <c r="EC127">
        <v>0</v>
      </c>
      <c r="ED127">
        <v>0</v>
      </c>
      <c r="EE127">
        <v>9994.378928571428</v>
      </c>
      <c r="EF127">
        <v>0</v>
      </c>
      <c r="EG127">
        <v>11.09322142857143</v>
      </c>
      <c r="EH127">
        <v>13.8903</v>
      </c>
      <c r="EI127">
        <v>286.7086785714285</v>
      </c>
      <c r="EJ127">
        <v>272.003</v>
      </c>
      <c r="EK127">
        <v>1.813886428571428</v>
      </c>
      <c r="EL127">
        <v>266.5400714285714</v>
      </c>
      <c r="EM127">
        <v>20.08406071428572</v>
      </c>
      <c r="EN127">
        <v>1.990390357142857</v>
      </c>
      <c r="EO127">
        <v>1.825517857142857</v>
      </c>
      <c r="EP127">
        <v>17.3681</v>
      </c>
      <c r="EQ127">
        <v>16.007025</v>
      </c>
      <c r="ER127">
        <v>1999.971428571429</v>
      </c>
      <c r="ES127">
        <v>0.979994535714286</v>
      </c>
      <c r="ET127">
        <v>0.02000583928571429</v>
      </c>
      <c r="EU127">
        <v>0</v>
      </c>
      <c r="EV127">
        <v>422.1176785714287</v>
      </c>
      <c r="EW127">
        <v>5.00078</v>
      </c>
      <c r="EX127">
        <v>8343.852857142858</v>
      </c>
      <c r="EY127">
        <v>16379.35714285714</v>
      </c>
      <c r="EZ127">
        <v>39.51989285714286</v>
      </c>
      <c r="FA127">
        <v>40.30332142857143</v>
      </c>
      <c r="FB127">
        <v>39.84346428571428</v>
      </c>
      <c r="FC127">
        <v>40.02428571428571</v>
      </c>
      <c r="FD127">
        <v>40.67603571428571</v>
      </c>
      <c r="FE127">
        <v>1955.061428571429</v>
      </c>
      <c r="FF127">
        <v>39.91</v>
      </c>
      <c r="FG127">
        <v>0</v>
      </c>
      <c r="FH127">
        <v>1759075492.4</v>
      </c>
      <c r="FI127">
        <v>0</v>
      </c>
      <c r="FJ127">
        <v>422.121</v>
      </c>
      <c r="FK127">
        <v>-1.73099998861945</v>
      </c>
      <c r="FL127">
        <v>-62.63538456664976</v>
      </c>
      <c r="FM127">
        <v>8343.3752</v>
      </c>
      <c r="FN127">
        <v>15</v>
      </c>
      <c r="FO127">
        <v>0</v>
      </c>
      <c r="FP127" t="s">
        <v>439</v>
      </c>
      <c r="FQ127">
        <v>1746989605.5</v>
      </c>
      <c r="FR127">
        <v>1746989593.5</v>
      </c>
      <c r="FS127">
        <v>0</v>
      </c>
      <c r="FT127">
        <v>-0.274</v>
      </c>
      <c r="FU127">
        <v>-0.002</v>
      </c>
      <c r="FV127">
        <v>2.549</v>
      </c>
      <c r="FW127">
        <v>0.129</v>
      </c>
      <c r="FX127">
        <v>420</v>
      </c>
      <c r="FY127">
        <v>17</v>
      </c>
      <c r="FZ127">
        <v>0.02</v>
      </c>
      <c r="GA127">
        <v>0.04</v>
      </c>
      <c r="GB127">
        <v>13.6965243902439</v>
      </c>
      <c r="GC127">
        <v>3.325473867595812</v>
      </c>
      <c r="GD127">
        <v>0.3553997177898655</v>
      </c>
      <c r="GE127">
        <v>0</v>
      </c>
      <c r="GF127">
        <v>422.2922941176471</v>
      </c>
      <c r="GG127">
        <v>-3.101359815344255</v>
      </c>
      <c r="GH127">
        <v>0.3918997868161869</v>
      </c>
      <c r="GI127">
        <v>0</v>
      </c>
      <c r="GJ127">
        <v>1.812698292682927</v>
      </c>
      <c r="GK127">
        <v>0.02158306620208988</v>
      </c>
      <c r="GL127">
        <v>0.002502898712117055</v>
      </c>
      <c r="GM127">
        <v>1</v>
      </c>
      <c r="GN127">
        <v>1</v>
      </c>
      <c r="GO127">
        <v>3</v>
      </c>
      <c r="GP127" t="s">
        <v>455</v>
      </c>
      <c r="GQ127">
        <v>3.10198</v>
      </c>
      <c r="GR127">
        <v>2.72587</v>
      </c>
      <c r="GS127">
        <v>0.0597107</v>
      </c>
      <c r="GT127">
        <v>0.0568047</v>
      </c>
      <c r="GU127">
        <v>0.101533</v>
      </c>
      <c r="GV127">
        <v>0.0968513</v>
      </c>
      <c r="GW127">
        <v>24580.6</v>
      </c>
      <c r="GX127">
        <v>22394.7</v>
      </c>
      <c r="GY127">
        <v>26705.8</v>
      </c>
      <c r="GZ127">
        <v>23965.6</v>
      </c>
      <c r="HA127">
        <v>38387.4</v>
      </c>
      <c r="HB127">
        <v>31988.7</v>
      </c>
      <c r="HC127">
        <v>46631.3</v>
      </c>
      <c r="HD127">
        <v>37909.7</v>
      </c>
      <c r="HE127">
        <v>1.86957</v>
      </c>
      <c r="HF127">
        <v>1.86823</v>
      </c>
      <c r="HG127">
        <v>0.119988</v>
      </c>
      <c r="HH127">
        <v>0</v>
      </c>
      <c r="HI127">
        <v>28.038</v>
      </c>
      <c r="HJ127">
        <v>999.9</v>
      </c>
      <c r="HK127">
        <v>48.5</v>
      </c>
      <c r="HL127">
        <v>31.1</v>
      </c>
      <c r="HM127">
        <v>24.2091</v>
      </c>
      <c r="HN127">
        <v>61.3391</v>
      </c>
      <c r="HO127">
        <v>22.2596</v>
      </c>
      <c r="HP127">
        <v>1</v>
      </c>
      <c r="HQ127">
        <v>0.124367</v>
      </c>
      <c r="HR127">
        <v>0.140763</v>
      </c>
      <c r="HS127">
        <v>20.2809</v>
      </c>
      <c r="HT127">
        <v>5.211</v>
      </c>
      <c r="HU127">
        <v>11.9797</v>
      </c>
      <c r="HV127">
        <v>4.9636</v>
      </c>
      <c r="HW127">
        <v>3.27455</v>
      </c>
      <c r="HX127">
        <v>9999</v>
      </c>
      <c r="HY127">
        <v>9999</v>
      </c>
      <c r="HZ127">
        <v>9999</v>
      </c>
      <c r="IA127">
        <v>31.7</v>
      </c>
      <c r="IB127">
        <v>1.86397</v>
      </c>
      <c r="IC127">
        <v>1.86011</v>
      </c>
      <c r="ID127">
        <v>1.85837</v>
      </c>
      <c r="IE127">
        <v>1.85975</v>
      </c>
      <c r="IF127">
        <v>1.85989</v>
      </c>
      <c r="IG127">
        <v>1.85837</v>
      </c>
      <c r="IH127">
        <v>1.85744</v>
      </c>
      <c r="II127">
        <v>1.85241</v>
      </c>
      <c r="IJ127">
        <v>0</v>
      </c>
      <c r="IK127">
        <v>0</v>
      </c>
      <c r="IL127">
        <v>0</v>
      </c>
      <c r="IM127">
        <v>0</v>
      </c>
      <c r="IN127" t="s">
        <v>441</v>
      </c>
      <c r="IO127" t="s">
        <v>442</v>
      </c>
      <c r="IP127" t="s">
        <v>443</v>
      </c>
      <c r="IQ127" t="s">
        <v>443</v>
      </c>
      <c r="IR127" t="s">
        <v>443</v>
      </c>
      <c r="IS127" t="s">
        <v>443</v>
      </c>
      <c r="IT127">
        <v>0</v>
      </c>
      <c r="IU127">
        <v>100</v>
      </c>
      <c r="IV127">
        <v>100</v>
      </c>
      <c r="IW127">
        <v>-0.925</v>
      </c>
      <c r="IX127">
        <v>0.2898</v>
      </c>
      <c r="IY127">
        <v>-0.819046093373875</v>
      </c>
      <c r="IZ127">
        <v>-0.0008311593448893811</v>
      </c>
      <c r="JA127">
        <v>1.768286430498992E-06</v>
      </c>
      <c r="JB127">
        <v>-5.176383660599935E-10</v>
      </c>
      <c r="JC127">
        <v>0.01793090377665582</v>
      </c>
      <c r="JD127">
        <v>0.002652576625932546</v>
      </c>
      <c r="JE127">
        <v>0.0004569377311329863</v>
      </c>
      <c r="JF127">
        <v>1.003524486243527E-07</v>
      </c>
      <c r="JG127">
        <v>2</v>
      </c>
      <c r="JH127">
        <v>1975</v>
      </c>
      <c r="JI127">
        <v>1</v>
      </c>
      <c r="JJ127">
        <v>26</v>
      </c>
      <c r="JK127">
        <v>201431.6</v>
      </c>
      <c r="JL127">
        <v>201431.8</v>
      </c>
      <c r="JM127">
        <v>0.695801</v>
      </c>
      <c r="JN127">
        <v>2.62451</v>
      </c>
      <c r="JO127">
        <v>1.49658</v>
      </c>
      <c r="JP127">
        <v>2.34497</v>
      </c>
      <c r="JQ127">
        <v>1.54907</v>
      </c>
      <c r="JR127">
        <v>2.45361</v>
      </c>
      <c r="JS127">
        <v>35.9645</v>
      </c>
      <c r="JT127">
        <v>24.1838</v>
      </c>
      <c r="JU127">
        <v>18</v>
      </c>
      <c r="JV127">
        <v>481.895</v>
      </c>
      <c r="JW127">
        <v>495.681</v>
      </c>
      <c r="JX127">
        <v>27.4585</v>
      </c>
      <c r="JY127">
        <v>28.8662</v>
      </c>
      <c r="JZ127">
        <v>30.0004</v>
      </c>
      <c r="KA127">
        <v>29.0237</v>
      </c>
      <c r="KB127">
        <v>29.0062</v>
      </c>
      <c r="KC127">
        <v>14.008</v>
      </c>
      <c r="KD127">
        <v>19.7201</v>
      </c>
      <c r="KE127">
        <v>100</v>
      </c>
      <c r="KF127">
        <v>27.4466</v>
      </c>
      <c r="KG127">
        <v>213.106</v>
      </c>
      <c r="KH127">
        <v>20.0713</v>
      </c>
      <c r="KI127">
        <v>101.958</v>
      </c>
      <c r="KJ127">
        <v>91.4299</v>
      </c>
    </row>
    <row r="128" spans="1:296">
      <c r="A128">
        <v>110</v>
      </c>
      <c r="B128">
        <v>1759075505.5</v>
      </c>
      <c r="C128">
        <v>2422.400000095367</v>
      </c>
      <c r="D128" t="s">
        <v>664</v>
      </c>
      <c r="E128" t="s">
        <v>665</v>
      </c>
      <c r="F128">
        <v>5</v>
      </c>
      <c r="G128" t="s">
        <v>639</v>
      </c>
      <c r="H128">
        <v>1759075498</v>
      </c>
      <c r="I128">
        <f>(J128)/1000</f>
        <v>0</v>
      </c>
      <c r="J128">
        <f>IF(DO128, AM128, AG128)</f>
        <v>0</v>
      </c>
      <c r="K128">
        <f>IF(DO128, AH128, AF128)</f>
        <v>0</v>
      </c>
      <c r="L128">
        <f>DQ128 - IF(AT128&gt;1, K128*DK128*100.0/(AV128), 0)</f>
        <v>0</v>
      </c>
      <c r="M128">
        <f>((S128-I128/2)*L128-K128)/(S128+I128/2)</f>
        <v>0</v>
      </c>
      <c r="N128">
        <f>M128*(DX128+DY128)/1000.0</f>
        <v>0</v>
      </c>
      <c r="O128">
        <f>(DQ128 - IF(AT128&gt;1, K128*DK128*100.0/(AV128), 0))*(DX128+DY128)/1000.0</f>
        <v>0</v>
      </c>
      <c r="P128">
        <f>2.0/((1/R128-1/Q128)+SIGN(R128)*SQRT((1/R128-1/Q128)*(1/R128-1/Q128) + 4*DL128/((DL128+1)*(DL128+1))*(2*1/R128*1/Q128-1/Q128*1/Q128)))</f>
        <v>0</v>
      </c>
      <c r="Q128">
        <f>IF(LEFT(DM128,1)&lt;&gt;"0",IF(LEFT(DM128,1)="1",3.0,DN128),$D$5+$E$5*(EE128*DX128/($K$5*1000))+$F$5*(EE128*DX128/($K$5*1000))*MAX(MIN(DK128,$J$5),$I$5)*MAX(MIN(DK128,$J$5),$I$5)+$G$5*MAX(MIN(DK128,$J$5),$I$5)*(EE128*DX128/($K$5*1000))+$H$5*(EE128*DX128/($K$5*1000))*(EE128*DX128/($K$5*1000)))</f>
        <v>0</v>
      </c>
      <c r="R128">
        <f>I128*(1000-(1000*0.61365*exp(17.502*V128/(240.97+V128))/(DX128+DY128)+DS128)/2)/(1000*0.61365*exp(17.502*V128/(240.97+V128))/(DX128+DY128)-DS128)</f>
        <v>0</v>
      </c>
      <c r="S128">
        <f>1/((DL128+1)/(P128/1.6)+1/(Q128/1.37)) + DL128/((DL128+1)/(P128/1.6) + DL128/(Q128/1.37))</f>
        <v>0</v>
      </c>
      <c r="T128">
        <f>(DG128*DJ128)</f>
        <v>0</v>
      </c>
      <c r="U128">
        <f>(DZ128+(T128+2*0.95*5.67E-8*(((DZ128+$B$9)+273)^4-(DZ128+273)^4)-44100*I128)/(1.84*29.3*Q128+8*0.95*5.67E-8*(DZ128+273)^3))</f>
        <v>0</v>
      </c>
      <c r="V128">
        <f>($C$9*EA128+$D$9*EB128+$E$9*U128)</f>
        <v>0</v>
      </c>
      <c r="W128">
        <f>0.61365*exp(17.502*V128/(240.97+V128))</f>
        <v>0</v>
      </c>
      <c r="X128">
        <f>(Y128/Z128*100)</f>
        <v>0</v>
      </c>
      <c r="Y128">
        <f>DS128*(DX128+DY128)/1000</f>
        <v>0</v>
      </c>
      <c r="Z128">
        <f>0.61365*exp(17.502*DZ128/(240.97+DZ128))</f>
        <v>0</v>
      </c>
      <c r="AA128">
        <f>(W128-DS128*(DX128+DY128)/1000)</f>
        <v>0</v>
      </c>
      <c r="AB128">
        <f>(-I128*44100)</f>
        <v>0</v>
      </c>
      <c r="AC128">
        <f>2*29.3*Q128*0.92*(DZ128-V128)</f>
        <v>0</v>
      </c>
      <c r="AD128">
        <f>2*0.95*5.67E-8*(((DZ128+$B$9)+273)^4-(V128+273)^4)</f>
        <v>0</v>
      </c>
      <c r="AE128">
        <f>T128+AD128+AB128+AC128</f>
        <v>0</v>
      </c>
      <c r="AF128">
        <f>DW128*AT128*(DR128-DQ128*(1000-AT128*DT128)/(1000-AT128*DS128))/(100*DK128)</f>
        <v>0</v>
      </c>
      <c r="AG128">
        <f>1000*DW128*AT128*(DS128-DT128)/(100*DK128*(1000-AT128*DS128))</f>
        <v>0</v>
      </c>
      <c r="AH128">
        <f>(AI128 - AJ128 - DX128*1E3/(8.314*(DZ128+273.15)) * AL128/DW128 * AK128) * DW128/(100*DK128) * (1000 - DT128)/1000</f>
        <v>0</v>
      </c>
      <c r="AI128">
        <v>240.2464024618029</v>
      </c>
      <c r="AJ128">
        <v>246.7768363636363</v>
      </c>
      <c r="AK128">
        <v>-3.203211137661851</v>
      </c>
      <c r="AL128">
        <v>65.07679589717384</v>
      </c>
      <c r="AM128">
        <f>(AO128 - AN128 + DX128*1E3/(8.314*(DZ128+273.15)) * AQ128/DW128 * AP128) * DW128/(100*DK128) * 1000/(1000 - AO128)</f>
        <v>0</v>
      </c>
      <c r="AN128">
        <v>20.08907064</v>
      </c>
      <c r="AO128">
        <v>21.91482181818181</v>
      </c>
      <c r="AP128">
        <v>5.368856633558154E-05</v>
      </c>
      <c r="AQ128">
        <v>105.27</v>
      </c>
      <c r="AR128">
        <v>1</v>
      </c>
      <c r="AS128">
        <v>0</v>
      </c>
      <c r="AT128">
        <f>IF(AR128*$H$15&gt;=AV128,1.0,(AV128/(AV128-AR128*$H$15)))</f>
        <v>0</v>
      </c>
      <c r="AU128">
        <f>(AT128-1)*100</f>
        <v>0</v>
      </c>
      <c r="AV128">
        <f>MAX(0,($B$15+$C$15*EE128)/(1+$D$15*EE128)*DX128/(DZ128+273)*$E$15)</f>
        <v>0</v>
      </c>
      <c r="AW128" t="s">
        <v>437</v>
      </c>
      <c r="AX128" t="s">
        <v>437</v>
      </c>
      <c r="AY128">
        <v>0</v>
      </c>
      <c r="AZ128">
        <v>0</v>
      </c>
      <c r="BA128">
        <f>1-AY128/AZ128</f>
        <v>0</v>
      </c>
      <c r="BB128">
        <v>0</v>
      </c>
      <c r="BC128" t="s">
        <v>437</v>
      </c>
      <c r="BD128" t="s">
        <v>437</v>
      </c>
      <c r="BE128">
        <v>0</v>
      </c>
      <c r="BF128">
        <v>0</v>
      </c>
      <c r="BG128">
        <f>1-BE128/BF128</f>
        <v>0</v>
      </c>
      <c r="BH128">
        <v>0.5</v>
      </c>
      <c r="BI128">
        <f>DH128</f>
        <v>0</v>
      </c>
      <c r="BJ128">
        <f>K128</f>
        <v>0</v>
      </c>
      <c r="BK128">
        <f>BG128*BH128*BI128</f>
        <v>0</v>
      </c>
      <c r="BL128">
        <f>(BJ128-BB128)/BI128</f>
        <v>0</v>
      </c>
      <c r="BM128">
        <f>(AZ128-BF128)/BF128</f>
        <v>0</v>
      </c>
      <c r="BN128">
        <f>AY128/(BA128+AY128/BF128)</f>
        <v>0</v>
      </c>
      <c r="BO128" t="s">
        <v>437</v>
      </c>
      <c r="BP128">
        <v>0</v>
      </c>
      <c r="BQ128">
        <f>IF(BP128&lt;&gt;0, BP128, BN128)</f>
        <v>0</v>
      </c>
      <c r="BR128">
        <f>1-BQ128/BF128</f>
        <v>0</v>
      </c>
      <c r="BS128">
        <f>(BF128-BE128)/(BF128-BQ128)</f>
        <v>0</v>
      </c>
      <c r="BT128">
        <f>(AZ128-BF128)/(AZ128-BQ128)</f>
        <v>0</v>
      </c>
      <c r="BU128">
        <f>(BF128-BE128)/(BF128-AY128)</f>
        <v>0</v>
      </c>
      <c r="BV128">
        <f>(AZ128-BF128)/(AZ128-AY128)</f>
        <v>0</v>
      </c>
      <c r="BW128">
        <f>(BS128*BQ128/BE128)</f>
        <v>0</v>
      </c>
      <c r="BX128">
        <f>(1-BW128)</f>
        <v>0</v>
      </c>
      <c r="DG128">
        <f>$B$13*EF128+$C$13*EG128+$F$13*ER128*(1-EU128)</f>
        <v>0</v>
      </c>
      <c r="DH128">
        <f>DG128*DI128</f>
        <v>0</v>
      </c>
      <c r="DI128">
        <f>($B$13*$D$11+$C$13*$D$11+$F$13*((FE128+EW128)/MAX(FE128+EW128+FF128, 0.1)*$I$11+FF128/MAX(FE128+EW128+FF128, 0.1)*$J$11))/($B$13+$C$13+$F$13)</f>
        <v>0</v>
      </c>
      <c r="DJ128">
        <f>($B$13*$K$11+$C$13*$K$11+$F$13*((FE128+EW128)/MAX(FE128+EW128+FF128, 0.1)*$P$11+FF128/MAX(FE128+EW128+FF128, 0.1)*$Q$11))/($B$13+$C$13+$F$13)</f>
        <v>0</v>
      </c>
      <c r="DK128">
        <v>2.96</v>
      </c>
      <c r="DL128">
        <v>0.5</v>
      </c>
      <c r="DM128" t="s">
        <v>438</v>
      </c>
      <c r="DN128">
        <v>2</v>
      </c>
      <c r="DO128" t="b">
        <v>1</v>
      </c>
      <c r="DP128">
        <v>1759075498</v>
      </c>
      <c r="DQ128">
        <v>263.5142222222222</v>
      </c>
      <c r="DR128">
        <v>249.4789629629629</v>
      </c>
      <c r="DS128">
        <v>21.90407777777778</v>
      </c>
      <c r="DT128">
        <v>20.0865962962963</v>
      </c>
      <c r="DU128">
        <v>264.4387037037037</v>
      </c>
      <c r="DV128">
        <v>21.61432222222222</v>
      </c>
      <c r="DW128">
        <v>500.0154444444444</v>
      </c>
      <c r="DX128">
        <v>90.8939074074074</v>
      </c>
      <c r="DY128">
        <v>0.06733375555555556</v>
      </c>
      <c r="DZ128">
        <v>28.84948148148148</v>
      </c>
      <c r="EA128">
        <v>30.00813333333333</v>
      </c>
      <c r="EB128">
        <v>999.9000000000001</v>
      </c>
      <c r="EC128">
        <v>0</v>
      </c>
      <c r="ED128">
        <v>0</v>
      </c>
      <c r="EE128">
        <v>9998.96074074074</v>
      </c>
      <c r="EF128">
        <v>0</v>
      </c>
      <c r="EG128">
        <v>11.09567037037037</v>
      </c>
      <c r="EH128">
        <v>14.03522222222222</v>
      </c>
      <c r="EI128">
        <v>269.4154074074074</v>
      </c>
      <c r="EJ128">
        <v>254.5928888888889</v>
      </c>
      <c r="EK128">
        <v>1.817476666666667</v>
      </c>
      <c r="EL128">
        <v>249.4789629629629</v>
      </c>
      <c r="EM128">
        <v>20.0865962962963</v>
      </c>
      <c r="EN128">
        <v>1.990947037037037</v>
      </c>
      <c r="EO128">
        <v>1.825749259259259</v>
      </c>
      <c r="EP128">
        <v>17.37252222222222</v>
      </c>
      <c r="EQ128">
        <v>16.009</v>
      </c>
      <c r="ER128">
        <v>1999.982962962963</v>
      </c>
      <c r="ES128">
        <v>0.9799946666666669</v>
      </c>
      <c r="ET128">
        <v>0.02000571111111111</v>
      </c>
      <c r="EU128">
        <v>0</v>
      </c>
      <c r="EV128">
        <v>421.9455555555555</v>
      </c>
      <c r="EW128">
        <v>5.00078</v>
      </c>
      <c r="EX128">
        <v>8339.834444444445</v>
      </c>
      <c r="EY128">
        <v>16379.45185185185</v>
      </c>
      <c r="EZ128">
        <v>39.52062962962962</v>
      </c>
      <c r="FA128">
        <v>40.30059259259259</v>
      </c>
      <c r="FB128">
        <v>39.81455555555555</v>
      </c>
      <c r="FC128">
        <v>40.01825925925925</v>
      </c>
      <c r="FD128">
        <v>40.7381111111111</v>
      </c>
      <c r="FE128">
        <v>1955.072962962963</v>
      </c>
      <c r="FF128">
        <v>39.91</v>
      </c>
      <c r="FG128">
        <v>0</v>
      </c>
      <c r="FH128">
        <v>1759075497.8</v>
      </c>
      <c r="FI128">
        <v>0</v>
      </c>
      <c r="FJ128">
        <v>421.9634230769231</v>
      </c>
      <c r="FK128">
        <v>-0.5968888883789566</v>
      </c>
      <c r="FL128">
        <v>-23.470085528745</v>
      </c>
      <c r="FM128">
        <v>8339.906923076924</v>
      </c>
      <c r="FN128">
        <v>15</v>
      </c>
      <c r="FO128">
        <v>0</v>
      </c>
      <c r="FP128" t="s">
        <v>439</v>
      </c>
      <c r="FQ128">
        <v>1746989605.5</v>
      </c>
      <c r="FR128">
        <v>1746989593.5</v>
      </c>
      <c r="FS128">
        <v>0</v>
      </c>
      <c r="FT128">
        <v>-0.274</v>
      </c>
      <c r="FU128">
        <v>-0.002</v>
      </c>
      <c r="FV128">
        <v>2.549</v>
      </c>
      <c r="FW128">
        <v>0.129</v>
      </c>
      <c r="FX128">
        <v>420</v>
      </c>
      <c r="FY128">
        <v>17</v>
      </c>
      <c r="FZ128">
        <v>0.02</v>
      </c>
      <c r="GA128">
        <v>0.04</v>
      </c>
      <c r="GB128">
        <v>13.92078048780488</v>
      </c>
      <c r="GC128">
        <v>1.953970034843205</v>
      </c>
      <c r="GD128">
        <v>0.2352369062419812</v>
      </c>
      <c r="GE128">
        <v>0</v>
      </c>
      <c r="GF128">
        <v>422.1162058823529</v>
      </c>
      <c r="GG128">
        <v>-1.776210846084974</v>
      </c>
      <c r="GH128">
        <v>0.29763981187411</v>
      </c>
      <c r="GI128">
        <v>0</v>
      </c>
      <c r="GJ128">
        <v>1.815527804878049</v>
      </c>
      <c r="GK128">
        <v>0.0405131707317055</v>
      </c>
      <c r="GL128">
        <v>0.00432291710013162</v>
      </c>
      <c r="GM128">
        <v>1</v>
      </c>
      <c r="GN128">
        <v>1</v>
      </c>
      <c r="GO128">
        <v>3</v>
      </c>
      <c r="GP128" t="s">
        <v>455</v>
      </c>
      <c r="GQ128">
        <v>3.10216</v>
      </c>
      <c r="GR128">
        <v>2.72509</v>
      </c>
      <c r="GS128">
        <v>0.0566284</v>
      </c>
      <c r="GT128">
        <v>0.053547</v>
      </c>
      <c r="GU128">
        <v>0.101561</v>
      </c>
      <c r="GV128">
        <v>0.0968619</v>
      </c>
      <c r="GW128">
        <v>24661.1</v>
      </c>
      <c r="GX128">
        <v>22471.8</v>
      </c>
      <c r="GY128">
        <v>26705.8</v>
      </c>
      <c r="GZ128">
        <v>23965.3</v>
      </c>
      <c r="HA128">
        <v>38385.7</v>
      </c>
      <c r="HB128">
        <v>31987.9</v>
      </c>
      <c r="HC128">
        <v>46631.2</v>
      </c>
      <c r="HD128">
        <v>37909.5</v>
      </c>
      <c r="HE128">
        <v>1.86948</v>
      </c>
      <c r="HF128">
        <v>1.86787</v>
      </c>
      <c r="HG128">
        <v>0.120673</v>
      </c>
      <c r="HH128">
        <v>0</v>
      </c>
      <c r="HI128">
        <v>28.0383</v>
      </c>
      <c r="HJ128">
        <v>999.9</v>
      </c>
      <c r="HK128">
        <v>48.5</v>
      </c>
      <c r="HL128">
        <v>31.1</v>
      </c>
      <c r="HM128">
        <v>24.2093</v>
      </c>
      <c r="HN128">
        <v>61.5291</v>
      </c>
      <c r="HO128">
        <v>22.1554</v>
      </c>
      <c r="HP128">
        <v>1</v>
      </c>
      <c r="HQ128">
        <v>0.124817</v>
      </c>
      <c r="HR128">
        <v>0.156901</v>
      </c>
      <c r="HS128">
        <v>20.2807</v>
      </c>
      <c r="HT128">
        <v>5.21025</v>
      </c>
      <c r="HU128">
        <v>11.9798</v>
      </c>
      <c r="HV128">
        <v>4.96355</v>
      </c>
      <c r="HW128">
        <v>3.27448</v>
      </c>
      <c r="HX128">
        <v>9999</v>
      </c>
      <c r="HY128">
        <v>9999</v>
      </c>
      <c r="HZ128">
        <v>9999</v>
      </c>
      <c r="IA128">
        <v>31.7</v>
      </c>
      <c r="IB128">
        <v>1.86399</v>
      </c>
      <c r="IC128">
        <v>1.86012</v>
      </c>
      <c r="ID128">
        <v>1.85838</v>
      </c>
      <c r="IE128">
        <v>1.85974</v>
      </c>
      <c r="IF128">
        <v>1.85989</v>
      </c>
      <c r="IG128">
        <v>1.85837</v>
      </c>
      <c r="IH128">
        <v>1.85745</v>
      </c>
      <c r="II128">
        <v>1.85242</v>
      </c>
      <c r="IJ128">
        <v>0</v>
      </c>
      <c r="IK128">
        <v>0</v>
      </c>
      <c r="IL128">
        <v>0</v>
      </c>
      <c r="IM128">
        <v>0</v>
      </c>
      <c r="IN128" t="s">
        <v>441</v>
      </c>
      <c r="IO128" t="s">
        <v>442</v>
      </c>
      <c r="IP128" t="s">
        <v>443</v>
      </c>
      <c r="IQ128" t="s">
        <v>443</v>
      </c>
      <c r="IR128" t="s">
        <v>443</v>
      </c>
      <c r="IS128" t="s">
        <v>443</v>
      </c>
      <c r="IT128">
        <v>0</v>
      </c>
      <c r="IU128">
        <v>100</v>
      </c>
      <c r="IV128">
        <v>100</v>
      </c>
      <c r="IW128">
        <v>-0.923</v>
      </c>
      <c r="IX128">
        <v>0.29</v>
      </c>
      <c r="IY128">
        <v>-0.819046093373875</v>
      </c>
      <c r="IZ128">
        <v>-0.0008311593448893811</v>
      </c>
      <c r="JA128">
        <v>1.768286430498992E-06</v>
      </c>
      <c r="JB128">
        <v>-5.176383660599935E-10</v>
      </c>
      <c r="JC128">
        <v>0.01793090377665582</v>
      </c>
      <c r="JD128">
        <v>0.002652576625932546</v>
      </c>
      <c r="JE128">
        <v>0.0004569377311329863</v>
      </c>
      <c r="JF128">
        <v>1.003524486243527E-07</v>
      </c>
      <c r="JG128">
        <v>2</v>
      </c>
      <c r="JH128">
        <v>1975</v>
      </c>
      <c r="JI128">
        <v>1</v>
      </c>
      <c r="JJ128">
        <v>26</v>
      </c>
      <c r="JK128">
        <v>201431.7</v>
      </c>
      <c r="JL128">
        <v>201431.9</v>
      </c>
      <c r="JM128">
        <v>0.657959</v>
      </c>
      <c r="JN128">
        <v>2.62695</v>
      </c>
      <c r="JO128">
        <v>1.49658</v>
      </c>
      <c r="JP128">
        <v>2.34497</v>
      </c>
      <c r="JQ128">
        <v>1.54907</v>
      </c>
      <c r="JR128">
        <v>2.42432</v>
      </c>
      <c r="JS128">
        <v>35.9645</v>
      </c>
      <c r="JT128">
        <v>24.1751</v>
      </c>
      <c r="JU128">
        <v>18</v>
      </c>
      <c r="JV128">
        <v>481.86</v>
      </c>
      <c r="JW128">
        <v>495.481</v>
      </c>
      <c r="JX128">
        <v>27.4483</v>
      </c>
      <c r="JY128">
        <v>28.8706</v>
      </c>
      <c r="JZ128">
        <v>30.0004</v>
      </c>
      <c r="KA128">
        <v>29.0269</v>
      </c>
      <c r="KB128">
        <v>29.01</v>
      </c>
      <c r="KC128">
        <v>13.1861</v>
      </c>
      <c r="KD128">
        <v>19.7201</v>
      </c>
      <c r="KE128">
        <v>100</v>
      </c>
      <c r="KF128">
        <v>27.445</v>
      </c>
      <c r="KG128">
        <v>199.676</v>
      </c>
      <c r="KH128">
        <v>20.0713</v>
      </c>
      <c r="KI128">
        <v>101.958</v>
      </c>
      <c r="KJ128">
        <v>91.4293</v>
      </c>
    </row>
    <row r="129" spans="1:296">
      <c r="A129">
        <v>111</v>
      </c>
      <c r="B129">
        <v>1759075510.5</v>
      </c>
      <c r="C129">
        <v>2427.400000095367</v>
      </c>
      <c r="D129" t="s">
        <v>666</v>
      </c>
      <c r="E129" t="s">
        <v>667</v>
      </c>
      <c r="F129">
        <v>5</v>
      </c>
      <c r="G129" t="s">
        <v>639</v>
      </c>
      <c r="H129">
        <v>1759075502.714286</v>
      </c>
      <c r="I129">
        <f>(J129)/1000</f>
        <v>0</v>
      </c>
      <c r="J129">
        <f>IF(DO129, AM129, AG129)</f>
        <v>0</v>
      </c>
      <c r="K129">
        <f>IF(DO129, AH129, AF129)</f>
        <v>0</v>
      </c>
      <c r="L129">
        <f>DQ129 - IF(AT129&gt;1, K129*DK129*100.0/(AV129), 0)</f>
        <v>0</v>
      </c>
      <c r="M129">
        <f>((S129-I129/2)*L129-K129)/(S129+I129/2)</f>
        <v>0</v>
      </c>
      <c r="N129">
        <f>M129*(DX129+DY129)/1000.0</f>
        <v>0</v>
      </c>
      <c r="O129">
        <f>(DQ129 - IF(AT129&gt;1, K129*DK129*100.0/(AV129), 0))*(DX129+DY129)/1000.0</f>
        <v>0</v>
      </c>
      <c r="P129">
        <f>2.0/((1/R129-1/Q129)+SIGN(R129)*SQRT((1/R129-1/Q129)*(1/R129-1/Q129) + 4*DL129/((DL129+1)*(DL129+1))*(2*1/R129*1/Q129-1/Q129*1/Q129)))</f>
        <v>0</v>
      </c>
      <c r="Q129">
        <f>IF(LEFT(DM129,1)&lt;&gt;"0",IF(LEFT(DM129,1)="1",3.0,DN129),$D$5+$E$5*(EE129*DX129/($K$5*1000))+$F$5*(EE129*DX129/($K$5*1000))*MAX(MIN(DK129,$J$5),$I$5)*MAX(MIN(DK129,$J$5),$I$5)+$G$5*MAX(MIN(DK129,$J$5),$I$5)*(EE129*DX129/($K$5*1000))+$H$5*(EE129*DX129/($K$5*1000))*(EE129*DX129/($K$5*1000)))</f>
        <v>0</v>
      </c>
      <c r="R129">
        <f>I129*(1000-(1000*0.61365*exp(17.502*V129/(240.97+V129))/(DX129+DY129)+DS129)/2)/(1000*0.61365*exp(17.502*V129/(240.97+V129))/(DX129+DY129)-DS129)</f>
        <v>0</v>
      </c>
      <c r="S129">
        <f>1/((DL129+1)/(P129/1.6)+1/(Q129/1.37)) + DL129/((DL129+1)/(P129/1.6) + DL129/(Q129/1.37))</f>
        <v>0</v>
      </c>
      <c r="T129">
        <f>(DG129*DJ129)</f>
        <v>0</v>
      </c>
      <c r="U129">
        <f>(DZ129+(T129+2*0.95*5.67E-8*(((DZ129+$B$9)+273)^4-(DZ129+273)^4)-44100*I129)/(1.84*29.3*Q129+8*0.95*5.67E-8*(DZ129+273)^3))</f>
        <v>0</v>
      </c>
      <c r="V129">
        <f>($C$9*EA129+$D$9*EB129+$E$9*U129)</f>
        <v>0</v>
      </c>
      <c r="W129">
        <f>0.61365*exp(17.502*V129/(240.97+V129))</f>
        <v>0</v>
      </c>
      <c r="X129">
        <f>(Y129/Z129*100)</f>
        <v>0</v>
      </c>
      <c r="Y129">
        <f>DS129*(DX129+DY129)/1000</f>
        <v>0</v>
      </c>
      <c r="Z129">
        <f>0.61365*exp(17.502*DZ129/(240.97+DZ129))</f>
        <v>0</v>
      </c>
      <c r="AA129">
        <f>(W129-DS129*(DX129+DY129)/1000)</f>
        <v>0</v>
      </c>
      <c r="AB129">
        <f>(-I129*44100)</f>
        <v>0</v>
      </c>
      <c r="AC129">
        <f>2*29.3*Q129*0.92*(DZ129-V129)</f>
        <v>0</v>
      </c>
      <c r="AD129">
        <f>2*0.95*5.67E-8*(((DZ129+$B$9)+273)^4-(V129+273)^4)</f>
        <v>0</v>
      </c>
      <c r="AE129">
        <f>T129+AD129+AB129+AC129</f>
        <v>0</v>
      </c>
      <c r="AF129">
        <f>DW129*AT129*(DR129-DQ129*(1000-AT129*DT129)/(1000-AT129*DS129))/(100*DK129)</f>
        <v>0</v>
      </c>
      <c r="AG129">
        <f>1000*DW129*AT129*(DS129-DT129)/(100*DK129*(1000-AT129*DS129))</f>
        <v>0</v>
      </c>
      <c r="AH129">
        <f>(AI129 - AJ129 - DX129*1E3/(8.314*(DZ129+273.15)) * AL129/DW129 * AK129) * DW129/(100*DK129) * (1000 - DT129)/1000</f>
        <v>0</v>
      </c>
      <c r="AI129">
        <v>223.5231403916798</v>
      </c>
      <c r="AJ129">
        <v>230.6047454545455</v>
      </c>
      <c r="AK129">
        <v>-3.229891042079362</v>
      </c>
      <c r="AL129">
        <v>65.07679589717384</v>
      </c>
      <c r="AM129">
        <f>(AO129 - AN129 + DX129*1E3/(8.314*(DZ129+273.15)) * AQ129/DW129 * AP129) * DW129/(100*DK129) * 1000/(1000 - AO129)</f>
        <v>0</v>
      </c>
      <c r="AN129">
        <v>20.09022461333334</v>
      </c>
      <c r="AO129">
        <v>21.92634363636364</v>
      </c>
      <c r="AP129">
        <v>6.861483721747703E-05</v>
      </c>
      <c r="AQ129">
        <v>105.27</v>
      </c>
      <c r="AR129">
        <v>1</v>
      </c>
      <c r="AS129">
        <v>0</v>
      </c>
      <c r="AT129">
        <f>IF(AR129*$H$15&gt;=AV129,1.0,(AV129/(AV129-AR129*$H$15)))</f>
        <v>0</v>
      </c>
      <c r="AU129">
        <f>(AT129-1)*100</f>
        <v>0</v>
      </c>
      <c r="AV129">
        <f>MAX(0,($B$15+$C$15*EE129)/(1+$D$15*EE129)*DX129/(DZ129+273)*$E$15)</f>
        <v>0</v>
      </c>
      <c r="AW129" t="s">
        <v>437</v>
      </c>
      <c r="AX129" t="s">
        <v>437</v>
      </c>
      <c r="AY129">
        <v>0</v>
      </c>
      <c r="AZ129">
        <v>0</v>
      </c>
      <c r="BA129">
        <f>1-AY129/AZ129</f>
        <v>0</v>
      </c>
      <c r="BB129">
        <v>0</v>
      </c>
      <c r="BC129" t="s">
        <v>437</v>
      </c>
      <c r="BD129" t="s">
        <v>437</v>
      </c>
      <c r="BE129">
        <v>0</v>
      </c>
      <c r="BF129">
        <v>0</v>
      </c>
      <c r="BG129">
        <f>1-BE129/BF129</f>
        <v>0</v>
      </c>
      <c r="BH129">
        <v>0.5</v>
      </c>
      <c r="BI129">
        <f>DH129</f>
        <v>0</v>
      </c>
      <c r="BJ129">
        <f>K129</f>
        <v>0</v>
      </c>
      <c r="BK129">
        <f>BG129*BH129*BI129</f>
        <v>0</v>
      </c>
      <c r="BL129">
        <f>(BJ129-BB129)/BI129</f>
        <v>0</v>
      </c>
      <c r="BM129">
        <f>(AZ129-BF129)/BF129</f>
        <v>0</v>
      </c>
      <c r="BN129">
        <f>AY129/(BA129+AY129/BF129)</f>
        <v>0</v>
      </c>
      <c r="BO129" t="s">
        <v>437</v>
      </c>
      <c r="BP129">
        <v>0</v>
      </c>
      <c r="BQ129">
        <f>IF(BP129&lt;&gt;0, BP129, BN129)</f>
        <v>0</v>
      </c>
      <c r="BR129">
        <f>1-BQ129/BF129</f>
        <v>0</v>
      </c>
      <c r="BS129">
        <f>(BF129-BE129)/(BF129-BQ129)</f>
        <v>0</v>
      </c>
      <c r="BT129">
        <f>(AZ129-BF129)/(AZ129-BQ129)</f>
        <v>0</v>
      </c>
      <c r="BU129">
        <f>(BF129-BE129)/(BF129-AY129)</f>
        <v>0</v>
      </c>
      <c r="BV129">
        <f>(AZ129-BF129)/(AZ129-AY129)</f>
        <v>0</v>
      </c>
      <c r="BW129">
        <f>(BS129*BQ129/BE129)</f>
        <v>0</v>
      </c>
      <c r="BX129">
        <f>(1-BW129)</f>
        <v>0</v>
      </c>
      <c r="DG129">
        <f>$B$13*EF129+$C$13*EG129+$F$13*ER129*(1-EU129)</f>
        <v>0</v>
      </c>
      <c r="DH129">
        <f>DG129*DI129</f>
        <v>0</v>
      </c>
      <c r="DI129">
        <f>($B$13*$D$11+$C$13*$D$11+$F$13*((FE129+EW129)/MAX(FE129+EW129+FF129, 0.1)*$I$11+FF129/MAX(FE129+EW129+FF129, 0.1)*$J$11))/($B$13+$C$13+$F$13)</f>
        <v>0</v>
      </c>
      <c r="DJ129">
        <f>($B$13*$K$11+$C$13*$K$11+$F$13*((FE129+EW129)/MAX(FE129+EW129+FF129, 0.1)*$P$11+FF129/MAX(FE129+EW129+FF129, 0.1)*$Q$11))/($B$13+$C$13+$F$13)</f>
        <v>0</v>
      </c>
      <c r="DK129">
        <v>2.96</v>
      </c>
      <c r="DL129">
        <v>0.5</v>
      </c>
      <c r="DM129" t="s">
        <v>438</v>
      </c>
      <c r="DN129">
        <v>2</v>
      </c>
      <c r="DO129" t="b">
        <v>1</v>
      </c>
      <c r="DP129">
        <v>1759075502.714286</v>
      </c>
      <c r="DQ129">
        <v>248.5531071428571</v>
      </c>
      <c r="DR129">
        <v>234.2023928571428</v>
      </c>
      <c r="DS129">
        <v>21.91175357142857</v>
      </c>
      <c r="DT129">
        <v>20.088275</v>
      </c>
      <c r="DU129">
        <v>249.4772142857143</v>
      </c>
      <c r="DV129">
        <v>21.62183214285715</v>
      </c>
      <c r="DW129">
        <v>499.9778928571428</v>
      </c>
      <c r="DX129">
        <v>90.8948</v>
      </c>
      <c r="DY129">
        <v>0.06744268214285713</v>
      </c>
      <c r="DZ129">
        <v>28.84878928571429</v>
      </c>
      <c r="EA129">
        <v>30.00453571428571</v>
      </c>
      <c r="EB129">
        <v>999.9000000000002</v>
      </c>
      <c r="EC129">
        <v>0</v>
      </c>
      <c r="ED129">
        <v>0</v>
      </c>
      <c r="EE129">
        <v>9989.022500000001</v>
      </c>
      <c r="EF129">
        <v>0</v>
      </c>
      <c r="EG129">
        <v>11.09284285714286</v>
      </c>
      <c r="EH129">
        <v>14.35074642857143</v>
      </c>
      <c r="EI129">
        <v>254.1212857142857</v>
      </c>
      <c r="EJ129">
        <v>239.0035</v>
      </c>
      <c r="EK129">
        <v>1.823480714285714</v>
      </c>
      <c r="EL129">
        <v>234.2023928571428</v>
      </c>
      <c r="EM129">
        <v>20.088275</v>
      </c>
      <c r="EN129">
        <v>1.991664285714286</v>
      </c>
      <c r="EO129">
        <v>1.825919285714285</v>
      </c>
      <c r="EP129">
        <v>17.37822857142857</v>
      </c>
      <c r="EQ129">
        <v>16.01046785714286</v>
      </c>
      <c r="ER129">
        <v>1999.999285714286</v>
      </c>
      <c r="ES129">
        <v>0.9799948571428574</v>
      </c>
      <c r="ET129">
        <v>0.02000551428571429</v>
      </c>
      <c r="EU129">
        <v>0</v>
      </c>
      <c r="EV129">
        <v>421.9650714285713</v>
      </c>
      <c r="EW129">
        <v>5.00078</v>
      </c>
      <c r="EX129">
        <v>8339.47107142857</v>
      </c>
      <c r="EY129">
        <v>16379.59285714285</v>
      </c>
      <c r="EZ129">
        <v>39.52657142857142</v>
      </c>
      <c r="FA129">
        <v>40.31214285714285</v>
      </c>
      <c r="FB129">
        <v>39.80117857142857</v>
      </c>
      <c r="FC129">
        <v>40.01989285714286</v>
      </c>
      <c r="FD129">
        <v>40.75189285714284</v>
      </c>
      <c r="FE129">
        <v>1955.089285714286</v>
      </c>
      <c r="FF129">
        <v>39.91</v>
      </c>
      <c r="FG129">
        <v>0</v>
      </c>
      <c r="FH129">
        <v>1759075502.6</v>
      </c>
      <c r="FI129">
        <v>0</v>
      </c>
      <c r="FJ129">
        <v>421.9691923076923</v>
      </c>
      <c r="FK129">
        <v>-0.8621196569115059</v>
      </c>
      <c r="FL129">
        <v>13.13709399364483</v>
      </c>
      <c r="FM129">
        <v>8339.556923076922</v>
      </c>
      <c r="FN129">
        <v>15</v>
      </c>
      <c r="FO129">
        <v>0</v>
      </c>
      <c r="FP129" t="s">
        <v>439</v>
      </c>
      <c r="FQ129">
        <v>1746989605.5</v>
      </c>
      <c r="FR129">
        <v>1746989593.5</v>
      </c>
      <c r="FS129">
        <v>0</v>
      </c>
      <c r="FT129">
        <v>-0.274</v>
      </c>
      <c r="FU129">
        <v>-0.002</v>
      </c>
      <c r="FV129">
        <v>2.549</v>
      </c>
      <c r="FW129">
        <v>0.129</v>
      </c>
      <c r="FX129">
        <v>420</v>
      </c>
      <c r="FY129">
        <v>17</v>
      </c>
      <c r="FZ129">
        <v>0.02</v>
      </c>
      <c r="GA129">
        <v>0.04</v>
      </c>
      <c r="GB129">
        <v>14.2165675</v>
      </c>
      <c r="GC129">
        <v>3.499295684802958</v>
      </c>
      <c r="GD129">
        <v>0.379433718445989</v>
      </c>
      <c r="GE129">
        <v>0</v>
      </c>
      <c r="GF129">
        <v>421.9555588235294</v>
      </c>
      <c r="GG129">
        <v>-0.3356302514497726</v>
      </c>
      <c r="GH129">
        <v>0.205522603762797</v>
      </c>
      <c r="GI129">
        <v>1</v>
      </c>
      <c r="GJ129">
        <v>1.82063675</v>
      </c>
      <c r="GK129">
        <v>0.073707804878046</v>
      </c>
      <c r="GL129">
        <v>0.007188931209679225</v>
      </c>
      <c r="GM129">
        <v>1</v>
      </c>
      <c r="GN129">
        <v>2</v>
      </c>
      <c r="GO129">
        <v>3</v>
      </c>
      <c r="GP129" t="s">
        <v>446</v>
      </c>
      <c r="GQ129">
        <v>3.10217</v>
      </c>
      <c r="GR129">
        <v>2.72535</v>
      </c>
      <c r="GS129">
        <v>0.0534577</v>
      </c>
      <c r="GT129">
        <v>0.0501645</v>
      </c>
      <c r="GU129">
        <v>0.101603</v>
      </c>
      <c r="GV129">
        <v>0.09686889999999999</v>
      </c>
      <c r="GW129">
        <v>24743.6</v>
      </c>
      <c r="GX129">
        <v>22552.1</v>
      </c>
      <c r="GY129">
        <v>26705.5</v>
      </c>
      <c r="GZ129">
        <v>23965.3</v>
      </c>
      <c r="HA129">
        <v>38383.1</v>
      </c>
      <c r="HB129">
        <v>31987.1</v>
      </c>
      <c r="HC129">
        <v>46630.7</v>
      </c>
      <c r="HD129">
        <v>37909.3</v>
      </c>
      <c r="HE129">
        <v>1.86917</v>
      </c>
      <c r="HF129">
        <v>1.86785</v>
      </c>
      <c r="HG129">
        <v>0.119679</v>
      </c>
      <c r="HH129">
        <v>0</v>
      </c>
      <c r="HI129">
        <v>28.0406</v>
      </c>
      <c r="HJ129">
        <v>999.9</v>
      </c>
      <c r="HK129">
        <v>48.5</v>
      </c>
      <c r="HL129">
        <v>31.1</v>
      </c>
      <c r="HM129">
        <v>24.2089</v>
      </c>
      <c r="HN129">
        <v>61.1791</v>
      </c>
      <c r="HO129">
        <v>22.0192</v>
      </c>
      <c r="HP129">
        <v>1</v>
      </c>
      <c r="HQ129">
        <v>0.12501</v>
      </c>
      <c r="HR129">
        <v>0.153162</v>
      </c>
      <c r="HS129">
        <v>20.2809</v>
      </c>
      <c r="HT129">
        <v>5.21025</v>
      </c>
      <c r="HU129">
        <v>11.9798</v>
      </c>
      <c r="HV129">
        <v>4.96335</v>
      </c>
      <c r="HW129">
        <v>3.2744</v>
      </c>
      <c r="HX129">
        <v>9999</v>
      </c>
      <c r="HY129">
        <v>9999</v>
      </c>
      <c r="HZ129">
        <v>9999</v>
      </c>
      <c r="IA129">
        <v>31.7</v>
      </c>
      <c r="IB129">
        <v>1.86399</v>
      </c>
      <c r="IC129">
        <v>1.86014</v>
      </c>
      <c r="ID129">
        <v>1.85837</v>
      </c>
      <c r="IE129">
        <v>1.85975</v>
      </c>
      <c r="IF129">
        <v>1.85989</v>
      </c>
      <c r="IG129">
        <v>1.85837</v>
      </c>
      <c r="IH129">
        <v>1.85745</v>
      </c>
      <c r="II129">
        <v>1.85242</v>
      </c>
      <c r="IJ129">
        <v>0</v>
      </c>
      <c r="IK129">
        <v>0</v>
      </c>
      <c r="IL129">
        <v>0</v>
      </c>
      <c r="IM129">
        <v>0</v>
      </c>
      <c r="IN129" t="s">
        <v>441</v>
      </c>
      <c r="IO129" t="s">
        <v>442</v>
      </c>
      <c r="IP129" t="s">
        <v>443</v>
      </c>
      <c r="IQ129" t="s">
        <v>443</v>
      </c>
      <c r="IR129" t="s">
        <v>443</v>
      </c>
      <c r="IS129" t="s">
        <v>443</v>
      </c>
      <c r="IT129">
        <v>0</v>
      </c>
      <c r="IU129">
        <v>100</v>
      </c>
      <c r="IV129">
        <v>100</v>
      </c>
      <c r="IW129">
        <v>-0.922</v>
      </c>
      <c r="IX129">
        <v>0.2903</v>
      </c>
      <c r="IY129">
        <v>-0.819046093373875</v>
      </c>
      <c r="IZ129">
        <v>-0.0008311593448893811</v>
      </c>
      <c r="JA129">
        <v>1.768286430498992E-06</v>
      </c>
      <c r="JB129">
        <v>-5.176383660599935E-10</v>
      </c>
      <c r="JC129">
        <v>0.01793090377665582</v>
      </c>
      <c r="JD129">
        <v>0.002652576625932546</v>
      </c>
      <c r="JE129">
        <v>0.0004569377311329863</v>
      </c>
      <c r="JF129">
        <v>1.003524486243527E-07</v>
      </c>
      <c r="JG129">
        <v>2</v>
      </c>
      <c r="JH129">
        <v>1975</v>
      </c>
      <c r="JI129">
        <v>1</v>
      </c>
      <c r="JJ129">
        <v>26</v>
      </c>
      <c r="JK129">
        <v>201431.8</v>
      </c>
      <c r="JL129">
        <v>201432</v>
      </c>
      <c r="JM129">
        <v>0.617676</v>
      </c>
      <c r="JN129">
        <v>2.64282</v>
      </c>
      <c r="JO129">
        <v>1.49658</v>
      </c>
      <c r="JP129">
        <v>2.34497</v>
      </c>
      <c r="JQ129">
        <v>1.54907</v>
      </c>
      <c r="JR129">
        <v>2.40601</v>
      </c>
      <c r="JS129">
        <v>35.9645</v>
      </c>
      <c r="JT129">
        <v>24.1751</v>
      </c>
      <c r="JU129">
        <v>18</v>
      </c>
      <c r="JV129">
        <v>481.718</v>
      </c>
      <c r="JW129">
        <v>495.493</v>
      </c>
      <c r="JX129">
        <v>27.4441</v>
      </c>
      <c r="JY129">
        <v>28.8743</v>
      </c>
      <c r="JZ129">
        <v>30.0004</v>
      </c>
      <c r="KA129">
        <v>29.0312</v>
      </c>
      <c r="KB129">
        <v>29.0134</v>
      </c>
      <c r="KC129">
        <v>12.4318</v>
      </c>
      <c r="KD129">
        <v>19.7201</v>
      </c>
      <c r="KE129">
        <v>100</v>
      </c>
      <c r="KF129">
        <v>27.4408</v>
      </c>
      <c r="KG129">
        <v>179.641</v>
      </c>
      <c r="KH129">
        <v>20.0713</v>
      </c>
      <c r="KI129">
        <v>101.957</v>
      </c>
      <c r="KJ129">
        <v>91.42910000000001</v>
      </c>
    </row>
    <row r="130" spans="1:296">
      <c r="A130">
        <v>112</v>
      </c>
      <c r="B130">
        <v>1759075515.5</v>
      </c>
      <c r="C130">
        <v>2432.400000095367</v>
      </c>
      <c r="D130" t="s">
        <v>668</v>
      </c>
      <c r="E130" t="s">
        <v>669</v>
      </c>
      <c r="F130">
        <v>5</v>
      </c>
      <c r="G130" t="s">
        <v>639</v>
      </c>
      <c r="H130">
        <v>1759075508</v>
      </c>
      <c r="I130">
        <f>(J130)/1000</f>
        <v>0</v>
      </c>
      <c r="J130">
        <f>IF(DO130, AM130, AG130)</f>
        <v>0</v>
      </c>
      <c r="K130">
        <f>IF(DO130, AH130, AF130)</f>
        <v>0</v>
      </c>
      <c r="L130">
        <f>DQ130 - IF(AT130&gt;1, K130*DK130*100.0/(AV130), 0)</f>
        <v>0</v>
      </c>
      <c r="M130">
        <f>((S130-I130/2)*L130-K130)/(S130+I130/2)</f>
        <v>0</v>
      </c>
      <c r="N130">
        <f>M130*(DX130+DY130)/1000.0</f>
        <v>0</v>
      </c>
      <c r="O130">
        <f>(DQ130 - IF(AT130&gt;1, K130*DK130*100.0/(AV130), 0))*(DX130+DY130)/1000.0</f>
        <v>0</v>
      </c>
      <c r="P130">
        <f>2.0/((1/R130-1/Q130)+SIGN(R130)*SQRT((1/R130-1/Q130)*(1/R130-1/Q130) + 4*DL130/((DL130+1)*(DL130+1))*(2*1/R130*1/Q130-1/Q130*1/Q130)))</f>
        <v>0</v>
      </c>
      <c r="Q130">
        <f>IF(LEFT(DM130,1)&lt;&gt;"0",IF(LEFT(DM130,1)="1",3.0,DN130),$D$5+$E$5*(EE130*DX130/($K$5*1000))+$F$5*(EE130*DX130/($K$5*1000))*MAX(MIN(DK130,$J$5),$I$5)*MAX(MIN(DK130,$J$5),$I$5)+$G$5*MAX(MIN(DK130,$J$5),$I$5)*(EE130*DX130/($K$5*1000))+$H$5*(EE130*DX130/($K$5*1000))*(EE130*DX130/($K$5*1000)))</f>
        <v>0</v>
      </c>
      <c r="R130">
        <f>I130*(1000-(1000*0.61365*exp(17.502*V130/(240.97+V130))/(DX130+DY130)+DS130)/2)/(1000*0.61365*exp(17.502*V130/(240.97+V130))/(DX130+DY130)-DS130)</f>
        <v>0</v>
      </c>
      <c r="S130">
        <f>1/((DL130+1)/(P130/1.6)+1/(Q130/1.37)) + DL130/((DL130+1)/(P130/1.6) + DL130/(Q130/1.37))</f>
        <v>0</v>
      </c>
      <c r="T130">
        <f>(DG130*DJ130)</f>
        <v>0</v>
      </c>
      <c r="U130">
        <f>(DZ130+(T130+2*0.95*5.67E-8*(((DZ130+$B$9)+273)^4-(DZ130+273)^4)-44100*I130)/(1.84*29.3*Q130+8*0.95*5.67E-8*(DZ130+273)^3))</f>
        <v>0</v>
      </c>
      <c r="V130">
        <f>($C$9*EA130+$D$9*EB130+$E$9*U130)</f>
        <v>0</v>
      </c>
      <c r="W130">
        <f>0.61365*exp(17.502*V130/(240.97+V130))</f>
        <v>0</v>
      </c>
      <c r="X130">
        <f>(Y130/Z130*100)</f>
        <v>0</v>
      </c>
      <c r="Y130">
        <f>DS130*(DX130+DY130)/1000</f>
        <v>0</v>
      </c>
      <c r="Z130">
        <f>0.61365*exp(17.502*DZ130/(240.97+DZ130))</f>
        <v>0</v>
      </c>
      <c r="AA130">
        <f>(W130-DS130*(DX130+DY130)/1000)</f>
        <v>0</v>
      </c>
      <c r="AB130">
        <f>(-I130*44100)</f>
        <v>0</v>
      </c>
      <c r="AC130">
        <f>2*29.3*Q130*0.92*(DZ130-V130)</f>
        <v>0</v>
      </c>
      <c r="AD130">
        <f>2*0.95*5.67E-8*(((DZ130+$B$9)+273)^4-(V130+273)^4)</f>
        <v>0</v>
      </c>
      <c r="AE130">
        <f>T130+AD130+AB130+AC130</f>
        <v>0</v>
      </c>
      <c r="AF130">
        <f>DW130*AT130*(DR130-DQ130*(1000-AT130*DT130)/(1000-AT130*DS130))/(100*DK130)</f>
        <v>0</v>
      </c>
      <c r="AG130">
        <f>1000*DW130*AT130*(DS130-DT130)/(100*DK130*(1000-AT130*DS130))</f>
        <v>0</v>
      </c>
      <c r="AH130">
        <f>(AI130 - AJ130 - DX130*1E3/(8.314*(DZ130+273.15)) * AL130/DW130 * AK130) * DW130/(100*DK130) * (1000 - DT130)/1000</f>
        <v>0</v>
      </c>
      <c r="AI130">
        <v>206.573317650156</v>
      </c>
      <c r="AJ130">
        <v>214.1980727272726</v>
      </c>
      <c r="AK130">
        <v>-3.282671012239213</v>
      </c>
      <c r="AL130">
        <v>65.07679589717384</v>
      </c>
      <c r="AM130">
        <f>(AO130 - AN130 + DX130*1E3/(8.314*(DZ130+273.15)) * AQ130/DW130 * AP130) * DW130/(100*DK130) * 1000/(1000 - AO130)</f>
        <v>0</v>
      </c>
      <c r="AN130">
        <v>20.09377496</v>
      </c>
      <c r="AO130">
        <v>21.94198727272727</v>
      </c>
      <c r="AP130">
        <v>7.742435342421873E-05</v>
      </c>
      <c r="AQ130">
        <v>105.27</v>
      </c>
      <c r="AR130">
        <v>1</v>
      </c>
      <c r="AS130">
        <v>0</v>
      </c>
      <c r="AT130">
        <f>IF(AR130*$H$15&gt;=AV130,1.0,(AV130/(AV130-AR130*$H$15)))</f>
        <v>0</v>
      </c>
      <c r="AU130">
        <f>(AT130-1)*100</f>
        <v>0</v>
      </c>
      <c r="AV130">
        <f>MAX(0,($B$15+$C$15*EE130)/(1+$D$15*EE130)*DX130/(DZ130+273)*$E$15)</f>
        <v>0</v>
      </c>
      <c r="AW130" t="s">
        <v>437</v>
      </c>
      <c r="AX130" t="s">
        <v>437</v>
      </c>
      <c r="AY130">
        <v>0</v>
      </c>
      <c r="AZ130">
        <v>0</v>
      </c>
      <c r="BA130">
        <f>1-AY130/AZ130</f>
        <v>0</v>
      </c>
      <c r="BB130">
        <v>0</v>
      </c>
      <c r="BC130" t="s">
        <v>437</v>
      </c>
      <c r="BD130" t="s">
        <v>437</v>
      </c>
      <c r="BE130">
        <v>0</v>
      </c>
      <c r="BF130">
        <v>0</v>
      </c>
      <c r="BG130">
        <f>1-BE130/BF130</f>
        <v>0</v>
      </c>
      <c r="BH130">
        <v>0.5</v>
      </c>
      <c r="BI130">
        <f>DH130</f>
        <v>0</v>
      </c>
      <c r="BJ130">
        <f>K130</f>
        <v>0</v>
      </c>
      <c r="BK130">
        <f>BG130*BH130*BI130</f>
        <v>0</v>
      </c>
      <c r="BL130">
        <f>(BJ130-BB130)/BI130</f>
        <v>0</v>
      </c>
      <c r="BM130">
        <f>(AZ130-BF130)/BF130</f>
        <v>0</v>
      </c>
      <c r="BN130">
        <f>AY130/(BA130+AY130/BF130)</f>
        <v>0</v>
      </c>
      <c r="BO130" t="s">
        <v>437</v>
      </c>
      <c r="BP130">
        <v>0</v>
      </c>
      <c r="BQ130">
        <f>IF(BP130&lt;&gt;0, BP130, BN130)</f>
        <v>0</v>
      </c>
      <c r="BR130">
        <f>1-BQ130/BF130</f>
        <v>0</v>
      </c>
      <c r="BS130">
        <f>(BF130-BE130)/(BF130-BQ130)</f>
        <v>0</v>
      </c>
      <c r="BT130">
        <f>(AZ130-BF130)/(AZ130-BQ130)</f>
        <v>0</v>
      </c>
      <c r="BU130">
        <f>(BF130-BE130)/(BF130-AY130)</f>
        <v>0</v>
      </c>
      <c r="BV130">
        <f>(AZ130-BF130)/(AZ130-AY130)</f>
        <v>0</v>
      </c>
      <c r="BW130">
        <f>(BS130*BQ130/BE130)</f>
        <v>0</v>
      </c>
      <c r="BX130">
        <f>(1-BW130)</f>
        <v>0</v>
      </c>
      <c r="DG130">
        <f>$B$13*EF130+$C$13*EG130+$F$13*ER130*(1-EU130)</f>
        <v>0</v>
      </c>
      <c r="DH130">
        <f>DG130*DI130</f>
        <v>0</v>
      </c>
      <c r="DI130">
        <f>($B$13*$D$11+$C$13*$D$11+$F$13*((FE130+EW130)/MAX(FE130+EW130+FF130, 0.1)*$I$11+FF130/MAX(FE130+EW130+FF130, 0.1)*$J$11))/($B$13+$C$13+$F$13)</f>
        <v>0</v>
      </c>
      <c r="DJ130">
        <f>($B$13*$K$11+$C$13*$K$11+$F$13*((FE130+EW130)/MAX(FE130+EW130+FF130, 0.1)*$P$11+FF130/MAX(FE130+EW130+FF130, 0.1)*$Q$11))/($B$13+$C$13+$F$13)</f>
        <v>0</v>
      </c>
      <c r="DK130">
        <v>2.96</v>
      </c>
      <c r="DL130">
        <v>0.5</v>
      </c>
      <c r="DM130" t="s">
        <v>438</v>
      </c>
      <c r="DN130">
        <v>2</v>
      </c>
      <c r="DO130" t="b">
        <v>1</v>
      </c>
      <c r="DP130">
        <v>1759075508</v>
      </c>
      <c r="DQ130">
        <v>231.8094074074074</v>
      </c>
      <c r="DR130">
        <v>216.9966296296296</v>
      </c>
      <c r="DS130">
        <v>21.92285185185186</v>
      </c>
      <c r="DT130">
        <v>20.09063703703703</v>
      </c>
      <c r="DU130">
        <v>232.7324444444445</v>
      </c>
      <c r="DV130">
        <v>21.63267777777778</v>
      </c>
      <c r="DW130">
        <v>500.0295185185184</v>
      </c>
      <c r="DX130">
        <v>90.89576296296299</v>
      </c>
      <c r="DY130">
        <v>0.06723733703703705</v>
      </c>
      <c r="DZ130">
        <v>28.84747407407407</v>
      </c>
      <c r="EA130">
        <v>30.00145185185185</v>
      </c>
      <c r="EB130">
        <v>999.9000000000001</v>
      </c>
      <c r="EC130">
        <v>0</v>
      </c>
      <c r="ED130">
        <v>0</v>
      </c>
      <c r="EE130">
        <v>9994.681481481482</v>
      </c>
      <c r="EF130">
        <v>0</v>
      </c>
      <c r="EG130">
        <v>11.08424444444445</v>
      </c>
      <c r="EH130">
        <v>14.81286296296297</v>
      </c>
      <c r="EI130">
        <v>237.0051481481481</v>
      </c>
      <c r="EJ130">
        <v>221.4455555555556</v>
      </c>
      <c r="EK130">
        <v>1.83221</v>
      </c>
      <c r="EL130">
        <v>216.9966296296296</v>
      </c>
      <c r="EM130">
        <v>20.09063703703703</v>
      </c>
      <c r="EN130">
        <v>1.992693333333334</v>
      </c>
      <c r="EO130">
        <v>1.826154444444444</v>
      </c>
      <c r="EP130">
        <v>17.38640740740741</v>
      </c>
      <c r="EQ130">
        <v>16.01247777777778</v>
      </c>
      <c r="ER130">
        <v>2000.017407407408</v>
      </c>
      <c r="ES130">
        <v>0.9799951111111113</v>
      </c>
      <c r="ET130">
        <v>0.02000525925925925</v>
      </c>
      <c r="EU130">
        <v>0</v>
      </c>
      <c r="EV130">
        <v>422.0676666666666</v>
      </c>
      <c r="EW130">
        <v>5.00078</v>
      </c>
      <c r="EX130">
        <v>8342.315925925926</v>
      </c>
      <c r="EY130">
        <v>16379.75185185185</v>
      </c>
      <c r="EZ130">
        <v>39.53218518518517</v>
      </c>
      <c r="FA130">
        <v>40.32140740740741</v>
      </c>
      <c r="FB130">
        <v>39.72444444444444</v>
      </c>
      <c r="FC130">
        <v>40.02525925925925</v>
      </c>
      <c r="FD130">
        <v>40.71733333333332</v>
      </c>
      <c r="FE130">
        <v>1955.107407407407</v>
      </c>
      <c r="FF130">
        <v>39.91</v>
      </c>
      <c r="FG130">
        <v>0</v>
      </c>
      <c r="FH130">
        <v>1759075507.4</v>
      </c>
      <c r="FI130">
        <v>0</v>
      </c>
      <c r="FJ130">
        <v>422.0546153846154</v>
      </c>
      <c r="FK130">
        <v>1.84984615473117</v>
      </c>
      <c r="FL130">
        <v>50.44683765294697</v>
      </c>
      <c r="FM130">
        <v>8342.168076923077</v>
      </c>
      <c r="FN130">
        <v>15</v>
      </c>
      <c r="FO130">
        <v>0</v>
      </c>
      <c r="FP130" t="s">
        <v>439</v>
      </c>
      <c r="FQ130">
        <v>1746989605.5</v>
      </c>
      <c r="FR130">
        <v>1746989593.5</v>
      </c>
      <c r="FS130">
        <v>0</v>
      </c>
      <c r="FT130">
        <v>-0.274</v>
      </c>
      <c r="FU130">
        <v>-0.002</v>
      </c>
      <c r="FV130">
        <v>2.549</v>
      </c>
      <c r="FW130">
        <v>0.129</v>
      </c>
      <c r="FX130">
        <v>420</v>
      </c>
      <c r="FY130">
        <v>17</v>
      </c>
      <c r="FZ130">
        <v>0.02</v>
      </c>
      <c r="GA130">
        <v>0.04</v>
      </c>
      <c r="GB130">
        <v>14.538415</v>
      </c>
      <c r="GC130">
        <v>4.955146716697883</v>
      </c>
      <c r="GD130">
        <v>0.522638868890365</v>
      </c>
      <c r="GE130">
        <v>0</v>
      </c>
      <c r="GF130">
        <v>422.0195882352941</v>
      </c>
      <c r="GG130">
        <v>0.4245989308294181</v>
      </c>
      <c r="GH130">
        <v>0.2296227235177501</v>
      </c>
      <c r="GI130">
        <v>1</v>
      </c>
      <c r="GJ130">
        <v>1.82646025</v>
      </c>
      <c r="GK130">
        <v>0.09375703564727994</v>
      </c>
      <c r="GL130">
        <v>0.009179499574459373</v>
      </c>
      <c r="GM130">
        <v>1</v>
      </c>
      <c r="GN130">
        <v>2</v>
      </c>
      <c r="GO130">
        <v>3</v>
      </c>
      <c r="GP130" t="s">
        <v>446</v>
      </c>
      <c r="GQ130">
        <v>3.10215</v>
      </c>
      <c r="GR130">
        <v>2.72538</v>
      </c>
      <c r="GS130">
        <v>0.0501641</v>
      </c>
      <c r="GT130">
        <v>0.0466792</v>
      </c>
      <c r="GU130">
        <v>0.101649</v>
      </c>
      <c r="GV130">
        <v>0.0968794</v>
      </c>
      <c r="GW130">
        <v>24829.6</v>
      </c>
      <c r="GX130">
        <v>22634.5</v>
      </c>
      <c r="GY130">
        <v>26705.3</v>
      </c>
      <c r="GZ130">
        <v>23965.1</v>
      </c>
      <c r="HA130">
        <v>38380.4</v>
      </c>
      <c r="HB130">
        <v>31986.1</v>
      </c>
      <c r="HC130">
        <v>46630.4</v>
      </c>
      <c r="HD130">
        <v>37909</v>
      </c>
      <c r="HE130">
        <v>1.86908</v>
      </c>
      <c r="HF130">
        <v>1.8678</v>
      </c>
      <c r="HG130">
        <v>0.120416</v>
      </c>
      <c r="HH130">
        <v>0</v>
      </c>
      <c r="HI130">
        <v>28.0406</v>
      </c>
      <c r="HJ130">
        <v>999.9</v>
      </c>
      <c r="HK130">
        <v>48.5</v>
      </c>
      <c r="HL130">
        <v>31.1</v>
      </c>
      <c r="HM130">
        <v>24.21</v>
      </c>
      <c r="HN130">
        <v>61.3991</v>
      </c>
      <c r="HO130">
        <v>22.1394</v>
      </c>
      <c r="HP130">
        <v>1</v>
      </c>
      <c r="HQ130">
        <v>0.125315</v>
      </c>
      <c r="HR130">
        <v>0.133039</v>
      </c>
      <c r="HS130">
        <v>20.281</v>
      </c>
      <c r="HT130">
        <v>5.20995</v>
      </c>
      <c r="HU130">
        <v>11.9794</v>
      </c>
      <c r="HV130">
        <v>4.9633</v>
      </c>
      <c r="HW130">
        <v>3.2744</v>
      </c>
      <c r="HX130">
        <v>9999</v>
      </c>
      <c r="HY130">
        <v>9999</v>
      </c>
      <c r="HZ130">
        <v>9999</v>
      </c>
      <c r="IA130">
        <v>31.7</v>
      </c>
      <c r="IB130">
        <v>1.86396</v>
      </c>
      <c r="IC130">
        <v>1.86012</v>
      </c>
      <c r="ID130">
        <v>1.85837</v>
      </c>
      <c r="IE130">
        <v>1.85974</v>
      </c>
      <c r="IF130">
        <v>1.85989</v>
      </c>
      <c r="IG130">
        <v>1.85837</v>
      </c>
      <c r="IH130">
        <v>1.85745</v>
      </c>
      <c r="II130">
        <v>1.85242</v>
      </c>
      <c r="IJ130">
        <v>0</v>
      </c>
      <c r="IK130">
        <v>0</v>
      </c>
      <c r="IL130">
        <v>0</v>
      </c>
      <c r="IM130">
        <v>0</v>
      </c>
      <c r="IN130" t="s">
        <v>441</v>
      </c>
      <c r="IO130" t="s">
        <v>442</v>
      </c>
      <c r="IP130" t="s">
        <v>443</v>
      </c>
      <c r="IQ130" t="s">
        <v>443</v>
      </c>
      <c r="IR130" t="s">
        <v>443</v>
      </c>
      <c r="IS130" t="s">
        <v>443</v>
      </c>
      <c r="IT130">
        <v>0</v>
      </c>
      <c r="IU130">
        <v>100</v>
      </c>
      <c r="IV130">
        <v>100</v>
      </c>
      <c r="IW130">
        <v>-0.92</v>
      </c>
      <c r="IX130">
        <v>0.2906</v>
      </c>
      <c r="IY130">
        <v>-0.819046093373875</v>
      </c>
      <c r="IZ130">
        <v>-0.0008311593448893811</v>
      </c>
      <c r="JA130">
        <v>1.768286430498992E-06</v>
      </c>
      <c r="JB130">
        <v>-5.176383660599935E-10</v>
      </c>
      <c r="JC130">
        <v>0.01793090377665582</v>
      </c>
      <c r="JD130">
        <v>0.002652576625932546</v>
      </c>
      <c r="JE130">
        <v>0.0004569377311329863</v>
      </c>
      <c r="JF130">
        <v>1.003524486243527E-07</v>
      </c>
      <c r="JG130">
        <v>2</v>
      </c>
      <c r="JH130">
        <v>1975</v>
      </c>
      <c r="JI130">
        <v>1</v>
      </c>
      <c r="JJ130">
        <v>26</v>
      </c>
      <c r="JK130">
        <v>201431.8</v>
      </c>
      <c r="JL130">
        <v>201432</v>
      </c>
      <c r="JM130">
        <v>0.574951</v>
      </c>
      <c r="JN130">
        <v>2.64771</v>
      </c>
      <c r="JO130">
        <v>1.49658</v>
      </c>
      <c r="JP130">
        <v>2.34497</v>
      </c>
      <c r="JQ130">
        <v>1.54907</v>
      </c>
      <c r="JR130">
        <v>2.32178</v>
      </c>
      <c r="JS130">
        <v>35.9645</v>
      </c>
      <c r="JT130">
        <v>24.1751</v>
      </c>
      <c r="JU130">
        <v>18</v>
      </c>
      <c r="JV130">
        <v>481.684</v>
      </c>
      <c r="JW130">
        <v>495.488</v>
      </c>
      <c r="JX130">
        <v>27.4402</v>
      </c>
      <c r="JY130">
        <v>28.8787</v>
      </c>
      <c r="JZ130">
        <v>30.0003</v>
      </c>
      <c r="KA130">
        <v>29.0344</v>
      </c>
      <c r="KB130">
        <v>29.0168</v>
      </c>
      <c r="KC130">
        <v>11.5965</v>
      </c>
      <c r="KD130">
        <v>19.7201</v>
      </c>
      <c r="KE130">
        <v>100</v>
      </c>
      <c r="KF130">
        <v>27.4494</v>
      </c>
      <c r="KG130">
        <v>166.281</v>
      </c>
      <c r="KH130">
        <v>20.0713</v>
      </c>
      <c r="KI130">
        <v>101.956</v>
      </c>
      <c r="KJ130">
        <v>91.42829999999999</v>
      </c>
    </row>
    <row r="131" spans="1:296">
      <c r="A131">
        <v>113</v>
      </c>
      <c r="B131">
        <v>1759075520.5</v>
      </c>
      <c r="C131">
        <v>2437.400000095367</v>
      </c>
      <c r="D131" t="s">
        <v>670</v>
      </c>
      <c r="E131" t="s">
        <v>671</v>
      </c>
      <c r="F131">
        <v>5</v>
      </c>
      <c r="G131" t="s">
        <v>639</v>
      </c>
      <c r="H131">
        <v>1759075512.714286</v>
      </c>
      <c r="I131">
        <f>(J131)/1000</f>
        <v>0</v>
      </c>
      <c r="J131">
        <f>IF(DO131, AM131, AG131)</f>
        <v>0</v>
      </c>
      <c r="K131">
        <f>IF(DO131, AH131, AF131)</f>
        <v>0</v>
      </c>
      <c r="L131">
        <f>DQ131 - IF(AT131&gt;1, K131*DK131*100.0/(AV131), 0)</f>
        <v>0</v>
      </c>
      <c r="M131">
        <f>((S131-I131/2)*L131-K131)/(S131+I131/2)</f>
        <v>0</v>
      </c>
      <c r="N131">
        <f>M131*(DX131+DY131)/1000.0</f>
        <v>0</v>
      </c>
      <c r="O131">
        <f>(DQ131 - IF(AT131&gt;1, K131*DK131*100.0/(AV131), 0))*(DX131+DY131)/1000.0</f>
        <v>0</v>
      </c>
      <c r="P131">
        <f>2.0/((1/R131-1/Q131)+SIGN(R131)*SQRT((1/R131-1/Q131)*(1/R131-1/Q131) + 4*DL131/((DL131+1)*(DL131+1))*(2*1/R131*1/Q131-1/Q131*1/Q131)))</f>
        <v>0</v>
      </c>
      <c r="Q131">
        <f>IF(LEFT(DM131,1)&lt;&gt;"0",IF(LEFT(DM131,1)="1",3.0,DN131),$D$5+$E$5*(EE131*DX131/($K$5*1000))+$F$5*(EE131*DX131/($K$5*1000))*MAX(MIN(DK131,$J$5),$I$5)*MAX(MIN(DK131,$J$5),$I$5)+$G$5*MAX(MIN(DK131,$J$5),$I$5)*(EE131*DX131/($K$5*1000))+$H$5*(EE131*DX131/($K$5*1000))*(EE131*DX131/($K$5*1000)))</f>
        <v>0</v>
      </c>
      <c r="R131">
        <f>I131*(1000-(1000*0.61365*exp(17.502*V131/(240.97+V131))/(DX131+DY131)+DS131)/2)/(1000*0.61365*exp(17.502*V131/(240.97+V131))/(DX131+DY131)-DS131)</f>
        <v>0</v>
      </c>
      <c r="S131">
        <f>1/((DL131+1)/(P131/1.6)+1/(Q131/1.37)) + DL131/((DL131+1)/(P131/1.6) + DL131/(Q131/1.37))</f>
        <v>0</v>
      </c>
      <c r="T131">
        <f>(DG131*DJ131)</f>
        <v>0</v>
      </c>
      <c r="U131">
        <f>(DZ131+(T131+2*0.95*5.67E-8*(((DZ131+$B$9)+273)^4-(DZ131+273)^4)-44100*I131)/(1.84*29.3*Q131+8*0.95*5.67E-8*(DZ131+273)^3))</f>
        <v>0</v>
      </c>
      <c r="V131">
        <f>($C$9*EA131+$D$9*EB131+$E$9*U131)</f>
        <v>0</v>
      </c>
      <c r="W131">
        <f>0.61365*exp(17.502*V131/(240.97+V131))</f>
        <v>0</v>
      </c>
      <c r="X131">
        <f>(Y131/Z131*100)</f>
        <v>0</v>
      </c>
      <c r="Y131">
        <f>DS131*(DX131+DY131)/1000</f>
        <v>0</v>
      </c>
      <c r="Z131">
        <f>0.61365*exp(17.502*DZ131/(240.97+DZ131))</f>
        <v>0</v>
      </c>
      <c r="AA131">
        <f>(W131-DS131*(DX131+DY131)/1000)</f>
        <v>0</v>
      </c>
      <c r="AB131">
        <f>(-I131*44100)</f>
        <v>0</v>
      </c>
      <c r="AC131">
        <f>2*29.3*Q131*0.92*(DZ131-V131)</f>
        <v>0</v>
      </c>
      <c r="AD131">
        <f>2*0.95*5.67E-8*(((DZ131+$B$9)+273)^4-(V131+273)^4)</f>
        <v>0</v>
      </c>
      <c r="AE131">
        <f>T131+AD131+AB131+AC131</f>
        <v>0</v>
      </c>
      <c r="AF131">
        <f>DW131*AT131*(DR131-DQ131*(1000-AT131*DT131)/(1000-AT131*DS131))/(100*DK131)</f>
        <v>0</v>
      </c>
      <c r="AG131">
        <f>1000*DW131*AT131*(DS131-DT131)/(100*DK131*(1000-AT131*DS131))</f>
        <v>0</v>
      </c>
      <c r="AH131">
        <f>(AI131 - AJ131 - DX131*1E3/(8.314*(DZ131+273.15)) * AL131/DW131 * AK131) * DW131/(100*DK131) * (1000 - DT131)/1000</f>
        <v>0</v>
      </c>
      <c r="AI131">
        <v>189.7809602313529</v>
      </c>
      <c r="AJ131">
        <v>197.8582848484848</v>
      </c>
      <c r="AK131">
        <v>-3.265505101021887</v>
      </c>
      <c r="AL131">
        <v>65.07679589717384</v>
      </c>
      <c r="AM131">
        <f>(AO131 - AN131 + DX131*1E3/(8.314*(DZ131+273.15)) * AQ131/DW131 * AP131) * DW131/(100*DK131) * 1000/(1000 - AO131)</f>
        <v>0</v>
      </c>
      <c r="AN131">
        <v>20.09678162666667</v>
      </c>
      <c r="AO131">
        <v>21.95824242424242</v>
      </c>
      <c r="AP131">
        <v>9.060032337132087E-05</v>
      </c>
      <c r="AQ131">
        <v>105.27</v>
      </c>
      <c r="AR131">
        <v>1</v>
      </c>
      <c r="AS131">
        <v>0</v>
      </c>
      <c r="AT131">
        <f>IF(AR131*$H$15&gt;=AV131,1.0,(AV131/(AV131-AR131*$H$15)))</f>
        <v>0</v>
      </c>
      <c r="AU131">
        <f>(AT131-1)*100</f>
        <v>0</v>
      </c>
      <c r="AV131">
        <f>MAX(0,($B$15+$C$15*EE131)/(1+$D$15*EE131)*DX131/(DZ131+273)*$E$15)</f>
        <v>0</v>
      </c>
      <c r="AW131" t="s">
        <v>437</v>
      </c>
      <c r="AX131" t="s">
        <v>437</v>
      </c>
      <c r="AY131">
        <v>0</v>
      </c>
      <c r="AZ131">
        <v>0</v>
      </c>
      <c r="BA131">
        <f>1-AY131/AZ131</f>
        <v>0</v>
      </c>
      <c r="BB131">
        <v>0</v>
      </c>
      <c r="BC131" t="s">
        <v>437</v>
      </c>
      <c r="BD131" t="s">
        <v>437</v>
      </c>
      <c r="BE131">
        <v>0</v>
      </c>
      <c r="BF131">
        <v>0</v>
      </c>
      <c r="BG131">
        <f>1-BE131/BF131</f>
        <v>0</v>
      </c>
      <c r="BH131">
        <v>0.5</v>
      </c>
      <c r="BI131">
        <f>DH131</f>
        <v>0</v>
      </c>
      <c r="BJ131">
        <f>K131</f>
        <v>0</v>
      </c>
      <c r="BK131">
        <f>BG131*BH131*BI131</f>
        <v>0</v>
      </c>
      <c r="BL131">
        <f>(BJ131-BB131)/BI131</f>
        <v>0</v>
      </c>
      <c r="BM131">
        <f>(AZ131-BF131)/BF131</f>
        <v>0</v>
      </c>
      <c r="BN131">
        <f>AY131/(BA131+AY131/BF131)</f>
        <v>0</v>
      </c>
      <c r="BO131" t="s">
        <v>437</v>
      </c>
      <c r="BP131">
        <v>0</v>
      </c>
      <c r="BQ131">
        <f>IF(BP131&lt;&gt;0, BP131, BN131)</f>
        <v>0</v>
      </c>
      <c r="BR131">
        <f>1-BQ131/BF131</f>
        <v>0</v>
      </c>
      <c r="BS131">
        <f>(BF131-BE131)/(BF131-BQ131)</f>
        <v>0</v>
      </c>
      <c r="BT131">
        <f>(AZ131-BF131)/(AZ131-BQ131)</f>
        <v>0</v>
      </c>
      <c r="BU131">
        <f>(BF131-BE131)/(BF131-AY131)</f>
        <v>0</v>
      </c>
      <c r="BV131">
        <f>(AZ131-BF131)/(AZ131-AY131)</f>
        <v>0</v>
      </c>
      <c r="BW131">
        <f>(BS131*BQ131/BE131)</f>
        <v>0</v>
      </c>
      <c r="BX131">
        <f>(1-BW131)</f>
        <v>0</v>
      </c>
      <c r="DG131">
        <f>$B$13*EF131+$C$13*EG131+$F$13*ER131*(1-EU131)</f>
        <v>0</v>
      </c>
      <c r="DH131">
        <f>DG131*DI131</f>
        <v>0</v>
      </c>
      <c r="DI131">
        <f>($B$13*$D$11+$C$13*$D$11+$F$13*((FE131+EW131)/MAX(FE131+EW131+FF131, 0.1)*$I$11+FF131/MAX(FE131+EW131+FF131, 0.1)*$J$11))/($B$13+$C$13+$F$13)</f>
        <v>0</v>
      </c>
      <c r="DJ131">
        <f>($B$13*$K$11+$C$13*$K$11+$F$13*((FE131+EW131)/MAX(FE131+EW131+FF131, 0.1)*$P$11+FF131/MAX(FE131+EW131+FF131, 0.1)*$Q$11))/($B$13+$C$13+$F$13)</f>
        <v>0</v>
      </c>
      <c r="DK131">
        <v>2.96</v>
      </c>
      <c r="DL131">
        <v>0.5</v>
      </c>
      <c r="DM131" t="s">
        <v>438</v>
      </c>
      <c r="DN131">
        <v>2</v>
      </c>
      <c r="DO131" t="b">
        <v>1</v>
      </c>
      <c r="DP131">
        <v>1759075512.714286</v>
      </c>
      <c r="DQ131">
        <v>216.80875</v>
      </c>
      <c r="DR131">
        <v>201.4488928571429</v>
      </c>
      <c r="DS131">
        <v>21.93531428571429</v>
      </c>
      <c r="DT131">
        <v>20.09320357142857</v>
      </c>
      <c r="DU131">
        <v>217.7300714285714</v>
      </c>
      <c r="DV131">
        <v>21.64487142857143</v>
      </c>
      <c r="DW131">
        <v>500.0196785714285</v>
      </c>
      <c r="DX131">
        <v>90.89591785714285</v>
      </c>
      <c r="DY131">
        <v>0.06718650357142857</v>
      </c>
      <c r="DZ131">
        <v>28.84636428571428</v>
      </c>
      <c r="EA131">
        <v>29.99933214285715</v>
      </c>
      <c r="EB131">
        <v>999.9000000000002</v>
      </c>
      <c r="EC131">
        <v>0</v>
      </c>
      <c r="ED131">
        <v>0</v>
      </c>
      <c r="EE131">
        <v>9995.206785714287</v>
      </c>
      <c r="EF131">
        <v>0</v>
      </c>
      <c r="EG131">
        <v>11.08149642857143</v>
      </c>
      <c r="EH131">
        <v>15.35986428571428</v>
      </c>
      <c r="EI131">
        <v>221.6710714285714</v>
      </c>
      <c r="EJ131">
        <v>205.5796071428571</v>
      </c>
      <c r="EK131">
        <v>1.842106428571428</v>
      </c>
      <c r="EL131">
        <v>201.4488928571429</v>
      </c>
      <c r="EM131">
        <v>20.09320357142857</v>
      </c>
      <c r="EN131">
        <v>1.993830714285714</v>
      </c>
      <c r="EO131">
        <v>1.826391071428572</v>
      </c>
      <c r="EP131">
        <v>17.39543214285714</v>
      </c>
      <c r="EQ131">
        <v>16.01450714285714</v>
      </c>
      <c r="ER131">
        <v>2000.002142857143</v>
      </c>
      <c r="ES131">
        <v>0.9799950714285716</v>
      </c>
      <c r="ET131">
        <v>0.02000530357142857</v>
      </c>
      <c r="EU131">
        <v>0</v>
      </c>
      <c r="EV131">
        <v>422.3551428571429</v>
      </c>
      <c r="EW131">
        <v>5.00078</v>
      </c>
      <c r="EX131">
        <v>8347.891428571431</v>
      </c>
      <c r="EY131">
        <v>16379.63214285714</v>
      </c>
      <c r="EZ131">
        <v>39.53764285714284</v>
      </c>
      <c r="FA131">
        <v>40.33232142857143</v>
      </c>
      <c r="FB131">
        <v>39.79</v>
      </c>
      <c r="FC131">
        <v>40.02882142857143</v>
      </c>
      <c r="FD131">
        <v>40.71396428571428</v>
      </c>
      <c r="FE131">
        <v>1955.092142857143</v>
      </c>
      <c r="FF131">
        <v>39.91</v>
      </c>
      <c r="FG131">
        <v>0</v>
      </c>
      <c r="FH131">
        <v>1759075512.8</v>
      </c>
      <c r="FI131">
        <v>0</v>
      </c>
      <c r="FJ131">
        <v>422.4002799999999</v>
      </c>
      <c r="FK131">
        <v>5.564538468203668</v>
      </c>
      <c r="FL131">
        <v>93.02230785254606</v>
      </c>
      <c r="FM131">
        <v>8348.920400000001</v>
      </c>
      <c r="FN131">
        <v>15</v>
      </c>
      <c r="FO131">
        <v>0</v>
      </c>
      <c r="FP131" t="s">
        <v>439</v>
      </c>
      <c r="FQ131">
        <v>1746989605.5</v>
      </c>
      <c r="FR131">
        <v>1746989593.5</v>
      </c>
      <c r="FS131">
        <v>0</v>
      </c>
      <c r="FT131">
        <v>-0.274</v>
      </c>
      <c r="FU131">
        <v>-0.002</v>
      </c>
      <c r="FV131">
        <v>2.549</v>
      </c>
      <c r="FW131">
        <v>0.129</v>
      </c>
      <c r="FX131">
        <v>420</v>
      </c>
      <c r="FY131">
        <v>17</v>
      </c>
      <c r="FZ131">
        <v>0.02</v>
      </c>
      <c r="GA131">
        <v>0.04</v>
      </c>
      <c r="GB131">
        <v>15.0618475</v>
      </c>
      <c r="GC131">
        <v>7.018242776735453</v>
      </c>
      <c r="GD131">
        <v>0.6774674464457684</v>
      </c>
      <c r="GE131">
        <v>0</v>
      </c>
      <c r="GF131">
        <v>422.2374117647059</v>
      </c>
      <c r="GG131">
        <v>3.371611919081964</v>
      </c>
      <c r="GH131">
        <v>0.4178292022041235</v>
      </c>
      <c r="GI131">
        <v>0</v>
      </c>
      <c r="GJ131">
        <v>1.83723675</v>
      </c>
      <c r="GK131">
        <v>0.1256666791744843</v>
      </c>
      <c r="GL131">
        <v>0.01216929319794292</v>
      </c>
      <c r="GM131">
        <v>0</v>
      </c>
      <c r="GN131">
        <v>0</v>
      </c>
      <c r="GO131">
        <v>3</v>
      </c>
      <c r="GP131" t="s">
        <v>458</v>
      </c>
      <c r="GQ131">
        <v>3.10226</v>
      </c>
      <c r="GR131">
        <v>2.72525</v>
      </c>
      <c r="GS131">
        <v>0.0468078</v>
      </c>
      <c r="GT131">
        <v>0.0431238</v>
      </c>
      <c r="GU131">
        <v>0.1017</v>
      </c>
      <c r="GV131">
        <v>0.0968888</v>
      </c>
      <c r="GW131">
        <v>24917.3</v>
      </c>
      <c r="GX131">
        <v>22718.9</v>
      </c>
      <c r="GY131">
        <v>26705.4</v>
      </c>
      <c r="GZ131">
        <v>23965</v>
      </c>
      <c r="HA131">
        <v>38377.9</v>
      </c>
      <c r="HB131">
        <v>31985.6</v>
      </c>
      <c r="HC131">
        <v>46630.5</v>
      </c>
      <c r="HD131">
        <v>37909.2</v>
      </c>
      <c r="HE131">
        <v>1.86935</v>
      </c>
      <c r="HF131">
        <v>1.86742</v>
      </c>
      <c r="HG131">
        <v>0.120148</v>
      </c>
      <c r="HH131">
        <v>0</v>
      </c>
      <c r="HI131">
        <v>28.041</v>
      </c>
      <c r="HJ131">
        <v>999.9</v>
      </c>
      <c r="HK131">
        <v>48.5</v>
      </c>
      <c r="HL131">
        <v>31.1</v>
      </c>
      <c r="HM131">
        <v>24.2095</v>
      </c>
      <c r="HN131">
        <v>61.1391</v>
      </c>
      <c r="HO131">
        <v>22.0353</v>
      </c>
      <c r="HP131">
        <v>1</v>
      </c>
      <c r="HQ131">
        <v>0.125541</v>
      </c>
      <c r="HR131">
        <v>0.122473</v>
      </c>
      <c r="HS131">
        <v>20.2809</v>
      </c>
      <c r="HT131">
        <v>5.2101</v>
      </c>
      <c r="HU131">
        <v>11.9796</v>
      </c>
      <c r="HV131">
        <v>4.9633</v>
      </c>
      <c r="HW131">
        <v>3.27435</v>
      </c>
      <c r="HX131">
        <v>9999</v>
      </c>
      <c r="HY131">
        <v>9999</v>
      </c>
      <c r="HZ131">
        <v>9999</v>
      </c>
      <c r="IA131">
        <v>31.7</v>
      </c>
      <c r="IB131">
        <v>1.86398</v>
      </c>
      <c r="IC131">
        <v>1.86013</v>
      </c>
      <c r="ID131">
        <v>1.85838</v>
      </c>
      <c r="IE131">
        <v>1.85975</v>
      </c>
      <c r="IF131">
        <v>1.85989</v>
      </c>
      <c r="IG131">
        <v>1.85837</v>
      </c>
      <c r="IH131">
        <v>1.85745</v>
      </c>
      <c r="II131">
        <v>1.85242</v>
      </c>
      <c r="IJ131">
        <v>0</v>
      </c>
      <c r="IK131">
        <v>0</v>
      </c>
      <c r="IL131">
        <v>0</v>
      </c>
      <c r="IM131">
        <v>0</v>
      </c>
      <c r="IN131" t="s">
        <v>441</v>
      </c>
      <c r="IO131" t="s">
        <v>442</v>
      </c>
      <c r="IP131" t="s">
        <v>443</v>
      </c>
      <c r="IQ131" t="s">
        <v>443</v>
      </c>
      <c r="IR131" t="s">
        <v>443</v>
      </c>
      <c r="IS131" t="s">
        <v>443</v>
      </c>
      <c r="IT131">
        <v>0</v>
      </c>
      <c r="IU131">
        <v>100</v>
      </c>
      <c r="IV131">
        <v>100</v>
      </c>
      <c r="IW131">
        <v>-0.917</v>
      </c>
      <c r="IX131">
        <v>0.2909</v>
      </c>
      <c r="IY131">
        <v>-0.819046093373875</v>
      </c>
      <c r="IZ131">
        <v>-0.0008311593448893811</v>
      </c>
      <c r="JA131">
        <v>1.768286430498992E-06</v>
      </c>
      <c r="JB131">
        <v>-5.176383660599935E-10</v>
      </c>
      <c r="JC131">
        <v>0.01793090377665582</v>
      </c>
      <c r="JD131">
        <v>0.002652576625932546</v>
      </c>
      <c r="JE131">
        <v>0.0004569377311329863</v>
      </c>
      <c r="JF131">
        <v>1.003524486243527E-07</v>
      </c>
      <c r="JG131">
        <v>2</v>
      </c>
      <c r="JH131">
        <v>1975</v>
      </c>
      <c r="JI131">
        <v>1</v>
      </c>
      <c r="JJ131">
        <v>26</v>
      </c>
      <c r="JK131">
        <v>201431.9</v>
      </c>
      <c r="JL131">
        <v>201432.1</v>
      </c>
      <c r="JM131">
        <v>0.5358889999999999</v>
      </c>
      <c r="JN131">
        <v>2.64038</v>
      </c>
      <c r="JO131">
        <v>1.49658</v>
      </c>
      <c r="JP131">
        <v>2.34497</v>
      </c>
      <c r="JQ131">
        <v>1.54907</v>
      </c>
      <c r="JR131">
        <v>2.41333</v>
      </c>
      <c r="JS131">
        <v>35.9645</v>
      </c>
      <c r="JT131">
        <v>24.1838</v>
      </c>
      <c r="JU131">
        <v>18</v>
      </c>
      <c r="JV131">
        <v>481.875</v>
      </c>
      <c r="JW131">
        <v>495.27</v>
      </c>
      <c r="JX131">
        <v>27.447</v>
      </c>
      <c r="JY131">
        <v>28.8828</v>
      </c>
      <c r="JZ131">
        <v>30.0003</v>
      </c>
      <c r="KA131">
        <v>29.0386</v>
      </c>
      <c r="KB131">
        <v>29.0204</v>
      </c>
      <c r="KC131">
        <v>10.8292</v>
      </c>
      <c r="KD131">
        <v>19.7201</v>
      </c>
      <c r="KE131">
        <v>100</v>
      </c>
      <c r="KF131">
        <v>27.4473</v>
      </c>
      <c r="KG131">
        <v>146.246</v>
      </c>
      <c r="KH131">
        <v>20.062</v>
      </c>
      <c r="KI131">
        <v>101.956</v>
      </c>
      <c r="KJ131">
        <v>91.4284</v>
      </c>
    </row>
    <row r="132" spans="1:296">
      <c r="A132">
        <v>114</v>
      </c>
      <c r="B132">
        <v>1759075525</v>
      </c>
      <c r="C132">
        <v>2441.900000095367</v>
      </c>
      <c r="D132" t="s">
        <v>672</v>
      </c>
      <c r="E132" t="s">
        <v>673</v>
      </c>
      <c r="F132">
        <v>5</v>
      </c>
      <c r="G132" t="s">
        <v>639</v>
      </c>
      <c r="H132">
        <v>1759075517.160714</v>
      </c>
      <c r="I132">
        <f>(J132)/1000</f>
        <v>0</v>
      </c>
      <c r="J132">
        <f>IF(DO132, AM132, AG132)</f>
        <v>0</v>
      </c>
      <c r="K132">
        <f>IF(DO132, AH132, AF132)</f>
        <v>0</v>
      </c>
      <c r="L132">
        <f>DQ132 - IF(AT132&gt;1, K132*DK132*100.0/(AV132), 0)</f>
        <v>0</v>
      </c>
      <c r="M132">
        <f>((S132-I132/2)*L132-K132)/(S132+I132/2)</f>
        <v>0</v>
      </c>
      <c r="N132">
        <f>M132*(DX132+DY132)/1000.0</f>
        <v>0</v>
      </c>
      <c r="O132">
        <f>(DQ132 - IF(AT132&gt;1, K132*DK132*100.0/(AV132), 0))*(DX132+DY132)/1000.0</f>
        <v>0</v>
      </c>
      <c r="P132">
        <f>2.0/((1/R132-1/Q132)+SIGN(R132)*SQRT((1/R132-1/Q132)*(1/R132-1/Q132) + 4*DL132/((DL132+1)*(DL132+1))*(2*1/R132*1/Q132-1/Q132*1/Q132)))</f>
        <v>0</v>
      </c>
      <c r="Q132">
        <f>IF(LEFT(DM132,1)&lt;&gt;"0",IF(LEFT(DM132,1)="1",3.0,DN132),$D$5+$E$5*(EE132*DX132/($K$5*1000))+$F$5*(EE132*DX132/($K$5*1000))*MAX(MIN(DK132,$J$5),$I$5)*MAX(MIN(DK132,$J$5),$I$5)+$G$5*MAX(MIN(DK132,$J$5),$I$5)*(EE132*DX132/($K$5*1000))+$H$5*(EE132*DX132/($K$5*1000))*(EE132*DX132/($K$5*1000)))</f>
        <v>0</v>
      </c>
      <c r="R132">
        <f>I132*(1000-(1000*0.61365*exp(17.502*V132/(240.97+V132))/(DX132+DY132)+DS132)/2)/(1000*0.61365*exp(17.502*V132/(240.97+V132))/(DX132+DY132)-DS132)</f>
        <v>0</v>
      </c>
      <c r="S132">
        <f>1/((DL132+1)/(P132/1.6)+1/(Q132/1.37)) + DL132/((DL132+1)/(P132/1.6) + DL132/(Q132/1.37))</f>
        <v>0</v>
      </c>
      <c r="T132">
        <f>(DG132*DJ132)</f>
        <v>0</v>
      </c>
      <c r="U132">
        <f>(DZ132+(T132+2*0.95*5.67E-8*(((DZ132+$B$9)+273)^4-(DZ132+273)^4)-44100*I132)/(1.84*29.3*Q132+8*0.95*5.67E-8*(DZ132+273)^3))</f>
        <v>0</v>
      </c>
      <c r="V132">
        <f>($C$9*EA132+$D$9*EB132+$E$9*U132)</f>
        <v>0</v>
      </c>
      <c r="W132">
        <f>0.61365*exp(17.502*V132/(240.97+V132))</f>
        <v>0</v>
      </c>
      <c r="X132">
        <f>(Y132/Z132*100)</f>
        <v>0</v>
      </c>
      <c r="Y132">
        <f>DS132*(DX132+DY132)/1000</f>
        <v>0</v>
      </c>
      <c r="Z132">
        <f>0.61365*exp(17.502*DZ132/(240.97+DZ132))</f>
        <v>0</v>
      </c>
      <c r="AA132">
        <f>(W132-DS132*(DX132+DY132)/1000)</f>
        <v>0</v>
      </c>
      <c r="AB132">
        <f>(-I132*44100)</f>
        <v>0</v>
      </c>
      <c r="AC132">
        <f>2*29.3*Q132*0.92*(DZ132-V132)</f>
        <v>0</v>
      </c>
      <c r="AD132">
        <f>2*0.95*5.67E-8*(((DZ132+$B$9)+273)^4-(V132+273)^4)</f>
        <v>0</v>
      </c>
      <c r="AE132">
        <f>T132+AD132+AB132+AC132</f>
        <v>0</v>
      </c>
      <c r="AF132">
        <f>DW132*AT132*(DR132-DQ132*(1000-AT132*DT132)/(1000-AT132*DS132))/(100*DK132)</f>
        <v>0</v>
      </c>
      <c r="AG132">
        <f>1000*DW132*AT132*(DS132-DT132)/(100*DK132*(1000-AT132*DS132))</f>
        <v>0</v>
      </c>
      <c r="AH132">
        <f>(AI132 - AJ132 - DX132*1E3/(8.314*(DZ132+273.15)) * AL132/DW132 * AK132) * DW132/(100*DK132) * (1000 - DT132)/1000</f>
        <v>0</v>
      </c>
      <c r="AI132">
        <v>174.5698238626758</v>
      </c>
      <c r="AJ132">
        <v>183.116903030303</v>
      </c>
      <c r="AK132">
        <v>-3.279627944671166</v>
      </c>
      <c r="AL132">
        <v>65.07679589717384</v>
      </c>
      <c r="AM132">
        <f>(AO132 - AN132 + DX132*1E3/(8.314*(DZ132+273.15)) * AQ132/DW132 * AP132) * DW132/(100*DK132) * 1000/(1000 - AO132)</f>
        <v>0</v>
      </c>
      <c r="AN132">
        <v>20.09971085333333</v>
      </c>
      <c r="AO132">
        <v>21.97514909090908</v>
      </c>
      <c r="AP132">
        <v>0.0001007414223870161</v>
      </c>
      <c r="AQ132">
        <v>105.27</v>
      </c>
      <c r="AR132">
        <v>1</v>
      </c>
      <c r="AS132">
        <v>0</v>
      </c>
      <c r="AT132">
        <f>IF(AR132*$H$15&gt;=AV132,1.0,(AV132/(AV132-AR132*$H$15)))</f>
        <v>0</v>
      </c>
      <c r="AU132">
        <f>(AT132-1)*100</f>
        <v>0</v>
      </c>
      <c r="AV132">
        <f>MAX(0,($B$15+$C$15*EE132)/(1+$D$15*EE132)*DX132/(DZ132+273)*$E$15)</f>
        <v>0</v>
      </c>
      <c r="AW132" t="s">
        <v>437</v>
      </c>
      <c r="AX132" t="s">
        <v>437</v>
      </c>
      <c r="AY132">
        <v>0</v>
      </c>
      <c r="AZ132">
        <v>0</v>
      </c>
      <c r="BA132">
        <f>1-AY132/AZ132</f>
        <v>0</v>
      </c>
      <c r="BB132">
        <v>0</v>
      </c>
      <c r="BC132" t="s">
        <v>437</v>
      </c>
      <c r="BD132" t="s">
        <v>437</v>
      </c>
      <c r="BE132">
        <v>0</v>
      </c>
      <c r="BF132">
        <v>0</v>
      </c>
      <c r="BG132">
        <f>1-BE132/BF132</f>
        <v>0</v>
      </c>
      <c r="BH132">
        <v>0.5</v>
      </c>
      <c r="BI132">
        <f>DH132</f>
        <v>0</v>
      </c>
      <c r="BJ132">
        <f>K132</f>
        <v>0</v>
      </c>
      <c r="BK132">
        <f>BG132*BH132*BI132</f>
        <v>0</v>
      </c>
      <c r="BL132">
        <f>(BJ132-BB132)/BI132</f>
        <v>0</v>
      </c>
      <c r="BM132">
        <f>(AZ132-BF132)/BF132</f>
        <v>0</v>
      </c>
      <c r="BN132">
        <f>AY132/(BA132+AY132/BF132)</f>
        <v>0</v>
      </c>
      <c r="BO132" t="s">
        <v>437</v>
      </c>
      <c r="BP132">
        <v>0</v>
      </c>
      <c r="BQ132">
        <f>IF(BP132&lt;&gt;0, BP132, BN132)</f>
        <v>0</v>
      </c>
      <c r="BR132">
        <f>1-BQ132/BF132</f>
        <v>0</v>
      </c>
      <c r="BS132">
        <f>(BF132-BE132)/(BF132-BQ132)</f>
        <v>0</v>
      </c>
      <c r="BT132">
        <f>(AZ132-BF132)/(AZ132-BQ132)</f>
        <v>0</v>
      </c>
      <c r="BU132">
        <f>(BF132-BE132)/(BF132-AY132)</f>
        <v>0</v>
      </c>
      <c r="BV132">
        <f>(AZ132-BF132)/(AZ132-AY132)</f>
        <v>0</v>
      </c>
      <c r="BW132">
        <f>(BS132*BQ132/BE132)</f>
        <v>0</v>
      </c>
      <c r="BX132">
        <f>(1-BW132)</f>
        <v>0</v>
      </c>
      <c r="DG132">
        <f>$B$13*EF132+$C$13*EG132+$F$13*ER132*(1-EU132)</f>
        <v>0</v>
      </c>
      <c r="DH132">
        <f>DG132*DI132</f>
        <v>0</v>
      </c>
      <c r="DI132">
        <f>($B$13*$D$11+$C$13*$D$11+$F$13*((FE132+EW132)/MAX(FE132+EW132+FF132, 0.1)*$I$11+FF132/MAX(FE132+EW132+FF132, 0.1)*$J$11))/($B$13+$C$13+$F$13)</f>
        <v>0</v>
      </c>
      <c r="DJ132">
        <f>($B$13*$K$11+$C$13*$K$11+$F$13*((FE132+EW132)/MAX(FE132+EW132+FF132, 0.1)*$P$11+FF132/MAX(FE132+EW132+FF132, 0.1)*$Q$11))/($B$13+$C$13+$F$13)</f>
        <v>0</v>
      </c>
      <c r="DK132">
        <v>2.96</v>
      </c>
      <c r="DL132">
        <v>0.5</v>
      </c>
      <c r="DM132" t="s">
        <v>438</v>
      </c>
      <c r="DN132">
        <v>2</v>
      </c>
      <c r="DO132" t="b">
        <v>1</v>
      </c>
      <c r="DP132">
        <v>1759075517.160714</v>
      </c>
      <c r="DQ132">
        <v>202.5981071428571</v>
      </c>
      <c r="DR132">
        <v>186.7531428571428</v>
      </c>
      <c r="DS132">
        <v>21.94901428571429</v>
      </c>
      <c r="DT132">
        <v>20.09593571428571</v>
      </c>
      <c r="DU132">
        <v>203.5172142857143</v>
      </c>
      <c r="DV132">
        <v>21.65826428571429</v>
      </c>
      <c r="DW132">
        <v>500.0095714285714</v>
      </c>
      <c r="DX132">
        <v>90.89561785714285</v>
      </c>
      <c r="DY132">
        <v>0.06725993571428572</v>
      </c>
      <c r="DZ132">
        <v>28.84440357142857</v>
      </c>
      <c r="EA132">
        <v>29.99878214285714</v>
      </c>
      <c r="EB132">
        <v>999.9000000000002</v>
      </c>
      <c r="EC132">
        <v>0</v>
      </c>
      <c r="ED132">
        <v>0</v>
      </c>
      <c r="EE132">
        <v>9992.435714285715</v>
      </c>
      <c r="EF132">
        <v>0</v>
      </c>
      <c r="EG132">
        <v>11.0803</v>
      </c>
      <c r="EH132">
        <v>15.84498571428571</v>
      </c>
      <c r="EI132">
        <v>207.1445357142857</v>
      </c>
      <c r="EJ132">
        <v>190.5830357142857</v>
      </c>
      <c r="EK132">
        <v>1.853073214285714</v>
      </c>
      <c r="EL132">
        <v>186.7531428571428</v>
      </c>
      <c r="EM132">
        <v>20.09593571428571</v>
      </c>
      <c r="EN132">
        <v>1.995068928571428</v>
      </c>
      <c r="EO132">
        <v>1.826633928571429</v>
      </c>
      <c r="EP132">
        <v>17.40525357142857</v>
      </c>
      <c r="EQ132">
        <v>16.01658214285714</v>
      </c>
      <c r="ER132">
        <v>1999.991785714286</v>
      </c>
      <c r="ES132">
        <v>0.9799950714285716</v>
      </c>
      <c r="ET132">
        <v>0.02000529642857143</v>
      </c>
      <c r="EU132">
        <v>0</v>
      </c>
      <c r="EV132">
        <v>422.7994642857142</v>
      </c>
      <c r="EW132">
        <v>5.00078</v>
      </c>
      <c r="EX132">
        <v>8355.164999999999</v>
      </c>
      <c r="EY132">
        <v>16379.55357142857</v>
      </c>
      <c r="EZ132">
        <v>39.55099999999999</v>
      </c>
      <c r="FA132">
        <v>40.33682142857143</v>
      </c>
      <c r="FB132">
        <v>39.76985714285713</v>
      </c>
      <c r="FC132">
        <v>40.05107142857143</v>
      </c>
      <c r="FD132">
        <v>40.72960714285714</v>
      </c>
      <c r="FE132">
        <v>1955.081785714286</v>
      </c>
      <c r="FF132">
        <v>39.91</v>
      </c>
      <c r="FG132">
        <v>0</v>
      </c>
      <c r="FH132">
        <v>1759075517</v>
      </c>
      <c r="FI132">
        <v>0</v>
      </c>
      <c r="FJ132">
        <v>422.7661538461538</v>
      </c>
      <c r="FK132">
        <v>6.071179471109043</v>
      </c>
      <c r="FL132">
        <v>115.6591451472411</v>
      </c>
      <c r="FM132">
        <v>8355.600384615385</v>
      </c>
      <c r="FN132">
        <v>15</v>
      </c>
      <c r="FO132">
        <v>0</v>
      </c>
      <c r="FP132" t="s">
        <v>439</v>
      </c>
      <c r="FQ132">
        <v>1746989605.5</v>
      </c>
      <c r="FR132">
        <v>1746989593.5</v>
      </c>
      <c r="FS132">
        <v>0</v>
      </c>
      <c r="FT132">
        <v>-0.274</v>
      </c>
      <c r="FU132">
        <v>-0.002</v>
      </c>
      <c r="FV132">
        <v>2.549</v>
      </c>
      <c r="FW132">
        <v>0.129</v>
      </c>
      <c r="FX132">
        <v>420</v>
      </c>
      <c r="FY132">
        <v>17</v>
      </c>
      <c r="FZ132">
        <v>0.02</v>
      </c>
      <c r="GA132">
        <v>0.04</v>
      </c>
      <c r="GB132">
        <v>15.5174975</v>
      </c>
      <c r="GC132">
        <v>6.551832270168839</v>
      </c>
      <c r="GD132">
        <v>0.6325932818515779</v>
      </c>
      <c r="GE132">
        <v>0</v>
      </c>
      <c r="GF132">
        <v>422.4577352941176</v>
      </c>
      <c r="GG132">
        <v>5.622139035860508</v>
      </c>
      <c r="GH132">
        <v>0.5810710348811521</v>
      </c>
      <c r="GI132">
        <v>0</v>
      </c>
      <c r="GJ132">
        <v>1.8460295</v>
      </c>
      <c r="GK132">
        <v>0.1445212007504683</v>
      </c>
      <c r="GL132">
        <v>0.01394797116967194</v>
      </c>
      <c r="GM132">
        <v>0</v>
      </c>
      <c r="GN132">
        <v>0</v>
      </c>
      <c r="GO132">
        <v>3</v>
      </c>
      <c r="GP132" t="s">
        <v>458</v>
      </c>
      <c r="GQ132">
        <v>3.10185</v>
      </c>
      <c r="GR132">
        <v>2.72565</v>
      </c>
      <c r="GS132">
        <v>0.0437133</v>
      </c>
      <c r="GT132">
        <v>0.0398742</v>
      </c>
      <c r="GU132">
        <v>0.101759</v>
      </c>
      <c r="GV132">
        <v>0.0968889</v>
      </c>
      <c r="GW132">
        <v>24998</v>
      </c>
      <c r="GX132">
        <v>22796</v>
      </c>
      <c r="GY132">
        <v>26705.2</v>
      </c>
      <c r="GZ132">
        <v>23965</v>
      </c>
      <c r="HA132">
        <v>38374.7</v>
      </c>
      <c r="HB132">
        <v>31985</v>
      </c>
      <c r="HC132">
        <v>46630.1</v>
      </c>
      <c r="HD132">
        <v>37908.9</v>
      </c>
      <c r="HE132">
        <v>1.86863</v>
      </c>
      <c r="HF132">
        <v>1.86788</v>
      </c>
      <c r="HG132">
        <v>0.119574</v>
      </c>
      <c r="HH132">
        <v>0</v>
      </c>
      <c r="HI132">
        <v>28.0431</v>
      </c>
      <c r="HJ132">
        <v>999.9</v>
      </c>
      <c r="HK132">
        <v>48.5</v>
      </c>
      <c r="HL132">
        <v>31.1</v>
      </c>
      <c r="HM132">
        <v>24.2078</v>
      </c>
      <c r="HN132">
        <v>61.5691</v>
      </c>
      <c r="HO132">
        <v>22.2236</v>
      </c>
      <c r="HP132">
        <v>1</v>
      </c>
      <c r="HQ132">
        <v>0.125938</v>
      </c>
      <c r="HR132">
        <v>0.132269</v>
      </c>
      <c r="HS132">
        <v>20.2809</v>
      </c>
      <c r="HT132">
        <v>5.2101</v>
      </c>
      <c r="HU132">
        <v>11.9791</v>
      </c>
      <c r="HV132">
        <v>4.96325</v>
      </c>
      <c r="HW132">
        <v>3.27438</v>
      </c>
      <c r="HX132">
        <v>9999</v>
      </c>
      <c r="HY132">
        <v>9999</v>
      </c>
      <c r="HZ132">
        <v>9999</v>
      </c>
      <c r="IA132">
        <v>31.7</v>
      </c>
      <c r="IB132">
        <v>1.86396</v>
      </c>
      <c r="IC132">
        <v>1.86014</v>
      </c>
      <c r="ID132">
        <v>1.85837</v>
      </c>
      <c r="IE132">
        <v>1.85975</v>
      </c>
      <c r="IF132">
        <v>1.85989</v>
      </c>
      <c r="IG132">
        <v>1.85837</v>
      </c>
      <c r="IH132">
        <v>1.85744</v>
      </c>
      <c r="II132">
        <v>1.85242</v>
      </c>
      <c r="IJ132">
        <v>0</v>
      </c>
      <c r="IK132">
        <v>0</v>
      </c>
      <c r="IL132">
        <v>0</v>
      </c>
      <c r="IM132">
        <v>0</v>
      </c>
      <c r="IN132" t="s">
        <v>441</v>
      </c>
      <c r="IO132" t="s">
        <v>442</v>
      </c>
      <c r="IP132" t="s">
        <v>443</v>
      </c>
      <c r="IQ132" t="s">
        <v>443</v>
      </c>
      <c r="IR132" t="s">
        <v>443</v>
      </c>
      <c r="IS132" t="s">
        <v>443</v>
      </c>
      <c r="IT132">
        <v>0</v>
      </c>
      <c r="IU132">
        <v>100</v>
      </c>
      <c r="IV132">
        <v>100</v>
      </c>
      <c r="IW132">
        <v>-0.914</v>
      </c>
      <c r="IX132">
        <v>0.2913</v>
      </c>
      <c r="IY132">
        <v>-0.819046093373875</v>
      </c>
      <c r="IZ132">
        <v>-0.0008311593448893811</v>
      </c>
      <c r="JA132">
        <v>1.768286430498992E-06</v>
      </c>
      <c r="JB132">
        <v>-5.176383660599935E-10</v>
      </c>
      <c r="JC132">
        <v>0.01793090377665582</v>
      </c>
      <c r="JD132">
        <v>0.002652576625932546</v>
      </c>
      <c r="JE132">
        <v>0.0004569377311329863</v>
      </c>
      <c r="JF132">
        <v>1.003524486243527E-07</v>
      </c>
      <c r="JG132">
        <v>2</v>
      </c>
      <c r="JH132">
        <v>1975</v>
      </c>
      <c r="JI132">
        <v>1</v>
      </c>
      <c r="JJ132">
        <v>26</v>
      </c>
      <c r="JK132">
        <v>201432</v>
      </c>
      <c r="JL132">
        <v>201432.2</v>
      </c>
      <c r="JM132">
        <v>0.50415</v>
      </c>
      <c r="JN132">
        <v>2.64404</v>
      </c>
      <c r="JO132">
        <v>1.49658</v>
      </c>
      <c r="JP132">
        <v>2.34497</v>
      </c>
      <c r="JQ132">
        <v>1.54907</v>
      </c>
      <c r="JR132">
        <v>2.44995</v>
      </c>
      <c r="JS132">
        <v>35.9879</v>
      </c>
      <c r="JT132">
        <v>24.1751</v>
      </c>
      <c r="JU132">
        <v>18</v>
      </c>
      <c r="JV132">
        <v>481.479</v>
      </c>
      <c r="JW132">
        <v>495.597</v>
      </c>
      <c r="JX132">
        <v>27.4476</v>
      </c>
      <c r="JY132">
        <v>28.8864</v>
      </c>
      <c r="JZ132">
        <v>30.0004</v>
      </c>
      <c r="KA132">
        <v>29.0421</v>
      </c>
      <c r="KB132">
        <v>29.0239</v>
      </c>
      <c r="KC132">
        <v>10.0441</v>
      </c>
      <c r="KD132">
        <v>19.7201</v>
      </c>
      <c r="KE132">
        <v>100</v>
      </c>
      <c r="KF132">
        <v>27.4466</v>
      </c>
      <c r="KG132">
        <v>132.89</v>
      </c>
      <c r="KH132">
        <v>20.0395</v>
      </c>
      <c r="KI132">
        <v>101.955</v>
      </c>
      <c r="KJ132">
        <v>91.4281</v>
      </c>
    </row>
    <row r="133" spans="1:296">
      <c r="A133">
        <v>115</v>
      </c>
      <c r="B133">
        <v>1759075530</v>
      </c>
      <c r="C133">
        <v>2446.900000095367</v>
      </c>
      <c r="D133" t="s">
        <v>674</v>
      </c>
      <c r="E133" t="s">
        <v>675</v>
      </c>
      <c r="F133">
        <v>5</v>
      </c>
      <c r="G133" t="s">
        <v>639</v>
      </c>
      <c r="H133">
        <v>1759075522.462963</v>
      </c>
      <c r="I133">
        <f>(J133)/1000</f>
        <v>0</v>
      </c>
      <c r="J133">
        <f>IF(DO133, AM133, AG133)</f>
        <v>0</v>
      </c>
      <c r="K133">
        <f>IF(DO133, AH133, AF133)</f>
        <v>0</v>
      </c>
      <c r="L133">
        <f>DQ133 - IF(AT133&gt;1, K133*DK133*100.0/(AV133), 0)</f>
        <v>0</v>
      </c>
      <c r="M133">
        <f>((S133-I133/2)*L133-K133)/(S133+I133/2)</f>
        <v>0</v>
      </c>
      <c r="N133">
        <f>M133*(DX133+DY133)/1000.0</f>
        <v>0</v>
      </c>
      <c r="O133">
        <f>(DQ133 - IF(AT133&gt;1, K133*DK133*100.0/(AV133), 0))*(DX133+DY133)/1000.0</f>
        <v>0</v>
      </c>
      <c r="P133">
        <f>2.0/((1/R133-1/Q133)+SIGN(R133)*SQRT((1/R133-1/Q133)*(1/R133-1/Q133) + 4*DL133/((DL133+1)*(DL133+1))*(2*1/R133*1/Q133-1/Q133*1/Q133)))</f>
        <v>0</v>
      </c>
      <c r="Q133">
        <f>IF(LEFT(DM133,1)&lt;&gt;"0",IF(LEFT(DM133,1)="1",3.0,DN133),$D$5+$E$5*(EE133*DX133/($K$5*1000))+$F$5*(EE133*DX133/($K$5*1000))*MAX(MIN(DK133,$J$5),$I$5)*MAX(MIN(DK133,$J$5),$I$5)+$G$5*MAX(MIN(DK133,$J$5),$I$5)*(EE133*DX133/($K$5*1000))+$H$5*(EE133*DX133/($K$5*1000))*(EE133*DX133/($K$5*1000)))</f>
        <v>0</v>
      </c>
      <c r="R133">
        <f>I133*(1000-(1000*0.61365*exp(17.502*V133/(240.97+V133))/(DX133+DY133)+DS133)/2)/(1000*0.61365*exp(17.502*V133/(240.97+V133))/(DX133+DY133)-DS133)</f>
        <v>0</v>
      </c>
      <c r="S133">
        <f>1/((DL133+1)/(P133/1.6)+1/(Q133/1.37)) + DL133/((DL133+1)/(P133/1.6) + DL133/(Q133/1.37))</f>
        <v>0</v>
      </c>
      <c r="T133">
        <f>(DG133*DJ133)</f>
        <v>0</v>
      </c>
      <c r="U133">
        <f>(DZ133+(T133+2*0.95*5.67E-8*(((DZ133+$B$9)+273)^4-(DZ133+273)^4)-44100*I133)/(1.84*29.3*Q133+8*0.95*5.67E-8*(DZ133+273)^3))</f>
        <v>0</v>
      </c>
      <c r="V133">
        <f>($C$9*EA133+$D$9*EB133+$E$9*U133)</f>
        <v>0</v>
      </c>
      <c r="W133">
        <f>0.61365*exp(17.502*V133/(240.97+V133))</f>
        <v>0</v>
      </c>
      <c r="X133">
        <f>(Y133/Z133*100)</f>
        <v>0</v>
      </c>
      <c r="Y133">
        <f>DS133*(DX133+DY133)/1000</f>
        <v>0</v>
      </c>
      <c r="Z133">
        <f>0.61365*exp(17.502*DZ133/(240.97+DZ133))</f>
        <v>0</v>
      </c>
      <c r="AA133">
        <f>(W133-DS133*(DX133+DY133)/1000)</f>
        <v>0</v>
      </c>
      <c r="AB133">
        <f>(-I133*44100)</f>
        <v>0</v>
      </c>
      <c r="AC133">
        <f>2*29.3*Q133*0.92*(DZ133-V133)</f>
        <v>0</v>
      </c>
      <c r="AD133">
        <f>2*0.95*5.67E-8*(((DZ133+$B$9)+273)^4-(V133+273)^4)</f>
        <v>0</v>
      </c>
      <c r="AE133">
        <f>T133+AD133+AB133+AC133</f>
        <v>0</v>
      </c>
      <c r="AF133">
        <f>DW133*AT133*(DR133-DQ133*(1000-AT133*DT133)/(1000-AT133*DS133))/(100*DK133)</f>
        <v>0</v>
      </c>
      <c r="AG133">
        <f>1000*DW133*AT133*(DS133-DT133)/(100*DK133*(1000-AT133*DS133))</f>
        <v>0</v>
      </c>
      <c r="AH133">
        <f>(AI133 - AJ133 - DX133*1E3/(8.314*(DZ133+273.15)) * AL133/DW133 * AK133) * DW133/(100*DK133) * (1000 - DT133)/1000</f>
        <v>0</v>
      </c>
      <c r="AI133">
        <v>157.7740975710217</v>
      </c>
      <c r="AJ133">
        <v>166.7879575757575</v>
      </c>
      <c r="AK133">
        <v>-3.267717288728226</v>
      </c>
      <c r="AL133">
        <v>65.07679589717384</v>
      </c>
      <c r="AM133">
        <f>(AO133 - AN133 + DX133*1E3/(8.314*(DZ133+273.15)) * AQ133/DW133 * AP133) * DW133/(100*DK133) * 1000/(1000 - AO133)</f>
        <v>0</v>
      </c>
      <c r="AN133">
        <v>20.09990653333333</v>
      </c>
      <c r="AO133">
        <v>21.99890181818182</v>
      </c>
      <c r="AP133">
        <v>0.005157506493501488</v>
      </c>
      <c r="AQ133">
        <v>105.27</v>
      </c>
      <c r="AR133">
        <v>1</v>
      </c>
      <c r="AS133">
        <v>0</v>
      </c>
      <c r="AT133">
        <f>IF(AR133*$H$15&gt;=AV133,1.0,(AV133/(AV133-AR133*$H$15)))</f>
        <v>0</v>
      </c>
      <c r="AU133">
        <f>(AT133-1)*100</f>
        <v>0</v>
      </c>
      <c r="AV133">
        <f>MAX(0,($B$15+$C$15*EE133)/(1+$D$15*EE133)*DX133/(DZ133+273)*$E$15)</f>
        <v>0</v>
      </c>
      <c r="AW133" t="s">
        <v>437</v>
      </c>
      <c r="AX133" t="s">
        <v>437</v>
      </c>
      <c r="AY133">
        <v>0</v>
      </c>
      <c r="AZ133">
        <v>0</v>
      </c>
      <c r="BA133">
        <f>1-AY133/AZ133</f>
        <v>0</v>
      </c>
      <c r="BB133">
        <v>0</v>
      </c>
      <c r="BC133" t="s">
        <v>437</v>
      </c>
      <c r="BD133" t="s">
        <v>437</v>
      </c>
      <c r="BE133">
        <v>0</v>
      </c>
      <c r="BF133">
        <v>0</v>
      </c>
      <c r="BG133">
        <f>1-BE133/BF133</f>
        <v>0</v>
      </c>
      <c r="BH133">
        <v>0.5</v>
      </c>
      <c r="BI133">
        <f>DH133</f>
        <v>0</v>
      </c>
      <c r="BJ133">
        <f>K133</f>
        <v>0</v>
      </c>
      <c r="BK133">
        <f>BG133*BH133*BI133</f>
        <v>0</v>
      </c>
      <c r="BL133">
        <f>(BJ133-BB133)/BI133</f>
        <v>0</v>
      </c>
      <c r="BM133">
        <f>(AZ133-BF133)/BF133</f>
        <v>0</v>
      </c>
      <c r="BN133">
        <f>AY133/(BA133+AY133/BF133)</f>
        <v>0</v>
      </c>
      <c r="BO133" t="s">
        <v>437</v>
      </c>
      <c r="BP133">
        <v>0</v>
      </c>
      <c r="BQ133">
        <f>IF(BP133&lt;&gt;0, BP133, BN133)</f>
        <v>0</v>
      </c>
      <c r="BR133">
        <f>1-BQ133/BF133</f>
        <v>0</v>
      </c>
      <c r="BS133">
        <f>(BF133-BE133)/(BF133-BQ133)</f>
        <v>0</v>
      </c>
      <c r="BT133">
        <f>(AZ133-BF133)/(AZ133-BQ133)</f>
        <v>0</v>
      </c>
      <c r="BU133">
        <f>(BF133-BE133)/(BF133-AY133)</f>
        <v>0</v>
      </c>
      <c r="BV133">
        <f>(AZ133-BF133)/(AZ133-AY133)</f>
        <v>0</v>
      </c>
      <c r="BW133">
        <f>(BS133*BQ133/BE133)</f>
        <v>0</v>
      </c>
      <c r="BX133">
        <f>(1-BW133)</f>
        <v>0</v>
      </c>
      <c r="DG133">
        <f>$B$13*EF133+$C$13*EG133+$F$13*ER133*(1-EU133)</f>
        <v>0</v>
      </c>
      <c r="DH133">
        <f>DG133*DI133</f>
        <v>0</v>
      </c>
      <c r="DI133">
        <f>($B$13*$D$11+$C$13*$D$11+$F$13*((FE133+EW133)/MAX(FE133+EW133+FF133, 0.1)*$I$11+FF133/MAX(FE133+EW133+FF133, 0.1)*$J$11))/($B$13+$C$13+$F$13)</f>
        <v>0</v>
      </c>
      <c r="DJ133">
        <f>($B$13*$K$11+$C$13*$K$11+$F$13*((FE133+EW133)/MAX(FE133+EW133+FF133, 0.1)*$P$11+FF133/MAX(FE133+EW133+FF133, 0.1)*$Q$11))/($B$13+$C$13+$F$13)</f>
        <v>0</v>
      </c>
      <c r="DK133">
        <v>2.96</v>
      </c>
      <c r="DL133">
        <v>0.5</v>
      </c>
      <c r="DM133" t="s">
        <v>438</v>
      </c>
      <c r="DN133">
        <v>2</v>
      </c>
      <c r="DO133" t="b">
        <v>1</v>
      </c>
      <c r="DP133">
        <v>1759075522.462963</v>
      </c>
      <c r="DQ133">
        <v>185.6262962962963</v>
      </c>
      <c r="DR133">
        <v>169.2452592592593</v>
      </c>
      <c r="DS133">
        <v>21.96812592592593</v>
      </c>
      <c r="DT133">
        <v>20.09838518518518</v>
      </c>
      <c r="DU133">
        <v>186.5420740740741</v>
      </c>
      <c r="DV133">
        <v>21.67695555555556</v>
      </c>
      <c r="DW133">
        <v>499.9779259259259</v>
      </c>
      <c r="DX133">
        <v>90.89547037037038</v>
      </c>
      <c r="DY133">
        <v>0.0674266111111111</v>
      </c>
      <c r="DZ133">
        <v>28.84173703703704</v>
      </c>
      <c r="EA133">
        <v>29.99606666666666</v>
      </c>
      <c r="EB133">
        <v>999.9000000000001</v>
      </c>
      <c r="EC133">
        <v>0</v>
      </c>
      <c r="ED133">
        <v>0</v>
      </c>
      <c r="EE133">
        <v>9989.929629629629</v>
      </c>
      <c r="EF133">
        <v>0</v>
      </c>
      <c r="EG133">
        <v>11.0857037037037</v>
      </c>
      <c r="EH133">
        <v>16.38108888888889</v>
      </c>
      <c r="EI133">
        <v>189.7955555555556</v>
      </c>
      <c r="EJ133">
        <v>172.7165925925926</v>
      </c>
      <c r="EK133">
        <v>1.869728148148148</v>
      </c>
      <c r="EL133">
        <v>169.2452592592593</v>
      </c>
      <c r="EM133">
        <v>20.09838518518518</v>
      </c>
      <c r="EN133">
        <v>1.996802962962963</v>
      </c>
      <c r="EO133">
        <v>1.826852962962963</v>
      </c>
      <c r="EP133">
        <v>17.4189962962963</v>
      </c>
      <c r="EQ133">
        <v>16.01847037037037</v>
      </c>
      <c r="ER133">
        <v>1999.986666666667</v>
      </c>
      <c r="ES133">
        <v>0.9799951111111113</v>
      </c>
      <c r="ET133">
        <v>0.02000526296296296</v>
      </c>
      <c r="EU133">
        <v>0</v>
      </c>
      <c r="EV133">
        <v>423.371</v>
      </c>
      <c r="EW133">
        <v>5.00078</v>
      </c>
      <c r="EX133">
        <v>8366.390740740741</v>
      </c>
      <c r="EY133">
        <v>16379.5037037037</v>
      </c>
      <c r="EZ133">
        <v>39.54596296296296</v>
      </c>
      <c r="FA133">
        <v>40.34466666666666</v>
      </c>
      <c r="FB133">
        <v>39.85855555555555</v>
      </c>
      <c r="FC133">
        <v>40.04607407407407</v>
      </c>
      <c r="FD133">
        <v>40.7474074074074</v>
      </c>
      <c r="FE133">
        <v>1955.076666666666</v>
      </c>
      <c r="FF133">
        <v>39.91</v>
      </c>
      <c r="FG133">
        <v>0</v>
      </c>
      <c r="FH133">
        <v>1759075521.8</v>
      </c>
      <c r="FI133">
        <v>0</v>
      </c>
      <c r="FJ133">
        <v>423.3028846153846</v>
      </c>
      <c r="FK133">
        <v>6.847213674906616</v>
      </c>
      <c r="FL133">
        <v>142.2738462564558</v>
      </c>
      <c r="FM133">
        <v>8365.922692307693</v>
      </c>
      <c r="FN133">
        <v>15</v>
      </c>
      <c r="FO133">
        <v>0</v>
      </c>
      <c r="FP133" t="s">
        <v>439</v>
      </c>
      <c r="FQ133">
        <v>1746989605.5</v>
      </c>
      <c r="FR133">
        <v>1746989593.5</v>
      </c>
      <c r="FS133">
        <v>0</v>
      </c>
      <c r="FT133">
        <v>-0.274</v>
      </c>
      <c r="FU133">
        <v>-0.002</v>
      </c>
      <c r="FV133">
        <v>2.549</v>
      </c>
      <c r="FW133">
        <v>0.129</v>
      </c>
      <c r="FX133">
        <v>420</v>
      </c>
      <c r="FY133">
        <v>17</v>
      </c>
      <c r="FZ133">
        <v>0.02</v>
      </c>
      <c r="GA133">
        <v>0.04</v>
      </c>
      <c r="GB133">
        <v>16.08492682926829</v>
      </c>
      <c r="GC133">
        <v>6.090821602787455</v>
      </c>
      <c r="GD133">
        <v>0.6027408924459431</v>
      </c>
      <c r="GE133">
        <v>0</v>
      </c>
      <c r="GF133">
        <v>423.0463235294118</v>
      </c>
      <c r="GG133">
        <v>6.571474405904032</v>
      </c>
      <c r="GH133">
        <v>0.6831958947643325</v>
      </c>
      <c r="GI133">
        <v>0</v>
      </c>
      <c r="GJ133">
        <v>1.861262682926829</v>
      </c>
      <c r="GK133">
        <v>0.1859650871080169</v>
      </c>
      <c r="GL133">
        <v>0.01856341839635151</v>
      </c>
      <c r="GM133">
        <v>0</v>
      </c>
      <c r="GN133">
        <v>0</v>
      </c>
      <c r="GO133">
        <v>3</v>
      </c>
      <c r="GP133" t="s">
        <v>458</v>
      </c>
      <c r="GQ133">
        <v>3.10223</v>
      </c>
      <c r="GR133">
        <v>2.72554</v>
      </c>
      <c r="GS133">
        <v>0.0402048</v>
      </c>
      <c r="GT133">
        <v>0.0360982</v>
      </c>
      <c r="GU133">
        <v>0.101837</v>
      </c>
      <c r="GV133">
        <v>0.0968952</v>
      </c>
      <c r="GW133">
        <v>25089.5</v>
      </c>
      <c r="GX133">
        <v>22885.5</v>
      </c>
      <c r="GY133">
        <v>26705</v>
      </c>
      <c r="GZ133">
        <v>23964.9</v>
      </c>
      <c r="HA133">
        <v>38370.5</v>
      </c>
      <c r="HB133">
        <v>31984.3</v>
      </c>
      <c r="HC133">
        <v>46629.6</v>
      </c>
      <c r="HD133">
        <v>37908.8</v>
      </c>
      <c r="HE133">
        <v>1.8694</v>
      </c>
      <c r="HF133">
        <v>1.8674</v>
      </c>
      <c r="HG133">
        <v>0.119187</v>
      </c>
      <c r="HH133">
        <v>0</v>
      </c>
      <c r="HI133">
        <v>28.0431</v>
      </c>
      <c r="HJ133">
        <v>999.9</v>
      </c>
      <c r="HK133">
        <v>48.5</v>
      </c>
      <c r="HL133">
        <v>31.1</v>
      </c>
      <c r="HM133">
        <v>24.2085</v>
      </c>
      <c r="HN133">
        <v>61.1591</v>
      </c>
      <c r="HO133">
        <v>22.0312</v>
      </c>
      <c r="HP133">
        <v>1</v>
      </c>
      <c r="HQ133">
        <v>0.126194</v>
      </c>
      <c r="HR133">
        <v>0.136068</v>
      </c>
      <c r="HS133">
        <v>20.2809</v>
      </c>
      <c r="HT133">
        <v>5.2113</v>
      </c>
      <c r="HU133">
        <v>11.9782</v>
      </c>
      <c r="HV133">
        <v>4.96335</v>
      </c>
      <c r="HW133">
        <v>3.27453</v>
      </c>
      <c r="HX133">
        <v>9999</v>
      </c>
      <c r="HY133">
        <v>9999</v>
      </c>
      <c r="HZ133">
        <v>9999</v>
      </c>
      <c r="IA133">
        <v>31.7</v>
      </c>
      <c r="IB133">
        <v>1.86395</v>
      </c>
      <c r="IC133">
        <v>1.86014</v>
      </c>
      <c r="ID133">
        <v>1.85838</v>
      </c>
      <c r="IE133">
        <v>1.85975</v>
      </c>
      <c r="IF133">
        <v>1.85989</v>
      </c>
      <c r="IG133">
        <v>1.85837</v>
      </c>
      <c r="IH133">
        <v>1.85745</v>
      </c>
      <c r="II133">
        <v>1.85242</v>
      </c>
      <c r="IJ133">
        <v>0</v>
      </c>
      <c r="IK133">
        <v>0</v>
      </c>
      <c r="IL133">
        <v>0</v>
      </c>
      <c r="IM133">
        <v>0</v>
      </c>
      <c r="IN133" t="s">
        <v>441</v>
      </c>
      <c r="IO133" t="s">
        <v>442</v>
      </c>
      <c r="IP133" t="s">
        <v>443</v>
      </c>
      <c r="IQ133" t="s">
        <v>443</v>
      </c>
      <c r="IR133" t="s">
        <v>443</v>
      </c>
      <c r="IS133" t="s">
        <v>443</v>
      </c>
      <c r="IT133">
        <v>0</v>
      </c>
      <c r="IU133">
        <v>100</v>
      </c>
      <c r="IV133">
        <v>100</v>
      </c>
      <c r="IW133">
        <v>-0.91</v>
      </c>
      <c r="IX133">
        <v>0.2919</v>
      </c>
      <c r="IY133">
        <v>-0.819046093373875</v>
      </c>
      <c r="IZ133">
        <v>-0.0008311593448893811</v>
      </c>
      <c r="JA133">
        <v>1.768286430498992E-06</v>
      </c>
      <c r="JB133">
        <v>-5.176383660599935E-10</v>
      </c>
      <c r="JC133">
        <v>0.01793090377665582</v>
      </c>
      <c r="JD133">
        <v>0.002652576625932546</v>
      </c>
      <c r="JE133">
        <v>0.0004569377311329863</v>
      </c>
      <c r="JF133">
        <v>1.003524486243527E-07</v>
      </c>
      <c r="JG133">
        <v>2</v>
      </c>
      <c r="JH133">
        <v>1975</v>
      </c>
      <c r="JI133">
        <v>1</v>
      </c>
      <c r="JJ133">
        <v>26</v>
      </c>
      <c r="JK133">
        <v>201432.1</v>
      </c>
      <c r="JL133">
        <v>201432.3</v>
      </c>
      <c r="JM133">
        <v>0.457764</v>
      </c>
      <c r="JN133">
        <v>2.64771</v>
      </c>
      <c r="JO133">
        <v>1.49658</v>
      </c>
      <c r="JP133">
        <v>2.34497</v>
      </c>
      <c r="JQ133">
        <v>1.54907</v>
      </c>
      <c r="JR133">
        <v>2.41211</v>
      </c>
      <c r="JS133">
        <v>35.9879</v>
      </c>
      <c r="JT133">
        <v>24.1751</v>
      </c>
      <c r="JU133">
        <v>18</v>
      </c>
      <c r="JV133">
        <v>481.959</v>
      </c>
      <c r="JW133">
        <v>495.309</v>
      </c>
      <c r="JX133">
        <v>27.4474</v>
      </c>
      <c r="JY133">
        <v>28.8907</v>
      </c>
      <c r="JZ133">
        <v>30.0004</v>
      </c>
      <c r="KA133">
        <v>29.0458</v>
      </c>
      <c r="KB133">
        <v>29.027</v>
      </c>
      <c r="KC133">
        <v>9.25972</v>
      </c>
      <c r="KD133">
        <v>19.7201</v>
      </c>
      <c r="KE133">
        <v>100</v>
      </c>
      <c r="KF133">
        <v>27.4474</v>
      </c>
      <c r="KG133">
        <v>119.532</v>
      </c>
      <c r="KH133">
        <v>20.0066</v>
      </c>
      <c r="KI133">
        <v>101.954</v>
      </c>
      <c r="KJ133">
        <v>91.4276</v>
      </c>
    </row>
    <row r="134" spans="1:296">
      <c r="A134">
        <v>116</v>
      </c>
      <c r="B134">
        <v>1759075535</v>
      </c>
      <c r="C134">
        <v>2451.900000095367</v>
      </c>
      <c r="D134" t="s">
        <v>676</v>
      </c>
      <c r="E134" t="s">
        <v>677</v>
      </c>
      <c r="F134">
        <v>5</v>
      </c>
      <c r="G134" t="s">
        <v>639</v>
      </c>
      <c r="H134">
        <v>1759075527.481482</v>
      </c>
      <c r="I134">
        <f>(J134)/1000</f>
        <v>0</v>
      </c>
      <c r="J134">
        <f>IF(DO134, AM134, AG134)</f>
        <v>0</v>
      </c>
      <c r="K134">
        <f>IF(DO134, AH134, AF134)</f>
        <v>0</v>
      </c>
      <c r="L134">
        <f>DQ134 - IF(AT134&gt;1, K134*DK134*100.0/(AV134), 0)</f>
        <v>0</v>
      </c>
      <c r="M134">
        <f>((S134-I134/2)*L134-K134)/(S134+I134/2)</f>
        <v>0</v>
      </c>
      <c r="N134">
        <f>M134*(DX134+DY134)/1000.0</f>
        <v>0</v>
      </c>
      <c r="O134">
        <f>(DQ134 - IF(AT134&gt;1, K134*DK134*100.0/(AV134), 0))*(DX134+DY134)/1000.0</f>
        <v>0</v>
      </c>
      <c r="P134">
        <f>2.0/((1/R134-1/Q134)+SIGN(R134)*SQRT((1/R134-1/Q134)*(1/R134-1/Q134) + 4*DL134/((DL134+1)*(DL134+1))*(2*1/R134*1/Q134-1/Q134*1/Q134)))</f>
        <v>0</v>
      </c>
      <c r="Q134">
        <f>IF(LEFT(DM134,1)&lt;&gt;"0",IF(LEFT(DM134,1)="1",3.0,DN134),$D$5+$E$5*(EE134*DX134/($K$5*1000))+$F$5*(EE134*DX134/($K$5*1000))*MAX(MIN(DK134,$J$5),$I$5)*MAX(MIN(DK134,$J$5),$I$5)+$G$5*MAX(MIN(DK134,$J$5),$I$5)*(EE134*DX134/($K$5*1000))+$H$5*(EE134*DX134/($K$5*1000))*(EE134*DX134/($K$5*1000)))</f>
        <v>0</v>
      </c>
      <c r="R134">
        <f>I134*(1000-(1000*0.61365*exp(17.502*V134/(240.97+V134))/(DX134+DY134)+DS134)/2)/(1000*0.61365*exp(17.502*V134/(240.97+V134))/(DX134+DY134)-DS134)</f>
        <v>0</v>
      </c>
      <c r="S134">
        <f>1/((DL134+1)/(P134/1.6)+1/(Q134/1.37)) + DL134/((DL134+1)/(P134/1.6) + DL134/(Q134/1.37))</f>
        <v>0</v>
      </c>
      <c r="T134">
        <f>(DG134*DJ134)</f>
        <v>0</v>
      </c>
      <c r="U134">
        <f>(DZ134+(T134+2*0.95*5.67E-8*(((DZ134+$B$9)+273)^4-(DZ134+273)^4)-44100*I134)/(1.84*29.3*Q134+8*0.95*5.67E-8*(DZ134+273)^3))</f>
        <v>0</v>
      </c>
      <c r="V134">
        <f>($C$9*EA134+$D$9*EB134+$E$9*U134)</f>
        <v>0</v>
      </c>
      <c r="W134">
        <f>0.61365*exp(17.502*V134/(240.97+V134))</f>
        <v>0</v>
      </c>
      <c r="X134">
        <f>(Y134/Z134*100)</f>
        <v>0</v>
      </c>
      <c r="Y134">
        <f>DS134*(DX134+DY134)/1000</f>
        <v>0</v>
      </c>
      <c r="Z134">
        <f>0.61365*exp(17.502*DZ134/(240.97+DZ134))</f>
        <v>0</v>
      </c>
      <c r="AA134">
        <f>(W134-DS134*(DX134+DY134)/1000)</f>
        <v>0</v>
      </c>
      <c r="AB134">
        <f>(-I134*44100)</f>
        <v>0</v>
      </c>
      <c r="AC134">
        <f>2*29.3*Q134*0.92*(DZ134-V134)</f>
        <v>0</v>
      </c>
      <c r="AD134">
        <f>2*0.95*5.67E-8*(((DZ134+$B$9)+273)^4-(V134+273)^4)</f>
        <v>0</v>
      </c>
      <c r="AE134">
        <f>T134+AD134+AB134+AC134</f>
        <v>0</v>
      </c>
      <c r="AF134">
        <f>DW134*AT134*(DR134-DQ134*(1000-AT134*DT134)/(1000-AT134*DS134))/(100*DK134)</f>
        <v>0</v>
      </c>
      <c r="AG134">
        <f>1000*DW134*AT134*(DS134-DT134)/(100*DK134*(1000-AT134*DS134))</f>
        <v>0</v>
      </c>
      <c r="AH134">
        <f>(AI134 - AJ134 - DX134*1E3/(8.314*(DZ134+273.15)) * AL134/DW134 * AK134) * DW134/(100*DK134) * (1000 - DT134)/1000</f>
        <v>0</v>
      </c>
      <c r="AI134">
        <v>140.7344419829045</v>
      </c>
      <c r="AJ134">
        <v>150.4483151515152</v>
      </c>
      <c r="AK134">
        <v>-3.267654752690831</v>
      </c>
      <c r="AL134">
        <v>65.07679589717384</v>
      </c>
      <c r="AM134">
        <f>(AO134 - AN134 + DX134*1E3/(8.314*(DZ134+273.15)) * AQ134/DW134 * AP134) * DW134/(100*DK134) * 1000/(1000 - AO134)</f>
        <v>0</v>
      </c>
      <c r="AN134">
        <v>20.09951346666666</v>
      </c>
      <c r="AO134">
        <v>22.02502545454544</v>
      </c>
      <c r="AP134">
        <v>0.005262043290040493</v>
      </c>
      <c r="AQ134">
        <v>105.27</v>
      </c>
      <c r="AR134">
        <v>1</v>
      </c>
      <c r="AS134">
        <v>0</v>
      </c>
      <c r="AT134">
        <f>IF(AR134*$H$15&gt;=AV134,1.0,(AV134/(AV134-AR134*$H$15)))</f>
        <v>0</v>
      </c>
      <c r="AU134">
        <f>(AT134-1)*100</f>
        <v>0</v>
      </c>
      <c r="AV134">
        <f>MAX(0,($B$15+$C$15*EE134)/(1+$D$15*EE134)*DX134/(DZ134+273)*$E$15)</f>
        <v>0</v>
      </c>
      <c r="AW134" t="s">
        <v>437</v>
      </c>
      <c r="AX134" t="s">
        <v>437</v>
      </c>
      <c r="AY134">
        <v>0</v>
      </c>
      <c r="AZ134">
        <v>0</v>
      </c>
      <c r="BA134">
        <f>1-AY134/AZ134</f>
        <v>0</v>
      </c>
      <c r="BB134">
        <v>0</v>
      </c>
      <c r="BC134" t="s">
        <v>437</v>
      </c>
      <c r="BD134" t="s">
        <v>437</v>
      </c>
      <c r="BE134">
        <v>0</v>
      </c>
      <c r="BF134">
        <v>0</v>
      </c>
      <c r="BG134">
        <f>1-BE134/BF134</f>
        <v>0</v>
      </c>
      <c r="BH134">
        <v>0.5</v>
      </c>
      <c r="BI134">
        <f>DH134</f>
        <v>0</v>
      </c>
      <c r="BJ134">
        <f>K134</f>
        <v>0</v>
      </c>
      <c r="BK134">
        <f>BG134*BH134*BI134</f>
        <v>0</v>
      </c>
      <c r="BL134">
        <f>(BJ134-BB134)/BI134</f>
        <v>0</v>
      </c>
      <c r="BM134">
        <f>(AZ134-BF134)/BF134</f>
        <v>0</v>
      </c>
      <c r="BN134">
        <f>AY134/(BA134+AY134/BF134)</f>
        <v>0</v>
      </c>
      <c r="BO134" t="s">
        <v>437</v>
      </c>
      <c r="BP134">
        <v>0</v>
      </c>
      <c r="BQ134">
        <f>IF(BP134&lt;&gt;0, BP134, BN134)</f>
        <v>0</v>
      </c>
      <c r="BR134">
        <f>1-BQ134/BF134</f>
        <v>0</v>
      </c>
      <c r="BS134">
        <f>(BF134-BE134)/(BF134-BQ134)</f>
        <v>0</v>
      </c>
      <c r="BT134">
        <f>(AZ134-BF134)/(AZ134-BQ134)</f>
        <v>0</v>
      </c>
      <c r="BU134">
        <f>(BF134-BE134)/(BF134-AY134)</f>
        <v>0</v>
      </c>
      <c r="BV134">
        <f>(AZ134-BF134)/(AZ134-AY134)</f>
        <v>0</v>
      </c>
      <c r="BW134">
        <f>(BS134*BQ134/BE134)</f>
        <v>0</v>
      </c>
      <c r="BX134">
        <f>(1-BW134)</f>
        <v>0</v>
      </c>
      <c r="DG134">
        <f>$B$13*EF134+$C$13*EG134+$F$13*ER134*(1-EU134)</f>
        <v>0</v>
      </c>
      <c r="DH134">
        <f>DG134*DI134</f>
        <v>0</v>
      </c>
      <c r="DI134">
        <f>($B$13*$D$11+$C$13*$D$11+$F$13*((FE134+EW134)/MAX(FE134+EW134+FF134, 0.1)*$I$11+FF134/MAX(FE134+EW134+FF134, 0.1)*$J$11))/($B$13+$C$13+$F$13)</f>
        <v>0</v>
      </c>
      <c r="DJ134">
        <f>($B$13*$K$11+$C$13*$K$11+$F$13*((FE134+EW134)/MAX(FE134+EW134+FF134, 0.1)*$P$11+FF134/MAX(FE134+EW134+FF134, 0.1)*$Q$11))/($B$13+$C$13+$F$13)</f>
        <v>0</v>
      </c>
      <c r="DK134">
        <v>2.96</v>
      </c>
      <c r="DL134">
        <v>0.5</v>
      </c>
      <c r="DM134" t="s">
        <v>438</v>
      </c>
      <c r="DN134">
        <v>2</v>
      </c>
      <c r="DO134" t="b">
        <v>1</v>
      </c>
      <c r="DP134">
        <v>1759075527.481482</v>
      </c>
      <c r="DQ134">
        <v>169.5731481481482</v>
      </c>
      <c r="DR134">
        <v>152.6197407407408</v>
      </c>
      <c r="DS134">
        <v>21.98992592592592</v>
      </c>
      <c r="DT134">
        <v>20.09953333333333</v>
      </c>
      <c r="DU134">
        <v>170.4849259259259</v>
      </c>
      <c r="DV134">
        <v>21.69826666666667</v>
      </c>
      <c r="DW134">
        <v>499.9608518518519</v>
      </c>
      <c r="DX134">
        <v>90.89578888888889</v>
      </c>
      <c r="DY134">
        <v>0.0674597</v>
      </c>
      <c r="DZ134">
        <v>28.8401962962963</v>
      </c>
      <c r="EA134">
        <v>29.9908037037037</v>
      </c>
      <c r="EB134">
        <v>999.9000000000001</v>
      </c>
      <c r="EC134">
        <v>0</v>
      </c>
      <c r="ED134">
        <v>0</v>
      </c>
      <c r="EE134">
        <v>9995.414814814812</v>
      </c>
      <c r="EF134">
        <v>0</v>
      </c>
      <c r="EG134">
        <v>11.09538518518518</v>
      </c>
      <c r="EH134">
        <v>16.95350740740741</v>
      </c>
      <c r="EI134">
        <v>173.3857037037037</v>
      </c>
      <c r="EJ134">
        <v>155.7502592592593</v>
      </c>
      <c r="EK134">
        <v>1.890385185185185</v>
      </c>
      <c r="EL134">
        <v>152.6197407407408</v>
      </c>
      <c r="EM134">
        <v>20.09953333333333</v>
      </c>
      <c r="EN134">
        <v>1.99879037037037</v>
      </c>
      <c r="EO134">
        <v>1.826963333333333</v>
      </c>
      <c r="EP134">
        <v>17.43475555555555</v>
      </c>
      <c r="EQ134">
        <v>16.01941481481482</v>
      </c>
      <c r="ER134">
        <v>1999.981111111111</v>
      </c>
      <c r="ES134">
        <v>0.9799951111111113</v>
      </c>
      <c r="ET134">
        <v>0.02000525555555556</v>
      </c>
      <c r="EU134">
        <v>0</v>
      </c>
      <c r="EV134">
        <v>424.048</v>
      </c>
      <c r="EW134">
        <v>5.00078</v>
      </c>
      <c r="EX134">
        <v>8379.725925925926</v>
      </c>
      <c r="EY134">
        <v>16379.45925925926</v>
      </c>
      <c r="EZ134">
        <v>39.54137037037036</v>
      </c>
      <c r="FA134">
        <v>40.34466666666666</v>
      </c>
      <c r="FB134">
        <v>39.80762962962963</v>
      </c>
      <c r="FC134">
        <v>40.03685185185185</v>
      </c>
      <c r="FD134">
        <v>40.73825925925926</v>
      </c>
      <c r="FE134">
        <v>1955.071111111111</v>
      </c>
      <c r="FF134">
        <v>39.91</v>
      </c>
      <c r="FG134">
        <v>0</v>
      </c>
      <c r="FH134">
        <v>1759075527.2</v>
      </c>
      <c r="FI134">
        <v>0</v>
      </c>
      <c r="FJ134">
        <v>424.09928</v>
      </c>
      <c r="FK134">
        <v>9.865999996846089</v>
      </c>
      <c r="FL134">
        <v>178.6176923265937</v>
      </c>
      <c r="FM134">
        <v>8381.1132</v>
      </c>
      <c r="FN134">
        <v>15</v>
      </c>
      <c r="FO134">
        <v>0</v>
      </c>
      <c r="FP134" t="s">
        <v>439</v>
      </c>
      <c r="FQ134">
        <v>1746989605.5</v>
      </c>
      <c r="FR134">
        <v>1746989593.5</v>
      </c>
      <c r="FS134">
        <v>0</v>
      </c>
      <c r="FT134">
        <v>-0.274</v>
      </c>
      <c r="FU134">
        <v>-0.002</v>
      </c>
      <c r="FV134">
        <v>2.549</v>
      </c>
      <c r="FW134">
        <v>0.129</v>
      </c>
      <c r="FX134">
        <v>420</v>
      </c>
      <c r="FY134">
        <v>17</v>
      </c>
      <c r="FZ134">
        <v>0.02</v>
      </c>
      <c r="GA134">
        <v>0.04</v>
      </c>
      <c r="GB134">
        <v>16.62886097560976</v>
      </c>
      <c r="GC134">
        <v>6.724354703832793</v>
      </c>
      <c r="GD134">
        <v>0.666032408161194</v>
      </c>
      <c r="GE134">
        <v>0</v>
      </c>
      <c r="GF134">
        <v>423.6597647058823</v>
      </c>
      <c r="GG134">
        <v>8.114132925197804</v>
      </c>
      <c r="GH134">
        <v>0.8464604524594471</v>
      </c>
      <c r="GI134">
        <v>0</v>
      </c>
      <c r="GJ134">
        <v>1.879311463414634</v>
      </c>
      <c r="GK134">
        <v>0.2429483623693387</v>
      </c>
      <c r="GL134">
        <v>0.02423272757374408</v>
      </c>
      <c r="GM134">
        <v>0</v>
      </c>
      <c r="GN134">
        <v>0</v>
      </c>
      <c r="GO134">
        <v>3</v>
      </c>
      <c r="GP134" t="s">
        <v>458</v>
      </c>
      <c r="GQ134">
        <v>3.10206</v>
      </c>
      <c r="GR134">
        <v>2.72562</v>
      </c>
      <c r="GS134">
        <v>0.0366118</v>
      </c>
      <c r="GT134">
        <v>0.0322846</v>
      </c>
      <c r="GU134">
        <v>0.101921</v>
      </c>
      <c r="GV134">
        <v>0.0968585</v>
      </c>
      <c r="GW134">
        <v>25183.3</v>
      </c>
      <c r="GX134">
        <v>22975.6</v>
      </c>
      <c r="GY134">
        <v>26704.9</v>
      </c>
      <c r="GZ134">
        <v>23964.5</v>
      </c>
      <c r="HA134">
        <v>38366.2</v>
      </c>
      <c r="HB134">
        <v>31984.7</v>
      </c>
      <c r="HC134">
        <v>46629.3</v>
      </c>
      <c r="HD134">
        <v>37908.2</v>
      </c>
      <c r="HE134">
        <v>1.86913</v>
      </c>
      <c r="HF134">
        <v>1.8673</v>
      </c>
      <c r="HG134">
        <v>0.11947</v>
      </c>
      <c r="HH134">
        <v>0</v>
      </c>
      <c r="HI134">
        <v>28.0431</v>
      </c>
      <c r="HJ134">
        <v>999.9</v>
      </c>
      <c r="HK134">
        <v>48.5</v>
      </c>
      <c r="HL134">
        <v>31.1</v>
      </c>
      <c r="HM134">
        <v>24.2091</v>
      </c>
      <c r="HN134">
        <v>60.9591</v>
      </c>
      <c r="HO134">
        <v>22.0673</v>
      </c>
      <c r="HP134">
        <v>1</v>
      </c>
      <c r="HQ134">
        <v>0.126588</v>
      </c>
      <c r="HR134">
        <v>0.122484</v>
      </c>
      <c r="HS134">
        <v>20.2809</v>
      </c>
      <c r="HT134">
        <v>5.21085</v>
      </c>
      <c r="HU134">
        <v>11.9796</v>
      </c>
      <c r="HV134">
        <v>4.96295</v>
      </c>
      <c r="HW134">
        <v>3.27448</v>
      </c>
      <c r="HX134">
        <v>9999</v>
      </c>
      <c r="HY134">
        <v>9999</v>
      </c>
      <c r="HZ134">
        <v>9999</v>
      </c>
      <c r="IA134">
        <v>31.7</v>
      </c>
      <c r="IB134">
        <v>1.86395</v>
      </c>
      <c r="IC134">
        <v>1.86013</v>
      </c>
      <c r="ID134">
        <v>1.85838</v>
      </c>
      <c r="IE134">
        <v>1.85975</v>
      </c>
      <c r="IF134">
        <v>1.85989</v>
      </c>
      <c r="IG134">
        <v>1.85837</v>
      </c>
      <c r="IH134">
        <v>1.85745</v>
      </c>
      <c r="II134">
        <v>1.85242</v>
      </c>
      <c r="IJ134">
        <v>0</v>
      </c>
      <c r="IK134">
        <v>0</v>
      </c>
      <c r="IL134">
        <v>0</v>
      </c>
      <c r="IM134">
        <v>0</v>
      </c>
      <c r="IN134" t="s">
        <v>441</v>
      </c>
      <c r="IO134" t="s">
        <v>442</v>
      </c>
      <c r="IP134" t="s">
        <v>443</v>
      </c>
      <c r="IQ134" t="s">
        <v>443</v>
      </c>
      <c r="IR134" t="s">
        <v>443</v>
      </c>
      <c r="IS134" t="s">
        <v>443</v>
      </c>
      <c r="IT134">
        <v>0</v>
      </c>
      <c r="IU134">
        <v>100</v>
      </c>
      <c r="IV134">
        <v>100</v>
      </c>
      <c r="IW134">
        <v>-0.904</v>
      </c>
      <c r="IX134">
        <v>0.2925</v>
      </c>
      <c r="IY134">
        <v>-0.819046093373875</v>
      </c>
      <c r="IZ134">
        <v>-0.0008311593448893811</v>
      </c>
      <c r="JA134">
        <v>1.768286430498992E-06</v>
      </c>
      <c r="JB134">
        <v>-5.176383660599935E-10</v>
      </c>
      <c r="JC134">
        <v>0.01793090377665582</v>
      </c>
      <c r="JD134">
        <v>0.002652576625932546</v>
      </c>
      <c r="JE134">
        <v>0.0004569377311329863</v>
      </c>
      <c r="JF134">
        <v>1.003524486243527E-07</v>
      </c>
      <c r="JG134">
        <v>2</v>
      </c>
      <c r="JH134">
        <v>1975</v>
      </c>
      <c r="JI134">
        <v>1</v>
      </c>
      <c r="JJ134">
        <v>26</v>
      </c>
      <c r="JK134">
        <v>201432.2</v>
      </c>
      <c r="JL134">
        <v>201432.4</v>
      </c>
      <c r="JM134">
        <v>0.41626</v>
      </c>
      <c r="JN134">
        <v>2.65015</v>
      </c>
      <c r="JO134">
        <v>1.49658</v>
      </c>
      <c r="JP134">
        <v>2.34497</v>
      </c>
      <c r="JQ134">
        <v>1.54907</v>
      </c>
      <c r="JR134">
        <v>2.46582</v>
      </c>
      <c r="JS134">
        <v>35.9879</v>
      </c>
      <c r="JT134">
        <v>24.1838</v>
      </c>
      <c r="JU134">
        <v>18</v>
      </c>
      <c r="JV134">
        <v>481.826</v>
      </c>
      <c r="JW134">
        <v>495.279</v>
      </c>
      <c r="JX134">
        <v>27.4478</v>
      </c>
      <c r="JY134">
        <v>28.8947</v>
      </c>
      <c r="JZ134">
        <v>30.0004</v>
      </c>
      <c r="KA134">
        <v>29.0495</v>
      </c>
      <c r="KB134">
        <v>29.0313</v>
      </c>
      <c r="KC134">
        <v>8.41089</v>
      </c>
      <c r="KD134">
        <v>20.013</v>
      </c>
      <c r="KE134">
        <v>100</v>
      </c>
      <c r="KF134">
        <v>27.4589</v>
      </c>
      <c r="KG134">
        <v>99.49469999999999</v>
      </c>
      <c r="KH134">
        <v>19.9638</v>
      </c>
      <c r="KI134">
        <v>101.954</v>
      </c>
      <c r="KJ134">
        <v>91.42619999999999</v>
      </c>
    </row>
    <row r="135" spans="1:296">
      <c r="A135">
        <v>117</v>
      </c>
      <c r="B135">
        <v>1759075540</v>
      </c>
      <c r="C135">
        <v>2456.900000095367</v>
      </c>
      <c r="D135" t="s">
        <v>678</v>
      </c>
      <c r="E135" t="s">
        <v>679</v>
      </c>
      <c r="F135">
        <v>5</v>
      </c>
      <c r="G135" t="s">
        <v>639</v>
      </c>
      <c r="H135">
        <v>1759075532.5</v>
      </c>
      <c r="I135">
        <f>(J135)/1000</f>
        <v>0</v>
      </c>
      <c r="J135">
        <f>IF(DO135, AM135, AG135)</f>
        <v>0</v>
      </c>
      <c r="K135">
        <f>IF(DO135, AH135, AF135)</f>
        <v>0</v>
      </c>
      <c r="L135">
        <f>DQ135 - IF(AT135&gt;1, K135*DK135*100.0/(AV135), 0)</f>
        <v>0</v>
      </c>
      <c r="M135">
        <f>((S135-I135/2)*L135-K135)/(S135+I135/2)</f>
        <v>0</v>
      </c>
      <c r="N135">
        <f>M135*(DX135+DY135)/1000.0</f>
        <v>0</v>
      </c>
      <c r="O135">
        <f>(DQ135 - IF(AT135&gt;1, K135*DK135*100.0/(AV135), 0))*(DX135+DY135)/1000.0</f>
        <v>0</v>
      </c>
      <c r="P135">
        <f>2.0/((1/R135-1/Q135)+SIGN(R135)*SQRT((1/R135-1/Q135)*(1/R135-1/Q135) + 4*DL135/((DL135+1)*(DL135+1))*(2*1/R135*1/Q135-1/Q135*1/Q135)))</f>
        <v>0</v>
      </c>
      <c r="Q135">
        <f>IF(LEFT(DM135,1)&lt;&gt;"0",IF(LEFT(DM135,1)="1",3.0,DN135),$D$5+$E$5*(EE135*DX135/($K$5*1000))+$F$5*(EE135*DX135/($K$5*1000))*MAX(MIN(DK135,$J$5),$I$5)*MAX(MIN(DK135,$J$5),$I$5)+$G$5*MAX(MIN(DK135,$J$5),$I$5)*(EE135*DX135/($K$5*1000))+$H$5*(EE135*DX135/($K$5*1000))*(EE135*DX135/($K$5*1000)))</f>
        <v>0</v>
      </c>
      <c r="R135">
        <f>I135*(1000-(1000*0.61365*exp(17.502*V135/(240.97+V135))/(DX135+DY135)+DS135)/2)/(1000*0.61365*exp(17.502*V135/(240.97+V135))/(DX135+DY135)-DS135)</f>
        <v>0</v>
      </c>
      <c r="S135">
        <f>1/((DL135+1)/(P135/1.6)+1/(Q135/1.37)) + DL135/((DL135+1)/(P135/1.6) + DL135/(Q135/1.37))</f>
        <v>0</v>
      </c>
      <c r="T135">
        <f>(DG135*DJ135)</f>
        <v>0</v>
      </c>
      <c r="U135">
        <f>(DZ135+(T135+2*0.95*5.67E-8*(((DZ135+$B$9)+273)^4-(DZ135+273)^4)-44100*I135)/(1.84*29.3*Q135+8*0.95*5.67E-8*(DZ135+273)^3))</f>
        <v>0</v>
      </c>
      <c r="V135">
        <f>($C$9*EA135+$D$9*EB135+$E$9*U135)</f>
        <v>0</v>
      </c>
      <c r="W135">
        <f>0.61365*exp(17.502*V135/(240.97+V135))</f>
        <v>0</v>
      </c>
      <c r="X135">
        <f>(Y135/Z135*100)</f>
        <v>0</v>
      </c>
      <c r="Y135">
        <f>DS135*(DX135+DY135)/1000</f>
        <v>0</v>
      </c>
      <c r="Z135">
        <f>0.61365*exp(17.502*DZ135/(240.97+DZ135))</f>
        <v>0</v>
      </c>
      <c r="AA135">
        <f>(W135-DS135*(DX135+DY135)/1000)</f>
        <v>0</v>
      </c>
      <c r="AB135">
        <f>(-I135*44100)</f>
        <v>0</v>
      </c>
      <c r="AC135">
        <f>2*29.3*Q135*0.92*(DZ135-V135)</f>
        <v>0</v>
      </c>
      <c r="AD135">
        <f>2*0.95*5.67E-8*(((DZ135+$B$9)+273)^4-(V135+273)^4)</f>
        <v>0</v>
      </c>
      <c r="AE135">
        <f>T135+AD135+AB135+AC135</f>
        <v>0</v>
      </c>
      <c r="AF135">
        <f>DW135*AT135*(DR135-DQ135*(1000-AT135*DT135)/(1000-AT135*DS135))/(100*DK135)</f>
        <v>0</v>
      </c>
      <c r="AG135">
        <f>1000*DW135*AT135*(DS135-DT135)/(100*DK135*(1000-AT135*DS135))</f>
        <v>0</v>
      </c>
      <c r="AH135">
        <f>(AI135 - AJ135 - DX135*1E3/(8.314*(DZ135+273.15)) * AL135/DW135 * AK135) * DW135/(100*DK135) * (1000 - DT135)/1000</f>
        <v>0</v>
      </c>
      <c r="AI135">
        <v>123.8338091408693</v>
      </c>
      <c r="AJ135">
        <v>134.0741636363637</v>
      </c>
      <c r="AK135">
        <v>-3.273357680926456</v>
      </c>
      <c r="AL135">
        <v>65.07679589717384</v>
      </c>
      <c r="AM135">
        <f>(AO135 - AN135 + DX135*1E3/(8.314*(DZ135+273.15)) * AQ135/DW135 * AP135) * DW135/(100*DK135) * 1000/(1000 - AO135)</f>
        <v>0</v>
      </c>
      <c r="AN135">
        <v>20.05081474666668</v>
      </c>
      <c r="AO135">
        <v>22.04124242424241</v>
      </c>
      <c r="AP135">
        <v>0.0006779082251062735</v>
      </c>
      <c r="AQ135">
        <v>105.27</v>
      </c>
      <c r="AR135">
        <v>1</v>
      </c>
      <c r="AS135">
        <v>0</v>
      </c>
      <c r="AT135">
        <f>IF(AR135*$H$15&gt;=AV135,1.0,(AV135/(AV135-AR135*$H$15)))</f>
        <v>0</v>
      </c>
      <c r="AU135">
        <f>(AT135-1)*100</f>
        <v>0</v>
      </c>
      <c r="AV135">
        <f>MAX(0,($B$15+$C$15*EE135)/(1+$D$15*EE135)*DX135/(DZ135+273)*$E$15)</f>
        <v>0</v>
      </c>
      <c r="AW135" t="s">
        <v>437</v>
      </c>
      <c r="AX135" t="s">
        <v>437</v>
      </c>
      <c r="AY135">
        <v>0</v>
      </c>
      <c r="AZ135">
        <v>0</v>
      </c>
      <c r="BA135">
        <f>1-AY135/AZ135</f>
        <v>0</v>
      </c>
      <c r="BB135">
        <v>0</v>
      </c>
      <c r="BC135" t="s">
        <v>437</v>
      </c>
      <c r="BD135" t="s">
        <v>437</v>
      </c>
      <c r="BE135">
        <v>0</v>
      </c>
      <c r="BF135">
        <v>0</v>
      </c>
      <c r="BG135">
        <f>1-BE135/BF135</f>
        <v>0</v>
      </c>
      <c r="BH135">
        <v>0.5</v>
      </c>
      <c r="BI135">
        <f>DH135</f>
        <v>0</v>
      </c>
      <c r="BJ135">
        <f>K135</f>
        <v>0</v>
      </c>
      <c r="BK135">
        <f>BG135*BH135*BI135</f>
        <v>0</v>
      </c>
      <c r="BL135">
        <f>(BJ135-BB135)/BI135</f>
        <v>0</v>
      </c>
      <c r="BM135">
        <f>(AZ135-BF135)/BF135</f>
        <v>0</v>
      </c>
      <c r="BN135">
        <f>AY135/(BA135+AY135/BF135)</f>
        <v>0</v>
      </c>
      <c r="BO135" t="s">
        <v>437</v>
      </c>
      <c r="BP135">
        <v>0</v>
      </c>
      <c r="BQ135">
        <f>IF(BP135&lt;&gt;0, BP135, BN135)</f>
        <v>0</v>
      </c>
      <c r="BR135">
        <f>1-BQ135/BF135</f>
        <v>0</v>
      </c>
      <c r="BS135">
        <f>(BF135-BE135)/(BF135-BQ135)</f>
        <v>0</v>
      </c>
      <c r="BT135">
        <f>(AZ135-BF135)/(AZ135-BQ135)</f>
        <v>0</v>
      </c>
      <c r="BU135">
        <f>(BF135-BE135)/(BF135-AY135)</f>
        <v>0</v>
      </c>
      <c r="BV135">
        <f>(AZ135-BF135)/(AZ135-AY135)</f>
        <v>0</v>
      </c>
      <c r="BW135">
        <f>(BS135*BQ135/BE135)</f>
        <v>0</v>
      </c>
      <c r="BX135">
        <f>(1-BW135)</f>
        <v>0</v>
      </c>
      <c r="DG135">
        <f>$B$13*EF135+$C$13*EG135+$F$13*ER135*(1-EU135)</f>
        <v>0</v>
      </c>
      <c r="DH135">
        <f>DG135*DI135</f>
        <v>0</v>
      </c>
      <c r="DI135">
        <f>($B$13*$D$11+$C$13*$D$11+$F$13*((FE135+EW135)/MAX(FE135+EW135+FF135, 0.1)*$I$11+FF135/MAX(FE135+EW135+FF135, 0.1)*$J$11))/($B$13+$C$13+$F$13)</f>
        <v>0</v>
      </c>
      <c r="DJ135">
        <f>($B$13*$K$11+$C$13*$K$11+$F$13*((FE135+EW135)/MAX(FE135+EW135+FF135, 0.1)*$P$11+FF135/MAX(FE135+EW135+FF135, 0.1)*$Q$11))/($B$13+$C$13+$F$13)</f>
        <v>0</v>
      </c>
      <c r="DK135">
        <v>2.96</v>
      </c>
      <c r="DL135">
        <v>0.5</v>
      </c>
      <c r="DM135" t="s">
        <v>438</v>
      </c>
      <c r="DN135">
        <v>2</v>
      </c>
      <c r="DO135" t="b">
        <v>1</v>
      </c>
      <c r="DP135">
        <v>1759075532.5</v>
      </c>
      <c r="DQ135">
        <v>153.5174444444444</v>
      </c>
      <c r="DR135">
        <v>135.9722962962963</v>
      </c>
      <c r="DS135">
        <v>22.01354074074074</v>
      </c>
      <c r="DT135">
        <v>20.08657407407408</v>
      </c>
      <c r="DU135">
        <v>154.4242592592593</v>
      </c>
      <c r="DV135">
        <v>21.72136296296296</v>
      </c>
      <c r="DW135">
        <v>499.9824814814815</v>
      </c>
      <c r="DX135">
        <v>90.89575185185186</v>
      </c>
      <c r="DY135">
        <v>0.06743157407407406</v>
      </c>
      <c r="DZ135">
        <v>28.83940740740741</v>
      </c>
      <c r="EA135">
        <v>29.98515185185185</v>
      </c>
      <c r="EB135">
        <v>999.9000000000001</v>
      </c>
      <c r="EC135">
        <v>0</v>
      </c>
      <c r="ED135">
        <v>0</v>
      </c>
      <c r="EE135">
        <v>10003.95740740741</v>
      </c>
      <c r="EF135">
        <v>0</v>
      </c>
      <c r="EG135">
        <v>11.0982037037037</v>
      </c>
      <c r="EH135">
        <v>17.54502962962963</v>
      </c>
      <c r="EI135">
        <v>156.9726666666667</v>
      </c>
      <c r="EJ135">
        <v>138.7598518518519</v>
      </c>
      <c r="EK135">
        <v>1.926962592592593</v>
      </c>
      <c r="EL135">
        <v>135.9722962962963</v>
      </c>
      <c r="EM135">
        <v>20.08657407407408</v>
      </c>
      <c r="EN135">
        <v>2.000936666666667</v>
      </c>
      <c r="EO135">
        <v>1.825784814814815</v>
      </c>
      <c r="EP135">
        <v>17.45175555555556</v>
      </c>
      <c r="EQ135">
        <v>16.0093037037037</v>
      </c>
      <c r="ER135">
        <v>2000.002222222222</v>
      </c>
      <c r="ES135">
        <v>0.9799953333333334</v>
      </c>
      <c r="ET135">
        <v>0.02000503333333334</v>
      </c>
      <c r="EU135">
        <v>0</v>
      </c>
      <c r="EV135">
        <v>424.877037037037</v>
      </c>
      <c r="EW135">
        <v>5.00078</v>
      </c>
      <c r="EX135">
        <v>8396.039629629629</v>
      </c>
      <c r="EY135">
        <v>16379.62962962963</v>
      </c>
      <c r="EZ135">
        <v>39.52292592592593</v>
      </c>
      <c r="FA135">
        <v>40.34466666666666</v>
      </c>
      <c r="FB135">
        <v>39.82151851851851</v>
      </c>
      <c r="FC135">
        <v>40.03233333333333</v>
      </c>
      <c r="FD135">
        <v>40.7244074074074</v>
      </c>
      <c r="FE135">
        <v>1955.092222222222</v>
      </c>
      <c r="FF135">
        <v>39.91</v>
      </c>
      <c r="FG135">
        <v>0</v>
      </c>
      <c r="FH135">
        <v>1759075532</v>
      </c>
      <c r="FI135">
        <v>0</v>
      </c>
      <c r="FJ135">
        <v>424.9204</v>
      </c>
      <c r="FK135">
        <v>11.62361536363916</v>
      </c>
      <c r="FL135">
        <v>213.948461206339</v>
      </c>
      <c r="FM135">
        <v>8396.829600000001</v>
      </c>
      <c r="FN135">
        <v>15</v>
      </c>
      <c r="FO135">
        <v>0</v>
      </c>
      <c r="FP135" t="s">
        <v>439</v>
      </c>
      <c r="FQ135">
        <v>1746989605.5</v>
      </c>
      <c r="FR135">
        <v>1746989593.5</v>
      </c>
      <c r="FS135">
        <v>0</v>
      </c>
      <c r="FT135">
        <v>-0.274</v>
      </c>
      <c r="FU135">
        <v>-0.002</v>
      </c>
      <c r="FV135">
        <v>2.549</v>
      </c>
      <c r="FW135">
        <v>0.129</v>
      </c>
      <c r="FX135">
        <v>420</v>
      </c>
      <c r="FY135">
        <v>17</v>
      </c>
      <c r="FZ135">
        <v>0.02</v>
      </c>
      <c r="GA135">
        <v>0.04</v>
      </c>
      <c r="GB135">
        <v>17.08043170731707</v>
      </c>
      <c r="GC135">
        <v>7.012208362369346</v>
      </c>
      <c r="GD135">
        <v>0.6938028877450905</v>
      </c>
      <c r="GE135">
        <v>0</v>
      </c>
      <c r="GF135">
        <v>424.2840294117647</v>
      </c>
      <c r="GG135">
        <v>9.995217718352828</v>
      </c>
      <c r="GH135">
        <v>1.020924796599344</v>
      </c>
      <c r="GI135">
        <v>0</v>
      </c>
      <c r="GJ135">
        <v>1.902163170731707</v>
      </c>
      <c r="GK135">
        <v>0.3700039024390272</v>
      </c>
      <c r="GL135">
        <v>0.03819687807693857</v>
      </c>
      <c r="GM135">
        <v>0</v>
      </c>
      <c r="GN135">
        <v>0</v>
      </c>
      <c r="GO135">
        <v>3</v>
      </c>
      <c r="GP135" t="s">
        <v>458</v>
      </c>
      <c r="GQ135">
        <v>3.10187</v>
      </c>
      <c r="GR135">
        <v>2.72566</v>
      </c>
      <c r="GS135">
        <v>0.032934</v>
      </c>
      <c r="GT135">
        <v>0.0283496</v>
      </c>
      <c r="GU135">
        <v>0.101963</v>
      </c>
      <c r="GV135">
        <v>0.0966964</v>
      </c>
      <c r="GW135">
        <v>25279.3</v>
      </c>
      <c r="GX135">
        <v>23068.6</v>
      </c>
      <c r="GY135">
        <v>26704.8</v>
      </c>
      <c r="GZ135">
        <v>23964</v>
      </c>
      <c r="HA135">
        <v>38363.7</v>
      </c>
      <c r="HB135">
        <v>31989.9</v>
      </c>
      <c r="HC135">
        <v>46629</v>
      </c>
      <c r="HD135">
        <v>37907.9</v>
      </c>
      <c r="HE135">
        <v>1.86887</v>
      </c>
      <c r="HF135">
        <v>1.86733</v>
      </c>
      <c r="HG135">
        <v>0.11865</v>
      </c>
      <c r="HH135">
        <v>0</v>
      </c>
      <c r="HI135">
        <v>28.0417</v>
      </c>
      <c r="HJ135">
        <v>999.9</v>
      </c>
      <c r="HK135">
        <v>48.5</v>
      </c>
      <c r="HL135">
        <v>31.1</v>
      </c>
      <c r="HM135">
        <v>24.2101</v>
      </c>
      <c r="HN135">
        <v>61.5691</v>
      </c>
      <c r="HO135">
        <v>22.2957</v>
      </c>
      <c r="HP135">
        <v>1</v>
      </c>
      <c r="HQ135">
        <v>0.12674</v>
      </c>
      <c r="HR135">
        <v>0.0940223</v>
      </c>
      <c r="HS135">
        <v>20.2809</v>
      </c>
      <c r="HT135">
        <v>5.21115</v>
      </c>
      <c r="HU135">
        <v>11.9791</v>
      </c>
      <c r="HV135">
        <v>4.9629</v>
      </c>
      <c r="HW135">
        <v>3.2745</v>
      </c>
      <c r="HX135">
        <v>9999</v>
      </c>
      <c r="HY135">
        <v>9999</v>
      </c>
      <c r="HZ135">
        <v>9999</v>
      </c>
      <c r="IA135">
        <v>31.7</v>
      </c>
      <c r="IB135">
        <v>1.86397</v>
      </c>
      <c r="IC135">
        <v>1.86012</v>
      </c>
      <c r="ID135">
        <v>1.85837</v>
      </c>
      <c r="IE135">
        <v>1.85977</v>
      </c>
      <c r="IF135">
        <v>1.85988</v>
      </c>
      <c r="IG135">
        <v>1.85837</v>
      </c>
      <c r="IH135">
        <v>1.85745</v>
      </c>
      <c r="II135">
        <v>1.85242</v>
      </c>
      <c r="IJ135">
        <v>0</v>
      </c>
      <c r="IK135">
        <v>0</v>
      </c>
      <c r="IL135">
        <v>0</v>
      </c>
      <c r="IM135">
        <v>0</v>
      </c>
      <c r="IN135" t="s">
        <v>441</v>
      </c>
      <c r="IO135" t="s">
        <v>442</v>
      </c>
      <c r="IP135" t="s">
        <v>443</v>
      </c>
      <c r="IQ135" t="s">
        <v>443</v>
      </c>
      <c r="IR135" t="s">
        <v>443</v>
      </c>
      <c r="IS135" t="s">
        <v>443</v>
      </c>
      <c r="IT135">
        <v>0</v>
      </c>
      <c r="IU135">
        <v>100</v>
      </c>
      <c r="IV135">
        <v>100</v>
      </c>
      <c r="IW135">
        <v>-0.898</v>
      </c>
      <c r="IX135">
        <v>0.2928</v>
      </c>
      <c r="IY135">
        <v>-0.819046093373875</v>
      </c>
      <c r="IZ135">
        <v>-0.0008311593448893811</v>
      </c>
      <c r="JA135">
        <v>1.768286430498992E-06</v>
      </c>
      <c r="JB135">
        <v>-5.176383660599935E-10</v>
      </c>
      <c r="JC135">
        <v>0.01793090377665582</v>
      </c>
      <c r="JD135">
        <v>0.002652576625932546</v>
      </c>
      <c r="JE135">
        <v>0.0004569377311329863</v>
      </c>
      <c r="JF135">
        <v>1.003524486243527E-07</v>
      </c>
      <c r="JG135">
        <v>2</v>
      </c>
      <c r="JH135">
        <v>1975</v>
      </c>
      <c r="JI135">
        <v>1</v>
      </c>
      <c r="JJ135">
        <v>26</v>
      </c>
      <c r="JK135">
        <v>201432.2</v>
      </c>
      <c r="JL135">
        <v>201432.4</v>
      </c>
      <c r="JM135">
        <v>0.379639</v>
      </c>
      <c r="JN135">
        <v>2.65381</v>
      </c>
      <c r="JO135">
        <v>1.49658</v>
      </c>
      <c r="JP135">
        <v>2.34497</v>
      </c>
      <c r="JQ135">
        <v>1.54907</v>
      </c>
      <c r="JR135">
        <v>2.43896</v>
      </c>
      <c r="JS135">
        <v>35.9879</v>
      </c>
      <c r="JT135">
        <v>24.1838</v>
      </c>
      <c r="JU135">
        <v>18</v>
      </c>
      <c r="JV135">
        <v>481.709</v>
      </c>
      <c r="JW135">
        <v>495.321</v>
      </c>
      <c r="JX135">
        <v>27.4573</v>
      </c>
      <c r="JY135">
        <v>28.8987</v>
      </c>
      <c r="JZ135">
        <v>30.0004</v>
      </c>
      <c r="KA135">
        <v>29.0533</v>
      </c>
      <c r="KB135">
        <v>29.0344</v>
      </c>
      <c r="KC135">
        <v>7.61499</v>
      </c>
      <c r="KD135">
        <v>20.3305</v>
      </c>
      <c r="KE135">
        <v>100</v>
      </c>
      <c r="KF135">
        <v>27.4689</v>
      </c>
      <c r="KG135">
        <v>86.13760000000001</v>
      </c>
      <c r="KH135">
        <v>19.9317</v>
      </c>
      <c r="KI135">
        <v>101.953</v>
      </c>
      <c r="KJ135">
        <v>91.4251</v>
      </c>
    </row>
    <row r="136" spans="1:296">
      <c r="A136">
        <v>118</v>
      </c>
      <c r="B136">
        <v>1759075545</v>
      </c>
      <c r="C136">
        <v>2461.900000095367</v>
      </c>
      <c r="D136" t="s">
        <v>680</v>
      </c>
      <c r="E136" t="s">
        <v>681</v>
      </c>
      <c r="F136">
        <v>5</v>
      </c>
      <c r="G136" t="s">
        <v>639</v>
      </c>
      <c r="H136">
        <v>1759075537.214286</v>
      </c>
      <c r="I136">
        <f>(J136)/1000</f>
        <v>0</v>
      </c>
      <c r="J136">
        <f>IF(DO136, AM136, AG136)</f>
        <v>0</v>
      </c>
      <c r="K136">
        <f>IF(DO136, AH136, AF136)</f>
        <v>0</v>
      </c>
      <c r="L136">
        <f>DQ136 - IF(AT136&gt;1, K136*DK136*100.0/(AV136), 0)</f>
        <v>0</v>
      </c>
      <c r="M136">
        <f>((S136-I136/2)*L136-K136)/(S136+I136/2)</f>
        <v>0</v>
      </c>
      <c r="N136">
        <f>M136*(DX136+DY136)/1000.0</f>
        <v>0</v>
      </c>
      <c r="O136">
        <f>(DQ136 - IF(AT136&gt;1, K136*DK136*100.0/(AV136), 0))*(DX136+DY136)/1000.0</f>
        <v>0</v>
      </c>
      <c r="P136">
        <f>2.0/((1/R136-1/Q136)+SIGN(R136)*SQRT((1/R136-1/Q136)*(1/R136-1/Q136) + 4*DL136/((DL136+1)*(DL136+1))*(2*1/R136*1/Q136-1/Q136*1/Q136)))</f>
        <v>0</v>
      </c>
      <c r="Q136">
        <f>IF(LEFT(DM136,1)&lt;&gt;"0",IF(LEFT(DM136,1)="1",3.0,DN136),$D$5+$E$5*(EE136*DX136/($K$5*1000))+$F$5*(EE136*DX136/($K$5*1000))*MAX(MIN(DK136,$J$5),$I$5)*MAX(MIN(DK136,$J$5),$I$5)+$G$5*MAX(MIN(DK136,$J$5),$I$5)*(EE136*DX136/($K$5*1000))+$H$5*(EE136*DX136/($K$5*1000))*(EE136*DX136/($K$5*1000)))</f>
        <v>0</v>
      </c>
      <c r="R136">
        <f>I136*(1000-(1000*0.61365*exp(17.502*V136/(240.97+V136))/(DX136+DY136)+DS136)/2)/(1000*0.61365*exp(17.502*V136/(240.97+V136))/(DX136+DY136)-DS136)</f>
        <v>0</v>
      </c>
      <c r="S136">
        <f>1/((DL136+1)/(P136/1.6)+1/(Q136/1.37)) + DL136/((DL136+1)/(P136/1.6) + DL136/(Q136/1.37))</f>
        <v>0</v>
      </c>
      <c r="T136">
        <f>(DG136*DJ136)</f>
        <v>0</v>
      </c>
      <c r="U136">
        <f>(DZ136+(T136+2*0.95*5.67E-8*(((DZ136+$B$9)+273)^4-(DZ136+273)^4)-44100*I136)/(1.84*29.3*Q136+8*0.95*5.67E-8*(DZ136+273)^3))</f>
        <v>0</v>
      </c>
      <c r="V136">
        <f>($C$9*EA136+$D$9*EB136+$E$9*U136)</f>
        <v>0</v>
      </c>
      <c r="W136">
        <f>0.61365*exp(17.502*V136/(240.97+V136))</f>
        <v>0</v>
      </c>
      <c r="X136">
        <f>(Y136/Z136*100)</f>
        <v>0</v>
      </c>
      <c r="Y136">
        <f>DS136*(DX136+DY136)/1000</f>
        <v>0</v>
      </c>
      <c r="Z136">
        <f>0.61365*exp(17.502*DZ136/(240.97+DZ136))</f>
        <v>0</v>
      </c>
      <c r="AA136">
        <f>(W136-DS136*(DX136+DY136)/1000)</f>
        <v>0</v>
      </c>
      <c r="AB136">
        <f>(-I136*44100)</f>
        <v>0</v>
      </c>
      <c r="AC136">
        <f>2*29.3*Q136*0.92*(DZ136-V136)</f>
        <v>0</v>
      </c>
      <c r="AD136">
        <f>2*0.95*5.67E-8*(((DZ136+$B$9)+273)^4-(V136+273)^4)</f>
        <v>0</v>
      </c>
      <c r="AE136">
        <f>T136+AD136+AB136+AC136</f>
        <v>0</v>
      </c>
      <c r="AF136">
        <f>DW136*AT136*(DR136-DQ136*(1000-AT136*DT136)/(1000-AT136*DS136))/(100*DK136)</f>
        <v>0</v>
      </c>
      <c r="AG136">
        <f>1000*DW136*AT136*(DS136-DT136)/(100*DK136*(1000-AT136*DS136))</f>
        <v>0</v>
      </c>
      <c r="AH136">
        <f>(AI136 - AJ136 - DX136*1E3/(8.314*(DZ136+273.15)) * AL136/DW136 * AK136) * DW136/(100*DK136) * (1000 - DT136)/1000</f>
        <v>0</v>
      </c>
      <c r="AI136">
        <v>106.9544935432274</v>
      </c>
      <c r="AJ136">
        <v>117.769103030303</v>
      </c>
      <c r="AK136">
        <v>-3.259444377433319</v>
      </c>
      <c r="AL136">
        <v>65.07679589717384</v>
      </c>
      <c r="AM136">
        <f>(AO136 - AN136 + DX136*1E3/(8.314*(DZ136+273.15)) * AQ136/DW136 * AP136) * DW136/(100*DK136) * 1000/(1000 - AO136)</f>
        <v>0</v>
      </c>
      <c r="AN136">
        <v>20.00694429333334</v>
      </c>
      <c r="AO136">
        <v>22.04506969696969</v>
      </c>
      <c r="AP136">
        <v>0.0001346164502159998</v>
      </c>
      <c r="AQ136">
        <v>105.27</v>
      </c>
      <c r="AR136">
        <v>1</v>
      </c>
      <c r="AS136">
        <v>0</v>
      </c>
      <c r="AT136">
        <f>IF(AR136*$H$15&gt;=AV136,1.0,(AV136/(AV136-AR136*$H$15)))</f>
        <v>0</v>
      </c>
      <c r="AU136">
        <f>(AT136-1)*100</f>
        <v>0</v>
      </c>
      <c r="AV136">
        <f>MAX(0,($B$15+$C$15*EE136)/(1+$D$15*EE136)*DX136/(DZ136+273)*$E$15)</f>
        <v>0</v>
      </c>
      <c r="AW136" t="s">
        <v>437</v>
      </c>
      <c r="AX136" t="s">
        <v>437</v>
      </c>
      <c r="AY136">
        <v>0</v>
      </c>
      <c r="AZ136">
        <v>0</v>
      </c>
      <c r="BA136">
        <f>1-AY136/AZ136</f>
        <v>0</v>
      </c>
      <c r="BB136">
        <v>0</v>
      </c>
      <c r="BC136" t="s">
        <v>437</v>
      </c>
      <c r="BD136" t="s">
        <v>437</v>
      </c>
      <c r="BE136">
        <v>0</v>
      </c>
      <c r="BF136">
        <v>0</v>
      </c>
      <c r="BG136">
        <f>1-BE136/BF136</f>
        <v>0</v>
      </c>
      <c r="BH136">
        <v>0.5</v>
      </c>
      <c r="BI136">
        <f>DH136</f>
        <v>0</v>
      </c>
      <c r="BJ136">
        <f>K136</f>
        <v>0</v>
      </c>
      <c r="BK136">
        <f>BG136*BH136*BI136</f>
        <v>0</v>
      </c>
      <c r="BL136">
        <f>(BJ136-BB136)/BI136</f>
        <v>0</v>
      </c>
      <c r="BM136">
        <f>(AZ136-BF136)/BF136</f>
        <v>0</v>
      </c>
      <c r="BN136">
        <f>AY136/(BA136+AY136/BF136)</f>
        <v>0</v>
      </c>
      <c r="BO136" t="s">
        <v>437</v>
      </c>
      <c r="BP136">
        <v>0</v>
      </c>
      <c r="BQ136">
        <f>IF(BP136&lt;&gt;0, BP136, BN136)</f>
        <v>0</v>
      </c>
      <c r="BR136">
        <f>1-BQ136/BF136</f>
        <v>0</v>
      </c>
      <c r="BS136">
        <f>(BF136-BE136)/(BF136-BQ136)</f>
        <v>0</v>
      </c>
      <c r="BT136">
        <f>(AZ136-BF136)/(AZ136-BQ136)</f>
        <v>0</v>
      </c>
      <c r="BU136">
        <f>(BF136-BE136)/(BF136-AY136)</f>
        <v>0</v>
      </c>
      <c r="BV136">
        <f>(AZ136-BF136)/(AZ136-AY136)</f>
        <v>0</v>
      </c>
      <c r="BW136">
        <f>(BS136*BQ136/BE136)</f>
        <v>0</v>
      </c>
      <c r="BX136">
        <f>(1-BW136)</f>
        <v>0</v>
      </c>
      <c r="DG136">
        <f>$B$13*EF136+$C$13*EG136+$F$13*ER136*(1-EU136)</f>
        <v>0</v>
      </c>
      <c r="DH136">
        <f>DG136*DI136</f>
        <v>0</v>
      </c>
      <c r="DI136">
        <f>($B$13*$D$11+$C$13*$D$11+$F$13*((FE136+EW136)/MAX(FE136+EW136+FF136, 0.1)*$I$11+FF136/MAX(FE136+EW136+FF136, 0.1)*$J$11))/($B$13+$C$13+$F$13)</f>
        <v>0</v>
      </c>
      <c r="DJ136">
        <f>($B$13*$K$11+$C$13*$K$11+$F$13*((FE136+EW136)/MAX(FE136+EW136+FF136, 0.1)*$P$11+FF136/MAX(FE136+EW136+FF136, 0.1)*$Q$11))/($B$13+$C$13+$F$13)</f>
        <v>0</v>
      </c>
      <c r="DK136">
        <v>2.96</v>
      </c>
      <c r="DL136">
        <v>0.5</v>
      </c>
      <c r="DM136" t="s">
        <v>438</v>
      </c>
      <c r="DN136">
        <v>2</v>
      </c>
      <c r="DO136" t="b">
        <v>1</v>
      </c>
      <c r="DP136">
        <v>1759075537.214286</v>
      </c>
      <c r="DQ136">
        <v>138.4415714285715</v>
      </c>
      <c r="DR136">
        <v>120.322425</v>
      </c>
      <c r="DS136">
        <v>22.03062142857143</v>
      </c>
      <c r="DT136">
        <v>20.06026071428571</v>
      </c>
      <c r="DU136">
        <v>139.3430714285714</v>
      </c>
      <c r="DV136">
        <v>21.73806071428572</v>
      </c>
      <c r="DW136">
        <v>499.9816071428572</v>
      </c>
      <c r="DX136">
        <v>90.89552142857141</v>
      </c>
      <c r="DY136">
        <v>0.06736053214285713</v>
      </c>
      <c r="DZ136">
        <v>28.83874642857143</v>
      </c>
      <c r="EA136">
        <v>29.97734642857143</v>
      </c>
      <c r="EB136">
        <v>999.9000000000002</v>
      </c>
      <c r="EC136">
        <v>0</v>
      </c>
      <c r="ED136">
        <v>0</v>
      </c>
      <c r="EE136">
        <v>10012.92321428571</v>
      </c>
      <c r="EF136">
        <v>0</v>
      </c>
      <c r="EG136">
        <v>11.10299285714286</v>
      </c>
      <c r="EH136">
        <v>18.11896428571428</v>
      </c>
      <c r="EI136">
        <v>141.56</v>
      </c>
      <c r="EJ136">
        <v>122.7861321428571</v>
      </c>
      <c r="EK136">
        <v>1.970353928571429</v>
      </c>
      <c r="EL136">
        <v>120.322425</v>
      </c>
      <c r="EM136">
        <v>20.06026071428571</v>
      </c>
      <c r="EN136">
        <v>2.002484642857143</v>
      </c>
      <c r="EO136">
        <v>1.823389285714285</v>
      </c>
      <c r="EP136">
        <v>17.464</v>
      </c>
      <c r="EQ136">
        <v>15.98872142857143</v>
      </c>
      <c r="ER136">
        <v>2000.017142857143</v>
      </c>
      <c r="ES136">
        <v>0.9799955000000001</v>
      </c>
      <c r="ET136">
        <v>0.02000486071428572</v>
      </c>
      <c r="EU136">
        <v>0</v>
      </c>
      <c r="EV136">
        <v>425.9285357142857</v>
      </c>
      <c r="EW136">
        <v>5.00078</v>
      </c>
      <c r="EX136">
        <v>8414.813571428571</v>
      </c>
      <c r="EY136">
        <v>16379.75</v>
      </c>
      <c r="EZ136">
        <v>39.51535714285713</v>
      </c>
      <c r="FA136">
        <v>40.3435</v>
      </c>
      <c r="FB136">
        <v>39.85239285714285</v>
      </c>
      <c r="FC136">
        <v>40.02442857142857</v>
      </c>
      <c r="FD136">
        <v>40.72753571428571</v>
      </c>
      <c r="FE136">
        <v>1955.107142857143</v>
      </c>
      <c r="FF136">
        <v>39.91</v>
      </c>
      <c r="FG136">
        <v>0</v>
      </c>
      <c r="FH136">
        <v>1759075536.8</v>
      </c>
      <c r="FI136">
        <v>0</v>
      </c>
      <c r="FJ136">
        <v>425.98724</v>
      </c>
      <c r="FK136">
        <v>14.59546155217777</v>
      </c>
      <c r="FL136">
        <v>258.8269234445644</v>
      </c>
      <c r="FM136">
        <v>8415.8236</v>
      </c>
      <c r="FN136">
        <v>15</v>
      </c>
      <c r="FO136">
        <v>0</v>
      </c>
      <c r="FP136" t="s">
        <v>439</v>
      </c>
      <c r="FQ136">
        <v>1746989605.5</v>
      </c>
      <c r="FR136">
        <v>1746989593.5</v>
      </c>
      <c r="FS136">
        <v>0</v>
      </c>
      <c r="FT136">
        <v>-0.274</v>
      </c>
      <c r="FU136">
        <v>-0.002</v>
      </c>
      <c r="FV136">
        <v>2.549</v>
      </c>
      <c r="FW136">
        <v>0.129</v>
      </c>
      <c r="FX136">
        <v>420</v>
      </c>
      <c r="FY136">
        <v>17</v>
      </c>
      <c r="FZ136">
        <v>0.02</v>
      </c>
      <c r="GA136">
        <v>0.04</v>
      </c>
      <c r="GB136">
        <v>17.748475</v>
      </c>
      <c r="GC136">
        <v>7.31299587242024</v>
      </c>
      <c r="GD136">
        <v>0.7048134394114516</v>
      </c>
      <c r="GE136">
        <v>0</v>
      </c>
      <c r="GF136">
        <v>425.3065588235294</v>
      </c>
      <c r="GG136">
        <v>13.09177998625223</v>
      </c>
      <c r="GH136">
        <v>1.316174675319178</v>
      </c>
      <c r="GI136">
        <v>0</v>
      </c>
      <c r="GJ136">
        <v>1.94511025</v>
      </c>
      <c r="GK136">
        <v>0.5440648030018789</v>
      </c>
      <c r="GL136">
        <v>0.05342032653810253</v>
      </c>
      <c r="GM136">
        <v>0</v>
      </c>
      <c r="GN136">
        <v>0</v>
      </c>
      <c r="GO136">
        <v>3</v>
      </c>
      <c r="GP136" t="s">
        <v>458</v>
      </c>
      <c r="GQ136">
        <v>3.10238</v>
      </c>
      <c r="GR136">
        <v>2.72567</v>
      </c>
      <c r="GS136">
        <v>0.029177</v>
      </c>
      <c r="GT136">
        <v>0.0243317</v>
      </c>
      <c r="GU136">
        <v>0.101976</v>
      </c>
      <c r="GV136">
        <v>0.096471</v>
      </c>
      <c r="GW136">
        <v>25377.1</v>
      </c>
      <c r="GX136">
        <v>23163.8</v>
      </c>
      <c r="GY136">
        <v>26704.4</v>
      </c>
      <c r="GZ136">
        <v>23963.9</v>
      </c>
      <c r="HA136">
        <v>38362.3</v>
      </c>
      <c r="HB136">
        <v>31997.5</v>
      </c>
      <c r="HC136">
        <v>46628.6</v>
      </c>
      <c r="HD136">
        <v>37907.9</v>
      </c>
      <c r="HE136">
        <v>1.86965</v>
      </c>
      <c r="HF136">
        <v>1.86648</v>
      </c>
      <c r="HG136">
        <v>0.117533</v>
      </c>
      <c r="HH136">
        <v>0</v>
      </c>
      <c r="HI136">
        <v>28.0406</v>
      </c>
      <c r="HJ136">
        <v>999.9</v>
      </c>
      <c r="HK136">
        <v>48.5</v>
      </c>
      <c r="HL136">
        <v>31.1</v>
      </c>
      <c r="HM136">
        <v>24.2099</v>
      </c>
      <c r="HN136">
        <v>61.3691</v>
      </c>
      <c r="HO136">
        <v>22.1835</v>
      </c>
      <c r="HP136">
        <v>1</v>
      </c>
      <c r="HQ136">
        <v>0.127005</v>
      </c>
      <c r="HR136">
        <v>0.0587119</v>
      </c>
      <c r="HS136">
        <v>20.281</v>
      </c>
      <c r="HT136">
        <v>5.21115</v>
      </c>
      <c r="HU136">
        <v>11.9794</v>
      </c>
      <c r="HV136">
        <v>4.96295</v>
      </c>
      <c r="HW136">
        <v>3.2746</v>
      </c>
      <c r="HX136">
        <v>9999</v>
      </c>
      <c r="HY136">
        <v>9999</v>
      </c>
      <c r="HZ136">
        <v>9999</v>
      </c>
      <c r="IA136">
        <v>31.7</v>
      </c>
      <c r="IB136">
        <v>1.86396</v>
      </c>
      <c r="IC136">
        <v>1.86011</v>
      </c>
      <c r="ID136">
        <v>1.85839</v>
      </c>
      <c r="IE136">
        <v>1.85975</v>
      </c>
      <c r="IF136">
        <v>1.85989</v>
      </c>
      <c r="IG136">
        <v>1.85837</v>
      </c>
      <c r="IH136">
        <v>1.85745</v>
      </c>
      <c r="II136">
        <v>1.85242</v>
      </c>
      <c r="IJ136">
        <v>0</v>
      </c>
      <c r="IK136">
        <v>0</v>
      </c>
      <c r="IL136">
        <v>0</v>
      </c>
      <c r="IM136">
        <v>0</v>
      </c>
      <c r="IN136" t="s">
        <v>441</v>
      </c>
      <c r="IO136" t="s">
        <v>442</v>
      </c>
      <c r="IP136" t="s">
        <v>443</v>
      </c>
      <c r="IQ136" t="s">
        <v>443</v>
      </c>
      <c r="IR136" t="s">
        <v>443</v>
      </c>
      <c r="IS136" t="s">
        <v>443</v>
      </c>
      <c r="IT136">
        <v>0</v>
      </c>
      <c r="IU136">
        <v>100</v>
      </c>
      <c r="IV136">
        <v>100</v>
      </c>
      <c r="IW136">
        <v>-0.892</v>
      </c>
      <c r="IX136">
        <v>0.2929</v>
      </c>
      <c r="IY136">
        <v>-0.819046093373875</v>
      </c>
      <c r="IZ136">
        <v>-0.0008311593448893811</v>
      </c>
      <c r="JA136">
        <v>1.768286430498992E-06</v>
      </c>
      <c r="JB136">
        <v>-5.176383660599935E-10</v>
      </c>
      <c r="JC136">
        <v>0.01793090377665582</v>
      </c>
      <c r="JD136">
        <v>0.002652576625932546</v>
      </c>
      <c r="JE136">
        <v>0.0004569377311329863</v>
      </c>
      <c r="JF136">
        <v>1.003524486243527E-07</v>
      </c>
      <c r="JG136">
        <v>2</v>
      </c>
      <c r="JH136">
        <v>1975</v>
      </c>
      <c r="JI136">
        <v>1</v>
      </c>
      <c r="JJ136">
        <v>26</v>
      </c>
      <c r="JK136">
        <v>201432.3</v>
      </c>
      <c r="JL136">
        <v>201432.5</v>
      </c>
      <c r="JM136">
        <v>0.333252</v>
      </c>
      <c r="JN136">
        <v>2.67822</v>
      </c>
      <c r="JO136">
        <v>1.49658</v>
      </c>
      <c r="JP136">
        <v>2.34497</v>
      </c>
      <c r="JQ136">
        <v>1.54907</v>
      </c>
      <c r="JR136">
        <v>2.35718</v>
      </c>
      <c r="JS136">
        <v>35.9879</v>
      </c>
      <c r="JT136">
        <v>24.1751</v>
      </c>
      <c r="JU136">
        <v>18</v>
      </c>
      <c r="JV136">
        <v>482.183</v>
      </c>
      <c r="JW136">
        <v>494.784</v>
      </c>
      <c r="JX136">
        <v>27.4679</v>
      </c>
      <c r="JY136">
        <v>28.9021</v>
      </c>
      <c r="JZ136">
        <v>30.0003</v>
      </c>
      <c r="KA136">
        <v>29.0564</v>
      </c>
      <c r="KB136">
        <v>29.0374</v>
      </c>
      <c r="KC136">
        <v>6.7577</v>
      </c>
      <c r="KD136">
        <v>20.3305</v>
      </c>
      <c r="KE136">
        <v>100</v>
      </c>
      <c r="KF136">
        <v>27.492</v>
      </c>
      <c r="KG136">
        <v>66.1032</v>
      </c>
      <c r="KH136">
        <v>19.8985</v>
      </c>
      <c r="KI136">
        <v>101.952</v>
      </c>
      <c r="KJ136">
        <v>91.42489999999999</v>
      </c>
    </row>
    <row r="137" spans="1:296">
      <c r="A137">
        <v>119</v>
      </c>
      <c r="B137">
        <v>1759075550</v>
      </c>
      <c r="C137">
        <v>2466.900000095367</v>
      </c>
      <c r="D137" t="s">
        <v>682</v>
      </c>
      <c r="E137" t="s">
        <v>683</v>
      </c>
      <c r="F137">
        <v>5</v>
      </c>
      <c r="G137" t="s">
        <v>639</v>
      </c>
      <c r="H137">
        <v>1759075542.5</v>
      </c>
      <c r="I137">
        <f>(J137)/1000</f>
        <v>0</v>
      </c>
      <c r="J137">
        <f>IF(DO137, AM137, AG137)</f>
        <v>0</v>
      </c>
      <c r="K137">
        <f>IF(DO137, AH137, AF137)</f>
        <v>0</v>
      </c>
      <c r="L137">
        <f>DQ137 - IF(AT137&gt;1, K137*DK137*100.0/(AV137), 0)</f>
        <v>0</v>
      </c>
      <c r="M137">
        <f>((S137-I137/2)*L137-K137)/(S137+I137/2)</f>
        <v>0</v>
      </c>
      <c r="N137">
        <f>M137*(DX137+DY137)/1000.0</f>
        <v>0</v>
      </c>
      <c r="O137">
        <f>(DQ137 - IF(AT137&gt;1, K137*DK137*100.0/(AV137), 0))*(DX137+DY137)/1000.0</f>
        <v>0</v>
      </c>
      <c r="P137">
        <f>2.0/((1/R137-1/Q137)+SIGN(R137)*SQRT((1/R137-1/Q137)*(1/R137-1/Q137) + 4*DL137/((DL137+1)*(DL137+1))*(2*1/R137*1/Q137-1/Q137*1/Q137)))</f>
        <v>0</v>
      </c>
      <c r="Q137">
        <f>IF(LEFT(DM137,1)&lt;&gt;"0",IF(LEFT(DM137,1)="1",3.0,DN137),$D$5+$E$5*(EE137*DX137/($K$5*1000))+$F$5*(EE137*DX137/($K$5*1000))*MAX(MIN(DK137,$J$5),$I$5)*MAX(MIN(DK137,$J$5),$I$5)+$G$5*MAX(MIN(DK137,$J$5),$I$5)*(EE137*DX137/($K$5*1000))+$H$5*(EE137*DX137/($K$5*1000))*(EE137*DX137/($K$5*1000)))</f>
        <v>0</v>
      </c>
      <c r="R137">
        <f>I137*(1000-(1000*0.61365*exp(17.502*V137/(240.97+V137))/(DX137+DY137)+DS137)/2)/(1000*0.61365*exp(17.502*V137/(240.97+V137))/(DX137+DY137)-DS137)</f>
        <v>0</v>
      </c>
      <c r="S137">
        <f>1/((DL137+1)/(P137/1.6)+1/(Q137/1.37)) + DL137/((DL137+1)/(P137/1.6) + DL137/(Q137/1.37))</f>
        <v>0</v>
      </c>
      <c r="T137">
        <f>(DG137*DJ137)</f>
        <v>0</v>
      </c>
      <c r="U137">
        <f>(DZ137+(T137+2*0.95*5.67E-8*(((DZ137+$B$9)+273)^4-(DZ137+273)^4)-44100*I137)/(1.84*29.3*Q137+8*0.95*5.67E-8*(DZ137+273)^3))</f>
        <v>0</v>
      </c>
      <c r="V137">
        <f>($C$9*EA137+$D$9*EB137+$E$9*U137)</f>
        <v>0</v>
      </c>
      <c r="W137">
        <f>0.61365*exp(17.502*V137/(240.97+V137))</f>
        <v>0</v>
      </c>
      <c r="X137">
        <f>(Y137/Z137*100)</f>
        <v>0</v>
      </c>
      <c r="Y137">
        <f>DS137*(DX137+DY137)/1000</f>
        <v>0</v>
      </c>
      <c r="Z137">
        <f>0.61365*exp(17.502*DZ137/(240.97+DZ137))</f>
        <v>0</v>
      </c>
      <c r="AA137">
        <f>(W137-DS137*(DX137+DY137)/1000)</f>
        <v>0</v>
      </c>
      <c r="AB137">
        <f>(-I137*44100)</f>
        <v>0</v>
      </c>
      <c r="AC137">
        <f>2*29.3*Q137*0.92*(DZ137-V137)</f>
        <v>0</v>
      </c>
      <c r="AD137">
        <f>2*0.95*5.67E-8*(((DZ137+$B$9)+273)^4-(V137+273)^4)</f>
        <v>0</v>
      </c>
      <c r="AE137">
        <f>T137+AD137+AB137+AC137</f>
        <v>0</v>
      </c>
      <c r="AF137">
        <f>DW137*AT137*(DR137-DQ137*(1000-AT137*DT137)/(1000-AT137*DS137))/(100*DK137)</f>
        <v>0</v>
      </c>
      <c r="AG137">
        <f>1000*DW137*AT137*(DS137-DT137)/(100*DK137*(1000-AT137*DS137))</f>
        <v>0</v>
      </c>
      <c r="AH137">
        <f>(AI137 - AJ137 - DX137*1E3/(8.314*(DZ137+273.15)) * AL137/DW137 * AK137) * DW137/(100*DK137) * (1000 - DT137)/1000</f>
        <v>0</v>
      </c>
      <c r="AI137">
        <v>89.97896882000413</v>
      </c>
      <c r="AJ137">
        <v>101.3862424242424</v>
      </c>
      <c r="AK137">
        <v>-3.277758904184845</v>
      </c>
      <c r="AL137">
        <v>65.07679589717384</v>
      </c>
      <c r="AM137">
        <f>(AO137 - AN137 + DX137*1E3/(8.314*(DZ137+273.15)) * AQ137/DW137 * AP137) * DW137/(100*DK137) * 1000/(1000 - AO137)</f>
        <v>0</v>
      </c>
      <c r="AN137">
        <v>19.96278386666667</v>
      </c>
      <c r="AO137">
        <v>22.0376296969697</v>
      </c>
      <c r="AP137">
        <v>-0.0001306239538242056</v>
      </c>
      <c r="AQ137">
        <v>105.27</v>
      </c>
      <c r="AR137">
        <v>1</v>
      </c>
      <c r="AS137">
        <v>0</v>
      </c>
      <c r="AT137">
        <f>IF(AR137*$H$15&gt;=AV137,1.0,(AV137/(AV137-AR137*$H$15)))</f>
        <v>0</v>
      </c>
      <c r="AU137">
        <f>(AT137-1)*100</f>
        <v>0</v>
      </c>
      <c r="AV137">
        <f>MAX(0,($B$15+$C$15*EE137)/(1+$D$15*EE137)*DX137/(DZ137+273)*$E$15)</f>
        <v>0</v>
      </c>
      <c r="AW137" t="s">
        <v>437</v>
      </c>
      <c r="AX137" t="s">
        <v>437</v>
      </c>
      <c r="AY137">
        <v>0</v>
      </c>
      <c r="AZ137">
        <v>0</v>
      </c>
      <c r="BA137">
        <f>1-AY137/AZ137</f>
        <v>0</v>
      </c>
      <c r="BB137">
        <v>0</v>
      </c>
      <c r="BC137" t="s">
        <v>437</v>
      </c>
      <c r="BD137" t="s">
        <v>437</v>
      </c>
      <c r="BE137">
        <v>0</v>
      </c>
      <c r="BF137">
        <v>0</v>
      </c>
      <c r="BG137">
        <f>1-BE137/BF137</f>
        <v>0</v>
      </c>
      <c r="BH137">
        <v>0.5</v>
      </c>
      <c r="BI137">
        <f>DH137</f>
        <v>0</v>
      </c>
      <c r="BJ137">
        <f>K137</f>
        <v>0</v>
      </c>
      <c r="BK137">
        <f>BG137*BH137*BI137</f>
        <v>0</v>
      </c>
      <c r="BL137">
        <f>(BJ137-BB137)/BI137</f>
        <v>0</v>
      </c>
      <c r="BM137">
        <f>(AZ137-BF137)/BF137</f>
        <v>0</v>
      </c>
      <c r="BN137">
        <f>AY137/(BA137+AY137/BF137)</f>
        <v>0</v>
      </c>
      <c r="BO137" t="s">
        <v>437</v>
      </c>
      <c r="BP137">
        <v>0</v>
      </c>
      <c r="BQ137">
        <f>IF(BP137&lt;&gt;0, BP137, BN137)</f>
        <v>0</v>
      </c>
      <c r="BR137">
        <f>1-BQ137/BF137</f>
        <v>0</v>
      </c>
      <c r="BS137">
        <f>(BF137-BE137)/(BF137-BQ137)</f>
        <v>0</v>
      </c>
      <c r="BT137">
        <f>(AZ137-BF137)/(AZ137-BQ137)</f>
        <v>0</v>
      </c>
      <c r="BU137">
        <f>(BF137-BE137)/(BF137-AY137)</f>
        <v>0</v>
      </c>
      <c r="BV137">
        <f>(AZ137-BF137)/(AZ137-AY137)</f>
        <v>0</v>
      </c>
      <c r="BW137">
        <f>(BS137*BQ137/BE137)</f>
        <v>0</v>
      </c>
      <c r="BX137">
        <f>(1-BW137)</f>
        <v>0</v>
      </c>
      <c r="DG137">
        <f>$B$13*EF137+$C$13*EG137+$F$13*ER137*(1-EU137)</f>
        <v>0</v>
      </c>
      <c r="DH137">
        <f>DG137*DI137</f>
        <v>0</v>
      </c>
      <c r="DI137">
        <f>($B$13*$D$11+$C$13*$D$11+$F$13*((FE137+EW137)/MAX(FE137+EW137+FF137, 0.1)*$I$11+FF137/MAX(FE137+EW137+FF137, 0.1)*$J$11))/($B$13+$C$13+$F$13)</f>
        <v>0</v>
      </c>
      <c r="DJ137">
        <f>($B$13*$K$11+$C$13*$K$11+$F$13*((FE137+EW137)/MAX(FE137+EW137+FF137, 0.1)*$P$11+FF137/MAX(FE137+EW137+FF137, 0.1)*$Q$11))/($B$13+$C$13+$F$13)</f>
        <v>0</v>
      </c>
      <c r="DK137">
        <v>2.96</v>
      </c>
      <c r="DL137">
        <v>0.5</v>
      </c>
      <c r="DM137" t="s">
        <v>438</v>
      </c>
      <c r="DN137">
        <v>2</v>
      </c>
      <c r="DO137" t="b">
        <v>1</v>
      </c>
      <c r="DP137">
        <v>1759075542.5</v>
      </c>
      <c r="DQ137">
        <v>121.5389074074074</v>
      </c>
      <c r="DR137">
        <v>102.7930666666667</v>
      </c>
      <c r="DS137">
        <v>22.04032592592593</v>
      </c>
      <c r="DT137">
        <v>20.01407777777777</v>
      </c>
      <c r="DU137">
        <v>122.4336666666667</v>
      </c>
      <c r="DV137">
        <v>21.74754814814814</v>
      </c>
      <c r="DW137">
        <v>500.0229629629629</v>
      </c>
      <c r="DX137">
        <v>90.89565555555555</v>
      </c>
      <c r="DY137">
        <v>0.06731717037037038</v>
      </c>
      <c r="DZ137">
        <v>28.83751111111111</v>
      </c>
      <c r="EA137">
        <v>29.97265925925926</v>
      </c>
      <c r="EB137">
        <v>999.9000000000001</v>
      </c>
      <c r="EC137">
        <v>0</v>
      </c>
      <c r="ED137">
        <v>0</v>
      </c>
      <c r="EE137">
        <v>10014.65185185185</v>
      </c>
      <c r="EF137">
        <v>0</v>
      </c>
      <c r="EG137">
        <v>11.10315925925926</v>
      </c>
      <c r="EH137">
        <v>18.74564814814815</v>
      </c>
      <c r="EI137">
        <v>124.277962962963</v>
      </c>
      <c r="EJ137">
        <v>104.8929814814815</v>
      </c>
      <c r="EK137">
        <v>2.026238518518519</v>
      </c>
      <c r="EL137">
        <v>102.7930666666667</v>
      </c>
      <c r="EM137">
        <v>20.01407777777777</v>
      </c>
      <c r="EN137">
        <v>2.003369259259259</v>
      </c>
      <c r="EO137">
        <v>1.819192962962963</v>
      </c>
      <c r="EP137">
        <v>17.47099259259259</v>
      </c>
      <c r="EQ137">
        <v>15.95264814814815</v>
      </c>
      <c r="ER137">
        <v>2000.013333333333</v>
      </c>
      <c r="ES137">
        <v>0.9799954444444445</v>
      </c>
      <c r="ET137">
        <v>0.02000491481481481</v>
      </c>
      <c r="EU137">
        <v>0</v>
      </c>
      <c r="EV137">
        <v>427.2568148148148</v>
      </c>
      <c r="EW137">
        <v>5.00078</v>
      </c>
      <c r="EX137">
        <v>8439.576666666666</v>
      </c>
      <c r="EY137">
        <v>16379.71111111111</v>
      </c>
      <c r="EZ137">
        <v>39.52285185185184</v>
      </c>
      <c r="FA137">
        <v>40.34933333333333</v>
      </c>
      <c r="FB137">
        <v>39.9187037037037</v>
      </c>
      <c r="FC137">
        <v>40.04603703703702</v>
      </c>
      <c r="FD137">
        <v>40.74988888888889</v>
      </c>
      <c r="FE137">
        <v>1955.103333333334</v>
      </c>
      <c r="FF137">
        <v>39.91</v>
      </c>
      <c r="FG137">
        <v>0</v>
      </c>
      <c r="FH137">
        <v>1759075542.2</v>
      </c>
      <c r="FI137">
        <v>0</v>
      </c>
      <c r="FJ137">
        <v>427.2984999999999</v>
      </c>
      <c r="FK137">
        <v>16.84687180589289</v>
      </c>
      <c r="FL137">
        <v>311.0389745798612</v>
      </c>
      <c r="FM137">
        <v>8440.137307692306</v>
      </c>
      <c r="FN137">
        <v>15</v>
      </c>
      <c r="FO137">
        <v>0</v>
      </c>
      <c r="FP137" t="s">
        <v>439</v>
      </c>
      <c r="FQ137">
        <v>1746989605.5</v>
      </c>
      <c r="FR137">
        <v>1746989593.5</v>
      </c>
      <c r="FS137">
        <v>0</v>
      </c>
      <c r="FT137">
        <v>-0.274</v>
      </c>
      <c r="FU137">
        <v>-0.002</v>
      </c>
      <c r="FV137">
        <v>2.549</v>
      </c>
      <c r="FW137">
        <v>0.129</v>
      </c>
      <c r="FX137">
        <v>420</v>
      </c>
      <c r="FY137">
        <v>17</v>
      </c>
      <c r="FZ137">
        <v>0.02</v>
      </c>
      <c r="GA137">
        <v>0.04</v>
      </c>
      <c r="GB137">
        <v>18.39677804878049</v>
      </c>
      <c r="GC137">
        <v>7.11360000000001</v>
      </c>
      <c r="GD137">
        <v>0.7021403110115616</v>
      </c>
      <c r="GE137">
        <v>0</v>
      </c>
      <c r="GF137">
        <v>426.5566764705882</v>
      </c>
      <c r="GG137">
        <v>15.43650115002222</v>
      </c>
      <c r="GH137">
        <v>1.536381476843414</v>
      </c>
      <c r="GI137">
        <v>0</v>
      </c>
      <c r="GJ137">
        <v>1.993809268292683</v>
      </c>
      <c r="GK137">
        <v>0.6286053658536509</v>
      </c>
      <c r="GL137">
        <v>0.06266620065348348</v>
      </c>
      <c r="GM137">
        <v>0</v>
      </c>
      <c r="GN137">
        <v>0</v>
      </c>
      <c r="GO137">
        <v>3</v>
      </c>
      <c r="GP137" t="s">
        <v>458</v>
      </c>
      <c r="GQ137">
        <v>3.10192</v>
      </c>
      <c r="GR137">
        <v>2.72571</v>
      </c>
      <c r="GS137">
        <v>0.0253273</v>
      </c>
      <c r="GT137">
        <v>0.0202316</v>
      </c>
      <c r="GU137">
        <v>0.101954</v>
      </c>
      <c r="GV137">
        <v>0.0964193</v>
      </c>
      <c r="GW137">
        <v>25477.6</v>
      </c>
      <c r="GX137">
        <v>23261.1</v>
      </c>
      <c r="GY137">
        <v>26704.3</v>
      </c>
      <c r="GZ137">
        <v>23963.9</v>
      </c>
      <c r="HA137">
        <v>38362.4</v>
      </c>
      <c r="HB137">
        <v>31999</v>
      </c>
      <c r="HC137">
        <v>46628.1</v>
      </c>
      <c r="HD137">
        <v>37908</v>
      </c>
      <c r="HE137">
        <v>1.8688</v>
      </c>
      <c r="HF137">
        <v>1.86703</v>
      </c>
      <c r="HG137">
        <v>0.11912</v>
      </c>
      <c r="HH137">
        <v>0</v>
      </c>
      <c r="HI137">
        <v>28.0406</v>
      </c>
      <c r="HJ137">
        <v>999.9</v>
      </c>
      <c r="HK137">
        <v>48.6</v>
      </c>
      <c r="HL137">
        <v>31.1</v>
      </c>
      <c r="HM137">
        <v>24.2586</v>
      </c>
      <c r="HN137">
        <v>61.3191</v>
      </c>
      <c r="HO137">
        <v>22.0753</v>
      </c>
      <c r="HP137">
        <v>1</v>
      </c>
      <c r="HQ137">
        <v>0.127154</v>
      </c>
      <c r="HR137">
        <v>0.0174946</v>
      </c>
      <c r="HS137">
        <v>20.2809</v>
      </c>
      <c r="HT137">
        <v>5.2107</v>
      </c>
      <c r="HU137">
        <v>11.9796</v>
      </c>
      <c r="HV137">
        <v>4.96275</v>
      </c>
      <c r="HW137">
        <v>3.27443</v>
      </c>
      <c r="HX137">
        <v>9999</v>
      </c>
      <c r="HY137">
        <v>9999</v>
      </c>
      <c r="HZ137">
        <v>9999</v>
      </c>
      <c r="IA137">
        <v>31.7</v>
      </c>
      <c r="IB137">
        <v>1.86399</v>
      </c>
      <c r="IC137">
        <v>1.8601</v>
      </c>
      <c r="ID137">
        <v>1.85839</v>
      </c>
      <c r="IE137">
        <v>1.85975</v>
      </c>
      <c r="IF137">
        <v>1.85989</v>
      </c>
      <c r="IG137">
        <v>1.85837</v>
      </c>
      <c r="IH137">
        <v>1.85745</v>
      </c>
      <c r="II137">
        <v>1.85242</v>
      </c>
      <c r="IJ137">
        <v>0</v>
      </c>
      <c r="IK137">
        <v>0</v>
      </c>
      <c r="IL137">
        <v>0</v>
      </c>
      <c r="IM137">
        <v>0</v>
      </c>
      <c r="IN137" t="s">
        <v>441</v>
      </c>
      <c r="IO137" t="s">
        <v>442</v>
      </c>
      <c r="IP137" t="s">
        <v>443</v>
      </c>
      <c r="IQ137" t="s">
        <v>443</v>
      </c>
      <c r="IR137" t="s">
        <v>443</v>
      </c>
      <c r="IS137" t="s">
        <v>443</v>
      </c>
      <c r="IT137">
        <v>0</v>
      </c>
      <c r="IU137">
        <v>100</v>
      </c>
      <c r="IV137">
        <v>100</v>
      </c>
      <c r="IW137">
        <v>-0.884</v>
      </c>
      <c r="IX137">
        <v>0.2927</v>
      </c>
      <c r="IY137">
        <v>-0.819046093373875</v>
      </c>
      <c r="IZ137">
        <v>-0.0008311593448893811</v>
      </c>
      <c r="JA137">
        <v>1.768286430498992E-06</v>
      </c>
      <c r="JB137">
        <v>-5.176383660599935E-10</v>
      </c>
      <c r="JC137">
        <v>0.01793090377665582</v>
      </c>
      <c r="JD137">
        <v>0.002652576625932546</v>
      </c>
      <c r="JE137">
        <v>0.0004569377311329863</v>
      </c>
      <c r="JF137">
        <v>1.003524486243527E-07</v>
      </c>
      <c r="JG137">
        <v>2</v>
      </c>
      <c r="JH137">
        <v>1975</v>
      </c>
      <c r="JI137">
        <v>1</v>
      </c>
      <c r="JJ137">
        <v>26</v>
      </c>
      <c r="JK137">
        <v>201432.4</v>
      </c>
      <c r="JL137">
        <v>201432.6</v>
      </c>
      <c r="JM137">
        <v>0.292969</v>
      </c>
      <c r="JN137">
        <v>2.66724</v>
      </c>
      <c r="JO137">
        <v>1.49658</v>
      </c>
      <c r="JP137">
        <v>2.34497</v>
      </c>
      <c r="JQ137">
        <v>1.54907</v>
      </c>
      <c r="JR137">
        <v>2.45972</v>
      </c>
      <c r="JS137">
        <v>35.9879</v>
      </c>
      <c r="JT137">
        <v>24.1751</v>
      </c>
      <c r="JU137">
        <v>18</v>
      </c>
      <c r="JV137">
        <v>481.721</v>
      </c>
      <c r="JW137">
        <v>495.179</v>
      </c>
      <c r="JX137">
        <v>27.4908</v>
      </c>
      <c r="JY137">
        <v>28.9071</v>
      </c>
      <c r="JZ137">
        <v>30.0003</v>
      </c>
      <c r="KA137">
        <v>29.0607</v>
      </c>
      <c r="KB137">
        <v>29.0412</v>
      </c>
      <c r="KC137">
        <v>5.95407</v>
      </c>
      <c r="KD137">
        <v>20.3305</v>
      </c>
      <c r="KE137">
        <v>100</v>
      </c>
      <c r="KF137">
        <v>27.5154</v>
      </c>
      <c r="KG137">
        <v>52.7478</v>
      </c>
      <c r="KH137">
        <v>19.8703</v>
      </c>
      <c r="KI137">
        <v>101.951</v>
      </c>
      <c r="KJ137">
        <v>91.425</v>
      </c>
    </row>
    <row r="138" spans="1:296">
      <c r="A138">
        <v>120</v>
      </c>
      <c r="B138">
        <v>1759075555</v>
      </c>
      <c r="C138">
        <v>2471.900000095367</v>
      </c>
      <c r="D138" t="s">
        <v>684</v>
      </c>
      <c r="E138" t="s">
        <v>685</v>
      </c>
      <c r="F138">
        <v>5</v>
      </c>
      <c r="G138" t="s">
        <v>639</v>
      </c>
      <c r="H138">
        <v>1759075547.214286</v>
      </c>
      <c r="I138">
        <f>(J138)/1000</f>
        <v>0</v>
      </c>
      <c r="J138">
        <f>IF(DO138, AM138, AG138)</f>
        <v>0</v>
      </c>
      <c r="K138">
        <f>IF(DO138, AH138, AF138)</f>
        <v>0</v>
      </c>
      <c r="L138">
        <f>DQ138 - IF(AT138&gt;1, K138*DK138*100.0/(AV138), 0)</f>
        <v>0</v>
      </c>
      <c r="M138">
        <f>((S138-I138/2)*L138-K138)/(S138+I138/2)</f>
        <v>0</v>
      </c>
      <c r="N138">
        <f>M138*(DX138+DY138)/1000.0</f>
        <v>0</v>
      </c>
      <c r="O138">
        <f>(DQ138 - IF(AT138&gt;1, K138*DK138*100.0/(AV138), 0))*(DX138+DY138)/1000.0</f>
        <v>0</v>
      </c>
      <c r="P138">
        <f>2.0/((1/R138-1/Q138)+SIGN(R138)*SQRT((1/R138-1/Q138)*(1/R138-1/Q138) + 4*DL138/((DL138+1)*(DL138+1))*(2*1/R138*1/Q138-1/Q138*1/Q138)))</f>
        <v>0</v>
      </c>
      <c r="Q138">
        <f>IF(LEFT(DM138,1)&lt;&gt;"0",IF(LEFT(DM138,1)="1",3.0,DN138),$D$5+$E$5*(EE138*DX138/($K$5*1000))+$F$5*(EE138*DX138/($K$5*1000))*MAX(MIN(DK138,$J$5),$I$5)*MAX(MIN(DK138,$J$5),$I$5)+$G$5*MAX(MIN(DK138,$J$5),$I$5)*(EE138*DX138/($K$5*1000))+$H$5*(EE138*DX138/($K$5*1000))*(EE138*DX138/($K$5*1000)))</f>
        <v>0</v>
      </c>
      <c r="R138">
        <f>I138*(1000-(1000*0.61365*exp(17.502*V138/(240.97+V138))/(DX138+DY138)+DS138)/2)/(1000*0.61365*exp(17.502*V138/(240.97+V138))/(DX138+DY138)-DS138)</f>
        <v>0</v>
      </c>
      <c r="S138">
        <f>1/((DL138+1)/(P138/1.6)+1/(Q138/1.37)) + DL138/((DL138+1)/(P138/1.6) + DL138/(Q138/1.37))</f>
        <v>0</v>
      </c>
      <c r="T138">
        <f>(DG138*DJ138)</f>
        <v>0</v>
      </c>
      <c r="U138">
        <f>(DZ138+(T138+2*0.95*5.67E-8*(((DZ138+$B$9)+273)^4-(DZ138+273)^4)-44100*I138)/(1.84*29.3*Q138+8*0.95*5.67E-8*(DZ138+273)^3))</f>
        <v>0</v>
      </c>
      <c r="V138">
        <f>($C$9*EA138+$D$9*EB138+$E$9*U138)</f>
        <v>0</v>
      </c>
      <c r="W138">
        <f>0.61365*exp(17.502*V138/(240.97+V138))</f>
        <v>0</v>
      </c>
      <c r="X138">
        <f>(Y138/Z138*100)</f>
        <v>0</v>
      </c>
      <c r="Y138">
        <f>DS138*(DX138+DY138)/1000</f>
        <v>0</v>
      </c>
      <c r="Z138">
        <f>0.61365*exp(17.502*DZ138/(240.97+DZ138))</f>
        <v>0</v>
      </c>
      <c r="AA138">
        <f>(W138-DS138*(DX138+DY138)/1000)</f>
        <v>0</v>
      </c>
      <c r="AB138">
        <f>(-I138*44100)</f>
        <v>0</v>
      </c>
      <c r="AC138">
        <f>2*29.3*Q138*0.92*(DZ138-V138)</f>
        <v>0</v>
      </c>
      <c r="AD138">
        <f>2*0.95*5.67E-8*(((DZ138+$B$9)+273)^4-(V138+273)^4)</f>
        <v>0</v>
      </c>
      <c r="AE138">
        <f>T138+AD138+AB138+AC138</f>
        <v>0</v>
      </c>
      <c r="AF138">
        <f>DW138*AT138*(DR138-DQ138*(1000-AT138*DT138)/(1000-AT138*DS138))/(100*DK138)</f>
        <v>0</v>
      </c>
      <c r="AG138">
        <f>1000*DW138*AT138*(DS138-DT138)/(100*DK138*(1000-AT138*DS138))</f>
        <v>0</v>
      </c>
      <c r="AH138">
        <f>(AI138 - AJ138 - DX138*1E3/(8.314*(DZ138+273.15)) * AL138/DW138 * AK138) * DW138/(100*DK138) * (1000 - DT138)/1000</f>
        <v>0</v>
      </c>
      <c r="AI138">
        <v>72.88443869483741</v>
      </c>
      <c r="AJ138">
        <v>85.04455212121212</v>
      </c>
      <c r="AK138">
        <v>-3.270493302863515</v>
      </c>
      <c r="AL138">
        <v>65.07679589717384</v>
      </c>
      <c r="AM138">
        <f>(AO138 - AN138 + DX138*1E3/(8.314*(DZ138+273.15)) * AQ138/DW138 * AP138) * DW138/(100*DK138) * 1000/(1000 - AO138)</f>
        <v>0</v>
      </c>
      <c r="AN138">
        <v>19.95752245333334</v>
      </c>
      <c r="AO138">
        <v>22.05136424242425</v>
      </c>
      <c r="AP138">
        <v>0.0003443134199133958</v>
      </c>
      <c r="AQ138">
        <v>105.27</v>
      </c>
      <c r="AR138">
        <v>1</v>
      </c>
      <c r="AS138">
        <v>0</v>
      </c>
      <c r="AT138">
        <f>IF(AR138*$H$15&gt;=AV138,1.0,(AV138/(AV138-AR138*$H$15)))</f>
        <v>0</v>
      </c>
      <c r="AU138">
        <f>(AT138-1)*100</f>
        <v>0</v>
      </c>
      <c r="AV138">
        <f>MAX(0,($B$15+$C$15*EE138)/(1+$D$15*EE138)*DX138/(DZ138+273)*$E$15)</f>
        <v>0</v>
      </c>
      <c r="AW138" t="s">
        <v>437</v>
      </c>
      <c r="AX138" t="s">
        <v>437</v>
      </c>
      <c r="AY138">
        <v>0</v>
      </c>
      <c r="AZ138">
        <v>0</v>
      </c>
      <c r="BA138">
        <f>1-AY138/AZ138</f>
        <v>0</v>
      </c>
      <c r="BB138">
        <v>0</v>
      </c>
      <c r="BC138" t="s">
        <v>437</v>
      </c>
      <c r="BD138" t="s">
        <v>437</v>
      </c>
      <c r="BE138">
        <v>0</v>
      </c>
      <c r="BF138">
        <v>0</v>
      </c>
      <c r="BG138">
        <f>1-BE138/BF138</f>
        <v>0</v>
      </c>
      <c r="BH138">
        <v>0.5</v>
      </c>
      <c r="BI138">
        <f>DH138</f>
        <v>0</v>
      </c>
      <c r="BJ138">
        <f>K138</f>
        <v>0</v>
      </c>
      <c r="BK138">
        <f>BG138*BH138*BI138</f>
        <v>0</v>
      </c>
      <c r="BL138">
        <f>(BJ138-BB138)/BI138</f>
        <v>0</v>
      </c>
      <c r="BM138">
        <f>(AZ138-BF138)/BF138</f>
        <v>0</v>
      </c>
      <c r="BN138">
        <f>AY138/(BA138+AY138/BF138)</f>
        <v>0</v>
      </c>
      <c r="BO138" t="s">
        <v>437</v>
      </c>
      <c r="BP138">
        <v>0</v>
      </c>
      <c r="BQ138">
        <f>IF(BP138&lt;&gt;0, BP138, BN138)</f>
        <v>0</v>
      </c>
      <c r="BR138">
        <f>1-BQ138/BF138</f>
        <v>0</v>
      </c>
      <c r="BS138">
        <f>(BF138-BE138)/(BF138-BQ138)</f>
        <v>0</v>
      </c>
      <c r="BT138">
        <f>(AZ138-BF138)/(AZ138-BQ138)</f>
        <v>0</v>
      </c>
      <c r="BU138">
        <f>(BF138-BE138)/(BF138-AY138)</f>
        <v>0</v>
      </c>
      <c r="BV138">
        <f>(AZ138-BF138)/(AZ138-AY138)</f>
        <v>0</v>
      </c>
      <c r="BW138">
        <f>(BS138*BQ138/BE138)</f>
        <v>0</v>
      </c>
      <c r="BX138">
        <f>(1-BW138)</f>
        <v>0</v>
      </c>
      <c r="DG138">
        <f>$B$13*EF138+$C$13*EG138+$F$13*ER138*(1-EU138)</f>
        <v>0</v>
      </c>
      <c r="DH138">
        <f>DG138*DI138</f>
        <v>0</v>
      </c>
      <c r="DI138">
        <f>($B$13*$D$11+$C$13*$D$11+$F$13*((FE138+EW138)/MAX(FE138+EW138+FF138, 0.1)*$I$11+FF138/MAX(FE138+EW138+FF138, 0.1)*$J$11))/($B$13+$C$13+$F$13)</f>
        <v>0</v>
      </c>
      <c r="DJ138">
        <f>($B$13*$K$11+$C$13*$K$11+$F$13*((FE138+EW138)/MAX(FE138+EW138+FF138, 0.1)*$P$11+FF138/MAX(FE138+EW138+FF138, 0.1)*$Q$11))/($B$13+$C$13+$F$13)</f>
        <v>0</v>
      </c>
      <c r="DK138">
        <v>2.96</v>
      </c>
      <c r="DL138">
        <v>0.5</v>
      </c>
      <c r="DM138" t="s">
        <v>438</v>
      </c>
      <c r="DN138">
        <v>2</v>
      </c>
      <c r="DO138" t="b">
        <v>1</v>
      </c>
      <c r="DP138">
        <v>1759075547.214286</v>
      </c>
      <c r="DQ138">
        <v>106.4698071428571</v>
      </c>
      <c r="DR138">
        <v>87.09596428571429</v>
      </c>
      <c r="DS138">
        <v>22.04274642857143</v>
      </c>
      <c r="DT138">
        <v>19.98221785714286</v>
      </c>
      <c r="DU138">
        <v>107.3579035714286</v>
      </c>
      <c r="DV138">
        <v>21.74991785714286</v>
      </c>
      <c r="DW138">
        <v>500.00675</v>
      </c>
      <c r="DX138">
        <v>90.89628928571429</v>
      </c>
      <c r="DY138">
        <v>0.06741207142857143</v>
      </c>
      <c r="DZ138">
        <v>28.83772857142857</v>
      </c>
      <c r="EA138">
        <v>29.96992142857143</v>
      </c>
      <c r="EB138">
        <v>999.9000000000002</v>
      </c>
      <c r="EC138">
        <v>0</v>
      </c>
      <c r="ED138">
        <v>0</v>
      </c>
      <c r="EE138">
        <v>10013.30714285714</v>
      </c>
      <c r="EF138">
        <v>0</v>
      </c>
      <c r="EG138">
        <v>11.10993928571429</v>
      </c>
      <c r="EH138">
        <v>19.37374642857143</v>
      </c>
      <c r="EI138">
        <v>108.8695892857143</v>
      </c>
      <c r="EJ138">
        <v>88.87221428571429</v>
      </c>
      <c r="EK138">
        <v>2.060516428571429</v>
      </c>
      <c r="EL138">
        <v>87.09596428571429</v>
      </c>
      <c r="EM138">
        <v>19.98221785714286</v>
      </c>
      <c r="EN138">
        <v>2.003603214285714</v>
      </c>
      <c r="EO138">
        <v>1.816309285714285</v>
      </c>
      <c r="EP138">
        <v>17.47283214285714</v>
      </c>
      <c r="EQ138">
        <v>15.92784285714286</v>
      </c>
      <c r="ER138">
        <v>2000.005357142857</v>
      </c>
      <c r="ES138">
        <v>0.9799952857142858</v>
      </c>
      <c r="ET138">
        <v>0.02000508214285714</v>
      </c>
      <c r="EU138">
        <v>0</v>
      </c>
      <c r="EV138">
        <v>428.7077142857142</v>
      </c>
      <c r="EW138">
        <v>5.00078</v>
      </c>
      <c r="EX138">
        <v>8466.261071428571</v>
      </c>
      <c r="EY138">
        <v>16379.63928571429</v>
      </c>
      <c r="EZ138">
        <v>39.53535714285714</v>
      </c>
      <c r="FA138">
        <v>40.34799999999999</v>
      </c>
      <c r="FB138">
        <v>39.94167857142856</v>
      </c>
      <c r="FC138">
        <v>40.04207142857142</v>
      </c>
      <c r="FD138">
        <v>40.75432142857142</v>
      </c>
      <c r="FE138">
        <v>1955.095357142857</v>
      </c>
      <c r="FF138">
        <v>39.91</v>
      </c>
      <c r="FG138">
        <v>0</v>
      </c>
      <c r="FH138">
        <v>1759075547</v>
      </c>
      <c r="FI138">
        <v>0</v>
      </c>
      <c r="FJ138">
        <v>428.7795384615384</v>
      </c>
      <c r="FK138">
        <v>19.68895723843308</v>
      </c>
      <c r="FL138">
        <v>368.9825636424532</v>
      </c>
      <c r="FM138">
        <v>8467.410000000002</v>
      </c>
      <c r="FN138">
        <v>15</v>
      </c>
      <c r="FO138">
        <v>0</v>
      </c>
      <c r="FP138" t="s">
        <v>439</v>
      </c>
      <c r="FQ138">
        <v>1746989605.5</v>
      </c>
      <c r="FR138">
        <v>1746989593.5</v>
      </c>
      <c r="FS138">
        <v>0</v>
      </c>
      <c r="FT138">
        <v>-0.274</v>
      </c>
      <c r="FU138">
        <v>-0.002</v>
      </c>
      <c r="FV138">
        <v>2.549</v>
      </c>
      <c r="FW138">
        <v>0.129</v>
      </c>
      <c r="FX138">
        <v>420</v>
      </c>
      <c r="FY138">
        <v>17</v>
      </c>
      <c r="FZ138">
        <v>0.02</v>
      </c>
      <c r="GA138">
        <v>0.04</v>
      </c>
      <c r="GB138">
        <v>19.03204878048781</v>
      </c>
      <c r="GC138">
        <v>7.854409756097549</v>
      </c>
      <c r="GD138">
        <v>0.7768849474168636</v>
      </c>
      <c r="GE138">
        <v>0</v>
      </c>
      <c r="GF138">
        <v>428.0810294117647</v>
      </c>
      <c r="GG138">
        <v>18.38598930459558</v>
      </c>
      <c r="GH138">
        <v>1.82485439363213</v>
      </c>
      <c r="GI138">
        <v>0</v>
      </c>
      <c r="GJ138">
        <v>2.036540731707317</v>
      </c>
      <c r="GK138">
        <v>0.4807542857142877</v>
      </c>
      <c r="GL138">
        <v>0.04955250230644723</v>
      </c>
      <c r="GM138">
        <v>0</v>
      </c>
      <c r="GN138">
        <v>0</v>
      </c>
      <c r="GO138">
        <v>3</v>
      </c>
      <c r="GP138" t="s">
        <v>458</v>
      </c>
      <c r="GQ138">
        <v>3.10221</v>
      </c>
      <c r="GR138">
        <v>2.72566</v>
      </c>
      <c r="GS138">
        <v>0.0213914</v>
      </c>
      <c r="GT138">
        <v>0.015996</v>
      </c>
      <c r="GU138">
        <v>0.102001</v>
      </c>
      <c r="GV138">
        <v>0.09636690000000001</v>
      </c>
      <c r="GW138">
        <v>25580.3</v>
      </c>
      <c r="GX138">
        <v>23361.3</v>
      </c>
      <c r="GY138">
        <v>26704.2</v>
      </c>
      <c r="GZ138">
        <v>23963.6</v>
      </c>
      <c r="HA138">
        <v>38359.7</v>
      </c>
      <c r="HB138">
        <v>32000.4</v>
      </c>
      <c r="HC138">
        <v>46627.9</v>
      </c>
      <c r="HD138">
        <v>37907.9</v>
      </c>
      <c r="HE138">
        <v>1.86925</v>
      </c>
      <c r="HF138">
        <v>1.86653</v>
      </c>
      <c r="HG138">
        <v>0.118673</v>
      </c>
      <c r="HH138">
        <v>0</v>
      </c>
      <c r="HI138">
        <v>28.0406</v>
      </c>
      <c r="HJ138">
        <v>999.9</v>
      </c>
      <c r="HK138">
        <v>48.6</v>
      </c>
      <c r="HL138">
        <v>31.1</v>
      </c>
      <c r="HM138">
        <v>24.2582</v>
      </c>
      <c r="HN138">
        <v>60.7891</v>
      </c>
      <c r="HO138">
        <v>22.0353</v>
      </c>
      <c r="HP138">
        <v>1</v>
      </c>
      <c r="HQ138">
        <v>0.127462</v>
      </c>
      <c r="HR138">
        <v>0.00180828</v>
      </c>
      <c r="HS138">
        <v>20.281</v>
      </c>
      <c r="HT138">
        <v>5.21085</v>
      </c>
      <c r="HU138">
        <v>11.98</v>
      </c>
      <c r="HV138">
        <v>4.96275</v>
      </c>
      <c r="HW138">
        <v>3.27438</v>
      </c>
      <c r="HX138">
        <v>9999</v>
      </c>
      <c r="HY138">
        <v>9999</v>
      </c>
      <c r="HZ138">
        <v>9999</v>
      </c>
      <c r="IA138">
        <v>31.7</v>
      </c>
      <c r="IB138">
        <v>1.86399</v>
      </c>
      <c r="IC138">
        <v>1.86014</v>
      </c>
      <c r="ID138">
        <v>1.85838</v>
      </c>
      <c r="IE138">
        <v>1.85976</v>
      </c>
      <c r="IF138">
        <v>1.85989</v>
      </c>
      <c r="IG138">
        <v>1.85837</v>
      </c>
      <c r="IH138">
        <v>1.85745</v>
      </c>
      <c r="II138">
        <v>1.85242</v>
      </c>
      <c r="IJ138">
        <v>0</v>
      </c>
      <c r="IK138">
        <v>0</v>
      </c>
      <c r="IL138">
        <v>0</v>
      </c>
      <c r="IM138">
        <v>0</v>
      </c>
      <c r="IN138" t="s">
        <v>441</v>
      </c>
      <c r="IO138" t="s">
        <v>442</v>
      </c>
      <c r="IP138" t="s">
        <v>443</v>
      </c>
      <c r="IQ138" t="s">
        <v>443</v>
      </c>
      <c r="IR138" t="s">
        <v>443</v>
      </c>
      <c r="IS138" t="s">
        <v>443</v>
      </c>
      <c r="IT138">
        <v>0</v>
      </c>
      <c r="IU138">
        <v>100</v>
      </c>
      <c r="IV138">
        <v>100</v>
      </c>
      <c r="IW138">
        <v>-0.876</v>
      </c>
      <c r="IX138">
        <v>0.2931</v>
      </c>
      <c r="IY138">
        <v>-0.819046093373875</v>
      </c>
      <c r="IZ138">
        <v>-0.0008311593448893811</v>
      </c>
      <c r="JA138">
        <v>1.768286430498992E-06</v>
      </c>
      <c r="JB138">
        <v>-5.176383660599935E-10</v>
      </c>
      <c r="JC138">
        <v>0.01793090377665582</v>
      </c>
      <c r="JD138">
        <v>0.002652576625932546</v>
      </c>
      <c r="JE138">
        <v>0.0004569377311329863</v>
      </c>
      <c r="JF138">
        <v>1.003524486243527E-07</v>
      </c>
      <c r="JG138">
        <v>2</v>
      </c>
      <c r="JH138">
        <v>1975</v>
      </c>
      <c r="JI138">
        <v>1</v>
      </c>
      <c r="JJ138">
        <v>26</v>
      </c>
      <c r="JK138">
        <v>201432.5</v>
      </c>
      <c r="JL138">
        <v>201432.7</v>
      </c>
      <c r="JM138">
        <v>0.256348</v>
      </c>
      <c r="JN138">
        <v>2.69165</v>
      </c>
      <c r="JO138">
        <v>1.49658</v>
      </c>
      <c r="JP138">
        <v>2.34497</v>
      </c>
      <c r="JQ138">
        <v>1.54907</v>
      </c>
      <c r="JR138">
        <v>2.32666</v>
      </c>
      <c r="JS138">
        <v>35.9879</v>
      </c>
      <c r="JT138">
        <v>24.1751</v>
      </c>
      <c r="JU138">
        <v>18</v>
      </c>
      <c r="JV138">
        <v>482.011</v>
      </c>
      <c r="JW138">
        <v>494.879</v>
      </c>
      <c r="JX138">
        <v>27.5162</v>
      </c>
      <c r="JY138">
        <v>28.9111</v>
      </c>
      <c r="JZ138">
        <v>30.0004</v>
      </c>
      <c r="KA138">
        <v>29.0644</v>
      </c>
      <c r="KB138">
        <v>29.0449</v>
      </c>
      <c r="KC138">
        <v>5.09896</v>
      </c>
      <c r="KD138">
        <v>20.6173</v>
      </c>
      <c r="KE138">
        <v>100</v>
      </c>
      <c r="KF138">
        <v>27.5319</v>
      </c>
      <c r="KG138">
        <v>32.7121</v>
      </c>
      <c r="KH138">
        <v>19.8263</v>
      </c>
      <c r="KI138">
        <v>101.951</v>
      </c>
      <c r="KJ138">
        <v>91.42440000000001</v>
      </c>
    </row>
    <row r="139" spans="1:296">
      <c r="A139">
        <v>121</v>
      </c>
      <c r="B139">
        <v>1759075652</v>
      </c>
      <c r="C139">
        <v>2568.900000095367</v>
      </c>
      <c r="D139" t="s">
        <v>686</v>
      </c>
      <c r="E139" t="s">
        <v>687</v>
      </c>
      <c r="F139">
        <v>5</v>
      </c>
      <c r="G139" t="s">
        <v>639</v>
      </c>
      <c r="H139">
        <v>1759075644</v>
      </c>
      <c r="I139">
        <f>(J139)/1000</f>
        <v>0</v>
      </c>
      <c r="J139">
        <f>IF(DO139, AM139, AG139)</f>
        <v>0</v>
      </c>
      <c r="K139">
        <f>IF(DO139, AH139, AF139)</f>
        <v>0</v>
      </c>
      <c r="L139">
        <f>DQ139 - IF(AT139&gt;1, K139*DK139*100.0/(AV139), 0)</f>
        <v>0</v>
      </c>
      <c r="M139">
        <f>((S139-I139/2)*L139-K139)/(S139+I139/2)</f>
        <v>0</v>
      </c>
      <c r="N139">
        <f>M139*(DX139+DY139)/1000.0</f>
        <v>0</v>
      </c>
      <c r="O139">
        <f>(DQ139 - IF(AT139&gt;1, K139*DK139*100.0/(AV139), 0))*(DX139+DY139)/1000.0</f>
        <v>0</v>
      </c>
      <c r="P139">
        <f>2.0/((1/R139-1/Q139)+SIGN(R139)*SQRT((1/R139-1/Q139)*(1/R139-1/Q139) + 4*DL139/((DL139+1)*(DL139+1))*(2*1/R139*1/Q139-1/Q139*1/Q139)))</f>
        <v>0</v>
      </c>
      <c r="Q139">
        <f>IF(LEFT(DM139,1)&lt;&gt;"0",IF(LEFT(DM139,1)="1",3.0,DN139),$D$5+$E$5*(EE139*DX139/($K$5*1000))+$F$5*(EE139*DX139/($K$5*1000))*MAX(MIN(DK139,$J$5),$I$5)*MAX(MIN(DK139,$J$5),$I$5)+$G$5*MAX(MIN(DK139,$J$5),$I$5)*(EE139*DX139/($K$5*1000))+$H$5*(EE139*DX139/($K$5*1000))*(EE139*DX139/($K$5*1000)))</f>
        <v>0</v>
      </c>
      <c r="R139">
        <f>I139*(1000-(1000*0.61365*exp(17.502*V139/(240.97+V139))/(DX139+DY139)+DS139)/2)/(1000*0.61365*exp(17.502*V139/(240.97+V139))/(DX139+DY139)-DS139)</f>
        <v>0</v>
      </c>
      <c r="S139">
        <f>1/((DL139+1)/(P139/1.6)+1/(Q139/1.37)) + DL139/((DL139+1)/(P139/1.6) + DL139/(Q139/1.37))</f>
        <v>0</v>
      </c>
      <c r="T139">
        <f>(DG139*DJ139)</f>
        <v>0</v>
      </c>
      <c r="U139">
        <f>(DZ139+(T139+2*0.95*5.67E-8*(((DZ139+$B$9)+273)^4-(DZ139+273)^4)-44100*I139)/(1.84*29.3*Q139+8*0.95*5.67E-8*(DZ139+273)^3))</f>
        <v>0</v>
      </c>
      <c r="V139">
        <f>($C$9*EA139+$D$9*EB139+$E$9*U139)</f>
        <v>0</v>
      </c>
      <c r="W139">
        <f>0.61365*exp(17.502*V139/(240.97+V139))</f>
        <v>0</v>
      </c>
      <c r="X139">
        <f>(Y139/Z139*100)</f>
        <v>0</v>
      </c>
      <c r="Y139">
        <f>DS139*(DX139+DY139)/1000</f>
        <v>0</v>
      </c>
      <c r="Z139">
        <f>0.61365*exp(17.502*DZ139/(240.97+DZ139))</f>
        <v>0</v>
      </c>
      <c r="AA139">
        <f>(W139-DS139*(DX139+DY139)/1000)</f>
        <v>0</v>
      </c>
      <c r="AB139">
        <f>(-I139*44100)</f>
        <v>0</v>
      </c>
      <c r="AC139">
        <f>2*29.3*Q139*0.92*(DZ139-V139)</f>
        <v>0</v>
      </c>
      <c r="AD139">
        <f>2*0.95*5.67E-8*(((DZ139+$B$9)+273)^4-(V139+273)^4)</f>
        <v>0</v>
      </c>
      <c r="AE139">
        <f>T139+AD139+AB139+AC139</f>
        <v>0</v>
      </c>
      <c r="AF139">
        <f>DW139*AT139*(DR139-DQ139*(1000-AT139*DT139)/(1000-AT139*DS139))/(100*DK139)</f>
        <v>0</v>
      </c>
      <c r="AG139">
        <f>1000*DW139*AT139*(DS139-DT139)/(100*DK139*(1000-AT139*DS139))</f>
        <v>0</v>
      </c>
      <c r="AH139">
        <f>(AI139 - AJ139 - DX139*1E3/(8.314*(DZ139+273.15)) * AL139/DW139 * AK139) * DW139/(100*DK139) * (1000 - DT139)/1000</f>
        <v>0</v>
      </c>
      <c r="AI139">
        <v>428.8090635393928</v>
      </c>
      <c r="AJ139">
        <v>418.8469333333333</v>
      </c>
      <c r="AK139">
        <v>-0.005033115022451848</v>
      </c>
      <c r="AL139">
        <v>65.07679589717384</v>
      </c>
      <c r="AM139">
        <f>(AO139 - AN139 + DX139*1E3/(8.314*(DZ139+273.15)) * AQ139/DW139 * AP139) * DW139/(100*DK139) * 1000/(1000 - AO139)</f>
        <v>0</v>
      </c>
      <c r="AN139">
        <v>19.60294346666668</v>
      </c>
      <c r="AO139">
        <v>21.88253090909091</v>
      </c>
      <c r="AP139">
        <v>-6.343067524390924E-05</v>
      </c>
      <c r="AQ139">
        <v>105.27</v>
      </c>
      <c r="AR139">
        <v>1</v>
      </c>
      <c r="AS139">
        <v>0</v>
      </c>
      <c r="AT139">
        <f>IF(AR139*$H$15&gt;=AV139,1.0,(AV139/(AV139-AR139*$H$15)))</f>
        <v>0</v>
      </c>
      <c r="AU139">
        <f>(AT139-1)*100</f>
        <v>0</v>
      </c>
      <c r="AV139">
        <f>MAX(0,($B$15+$C$15*EE139)/(1+$D$15*EE139)*DX139/(DZ139+273)*$E$15)</f>
        <v>0</v>
      </c>
      <c r="AW139" t="s">
        <v>437</v>
      </c>
      <c r="AX139" t="s">
        <v>437</v>
      </c>
      <c r="AY139">
        <v>0</v>
      </c>
      <c r="AZ139">
        <v>0</v>
      </c>
      <c r="BA139">
        <f>1-AY139/AZ139</f>
        <v>0</v>
      </c>
      <c r="BB139">
        <v>0</v>
      </c>
      <c r="BC139" t="s">
        <v>437</v>
      </c>
      <c r="BD139" t="s">
        <v>437</v>
      </c>
      <c r="BE139">
        <v>0</v>
      </c>
      <c r="BF139">
        <v>0</v>
      </c>
      <c r="BG139">
        <f>1-BE139/BF139</f>
        <v>0</v>
      </c>
      <c r="BH139">
        <v>0.5</v>
      </c>
      <c r="BI139">
        <f>DH139</f>
        <v>0</v>
      </c>
      <c r="BJ139">
        <f>K139</f>
        <v>0</v>
      </c>
      <c r="BK139">
        <f>BG139*BH139*BI139</f>
        <v>0</v>
      </c>
      <c r="BL139">
        <f>(BJ139-BB139)/BI139</f>
        <v>0</v>
      </c>
      <c r="BM139">
        <f>(AZ139-BF139)/BF139</f>
        <v>0</v>
      </c>
      <c r="BN139">
        <f>AY139/(BA139+AY139/BF139)</f>
        <v>0</v>
      </c>
      <c r="BO139" t="s">
        <v>437</v>
      </c>
      <c r="BP139">
        <v>0</v>
      </c>
      <c r="BQ139">
        <f>IF(BP139&lt;&gt;0, BP139, BN139)</f>
        <v>0</v>
      </c>
      <c r="BR139">
        <f>1-BQ139/BF139</f>
        <v>0</v>
      </c>
      <c r="BS139">
        <f>(BF139-BE139)/(BF139-BQ139)</f>
        <v>0</v>
      </c>
      <c r="BT139">
        <f>(AZ139-BF139)/(AZ139-BQ139)</f>
        <v>0</v>
      </c>
      <c r="BU139">
        <f>(BF139-BE139)/(BF139-AY139)</f>
        <v>0</v>
      </c>
      <c r="BV139">
        <f>(AZ139-BF139)/(AZ139-AY139)</f>
        <v>0</v>
      </c>
      <c r="BW139">
        <f>(BS139*BQ139/BE139)</f>
        <v>0</v>
      </c>
      <c r="BX139">
        <f>(1-BW139)</f>
        <v>0</v>
      </c>
      <c r="DG139">
        <f>$B$13*EF139+$C$13*EG139+$F$13*ER139*(1-EU139)</f>
        <v>0</v>
      </c>
      <c r="DH139">
        <f>DG139*DI139</f>
        <v>0</v>
      </c>
      <c r="DI139">
        <f>($B$13*$D$11+$C$13*$D$11+$F$13*((FE139+EW139)/MAX(FE139+EW139+FF139, 0.1)*$I$11+FF139/MAX(FE139+EW139+FF139, 0.1)*$J$11))/($B$13+$C$13+$F$13)</f>
        <v>0</v>
      </c>
      <c r="DJ139">
        <f>($B$13*$K$11+$C$13*$K$11+$F$13*((FE139+EW139)/MAX(FE139+EW139+FF139, 0.1)*$P$11+FF139/MAX(FE139+EW139+FF139, 0.1)*$Q$11))/($B$13+$C$13+$F$13)</f>
        <v>0</v>
      </c>
      <c r="DK139">
        <v>2.96</v>
      </c>
      <c r="DL139">
        <v>0.5</v>
      </c>
      <c r="DM139" t="s">
        <v>438</v>
      </c>
      <c r="DN139">
        <v>2</v>
      </c>
      <c r="DO139" t="b">
        <v>1</v>
      </c>
      <c r="DP139">
        <v>1759075644</v>
      </c>
      <c r="DQ139">
        <v>409.8633548387097</v>
      </c>
      <c r="DR139">
        <v>420.3562258064517</v>
      </c>
      <c r="DS139">
        <v>21.89391612903226</v>
      </c>
      <c r="DT139">
        <v>19.59783548387097</v>
      </c>
      <c r="DU139">
        <v>410.7613225806451</v>
      </c>
      <c r="DV139">
        <v>21.6043870967742</v>
      </c>
      <c r="DW139">
        <v>499.9854516129032</v>
      </c>
      <c r="DX139">
        <v>90.89570322580643</v>
      </c>
      <c r="DY139">
        <v>0.06795102903225807</v>
      </c>
      <c r="DZ139">
        <v>28.92287419354839</v>
      </c>
      <c r="EA139">
        <v>30.01219677419355</v>
      </c>
      <c r="EB139">
        <v>999.9000000000003</v>
      </c>
      <c r="EC139">
        <v>0</v>
      </c>
      <c r="ED139">
        <v>0</v>
      </c>
      <c r="EE139">
        <v>9993.672580645161</v>
      </c>
      <c r="EF139">
        <v>0</v>
      </c>
      <c r="EG139">
        <v>11.08766774193548</v>
      </c>
      <c r="EH139">
        <v>-10.49290967741936</v>
      </c>
      <c r="EI139">
        <v>419.0376774193548</v>
      </c>
      <c r="EJ139">
        <v>428.759064516129</v>
      </c>
      <c r="EK139">
        <v>2.296085483870968</v>
      </c>
      <c r="EL139">
        <v>420.3562258064517</v>
      </c>
      <c r="EM139">
        <v>19.59783548387097</v>
      </c>
      <c r="EN139">
        <v>1.990062903225807</v>
      </c>
      <c r="EO139">
        <v>1.781357741935484</v>
      </c>
      <c r="EP139">
        <v>17.36548709677419</v>
      </c>
      <c r="EQ139">
        <v>15.62415806451613</v>
      </c>
      <c r="ER139">
        <v>1999.984516129032</v>
      </c>
      <c r="ES139">
        <v>0.979995741935484</v>
      </c>
      <c r="ET139">
        <v>0.0200046</v>
      </c>
      <c r="EU139">
        <v>0</v>
      </c>
      <c r="EV139">
        <v>420.3950967741936</v>
      </c>
      <c r="EW139">
        <v>5.000779999999999</v>
      </c>
      <c r="EX139">
        <v>8315.043548387095</v>
      </c>
      <c r="EY139">
        <v>16379.47096774193</v>
      </c>
      <c r="EZ139">
        <v>39.512</v>
      </c>
      <c r="FA139">
        <v>40.393</v>
      </c>
      <c r="FB139">
        <v>39.76780645161288</v>
      </c>
      <c r="FC139">
        <v>40.0098387096774</v>
      </c>
      <c r="FD139">
        <v>40.62687096774194</v>
      </c>
      <c r="FE139">
        <v>1955.074516129032</v>
      </c>
      <c r="FF139">
        <v>39.91000000000001</v>
      </c>
      <c r="FG139">
        <v>0</v>
      </c>
      <c r="FH139">
        <v>1759075644.2</v>
      </c>
      <c r="FI139">
        <v>0</v>
      </c>
      <c r="FJ139">
        <v>420.4097692307693</v>
      </c>
      <c r="FK139">
        <v>0.5836581268216312</v>
      </c>
      <c r="FL139">
        <v>24.2242735031577</v>
      </c>
      <c r="FM139">
        <v>8315.32</v>
      </c>
      <c r="FN139">
        <v>15</v>
      </c>
      <c r="FO139">
        <v>0</v>
      </c>
      <c r="FP139" t="s">
        <v>439</v>
      </c>
      <c r="FQ139">
        <v>1746989605.5</v>
      </c>
      <c r="FR139">
        <v>1746989593.5</v>
      </c>
      <c r="FS139">
        <v>0</v>
      </c>
      <c r="FT139">
        <v>-0.274</v>
      </c>
      <c r="FU139">
        <v>-0.002</v>
      </c>
      <c r="FV139">
        <v>2.549</v>
      </c>
      <c r="FW139">
        <v>0.129</v>
      </c>
      <c r="FX139">
        <v>420</v>
      </c>
      <c r="FY139">
        <v>17</v>
      </c>
      <c r="FZ139">
        <v>0.02</v>
      </c>
      <c r="GA139">
        <v>0.04</v>
      </c>
      <c r="GB139">
        <v>-10.38848075</v>
      </c>
      <c r="GC139">
        <v>-2.162574821763602</v>
      </c>
      <c r="GD139">
        <v>0.2134894183605771</v>
      </c>
      <c r="GE139">
        <v>0</v>
      </c>
      <c r="GF139">
        <v>420.367</v>
      </c>
      <c r="GG139">
        <v>0.8633155124810767</v>
      </c>
      <c r="GH139">
        <v>0.293851403023407</v>
      </c>
      <c r="GI139">
        <v>1</v>
      </c>
      <c r="GJ139">
        <v>2.30234825</v>
      </c>
      <c r="GK139">
        <v>-0.1327014258911879</v>
      </c>
      <c r="GL139">
        <v>0.01280055309107777</v>
      </c>
      <c r="GM139">
        <v>0</v>
      </c>
      <c r="GN139">
        <v>1</v>
      </c>
      <c r="GO139">
        <v>3</v>
      </c>
      <c r="GP139" t="s">
        <v>455</v>
      </c>
      <c r="GQ139">
        <v>3.10176</v>
      </c>
      <c r="GR139">
        <v>2.726</v>
      </c>
      <c r="GS139">
        <v>0.0868448</v>
      </c>
      <c r="GT139">
        <v>0.0884482</v>
      </c>
      <c r="GU139">
        <v>0.101426</v>
      </c>
      <c r="GV139">
        <v>0.0951727</v>
      </c>
      <c r="GW139">
        <v>23866.4</v>
      </c>
      <c r="GX139">
        <v>21640.4</v>
      </c>
      <c r="GY139">
        <v>26700.7</v>
      </c>
      <c r="GZ139">
        <v>23962.7</v>
      </c>
      <c r="HA139">
        <v>38388</v>
      </c>
      <c r="HB139">
        <v>32049.4</v>
      </c>
      <c r="HC139">
        <v>46622</v>
      </c>
      <c r="HD139">
        <v>37906.7</v>
      </c>
      <c r="HE139">
        <v>1.86823</v>
      </c>
      <c r="HF139">
        <v>1.8659</v>
      </c>
      <c r="HG139">
        <v>0.117928</v>
      </c>
      <c r="HH139">
        <v>0</v>
      </c>
      <c r="HI139">
        <v>28.0933</v>
      </c>
      <c r="HJ139">
        <v>999.9</v>
      </c>
      <c r="HK139">
        <v>48.7</v>
      </c>
      <c r="HL139">
        <v>31.1</v>
      </c>
      <c r="HM139">
        <v>24.3106</v>
      </c>
      <c r="HN139">
        <v>60.9591</v>
      </c>
      <c r="HO139">
        <v>22.2316</v>
      </c>
      <c r="HP139">
        <v>1</v>
      </c>
      <c r="HQ139">
        <v>0.133361</v>
      </c>
      <c r="HR139">
        <v>0.145245</v>
      </c>
      <c r="HS139">
        <v>20.2813</v>
      </c>
      <c r="HT139">
        <v>5.21175</v>
      </c>
      <c r="HU139">
        <v>11.98</v>
      </c>
      <c r="HV139">
        <v>4.9635</v>
      </c>
      <c r="HW139">
        <v>3.27445</v>
      </c>
      <c r="HX139">
        <v>9999</v>
      </c>
      <c r="HY139">
        <v>9999</v>
      </c>
      <c r="HZ139">
        <v>9999</v>
      </c>
      <c r="IA139">
        <v>31.7</v>
      </c>
      <c r="IB139">
        <v>1.86399</v>
      </c>
      <c r="IC139">
        <v>1.86011</v>
      </c>
      <c r="ID139">
        <v>1.85838</v>
      </c>
      <c r="IE139">
        <v>1.85975</v>
      </c>
      <c r="IF139">
        <v>1.85989</v>
      </c>
      <c r="IG139">
        <v>1.85837</v>
      </c>
      <c r="IH139">
        <v>1.85745</v>
      </c>
      <c r="II139">
        <v>1.85242</v>
      </c>
      <c r="IJ139">
        <v>0</v>
      </c>
      <c r="IK139">
        <v>0</v>
      </c>
      <c r="IL139">
        <v>0</v>
      </c>
      <c r="IM139">
        <v>0</v>
      </c>
      <c r="IN139" t="s">
        <v>441</v>
      </c>
      <c r="IO139" t="s">
        <v>442</v>
      </c>
      <c r="IP139" t="s">
        <v>443</v>
      </c>
      <c r="IQ139" t="s">
        <v>443</v>
      </c>
      <c r="IR139" t="s">
        <v>443</v>
      </c>
      <c r="IS139" t="s">
        <v>443</v>
      </c>
      <c r="IT139">
        <v>0</v>
      </c>
      <c r="IU139">
        <v>100</v>
      </c>
      <c r="IV139">
        <v>100</v>
      </c>
      <c r="IW139">
        <v>-0.898</v>
      </c>
      <c r="IX139">
        <v>0.2892</v>
      </c>
      <c r="IY139">
        <v>-0.819046093373875</v>
      </c>
      <c r="IZ139">
        <v>-0.0008311593448893811</v>
      </c>
      <c r="JA139">
        <v>1.768286430498992E-06</v>
      </c>
      <c r="JB139">
        <v>-5.176383660599935E-10</v>
      </c>
      <c r="JC139">
        <v>0.01793090377665582</v>
      </c>
      <c r="JD139">
        <v>0.002652576625932546</v>
      </c>
      <c r="JE139">
        <v>0.0004569377311329863</v>
      </c>
      <c r="JF139">
        <v>1.003524486243527E-07</v>
      </c>
      <c r="JG139">
        <v>2</v>
      </c>
      <c r="JH139">
        <v>1975</v>
      </c>
      <c r="JI139">
        <v>1</v>
      </c>
      <c r="JJ139">
        <v>26</v>
      </c>
      <c r="JK139">
        <v>201434.1</v>
      </c>
      <c r="JL139">
        <v>201434.3</v>
      </c>
      <c r="JM139">
        <v>1.13159</v>
      </c>
      <c r="JN139">
        <v>2.63794</v>
      </c>
      <c r="JO139">
        <v>1.49658</v>
      </c>
      <c r="JP139">
        <v>2.34497</v>
      </c>
      <c r="JQ139">
        <v>1.54907</v>
      </c>
      <c r="JR139">
        <v>2.45972</v>
      </c>
      <c r="JS139">
        <v>36.0582</v>
      </c>
      <c r="JT139">
        <v>24.1751</v>
      </c>
      <c r="JU139">
        <v>18</v>
      </c>
      <c r="JV139">
        <v>481.926</v>
      </c>
      <c r="JW139">
        <v>495.024</v>
      </c>
      <c r="JX139">
        <v>27.5839</v>
      </c>
      <c r="JY139">
        <v>28.9831</v>
      </c>
      <c r="JZ139">
        <v>30.0004</v>
      </c>
      <c r="KA139">
        <v>29.1327</v>
      </c>
      <c r="KB139">
        <v>29.1116</v>
      </c>
      <c r="KC139">
        <v>22.7527</v>
      </c>
      <c r="KD139">
        <v>22.3555</v>
      </c>
      <c r="KE139">
        <v>99.62779999999999</v>
      </c>
      <c r="KF139">
        <v>27.5746</v>
      </c>
      <c r="KG139">
        <v>420.368</v>
      </c>
      <c r="KH139">
        <v>19.5756</v>
      </c>
      <c r="KI139">
        <v>101.938</v>
      </c>
      <c r="KJ139">
        <v>91.4213</v>
      </c>
    </row>
    <row r="140" spans="1:296">
      <c r="A140">
        <v>122</v>
      </c>
      <c r="B140">
        <v>1759075657</v>
      </c>
      <c r="C140">
        <v>2573.900000095367</v>
      </c>
      <c r="D140" t="s">
        <v>688</v>
      </c>
      <c r="E140" t="s">
        <v>689</v>
      </c>
      <c r="F140">
        <v>5</v>
      </c>
      <c r="G140" t="s">
        <v>639</v>
      </c>
      <c r="H140">
        <v>1759075649.155172</v>
      </c>
      <c r="I140">
        <f>(J140)/1000</f>
        <v>0</v>
      </c>
      <c r="J140">
        <f>IF(DO140, AM140, AG140)</f>
        <v>0</v>
      </c>
      <c r="K140">
        <f>IF(DO140, AH140, AF140)</f>
        <v>0</v>
      </c>
      <c r="L140">
        <f>DQ140 - IF(AT140&gt;1, K140*DK140*100.0/(AV140), 0)</f>
        <v>0</v>
      </c>
      <c r="M140">
        <f>((S140-I140/2)*L140-K140)/(S140+I140/2)</f>
        <v>0</v>
      </c>
      <c r="N140">
        <f>M140*(DX140+DY140)/1000.0</f>
        <v>0</v>
      </c>
      <c r="O140">
        <f>(DQ140 - IF(AT140&gt;1, K140*DK140*100.0/(AV140), 0))*(DX140+DY140)/1000.0</f>
        <v>0</v>
      </c>
      <c r="P140">
        <f>2.0/((1/R140-1/Q140)+SIGN(R140)*SQRT((1/R140-1/Q140)*(1/R140-1/Q140) + 4*DL140/((DL140+1)*(DL140+1))*(2*1/R140*1/Q140-1/Q140*1/Q140)))</f>
        <v>0</v>
      </c>
      <c r="Q140">
        <f>IF(LEFT(DM140,1)&lt;&gt;"0",IF(LEFT(DM140,1)="1",3.0,DN140),$D$5+$E$5*(EE140*DX140/($K$5*1000))+$F$5*(EE140*DX140/($K$5*1000))*MAX(MIN(DK140,$J$5),$I$5)*MAX(MIN(DK140,$J$5),$I$5)+$G$5*MAX(MIN(DK140,$J$5),$I$5)*(EE140*DX140/($K$5*1000))+$H$5*(EE140*DX140/($K$5*1000))*(EE140*DX140/($K$5*1000)))</f>
        <v>0</v>
      </c>
      <c r="R140">
        <f>I140*(1000-(1000*0.61365*exp(17.502*V140/(240.97+V140))/(DX140+DY140)+DS140)/2)/(1000*0.61365*exp(17.502*V140/(240.97+V140))/(DX140+DY140)-DS140)</f>
        <v>0</v>
      </c>
      <c r="S140">
        <f>1/((DL140+1)/(P140/1.6)+1/(Q140/1.37)) + DL140/((DL140+1)/(P140/1.6) + DL140/(Q140/1.37))</f>
        <v>0</v>
      </c>
      <c r="T140">
        <f>(DG140*DJ140)</f>
        <v>0</v>
      </c>
      <c r="U140">
        <f>(DZ140+(T140+2*0.95*5.67E-8*(((DZ140+$B$9)+273)^4-(DZ140+273)^4)-44100*I140)/(1.84*29.3*Q140+8*0.95*5.67E-8*(DZ140+273)^3))</f>
        <v>0</v>
      </c>
      <c r="V140">
        <f>($C$9*EA140+$D$9*EB140+$E$9*U140)</f>
        <v>0</v>
      </c>
      <c r="W140">
        <f>0.61365*exp(17.502*V140/(240.97+V140))</f>
        <v>0</v>
      </c>
      <c r="X140">
        <f>(Y140/Z140*100)</f>
        <v>0</v>
      </c>
      <c r="Y140">
        <f>DS140*(DX140+DY140)/1000</f>
        <v>0</v>
      </c>
      <c r="Z140">
        <f>0.61365*exp(17.502*DZ140/(240.97+DZ140))</f>
        <v>0</v>
      </c>
      <c r="AA140">
        <f>(W140-DS140*(DX140+DY140)/1000)</f>
        <v>0</v>
      </c>
      <c r="AB140">
        <f>(-I140*44100)</f>
        <v>0</v>
      </c>
      <c r="AC140">
        <f>2*29.3*Q140*0.92*(DZ140-V140)</f>
        <v>0</v>
      </c>
      <c r="AD140">
        <f>2*0.95*5.67E-8*(((DZ140+$B$9)+273)^4-(V140+273)^4)</f>
        <v>0</v>
      </c>
      <c r="AE140">
        <f>T140+AD140+AB140+AC140</f>
        <v>0</v>
      </c>
      <c r="AF140">
        <f>DW140*AT140*(DR140-DQ140*(1000-AT140*DT140)/(1000-AT140*DS140))/(100*DK140)</f>
        <v>0</v>
      </c>
      <c r="AG140">
        <f>1000*DW140*AT140*(DS140-DT140)/(100*DK140*(1000-AT140*DS140))</f>
        <v>0</v>
      </c>
      <c r="AH140">
        <f>(AI140 - AJ140 - DX140*1E3/(8.314*(DZ140+273.15)) * AL140/DW140 * AK140) * DW140/(100*DK140) * (1000 - DT140)/1000</f>
        <v>0</v>
      </c>
      <c r="AI140">
        <v>428.7542095203114</v>
      </c>
      <c r="AJ140">
        <v>418.7677515151515</v>
      </c>
      <c r="AK140">
        <v>-0.009667505179615657</v>
      </c>
      <c r="AL140">
        <v>65.07679589717384</v>
      </c>
      <c r="AM140">
        <f>(AO140 - AN140 + DX140*1E3/(8.314*(DZ140+273.15)) * AQ140/DW140 * AP140) * DW140/(100*DK140) * 1000/(1000 - AO140)</f>
        <v>0</v>
      </c>
      <c r="AN140">
        <v>19.60525544</v>
      </c>
      <c r="AO140">
        <v>21.87546848484849</v>
      </c>
      <c r="AP140">
        <v>-4.703030303028062E-05</v>
      </c>
      <c r="AQ140">
        <v>105.27</v>
      </c>
      <c r="AR140">
        <v>1</v>
      </c>
      <c r="AS140">
        <v>0</v>
      </c>
      <c r="AT140">
        <f>IF(AR140*$H$15&gt;=AV140,1.0,(AV140/(AV140-AR140*$H$15)))</f>
        <v>0</v>
      </c>
      <c r="AU140">
        <f>(AT140-1)*100</f>
        <v>0</v>
      </c>
      <c r="AV140">
        <f>MAX(0,($B$15+$C$15*EE140)/(1+$D$15*EE140)*DX140/(DZ140+273)*$E$15)</f>
        <v>0</v>
      </c>
      <c r="AW140" t="s">
        <v>437</v>
      </c>
      <c r="AX140" t="s">
        <v>437</v>
      </c>
      <c r="AY140">
        <v>0</v>
      </c>
      <c r="AZ140">
        <v>0</v>
      </c>
      <c r="BA140">
        <f>1-AY140/AZ140</f>
        <v>0</v>
      </c>
      <c r="BB140">
        <v>0</v>
      </c>
      <c r="BC140" t="s">
        <v>437</v>
      </c>
      <c r="BD140" t="s">
        <v>437</v>
      </c>
      <c r="BE140">
        <v>0</v>
      </c>
      <c r="BF140">
        <v>0</v>
      </c>
      <c r="BG140">
        <f>1-BE140/BF140</f>
        <v>0</v>
      </c>
      <c r="BH140">
        <v>0.5</v>
      </c>
      <c r="BI140">
        <f>DH140</f>
        <v>0</v>
      </c>
      <c r="BJ140">
        <f>K140</f>
        <v>0</v>
      </c>
      <c r="BK140">
        <f>BG140*BH140*BI140</f>
        <v>0</v>
      </c>
      <c r="BL140">
        <f>(BJ140-BB140)/BI140</f>
        <v>0</v>
      </c>
      <c r="BM140">
        <f>(AZ140-BF140)/BF140</f>
        <v>0</v>
      </c>
      <c r="BN140">
        <f>AY140/(BA140+AY140/BF140)</f>
        <v>0</v>
      </c>
      <c r="BO140" t="s">
        <v>437</v>
      </c>
      <c r="BP140">
        <v>0</v>
      </c>
      <c r="BQ140">
        <f>IF(BP140&lt;&gt;0, BP140, BN140)</f>
        <v>0</v>
      </c>
      <c r="BR140">
        <f>1-BQ140/BF140</f>
        <v>0</v>
      </c>
      <c r="BS140">
        <f>(BF140-BE140)/(BF140-BQ140)</f>
        <v>0</v>
      </c>
      <c r="BT140">
        <f>(AZ140-BF140)/(AZ140-BQ140)</f>
        <v>0</v>
      </c>
      <c r="BU140">
        <f>(BF140-BE140)/(BF140-AY140)</f>
        <v>0</v>
      </c>
      <c r="BV140">
        <f>(AZ140-BF140)/(AZ140-AY140)</f>
        <v>0</v>
      </c>
      <c r="BW140">
        <f>(BS140*BQ140/BE140)</f>
        <v>0</v>
      </c>
      <c r="BX140">
        <f>(1-BW140)</f>
        <v>0</v>
      </c>
      <c r="DG140">
        <f>$B$13*EF140+$C$13*EG140+$F$13*ER140*(1-EU140)</f>
        <v>0</v>
      </c>
      <c r="DH140">
        <f>DG140*DI140</f>
        <v>0</v>
      </c>
      <c r="DI140">
        <f>($B$13*$D$11+$C$13*$D$11+$F$13*((FE140+EW140)/MAX(FE140+EW140+FF140, 0.1)*$I$11+FF140/MAX(FE140+EW140+FF140, 0.1)*$J$11))/($B$13+$C$13+$F$13)</f>
        <v>0</v>
      </c>
      <c r="DJ140">
        <f>($B$13*$K$11+$C$13*$K$11+$F$13*((FE140+EW140)/MAX(FE140+EW140+FF140, 0.1)*$P$11+FF140/MAX(FE140+EW140+FF140, 0.1)*$Q$11))/($B$13+$C$13+$F$13)</f>
        <v>0</v>
      </c>
      <c r="DK140">
        <v>2.96</v>
      </c>
      <c r="DL140">
        <v>0.5</v>
      </c>
      <c r="DM140" t="s">
        <v>438</v>
      </c>
      <c r="DN140">
        <v>2</v>
      </c>
      <c r="DO140" t="b">
        <v>1</v>
      </c>
      <c r="DP140">
        <v>1759075649.155172</v>
      </c>
      <c r="DQ140">
        <v>409.7176896551724</v>
      </c>
      <c r="DR140">
        <v>420.4768965517241</v>
      </c>
      <c r="DS140">
        <v>21.88648275862069</v>
      </c>
      <c r="DT140">
        <v>19.60132068965518</v>
      </c>
      <c r="DU140">
        <v>410.6157241379311</v>
      </c>
      <c r="DV140">
        <v>21.59711379310345</v>
      </c>
      <c r="DW140">
        <v>500.0122413793104</v>
      </c>
      <c r="DX140">
        <v>90.89618965517241</v>
      </c>
      <c r="DY140">
        <v>0.06772698275862069</v>
      </c>
      <c r="DZ140">
        <v>28.92413103448276</v>
      </c>
      <c r="EA140">
        <v>30.01383793103449</v>
      </c>
      <c r="EB140">
        <v>999.9000000000002</v>
      </c>
      <c r="EC140">
        <v>0</v>
      </c>
      <c r="ED140">
        <v>0</v>
      </c>
      <c r="EE140">
        <v>10005.10862068966</v>
      </c>
      <c r="EF140">
        <v>0</v>
      </c>
      <c r="EG140">
        <v>11.08294137931034</v>
      </c>
      <c r="EH140">
        <v>-10.75928965517241</v>
      </c>
      <c r="EI140">
        <v>418.8855862068965</v>
      </c>
      <c r="EJ140">
        <v>428.8836206896552</v>
      </c>
      <c r="EK140">
        <v>2.28516</v>
      </c>
      <c r="EL140">
        <v>420.4768965517241</v>
      </c>
      <c r="EM140">
        <v>19.60132068965518</v>
      </c>
      <c r="EN140">
        <v>1.989398275862069</v>
      </c>
      <c r="EO140">
        <v>1.781685172413793</v>
      </c>
      <c r="EP140">
        <v>17.36020344827586</v>
      </c>
      <c r="EQ140">
        <v>15.62702068965517</v>
      </c>
      <c r="ER140">
        <v>1999.986896551724</v>
      </c>
      <c r="ES140">
        <v>0.9799957586206898</v>
      </c>
      <c r="ET140">
        <v>0.02000458620689655</v>
      </c>
      <c r="EU140">
        <v>0</v>
      </c>
      <c r="EV140">
        <v>420.5157586206897</v>
      </c>
      <c r="EW140">
        <v>5.00078</v>
      </c>
      <c r="EX140">
        <v>8316.882413793104</v>
      </c>
      <c r="EY140">
        <v>16379.50344827586</v>
      </c>
      <c r="EZ140">
        <v>39.52789655172414</v>
      </c>
      <c r="FA140">
        <v>40.40072413793104</v>
      </c>
      <c r="FB140">
        <v>39.72813793103447</v>
      </c>
      <c r="FC140">
        <v>40.02782758620689</v>
      </c>
      <c r="FD140">
        <v>40.59462068965516</v>
      </c>
      <c r="FE140">
        <v>1955.076896551725</v>
      </c>
      <c r="FF140">
        <v>39.91</v>
      </c>
      <c r="FG140">
        <v>0</v>
      </c>
      <c r="FH140">
        <v>1759075649</v>
      </c>
      <c r="FI140">
        <v>0</v>
      </c>
      <c r="FJ140">
        <v>420.5246538461539</v>
      </c>
      <c r="FK140">
        <v>1.327076923373865</v>
      </c>
      <c r="FL140">
        <v>20.61367516611623</v>
      </c>
      <c r="FM140">
        <v>8316.971923076922</v>
      </c>
      <c r="FN140">
        <v>15</v>
      </c>
      <c r="FO140">
        <v>0</v>
      </c>
      <c r="FP140" t="s">
        <v>439</v>
      </c>
      <c r="FQ140">
        <v>1746989605.5</v>
      </c>
      <c r="FR140">
        <v>1746989593.5</v>
      </c>
      <c r="FS140">
        <v>0</v>
      </c>
      <c r="FT140">
        <v>-0.274</v>
      </c>
      <c r="FU140">
        <v>-0.002</v>
      </c>
      <c r="FV140">
        <v>2.549</v>
      </c>
      <c r="FW140">
        <v>0.129</v>
      </c>
      <c r="FX140">
        <v>420</v>
      </c>
      <c r="FY140">
        <v>17</v>
      </c>
      <c r="FZ140">
        <v>0.02</v>
      </c>
      <c r="GA140">
        <v>0.04</v>
      </c>
      <c r="GB140">
        <v>-10.6056325</v>
      </c>
      <c r="GC140">
        <v>-2.606945966228892</v>
      </c>
      <c r="GD140">
        <v>0.2950989057820275</v>
      </c>
      <c r="GE140">
        <v>0</v>
      </c>
      <c r="GF140">
        <v>420.4753235294118</v>
      </c>
      <c r="GG140">
        <v>1.068403361733019</v>
      </c>
      <c r="GH140">
        <v>0.2773916026325866</v>
      </c>
      <c r="GI140">
        <v>0</v>
      </c>
      <c r="GJ140">
        <v>2.29116675</v>
      </c>
      <c r="GK140">
        <v>-0.1292207504690455</v>
      </c>
      <c r="GL140">
        <v>0.01246084695907543</v>
      </c>
      <c r="GM140">
        <v>0</v>
      </c>
      <c r="GN140">
        <v>0</v>
      </c>
      <c r="GO140">
        <v>3</v>
      </c>
      <c r="GP140" t="s">
        <v>458</v>
      </c>
      <c r="GQ140">
        <v>3.102</v>
      </c>
      <c r="GR140">
        <v>2.72517</v>
      </c>
      <c r="GS140">
        <v>0.0868408</v>
      </c>
      <c r="GT140">
        <v>0.0888065</v>
      </c>
      <c r="GU140">
        <v>0.101399</v>
      </c>
      <c r="GV140">
        <v>0.0951805</v>
      </c>
      <c r="GW140">
        <v>23866.2</v>
      </c>
      <c r="GX140">
        <v>21631.8</v>
      </c>
      <c r="GY140">
        <v>26700.4</v>
      </c>
      <c r="GZ140">
        <v>23962.5</v>
      </c>
      <c r="HA140">
        <v>38389.1</v>
      </c>
      <c r="HB140">
        <v>32048.9</v>
      </c>
      <c r="HC140">
        <v>46621.9</v>
      </c>
      <c r="HD140">
        <v>37906.4</v>
      </c>
      <c r="HE140">
        <v>1.86878</v>
      </c>
      <c r="HF140">
        <v>1.8653</v>
      </c>
      <c r="HG140">
        <v>0.118241</v>
      </c>
      <c r="HH140">
        <v>0</v>
      </c>
      <c r="HI140">
        <v>28.0957</v>
      </c>
      <c r="HJ140">
        <v>999.9</v>
      </c>
      <c r="HK140">
        <v>48.7</v>
      </c>
      <c r="HL140">
        <v>31.1</v>
      </c>
      <c r="HM140">
        <v>24.3076</v>
      </c>
      <c r="HN140">
        <v>60.9091</v>
      </c>
      <c r="HO140">
        <v>22.2356</v>
      </c>
      <c r="HP140">
        <v>1</v>
      </c>
      <c r="HQ140">
        <v>0.13378</v>
      </c>
      <c r="HR140">
        <v>0.162037</v>
      </c>
      <c r="HS140">
        <v>20.281</v>
      </c>
      <c r="HT140">
        <v>5.21145</v>
      </c>
      <c r="HU140">
        <v>11.98</v>
      </c>
      <c r="HV140">
        <v>4.96325</v>
      </c>
      <c r="HW140">
        <v>3.27443</v>
      </c>
      <c r="HX140">
        <v>9999</v>
      </c>
      <c r="HY140">
        <v>9999</v>
      </c>
      <c r="HZ140">
        <v>9999</v>
      </c>
      <c r="IA140">
        <v>31.7</v>
      </c>
      <c r="IB140">
        <v>1.86399</v>
      </c>
      <c r="IC140">
        <v>1.8601</v>
      </c>
      <c r="ID140">
        <v>1.8584</v>
      </c>
      <c r="IE140">
        <v>1.85977</v>
      </c>
      <c r="IF140">
        <v>1.85989</v>
      </c>
      <c r="IG140">
        <v>1.85837</v>
      </c>
      <c r="IH140">
        <v>1.85745</v>
      </c>
      <c r="II140">
        <v>1.85242</v>
      </c>
      <c r="IJ140">
        <v>0</v>
      </c>
      <c r="IK140">
        <v>0</v>
      </c>
      <c r="IL140">
        <v>0</v>
      </c>
      <c r="IM140">
        <v>0</v>
      </c>
      <c r="IN140" t="s">
        <v>441</v>
      </c>
      <c r="IO140" t="s">
        <v>442</v>
      </c>
      <c r="IP140" t="s">
        <v>443</v>
      </c>
      <c r="IQ140" t="s">
        <v>443</v>
      </c>
      <c r="IR140" t="s">
        <v>443</v>
      </c>
      <c r="IS140" t="s">
        <v>443</v>
      </c>
      <c r="IT140">
        <v>0</v>
      </c>
      <c r="IU140">
        <v>100</v>
      </c>
      <c r="IV140">
        <v>100</v>
      </c>
      <c r="IW140">
        <v>-0.898</v>
      </c>
      <c r="IX140">
        <v>0.2891</v>
      </c>
      <c r="IY140">
        <v>-0.819046093373875</v>
      </c>
      <c r="IZ140">
        <v>-0.0008311593448893811</v>
      </c>
      <c r="JA140">
        <v>1.768286430498992E-06</v>
      </c>
      <c r="JB140">
        <v>-5.176383660599935E-10</v>
      </c>
      <c r="JC140">
        <v>0.01793090377665582</v>
      </c>
      <c r="JD140">
        <v>0.002652576625932546</v>
      </c>
      <c r="JE140">
        <v>0.0004569377311329863</v>
      </c>
      <c r="JF140">
        <v>1.003524486243527E-07</v>
      </c>
      <c r="JG140">
        <v>2</v>
      </c>
      <c r="JH140">
        <v>1975</v>
      </c>
      <c r="JI140">
        <v>1</v>
      </c>
      <c r="JJ140">
        <v>26</v>
      </c>
      <c r="JK140">
        <v>201434.2</v>
      </c>
      <c r="JL140">
        <v>201434.4</v>
      </c>
      <c r="JM140">
        <v>1.15601</v>
      </c>
      <c r="JN140">
        <v>2.63428</v>
      </c>
      <c r="JO140">
        <v>1.49658</v>
      </c>
      <c r="JP140">
        <v>2.34497</v>
      </c>
      <c r="JQ140">
        <v>1.54907</v>
      </c>
      <c r="JR140">
        <v>2.44995</v>
      </c>
      <c r="JS140">
        <v>36.0347</v>
      </c>
      <c r="JT140">
        <v>24.1838</v>
      </c>
      <c r="JU140">
        <v>18</v>
      </c>
      <c r="JV140">
        <v>482.27</v>
      </c>
      <c r="JW140">
        <v>494.657</v>
      </c>
      <c r="JX140">
        <v>27.5695</v>
      </c>
      <c r="JY140">
        <v>28.9862</v>
      </c>
      <c r="JZ140">
        <v>30.0004</v>
      </c>
      <c r="KA140">
        <v>29.1359</v>
      </c>
      <c r="KB140">
        <v>29.1153</v>
      </c>
      <c r="KC140">
        <v>23.2869</v>
      </c>
      <c r="KD140">
        <v>22.3555</v>
      </c>
      <c r="KE140">
        <v>99.62779999999999</v>
      </c>
      <c r="KF140">
        <v>27.56</v>
      </c>
      <c r="KG140">
        <v>440.418</v>
      </c>
      <c r="KH140">
        <v>19.5882</v>
      </c>
      <c r="KI140">
        <v>101.937</v>
      </c>
      <c r="KJ140">
        <v>91.42059999999999</v>
      </c>
    </row>
    <row r="141" spans="1:296">
      <c r="A141">
        <v>123</v>
      </c>
      <c r="B141">
        <v>1759075662</v>
      </c>
      <c r="C141">
        <v>2578.900000095367</v>
      </c>
      <c r="D141" t="s">
        <v>690</v>
      </c>
      <c r="E141" t="s">
        <v>691</v>
      </c>
      <c r="F141">
        <v>5</v>
      </c>
      <c r="G141" t="s">
        <v>639</v>
      </c>
      <c r="H141">
        <v>1759075654.232143</v>
      </c>
      <c r="I141">
        <f>(J141)/1000</f>
        <v>0</v>
      </c>
      <c r="J141">
        <f>IF(DO141, AM141, AG141)</f>
        <v>0</v>
      </c>
      <c r="K141">
        <f>IF(DO141, AH141, AF141)</f>
        <v>0</v>
      </c>
      <c r="L141">
        <f>DQ141 - IF(AT141&gt;1, K141*DK141*100.0/(AV141), 0)</f>
        <v>0</v>
      </c>
      <c r="M141">
        <f>((S141-I141/2)*L141-K141)/(S141+I141/2)</f>
        <v>0</v>
      </c>
      <c r="N141">
        <f>M141*(DX141+DY141)/1000.0</f>
        <v>0</v>
      </c>
      <c r="O141">
        <f>(DQ141 - IF(AT141&gt;1, K141*DK141*100.0/(AV141), 0))*(DX141+DY141)/1000.0</f>
        <v>0</v>
      </c>
      <c r="P141">
        <f>2.0/((1/R141-1/Q141)+SIGN(R141)*SQRT((1/R141-1/Q141)*(1/R141-1/Q141) + 4*DL141/((DL141+1)*(DL141+1))*(2*1/R141*1/Q141-1/Q141*1/Q141)))</f>
        <v>0</v>
      </c>
      <c r="Q141">
        <f>IF(LEFT(DM141,1)&lt;&gt;"0",IF(LEFT(DM141,1)="1",3.0,DN141),$D$5+$E$5*(EE141*DX141/($K$5*1000))+$F$5*(EE141*DX141/($K$5*1000))*MAX(MIN(DK141,$J$5),$I$5)*MAX(MIN(DK141,$J$5),$I$5)+$G$5*MAX(MIN(DK141,$J$5),$I$5)*(EE141*DX141/($K$5*1000))+$H$5*(EE141*DX141/($K$5*1000))*(EE141*DX141/($K$5*1000)))</f>
        <v>0</v>
      </c>
      <c r="R141">
        <f>I141*(1000-(1000*0.61365*exp(17.502*V141/(240.97+V141))/(DX141+DY141)+DS141)/2)/(1000*0.61365*exp(17.502*V141/(240.97+V141))/(DX141+DY141)-DS141)</f>
        <v>0</v>
      </c>
      <c r="S141">
        <f>1/((DL141+1)/(P141/1.6)+1/(Q141/1.37)) + DL141/((DL141+1)/(P141/1.6) + DL141/(Q141/1.37))</f>
        <v>0</v>
      </c>
      <c r="T141">
        <f>(DG141*DJ141)</f>
        <v>0</v>
      </c>
      <c r="U141">
        <f>(DZ141+(T141+2*0.95*5.67E-8*(((DZ141+$B$9)+273)^4-(DZ141+273)^4)-44100*I141)/(1.84*29.3*Q141+8*0.95*5.67E-8*(DZ141+273)^3))</f>
        <v>0</v>
      </c>
      <c r="V141">
        <f>($C$9*EA141+$D$9*EB141+$E$9*U141)</f>
        <v>0</v>
      </c>
      <c r="W141">
        <f>0.61365*exp(17.502*V141/(240.97+V141))</f>
        <v>0</v>
      </c>
      <c r="X141">
        <f>(Y141/Z141*100)</f>
        <v>0</v>
      </c>
      <c r="Y141">
        <f>DS141*(DX141+DY141)/1000</f>
        <v>0</v>
      </c>
      <c r="Z141">
        <f>0.61365*exp(17.502*DZ141/(240.97+DZ141))</f>
        <v>0</v>
      </c>
      <c r="AA141">
        <f>(W141-DS141*(DX141+DY141)/1000)</f>
        <v>0</v>
      </c>
      <c r="AB141">
        <f>(-I141*44100)</f>
        <v>0</v>
      </c>
      <c r="AC141">
        <f>2*29.3*Q141*0.92*(DZ141-V141)</f>
        <v>0</v>
      </c>
      <c r="AD141">
        <f>2*0.95*5.67E-8*(((DZ141+$B$9)+273)^4-(V141+273)^4)</f>
        <v>0</v>
      </c>
      <c r="AE141">
        <f>T141+AD141+AB141+AC141</f>
        <v>0</v>
      </c>
      <c r="AF141">
        <f>DW141*AT141*(DR141-DQ141*(1000-AT141*DT141)/(1000-AT141*DS141))/(100*DK141)</f>
        <v>0</v>
      </c>
      <c r="AG141">
        <f>1000*DW141*AT141*(DS141-DT141)/(100*DK141*(1000-AT141*DS141))</f>
        <v>0</v>
      </c>
      <c r="AH141">
        <f>(AI141 - AJ141 - DX141*1E3/(8.314*(DZ141+273.15)) * AL141/DW141 * AK141) * DW141/(100*DK141) * (1000 - DT141)/1000</f>
        <v>0</v>
      </c>
      <c r="AI141">
        <v>435.0866743023291</v>
      </c>
      <c r="AJ141">
        <v>421.6010606060606</v>
      </c>
      <c r="AK141">
        <v>0.6955664954285798</v>
      </c>
      <c r="AL141">
        <v>65.07679589717384</v>
      </c>
      <c r="AM141">
        <f>(AO141 - AN141 + DX141*1E3/(8.314*(DZ141+273.15)) * AQ141/DW141 * AP141) * DW141/(100*DK141) * 1000/(1000 - AO141)</f>
        <v>0</v>
      </c>
      <c r="AN141">
        <v>19.61035045333334</v>
      </c>
      <c r="AO141">
        <v>21.86230787878787</v>
      </c>
      <c r="AP141">
        <v>-8.220608787547635E-05</v>
      </c>
      <c r="AQ141">
        <v>105.27</v>
      </c>
      <c r="AR141">
        <v>1</v>
      </c>
      <c r="AS141">
        <v>0</v>
      </c>
      <c r="AT141">
        <f>IF(AR141*$H$15&gt;=AV141,1.0,(AV141/(AV141-AR141*$H$15)))</f>
        <v>0</v>
      </c>
      <c r="AU141">
        <f>(AT141-1)*100</f>
        <v>0</v>
      </c>
      <c r="AV141">
        <f>MAX(0,($B$15+$C$15*EE141)/(1+$D$15*EE141)*DX141/(DZ141+273)*$E$15)</f>
        <v>0</v>
      </c>
      <c r="AW141" t="s">
        <v>437</v>
      </c>
      <c r="AX141" t="s">
        <v>437</v>
      </c>
      <c r="AY141">
        <v>0</v>
      </c>
      <c r="AZ141">
        <v>0</v>
      </c>
      <c r="BA141">
        <f>1-AY141/AZ141</f>
        <v>0</v>
      </c>
      <c r="BB141">
        <v>0</v>
      </c>
      <c r="BC141" t="s">
        <v>437</v>
      </c>
      <c r="BD141" t="s">
        <v>437</v>
      </c>
      <c r="BE141">
        <v>0</v>
      </c>
      <c r="BF141">
        <v>0</v>
      </c>
      <c r="BG141">
        <f>1-BE141/BF141</f>
        <v>0</v>
      </c>
      <c r="BH141">
        <v>0.5</v>
      </c>
      <c r="BI141">
        <f>DH141</f>
        <v>0</v>
      </c>
      <c r="BJ141">
        <f>K141</f>
        <v>0</v>
      </c>
      <c r="BK141">
        <f>BG141*BH141*BI141</f>
        <v>0</v>
      </c>
      <c r="BL141">
        <f>(BJ141-BB141)/BI141</f>
        <v>0</v>
      </c>
      <c r="BM141">
        <f>(AZ141-BF141)/BF141</f>
        <v>0</v>
      </c>
      <c r="BN141">
        <f>AY141/(BA141+AY141/BF141)</f>
        <v>0</v>
      </c>
      <c r="BO141" t="s">
        <v>437</v>
      </c>
      <c r="BP141">
        <v>0</v>
      </c>
      <c r="BQ141">
        <f>IF(BP141&lt;&gt;0, BP141, BN141)</f>
        <v>0</v>
      </c>
      <c r="BR141">
        <f>1-BQ141/BF141</f>
        <v>0</v>
      </c>
      <c r="BS141">
        <f>(BF141-BE141)/(BF141-BQ141)</f>
        <v>0</v>
      </c>
      <c r="BT141">
        <f>(AZ141-BF141)/(AZ141-BQ141)</f>
        <v>0</v>
      </c>
      <c r="BU141">
        <f>(BF141-BE141)/(BF141-AY141)</f>
        <v>0</v>
      </c>
      <c r="BV141">
        <f>(AZ141-BF141)/(AZ141-AY141)</f>
        <v>0</v>
      </c>
      <c r="BW141">
        <f>(BS141*BQ141/BE141)</f>
        <v>0</v>
      </c>
      <c r="BX141">
        <f>(1-BW141)</f>
        <v>0</v>
      </c>
      <c r="DG141">
        <f>$B$13*EF141+$C$13*EG141+$F$13*ER141*(1-EU141)</f>
        <v>0</v>
      </c>
      <c r="DH141">
        <f>DG141*DI141</f>
        <v>0</v>
      </c>
      <c r="DI141">
        <f>($B$13*$D$11+$C$13*$D$11+$F$13*((FE141+EW141)/MAX(FE141+EW141+FF141, 0.1)*$I$11+FF141/MAX(FE141+EW141+FF141, 0.1)*$J$11))/($B$13+$C$13+$F$13)</f>
        <v>0</v>
      </c>
      <c r="DJ141">
        <f>($B$13*$K$11+$C$13*$K$11+$F$13*((FE141+EW141)/MAX(FE141+EW141+FF141, 0.1)*$P$11+FF141/MAX(FE141+EW141+FF141, 0.1)*$Q$11))/($B$13+$C$13+$F$13)</f>
        <v>0</v>
      </c>
      <c r="DK141">
        <v>2.96</v>
      </c>
      <c r="DL141">
        <v>0.5</v>
      </c>
      <c r="DM141" t="s">
        <v>438</v>
      </c>
      <c r="DN141">
        <v>2</v>
      </c>
      <c r="DO141" t="b">
        <v>1</v>
      </c>
      <c r="DP141">
        <v>1759075654.232143</v>
      </c>
      <c r="DQ141">
        <v>410.02225</v>
      </c>
      <c r="DR141">
        <v>423.0115357142857</v>
      </c>
      <c r="DS141">
        <v>21.87765357142857</v>
      </c>
      <c r="DT141">
        <v>19.60523571428572</v>
      </c>
      <c r="DU141">
        <v>410.9202142857142</v>
      </c>
      <c r="DV141">
        <v>21.58847857142857</v>
      </c>
      <c r="DW141">
        <v>500.0522857142857</v>
      </c>
      <c r="DX141">
        <v>90.89636071428572</v>
      </c>
      <c r="DY141">
        <v>0.06738824642857143</v>
      </c>
      <c r="DZ141">
        <v>28.92505</v>
      </c>
      <c r="EA141">
        <v>30.02123571428572</v>
      </c>
      <c r="EB141">
        <v>999.9000000000002</v>
      </c>
      <c r="EC141">
        <v>0</v>
      </c>
      <c r="ED141">
        <v>0</v>
      </c>
      <c r="EE141">
        <v>10008.86071428571</v>
      </c>
      <c r="EF141">
        <v>0</v>
      </c>
      <c r="EG141">
        <v>11.08352142857143</v>
      </c>
      <c r="EH141">
        <v>-12.98931071428571</v>
      </c>
      <c r="EI141">
        <v>419.19325</v>
      </c>
      <c r="EJ141">
        <v>431.4706071428571</v>
      </c>
      <c r="EK141">
        <v>2.272419285714286</v>
      </c>
      <c r="EL141">
        <v>423.0115357142857</v>
      </c>
      <c r="EM141">
        <v>19.60523571428572</v>
      </c>
      <c r="EN141">
        <v>1.988599285714286</v>
      </c>
      <c r="EO141">
        <v>1.782043571428571</v>
      </c>
      <c r="EP141">
        <v>17.35385</v>
      </c>
      <c r="EQ141">
        <v>15.63016785714285</v>
      </c>
      <c r="ER141">
        <v>1999.978928571429</v>
      </c>
      <c r="ES141">
        <v>0.9799957142857144</v>
      </c>
      <c r="ET141">
        <v>0.020004625</v>
      </c>
      <c r="EU141">
        <v>0</v>
      </c>
      <c r="EV141">
        <v>420.5611071428571</v>
      </c>
      <c r="EW141">
        <v>5.00078</v>
      </c>
      <c r="EX141">
        <v>8318.561428571429</v>
      </c>
      <c r="EY141">
        <v>16379.44642857143</v>
      </c>
      <c r="EZ141">
        <v>39.52660714285714</v>
      </c>
      <c r="FA141">
        <v>40.41942857142856</v>
      </c>
      <c r="FB141">
        <v>39.68267857142856</v>
      </c>
      <c r="FC141">
        <v>40.04214285714284</v>
      </c>
      <c r="FD141">
        <v>40.56003571428572</v>
      </c>
      <c r="FE141">
        <v>1955.068928571429</v>
      </c>
      <c r="FF141">
        <v>39.91</v>
      </c>
      <c r="FG141">
        <v>0</v>
      </c>
      <c r="FH141">
        <v>1759075653.8</v>
      </c>
      <c r="FI141">
        <v>0</v>
      </c>
      <c r="FJ141">
        <v>420.5726538461539</v>
      </c>
      <c r="FK141">
        <v>0.4850940217709249</v>
      </c>
      <c r="FL141">
        <v>17.00547008299863</v>
      </c>
      <c r="FM141">
        <v>8318.515769230769</v>
      </c>
      <c r="FN141">
        <v>15</v>
      </c>
      <c r="FO141">
        <v>0</v>
      </c>
      <c r="FP141" t="s">
        <v>439</v>
      </c>
      <c r="FQ141">
        <v>1746989605.5</v>
      </c>
      <c r="FR141">
        <v>1746989593.5</v>
      </c>
      <c r="FS141">
        <v>0</v>
      </c>
      <c r="FT141">
        <v>-0.274</v>
      </c>
      <c r="FU141">
        <v>-0.002</v>
      </c>
      <c r="FV141">
        <v>2.549</v>
      </c>
      <c r="FW141">
        <v>0.129</v>
      </c>
      <c r="FX141">
        <v>420</v>
      </c>
      <c r="FY141">
        <v>17</v>
      </c>
      <c r="FZ141">
        <v>0.02</v>
      </c>
      <c r="GA141">
        <v>0.04</v>
      </c>
      <c r="GB141">
        <v>-11.76346829268293</v>
      </c>
      <c r="GC141">
        <v>-17.61967735191635</v>
      </c>
      <c r="GD141">
        <v>2.331173342943057</v>
      </c>
      <c r="GE141">
        <v>0</v>
      </c>
      <c r="GF141">
        <v>420.4921176470588</v>
      </c>
      <c r="GG141">
        <v>1.013812074640634</v>
      </c>
      <c r="GH141">
        <v>0.276864031686175</v>
      </c>
      <c r="GI141">
        <v>0</v>
      </c>
      <c r="GJ141">
        <v>2.281450731707317</v>
      </c>
      <c r="GK141">
        <v>-0.141762648083628</v>
      </c>
      <c r="GL141">
        <v>0.01404019619594761</v>
      </c>
      <c r="GM141">
        <v>0</v>
      </c>
      <c r="GN141">
        <v>0</v>
      </c>
      <c r="GO141">
        <v>3</v>
      </c>
      <c r="GP141" t="s">
        <v>458</v>
      </c>
      <c r="GQ141">
        <v>3.10209</v>
      </c>
      <c r="GR141">
        <v>2.72518</v>
      </c>
      <c r="GS141">
        <v>0.0873738</v>
      </c>
      <c r="GT141">
        <v>0.0906985</v>
      </c>
      <c r="GU141">
        <v>0.101359</v>
      </c>
      <c r="GV141">
        <v>0.0951975</v>
      </c>
      <c r="GW141">
        <v>23852.1</v>
      </c>
      <c r="GX141">
        <v>21586.8</v>
      </c>
      <c r="GY141">
        <v>26700.2</v>
      </c>
      <c r="GZ141">
        <v>23962.4</v>
      </c>
      <c r="HA141">
        <v>38390.7</v>
      </c>
      <c r="HB141">
        <v>32048.5</v>
      </c>
      <c r="HC141">
        <v>46621.6</v>
      </c>
      <c r="HD141">
        <v>37906.4</v>
      </c>
      <c r="HE141">
        <v>1.86835</v>
      </c>
      <c r="HF141">
        <v>1.86528</v>
      </c>
      <c r="HG141">
        <v>0.118911</v>
      </c>
      <c r="HH141">
        <v>0</v>
      </c>
      <c r="HI141">
        <v>28.0964</v>
      </c>
      <c r="HJ141">
        <v>999.9</v>
      </c>
      <c r="HK141">
        <v>48.7</v>
      </c>
      <c r="HL141">
        <v>31.1</v>
      </c>
      <c r="HM141">
        <v>24.3094</v>
      </c>
      <c r="HN141">
        <v>61.3691</v>
      </c>
      <c r="HO141">
        <v>22.0072</v>
      </c>
      <c r="HP141">
        <v>1</v>
      </c>
      <c r="HQ141">
        <v>0.134179</v>
      </c>
      <c r="HR141">
        <v>0.205809</v>
      </c>
      <c r="HS141">
        <v>20.2811</v>
      </c>
      <c r="HT141">
        <v>5.21145</v>
      </c>
      <c r="HU141">
        <v>11.98</v>
      </c>
      <c r="HV141">
        <v>4.96345</v>
      </c>
      <c r="HW141">
        <v>3.27453</v>
      </c>
      <c r="HX141">
        <v>9999</v>
      </c>
      <c r="HY141">
        <v>9999</v>
      </c>
      <c r="HZ141">
        <v>9999</v>
      </c>
      <c r="IA141">
        <v>31.7</v>
      </c>
      <c r="IB141">
        <v>1.86398</v>
      </c>
      <c r="IC141">
        <v>1.86013</v>
      </c>
      <c r="ID141">
        <v>1.85837</v>
      </c>
      <c r="IE141">
        <v>1.85975</v>
      </c>
      <c r="IF141">
        <v>1.85989</v>
      </c>
      <c r="IG141">
        <v>1.85837</v>
      </c>
      <c r="IH141">
        <v>1.85745</v>
      </c>
      <c r="II141">
        <v>1.85241</v>
      </c>
      <c r="IJ141">
        <v>0</v>
      </c>
      <c r="IK141">
        <v>0</v>
      </c>
      <c r="IL141">
        <v>0</v>
      </c>
      <c r="IM141">
        <v>0</v>
      </c>
      <c r="IN141" t="s">
        <v>441</v>
      </c>
      <c r="IO141" t="s">
        <v>442</v>
      </c>
      <c r="IP141" t="s">
        <v>443</v>
      </c>
      <c r="IQ141" t="s">
        <v>443</v>
      </c>
      <c r="IR141" t="s">
        <v>443</v>
      </c>
      <c r="IS141" t="s">
        <v>443</v>
      </c>
      <c r="IT141">
        <v>0</v>
      </c>
      <c r="IU141">
        <v>100</v>
      </c>
      <c r="IV141">
        <v>100</v>
      </c>
      <c r="IW141">
        <v>-0.896</v>
      </c>
      <c r="IX141">
        <v>0.2888</v>
      </c>
      <c r="IY141">
        <v>-0.819046093373875</v>
      </c>
      <c r="IZ141">
        <v>-0.0008311593448893811</v>
      </c>
      <c r="JA141">
        <v>1.768286430498992E-06</v>
      </c>
      <c r="JB141">
        <v>-5.176383660599935E-10</v>
      </c>
      <c r="JC141">
        <v>0.01793090377665582</v>
      </c>
      <c r="JD141">
        <v>0.002652576625932546</v>
      </c>
      <c r="JE141">
        <v>0.0004569377311329863</v>
      </c>
      <c r="JF141">
        <v>1.003524486243527E-07</v>
      </c>
      <c r="JG141">
        <v>2</v>
      </c>
      <c r="JH141">
        <v>1975</v>
      </c>
      <c r="JI141">
        <v>1</v>
      </c>
      <c r="JJ141">
        <v>26</v>
      </c>
      <c r="JK141">
        <v>201434.3</v>
      </c>
      <c r="JL141">
        <v>201434.5</v>
      </c>
      <c r="JM141">
        <v>1.18896</v>
      </c>
      <c r="JN141">
        <v>2.63672</v>
      </c>
      <c r="JO141">
        <v>1.49658</v>
      </c>
      <c r="JP141">
        <v>2.34497</v>
      </c>
      <c r="JQ141">
        <v>1.54907</v>
      </c>
      <c r="JR141">
        <v>2.37427</v>
      </c>
      <c r="JS141">
        <v>36.0347</v>
      </c>
      <c r="JT141">
        <v>24.1751</v>
      </c>
      <c r="JU141">
        <v>18</v>
      </c>
      <c r="JV141">
        <v>482.047</v>
      </c>
      <c r="JW141">
        <v>494.667</v>
      </c>
      <c r="JX141">
        <v>27.5531</v>
      </c>
      <c r="JY141">
        <v>28.9893</v>
      </c>
      <c r="JZ141">
        <v>30.0005</v>
      </c>
      <c r="KA141">
        <v>29.1392</v>
      </c>
      <c r="KB141">
        <v>29.1184</v>
      </c>
      <c r="KC141">
        <v>23.9144</v>
      </c>
      <c r="KD141">
        <v>22.3555</v>
      </c>
      <c r="KE141">
        <v>99.62779999999999</v>
      </c>
      <c r="KF141">
        <v>27.539</v>
      </c>
      <c r="KG141">
        <v>453.775</v>
      </c>
      <c r="KH141">
        <v>19.6076</v>
      </c>
      <c r="KI141">
        <v>101.937</v>
      </c>
      <c r="KJ141">
        <v>91.4205</v>
      </c>
    </row>
    <row r="142" spans="1:296">
      <c r="A142">
        <v>124</v>
      </c>
      <c r="B142">
        <v>1759075667</v>
      </c>
      <c r="C142">
        <v>2583.900000095367</v>
      </c>
      <c r="D142" t="s">
        <v>692</v>
      </c>
      <c r="E142" t="s">
        <v>693</v>
      </c>
      <c r="F142">
        <v>5</v>
      </c>
      <c r="G142" t="s">
        <v>639</v>
      </c>
      <c r="H142">
        <v>1759075659.5</v>
      </c>
      <c r="I142">
        <f>(J142)/1000</f>
        <v>0</v>
      </c>
      <c r="J142">
        <f>IF(DO142, AM142, AG142)</f>
        <v>0</v>
      </c>
      <c r="K142">
        <f>IF(DO142, AH142, AF142)</f>
        <v>0</v>
      </c>
      <c r="L142">
        <f>DQ142 - IF(AT142&gt;1, K142*DK142*100.0/(AV142), 0)</f>
        <v>0</v>
      </c>
      <c r="M142">
        <f>((S142-I142/2)*L142-K142)/(S142+I142/2)</f>
        <v>0</v>
      </c>
      <c r="N142">
        <f>M142*(DX142+DY142)/1000.0</f>
        <v>0</v>
      </c>
      <c r="O142">
        <f>(DQ142 - IF(AT142&gt;1, K142*DK142*100.0/(AV142), 0))*(DX142+DY142)/1000.0</f>
        <v>0</v>
      </c>
      <c r="P142">
        <f>2.0/((1/R142-1/Q142)+SIGN(R142)*SQRT((1/R142-1/Q142)*(1/R142-1/Q142) + 4*DL142/((DL142+1)*(DL142+1))*(2*1/R142*1/Q142-1/Q142*1/Q142)))</f>
        <v>0</v>
      </c>
      <c r="Q142">
        <f>IF(LEFT(DM142,1)&lt;&gt;"0",IF(LEFT(DM142,1)="1",3.0,DN142),$D$5+$E$5*(EE142*DX142/($K$5*1000))+$F$5*(EE142*DX142/($K$5*1000))*MAX(MIN(DK142,$J$5),$I$5)*MAX(MIN(DK142,$J$5),$I$5)+$G$5*MAX(MIN(DK142,$J$5),$I$5)*(EE142*DX142/($K$5*1000))+$H$5*(EE142*DX142/($K$5*1000))*(EE142*DX142/($K$5*1000)))</f>
        <v>0</v>
      </c>
      <c r="R142">
        <f>I142*(1000-(1000*0.61365*exp(17.502*V142/(240.97+V142))/(DX142+DY142)+DS142)/2)/(1000*0.61365*exp(17.502*V142/(240.97+V142))/(DX142+DY142)-DS142)</f>
        <v>0</v>
      </c>
      <c r="S142">
        <f>1/((DL142+1)/(P142/1.6)+1/(Q142/1.37)) + DL142/((DL142+1)/(P142/1.6) + DL142/(Q142/1.37))</f>
        <v>0</v>
      </c>
      <c r="T142">
        <f>(DG142*DJ142)</f>
        <v>0</v>
      </c>
      <c r="U142">
        <f>(DZ142+(T142+2*0.95*5.67E-8*(((DZ142+$B$9)+273)^4-(DZ142+273)^4)-44100*I142)/(1.84*29.3*Q142+8*0.95*5.67E-8*(DZ142+273)^3))</f>
        <v>0</v>
      </c>
      <c r="V142">
        <f>($C$9*EA142+$D$9*EB142+$E$9*U142)</f>
        <v>0</v>
      </c>
      <c r="W142">
        <f>0.61365*exp(17.502*V142/(240.97+V142))</f>
        <v>0</v>
      </c>
      <c r="X142">
        <f>(Y142/Z142*100)</f>
        <v>0</v>
      </c>
      <c r="Y142">
        <f>DS142*(DX142+DY142)/1000</f>
        <v>0</v>
      </c>
      <c r="Z142">
        <f>0.61365*exp(17.502*DZ142/(240.97+DZ142))</f>
        <v>0</v>
      </c>
      <c r="AA142">
        <f>(W142-DS142*(DX142+DY142)/1000)</f>
        <v>0</v>
      </c>
      <c r="AB142">
        <f>(-I142*44100)</f>
        <v>0</v>
      </c>
      <c r="AC142">
        <f>2*29.3*Q142*0.92*(DZ142-V142)</f>
        <v>0</v>
      </c>
      <c r="AD142">
        <f>2*0.95*5.67E-8*(((DZ142+$B$9)+273)^4-(V142+273)^4)</f>
        <v>0</v>
      </c>
      <c r="AE142">
        <f>T142+AD142+AB142+AC142</f>
        <v>0</v>
      </c>
      <c r="AF142">
        <f>DW142*AT142*(DR142-DQ142*(1000-AT142*DT142)/(1000-AT142*DS142))/(100*DK142)</f>
        <v>0</v>
      </c>
      <c r="AG142">
        <f>1000*DW142*AT142*(DS142-DT142)/(100*DK142*(1000-AT142*DS142))</f>
        <v>0</v>
      </c>
      <c r="AH142">
        <f>(AI142 - AJ142 - DX142*1E3/(8.314*(DZ142+273.15)) * AL142/DW142 * AK142) * DW142/(100*DK142) * (1000 - DT142)/1000</f>
        <v>0</v>
      </c>
      <c r="AI142">
        <v>449.090005214558</v>
      </c>
      <c r="AJ142">
        <v>430.1444363636361</v>
      </c>
      <c r="AK142">
        <v>1.832311274270008</v>
      </c>
      <c r="AL142">
        <v>65.07679589717384</v>
      </c>
      <c r="AM142">
        <f>(AO142 - AN142 + DX142*1E3/(8.314*(DZ142+273.15)) * AQ142/DW142 * AP142) * DW142/(100*DK142) * 1000/(1000 - AO142)</f>
        <v>0</v>
      </c>
      <c r="AN142">
        <v>19.61506682666667</v>
      </c>
      <c r="AO142">
        <v>21.84769212121212</v>
      </c>
      <c r="AP142">
        <v>-0.0001014683224318355</v>
      </c>
      <c r="AQ142">
        <v>105.27</v>
      </c>
      <c r="AR142">
        <v>1</v>
      </c>
      <c r="AS142">
        <v>0</v>
      </c>
      <c r="AT142">
        <f>IF(AR142*$H$15&gt;=AV142,1.0,(AV142/(AV142-AR142*$H$15)))</f>
        <v>0</v>
      </c>
      <c r="AU142">
        <f>(AT142-1)*100</f>
        <v>0</v>
      </c>
      <c r="AV142">
        <f>MAX(0,($B$15+$C$15*EE142)/(1+$D$15*EE142)*DX142/(DZ142+273)*$E$15)</f>
        <v>0</v>
      </c>
      <c r="AW142" t="s">
        <v>437</v>
      </c>
      <c r="AX142" t="s">
        <v>437</v>
      </c>
      <c r="AY142">
        <v>0</v>
      </c>
      <c r="AZ142">
        <v>0</v>
      </c>
      <c r="BA142">
        <f>1-AY142/AZ142</f>
        <v>0</v>
      </c>
      <c r="BB142">
        <v>0</v>
      </c>
      <c r="BC142" t="s">
        <v>437</v>
      </c>
      <c r="BD142" t="s">
        <v>437</v>
      </c>
      <c r="BE142">
        <v>0</v>
      </c>
      <c r="BF142">
        <v>0</v>
      </c>
      <c r="BG142">
        <f>1-BE142/BF142</f>
        <v>0</v>
      </c>
      <c r="BH142">
        <v>0.5</v>
      </c>
      <c r="BI142">
        <f>DH142</f>
        <v>0</v>
      </c>
      <c r="BJ142">
        <f>K142</f>
        <v>0</v>
      </c>
      <c r="BK142">
        <f>BG142*BH142*BI142</f>
        <v>0</v>
      </c>
      <c r="BL142">
        <f>(BJ142-BB142)/BI142</f>
        <v>0</v>
      </c>
      <c r="BM142">
        <f>(AZ142-BF142)/BF142</f>
        <v>0</v>
      </c>
      <c r="BN142">
        <f>AY142/(BA142+AY142/BF142)</f>
        <v>0</v>
      </c>
      <c r="BO142" t="s">
        <v>437</v>
      </c>
      <c r="BP142">
        <v>0</v>
      </c>
      <c r="BQ142">
        <f>IF(BP142&lt;&gt;0, BP142, BN142)</f>
        <v>0</v>
      </c>
      <c r="BR142">
        <f>1-BQ142/BF142</f>
        <v>0</v>
      </c>
      <c r="BS142">
        <f>(BF142-BE142)/(BF142-BQ142)</f>
        <v>0</v>
      </c>
      <c r="BT142">
        <f>(AZ142-BF142)/(AZ142-BQ142)</f>
        <v>0</v>
      </c>
      <c r="BU142">
        <f>(BF142-BE142)/(BF142-AY142)</f>
        <v>0</v>
      </c>
      <c r="BV142">
        <f>(AZ142-BF142)/(AZ142-AY142)</f>
        <v>0</v>
      </c>
      <c r="BW142">
        <f>(BS142*BQ142/BE142)</f>
        <v>0</v>
      </c>
      <c r="BX142">
        <f>(1-BW142)</f>
        <v>0</v>
      </c>
      <c r="DG142">
        <f>$B$13*EF142+$C$13*EG142+$F$13*ER142*(1-EU142)</f>
        <v>0</v>
      </c>
      <c r="DH142">
        <f>DG142*DI142</f>
        <v>0</v>
      </c>
      <c r="DI142">
        <f>($B$13*$D$11+$C$13*$D$11+$F$13*((FE142+EW142)/MAX(FE142+EW142+FF142, 0.1)*$I$11+FF142/MAX(FE142+EW142+FF142, 0.1)*$J$11))/($B$13+$C$13+$F$13)</f>
        <v>0</v>
      </c>
      <c r="DJ142">
        <f>($B$13*$K$11+$C$13*$K$11+$F$13*((FE142+EW142)/MAX(FE142+EW142+FF142, 0.1)*$P$11+FF142/MAX(FE142+EW142+FF142, 0.1)*$Q$11))/($B$13+$C$13+$F$13)</f>
        <v>0</v>
      </c>
      <c r="DK142">
        <v>2.96</v>
      </c>
      <c r="DL142">
        <v>0.5</v>
      </c>
      <c r="DM142" t="s">
        <v>438</v>
      </c>
      <c r="DN142">
        <v>2</v>
      </c>
      <c r="DO142" t="b">
        <v>1</v>
      </c>
      <c r="DP142">
        <v>1759075659.5</v>
      </c>
      <c r="DQ142">
        <v>412.4558518518518</v>
      </c>
      <c r="DR142">
        <v>430.3624814814815</v>
      </c>
      <c r="DS142">
        <v>21.86672222222222</v>
      </c>
      <c r="DT142">
        <v>19.60949259259259</v>
      </c>
      <c r="DU142">
        <v>413.3529259259259</v>
      </c>
      <c r="DV142">
        <v>21.57778888888889</v>
      </c>
      <c r="DW142">
        <v>500.0246296296297</v>
      </c>
      <c r="DX142">
        <v>90.89669259259257</v>
      </c>
      <c r="DY142">
        <v>0.06712207777777777</v>
      </c>
      <c r="DZ142">
        <v>28.92745555555555</v>
      </c>
      <c r="EA142">
        <v>30.02810740740741</v>
      </c>
      <c r="EB142">
        <v>999.9000000000001</v>
      </c>
      <c r="EC142">
        <v>0</v>
      </c>
      <c r="ED142">
        <v>0</v>
      </c>
      <c r="EE142">
        <v>10010.66111111111</v>
      </c>
      <c r="EF142">
        <v>0</v>
      </c>
      <c r="EG142">
        <v>11.09431851851852</v>
      </c>
      <c r="EH142">
        <v>-17.90667777777778</v>
      </c>
      <c r="EI142">
        <v>421.6765185185185</v>
      </c>
      <c r="EJ142">
        <v>438.9705185185185</v>
      </c>
      <c r="EK142">
        <v>2.257220740740741</v>
      </c>
      <c r="EL142">
        <v>430.3624814814815</v>
      </c>
      <c r="EM142">
        <v>19.60949259259259</v>
      </c>
      <c r="EN142">
        <v>1.987612222222222</v>
      </c>
      <c r="EO142">
        <v>1.782438518518519</v>
      </c>
      <c r="EP142">
        <v>17.3460037037037</v>
      </c>
      <c r="EQ142">
        <v>15.63361851851852</v>
      </c>
      <c r="ER142">
        <v>1999.949259259259</v>
      </c>
      <c r="ES142">
        <v>0.9799954444444445</v>
      </c>
      <c r="ET142">
        <v>0.02000488518518519</v>
      </c>
      <c r="EU142">
        <v>0</v>
      </c>
      <c r="EV142">
        <v>420.6848518518519</v>
      </c>
      <c r="EW142">
        <v>5.00078</v>
      </c>
      <c r="EX142">
        <v>8319.832222222221</v>
      </c>
      <c r="EY142">
        <v>16379.21111111111</v>
      </c>
      <c r="EZ142">
        <v>39.53685185185185</v>
      </c>
      <c r="FA142">
        <v>40.42803703703704</v>
      </c>
      <c r="FB142">
        <v>39.69648148148148</v>
      </c>
      <c r="FC142">
        <v>40.05751851851851</v>
      </c>
      <c r="FD142">
        <v>40.53437037037037</v>
      </c>
      <c r="FE142">
        <v>1955.039259259259</v>
      </c>
      <c r="FF142">
        <v>39.91</v>
      </c>
      <c r="FG142">
        <v>0</v>
      </c>
      <c r="FH142">
        <v>1759075659.2</v>
      </c>
      <c r="FI142">
        <v>0</v>
      </c>
      <c r="FJ142">
        <v>420.70728</v>
      </c>
      <c r="FK142">
        <v>1.098461539316312</v>
      </c>
      <c r="FL142">
        <v>13.43769229926302</v>
      </c>
      <c r="FM142">
        <v>8319.878400000001</v>
      </c>
      <c r="FN142">
        <v>15</v>
      </c>
      <c r="FO142">
        <v>0</v>
      </c>
      <c r="FP142" t="s">
        <v>439</v>
      </c>
      <c r="FQ142">
        <v>1746989605.5</v>
      </c>
      <c r="FR142">
        <v>1746989593.5</v>
      </c>
      <c r="FS142">
        <v>0</v>
      </c>
      <c r="FT142">
        <v>-0.274</v>
      </c>
      <c r="FU142">
        <v>-0.002</v>
      </c>
      <c r="FV142">
        <v>2.549</v>
      </c>
      <c r="FW142">
        <v>0.129</v>
      </c>
      <c r="FX142">
        <v>420</v>
      </c>
      <c r="FY142">
        <v>17</v>
      </c>
      <c r="FZ142">
        <v>0.02</v>
      </c>
      <c r="GA142">
        <v>0.04</v>
      </c>
      <c r="GB142">
        <v>-15.467095</v>
      </c>
      <c r="GC142">
        <v>-54.44484652908066</v>
      </c>
      <c r="GD142">
        <v>5.690125159297904</v>
      </c>
      <c r="GE142">
        <v>0</v>
      </c>
      <c r="GF142">
        <v>420.6036470588236</v>
      </c>
      <c r="GG142">
        <v>1.117249809272472</v>
      </c>
      <c r="GH142">
        <v>0.2595070986621659</v>
      </c>
      <c r="GI142">
        <v>0</v>
      </c>
      <c r="GJ142">
        <v>2.26612625</v>
      </c>
      <c r="GK142">
        <v>-0.1709899812382748</v>
      </c>
      <c r="GL142">
        <v>0.01657375661814485</v>
      </c>
      <c r="GM142">
        <v>0</v>
      </c>
      <c r="GN142">
        <v>0</v>
      </c>
      <c r="GO142">
        <v>3</v>
      </c>
      <c r="GP142" t="s">
        <v>458</v>
      </c>
      <c r="GQ142">
        <v>3.10201</v>
      </c>
      <c r="GR142">
        <v>2.72543</v>
      </c>
      <c r="GS142">
        <v>0.0887785</v>
      </c>
      <c r="GT142">
        <v>0.09307070000000001</v>
      </c>
      <c r="GU142">
        <v>0.101309</v>
      </c>
      <c r="GV142">
        <v>0.0952172</v>
      </c>
      <c r="GW142">
        <v>23815.2</v>
      </c>
      <c r="GX142">
        <v>21530.1</v>
      </c>
      <c r="GY142">
        <v>26700</v>
      </c>
      <c r="GZ142">
        <v>23962</v>
      </c>
      <c r="HA142">
        <v>38392.7</v>
      </c>
      <c r="HB142">
        <v>32047.8</v>
      </c>
      <c r="HC142">
        <v>46621.3</v>
      </c>
      <c r="HD142">
        <v>37906.1</v>
      </c>
      <c r="HE142">
        <v>1.86845</v>
      </c>
      <c r="HF142">
        <v>1.86528</v>
      </c>
      <c r="HG142">
        <v>0.118755</v>
      </c>
      <c r="HH142">
        <v>0</v>
      </c>
      <c r="HI142">
        <v>28.0994</v>
      </c>
      <c r="HJ142">
        <v>999.9</v>
      </c>
      <c r="HK142">
        <v>48.8</v>
      </c>
      <c r="HL142">
        <v>31.1</v>
      </c>
      <c r="HM142">
        <v>24.3583</v>
      </c>
      <c r="HN142">
        <v>61.0491</v>
      </c>
      <c r="HO142">
        <v>21.9591</v>
      </c>
      <c r="HP142">
        <v>1</v>
      </c>
      <c r="HQ142">
        <v>0.134787</v>
      </c>
      <c r="HR142">
        <v>0.283252</v>
      </c>
      <c r="HS142">
        <v>20.2808</v>
      </c>
      <c r="HT142">
        <v>5.2107</v>
      </c>
      <c r="HU142">
        <v>11.98</v>
      </c>
      <c r="HV142">
        <v>4.96345</v>
      </c>
      <c r="HW142">
        <v>3.27448</v>
      </c>
      <c r="HX142">
        <v>9999</v>
      </c>
      <c r="HY142">
        <v>9999</v>
      </c>
      <c r="HZ142">
        <v>9999</v>
      </c>
      <c r="IA142">
        <v>31.7</v>
      </c>
      <c r="IB142">
        <v>1.86397</v>
      </c>
      <c r="IC142">
        <v>1.86012</v>
      </c>
      <c r="ID142">
        <v>1.85837</v>
      </c>
      <c r="IE142">
        <v>1.85975</v>
      </c>
      <c r="IF142">
        <v>1.85989</v>
      </c>
      <c r="IG142">
        <v>1.85837</v>
      </c>
      <c r="IH142">
        <v>1.85745</v>
      </c>
      <c r="II142">
        <v>1.85242</v>
      </c>
      <c r="IJ142">
        <v>0</v>
      </c>
      <c r="IK142">
        <v>0</v>
      </c>
      <c r="IL142">
        <v>0</v>
      </c>
      <c r="IM142">
        <v>0</v>
      </c>
      <c r="IN142" t="s">
        <v>441</v>
      </c>
      <c r="IO142" t="s">
        <v>442</v>
      </c>
      <c r="IP142" t="s">
        <v>443</v>
      </c>
      <c r="IQ142" t="s">
        <v>443</v>
      </c>
      <c r="IR142" t="s">
        <v>443</v>
      </c>
      <c r="IS142" t="s">
        <v>443</v>
      </c>
      <c r="IT142">
        <v>0</v>
      </c>
      <c r="IU142">
        <v>100</v>
      </c>
      <c r="IV142">
        <v>100</v>
      </c>
      <c r="IW142">
        <v>-0.894</v>
      </c>
      <c r="IX142">
        <v>0.2885</v>
      </c>
      <c r="IY142">
        <v>-0.819046093373875</v>
      </c>
      <c r="IZ142">
        <v>-0.0008311593448893811</v>
      </c>
      <c r="JA142">
        <v>1.768286430498992E-06</v>
      </c>
      <c r="JB142">
        <v>-5.176383660599935E-10</v>
      </c>
      <c r="JC142">
        <v>0.01793090377665582</v>
      </c>
      <c r="JD142">
        <v>0.002652576625932546</v>
      </c>
      <c r="JE142">
        <v>0.0004569377311329863</v>
      </c>
      <c r="JF142">
        <v>1.003524486243527E-07</v>
      </c>
      <c r="JG142">
        <v>2</v>
      </c>
      <c r="JH142">
        <v>1975</v>
      </c>
      <c r="JI142">
        <v>1</v>
      </c>
      <c r="JJ142">
        <v>26</v>
      </c>
      <c r="JK142">
        <v>201434.4</v>
      </c>
      <c r="JL142">
        <v>201434.6</v>
      </c>
      <c r="JM142">
        <v>1.22681</v>
      </c>
      <c r="JN142">
        <v>2.62939</v>
      </c>
      <c r="JO142">
        <v>1.49658</v>
      </c>
      <c r="JP142">
        <v>2.34497</v>
      </c>
      <c r="JQ142">
        <v>1.54907</v>
      </c>
      <c r="JR142">
        <v>2.45605</v>
      </c>
      <c r="JS142">
        <v>36.0582</v>
      </c>
      <c r="JT142">
        <v>24.1751</v>
      </c>
      <c r="JU142">
        <v>18</v>
      </c>
      <c r="JV142">
        <v>482.132</v>
      </c>
      <c r="JW142">
        <v>494.693</v>
      </c>
      <c r="JX142">
        <v>27.5272</v>
      </c>
      <c r="JY142">
        <v>28.993</v>
      </c>
      <c r="JZ142">
        <v>30.0005</v>
      </c>
      <c r="KA142">
        <v>29.1427</v>
      </c>
      <c r="KB142">
        <v>29.1216</v>
      </c>
      <c r="KC142">
        <v>24.6661</v>
      </c>
      <c r="KD142">
        <v>22.3555</v>
      </c>
      <c r="KE142">
        <v>99.62779999999999</v>
      </c>
      <c r="KF142">
        <v>27.5023</v>
      </c>
      <c r="KG142">
        <v>473.812</v>
      </c>
      <c r="KH142">
        <v>19.635</v>
      </c>
      <c r="KI142">
        <v>101.936</v>
      </c>
      <c r="KJ142">
        <v>91.4195</v>
      </c>
    </row>
    <row r="143" spans="1:296">
      <c r="A143">
        <v>125</v>
      </c>
      <c r="B143">
        <v>1759075672</v>
      </c>
      <c r="C143">
        <v>2588.900000095367</v>
      </c>
      <c r="D143" t="s">
        <v>694</v>
      </c>
      <c r="E143" t="s">
        <v>695</v>
      </c>
      <c r="F143">
        <v>5</v>
      </c>
      <c r="G143" t="s">
        <v>639</v>
      </c>
      <c r="H143">
        <v>1759075664.214286</v>
      </c>
      <c r="I143">
        <f>(J143)/1000</f>
        <v>0</v>
      </c>
      <c r="J143">
        <f>IF(DO143, AM143, AG143)</f>
        <v>0</v>
      </c>
      <c r="K143">
        <f>IF(DO143, AH143, AF143)</f>
        <v>0</v>
      </c>
      <c r="L143">
        <f>DQ143 - IF(AT143&gt;1, K143*DK143*100.0/(AV143), 0)</f>
        <v>0</v>
      </c>
      <c r="M143">
        <f>((S143-I143/2)*L143-K143)/(S143+I143/2)</f>
        <v>0</v>
      </c>
      <c r="N143">
        <f>M143*(DX143+DY143)/1000.0</f>
        <v>0</v>
      </c>
      <c r="O143">
        <f>(DQ143 - IF(AT143&gt;1, K143*DK143*100.0/(AV143), 0))*(DX143+DY143)/1000.0</f>
        <v>0</v>
      </c>
      <c r="P143">
        <f>2.0/((1/R143-1/Q143)+SIGN(R143)*SQRT((1/R143-1/Q143)*(1/R143-1/Q143) + 4*DL143/((DL143+1)*(DL143+1))*(2*1/R143*1/Q143-1/Q143*1/Q143)))</f>
        <v>0</v>
      </c>
      <c r="Q143">
        <f>IF(LEFT(DM143,1)&lt;&gt;"0",IF(LEFT(DM143,1)="1",3.0,DN143),$D$5+$E$5*(EE143*DX143/($K$5*1000))+$F$5*(EE143*DX143/($K$5*1000))*MAX(MIN(DK143,$J$5),$I$5)*MAX(MIN(DK143,$J$5),$I$5)+$G$5*MAX(MIN(DK143,$J$5),$I$5)*(EE143*DX143/($K$5*1000))+$H$5*(EE143*DX143/($K$5*1000))*(EE143*DX143/($K$5*1000)))</f>
        <v>0</v>
      </c>
      <c r="R143">
        <f>I143*(1000-(1000*0.61365*exp(17.502*V143/(240.97+V143))/(DX143+DY143)+DS143)/2)/(1000*0.61365*exp(17.502*V143/(240.97+V143))/(DX143+DY143)-DS143)</f>
        <v>0</v>
      </c>
      <c r="S143">
        <f>1/((DL143+1)/(P143/1.6)+1/(Q143/1.37)) + DL143/((DL143+1)/(P143/1.6) + DL143/(Q143/1.37))</f>
        <v>0</v>
      </c>
      <c r="T143">
        <f>(DG143*DJ143)</f>
        <v>0</v>
      </c>
      <c r="U143">
        <f>(DZ143+(T143+2*0.95*5.67E-8*(((DZ143+$B$9)+273)^4-(DZ143+273)^4)-44100*I143)/(1.84*29.3*Q143+8*0.95*5.67E-8*(DZ143+273)^3))</f>
        <v>0</v>
      </c>
      <c r="V143">
        <f>($C$9*EA143+$D$9*EB143+$E$9*U143)</f>
        <v>0</v>
      </c>
      <c r="W143">
        <f>0.61365*exp(17.502*V143/(240.97+V143))</f>
        <v>0</v>
      </c>
      <c r="X143">
        <f>(Y143/Z143*100)</f>
        <v>0</v>
      </c>
      <c r="Y143">
        <f>DS143*(DX143+DY143)/1000</f>
        <v>0</v>
      </c>
      <c r="Z143">
        <f>0.61365*exp(17.502*DZ143/(240.97+DZ143))</f>
        <v>0</v>
      </c>
      <c r="AA143">
        <f>(W143-DS143*(DX143+DY143)/1000)</f>
        <v>0</v>
      </c>
      <c r="AB143">
        <f>(-I143*44100)</f>
        <v>0</v>
      </c>
      <c r="AC143">
        <f>2*29.3*Q143*0.92*(DZ143-V143)</f>
        <v>0</v>
      </c>
      <c r="AD143">
        <f>2*0.95*5.67E-8*(((DZ143+$B$9)+273)^4-(V143+273)^4)</f>
        <v>0</v>
      </c>
      <c r="AE143">
        <f>T143+AD143+AB143+AC143</f>
        <v>0</v>
      </c>
      <c r="AF143">
        <f>DW143*AT143*(DR143-DQ143*(1000-AT143*DT143)/(1000-AT143*DS143))/(100*DK143)</f>
        <v>0</v>
      </c>
      <c r="AG143">
        <f>1000*DW143*AT143*(DS143-DT143)/(100*DK143*(1000-AT143*DS143))</f>
        <v>0</v>
      </c>
      <c r="AH143">
        <f>(AI143 - AJ143 - DX143*1E3/(8.314*(DZ143+273.15)) * AL143/DW143 * AK143) * DW143/(100*DK143) * (1000 - DT143)/1000</f>
        <v>0</v>
      </c>
      <c r="AI143">
        <v>465.450130681712</v>
      </c>
      <c r="AJ143">
        <v>442.8219636363635</v>
      </c>
      <c r="AK143">
        <v>2.623108934566388</v>
      </c>
      <c r="AL143">
        <v>65.07679589717384</v>
      </c>
      <c r="AM143">
        <f>(AO143 - AN143 + DX143*1E3/(8.314*(DZ143+273.15)) * AQ143/DW143 * AP143) * DW143/(100*DK143) * 1000/(1000 - AO143)</f>
        <v>0</v>
      </c>
      <c r="AN143">
        <v>19.62115453333333</v>
      </c>
      <c r="AO143">
        <v>21.8234503030303</v>
      </c>
      <c r="AP143">
        <v>-0.005359748917753639</v>
      </c>
      <c r="AQ143">
        <v>105.27</v>
      </c>
      <c r="AR143">
        <v>1</v>
      </c>
      <c r="AS143">
        <v>0</v>
      </c>
      <c r="AT143">
        <f>IF(AR143*$H$15&gt;=AV143,1.0,(AV143/(AV143-AR143*$H$15)))</f>
        <v>0</v>
      </c>
      <c r="AU143">
        <f>(AT143-1)*100</f>
        <v>0</v>
      </c>
      <c r="AV143">
        <f>MAX(0,($B$15+$C$15*EE143)/(1+$D$15*EE143)*DX143/(DZ143+273)*$E$15)</f>
        <v>0</v>
      </c>
      <c r="AW143" t="s">
        <v>437</v>
      </c>
      <c r="AX143" t="s">
        <v>437</v>
      </c>
      <c r="AY143">
        <v>0</v>
      </c>
      <c r="AZ143">
        <v>0</v>
      </c>
      <c r="BA143">
        <f>1-AY143/AZ143</f>
        <v>0</v>
      </c>
      <c r="BB143">
        <v>0</v>
      </c>
      <c r="BC143" t="s">
        <v>437</v>
      </c>
      <c r="BD143" t="s">
        <v>437</v>
      </c>
      <c r="BE143">
        <v>0</v>
      </c>
      <c r="BF143">
        <v>0</v>
      </c>
      <c r="BG143">
        <f>1-BE143/BF143</f>
        <v>0</v>
      </c>
      <c r="BH143">
        <v>0.5</v>
      </c>
      <c r="BI143">
        <f>DH143</f>
        <v>0</v>
      </c>
      <c r="BJ143">
        <f>K143</f>
        <v>0</v>
      </c>
      <c r="BK143">
        <f>BG143*BH143*BI143</f>
        <v>0</v>
      </c>
      <c r="BL143">
        <f>(BJ143-BB143)/BI143</f>
        <v>0</v>
      </c>
      <c r="BM143">
        <f>(AZ143-BF143)/BF143</f>
        <v>0</v>
      </c>
      <c r="BN143">
        <f>AY143/(BA143+AY143/BF143)</f>
        <v>0</v>
      </c>
      <c r="BO143" t="s">
        <v>437</v>
      </c>
      <c r="BP143">
        <v>0</v>
      </c>
      <c r="BQ143">
        <f>IF(BP143&lt;&gt;0, BP143, BN143)</f>
        <v>0</v>
      </c>
      <c r="BR143">
        <f>1-BQ143/BF143</f>
        <v>0</v>
      </c>
      <c r="BS143">
        <f>(BF143-BE143)/(BF143-BQ143)</f>
        <v>0</v>
      </c>
      <c r="BT143">
        <f>(AZ143-BF143)/(AZ143-BQ143)</f>
        <v>0</v>
      </c>
      <c r="BU143">
        <f>(BF143-BE143)/(BF143-AY143)</f>
        <v>0</v>
      </c>
      <c r="BV143">
        <f>(AZ143-BF143)/(AZ143-AY143)</f>
        <v>0</v>
      </c>
      <c r="BW143">
        <f>(BS143*BQ143/BE143)</f>
        <v>0</v>
      </c>
      <c r="BX143">
        <f>(1-BW143)</f>
        <v>0</v>
      </c>
      <c r="DG143">
        <f>$B$13*EF143+$C$13*EG143+$F$13*ER143*(1-EU143)</f>
        <v>0</v>
      </c>
      <c r="DH143">
        <f>DG143*DI143</f>
        <v>0</v>
      </c>
      <c r="DI143">
        <f>($B$13*$D$11+$C$13*$D$11+$F$13*((FE143+EW143)/MAX(FE143+EW143+FF143, 0.1)*$I$11+FF143/MAX(FE143+EW143+FF143, 0.1)*$J$11))/($B$13+$C$13+$F$13)</f>
        <v>0</v>
      </c>
      <c r="DJ143">
        <f>($B$13*$K$11+$C$13*$K$11+$F$13*((FE143+EW143)/MAX(FE143+EW143+FF143, 0.1)*$P$11+FF143/MAX(FE143+EW143+FF143, 0.1)*$Q$11))/($B$13+$C$13+$F$13)</f>
        <v>0</v>
      </c>
      <c r="DK143">
        <v>2.96</v>
      </c>
      <c r="DL143">
        <v>0.5</v>
      </c>
      <c r="DM143" t="s">
        <v>438</v>
      </c>
      <c r="DN143">
        <v>2</v>
      </c>
      <c r="DO143" t="b">
        <v>1</v>
      </c>
      <c r="DP143">
        <v>1759075664.214286</v>
      </c>
      <c r="DQ143">
        <v>418.2374285714286</v>
      </c>
      <c r="DR143">
        <v>442.112</v>
      </c>
      <c r="DS143">
        <v>21.85286785714285</v>
      </c>
      <c r="DT143">
        <v>19.61433571428572</v>
      </c>
      <c r="DU143">
        <v>419.1322500000001</v>
      </c>
      <c r="DV143">
        <v>21.56423928571428</v>
      </c>
      <c r="DW143">
        <v>500.0249642857144</v>
      </c>
      <c r="DX143">
        <v>90.89687142857144</v>
      </c>
      <c r="DY143">
        <v>0.06713994285714286</v>
      </c>
      <c r="DZ143">
        <v>28.92811785714285</v>
      </c>
      <c r="EA143">
        <v>30.03390357142857</v>
      </c>
      <c r="EB143">
        <v>999.9000000000002</v>
      </c>
      <c r="EC143">
        <v>0</v>
      </c>
      <c r="ED143">
        <v>0</v>
      </c>
      <c r="EE143">
        <v>10000.79785714286</v>
      </c>
      <c r="EF143">
        <v>0</v>
      </c>
      <c r="EG143">
        <v>11.1025</v>
      </c>
      <c r="EH143">
        <v>-23.87455714285714</v>
      </c>
      <c r="EI143">
        <v>427.5811785714287</v>
      </c>
      <c r="EJ143">
        <v>450.9572857142857</v>
      </c>
      <c r="EK143">
        <v>2.238520714285714</v>
      </c>
      <c r="EL143">
        <v>442.112</v>
      </c>
      <c r="EM143">
        <v>19.61433571428572</v>
      </c>
      <c r="EN143">
        <v>1.9863575</v>
      </c>
      <c r="EO143">
        <v>1.782882142857143</v>
      </c>
      <c r="EP143">
        <v>17.33600714285715</v>
      </c>
      <c r="EQ143">
        <v>15.63750357142857</v>
      </c>
      <c r="ER143">
        <v>1999.966785714286</v>
      </c>
      <c r="ES143">
        <v>0.9799956071428573</v>
      </c>
      <c r="ET143">
        <v>0.020004725</v>
      </c>
      <c r="EU143">
        <v>0</v>
      </c>
      <c r="EV143">
        <v>420.7016428571428</v>
      </c>
      <c r="EW143">
        <v>5.00078</v>
      </c>
      <c r="EX143">
        <v>8320.992142857143</v>
      </c>
      <c r="EY143">
        <v>16379.34642857143</v>
      </c>
      <c r="EZ143">
        <v>39.53771428571428</v>
      </c>
      <c r="FA143">
        <v>40.4372857142857</v>
      </c>
      <c r="FB143">
        <v>39.69610714285714</v>
      </c>
      <c r="FC143">
        <v>40.06657142857142</v>
      </c>
      <c r="FD143">
        <v>40.55996428571429</v>
      </c>
      <c r="FE143">
        <v>1955.056785714286</v>
      </c>
      <c r="FF143">
        <v>39.91</v>
      </c>
      <c r="FG143">
        <v>0</v>
      </c>
      <c r="FH143">
        <v>1759075664</v>
      </c>
      <c r="FI143">
        <v>0</v>
      </c>
      <c r="FJ143">
        <v>420.71384</v>
      </c>
      <c r="FK143">
        <v>1.292615382563376</v>
      </c>
      <c r="FL143">
        <v>13.2599999987084</v>
      </c>
      <c r="FM143">
        <v>8321.068799999999</v>
      </c>
      <c r="FN143">
        <v>15</v>
      </c>
      <c r="FO143">
        <v>0</v>
      </c>
      <c r="FP143" t="s">
        <v>439</v>
      </c>
      <c r="FQ143">
        <v>1746989605.5</v>
      </c>
      <c r="FR143">
        <v>1746989593.5</v>
      </c>
      <c r="FS143">
        <v>0</v>
      </c>
      <c r="FT143">
        <v>-0.274</v>
      </c>
      <c r="FU143">
        <v>-0.002</v>
      </c>
      <c r="FV143">
        <v>2.549</v>
      </c>
      <c r="FW143">
        <v>0.129</v>
      </c>
      <c r="FX143">
        <v>420</v>
      </c>
      <c r="FY143">
        <v>17</v>
      </c>
      <c r="FZ143">
        <v>0.02</v>
      </c>
      <c r="GA143">
        <v>0.04</v>
      </c>
      <c r="GB143">
        <v>-20.51438536585366</v>
      </c>
      <c r="GC143">
        <v>-75.64845365853655</v>
      </c>
      <c r="GD143">
        <v>7.542234690793263</v>
      </c>
      <c r="GE143">
        <v>0</v>
      </c>
      <c r="GF143">
        <v>420.6947352941177</v>
      </c>
      <c r="GG143">
        <v>0.8442322362107798</v>
      </c>
      <c r="GH143">
        <v>0.2422048608857355</v>
      </c>
      <c r="GI143">
        <v>1</v>
      </c>
      <c r="GJ143">
        <v>2.248063414634146</v>
      </c>
      <c r="GK143">
        <v>-0.2284133101045338</v>
      </c>
      <c r="GL143">
        <v>0.02282674667906119</v>
      </c>
      <c r="GM143">
        <v>0</v>
      </c>
      <c r="GN143">
        <v>1</v>
      </c>
      <c r="GO143">
        <v>3</v>
      </c>
      <c r="GP143" t="s">
        <v>455</v>
      </c>
      <c r="GQ143">
        <v>3.10206</v>
      </c>
      <c r="GR143">
        <v>2.72522</v>
      </c>
      <c r="GS143">
        <v>0.0907757</v>
      </c>
      <c r="GT143">
        <v>0.0955913</v>
      </c>
      <c r="GU143">
        <v>0.101226</v>
      </c>
      <c r="GV143">
        <v>0.0952334</v>
      </c>
      <c r="GW143">
        <v>23762.8</v>
      </c>
      <c r="GX143">
        <v>21470.6</v>
      </c>
      <c r="GY143">
        <v>26699.8</v>
      </c>
      <c r="GZ143">
        <v>23962.4</v>
      </c>
      <c r="HA143">
        <v>38396.3</v>
      </c>
      <c r="HB143">
        <v>32047.7</v>
      </c>
      <c r="HC143">
        <v>46620.9</v>
      </c>
      <c r="HD143">
        <v>37906.4</v>
      </c>
      <c r="HE143">
        <v>1.86845</v>
      </c>
      <c r="HF143">
        <v>1.86515</v>
      </c>
      <c r="HG143">
        <v>0.118405</v>
      </c>
      <c r="HH143">
        <v>0</v>
      </c>
      <c r="HI143">
        <v>28.1018</v>
      </c>
      <c r="HJ143">
        <v>999.9</v>
      </c>
      <c r="HK143">
        <v>48.8</v>
      </c>
      <c r="HL143">
        <v>31.1</v>
      </c>
      <c r="HM143">
        <v>24.3595</v>
      </c>
      <c r="HN143">
        <v>61.0291</v>
      </c>
      <c r="HO143">
        <v>22.0513</v>
      </c>
      <c r="HP143">
        <v>1</v>
      </c>
      <c r="HQ143">
        <v>0.135135</v>
      </c>
      <c r="HR143">
        <v>0.329058</v>
      </c>
      <c r="HS143">
        <v>20.2807</v>
      </c>
      <c r="HT143">
        <v>5.2116</v>
      </c>
      <c r="HU143">
        <v>11.98</v>
      </c>
      <c r="HV143">
        <v>4.96355</v>
      </c>
      <c r="HW143">
        <v>3.2745</v>
      </c>
      <c r="HX143">
        <v>9999</v>
      </c>
      <c r="HY143">
        <v>9999</v>
      </c>
      <c r="HZ143">
        <v>9999</v>
      </c>
      <c r="IA143">
        <v>31.7</v>
      </c>
      <c r="IB143">
        <v>1.86398</v>
      </c>
      <c r="IC143">
        <v>1.86011</v>
      </c>
      <c r="ID143">
        <v>1.85837</v>
      </c>
      <c r="IE143">
        <v>1.85974</v>
      </c>
      <c r="IF143">
        <v>1.85989</v>
      </c>
      <c r="IG143">
        <v>1.85837</v>
      </c>
      <c r="IH143">
        <v>1.85745</v>
      </c>
      <c r="II143">
        <v>1.85242</v>
      </c>
      <c r="IJ143">
        <v>0</v>
      </c>
      <c r="IK143">
        <v>0</v>
      </c>
      <c r="IL143">
        <v>0</v>
      </c>
      <c r="IM143">
        <v>0</v>
      </c>
      <c r="IN143" t="s">
        <v>441</v>
      </c>
      <c r="IO143" t="s">
        <v>442</v>
      </c>
      <c r="IP143" t="s">
        <v>443</v>
      </c>
      <c r="IQ143" t="s">
        <v>443</v>
      </c>
      <c r="IR143" t="s">
        <v>443</v>
      </c>
      <c r="IS143" t="s">
        <v>443</v>
      </c>
      <c r="IT143">
        <v>0</v>
      </c>
      <c r="IU143">
        <v>100</v>
      </c>
      <c r="IV143">
        <v>100</v>
      </c>
      <c r="IW143">
        <v>-0.888</v>
      </c>
      <c r="IX143">
        <v>0.2879</v>
      </c>
      <c r="IY143">
        <v>-0.819046093373875</v>
      </c>
      <c r="IZ143">
        <v>-0.0008311593448893811</v>
      </c>
      <c r="JA143">
        <v>1.768286430498992E-06</v>
      </c>
      <c r="JB143">
        <v>-5.176383660599935E-10</v>
      </c>
      <c r="JC143">
        <v>0.01793090377665582</v>
      </c>
      <c r="JD143">
        <v>0.002652576625932546</v>
      </c>
      <c r="JE143">
        <v>0.0004569377311329863</v>
      </c>
      <c r="JF143">
        <v>1.003524486243527E-07</v>
      </c>
      <c r="JG143">
        <v>2</v>
      </c>
      <c r="JH143">
        <v>1975</v>
      </c>
      <c r="JI143">
        <v>1</v>
      </c>
      <c r="JJ143">
        <v>26</v>
      </c>
      <c r="JK143">
        <v>201434.4</v>
      </c>
      <c r="JL143">
        <v>201434.6</v>
      </c>
      <c r="JM143">
        <v>1.25854</v>
      </c>
      <c r="JN143">
        <v>2.63306</v>
      </c>
      <c r="JO143">
        <v>1.49658</v>
      </c>
      <c r="JP143">
        <v>2.34497</v>
      </c>
      <c r="JQ143">
        <v>1.54907</v>
      </c>
      <c r="JR143">
        <v>2.3877</v>
      </c>
      <c r="JS143">
        <v>36.0582</v>
      </c>
      <c r="JT143">
        <v>24.1751</v>
      </c>
      <c r="JU143">
        <v>18</v>
      </c>
      <c r="JV143">
        <v>482.156</v>
      </c>
      <c r="JW143">
        <v>494.641</v>
      </c>
      <c r="JX143">
        <v>27.4892</v>
      </c>
      <c r="JY143">
        <v>28.9963</v>
      </c>
      <c r="JZ143">
        <v>30.0006</v>
      </c>
      <c r="KA143">
        <v>29.1458</v>
      </c>
      <c r="KB143">
        <v>29.1252</v>
      </c>
      <c r="KC143">
        <v>25.3496</v>
      </c>
      <c r="KD143">
        <v>22.3555</v>
      </c>
      <c r="KE143">
        <v>99.62779999999999</v>
      </c>
      <c r="KF143">
        <v>27.4668</v>
      </c>
      <c r="KG143">
        <v>487.169</v>
      </c>
      <c r="KH143">
        <v>19.6742</v>
      </c>
      <c r="KI143">
        <v>101.935</v>
      </c>
      <c r="KJ143">
        <v>91.4205</v>
      </c>
    </row>
    <row r="144" spans="1:296">
      <c r="A144">
        <v>126</v>
      </c>
      <c r="B144">
        <v>1759075677</v>
      </c>
      <c r="C144">
        <v>2593.900000095367</v>
      </c>
      <c r="D144" t="s">
        <v>696</v>
      </c>
      <c r="E144" t="s">
        <v>697</v>
      </c>
      <c r="F144">
        <v>5</v>
      </c>
      <c r="G144" t="s">
        <v>639</v>
      </c>
      <c r="H144">
        <v>1759075669.5</v>
      </c>
      <c r="I144">
        <f>(J144)/1000</f>
        <v>0</v>
      </c>
      <c r="J144">
        <f>IF(DO144, AM144, AG144)</f>
        <v>0</v>
      </c>
      <c r="K144">
        <f>IF(DO144, AH144, AF144)</f>
        <v>0</v>
      </c>
      <c r="L144">
        <f>DQ144 - IF(AT144&gt;1, K144*DK144*100.0/(AV144), 0)</f>
        <v>0</v>
      </c>
      <c r="M144">
        <f>((S144-I144/2)*L144-K144)/(S144+I144/2)</f>
        <v>0</v>
      </c>
      <c r="N144">
        <f>M144*(DX144+DY144)/1000.0</f>
        <v>0</v>
      </c>
      <c r="O144">
        <f>(DQ144 - IF(AT144&gt;1, K144*DK144*100.0/(AV144), 0))*(DX144+DY144)/1000.0</f>
        <v>0</v>
      </c>
      <c r="P144">
        <f>2.0/((1/R144-1/Q144)+SIGN(R144)*SQRT((1/R144-1/Q144)*(1/R144-1/Q144) + 4*DL144/((DL144+1)*(DL144+1))*(2*1/R144*1/Q144-1/Q144*1/Q144)))</f>
        <v>0</v>
      </c>
      <c r="Q144">
        <f>IF(LEFT(DM144,1)&lt;&gt;"0",IF(LEFT(DM144,1)="1",3.0,DN144),$D$5+$E$5*(EE144*DX144/($K$5*1000))+$F$5*(EE144*DX144/($K$5*1000))*MAX(MIN(DK144,$J$5),$I$5)*MAX(MIN(DK144,$J$5),$I$5)+$G$5*MAX(MIN(DK144,$J$5),$I$5)*(EE144*DX144/($K$5*1000))+$H$5*(EE144*DX144/($K$5*1000))*(EE144*DX144/($K$5*1000)))</f>
        <v>0</v>
      </c>
      <c r="R144">
        <f>I144*(1000-(1000*0.61365*exp(17.502*V144/(240.97+V144))/(DX144+DY144)+DS144)/2)/(1000*0.61365*exp(17.502*V144/(240.97+V144))/(DX144+DY144)-DS144)</f>
        <v>0</v>
      </c>
      <c r="S144">
        <f>1/((DL144+1)/(P144/1.6)+1/(Q144/1.37)) + DL144/((DL144+1)/(P144/1.6) + DL144/(Q144/1.37))</f>
        <v>0</v>
      </c>
      <c r="T144">
        <f>(DG144*DJ144)</f>
        <v>0</v>
      </c>
      <c r="U144">
        <f>(DZ144+(T144+2*0.95*5.67E-8*(((DZ144+$B$9)+273)^4-(DZ144+273)^4)-44100*I144)/(1.84*29.3*Q144+8*0.95*5.67E-8*(DZ144+273)^3))</f>
        <v>0</v>
      </c>
      <c r="V144">
        <f>($C$9*EA144+$D$9*EB144+$E$9*U144)</f>
        <v>0</v>
      </c>
      <c r="W144">
        <f>0.61365*exp(17.502*V144/(240.97+V144))</f>
        <v>0</v>
      </c>
      <c r="X144">
        <f>(Y144/Z144*100)</f>
        <v>0</v>
      </c>
      <c r="Y144">
        <f>DS144*(DX144+DY144)/1000</f>
        <v>0</v>
      </c>
      <c r="Z144">
        <f>0.61365*exp(17.502*DZ144/(240.97+DZ144))</f>
        <v>0</v>
      </c>
      <c r="AA144">
        <f>(W144-DS144*(DX144+DY144)/1000)</f>
        <v>0</v>
      </c>
      <c r="AB144">
        <f>(-I144*44100)</f>
        <v>0</v>
      </c>
      <c r="AC144">
        <f>2*29.3*Q144*0.92*(DZ144-V144)</f>
        <v>0</v>
      </c>
      <c r="AD144">
        <f>2*0.95*5.67E-8*(((DZ144+$B$9)+273)^4-(V144+273)^4)</f>
        <v>0</v>
      </c>
      <c r="AE144">
        <f>T144+AD144+AB144+AC144</f>
        <v>0</v>
      </c>
      <c r="AF144">
        <f>DW144*AT144*(DR144-DQ144*(1000-AT144*DT144)/(1000-AT144*DS144))/(100*DK144)</f>
        <v>0</v>
      </c>
      <c r="AG144">
        <f>1000*DW144*AT144*(DS144-DT144)/(100*DK144*(1000-AT144*DS144))</f>
        <v>0</v>
      </c>
      <c r="AH144">
        <f>(AI144 - AJ144 - DX144*1E3/(8.314*(DZ144+273.15)) * AL144/DW144 * AK144) * DW144/(100*DK144) * (1000 - DT144)/1000</f>
        <v>0</v>
      </c>
      <c r="AI144">
        <v>482.2686444605562</v>
      </c>
      <c r="AJ144">
        <v>457.7029393939392</v>
      </c>
      <c r="AK144">
        <v>3.02364025756553</v>
      </c>
      <c r="AL144">
        <v>65.07679589717384</v>
      </c>
      <c r="AM144">
        <f>(AO144 - AN144 + DX144*1E3/(8.314*(DZ144+273.15)) * AQ144/DW144 * AP144) * DW144/(100*DK144) * 1000/(1000 - AO144)</f>
        <v>0</v>
      </c>
      <c r="AN144">
        <v>19.6284976</v>
      </c>
      <c r="AO144">
        <v>21.78909878787879</v>
      </c>
      <c r="AP144">
        <v>-0.00726529004329129</v>
      </c>
      <c r="AQ144">
        <v>105.27</v>
      </c>
      <c r="AR144">
        <v>1</v>
      </c>
      <c r="AS144">
        <v>0</v>
      </c>
      <c r="AT144">
        <f>IF(AR144*$H$15&gt;=AV144,1.0,(AV144/(AV144-AR144*$H$15)))</f>
        <v>0</v>
      </c>
      <c r="AU144">
        <f>(AT144-1)*100</f>
        <v>0</v>
      </c>
      <c r="AV144">
        <f>MAX(0,($B$15+$C$15*EE144)/(1+$D$15*EE144)*DX144/(DZ144+273)*$E$15)</f>
        <v>0</v>
      </c>
      <c r="AW144" t="s">
        <v>437</v>
      </c>
      <c r="AX144" t="s">
        <v>437</v>
      </c>
      <c r="AY144">
        <v>0</v>
      </c>
      <c r="AZ144">
        <v>0</v>
      </c>
      <c r="BA144">
        <f>1-AY144/AZ144</f>
        <v>0</v>
      </c>
      <c r="BB144">
        <v>0</v>
      </c>
      <c r="BC144" t="s">
        <v>437</v>
      </c>
      <c r="BD144" t="s">
        <v>437</v>
      </c>
      <c r="BE144">
        <v>0</v>
      </c>
      <c r="BF144">
        <v>0</v>
      </c>
      <c r="BG144">
        <f>1-BE144/BF144</f>
        <v>0</v>
      </c>
      <c r="BH144">
        <v>0.5</v>
      </c>
      <c r="BI144">
        <f>DH144</f>
        <v>0</v>
      </c>
      <c r="BJ144">
        <f>K144</f>
        <v>0</v>
      </c>
      <c r="BK144">
        <f>BG144*BH144*BI144</f>
        <v>0</v>
      </c>
      <c r="BL144">
        <f>(BJ144-BB144)/BI144</f>
        <v>0</v>
      </c>
      <c r="BM144">
        <f>(AZ144-BF144)/BF144</f>
        <v>0</v>
      </c>
      <c r="BN144">
        <f>AY144/(BA144+AY144/BF144)</f>
        <v>0</v>
      </c>
      <c r="BO144" t="s">
        <v>437</v>
      </c>
      <c r="BP144">
        <v>0</v>
      </c>
      <c r="BQ144">
        <f>IF(BP144&lt;&gt;0, BP144, BN144)</f>
        <v>0</v>
      </c>
      <c r="BR144">
        <f>1-BQ144/BF144</f>
        <v>0</v>
      </c>
      <c r="BS144">
        <f>(BF144-BE144)/(BF144-BQ144)</f>
        <v>0</v>
      </c>
      <c r="BT144">
        <f>(AZ144-BF144)/(AZ144-BQ144)</f>
        <v>0</v>
      </c>
      <c r="BU144">
        <f>(BF144-BE144)/(BF144-AY144)</f>
        <v>0</v>
      </c>
      <c r="BV144">
        <f>(AZ144-BF144)/(AZ144-AY144)</f>
        <v>0</v>
      </c>
      <c r="BW144">
        <f>(BS144*BQ144/BE144)</f>
        <v>0</v>
      </c>
      <c r="BX144">
        <f>(1-BW144)</f>
        <v>0</v>
      </c>
      <c r="DG144">
        <f>$B$13*EF144+$C$13*EG144+$F$13*ER144*(1-EU144)</f>
        <v>0</v>
      </c>
      <c r="DH144">
        <f>DG144*DI144</f>
        <v>0</v>
      </c>
      <c r="DI144">
        <f>($B$13*$D$11+$C$13*$D$11+$F$13*((FE144+EW144)/MAX(FE144+EW144+FF144, 0.1)*$I$11+FF144/MAX(FE144+EW144+FF144, 0.1)*$J$11))/($B$13+$C$13+$F$13)</f>
        <v>0</v>
      </c>
      <c r="DJ144">
        <f>($B$13*$K$11+$C$13*$K$11+$F$13*((FE144+EW144)/MAX(FE144+EW144+FF144, 0.1)*$P$11+FF144/MAX(FE144+EW144+FF144, 0.1)*$Q$11))/($B$13+$C$13+$F$13)</f>
        <v>0</v>
      </c>
      <c r="DK144">
        <v>2.96</v>
      </c>
      <c r="DL144">
        <v>0.5</v>
      </c>
      <c r="DM144" t="s">
        <v>438</v>
      </c>
      <c r="DN144">
        <v>2</v>
      </c>
      <c r="DO144" t="b">
        <v>1</v>
      </c>
      <c r="DP144">
        <v>1759075669.5</v>
      </c>
      <c r="DQ144">
        <v>428.8844814814815</v>
      </c>
      <c r="DR144">
        <v>458.4127407407407</v>
      </c>
      <c r="DS144">
        <v>21.83067407407408</v>
      </c>
      <c r="DT144">
        <v>19.62037037037037</v>
      </c>
      <c r="DU144">
        <v>429.775</v>
      </c>
      <c r="DV144">
        <v>21.54253703703704</v>
      </c>
      <c r="DW144">
        <v>500.0181111111111</v>
      </c>
      <c r="DX144">
        <v>90.89708888888889</v>
      </c>
      <c r="DY144">
        <v>0.06714977037037037</v>
      </c>
      <c r="DZ144">
        <v>28.92541481481481</v>
      </c>
      <c r="EA144">
        <v>30.03582222222222</v>
      </c>
      <c r="EB144">
        <v>999.9000000000001</v>
      </c>
      <c r="EC144">
        <v>0</v>
      </c>
      <c r="ED144">
        <v>0</v>
      </c>
      <c r="EE144">
        <v>9999.482962962964</v>
      </c>
      <c r="EF144">
        <v>0</v>
      </c>
      <c r="EG144">
        <v>11.10349259259259</v>
      </c>
      <c r="EH144">
        <v>-29.52825925925926</v>
      </c>
      <c r="EI144">
        <v>438.4559629629629</v>
      </c>
      <c r="EJ144">
        <v>467.5869999999999</v>
      </c>
      <c r="EK144">
        <v>2.210300370370371</v>
      </c>
      <c r="EL144">
        <v>458.4127407407407</v>
      </c>
      <c r="EM144">
        <v>19.62037037037037</v>
      </c>
      <c r="EN144">
        <v>1.984345555555556</v>
      </c>
      <c r="EO144">
        <v>1.783435185185185</v>
      </c>
      <c r="EP144">
        <v>17.31997037037037</v>
      </c>
      <c r="EQ144">
        <v>15.64234444444445</v>
      </c>
      <c r="ER144">
        <v>1999.985555555555</v>
      </c>
      <c r="ES144">
        <v>0.9799957777777778</v>
      </c>
      <c r="ET144">
        <v>0.02000456666666667</v>
      </c>
      <c r="EU144">
        <v>0</v>
      </c>
      <c r="EV144">
        <v>420.7669999999999</v>
      </c>
      <c r="EW144">
        <v>5.00078</v>
      </c>
      <c r="EX144">
        <v>8322.226296296294</v>
      </c>
      <c r="EY144">
        <v>16379.48888888889</v>
      </c>
      <c r="EZ144">
        <v>39.54144444444444</v>
      </c>
      <c r="FA144">
        <v>40.44425925925925</v>
      </c>
      <c r="FB144">
        <v>39.70803703703704</v>
      </c>
      <c r="FC144">
        <v>40.07837037037037</v>
      </c>
      <c r="FD144">
        <v>40.60851851851852</v>
      </c>
      <c r="FE144">
        <v>1955.075555555556</v>
      </c>
      <c r="FF144">
        <v>39.91</v>
      </c>
      <c r="FG144">
        <v>0</v>
      </c>
      <c r="FH144">
        <v>1759075668.8</v>
      </c>
      <c r="FI144">
        <v>0</v>
      </c>
      <c r="FJ144">
        <v>420.78428</v>
      </c>
      <c r="FK144">
        <v>-0.3983846308839526</v>
      </c>
      <c r="FL144">
        <v>16.04076929221076</v>
      </c>
      <c r="FM144">
        <v>8322.2192</v>
      </c>
      <c r="FN144">
        <v>15</v>
      </c>
      <c r="FO144">
        <v>0</v>
      </c>
      <c r="FP144" t="s">
        <v>439</v>
      </c>
      <c r="FQ144">
        <v>1746989605.5</v>
      </c>
      <c r="FR144">
        <v>1746989593.5</v>
      </c>
      <c r="FS144">
        <v>0</v>
      </c>
      <c r="FT144">
        <v>-0.274</v>
      </c>
      <c r="FU144">
        <v>-0.002</v>
      </c>
      <c r="FV144">
        <v>2.549</v>
      </c>
      <c r="FW144">
        <v>0.129</v>
      </c>
      <c r="FX144">
        <v>420</v>
      </c>
      <c r="FY144">
        <v>17</v>
      </c>
      <c r="FZ144">
        <v>0.02</v>
      </c>
      <c r="GA144">
        <v>0.04</v>
      </c>
      <c r="GB144">
        <v>-25.6766725</v>
      </c>
      <c r="GC144">
        <v>-66.58201913696055</v>
      </c>
      <c r="GD144">
        <v>6.569037828745832</v>
      </c>
      <c r="GE144">
        <v>0</v>
      </c>
      <c r="GF144">
        <v>420.7330294117647</v>
      </c>
      <c r="GG144">
        <v>0.7570817400461637</v>
      </c>
      <c r="GH144">
        <v>0.2365643160020876</v>
      </c>
      <c r="GI144">
        <v>1</v>
      </c>
      <c r="GJ144">
        <v>2.22631175</v>
      </c>
      <c r="GK144">
        <v>-0.3110047654784208</v>
      </c>
      <c r="GL144">
        <v>0.03039412549223122</v>
      </c>
      <c r="GM144">
        <v>0</v>
      </c>
      <c r="GN144">
        <v>1</v>
      </c>
      <c r="GO144">
        <v>3</v>
      </c>
      <c r="GP144" t="s">
        <v>455</v>
      </c>
      <c r="GQ144">
        <v>3.10213</v>
      </c>
      <c r="GR144">
        <v>2.72507</v>
      </c>
      <c r="GS144">
        <v>0.09306059999999999</v>
      </c>
      <c r="GT144">
        <v>0.0981002</v>
      </c>
      <c r="GU144">
        <v>0.10111</v>
      </c>
      <c r="GV144">
        <v>0.0952568</v>
      </c>
      <c r="GW144">
        <v>23703.1</v>
      </c>
      <c r="GX144">
        <v>21410.9</v>
      </c>
      <c r="GY144">
        <v>26699.8</v>
      </c>
      <c r="GZ144">
        <v>23962.2</v>
      </c>
      <c r="HA144">
        <v>38401.2</v>
      </c>
      <c r="HB144">
        <v>32047.2</v>
      </c>
      <c r="HC144">
        <v>46620.5</v>
      </c>
      <c r="HD144">
        <v>37906.4</v>
      </c>
      <c r="HE144">
        <v>1.86855</v>
      </c>
      <c r="HF144">
        <v>1.8649</v>
      </c>
      <c r="HG144">
        <v>0.119157</v>
      </c>
      <c r="HH144">
        <v>0</v>
      </c>
      <c r="HI144">
        <v>28.1029</v>
      </c>
      <c r="HJ144">
        <v>999.9</v>
      </c>
      <c r="HK144">
        <v>48.8</v>
      </c>
      <c r="HL144">
        <v>31.1</v>
      </c>
      <c r="HM144">
        <v>24.3586</v>
      </c>
      <c r="HN144">
        <v>60.7091</v>
      </c>
      <c r="HO144">
        <v>22.0954</v>
      </c>
      <c r="HP144">
        <v>1</v>
      </c>
      <c r="HQ144">
        <v>0.135635</v>
      </c>
      <c r="HR144">
        <v>0.357397</v>
      </c>
      <c r="HS144">
        <v>20.2807</v>
      </c>
      <c r="HT144">
        <v>5.2122</v>
      </c>
      <c r="HU144">
        <v>11.9798</v>
      </c>
      <c r="HV144">
        <v>4.9633</v>
      </c>
      <c r="HW144">
        <v>3.27458</v>
      </c>
      <c r="HX144">
        <v>9999</v>
      </c>
      <c r="HY144">
        <v>9999</v>
      </c>
      <c r="HZ144">
        <v>9999</v>
      </c>
      <c r="IA144">
        <v>31.7</v>
      </c>
      <c r="IB144">
        <v>1.864</v>
      </c>
      <c r="IC144">
        <v>1.86012</v>
      </c>
      <c r="ID144">
        <v>1.85837</v>
      </c>
      <c r="IE144">
        <v>1.85976</v>
      </c>
      <c r="IF144">
        <v>1.85989</v>
      </c>
      <c r="IG144">
        <v>1.85837</v>
      </c>
      <c r="IH144">
        <v>1.85745</v>
      </c>
      <c r="II144">
        <v>1.85242</v>
      </c>
      <c r="IJ144">
        <v>0</v>
      </c>
      <c r="IK144">
        <v>0</v>
      </c>
      <c r="IL144">
        <v>0</v>
      </c>
      <c r="IM144">
        <v>0</v>
      </c>
      <c r="IN144" t="s">
        <v>441</v>
      </c>
      <c r="IO144" t="s">
        <v>442</v>
      </c>
      <c r="IP144" t="s">
        <v>443</v>
      </c>
      <c r="IQ144" t="s">
        <v>443</v>
      </c>
      <c r="IR144" t="s">
        <v>443</v>
      </c>
      <c r="IS144" t="s">
        <v>443</v>
      </c>
      <c r="IT144">
        <v>0</v>
      </c>
      <c r="IU144">
        <v>100</v>
      </c>
      <c r="IV144">
        <v>100</v>
      </c>
      <c r="IW144">
        <v>-0.882</v>
      </c>
      <c r="IX144">
        <v>0.2871</v>
      </c>
      <c r="IY144">
        <v>-0.819046093373875</v>
      </c>
      <c r="IZ144">
        <v>-0.0008311593448893811</v>
      </c>
      <c r="JA144">
        <v>1.768286430498992E-06</v>
      </c>
      <c r="JB144">
        <v>-5.176383660599935E-10</v>
      </c>
      <c r="JC144">
        <v>0.01793090377665582</v>
      </c>
      <c r="JD144">
        <v>0.002652576625932546</v>
      </c>
      <c r="JE144">
        <v>0.0004569377311329863</v>
      </c>
      <c r="JF144">
        <v>1.003524486243527E-07</v>
      </c>
      <c r="JG144">
        <v>2</v>
      </c>
      <c r="JH144">
        <v>1975</v>
      </c>
      <c r="JI144">
        <v>1</v>
      </c>
      <c r="JJ144">
        <v>26</v>
      </c>
      <c r="JK144">
        <v>201434.5</v>
      </c>
      <c r="JL144">
        <v>201434.7</v>
      </c>
      <c r="JM144">
        <v>1.29883</v>
      </c>
      <c r="JN144">
        <v>2.63794</v>
      </c>
      <c r="JO144">
        <v>1.49658</v>
      </c>
      <c r="JP144">
        <v>2.34497</v>
      </c>
      <c r="JQ144">
        <v>1.54907</v>
      </c>
      <c r="JR144">
        <v>2.40967</v>
      </c>
      <c r="JS144">
        <v>36.0582</v>
      </c>
      <c r="JT144">
        <v>24.1663</v>
      </c>
      <c r="JU144">
        <v>18</v>
      </c>
      <c r="JV144">
        <v>482.242</v>
      </c>
      <c r="JW144">
        <v>494.507</v>
      </c>
      <c r="JX144">
        <v>27.4529</v>
      </c>
      <c r="JY144">
        <v>28.9998</v>
      </c>
      <c r="JZ144">
        <v>30.0005</v>
      </c>
      <c r="KA144">
        <v>29.1495</v>
      </c>
      <c r="KB144">
        <v>29.129</v>
      </c>
      <c r="KC144">
        <v>26.1086</v>
      </c>
      <c r="KD144">
        <v>22.3555</v>
      </c>
      <c r="KE144">
        <v>99.62779999999999</v>
      </c>
      <c r="KF144">
        <v>27.4345</v>
      </c>
      <c r="KG144">
        <v>507.209</v>
      </c>
      <c r="KH144">
        <v>19.7367</v>
      </c>
      <c r="KI144">
        <v>101.934</v>
      </c>
      <c r="KJ144">
        <v>91.42019999999999</v>
      </c>
    </row>
    <row r="145" spans="1:296">
      <c r="A145">
        <v>127</v>
      </c>
      <c r="B145">
        <v>1759075682</v>
      </c>
      <c r="C145">
        <v>2598.900000095367</v>
      </c>
      <c r="D145" t="s">
        <v>698</v>
      </c>
      <c r="E145" t="s">
        <v>699</v>
      </c>
      <c r="F145">
        <v>5</v>
      </c>
      <c r="G145" t="s">
        <v>639</v>
      </c>
      <c r="H145">
        <v>1759075674.214286</v>
      </c>
      <c r="I145">
        <f>(J145)/1000</f>
        <v>0</v>
      </c>
      <c r="J145">
        <f>IF(DO145, AM145, AG145)</f>
        <v>0</v>
      </c>
      <c r="K145">
        <f>IF(DO145, AH145, AF145)</f>
        <v>0</v>
      </c>
      <c r="L145">
        <f>DQ145 - IF(AT145&gt;1, K145*DK145*100.0/(AV145), 0)</f>
        <v>0</v>
      </c>
      <c r="M145">
        <f>((S145-I145/2)*L145-K145)/(S145+I145/2)</f>
        <v>0</v>
      </c>
      <c r="N145">
        <f>M145*(DX145+DY145)/1000.0</f>
        <v>0</v>
      </c>
      <c r="O145">
        <f>(DQ145 - IF(AT145&gt;1, K145*DK145*100.0/(AV145), 0))*(DX145+DY145)/1000.0</f>
        <v>0</v>
      </c>
      <c r="P145">
        <f>2.0/((1/R145-1/Q145)+SIGN(R145)*SQRT((1/R145-1/Q145)*(1/R145-1/Q145) + 4*DL145/((DL145+1)*(DL145+1))*(2*1/R145*1/Q145-1/Q145*1/Q145)))</f>
        <v>0</v>
      </c>
      <c r="Q145">
        <f>IF(LEFT(DM145,1)&lt;&gt;"0",IF(LEFT(DM145,1)="1",3.0,DN145),$D$5+$E$5*(EE145*DX145/($K$5*1000))+$F$5*(EE145*DX145/($K$5*1000))*MAX(MIN(DK145,$J$5),$I$5)*MAX(MIN(DK145,$J$5),$I$5)+$G$5*MAX(MIN(DK145,$J$5),$I$5)*(EE145*DX145/($K$5*1000))+$H$5*(EE145*DX145/($K$5*1000))*(EE145*DX145/($K$5*1000)))</f>
        <v>0</v>
      </c>
      <c r="R145">
        <f>I145*(1000-(1000*0.61365*exp(17.502*V145/(240.97+V145))/(DX145+DY145)+DS145)/2)/(1000*0.61365*exp(17.502*V145/(240.97+V145))/(DX145+DY145)-DS145)</f>
        <v>0</v>
      </c>
      <c r="S145">
        <f>1/((DL145+1)/(P145/1.6)+1/(Q145/1.37)) + DL145/((DL145+1)/(P145/1.6) + DL145/(Q145/1.37))</f>
        <v>0</v>
      </c>
      <c r="T145">
        <f>(DG145*DJ145)</f>
        <v>0</v>
      </c>
      <c r="U145">
        <f>(DZ145+(T145+2*0.95*5.67E-8*(((DZ145+$B$9)+273)^4-(DZ145+273)^4)-44100*I145)/(1.84*29.3*Q145+8*0.95*5.67E-8*(DZ145+273)^3))</f>
        <v>0</v>
      </c>
      <c r="V145">
        <f>($C$9*EA145+$D$9*EB145+$E$9*U145)</f>
        <v>0</v>
      </c>
      <c r="W145">
        <f>0.61365*exp(17.502*V145/(240.97+V145))</f>
        <v>0</v>
      </c>
      <c r="X145">
        <f>(Y145/Z145*100)</f>
        <v>0</v>
      </c>
      <c r="Y145">
        <f>DS145*(DX145+DY145)/1000</f>
        <v>0</v>
      </c>
      <c r="Z145">
        <f>0.61365*exp(17.502*DZ145/(240.97+DZ145))</f>
        <v>0</v>
      </c>
      <c r="AA145">
        <f>(W145-DS145*(DX145+DY145)/1000)</f>
        <v>0</v>
      </c>
      <c r="AB145">
        <f>(-I145*44100)</f>
        <v>0</v>
      </c>
      <c r="AC145">
        <f>2*29.3*Q145*0.92*(DZ145-V145)</f>
        <v>0</v>
      </c>
      <c r="AD145">
        <f>2*0.95*5.67E-8*(((DZ145+$B$9)+273)^4-(V145+273)^4)</f>
        <v>0</v>
      </c>
      <c r="AE145">
        <f>T145+AD145+AB145+AC145</f>
        <v>0</v>
      </c>
      <c r="AF145">
        <f>DW145*AT145*(DR145-DQ145*(1000-AT145*DT145)/(1000-AT145*DS145))/(100*DK145)</f>
        <v>0</v>
      </c>
      <c r="AG145">
        <f>1000*DW145*AT145*(DS145-DT145)/(100*DK145*(1000-AT145*DS145))</f>
        <v>0</v>
      </c>
      <c r="AH145">
        <f>(AI145 - AJ145 - DX145*1E3/(8.314*(DZ145+273.15)) * AL145/DW145 * AK145) * DW145/(100*DK145) * (1000 - DT145)/1000</f>
        <v>0</v>
      </c>
      <c r="AI145">
        <v>499.3171777649751</v>
      </c>
      <c r="AJ145">
        <v>473.7969878787876</v>
      </c>
      <c r="AK145">
        <v>3.242203638807368</v>
      </c>
      <c r="AL145">
        <v>65.07679589717384</v>
      </c>
      <c r="AM145">
        <f>(AO145 - AN145 + DX145*1E3/(8.314*(DZ145+273.15)) * AQ145/DW145 * AP145) * DW145/(100*DK145) * 1000/(1000 - AO145)</f>
        <v>0</v>
      </c>
      <c r="AN145">
        <v>19.63160968</v>
      </c>
      <c r="AO145">
        <v>21.74607333333333</v>
      </c>
      <c r="AP145">
        <v>-0.009124761904763109</v>
      </c>
      <c r="AQ145">
        <v>105.27</v>
      </c>
      <c r="AR145">
        <v>1</v>
      </c>
      <c r="AS145">
        <v>0</v>
      </c>
      <c r="AT145">
        <f>IF(AR145*$H$15&gt;=AV145,1.0,(AV145/(AV145-AR145*$H$15)))</f>
        <v>0</v>
      </c>
      <c r="AU145">
        <f>(AT145-1)*100</f>
        <v>0</v>
      </c>
      <c r="AV145">
        <f>MAX(0,($B$15+$C$15*EE145)/(1+$D$15*EE145)*DX145/(DZ145+273)*$E$15)</f>
        <v>0</v>
      </c>
      <c r="AW145" t="s">
        <v>437</v>
      </c>
      <c r="AX145" t="s">
        <v>437</v>
      </c>
      <c r="AY145">
        <v>0</v>
      </c>
      <c r="AZ145">
        <v>0</v>
      </c>
      <c r="BA145">
        <f>1-AY145/AZ145</f>
        <v>0</v>
      </c>
      <c r="BB145">
        <v>0</v>
      </c>
      <c r="BC145" t="s">
        <v>437</v>
      </c>
      <c r="BD145" t="s">
        <v>437</v>
      </c>
      <c r="BE145">
        <v>0</v>
      </c>
      <c r="BF145">
        <v>0</v>
      </c>
      <c r="BG145">
        <f>1-BE145/BF145</f>
        <v>0</v>
      </c>
      <c r="BH145">
        <v>0.5</v>
      </c>
      <c r="BI145">
        <f>DH145</f>
        <v>0</v>
      </c>
      <c r="BJ145">
        <f>K145</f>
        <v>0</v>
      </c>
      <c r="BK145">
        <f>BG145*BH145*BI145</f>
        <v>0</v>
      </c>
      <c r="BL145">
        <f>(BJ145-BB145)/BI145</f>
        <v>0</v>
      </c>
      <c r="BM145">
        <f>(AZ145-BF145)/BF145</f>
        <v>0</v>
      </c>
      <c r="BN145">
        <f>AY145/(BA145+AY145/BF145)</f>
        <v>0</v>
      </c>
      <c r="BO145" t="s">
        <v>437</v>
      </c>
      <c r="BP145">
        <v>0</v>
      </c>
      <c r="BQ145">
        <f>IF(BP145&lt;&gt;0, BP145, BN145)</f>
        <v>0</v>
      </c>
      <c r="BR145">
        <f>1-BQ145/BF145</f>
        <v>0</v>
      </c>
      <c r="BS145">
        <f>(BF145-BE145)/(BF145-BQ145)</f>
        <v>0</v>
      </c>
      <c r="BT145">
        <f>(AZ145-BF145)/(AZ145-BQ145)</f>
        <v>0</v>
      </c>
      <c r="BU145">
        <f>(BF145-BE145)/(BF145-AY145)</f>
        <v>0</v>
      </c>
      <c r="BV145">
        <f>(AZ145-BF145)/(AZ145-AY145)</f>
        <v>0</v>
      </c>
      <c r="BW145">
        <f>(BS145*BQ145/BE145)</f>
        <v>0</v>
      </c>
      <c r="BX145">
        <f>(1-BW145)</f>
        <v>0</v>
      </c>
      <c r="DG145">
        <f>$B$13*EF145+$C$13*EG145+$F$13*ER145*(1-EU145)</f>
        <v>0</v>
      </c>
      <c r="DH145">
        <f>DG145*DI145</f>
        <v>0</v>
      </c>
      <c r="DI145">
        <f>($B$13*$D$11+$C$13*$D$11+$F$13*((FE145+EW145)/MAX(FE145+EW145+FF145, 0.1)*$I$11+FF145/MAX(FE145+EW145+FF145, 0.1)*$J$11))/($B$13+$C$13+$F$13)</f>
        <v>0</v>
      </c>
      <c r="DJ145">
        <f>($B$13*$K$11+$C$13*$K$11+$F$13*((FE145+EW145)/MAX(FE145+EW145+FF145, 0.1)*$P$11+FF145/MAX(FE145+EW145+FF145, 0.1)*$Q$11))/($B$13+$C$13+$F$13)</f>
        <v>0</v>
      </c>
      <c r="DK145">
        <v>2.96</v>
      </c>
      <c r="DL145">
        <v>0.5</v>
      </c>
      <c r="DM145" t="s">
        <v>438</v>
      </c>
      <c r="DN145">
        <v>2</v>
      </c>
      <c r="DO145" t="b">
        <v>1</v>
      </c>
      <c r="DP145">
        <v>1759075674.214286</v>
      </c>
      <c r="DQ145">
        <v>441.4950357142857</v>
      </c>
      <c r="DR145">
        <v>473.9189285714286</v>
      </c>
      <c r="DS145">
        <v>21.80230357142857</v>
      </c>
      <c r="DT145">
        <v>19.625725</v>
      </c>
      <c r="DU145">
        <v>442.3803214285713</v>
      </c>
      <c r="DV145">
        <v>21.5148</v>
      </c>
      <c r="DW145">
        <v>500.0494642857143</v>
      </c>
      <c r="DX145">
        <v>90.89742500000001</v>
      </c>
      <c r="DY145">
        <v>0.06714468214285715</v>
      </c>
      <c r="DZ145">
        <v>28.92277142857143</v>
      </c>
      <c r="EA145">
        <v>30.03841071428571</v>
      </c>
      <c r="EB145">
        <v>999.9000000000002</v>
      </c>
      <c r="EC145">
        <v>0</v>
      </c>
      <c r="ED145">
        <v>0</v>
      </c>
      <c r="EE145">
        <v>9991.560357142856</v>
      </c>
      <c r="EF145">
        <v>0</v>
      </c>
      <c r="EG145">
        <v>11.10673214285714</v>
      </c>
      <c r="EH145">
        <v>-32.42379285714286</v>
      </c>
      <c r="EI145">
        <v>451.3348214285714</v>
      </c>
      <c r="EJ145">
        <v>483.4061785714285</v>
      </c>
      <c r="EK145">
        <v>2.176588571428571</v>
      </c>
      <c r="EL145">
        <v>473.9189285714286</v>
      </c>
      <c r="EM145">
        <v>19.625725</v>
      </c>
      <c r="EN145">
        <v>1.981775</v>
      </c>
      <c r="EO145">
        <v>1.7839275</v>
      </c>
      <c r="EP145">
        <v>17.29945714285714</v>
      </c>
      <c r="EQ145">
        <v>15.64666428571429</v>
      </c>
      <c r="ER145">
        <v>2000.009285714286</v>
      </c>
      <c r="ES145">
        <v>0.9799960357142858</v>
      </c>
      <c r="ET145">
        <v>0.02000431071428571</v>
      </c>
      <c r="EU145">
        <v>0</v>
      </c>
      <c r="EV145">
        <v>420.7503214285715</v>
      </c>
      <c r="EW145">
        <v>5.00078</v>
      </c>
      <c r="EX145">
        <v>8323.128928571428</v>
      </c>
      <c r="EY145">
        <v>16379.67857142857</v>
      </c>
      <c r="EZ145">
        <v>39.55549999999999</v>
      </c>
      <c r="FA145">
        <v>40.45960714285713</v>
      </c>
      <c r="FB145">
        <v>39.68942857142856</v>
      </c>
      <c r="FC145">
        <v>40.09124999999999</v>
      </c>
      <c r="FD145">
        <v>40.63139285714285</v>
      </c>
      <c r="FE145">
        <v>1955.099285714286</v>
      </c>
      <c r="FF145">
        <v>39.91</v>
      </c>
      <c r="FG145">
        <v>0</v>
      </c>
      <c r="FH145">
        <v>1759075674.2</v>
      </c>
      <c r="FI145">
        <v>0</v>
      </c>
      <c r="FJ145">
        <v>420.7543461538462</v>
      </c>
      <c r="FK145">
        <v>-0.3304957371042245</v>
      </c>
      <c r="FL145">
        <v>10.0529914695313</v>
      </c>
      <c r="FM145">
        <v>8323.191153846155</v>
      </c>
      <c r="FN145">
        <v>15</v>
      </c>
      <c r="FO145">
        <v>0</v>
      </c>
      <c r="FP145" t="s">
        <v>439</v>
      </c>
      <c r="FQ145">
        <v>1746989605.5</v>
      </c>
      <c r="FR145">
        <v>1746989593.5</v>
      </c>
      <c r="FS145">
        <v>0</v>
      </c>
      <c r="FT145">
        <v>-0.274</v>
      </c>
      <c r="FU145">
        <v>-0.002</v>
      </c>
      <c r="FV145">
        <v>2.549</v>
      </c>
      <c r="FW145">
        <v>0.129</v>
      </c>
      <c r="FX145">
        <v>420</v>
      </c>
      <c r="FY145">
        <v>17</v>
      </c>
      <c r="FZ145">
        <v>0.02</v>
      </c>
      <c r="GA145">
        <v>0.04</v>
      </c>
      <c r="GB145">
        <v>-30.32889756097561</v>
      </c>
      <c r="GC145">
        <v>-39.14205783972132</v>
      </c>
      <c r="GD145">
        <v>4.055608940563</v>
      </c>
      <c r="GE145">
        <v>0</v>
      </c>
      <c r="GF145">
        <v>420.7684117647059</v>
      </c>
      <c r="GG145">
        <v>-0.2623987849390605</v>
      </c>
      <c r="GH145">
        <v>0.2266308371166214</v>
      </c>
      <c r="GI145">
        <v>1</v>
      </c>
      <c r="GJ145">
        <v>2.194136585365854</v>
      </c>
      <c r="GK145">
        <v>-0.4191321951219553</v>
      </c>
      <c r="GL145">
        <v>0.04174886547953222</v>
      </c>
      <c r="GM145">
        <v>0</v>
      </c>
      <c r="GN145">
        <v>1</v>
      </c>
      <c r="GO145">
        <v>3</v>
      </c>
      <c r="GP145" t="s">
        <v>455</v>
      </c>
      <c r="GQ145">
        <v>3.10185</v>
      </c>
      <c r="GR145">
        <v>2.72533</v>
      </c>
      <c r="GS145">
        <v>0.0954774</v>
      </c>
      <c r="GT145">
        <v>0.100573</v>
      </c>
      <c r="GU145">
        <v>0.100965</v>
      </c>
      <c r="GV145">
        <v>0.0952867</v>
      </c>
      <c r="GW145">
        <v>23639.9</v>
      </c>
      <c r="GX145">
        <v>21351.9</v>
      </c>
      <c r="GY145">
        <v>26699.7</v>
      </c>
      <c r="GZ145">
        <v>23961.9</v>
      </c>
      <c r="HA145">
        <v>38407.4</v>
      </c>
      <c r="HB145">
        <v>32046.1</v>
      </c>
      <c r="HC145">
        <v>46620</v>
      </c>
      <c r="HD145">
        <v>37906.2</v>
      </c>
      <c r="HE145">
        <v>1.86797</v>
      </c>
      <c r="HF145">
        <v>1.86545</v>
      </c>
      <c r="HG145">
        <v>0.119187</v>
      </c>
      <c r="HH145">
        <v>0</v>
      </c>
      <c r="HI145">
        <v>28.1029</v>
      </c>
      <c r="HJ145">
        <v>999.9</v>
      </c>
      <c r="HK145">
        <v>48.8</v>
      </c>
      <c r="HL145">
        <v>31.1</v>
      </c>
      <c r="HM145">
        <v>24.3585</v>
      </c>
      <c r="HN145">
        <v>61.1991</v>
      </c>
      <c r="HO145">
        <v>22.0633</v>
      </c>
      <c r="HP145">
        <v>1</v>
      </c>
      <c r="HQ145">
        <v>0.135945</v>
      </c>
      <c r="HR145">
        <v>0.416751</v>
      </c>
      <c r="HS145">
        <v>20.2803</v>
      </c>
      <c r="HT145">
        <v>5.21145</v>
      </c>
      <c r="HU145">
        <v>11.9798</v>
      </c>
      <c r="HV145">
        <v>4.9634</v>
      </c>
      <c r="HW145">
        <v>3.27445</v>
      </c>
      <c r="HX145">
        <v>9999</v>
      </c>
      <c r="HY145">
        <v>9999</v>
      </c>
      <c r="HZ145">
        <v>9999</v>
      </c>
      <c r="IA145">
        <v>31.7</v>
      </c>
      <c r="IB145">
        <v>1.86398</v>
      </c>
      <c r="IC145">
        <v>1.86008</v>
      </c>
      <c r="ID145">
        <v>1.85837</v>
      </c>
      <c r="IE145">
        <v>1.85975</v>
      </c>
      <c r="IF145">
        <v>1.85989</v>
      </c>
      <c r="IG145">
        <v>1.85837</v>
      </c>
      <c r="IH145">
        <v>1.85745</v>
      </c>
      <c r="II145">
        <v>1.85242</v>
      </c>
      <c r="IJ145">
        <v>0</v>
      </c>
      <c r="IK145">
        <v>0</v>
      </c>
      <c r="IL145">
        <v>0</v>
      </c>
      <c r="IM145">
        <v>0</v>
      </c>
      <c r="IN145" t="s">
        <v>441</v>
      </c>
      <c r="IO145" t="s">
        <v>442</v>
      </c>
      <c r="IP145" t="s">
        <v>443</v>
      </c>
      <c r="IQ145" t="s">
        <v>443</v>
      </c>
      <c r="IR145" t="s">
        <v>443</v>
      </c>
      <c r="IS145" t="s">
        <v>443</v>
      </c>
      <c r="IT145">
        <v>0</v>
      </c>
      <c r="IU145">
        <v>100</v>
      </c>
      <c r="IV145">
        <v>100</v>
      </c>
      <c r="IW145">
        <v>-0.875</v>
      </c>
      <c r="IX145">
        <v>0.2861</v>
      </c>
      <c r="IY145">
        <v>-0.819046093373875</v>
      </c>
      <c r="IZ145">
        <v>-0.0008311593448893811</v>
      </c>
      <c r="JA145">
        <v>1.768286430498992E-06</v>
      </c>
      <c r="JB145">
        <v>-5.176383660599935E-10</v>
      </c>
      <c r="JC145">
        <v>0.01793090377665582</v>
      </c>
      <c r="JD145">
        <v>0.002652576625932546</v>
      </c>
      <c r="JE145">
        <v>0.0004569377311329863</v>
      </c>
      <c r="JF145">
        <v>1.003524486243527E-07</v>
      </c>
      <c r="JG145">
        <v>2</v>
      </c>
      <c r="JH145">
        <v>1975</v>
      </c>
      <c r="JI145">
        <v>1</v>
      </c>
      <c r="JJ145">
        <v>26</v>
      </c>
      <c r="JK145">
        <v>201434.6</v>
      </c>
      <c r="JL145">
        <v>201434.8</v>
      </c>
      <c r="JM145">
        <v>1.33301</v>
      </c>
      <c r="JN145">
        <v>2.63916</v>
      </c>
      <c r="JO145">
        <v>1.49658</v>
      </c>
      <c r="JP145">
        <v>2.34497</v>
      </c>
      <c r="JQ145">
        <v>1.54907</v>
      </c>
      <c r="JR145">
        <v>2.31445</v>
      </c>
      <c r="JS145">
        <v>36.0582</v>
      </c>
      <c r="JT145">
        <v>24.1663</v>
      </c>
      <c r="JU145">
        <v>18</v>
      </c>
      <c r="JV145">
        <v>481.935</v>
      </c>
      <c r="JW145">
        <v>494.902</v>
      </c>
      <c r="JX145">
        <v>27.4157</v>
      </c>
      <c r="JY145">
        <v>29.0036</v>
      </c>
      <c r="JZ145">
        <v>30.0004</v>
      </c>
      <c r="KA145">
        <v>29.1532</v>
      </c>
      <c r="KB145">
        <v>29.1326</v>
      </c>
      <c r="KC145">
        <v>26.789</v>
      </c>
      <c r="KD145">
        <v>21.7186</v>
      </c>
      <c r="KE145">
        <v>99.62779999999999</v>
      </c>
      <c r="KF145">
        <v>27.3902</v>
      </c>
      <c r="KG145">
        <v>520.567</v>
      </c>
      <c r="KH145">
        <v>19.817</v>
      </c>
      <c r="KI145">
        <v>101.934</v>
      </c>
      <c r="KJ145">
        <v>91.4194</v>
      </c>
    </row>
    <row r="146" spans="1:296">
      <c r="A146">
        <v>128</v>
      </c>
      <c r="B146">
        <v>1759075687</v>
      </c>
      <c r="C146">
        <v>2603.900000095367</v>
      </c>
      <c r="D146" t="s">
        <v>700</v>
      </c>
      <c r="E146" t="s">
        <v>701</v>
      </c>
      <c r="F146">
        <v>5</v>
      </c>
      <c r="G146" t="s">
        <v>639</v>
      </c>
      <c r="H146">
        <v>1759075679.5</v>
      </c>
      <c r="I146">
        <f>(J146)/1000</f>
        <v>0</v>
      </c>
      <c r="J146">
        <f>IF(DO146, AM146, AG146)</f>
        <v>0</v>
      </c>
      <c r="K146">
        <f>IF(DO146, AH146, AF146)</f>
        <v>0</v>
      </c>
      <c r="L146">
        <f>DQ146 - IF(AT146&gt;1, K146*DK146*100.0/(AV146), 0)</f>
        <v>0</v>
      </c>
      <c r="M146">
        <f>((S146-I146/2)*L146-K146)/(S146+I146/2)</f>
        <v>0</v>
      </c>
      <c r="N146">
        <f>M146*(DX146+DY146)/1000.0</f>
        <v>0</v>
      </c>
      <c r="O146">
        <f>(DQ146 - IF(AT146&gt;1, K146*DK146*100.0/(AV146), 0))*(DX146+DY146)/1000.0</f>
        <v>0</v>
      </c>
      <c r="P146">
        <f>2.0/((1/R146-1/Q146)+SIGN(R146)*SQRT((1/R146-1/Q146)*(1/R146-1/Q146) + 4*DL146/((DL146+1)*(DL146+1))*(2*1/R146*1/Q146-1/Q146*1/Q146)))</f>
        <v>0</v>
      </c>
      <c r="Q146">
        <f>IF(LEFT(DM146,1)&lt;&gt;"0",IF(LEFT(DM146,1)="1",3.0,DN146),$D$5+$E$5*(EE146*DX146/($K$5*1000))+$F$5*(EE146*DX146/($K$5*1000))*MAX(MIN(DK146,$J$5),$I$5)*MAX(MIN(DK146,$J$5),$I$5)+$G$5*MAX(MIN(DK146,$J$5),$I$5)*(EE146*DX146/($K$5*1000))+$H$5*(EE146*DX146/($K$5*1000))*(EE146*DX146/($K$5*1000)))</f>
        <v>0</v>
      </c>
      <c r="R146">
        <f>I146*(1000-(1000*0.61365*exp(17.502*V146/(240.97+V146))/(DX146+DY146)+DS146)/2)/(1000*0.61365*exp(17.502*V146/(240.97+V146))/(DX146+DY146)-DS146)</f>
        <v>0</v>
      </c>
      <c r="S146">
        <f>1/((DL146+1)/(P146/1.6)+1/(Q146/1.37)) + DL146/((DL146+1)/(P146/1.6) + DL146/(Q146/1.37))</f>
        <v>0</v>
      </c>
      <c r="T146">
        <f>(DG146*DJ146)</f>
        <v>0</v>
      </c>
      <c r="U146">
        <f>(DZ146+(T146+2*0.95*5.67E-8*(((DZ146+$B$9)+273)^4-(DZ146+273)^4)-44100*I146)/(1.84*29.3*Q146+8*0.95*5.67E-8*(DZ146+273)^3))</f>
        <v>0</v>
      </c>
      <c r="V146">
        <f>($C$9*EA146+$D$9*EB146+$E$9*U146)</f>
        <v>0</v>
      </c>
      <c r="W146">
        <f>0.61365*exp(17.502*V146/(240.97+V146))</f>
        <v>0</v>
      </c>
      <c r="X146">
        <f>(Y146/Z146*100)</f>
        <v>0</v>
      </c>
      <c r="Y146">
        <f>DS146*(DX146+DY146)/1000</f>
        <v>0</v>
      </c>
      <c r="Z146">
        <f>0.61365*exp(17.502*DZ146/(240.97+DZ146))</f>
        <v>0</v>
      </c>
      <c r="AA146">
        <f>(W146-DS146*(DX146+DY146)/1000)</f>
        <v>0</v>
      </c>
      <c r="AB146">
        <f>(-I146*44100)</f>
        <v>0</v>
      </c>
      <c r="AC146">
        <f>2*29.3*Q146*0.92*(DZ146-V146)</f>
        <v>0</v>
      </c>
      <c r="AD146">
        <f>2*0.95*5.67E-8*(((DZ146+$B$9)+273)^4-(V146+273)^4)</f>
        <v>0</v>
      </c>
      <c r="AE146">
        <f>T146+AD146+AB146+AC146</f>
        <v>0</v>
      </c>
      <c r="AF146">
        <f>DW146*AT146*(DR146-DQ146*(1000-AT146*DT146)/(1000-AT146*DS146))/(100*DK146)</f>
        <v>0</v>
      </c>
      <c r="AG146">
        <f>1000*DW146*AT146*(DS146-DT146)/(100*DK146*(1000-AT146*DS146))</f>
        <v>0</v>
      </c>
      <c r="AH146">
        <f>(AI146 - AJ146 - DX146*1E3/(8.314*(DZ146+273.15)) * AL146/DW146 * AK146) * DW146/(100*DK146) * (1000 - DT146)/1000</f>
        <v>0</v>
      </c>
      <c r="AI146">
        <v>516.4426347492615</v>
      </c>
      <c r="AJ146">
        <v>490.4364484848486</v>
      </c>
      <c r="AK146">
        <v>3.341959434587926</v>
      </c>
      <c r="AL146">
        <v>65.07679589717384</v>
      </c>
      <c r="AM146">
        <f>(AO146 - AN146 + DX146*1E3/(8.314*(DZ146+273.15)) * AQ146/DW146 * AP146) * DW146/(100*DK146) * 1000/(1000 - AO146)</f>
        <v>0</v>
      </c>
      <c r="AN146">
        <v>19.671034</v>
      </c>
      <c r="AO146">
        <v>21.70318121212122</v>
      </c>
      <c r="AP146">
        <v>-0.008185376623377583</v>
      </c>
      <c r="AQ146">
        <v>105.27</v>
      </c>
      <c r="AR146">
        <v>1</v>
      </c>
      <c r="AS146">
        <v>0</v>
      </c>
      <c r="AT146">
        <f>IF(AR146*$H$15&gt;=AV146,1.0,(AV146/(AV146-AR146*$H$15)))</f>
        <v>0</v>
      </c>
      <c r="AU146">
        <f>(AT146-1)*100</f>
        <v>0</v>
      </c>
      <c r="AV146">
        <f>MAX(0,($B$15+$C$15*EE146)/(1+$D$15*EE146)*DX146/(DZ146+273)*$E$15)</f>
        <v>0</v>
      </c>
      <c r="AW146" t="s">
        <v>437</v>
      </c>
      <c r="AX146" t="s">
        <v>437</v>
      </c>
      <c r="AY146">
        <v>0</v>
      </c>
      <c r="AZ146">
        <v>0</v>
      </c>
      <c r="BA146">
        <f>1-AY146/AZ146</f>
        <v>0</v>
      </c>
      <c r="BB146">
        <v>0</v>
      </c>
      <c r="BC146" t="s">
        <v>437</v>
      </c>
      <c r="BD146" t="s">
        <v>437</v>
      </c>
      <c r="BE146">
        <v>0</v>
      </c>
      <c r="BF146">
        <v>0</v>
      </c>
      <c r="BG146">
        <f>1-BE146/BF146</f>
        <v>0</v>
      </c>
      <c r="BH146">
        <v>0.5</v>
      </c>
      <c r="BI146">
        <f>DH146</f>
        <v>0</v>
      </c>
      <c r="BJ146">
        <f>K146</f>
        <v>0</v>
      </c>
      <c r="BK146">
        <f>BG146*BH146*BI146</f>
        <v>0</v>
      </c>
      <c r="BL146">
        <f>(BJ146-BB146)/BI146</f>
        <v>0</v>
      </c>
      <c r="BM146">
        <f>(AZ146-BF146)/BF146</f>
        <v>0</v>
      </c>
      <c r="BN146">
        <f>AY146/(BA146+AY146/BF146)</f>
        <v>0</v>
      </c>
      <c r="BO146" t="s">
        <v>437</v>
      </c>
      <c r="BP146">
        <v>0</v>
      </c>
      <c r="BQ146">
        <f>IF(BP146&lt;&gt;0, BP146, BN146)</f>
        <v>0</v>
      </c>
      <c r="BR146">
        <f>1-BQ146/BF146</f>
        <v>0</v>
      </c>
      <c r="BS146">
        <f>(BF146-BE146)/(BF146-BQ146)</f>
        <v>0</v>
      </c>
      <c r="BT146">
        <f>(AZ146-BF146)/(AZ146-BQ146)</f>
        <v>0</v>
      </c>
      <c r="BU146">
        <f>(BF146-BE146)/(BF146-AY146)</f>
        <v>0</v>
      </c>
      <c r="BV146">
        <f>(AZ146-BF146)/(AZ146-AY146)</f>
        <v>0</v>
      </c>
      <c r="BW146">
        <f>(BS146*BQ146/BE146)</f>
        <v>0</v>
      </c>
      <c r="BX146">
        <f>(1-BW146)</f>
        <v>0</v>
      </c>
      <c r="DG146">
        <f>$B$13*EF146+$C$13*EG146+$F$13*ER146*(1-EU146)</f>
        <v>0</v>
      </c>
      <c r="DH146">
        <f>DG146*DI146</f>
        <v>0</v>
      </c>
      <c r="DI146">
        <f>($B$13*$D$11+$C$13*$D$11+$F$13*((FE146+EW146)/MAX(FE146+EW146+FF146, 0.1)*$I$11+FF146/MAX(FE146+EW146+FF146, 0.1)*$J$11))/($B$13+$C$13+$F$13)</f>
        <v>0</v>
      </c>
      <c r="DJ146">
        <f>($B$13*$K$11+$C$13*$K$11+$F$13*((FE146+EW146)/MAX(FE146+EW146+FF146, 0.1)*$P$11+FF146/MAX(FE146+EW146+FF146, 0.1)*$Q$11))/($B$13+$C$13+$F$13)</f>
        <v>0</v>
      </c>
      <c r="DK146">
        <v>2.96</v>
      </c>
      <c r="DL146">
        <v>0.5</v>
      </c>
      <c r="DM146" t="s">
        <v>438</v>
      </c>
      <c r="DN146">
        <v>2</v>
      </c>
      <c r="DO146" t="b">
        <v>1</v>
      </c>
      <c r="DP146">
        <v>1759075679.5</v>
      </c>
      <c r="DQ146">
        <v>457.368</v>
      </c>
      <c r="DR146">
        <v>491.5014074074074</v>
      </c>
      <c r="DS146">
        <v>21.7625074074074</v>
      </c>
      <c r="DT146">
        <v>19.64045925925926</v>
      </c>
      <c r="DU146">
        <v>458.2461851851852</v>
      </c>
      <c r="DV146">
        <v>21.47588148148148</v>
      </c>
      <c r="DW146">
        <v>500.0170740740741</v>
      </c>
      <c r="DX146">
        <v>90.89767037037036</v>
      </c>
      <c r="DY146">
        <v>0.06733747407407407</v>
      </c>
      <c r="DZ146">
        <v>28.91911111111111</v>
      </c>
      <c r="EA146">
        <v>30.0446962962963</v>
      </c>
      <c r="EB146">
        <v>999.9000000000001</v>
      </c>
      <c r="EC146">
        <v>0</v>
      </c>
      <c r="ED146">
        <v>0</v>
      </c>
      <c r="EE146">
        <v>9976.178518518518</v>
      </c>
      <c r="EF146">
        <v>0</v>
      </c>
      <c r="EG146">
        <v>11.10675555555556</v>
      </c>
      <c r="EH146">
        <v>-34.13334074074073</v>
      </c>
      <c r="EI146">
        <v>467.5423703703705</v>
      </c>
      <c r="EJ146">
        <v>501.3483333333334</v>
      </c>
      <c r="EK146">
        <v>2.12206</v>
      </c>
      <c r="EL146">
        <v>491.5014074074074</v>
      </c>
      <c r="EM146">
        <v>19.64045925925926</v>
      </c>
      <c r="EN146">
        <v>1.978161851851852</v>
      </c>
      <c r="EO146">
        <v>1.785272592592593</v>
      </c>
      <c r="EP146">
        <v>17.27059629629629</v>
      </c>
      <c r="EQ146">
        <v>15.65842592592593</v>
      </c>
      <c r="ER146">
        <v>2000.02074074074</v>
      </c>
      <c r="ES146">
        <v>0.9799962222222223</v>
      </c>
      <c r="ET146">
        <v>0.02000413333333334</v>
      </c>
      <c r="EU146">
        <v>0</v>
      </c>
      <c r="EV146">
        <v>420.7565555555556</v>
      </c>
      <c r="EW146">
        <v>5.00078</v>
      </c>
      <c r="EX146">
        <v>8323.691481481481</v>
      </c>
      <c r="EY146">
        <v>16379.78148148148</v>
      </c>
      <c r="EZ146">
        <v>39.54144444444444</v>
      </c>
      <c r="FA146">
        <v>40.46266666666666</v>
      </c>
      <c r="FB146">
        <v>39.69874074074074</v>
      </c>
      <c r="FC146">
        <v>40.0877037037037</v>
      </c>
      <c r="FD146">
        <v>40.60844444444444</v>
      </c>
      <c r="FE146">
        <v>1955.110740740741</v>
      </c>
      <c r="FF146">
        <v>39.91</v>
      </c>
      <c r="FG146">
        <v>0</v>
      </c>
      <c r="FH146">
        <v>1759075679</v>
      </c>
      <c r="FI146">
        <v>0</v>
      </c>
      <c r="FJ146">
        <v>420.7581923076924</v>
      </c>
      <c r="FK146">
        <v>-0.2392820663131436</v>
      </c>
      <c r="FL146">
        <v>1.514529919679116</v>
      </c>
      <c r="FM146">
        <v>8323.702307692309</v>
      </c>
      <c r="FN146">
        <v>15</v>
      </c>
      <c r="FO146">
        <v>0</v>
      </c>
      <c r="FP146" t="s">
        <v>439</v>
      </c>
      <c r="FQ146">
        <v>1746989605.5</v>
      </c>
      <c r="FR146">
        <v>1746989593.5</v>
      </c>
      <c r="FS146">
        <v>0</v>
      </c>
      <c r="FT146">
        <v>-0.274</v>
      </c>
      <c r="FU146">
        <v>-0.002</v>
      </c>
      <c r="FV146">
        <v>2.549</v>
      </c>
      <c r="FW146">
        <v>0.129</v>
      </c>
      <c r="FX146">
        <v>420</v>
      </c>
      <c r="FY146">
        <v>17</v>
      </c>
      <c r="FZ146">
        <v>0.02</v>
      </c>
      <c r="GA146">
        <v>0.04</v>
      </c>
      <c r="GB146">
        <v>-32.56503658536586</v>
      </c>
      <c r="GC146">
        <v>-23.33999999999996</v>
      </c>
      <c r="GD146">
        <v>2.454343786298985</v>
      </c>
      <c r="GE146">
        <v>0</v>
      </c>
      <c r="GF146">
        <v>420.7835</v>
      </c>
      <c r="GG146">
        <v>-0.4980137599157575</v>
      </c>
      <c r="GH146">
        <v>0.2239402822182769</v>
      </c>
      <c r="GI146">
        <v>1</v>
      </c>
      <c r="GJ146">
        <v>2.160297073170732</v>
      </c>
      <c r="GK146">
        <v>-0.5544888501742152</v>
      </c>
      <c r="GL146">
        <v>0.0557060973255042</v>
      </c>
      <c r="GM146">
        <v>0</v>
      </c>
      <c r="GN146">
        <v>1</v>
      </c>
      <c r="GO146">
        <v>3</v>
      </c>
      <c r="GP146" t="s">
        <v>455</v>
      </c>
      <c r="GQ146">
        <v>3.10199</v>
      </c>
      <c r="GR146">
        <v>2.72547</v>
      </c>
      <c r="GS146">
        <v>0.0979309</v>
      </c>
      <c r="GT146">
        <v>0.102944</v>
      </c>
      <c r="GU146">
        <v>0.100832</v>
      </c>
      <c r="GV146">
        <v>0.0955009</v>
      </c>
      <c r="GW146">
        <v>23575.6</v>
      </c>
      <c r="GX146">
        <v>21295.8</v>
      </c>
      <c r="GY146">
        <v>26699.5</v>
      </c>
      <c r="GZ146">
        <v>23962.1</v>
      </c>
      <c r="HA146">
        <v>38413.2</v>
      </c>
      <c r="HB146">
        <v>32039</v>
      </c>
      <c r="HC146">
        <v>46619.8</v>
      </c>
      <c r="HD146">
        <v>37906.5</v>
      </c>
      <c r="HE146">
        <v>1.8678</v>
      </c>
      <c r="HF146">
        <v>1.86555</v>
      </c>
      <c r="HG146">
        <v>0.119612</v>
      </c>
      <c r="HH146">
        <v>0</v>
      </c>
      <c r="HI146">
        <v>28.1029</v>
      </c>
      <c r="HJ146">
        <v>999.9</v>
      </c>
      <c r="HK146">
        <v>48.8</v>
      </c>
      <c r="HL146">
        <v>31.1</v>
      </c>
      <c r="HM146">
        <v>24.3599</v>
      </c>
      <c r="HN146">
        <v>61.5991</v>
      </c>
      <c r="HO146">
        <v>22.0072</v>
      </c>
      <c r="HP146">
        <v>1</v>
      </c>
      <c r="HQ146">
        <v>0.136352</v>
      </c>
      <c r="HR146">
        <v>0.466168</v>
      </c>
      <c r="HS146">
        <v>20.28</v>
      </c>
      <c r="HT146">
        <v>5.2107</v>
      </c>
      <c r="HU146">
        <v>11.9798</v>
      </c>
      <c r="HV146">
        <v>4.96315</v>
      </c>
      <c r="HW146">
        <v>3.27433</v>
      </c>
      <c r="HX146">
        <v>9999</v>
      </c>
      <c r="HY146">
        <v>9999</v>
      </c>
      <c r="HZ146">
        <v>9999</v>
      </c>
      <c r="IA146">
        <v>31.7</v>
      </c>
      <c r="IB146">
        <v>1.86398</v>
      </c>
      <c r="IC146">
        <v>1.86007</v>
      </c>
      <c r="ID146">
        <v>1.85838</v>
      </c>
      <c r="IE146">
        <v>1.85974</v>
      </c>
      <c r="IF146">
        <v>1.85989</v>
      </c>
      <c r="IG146">
        <v>1.85837</v>
      </c>
      <c r="IH146">
        <v>1.85745</v>
      </c>
      <c r="II146">
        <v>1.85242</v>
      </c>
      <c r="IJ146">
        <v>0</v>
      </c>
      <c r="IK146">
        <v>0</v>
      </c>
      <c r="IL146">
        <v>0</v>
      </c>
      <c r="IM146">
        <v>0</v>
      </c>
      <c r="IN146" t="s">
        <v>441</v>
      </c>
      <c r="IO146" t="s">
        <v>442</v>
      </c>
      <c r="IP146" t="s">
        <v>443</v>
      </c>
      <c r="IQ146" t="s">
        <v>443</v>
      </c>
      <c r="IR146" t="s">
        <v>443</v>
      </c>
      <c r="IS146" t="s">
        <v>443</v>
      </c>
      <c r="IT146">
        <v>0</v>
      </c>
      <c r="IU146">
        <v>100</v>
      </c>
      <c r="IV146">
        <v>100</v>
      </c>
      <c r="IW146">
        <v>-0.867</v>
      </c>
      <c r="IX146">
        <v>0.2853</v>
      </c>
      <c r="IY146">
        <v>-0.819046093373875</v>
      </c>
      <c r="IZ146">
        <v>-0.0008311593448893811</v>
      </c>
      <c r="JA146">
        <v>1.768286430498992E-06</v>
      </c>
      <c r="JB146">
        <v>-5.176383660599935E-10</v>
      </c>
      <c r="JC146">
        <v>0.01793090377665582</v>
      </c>
      <c r="JD146">
        <v>0.002652576625932546</v>
      </c>
      <c r="JE146">
        <v>0.0004569377311329863</v>
      </c>
      <c r="JF146">
        <v>1.003524486243527E-07</v>
      </c>
      <c r="JG146">
        <v>2</v>
      </c>
      <c r="JH146">
        <v>1975</v>
      </c>
      <c r="JI146">
        <v>1</v>
      </c>
      <c r="JJ146">
        <v>26</v>
      </c>
      <c r="JK146">
        <v>201434.7</v>
      </c>
      <c r="JL146">
        <v>201434.9</v>
      </c>
      <c r="JM146">
        <v>1.36719</v>
      </c>
      <c r="JN146">
        <v>2.63306</v>
      </c>
      <c r="JO146">
        <v>1.49658</v>
      </c>
      <c r="JP146">
        <v>2.34497</v>
      </c>
      <c r="JQ146">
        <v>1.54907</v>
      </c>
      <c r="JR146">
        <v>2.41577</v>
      </c>
      <c r="JS146">
        <v>36.0582</v>
      </c>
      <c r="JT146">
        <v>24.1751</v>
      </c>
      <c r="JU146">
        <v>18</v>
      </c>
      <c r="JV146">
        <v>481.857</v>
      </c>
      <c r="JW146">
        <v>494.999</v>
      </c>
      <c r="JX146">
        <v>27.3706</v>
      </c>
      <c r="JY146">
        <v>29.0073</v>
      </c>
      <c r="JZ146">
        <v>30.0003</v>
      </c>
      <c r="KA146">
        <v>29.1566</v>
      </c>
      <c r="KB146">
        <v>29.1364</v>
      </c>
      <c r="KC146">
        <v>27.5371</v>
      </c>
      <c r="KD146">
        <v>21.438</v>
      </c>
      <c r="KE146">
        <v>99.62779999999999</v>
      </c>
      <c r="KF146">
        <v>27.3454</v>
      </c>
      <c r="KG146">
        <v>540.704</v>
      </c>
      <c r="KH146">
        <v>19.9022</v>
      </c>
      <c r="KI146">
        <v>101.933</v>
      </c>
      <c r="KJ146">
        <v>91.42010000000001</v>
      </c>
    </row>
    <row r="147" spans="1:296">
      <c r="A147">
        <v>129</v>
      </c>
      <c r="B147">
        <v>1759075692</v>
      </c>
      <c r="C147">
        <v>2608.900000095367</v>
      </c>
      <c r="D147" t="s">
        <v>702</v>
      </c>
      <c r="E147" t="s">
        <v>703</v>
      </c>
      <c r="F147">
        <v>5</v>
      </c>
      <c r="G147" t="s">
        <v>639</v>
      </c>
      <c r="H147">
        <v>1759075684.214286</v>
      </c>
      <c r="I147">
        <f>(J147)/1000</f>
        <v>0</v>
      </c>
      <c r="J147">
        <f>IF(DO147, AM147, AG147)</f>
        <v>0</v>
      </c>
      <c r="K147">
        <f>IF(DO147, AH147, AF147)</f>
        <v>0</v>
      </c>
      <c r="L147">
        <f>DQ147 - IF(AT147&gt;1, K147*DK147*100.0/(AV147), 0)</f>
        <v>0</v>
      </c>
      <c r="M147">
        <f>((S147-I147/2)*L147-K147)/(S147+I147/2)</f>
        <v>0</v>
      </c>
      <c r="N147">
        <f>M147*(DX147+DY147)/1000.0</f>
        <v>0</v>
      </c>
      <c r="O147">
        <f>(DQ147 - IF(AT147&gt;1, K147*DK147*100.0/(AV147), 0))*(DX147+DY147)/1000.0</f>
        <v>0</v>
      </c>
      <c r="P147">
        <f>2.0/((1/R147-1/Q147)+SIGN(R147)*SQRT((1/R147-1/Q147)*(1/R147-1/Q147) + 4*DL147/((DL147+1)*(DL147+1))*(2*1/R147*1/Q147-1/Q147*1/Q147)))</f>
        <v>0</v>
      </c>
      <c r="Q147">
        <f>IF(LEFT(DM147,1)&lt;&gt;"0",IF(LEFT(DM147,1)="1",3.0,DN147),$D$5+$E$5*(EE147*DX147/($K$5*1000))+$F$5*(EE147*DX147/($K$5*1000))*MAX(MIN(DK147,$J$5),$I$5)*MAX(MIN(DK147,$J$5),$I$5)+$G$5*MAX(MIN(DK147,$J$5),$I$5)*(EE147*DX147/($K$5*1000))+$H$5*(EE147*DX147/($K$5*1000))*(EE147*DX147/($K$5*1000)))</f>
        <v>0</v>
      </c>
      <c r="R147">
        <f>I147*(1000-(1000*0.61365*exp(17.502*V147/(240.97+V147))/(DX147+DY147)+DS147)/2)/(1000*0.61365*exp(17.502*V147/(240.97+V147))/(DX147+DY147)-DS147)</f>
        <v>0</v>
      </c>
      <c r="S147">
        <f>1/((DL147+1)/(P147/1.6)+1/(Q147/1.37)) + DL147/((DL147+1)/(P147/1.6) + DL147/(Q147/1.37))</f>
        <v>0</v>
      </c>
      <c r="T147">
        <f>(DG147*DJ147)</f>
        <v>0</v>
      </c>
      <c r="U147">
        <f>(DZ147+(T147+2*0.95*5.67E-8*(((DZ147+$B$9)+273)^4-(DZ147+273)^4)-44100*I147)/(1.84*29.3*Q147+8*0.95*5.67E-8*(DZ147+273)^3))</f>
        <v>0</v>
      </c>
      <c r="V147">
        <f>($C$9*EA147+$D$9*EB147+$E$9*U147)</f>
        <v>0</v>
      </c>
      <c r="W147">
        <f>0.61365*exp(17.502*V147/(240.97+V147))</f>
        <v>0</v>
      </c>
      <c r="X147">
        <f>(Y147/Z147*100)</f>
        <v>0</v>
      </c>
      <c r="Y147">
        <f>DS147*(DX147+DY147)/1000</f>
        <v>0</v>
      </c>
      <c r="Z147">
        <f>0.61365*exp(17.502*DZ147/(240.97+DZ147))</f>
        <v>0</v>
      </c>
      <c r="AA147">
        <f>(W147-DS147*(DX147+DY147)/1000)</f>
        <v>0</v>
      </c>
      <c r="AB147">
        <f>(-I147*44100)</f>
        <v>0</v>
      </c>
      <c r="AC147">
        <f>2*29.3*Q147*0.92*(DZ147-V147)</f>
        <v>0</v>
      </c>
      <c r="AD147">
        <f>2*0.95*5.67E-8*(((DZ147+$B$9)+273)^4-(V147+273)^4)</f>
        <v>0</v>
      </c>
      <c r="AE147">
        <f>T147+AD147+AB147+AC147</f>
        <v>0</v>
      </c>
      <c r="AF147">
        <f>DW147*AT147*(DR147-DQ147*(1000-AT147*DT147)/(1000-AT147*DS147))/(100*DK147)</f>
        <v>0</v>
      </c>
      <c r="AG147">
        <f>1000*DW147*AT147*(DS147-DT147)/(100*DK147*(1000-AT147*DS147))</f>
        <v>0</v>
      </c>
      <c r="AH147">
        <f>(AI147 - AJ147 - DX147*1E3/(8.314*(DZ147+273.15)) * AL147/DW147 * AK147) * DW147/(100*DK147) * (1000 - DT147)/1000</f>
        <v>0</v>
      </c>
      <c r="AI147">
        <v>533.1915277081948</v>
      </c>
      <c r="AJ147">
        <v>507.0294787878786</v>
      </c>
      <c r="AK147">
        <v>3.320766829777298</v>
      </c>
      <c r="AL147">
        <v>65.07679589717384</v>
      </c>
      <c r="AM147">
        <f>(AO147 - AN147 + DX147*1E3/(8.314*(DZ147+273.15)) * AQ147/DW147 * AP147) * DW147/(100*DK147) * 1000/(1000 - AO147)</f>
        <v>0</v>
      </c>
      <c r="AN147">
        <v>19.77755504</v>
      </c>
      <c r="AO147">
        <v>21.68716545454545</v>
      </c>
      <c r="AP147">
        <v>-0.0006546112554109926</v>
      </c>
      <c r="AQ147">
        <v>105.27</v>
      </c>
      <c r="AR147">
        <v>1</v>
      </c>
      <c r="AS147">
        <v>0</v>
      </c>
      <c r="AT147">
        <f>IF(AR147*$H$15&gt;=AV147,1.0,(AV147/(AV147-AR147*$H$15)))</f>
        <v>0</v>
      </c>
      <c r="AU147">
        <f>(AT147-1)*100</f>
        <v>0</v>
      </c>
      <c r="AV147">
        <f>MAX(0,($B$15+$C$15*EE147)/(1+$D$15*EE147)*DX147/(DZ147+273)*$E$15)</f>
        <v>0</v>
      </c>
      <c r="AW147" t="s">
        <v>437</v>
      </c>
      <c r="AX147" t="s">
        <v>437</v>
      </c>
      <c r="AY147">
        <v>0</v>
      </c>
      <c r="AZ147">
        <v>0</v>
      </c>
      <c r="BA147">
        <f>1-AY147/AZ147</f>
        <v>0</v>
      </c>
      <c r="BB147">
        <v>0</v>
      </c>
      <c r="BC147" t="s">
        <v>437</v>
      </c>
      <c r="BD147" t="s">
        <v>437</v>
      </c>
      <c r="BE147">
        <v>0</v>
      </c>
      <c r="BF147">
        <v>0</v>
      </c>
      <c r="BG147">
        <f>1-BE147/BF147</f>
        <v>0</v>
      </c>
      <c r="BH147">
        <v>0.5</v>
      </c>
      <c r="BI147">
        <f>DH147</f>
        <v>0</v>
      </c>
      <c r="BJ147">
        <f>K147</f>
        <v>0</v>
      </c>
      <c r="BK147">
        <f>BG147*BH147*BI147</f>
        <v>0</v>
      </c>
      <c r="BL147">
        <f>(BJ147-BB147)/BI147</f>
        <v>0</v>
      </c>
      <c r="BM147">
        <f>(AZ147-BF147)/BF147</f>
        <v>0</v>
      </c>
      <c r="BN147">
        <f>AY147/(BA147+AY147/BF147)</f>
        <v>0</v>
      </c>
      <c r="BO147" t="s">
        <v>437</v>
      </c>
      <c r="BP147">
        <v>0</v>
      </c>
      <c r="BQ147">
        <f>IF(BP147&lt;&gt;0, BP147, BN147)</f>
        <v>0</v>
      </c>
      <c r="BR147">
        <f>1-BQ147/BF147</f>
        <v>0</v>
      </c>
      <c r="BS147">
        <f>(BF147-BE147)/(BF147-BQ147)</f>
        <v>0</v>
      </c>
      <c r="BT147">
        <f>(AZ147-BF147)/(AZ147-BQ147)</f>
        <v>0</v>
      </c>
      <c r="BU147">
        <f>(BF147-BE147)/(BF147-AY147)</f>
        <v>0</v>
      </c>
      <c r="BV147">
        <f>(AZ147-BF147)/(AZ147-AY147)</f>
        <v>0</v>
      </c>
      <c r="BW147">
        <f>(BS147*BQ147/BE147)</f>
        <v>0</v>
      </c>
      <c r="BX147">
        <f>(1-BW147)</f>
        <v>0</v>
      </c>
      <c r="DG147">
        <f>$B$13*EF147+$C$13*EG147+$F$13*ER147*(1-EU147)</f>
        <v>0</v>
      </c>
      <c r="DH147">
        <f>DG147*DI147</f>
        <v>0</v>
      </c>
      <c r="DI147">
        <f>($B$13*$D$11+$C$13*$D$11+$F$13*((FE147+EW147)/MAX(FE147+EW147+FF147, 0.1)*$I$11+FF147/MAX(FE147+EW147+FF147, 0.1)*$J$11))/($B$13+$C$13+$F$13)</f>
        <v>0</v>
      </c>
      <c r="DJ147">
        <f>($B$13*$K$11+$C$13*$K$11+$F$13*((FE147+EW147)/MAX(FE147+EW147+FF147, 0.1)*$P$11+FF147/MAX(FE147+EW147+FF147, 0.1)*$Q$11))/($B$13+$C$13+$F$13)</f>
        <v>0</v>
      </c>
      <c r="DK147">
        <v>2.96</v>
      </c>
      <c r="DL147">
        <v>0.5</v>
      </c>
      <c r="DM147" t="s">
        <v>438</v>
      </c>
      <c r="DN147">
        <v>2</v>
      </c>
      <c r="DO147" t="b">
        <v>1</v>
      </c>
      <c r="DP147">
        <v>1759075684.214286</v>
      </c>
      <c r="DQ147">
        <v>472.3715357142858</v>
      </c>
      <c r="DR147">
        <v>507.2081428571428</v>
      </c>
      <c r="DS147">
        <v>21.72726071428571</v>
      </c>
      <c r="DT147">
        <v>19.68281428571428</v>
      </c>
      <c r="DU147">
        <v>473.2425357142857</v>
      </c>
      <c r="DV147">
        <v>21.44139642857143</v>
      </c>
      <c r="DW147">
        <v>499.9590357142857</v>
      </c>
      <c r="DX147">
        <v>90.89810714285714</v>
      </c>
      <c r="DY147">
        <v>0.067567425</v>
      </c>
      <c r="DZ147">
        <v>28.91723928571428</v>
      </c>
      <c r="EA147">
        <v>30.047275</v>
      </c>
      <c r="EB147">
        <v>999.9000000000002</v>
      </c>
      <c r="EC147">
        <v>0</v>
      </c>
      <c r="ED147">
        <v>0</v>
      </c>
      <c r="EE147">
        <v>9970.934285714286</v>
      </c>
      <c r="EF147">
        <v>0</v>
      </c>
      <c r="EG147">
        <v>11.10700714285714</v>
      </c>
      <c r="EH147">
        <v>-34.83656071428572</v>
      </c>
      <c r="EI147">
        <v>482.8623214285714</v>
      </c>
      <c r="EJ147">
        <v>517.3927142857143</v>
      </c>
      <c r="EK147">
        <v>2.044451785714286</v>
      </c>
      <c r="EL147">
        <v>507.2081428571428</v>
      </c>
      <c r="EM147">
        <v>19.68281428571428</v>
      </c>
      <c r="EN147">
        <v>1.9749675</v>
      </c>
      <c r="EO147">
        <v>1.789131071428572</v>
      </c>
      <c r="EP147">
        <v>17.24503571428571</v>
      </c>
      <c r="EQ147">
        <v>15.69208928571429</v>
      </c>
      <c r="ER147">
        <v>2000.007142857143</v>
      </c>
      <c r="ES147">
        <v>0.9799961428571431</v>
      </c>
      <c r="ET147">
        <v>0.02000420357142858</v>
      </c>
      <c r="EU147">
        <v>0</v>
      </c>
      <c r="EV147">
        <v>420.7257142857143</v>
      </c>
      <c r="EW147">
        <v>5.00078</v>
      </c>
      <c r="EX147">
        <v>8323.386785714287</v>
      </c>
      <c r="EY147">
        <v>16379.68214285714</v>
      </c>
      <c r="EZ147">
        <v>39.55342857142858</v>
      </c>
      <c r="FA147">
        <v>40.45282142857143</v>
      </c>
      <c r="FB147">
        <v>39.69835714285713</v>
      </c>
      <c r="FC147">
        <v>40.09125</v>
      </c>
      <c r="FD147">
        <v>40.56657142857142</v>
      </c>
      <c r="FE147">
        <v>1955.097142857143</v>
      </c>
      <c r="FF147">
        <v>39.91</v>
      </c>
      <c r="FG147">
        <v>0</v>
      </c>
      <c r="FH147">
        <v>1759075683.8</v>
      </c>
      <c r="FI147">
        <v>0</v>
      </c>
      <c r="FJ147">
        <v>420.7272307692308</v>
      </c>
      <c r="FK147">
        <v>-0.3381880396951011</v>
      </c>
      <c r="FL147">
        <v>-6.068717942800645</v>
      </c>
      <c r="FM147">
        <v>8323.418076923077</v>
      </c>
      <c r="FN147">
        <v>15</v>
      </c>
      <c r="FO147">
        <v>0</v>
      </c>
      <c r="FP147" t="s">
        <v>439</v>
      </c>
      <c r="FQ147">
        <v>1746989605.5</v>
      </c>
      <c r="FR147">
        <v>1746989593.5</v>
      </c>
      <c r="FS147">
        <v>0</v>
      </c>
      <c r="FT147">
        <v>-0.274</v>
      </c>
      <c r="FU147">
        <v>-0.002</v>
      </c>
      <c r="FV147">
        <v>2.549</v>
      </c>
      <c r="FW147">
        <v>0.129</v>
      </c>
      <c r="FX147">
        <v>420</v>
      </c>
      <c r="FY147">
        <v>17</v>
      </c>
      <c r="FZ147">
        <v>0.02</v>
      </c>
      <c r="GA147">
        <v>0.04</v>
      </c>
      <c r="GB147">
        <v>-34.30111219512195</v>
      </c>
      <c r="GC147">
        <v>-9.598526132404185</v>
      </c>
      <c r="GD147">
        <v>1.026705254969987</v>
      </c>
      <c r="GE147">
        <v>0</v>
      </c>
      <c r="GF147">
        <v>420.7418823529411</v>
      </c>
      <c r="GG147">
        <v>-0.3510160482566069</v>
      </c>
      <c r="GH147">
        <v>0.2108854950951418</v>
      </c>
      <c r="GI147">
        <v>1</v>
      </c>
      <c r="GJ147">
        <v>2.081334146341463</v>
      </c>
      <c r="GK147">
        <v>-0.9415070383275208</v>
      </c>
      <c r="GL147">
        <v>0.09567659728571928</v>
      </c>
      <c r="GM147">
        <v>0</v>
      </c>
      <c r="GN147">
        <v>1</v>
      </c>
      <c r="GO147">
        <v>3</v>
      </c>
      <c r="GP147" t="s">
        <v>455</v>
      </c>
      <c r="GQ147">
        <v>3.10225</v>
      </c>
      <c r="GR147">
        <v>2.72561</v>
      </c>
      <c r="GS147">
        <v>0.100344</v>
      </c>
      <c r="GT147">
        <v>0.105431</v>
      </c>
      <c r="GU147">
        <v>0.10079</v>
      </c>
      <c r="GV147">
        <v>0.0958939</v>
      </c>
      <c r="GW147">
        <v>23512.7</v>
      </c>
      <c r="GX147">
        <v>21236.5</v>
      </c>
      <c r="GY147">
        <v>26699.7</v>
      </c>
      <c r="GZ147">
        <v>23961.8</v>
      </c>
      <c r="HA147">
        <v>38415.4</v>
      </c>
      <c r="HB147">
        <v>32025</v>
      </c>
      <c r="HC147">
        <v>46619.8</v>
      </c>
      <c r="HD147">
        <v>37906.2</v>
      </c>
      <c r="HE147">
        <v>1.8686</v>
      </c>
      <c r="HF147">
        <v>1.86537</v>
      </c>
      <c r="HG147">
        <v>0.119105</v>
      </c>
      <c r="HH147">
        <v>0</v>
      </c>
      <c r="HI147">
        <v>28.1029</v>
      </c>
      <c r="HJ147">
        <v>999.9</v>
      </c>
      <c r="HK147">
        <v>48.8</v>
      </c>
      <c r="HL147">
        <v>31.1</v>
      </c>
      <c r="HM147">
        <v>24.3586</v>
      </c>
      <c r="HN147">
        <v>61.2491</v>
      </c>
      <c r="HO147">
        <v>22.0032</v>
      </c>
      <c r="HP147">
        <v>1</v>
      </c>
      <c r="HQ147">
        <v>0.136598</v>
      </c>
      <c r="HR147">
        <v>0.526629</v>
      </c>
      <c r="HS147">
        <v>20.28</v>
      </c>
      <c r="HT147">
        <v>5.21175</v>
      </c>
      <c r="HU147">
        <v>11.98</v>
      </c>
      <c r="HV147">
        <v>4.9635</v>
      </c>
      <c r="HW147">
        <v>3.2743</v>
      </c>
      <c r="HX147">
        <v>9999</v>
      </c>
      <c r="HY147">
        <v>9999</v>
      </c>
      <c r="HZ147">
        <v>9999</v>
      </c>
      <c r="IA147">
        <v>31.7</v>
      </c>
      <c r="IB147">
        <v>1.86399</v>
      </c>
      <c r="IC147">
        <v>1.8601</v>
      </c>
      <c r="ID147">
        <v>1.85837</v>
      </c>
      <c r="IE147">
        <v>1.85976</v>
      </c>
      <c r="IF147">
        <v>1.85989</v>
      </c>
      <c r="IG147">
        <v>1.85837</v>
      </c>
      <c r="IH147">
        <v>1.85745</v>
      </c>
      <c r="II147">
        <v>1.85242</v>
      </c>
      <c r="IJ147">
        <v>0</v>
      </c>
      <c r="IK147">
        <v>0</v>
      </c>
      <c r="IL147">
        <v>0</v>
      </c>
      <c r="IM147">
        <v>0</v>
      </c>
      <c r="IN147" t="s">
        <v>441</v>
      </c>
      <c r="IO147" t="s">
        <v>442</v>
      </c>
      <c r="IP147" t="s">
        <v>443</v>
      </c>
      <c r="IQ147" t="s">
        <v>443</v>
      </c>
      <c r="IR147" t="s">
        <v>443</v>
      </c>
      <c r="IS147" t="s">
        <v>443</v>
      </c>
      <c r="IT147">
        <v>0</v>
      </c>
      <c r="IU147">
        <v>100</v>
      </c>
      <c r="IV147">
        <v>100</v>
      </c>
      <c r="IW147">
        <v>-0.858</v>
      </c>
      <c r="IX147">
        <v>0.285</v>
      </c>
      <c r="IY147">
        <v>-0.819046093373875</v>
      </c>
      <c r="IZ147">
        <v>-0.0008311593448893811</v>
      </c>
      <c r="JA147">
        <v>1.768286430498992E-06</v>
      </c>
      <c r="JB147">
        <v>-5.176383660599935E-10</v>
      </c>
      <c r="JC147">
        <v>0.01793090377665582</v>
      </c>
      <c r="JD147">
        <v>0.002652576625932546</v>
      </c>
      <c r="JE147">
        <v>0.0004569377311329863</v>
      </c>
      <c r="JF147">
        <v>1.003524486243527E-07</v>
      </c>
      <c r="JG147">
        <v>2</v>
      </c>
      <c r="JH147">
        <v>1975</v>
      </c>
      <c r="JI147">
        <v>1</v>
      </c>
      <c r="JJ147">
        <v>26</v>
      </c>
      <c r="JK147">
        <v>201434.8</v>
      </c>
      <c r="JL147">
        <v>201435</v>
      </c>
      <c r="JM147">
        <v>1.40503</v>
      </c>
      <c r="JN147">
        <v>2.62451</v>
      </c>
      <c r="JO147">
        <v>1.49658</v>
      </c>
      <c r="JP147">
        <v>2.34497</v>
      </c>
      <c r="JQ147">
        <v>1.54907</v>
      </c>
      <c r="JR147">
        <v>2.47437</v>
      </c>
      <c r="JS147">
        <v>36.0582</v>
      </c>
      <c r="JT147">
        <v>24.1838</v>
      </c>
      <c r="JU147">
        <v>18</v>
      </c>
      <c r="JV147">
        <v>482.35</v>
      </c>
      <c r="JW147">
        <v>494.919</v>
      </c>
      <c r="JX147">
        <v>27.3229</v>
      </c>
      <c r="JY147">
        <v>29.011</v>
      </c>
      <c r="JZ147">
        <v>30.0004</v>
      </c>
      <c r="KA147">
        <v>29.1601</v>
      </c>
      <c r="KB147">
        <v>29.1407</v>
      </c>
      <c r="KC147">
        <v>28.2201</v>
      </c>
      <c r="KD147">
        <v>21.1382</v>
      </c>
      <c r="KE147">
        <v>99.62779999999999</v>
      </c>
      <c r="KF147">
        <v>27.2942</v>
      </c>
      <c r="KG147">
        <v>554.333</v>
      </c>
      <c r="KH147">
        <v>19.9726</v>
      </c>
      <c r="KI147">
        <v>101.933</v>
      </c>
      <c r="KJ147">
        <v>91.41930000000001</v>
      </c>
    </row>
    <row r="148" spans="1:296">
      <c r="A148">
        <v>130</v>
      </c>
      <c r="B148">
        <v>1759075697</v>
      </c>
      <c r="C148">
        <v>2613.900000095367</v>
      </c>
      <c r="D148" t="s">
        <v>704</v>
      </c>
      <c r="E148" t="s">
        <v>705</v>
      </c>
      <c r="F148">
        <v>5</v>
      </c>
      <c r="G148" t="s">
        <v>639</v>
      </c>
      <c r="H148">
        <v>1759075689.5</v>
      </c>
      <c r="I148">
        <f>(J148)/1000</f>
        <v>0</v>
      </c>
      <c r="J148">
        <f>IF(DO148, AM148, AG148)</f>
        <v>0</v>
      </c>
      <c r="K148">
        <f>IF(DO148, AH148, AF148)</f>
        <v>0</v>
      </c>
      <c r="L148">
        <f>DQ148 - IF(AT148&gt;1, K148*DK148*100.0/(AV148), 0)</f>
        <v>0</v>
      </c>
      <c r="M148">
        <f>((S148-I148/2)*L148-K148)/(S148+I148/2)</f>
        <v>0</v>
      </c>
      <c r="N148">
        <f>M148*(DX148+DY148)/1000.0</f>
        <v>0</v>
      </c>
      <c r="O148">
        <f>(DQ148 - IF(AT148&gt;1, K148*DK148*100.0/(AV148), 0))*(DX148+DY148)/1000.0</f>
        <v>0</v>
      </c>
      <c r="P148">
        <f>2.0/((1/R148-1/Q148)+SIGN(R148)*SQRT((1/R148-1/Q148)*(1/R148-1/Q148) + 4*DL148/((DL148+1)*(DL148+1))*(2*1/R148*1/Q148-1/Q148*1/Q148)))</f>
        <v>0</v>
      </c>
      <c r="Q148">
        <f>IF(LEFT(DM148,1)&lt;&gt;"0",IF(LEFT(DM148,1)="1",3.0,DN148),$D$5+$E$5*(EE148*DX148/($K$5*1000))+$F$5*(EE148*DX148/($K$5*1000))*MAX(MIN(DK148,$J$5),$I$5)*MAX(MIN(DK148,$J$5),$I$5)+$G$5*MAX(MIN(DK148,$J$5),$I$5)*(EE148*DX148/($K$5*1000))+$H$5*(EE148*DX148/($K$5*1000))*(EE148*DX148/($K$5*1000)))</f>
        <v>0</v>
      </c>
      <c r="R148">
        <f>I148*(1000-(1000*0.61365*exp(17.502*V148/(240.97+V148))/(DX148+DY148)+DS148)/2)/(1000*0.61365*exp(17.502*V148/(240.97+V148))/(DX148+DY148)-DS148)</f>
        <v>0</v>
      </c>
      <c r="S148">
        <f>1/((DL148+1)/(P148/1.6)+1/(Q148/1.37)) + DL148/((DL148+1)/(P148/1.6) + DL148/(Q148/1.37))</f>
        <v>0</v>
      </c>
      <c r="T148">
        <f>(DG148*DJ148)</f>
        <v>0</v>
      </c>
      <c r="U148">
        <f>(DZ148+(T148+2*0.95*5.67E-8*(((DZ148+$B$9)+273)^4-(DZ148+273)^4)-44100*I148)/(1.84*29.3*Q148+8*0.95*5.67E-8*(DZ148+273)^3))</f>
        <v>0</v>
      </c>
      <c r="V148">
        <f>($C$9*EA148+$D$9*EB148+$E$9*U148)</f>
        <v>0</v>
      </c>
      <c r="W148">
        <f>0.61365*exp(17.502*V148/(240.97+V148))</f>
        <v>0</v>
      </c>
      <c r="X148">
        <f>(Y148/Z148*100)</f>
        <v>0</v>
      </c>
      <c r="Y148">
        <f>DS148*(DX148+DY148)/1000</f>
        <v>0</v>
      </c>
      <c r="Z148">
        <f>0.61365*exp(17.502*DZ148/(240.97+DZ148))</f>
        <v>0</v>
      </c>
      <c r="AA148">
        <f>(W148-DS148*(DX148+DY148)/1000)</f>
        <v>0</v>
      </c>
      <c r="AB148">
        <f>(-I148*44100)</f>
        <v>0</v>
      </c>
      <c r="AC148">
        <f>2*29.3*Q148*0.92*(DZ148-V148)</f>
        <v>0</v>
      </c>
      <c r="AD148">
        <f>2*0.95*5.67E-8*(((DZ148+$B$9)+273)^4-(V148+273)^4)</f>
        <v>0</v>
      </c>
      <c r="AE148">
        <f>T148+AD148+AB148+AC148</f>
        <v>0</v>
      </c>
      <c r="AF148">
        <f>DW148*AT148*(DR148-DQ148*(1000-AT148*DT148)/(1000-AT148*DS148))/(100*DK148)</f>
        <v>0</v>
      </c>
      <c r="AG148">
        <f>1000*DW148*AT148*(DS148-DT148)/(100*DK148*(1000-AT148*DS148))</f>
        <v>0</v>
      </c>
      <c r="AH148">
        <f>(AI148 - AJ148 - DX148*1E3/(8.314*(DZ148+273.15)) * AL148/DW148 * AK148) * DW148/(100*DK148) * (1000 - DT148)/1000</f>
        <v>0</v>
      </c>
      <c r="AI148">
        <v>550.9816043869115</v>
      </c>
      <c r="AJ148">
        <v>524.1698787878789</v>
      </c>
      <c r="AK148">
        <v>3.426480396239577</v>
      </c>
      <c r="AL148">
        <v>65.07679589717384</v>
      </c>
      <c r="AM148">
        <f>(AO148 - AN148 + DX148*1E3/(8.314*(DZ148+273.15)) * AQ148/DW148 * AP148) * DW148/(100*DK148) * 1000/(1000 - AO148)</f>
        <v>0</v>
      </c>
      <c r="AN148">
        <v>19.86409112</v>
      </c>
      <c r="AO148">
        <v>21.69511212121212</v>
      </c>
      <c r="AP148">
        <v>0.0003438943722934805</v>
      </c>
      <c r="AQ148">
        <v>105.27</v>
      </c>
      <c r="AR148">
        <v>1</v>
      </c>
      <c r="AS148">
        <v>0</v>
      </c>
      <c r="AT148">
        <f>IF(AR148*$H$15&gt;=AV148,1.0,(AV148/(AV148-AR148*$H$15)))</f>
        <v>0</v>
      </c>
      <c r="AU148">
        <f>(AT148-1)*100</f>
        <v>0</v>
      </c>
      <c r="AV148">
        <f>MAX(0,($B$15+$C$15*EE148)/(1+$D$15*EE148)*DX148/(DZ148+273)*$E$15)</f>
        <v>0</v>
      </c>
      <c r="AW148" t="s">
        <v>437</v>
      </c>
      <c r="AX148" t="s">
        <v>437</v>
      </c>
      <c r="AY148">
        <v>0</v>
      </c>
      <c r="AZ148">
        <v>0</v>
      </c>
      <c r="BA148">
        <f>1-AY148/AZ148</f>
        <v>0</v>
      </c>
      <c r="BB148">
        <v>0</v>
      </c>
      <c r="BC148" t="s">
        <v>437</v>
      </c>
      <c r="BD148" t="s">
        <v>437</v>
      </c>
      <c r="BE148">
        <v>0</v>
      </c>
      <c r="BF148">
        <v>0</v>
      </c>
      <c r="BG148">
        <f>1-BE148/BF148</f>
        <v>0</v>
      </c>
      <c r="BH148">
        <v>0.5</v>
      </c>
      <c r="BI148">
        <f>DH148</f>
        <v>0</v>
      </c>
      <c r="BJ148">
        <f>K148</f>
        <v>0</v>
      </c>
      <c r="BK148">
        <f>BG148*BH148*BI148</f>
        <v>0</v>
      </c>
      <c r="BL148">
        <f>(BJ148-BB148)/BI148</f>
        <v>0</v>
      </c>
      <c r="BM148">
        <f>(AZ148-BF148)/BF148</f>
        <v>0</v>
      </c>
      <c r="BN148">
        <f>AY148/(BA148+AY148/BF148)</f>
        <v>0</v>
      </c>
      <c r="BO148" t="s">
        <v>437</v>
      </c>
      <c r="BP148">
        <v>0</v>
      </c>
      <c r="BQ148">
        <f>IF(BP148&lt;&gt;0, BP148, BN148)</f>
        <v>0</v>
      </c>
      <c r="BR148">
        <f>1-BQ148/BF148</f>
        <v>0</v>
      </c>
      <c r="BS148">
        <f>(BF148-BE148)/(BF148-BQ148)</f>
        <v>0</v>
      </c>
      <c r="BT148">
        <f>(AZ148-BF148)/(AZ148-BQ148)</f>
        <v>0</v>
      </c>
      <c r="BU148">
        <f>(BF148-BE148)/(BF148-AY148)</f>
        <v>0</v>
      </c>
      <c r="BV148">
        <f>(AZ148-BF148)/(AZ148-AY148)</f>
        <v>0</v>
      </c>
      <c r="BW148">
        <f>(BS148*BQ148/BE148)</f>
        <v>0</v>
      </c>
      <c r="BX148">
        <f>(1-BW148)</f>
        <v>0</v>
      </c>
      <c r="DG148">
        <f>$B$13*EF148+$C$13*EG148+$F$13*ER148*(1-EU148)</f>
        <v>0</v>
      </c>
      <c r="DH148">
        <f>DG148*DI148</f>
        <v>0</v>
      </c>
      <c r="DI148">
        <f>($B$13*$D$11+$C$13*$D$11+$F$13*((FE148+EW148)/MAX(FE148+EW148+FF148, 0.1)*$I$11+FF148/MAX(FE148+EW148+FF148, 0.1)*$J$11))/($B$13+$C$13+$F$13)</f>
        <v>0</v>
      </c>
      <c r="DJ148">
        <f>($B$13*$K$11+$C$13*$K$11+$F$13*((FE148+EW148)/MAX(FE148+EW148+FF148, 0.1)*$P$11+FF148/MAX(FE148+EW148+FF148, 0.1)*$Q$11))/($B$13+$C$13+$F$13)</f>
        <v>0</v>
      </c>
      <c r="DK148">
        <v>2.96</v>
      </c>
      <c r="DL148">
        <v>0.5</v>
      </c>
      <c r="DM148" t="s">
        <v>438</v>
      </c>
      <c r="DN148">
        <v>2</v>
      </c>
      <c r="DO148" t="b">
        <v>1</v>
      </c>
      <c r="DP148">
        <v>1759075689.5</v>
      </c>
      <c r="DQ148">
        <v>489.618</v>
      </c>
      <c r="DR148">
        <v>524.9744444444444</v>
      </c>
      <c r="DS148">
        <v>21.70077407407408</v>
      </c>
      <c r="DT148">
        <v>19.75897037037037</v>
      </c>
      <c r="DU148">
        <v>490.480037037037</v>
      </c>
      <c r="DV148">
        <v>21.41548518518518</v>
      </c>
      <c r="DW148">
        <v>499.9603703703703</v>
      </c>
      <c r="DX148">
        <v>90.89792592592593</v>
      </c>
      <c r="DY148">
        <v>0.06767704444444445</v>
      </c>
      <c r="DZ148">
        <v>28.91257407407407</v>
      </c>
      <c r="EA148">
        <v>30.04791111111111</v>
      </c>
      <c r="EB148">
        <v>999.9000000000001</v>
      </c>
      <c r="EC148">
        <v>0</v>
      </c>
      <c r="ED148">
        <v>0</v>
      </c>
      <c r="EE148">
        <v>9978.007777777779</v>
      </c>
      <c r="EF148">
        <v>0</v>
      </c>
      <c r="EG148">
        <v>11.1107</v>
      </c>
      <c r="EH148">
        <v>-35.35652222222222</v>
      </c>
      <c r="EI148">
        <v>500.4784444444445</v>
      </c>
      <c r="EJ148">
        <v>535.5576296296297</v>
      </c>
      <c r="EK148">
        <v>1.941804444444445</v>
      </c>
      <c r="EL148">
        <v>524.9744444444444</v>
      </c>
      <c r="EM148">
        <v>19.75897037037037</v>
      </c>
      <c r="EN148">
        <v>1.972554814814815</v>
      </c>
      <c r="EO148">
        <v>1.796049259259259</v>
      </c>
      <c r="EP148">
        <v>17.22572592592592</v>
      </c>
      <c r="EQ148">
        <v>15.75233703703704</v>
      </c>
      <c r="ER148">
        <v>1999.981851851852</v>
      </c>
      <c r="ES148">
        <v>0.9799958888888892</v>
      </c>
      <c r="ET148">
        <v>0.02000445185185185</v>
      </c>
      <c r="EU148">
        <v>0</v>
      </c>
      <c r="EV148">
        <v>420.7822592592592</v>
      </c>
      <c r="EW148">
        <v>5.00078</v>
      </c>
      <c r="EX148">
        <v>8322.519259259259</v>
      </c>
      <c r="EY148">
        <v>16379.47407407407</v>
      </c>
      <c r="EZ148">
        <v>39.53233333333333</v>
      </c>
      <c r="FA148">
        <v>40.45107407407407</v>
      </c>
      <c r="FB148">
        <v>39.70103703703703</v>
      </c>
      <c r="FC148">
        <v>40.0807037037037</v>
      </c>
      <c r="FD148">
        <v>40.53207407407407</v>
      </c>
      <c r="FE148">
        <v>1955.071851851852</v>
      </c>
      <c r="FF148">
        <v>39.91</v>
      </c>
      <c r="FG148">
        <v>0</v>
      </c>
      <c r="FH148">
        <v>1759075689.2</v>
      </c>
      <c r="FI148">
        <v>0</v>
      </c>
      <c r="FJ148">
        <v>420.7814000000001</v>
      </c>
      <c r="FK148">
        <v>0.6180000012661406</v>
      </c>
      <c r="FL148">
        <v>-14.54615381313735</v>
      </c>
      <c r="FM148">
        <v>8322.456400000001</v>
      </c>
      <c r="FN148">
        <v>15</v>
      </c>
      <c r="FO148">
        <v>0</v>
      </c>
      <c r="FP148" t="s">
        <v>439</v>
      </c>
      <c r="FQ148">
        <v>1746989605.5</v>
      </c>
      <c r="FR148">
        <v>1746989593.5</v>
      </c>
      <c r="FS148">
        <v>0</v>
      </c>
      <c r="FT148">
        <v>-0.274</v>
      </c>
      <c r="FU148">
        <v>-0.002</v>
      </c>
      <c r="FV148">
        <v>2.549</v>
      </c>
      <c r="FW148">
        <v>0.129</v>
      </c>
      <c r="FX148">
        <v>420</v>
      </c>
      <c r="FY148">
        <v>17</v>
      </c>
      <c r="FZ148">
        <v>0.02</v>
      </c>
      <c r="GA148">
        <v>0.04</v>
      </c>
      <c r="GB148">
        <v>-34.95244634146341</v>
      </c>
      <c r="GC148">
        <v>-6.481754006968692</v>
      </c>
      <c r="GD148">
        <v>0.6714994619243291</v>
      </c>
      <c r="GE148">
        <v>0</v>
      </c>
      <c r="GF148">
        <v>420.7597058823529</v>
      </c>
      <c r="GG148">
        <v>0.1803819683915491</v>
      </c>
      <c r="GH148">
        <v>0.2084333056557277</v>
      </c>
      <c r="GI148">
        <v>1</v>
      </c>
      <c r="GJ148">
        <v>2.015305365853659</v>
      </c>
      <c r="GK148">
        <v>-1.149475609756099</v>
      </c>
      <c r="GL148">
        <v>0.1146617073702519</v>
      </c>
      <c r="GM148">
        <v>0</v>
      </c>
      <c r="GN148">
        <v>1</v>
      </c>
      <c r="GO148">
        <v>3</v>
      </c>
      <c r="GP148" t="s">
        <v>455</v>
      </c>
      <c r="GQ148">
        <v>3.10183</v>
      </c>
      <c r="GR148">
        <v>2.72566</v>
      </c>
      <c r="GS148">
        <v>0.102773</v>
      </c>
      <c r="GT148">
        <v>0.107764</v>
      </c>
      <c r="GU148">
        <v>0.100812</v>
      </c>
      <c r="GV148">
        <v>0.09618549999999999</v>
      </c>
      <c r="GW148">
        <v>23448.9</v>
      </c>
      <c r="GX148">
        <v>21181.2</v>
      </c>
      <c r="GY148">
        <v>26699.4</v>
      </c>
      <c r="GZ148">
        <v>23961.9</v>
      </c>
      <c r="HA148">
        <v>38414.3</v>
      </c>
      <c r="HB148">
        <v>32014.8</v>
      </c>
      <c r="HC148">
        <v>46619.2</v>
      </c>
      <c r="HD148">
        <v>37906.1</v>
      </c>
      <c r="HE148">
        <v>1.86775</v>
      </c>
      <c r="HF148">
        <v>1.8659</v>
      </c>
      <c r="HG148">
        <v>0.1195</v>
      </c>
      <c r="HH148">
        <v>0</v>
      </c>
      <c r="HI148">
        <v>28.1048</v>
      </c>
      <c r="HJ148">
        <v>999.9</v>
      </c>
      <c r="HK148">
        <v>48.8</v>
      </c>
      <c r="HL148">
        <v>31.1</v>
      </c>
      <c r="HM148">
        <v>24.3599</v>
      </c>
      <c r="HN148">
        <v>61.4691</v>
      </c>
      <c r="HO148">
        <v>22.2276</v>
      </c>
      <c r="HP148">
        <v>1</v>
      </c>
      <c r="HQ148">
        <v>0.136921</v>
      </c>
      <c r="HR148">
        <v>0.5578</v>
      </c>
      <c r="HS148">
        <v>20.2797</v>
      </c>
      <c r="HT148">
        <v>5.21025</v>
      </c>
      <c r="HU148">
        <v>11.9798</v>
      </c>
      <c r="HV148">
        <v>4.9632</v>
      </c>
      <c r="HW148">
        <v>3.2742</v>
      </c>
      <c r="HX148">
        <v>9999</v>
      </c>
      <c r="HY148">
        <v>9999</v>
      </c>
      <c r="HZ148">
        <v>9999</v>
      </c>
      <c r="IA148">
        <v>31.7</v>
      </c>
      <c r="IB148">
        <v>1.864</v>
      </c>
      <c r="IC148">
        <v>1.86012</v>
      </c>
      <c r="ID148">
        <v>1.85838</v>
      </c>
      <c r="IE148">
        <v>1.85975</v>
      </c>
      <c r="IF148">
        <v>1.85989</v>
      </c>
      <c r="IG148">
        <v>1.85837</v>
      </c>
      <c r="IH148">
        <v>1.85745</v>
      </c>
      <c r="II148">
        <v>1.85241</v>
      </c>
      <c r="IJ148">
        <v>0</v>
      </c>
      <c r="IK148">
        <v>0</v>
      </c>
      <c r="IL148">
        <v>0</v>
      </c>
      <c r="IM148">
        <v>0</v>
      </c>
      <c r="IN148" t="s">
        <v>441</v>
      </c>
      <c r="IO148" t="s">
        <v>442</v>
      </c>
      <c r="IP148" t="s">
        <v>443</v>
      </c>
      <c r="IQ148" t="s">
        <v>443</v>
      </c>
      <c r="IR148" t="s">
        <v>443</v>
      </c>
      <c r="IS148" t="s">
        <v>443</v>
      </c>
      <c r="IT148">
        <v>0</v>
      </c>
      <c r="IU148">
        <v>100</v>
      </c>
      <c r="IV148">
        <v>100</v>
      </c>
      <c r="IW148">
        <v>-0.849</v>
      </c>
      <c r="IX148">
        <v>0.2851</v>
      </c>
      <c r="IY148">
        <v>-0.819046093373875</v>
      </c>
      <c r="IZ148">
        <v>-0.0008311593448893811</v>
      </c>
      <c r="JA148">
        <v>1.768286430498992E-06</v>
      </c>
      <c r="JB148">
        <v>-5.176383660599935E-10</v>
      </c>
      <c r="JC148">
        <v>0.01793090377665582</v>
      </c>
      <c r="JD148">
        <v>0.002652576625932546</v>
      </c>
      <c r="JE148">
        <v>0.0004569377311329863</v>
      </c>
      <c r="JF148">
        <v>1.003524486243527E-07</v>
      </c>
      <c r="JG148">
        <v>2</v>
      </c>
      <c r="JH148">
        <v>1975</v>
      </c>
      <c r="JI148">
        <v>1</v>
      </c>
      <c r="JJ148">
        <v>26</v>
      </c>
      <c r="JK148">
        <v>201434.9</v>
      </c>
      <c r="JL148">
        <v>201435.1</v>
      </c>
      <c r="JM148">
        <v>1.44165</v>
      </c>
      <c r="JN148">
        <v>2.63062</v>
      </c>
      <c r="JO148">
        <v>1.49658</v>
      </c>
      <c r="JP148">
        <v>2.34497</v>
      </c>
      <c r="JQ148">
        <v>1.54907</v>
      </c>
      <c r="JR148">
        <v>2.42798</v>
      </c>
      <c r="JS148">
        <v>36.0582</v>
      </c>
      <c r="JT148">
        <v>24.1751</v>
      </c>
      <c r="JU148">
        <v>18</v>
      </c>
      <c r="JV148">
        <v>481.884</v>
      </c>
      <c r="JW148">
        <v>495.293</v>
      </c>
      <c r="JX148">
        <v>27.2719</v>
      </c>
      <c r="JY148">
        <v>29.0147</v>
      </c>
      <c r="JZ148">
        <v>30.0003</v>
      </c>
      <c r="KA148">
        <v>29.1641</v>
      </c>
      <c r="KB148">
        <v>29.1438</v>
      </c>
      <c r="KC148">
        <v>28.9635</v>
      </c>
      <c r="KD148">
        <v>20.8424</v>
      </c>
      <c r="KE148">
        <v>99.62779999999999</v>
      </c>
      <c r="KF148">
        <v>27.2484</v>
      </c>
      <c r="KG148">
        <v>574.389</v>
      </c>
      <c r="KH148">
        <v>20.0321</v>
      </c>
      <c r="KI148">
        <v>101.932</v>
      </c>
      <c r="KJ148">
        <v>91.41930000000001</v>
      </c>
    </row>
    <row r="149" spans="1:296">
      <c r="A149">
        <v>131</v>
      </c>
      <c r="B149">
        <v>1759075702</v>
      </c>
      <c r="C149">
        <v>2618.900000095367</v>
      </c>
      <c r="D149" t="s">
        <v>706</v>
      </c>
      <c r="E149" t="s">
        <v>707</v>
      </c>
      <c r="F149">
        <v>5</v>
      </c>
      <c r="G149" t="s">
        <v>639</v>
      </c>
      <c r="H149">
        <v>1759075694.214286</v>
      </c>
      <c r="I149">
        <f>(J149)/1000</f>
        <v>0</v>
      </c>
      <c r="J149">
        <f>IF(DO149, AM149, AG149)</f>
        <v>0</v>
      </c>
      <c r="K149">
        <f>IF(DO149, AH149, AF149)</f>
        <v>0</v>
      </c>
      <c r="L149">
        <f>DQ149 - IF(AT149&gt;1, K149*DK149*100.0/(AV149), 0)</f>
        <v>0</v>
      </c>
      <c r="M149">
        <f>((S149-I149/2)*L149-K149)/(S149+I149/2)</f>
        <v>0</v>
      </c>
      <c r="N149">
        <f>M149*(DX149+DY149)/1000.0</f>
        <v>0</v>
      </c>
      <c r="O149">
        <f>(DQ149 - IF(AT149&gt;1, K149*DK149*100.0/(AV149), 0))*(DX149+DY149)/1000.0</f>
        <v>0</v>
      </c>
      <c r="P149">
        <f>2.0/((1/R149-1/Q149)+SIGN(R149)*SQRT((1/R149-1/Q149)*(1/R149-1/Q149) + 4*DL149/((DL149+1)*(DL149+1))*(2*1/R149*1/Q149-1/Q149*1/Q149)))</f>
        <v>0</v>
      </c>
      <c r="Q149">
        <f>IF(LEFT(DM149,1)&lt;&gt;"0",IF(LEFT(DM149,1)="1",3.0,DN149),$D$5+$E$5*(EE149*DX149/($K$5*1000))+$F$5*(EE149*DX149/($K$5*1000))*MAX(MIN(DK149,$J$5),$I$5)*MAX(MIN(DK149,$J$5),$I$5)+$G$5*MAX(MIN(DK149,$J$5),$I$5)*(EE149*DX149/($K$5*1000))+$H$5*(EE149*DX149/($K$5*1000))*(EE149*DX149/($K$5*1000)))</f>
        <v>0</v>
      </c>
      <c r="R149">
        <f>I149*(1000-(1000*0.61365*exp(17.502*V149/(240.97+V149))/(DX149+DY149)+DS149)/2)/(1000*0.61365*exp(17.502*V149/(240.97+V149))/(DX149+DY149)-DS149)</f>
        <v>0</v>
      </c>
      <c r="S149">
        <f>1/((DL149+1)/(P149/1.6)+1/(Q149/1.37)) + DL149/((DL149+1)/(P149/1.6) + DL149/(Q149/1.37))</f>
        <v>0</v>
      </c>
      <c r="T149">
        <f>(DG149*DJ149)</f>
        <v>0</v>
      </c>
      <c r="U149">
        <f>(DZ149+(T149+2*0.95*5.67E-8*(((DZ149+$B$9)+273)^4-(DZ149+273)^4)-44100*I149)/(1.84*29.3*Q149+8*0.95*5.67E-8*(DZ149+273)^3))</f>
        <v>0</v>
      </c>
      <c r="V149">
        <f>($C$9*EA149+$D$9*EB149+$E$9*U149)</f>
        <v>0</v>
      </c>
      <c r="W149">
        <f>0.61365*exp(17.502*V149/(240.97+V149))</f>
        <v>0</v>
      </c>
      <c r="X149">
        <f>(Y149/Z149*100)</f>
        <v>0</v>
      </c>
      <c r="Y149">
        <f>DS149*(DX149+DY149)/1000</f>
        <v>0</v>
      </c>
      <c r="Z149">
        <f>0.61365*exp(17.502*DZ149/(240.97+DZ149))</f>
        <v>0</v>
      </c>
      <c r="AA149">
        <f>(W149-DS149*(DX149+DY149)/1000)</f>
        <v>0</v>
      </c>
      <c r="AB149">
        <f>(-I149*44100)</f>
        <v>0</v>
      </c>
      <c r="AC149">
        <f>2*29.3*Q149*0.92*(DZ149-V149)</f>
        <v>0</v>
      </c>
      <c r="AD149">
        <f>2*0.95*5.67E-8*(((DZ149+$B$9)+273)^4-(V149+273)^4)</f>
        <v>0</v>
      </c>
      <c r="AE149">
        <f>T149+AD149+AB149+AC149</f>
        <v>0</v>
      </c>
      <c r="AF149">
        <f>DW149*AT149*(DR149-DQ149*(1000-AT149*DT149)/(1000-AT149*DS149))/(100*DK149)</f>
        <v>0</v>
      </c>
      <c r="AG149">
        <f>1000*DW149*AT149*(DS149-DT149)/(100*DK149*(1000-AT149*DS149))</f>
        <v>0</v>
      </c>
      <c r="AH149">
        <f>(AI149 - AJ149 - DX149*1E3/(8.314*(DZ149+273.15)) * AL149/DW149 * AK149) * DW149/(100*DK149) * (1000 - DT149)/1000</f>
        <v>0</v>
      </c>
      <c r="AI149">
        <v>567.9404454947605</v>
      </c>
      <c r="AJ149">
        <v>541.2071575757577</v>
      </c>
      <c r="AK149">
        <v>3.410466635698929</v>
      </c>
      <c r="AL149">
        <v>65.07679589717384</v>
      </c>
      <c r="AM149">
        <f>(AO149 - AN149 + DX149*1E3/(8.314*(DZ149+273.15)) * AQ149/DW149 * AP149) * DW149/(100*DK149) * 1000/(1000 - AO149)</f>
        <v>0</v>
      </c>
      <c r="AN149">
        <v>19.96414624</v>
      </c>
      <c r="AO149">
        <v>21.71176606060605</v>
      </c>
      <c r="AP149">
        <v>0.0005759965367958844</v>
      </c>
      <c r="AQ149">
        <v>105.27</v>
      </c>
      <c r="AR149">
        <v>1</v>
      </c>
      <c r="AS149">
        <v>0</v>
      </c>
      <c r="AT149">
        <f>IF(AR149*$H$15&gt;=AV149,1.0,(AV149/(AV149-AR149*$H$15)))</f>
        <v>0</v>
      </c>
      <c r="AU149">
        <f>(AT149-1)*100</f>
        <v>0</v>
      </c>
      <c r="AV149">
        <f>MAX(0,($B$15+$C$15*EE149)/(1+$D$15*EE149)*DX149/(DZ149+273)*$E$15)</f>
        <v>0</v>
      </c>
      <c r="AW149" t="s">
        <v>437</v>
      </c>
      <c r="AX149" t="s">
        <v>437</v>
      </c>
      <c r="AY149">
        <v>0</v>
      </c>
      <c r="AZ149">
        <v>0</v>
      </c>
      <c r="BA149">
        <f>1-AY149/AZ149</f>
        <v>0</v>
      </c>
      <c r="BB149">
        <v>0</v>
      </c>
      <c r="BC149" t="s">
        <v>437</v>
      </c>
      <c r="BD149" t="s">
        <v>437</v>
      </c>
      <c r="BE149">
        <v>0</v>
      </c>
      <c r="BF149">
        <v>0</v>
      </c>
      <c r="BG149">
        <f>1-BE149/BF149</f>
        <v>0</v>
      </c>
      <c r="BH149">
        <v>0.5</v>
      </c>
      <c r="BI149">
        <f>DH149</f>
        <v>0</v>
      </c>
      <c r="BJ149">
        <f>K149</f>
        <v>0</v>
      </c>
      <c r="BK149">
        <f>BG149*BH149*BI149</f>
        <v>0</v>
      </c>
      <c r="BL149">
        <f>(BJ149-BB149)/BI149</f>
        <v>0</v>
      </c>
      <c r="BM149">
        <f>(AZ149-BF149)/BF149</f>
        <v>0</v>
      </c>
      <c r="BN149">
        <f>AY149/(BA149+AY149/BF149)</f>
        <v>0</v>
      </c>
      <c r="BO149" t="s">
        <v>437</v>
      </c>
      <c r="BP149">
        <v>0</v>
      </c>
      <c r="BQ149">
        <f>IF(BP149&lt;&gt;0, BP149, BN149)</f>
        <v>0</v>
      </c>
      <c r="BR149">
        <f>1-BQ149/BF149</f>
        <v>0</v>
      </c>
      <c r="BS149">
        <f>(BF149-BE149)/(BF149-BQ149)</f>
        <v>0</v>
      </c>
      <c r="BT149">
        <f>(AZ149-BF149)/(AZ149-BQ149)</f>
        <v>0</v>
      </c>
      <c r="BU149">
        <f>(BF149-BE149)/(BF149-AY149)</f>
        <v>0</v>
      </c>
      <c r="BV149">
        <f>(AZ149-BF149)/(AZ149-AY149)</f>
        <v>0</v>
      </c>
      <c r="BW149">
        <f>(BS149*BQ149/BE149)</f>
        <v>0</v>
      </c>
      <c r="BX149">
        <f>(1-BW149)</f>
        <v>0</v>
      </c>
      <c r="DG149">
        <f>$B$13*EF149+$C$13*EG149+$F$13*ER149*(1-EU149)</f>
        <v>0</v>
      </c>
      <c r="DH149">
        <f>DG149*DI149</f>
        <v>0</v>
      </c>
      <c r="DI149">
        <f>($B$13*$D$11+$C$13*$D$11+$F$13*((FE149+EW149)/MAX(FE149+EW149+FF149, 0.1)*$I$11+FF149/MAX(FE149+EW149+FF149, 0.1)*$J$11))/($B$13+$C$13+$F$13)</f>
        <v>0</v>
      </c>
      <c r="DJ149">
        <f>($B$13*$K$11+$C$13*$K$11+$F$13*((FE149+EW149)/MAX(FE149+EW149+FF149, 0.1)*$P$11+FF149/MAX(FE149+EW149+FF149, 0.1)*$Q$11))/($B$13+$C$13+$F$13)</f>
        <v>0</v>
      </c>
      <c r="DK149">
        <v>2.96</v>
      </c>
      <c r="DL149">
        <v>0.5</v>
      </c>
      <c r="DM149" t="s">
        <v>438</v>
      </c>
      <c r="DN149">
        <v>2</v>
      </c>
      <c r="DO149" t="b">
        <v>1</v>
      </c>
      <c r="DP149">
        <v>1759075694.214286</v>
      </c>
      <c r="DQ149">
        <v>505.1876071428572</v>
      </c>
      <c r="DR149">
        <v>540.8423214285714</v>
      </c>
      <c r="DS149">
        <v>21.69566071428571</v>
      </c>
      <c r="DT149">
        <v>19.84867142857143</v>
      </c>
      <c r="DU149">
        <v>506.0411428571429</v>
      </c>
      <c r="DV149">
        <v>21.41048928571428</v>
      </c>
      <c r="DW149">
        <v>499.9724642857142</v>
      </c>
      <c r="DX149">
        <v>90.89738214285714</v>
      </c>
      <c r="DY149">
        <v>0.06761027142857143</v>
      </c>
      <c r="DZ149">
        <v>28.90791785714286</v>
      </c>
      <c r="EA149">
        <v>30.051475</v>
      </c>
      <c r="EB149">
        <v>999.9000000000002</v>
      </c>
      <c r="EC149">
        <v>0</v>
      </c>
      <c r="ED149">
        <v>0</v>
      </c>
      <c r="EE149">
        <v>9997.739642857143</v>
      </c>
      <c r="EF149">
        <v>0</v>
      </c>
      <c r="EG149">
        <v>11.1107</v>
      </c>
      <c r="EH149">
        <v>-35.65476785714286</v>
      </c>
      <c r="EI149">
        <v>516.3909999999998</v>
      </c>
      <c r="EJ149">
        <v>551.7960357142857</v>
      </c>
      <c r="EK149">
        <v>1.846995</v>
      </c>
      <c r="EL149">
        <v>540.8423214285714</v>
      </c>
      <c r="EM149">
        <v>19.84867142857143</v>
      </c>
      <c r="EN149">
        <v>1.972078214285714</v>
      </c>
      <c r="EO149">
        <v>1.804191785714286</v>
      </c>
      <c r="EP149">
        <v>17.221925</v>
      </c>
      <c r="EQ149">
        <v>15.82303571428571</v>
      </c>
      <c r="ER149">
        <v>1999.956428571428</v>
      </c>
      <c r="ES149">
        <v>0.9799956071428573</v>
      </c>
      <c r="ET149">
        <v>0.02000472142857143</v>
      </c>
      <c r="EU149">
        <v>0</v>
      </c>
      <c r="EV149">
        <v>420.7235</v>
      </c>
      <c r="EW149">
        <v>5.00078</v>
      </c>
      <c r="EX149">
        <v>8321.344642857142</v>
      </c>
      <c r="EY149">
        <v>16379.26785714286</v>
      </c>
      <c r="EZ149">
        <v>39.53114285714286</v>
      </c>
      <c r="FA149">
        <v>40.45282142857143</v>
      </c>
      <c r="FB149">
        <v>39.71842857142857</v>
      </c>
      <c r="FC149">
        <v>40.07335714285714</v>
      </c>
      <c r="FD149">
        <v>40.53310714285713</v>
      </c>
      <c r="FE149">
        <v>1955.046428571429</v>
      </c>
      <c r="FF149">
        <v>39.91</v>
      </c>
      <c r="FG149">
        <v>0</v>
      </c>
      <c r="FH149">
        <v>1759075694</v>
      </c>
      <c r="FI149">
        <v>0</v>
      </c>
      <c r="FJ149">
        <v>420.72956</v>
      </c>
      <c r="FK149">
        <v>-0.3407692191780644</v>
      </c>
      <c r="FL149">
        <v>-16.24999996053189</v>
      </c>
      <c r="FM149">
        <v>8321.2264</v>
      </c>
      <c r="FN149">
        <v>15</v>
      </c>
      <c r="FO149">
        <v>0</v>
      </c>
      <c r="FP149" t="s">
        <v>439</v>
      </c>
      <c r="FQ149">
        <v>1746989605.5</v>
      </c>
      <c r="FR149">
        <v>1746989593.5</v>
      </c>
      <c r="FS149">
        <v>0</v>
      </c>
      <c r="FT149">
        <v>-0.274</v>
      </c>
      <c r="FU149">
        <v>-0.002</v>
      </c>
      <c r="FV149">
        <v>2.549</v>
      </c>
      <c r="FW149">
        <v>0.129</v>
      </c>
      <c r="FX149">
        <v>420</v>
      </c>
      <c r="FY149">
        <v>17</v>
      </c>
      <c r="FZ149">
        <v>0.02</v>
      </c>
      <c r="GA149">
        <v>0.04</v>
      </c>
      <c r="GB149">
        <v>-35.46091951219512</v>
      </c>
      <c r="GC149">
        <v>-4.29032404181184</v>
      </c>
      <c r="GD149">
        <v>0.4729300686815936</v>
      </c>
      <c r="GE149">
        <v>0</v>
      </c>
      <c r="GF149">
        <v>420.7501176470589</v>
      </c>
      <c r="GG149">
        <v>-0.2146982413370244</v>
      </c>
      <c r="GH149">
        <v>0.1936053846944828</v>
      </c>
      <c r="GI149">
        <v>1</v>
      </c>
      <c r="GJ149">
        <v>1.904697804878049</v>
      </c>
      <c r="GK149">
        <v>-1.202890452961674</v>
      </c>
      <c r="GL149">
        <v>0.1193735461668528</v>
      </c>
      <c r="GM149">
        <v>0</v>
      </c>
      <c r="GN149">
        <v>1</v>
      </c>
      <c r="GO149">
        <v>3</v>
      </c>
      <c r="GP149" t="s">
        <v>455</v>
      </c>
      <c r="GQ149">
        <v>3.10233</v>
      </c>
      <c r="GR149">
        <v>2.72565</v>
      </c>
      <c r="GS149">
        <v>0.105161</v>
      </c>
      <c r="GT149">
        <v>0.110159</v>
      </c>
      <c r="GU149">
        <v>0.10087</v>
      </c>
      <c r="GV149">
        <v>0.0964281</v>
      </c>
      <c r="GW149">
        <v>23386.2</v>
      </c>
      <c r="GX149">
        <v>21124.3</v>
      </c>
      <c r="GY149">
        <v>26699.1</v>
      </c>
      <c r="GZ149">
        <v>23961.8</v>
      </c>
      <c r="HA149">
        <v>38411.8</v>
      </c>
      <c r="HB149">
        <v>32006.2</v>
      </c>
      <c r="HC149">
        <v>46619</v>
      </c>
      <c r="HD149">
        <v>37905.9</v>
      </c>
      <c r="HE149">
        <v>1.8685</v>
      </c>
      <c r="HF149">
        <v>1.86528</v>
      </c>
      <c r="HG149">
        <v>0.119992</v>
      </c>
      <c r="HH149">
        <v>0</v>
      </c>
      <c r="HI149">
        <v>28.1053</v>
      </c>
      <c r="HJ149">
        <v>999.9</v>
      </c>
      <c r="HK149">
        <v>48.8</v>
      </c>
      <c r="HL149">
        <v>31.1</v>
      </c>
      <c r="HM149">
        <v>24.359</v>
      </c>
      <c r="HN149">
        <v>61.1791</v>
      </c>
      <c r="HO149">
        <v>22.1034</v>
      </c>
      <c r="HP149">
        <v>1</v>
      </c>
      <c r="HQ149">
        <v>0.137157</v>
      </c>
      <c r="HR149">
        <v>0.605907</v>
      </c>
      <c r="HS149">
        <v>20.2796</v>
      </c>
      <c r="HT149">
        <v>5.2119</v>
      </c>
      <c r="HU149">
        <v>11.9796</v>
      </c>
      <c r="HV149">
        <v>4.9636</v>
      </c>
      <c r="HW149">
        <v>3.2745</v>
      </c>
      <c r="HX149">
        <v>9999</v>
      </c>
      <c r="HY149">
        <v>9999</v>
      </c>
      <c r="HZ149">
        <v>9999</v>
      </c>
      <c r="IA149">
        <v>31.7</v>
      </c>
      <c r="IB149">
        <v>1.864</v>
      </c>
      <c r="IC149">
        <v>1.86012</v>
      </c>
      <c r="ID149">
        <v>1.85837</v>
      </c>
      <c r="IE149">
        <v>1.85976</v>
      </c>
      <c r="IF149">
        <v>1.85989</v>
      </c>
      <c r="IG149">
        <v>1.85837</v>
      </c>
      <c r="IH149">
        <v>1.85745</v>
      </c>
      <c r="II149">
        <v>1.85242</v>
      </c>
      <c r="IJ149">
        <v>0</v>
      </c>
      <c r="IK149">
        <v>0</v>
      </c>
      <c r="IL149">
        <v>0</v>
      </c>
      <c r="IM149">
        <v>0</v>
      </c>
      <c r="IN149" t="s">
        <v>441</v>
      </c>
      <c r="IO149" t="s">
        <v>442</v>
      </c>
      <c r="IP149" t="s">
        <v>443</v>
      </c>
      <c r="IQ149" t="s">
        <v>443</v>
      </c>
      <c r="IR149" t="s">
        <v>443</v>
      </c>
      <c r="IS149" t="s">
        <v>443</v>
      </c>
      <c r="IT149">
        <v>0</v>
      </c>
      <c r="IU149">
        <v>100</v>
      </c>
      <c r="IV149">
        <v>100</v>
      </c>
      <c r="IW149">
        <v>-0.839</v>
      </c>
      <c r="IX149">
        <v>0.2856</v>
      </c>
      <c r="IY149">
        <v>-0.819046093373875</v>
      </c>
      <c r="IZ149">
        <v>-0.0008311593448893811</v>
      </c>
      <c r="JA149">
        <v>1.768286430498992E-06</v>
      </c>
      <c r="JB149">
        <v>-5.176383660599935E-10</v>
      </c>
      <c r="JC149">
        <v>0.01793090377665582</v>
      </c>
      <c r="JD149">
        <v>0.002652576625932546</v>
      </c>
      <c r="JE149">
        <v>0.0004569377311329863</v>
      </c>
      <c r="JF149">
        <v>1.003524486243527E-07</v>
      </c>
      <c r="JG149">
        <v>2</v>
      </c>
      <c r="JH149">
        <v>1975</v>
      </c>
      <c r="JI149">
        <v>1</v>
      </c>
      <c r="JJ149">
        <v>26</v>
      </c>
      <c r="JK149">
        <v>201434.9</v>
      </c>
      <c r="JL149">
        <v>201435.1</v>
      </c>
      <c r="JM149">
        <v>1.47339</v>
      </c>
      <c r="JN149">
        <v>2.62939</v>
      </c>
      <c r="JO149">
        <v>1.49658</v>
      </c>
      <c r="JP149">
        <v>2.34497</v>
      </c>
      <c r="JQ149">
        <v>1.54907</v>
      </c>
      <c r="JR149">
        <v>2.45605</v>
      </c>
      <c r="JS149">
        <v>36.0816</v>
      </c>
      <c r="JT149">
        <v>24.1751</v>
      </c>
      <c r="JU149">
        <v>18</v>
      </c>
      <c r="JV149">
        <v>482.348</v>
      </c>
      <c r="JW149">
        <v>494.915</v>
      </c>
      <c r="JX149">
        <v>27.2235</v>
      </c>
      <c r="JY149">
        <v>29.0187</v>
      </c>
      <c r="JZ149">
        <v>30.0004</v>
      </c>
      <c r="KA149">
        <v>29.1676</v>
      </c>
      <c r="KB149">
        <v>29.1481</v>
      </c>
      <c r="KC149">
        <v>29.6312</v>
      </c>
      <c r="KD149">
        <v>20.5556</v>
      </c>
      <c r="KE149">
        <v>99.62779999999999</v>
      </c>
      <c r="KF149">
        <v>27.1969</v>
      </c>
      <c r="KG149">
        <v>587.764</v>
      </c>
      <c r="KH149">
        <v>20.0814</v>
      </c>
      <c r="KI149">
        <v>101.931</v>
      </c>
      <c r="KJ149">
        <v>91.4188</v>
      </c>
    </row>
    <row r="150" spans="1:296">
      <c r="A150">
        <v>132</v>
      </c>
      <c r="B150">
        <v>1759075707</v>
      </c>
      <c r="C150">
        <v>2623.900000095367</v>
      </c>
      <c r="D150" t="s">
        <v>708</v>
      </c>
      <c r="E150" t="s">
        <v>709</v>
      </c>
      <c r="F150">
        <v>5</v>
      </c>
      <c r="G150" t="s">
        <v>639</v>
      </c>
      <c r="H150">
        <v>1759075699.5</v>
      </c>
      <c r="I150">
        <f>(J150)/1000</f>
        <v>0</v>
      </c>
      <c r="J150">
        <f>IF(DO150, AM150, AG150)</f>
        <v>0</v>
      </c>
      <c r="K150">
        <f>IF(DO150, AH150, AF150)</f>
        <v>0</v>
      </c>
      <c r="L150">
        <f>DQ150 - IF(AT150&gt;1, K150*DK150*100.0/(AV150), 0)</f>
        <v>0</v>
      </c>
      <c r="M150">
        <f>((S150-I150/2)*L150-K150)/(S150+I150/2)</f>
        <v>0</v>
      </c>
      <c r="N150">
        <f>M150*(DX150+DY150)/1000.0</f>
        <v>0</v>
      </c>
      <c r="O150">
        <f>(DQ150 - IF(AT150&gt;1, K150*DK150*100.0/(AV150), 0))*(DX150+DY150)/1000.0</f>
        <v>0</v>
      </c>
      <c r="P150">
        <f>2.0/((1/R150-1/Q150)+SIGN(R150)*SQRT((1/R150-1/Q150)*(1/R150-1/Q150) + 4*DL150/((DL150+1)*(DL150+1))*(2*1/R150*1/Q150-1/Q150*1/Q150)))</f>
        <v>0</v>
      </c>
      <c r="Q150">
        <f>IF(LEFT(DM150,1)&lt;&gt;"0",IF(LEFT(DM150,1)="1",3.0,DN150),$D$5+$E$5*(EE150*DX150/($K$5*1000))+$F$5*(EE150*DX150/($K$5*1000))*MAX(MIN(DK150,$J$5),$I$5)*MAX(MIN(DK150,$J$5),$I$5)+$G$5*MAX(MIN(DK150,$J$5),$I$5)*(EE150*DX150/($K$5*1000))+$H$5*(EE150*DX150/($K$5*1000))*(EE150*DX150/($K$5*1000)))</f>
        <v>0</v>
      </c>
      <c r="R150">
        <f>I150*(1000-(1000*0.61365*exp(17.502*V150/(240.97+V150))/(DX150+DY150)+DS150)/2)/(1000*0.61365*exp(17.502*V150/(240.97+V150))/(DX150+DY150)-DS150)</f>
        <v>0</v>
      </c>
      <c r="S150">
        <f>1/((DL150+1)/(P150/1.6)+1/(Q150/1.37)) + DL150/((DL150+1)/(P150/1.6) + DL150/(Q150/1.37))</f>
        <v>0</v>
      </c>
      <c r="T150">
        <f>(DG150*DJ150)</f>
        <v>0</v>
      </c>
      <c r="U150">
        <f>(DZ150+(T150+2*0.95*5.67E-8*(((DZ150+$B$9)+273)^4-(DZ150+273)^4)-44100*I150)/(1.84*29.3*Q150+8*0.95*5.67E-8*(DZ150+273)^3))</f>
        <v>0</v>
      </c>
      <c r="V150">
        <f>($C$9*EA150+$D$9*EB150+$E$9*U150)</f>
        <v>0</v>
      </c>
      <c r="W150">
        <f>0.61365*exp(17.502*V150/(240.97+V150))</f>
        <v>0</v>
      </c>
      <c r="X150">
        <f>(Y150/Z150*100)</f>
        <v>0</v>
      </c>
      <c r="Y150">
        <f>DS150*(DX150+DY150)/1000</f>
        <v>0</v>
      </c>
      <c r="Z150">
        <f>0.61365*exp(17.502*DZ150/(240.97+DZ150))</f>
        <v>0</v>
      </c>
      <c r="AA150">
        <f>(W150-DS150*(DX150+DY150)/1000)</f>
        <v>0</v>
      </c>
      <c r="AB150">
        <f>(-I150*44100)</f>
        <v>0</v>
      </c>
      <c r="AC150">
        <f>2*29.3*Q150*0.92*(DZ150-V150)</f>
        <v>0</v>
      </c>
      <c r="AD150">
        <f>2*0.95*5.67E-8*(((DZ150+$B$9)+273)^4-(V150+273)^4)</f>
        <v>0</v>
      </c>
      <c r="AE150">
        <f>T150+AD150+AB150+AC150</f>
        <v>0</v>
      </c>
      <c r="AF150">
        <f>DW150*AT150*(DR150-DQ150*(1000-AT150*DT150)/(1000-AT150*DS150))/(100*DK150)</f>
        <v>0</v>
      </c>
      <c r="AG150">
        <f>1000*DW150*AT150*(DS150-DT150)/(100*DK150*(1000-AT150*DS150))</f>
        <v>0</v>
      </c>
      <c r="AH150">
        <f>(AI150 - AJ150 - DX150*1E3/(8.314*(DZ150+273.15)) * AL150/DW150 * AK150) * DW150/(100*DK150) * (1000 - DT150)/1000</f>
        <v>0</v>
      </c>
      <c r="AI150">
        <v>585.5231930439904</v>
      </c>
      <c r="AJ150">
        <v>558.5211333333332</v>
      </c>
      <c r="AK150">
        <v>3.468802619730483</v>
      </c>
      <c r="AL150">
        <v>65.07679589717384</v>
      </c>
      <c r="AM150">
        <f>(AO150 - AN150 + DX150*1E3/(8.314*(DZ150+273.15)) * AQ150/DW150 * AP150) * DW150/(100*DK150) * 1000/(1000 - AO150)</f>
        <v>0</v>
      </c>
      <c r="AN150">
        <v>19.99157869333334</v>
      </c>
      <c r="AO150">
        <v>21.71457515151515</v>
      </c>
      <c r="AP150">
        <v>-4.950649350659914E-05</v>
      </c>
      <c r="AQ150">
        <v>105.27</v>
      </c>
      <c r="AR150">
        <v>1</v>
      </c>
      <c r="AS150">
        <v>0</v>
      </c>
      <c r="AT150">
        <f>IF(AR150*$H$15&gt;=AV150,1.0,(AV150/(AV150-AR150*$H$15)))</f>
        <v>0</v>
      </c>
      <c r="AU150">
        <f>(AT150-1)*100</f>
        <v>0</v>
      </c>
      <c r="AV150">
        <f>MAX(0,($B$15+$C$15*EE150)/(1+$D$15*EE150)*DX150/(DZ150+273)*$E$15)</f>
        <v>0</v>
      </c>
      <c r="AW150" t="s">
        <v>437</v>
      </c>
      <c r="AX150" t="s">
        <v>437</v>
      </c>
      <c r="AY150">
        <v>0</v>
      </c>
      <c r="AZ150">
        <v>0</v>
      </c>
      <c r="BA150">
        <f>1-AY150/AZ150</f>
        <v>0</v>
      </c>
      <c r="BB150">
        <v>0</v>
      </c>
      <c r="BC150" t="s">
        <v>437</v>
      </c>
      <c r="BD150" t="s">
        <v>437</v>
      </c>
      <c r="BE150">
        <v>0</v>
      </c>
      <c r="BF150">
        <v>0</v>
      </c>
      <c r="BG150">
        <f>1-BE150/BF150</f>
        <v>0</v>
      </c>
      <c r="BH150">
        <v>0.5</v>
      </c>
      <c r="BI150">
        <f>DH150</f>
        <v>0</v>
      </c>
      <c r="BJ150">
        <f>K150</f>
        <v>0</v>
      </c>
      <c r="BK150">
        <f>BG150*BH150*BI150</f>
        <v>0</v>
      </c>
      <c r="BL150">
        <f>(BJ150-BB150)/BI150</f>
        <v>0</v>
      </c>
      <c r="BM150">
        <f>(AZ150-BF150)/BF150</f>
        <v>0</v>
      </c>
      <c r="BN150">
        <f>AY150/(BA150+AY150/BF150)</f>
        <v>0</v>
      </c>
      <c r="BO150" t="s">
        <v>437</v>
      </c>
      <c r="BP150">
        <v>0</v>
      </c>
      <c r="BQ150">
        <f>IF(BP150&lt;&gt;0, BP150, BN150)</f>
        <v>0</v>
      </c>
      <c r="BR150">
        <f>1-BQ150/BF150</f>
        <v>0</v>
      </c>
      <c r="BS150">
        <f>(BF150-BE150)/(BF150-BQ150)</f>
        <v>0</v>
      </c>
      <c r="BT150">
        <f>(AZ150-BF150)/(AZ150-BQ150)</f>
        <v>0</v>
      </c>
      <c r="BU150">
        <f>(BF150-BE150)/(BF150-AY150)</f>
        <v>0</v>
      </c>
      <c r="BV150">
        <f>(AZ150-BF150)/(AZ150-AY150)</f>
        <v>0</v>
      </c>
      <c r="BW150">
        <f>(BS150*BQ150/BE150)</f>
        <v>0</v>
      </c>
      <c r="BX150">
        <f>(1-BW150)</f>
        <v>0</v>
      </c>
      <c r="DG150">
        <f>$B$13*EF150+$C$13*EG150+$F$13*ER150*(1-EU150)</f>
        <v>0</v>
      </c>
      <c r="DH150">
        <f>DG150*DI150</f>
        <v>0</v>
      </c>
      <c r="DI150">
        <f>($B$13*$D$11+$C$13*$D$11+$F$13*((FE150+EW150)/MAX(FE150+EW150+FF150, 0.1)*$I$11+FF150/MAX(FE150+EW150+FF150, 0.1)*$J$11))/($B$13+$C$13+$F$13)</f>
        <v>0</v>
      </c>
      <c r="DJ150">
        <f>($B$13*$K$11+$C$13*$K$11+$F$13*((FE150+EW150)/MAX(FE150+EW150+FF150, 0.1)*$P$11+FF150/MAX(FE150+EW150+FF150, 0.1)*$Q$11))/($B$13+$C$13+$F$13)</f>
        <v>0</v>
      </c>
      <c r="DK150">
        <v>2.96</v>
      </c>
      <c r="DL150">
        <v>0.5</v>
      </c>
      <c r="DM150" t="s">
        <v>438</v>
      </c>
      <c r="DN150">
        <v>2</v>
      </c>
      <c r="DO150" t="b">
        <v>1</v>
      </c>
      <c r="DP150">
        <v>1759075699.5</v>
      </c>
      <c r="DQ150">
        <v>522.8324074074075</v>
      </c>
      <c r="DR150">
        <v>558.8064444444444</v>
      </c>
      <c r="DS150">
        <v>21.70345185185185</v>
      </c>
      <c r="DT150">
        <v>19.9300962962963</v>
      </c>
      <c r="DU150">
        <v>523.6757037037037</v>
      </c>
      <c r="DV150">
        <v>21.41811111111112</v>
      </c>
      <c r="DW150">
        <v>500.0376666666667</v>
      </c>
      <c r="DX150">
        <v>90.89728148148149</v>
      </c>
      <c r="DY150">
        <v>0.0675026037037037</v>
      </c>
      <c r="DZ150">
        <v>28.901</v>
      </c>
      <c r="EA150">
        <v>30.05649259259259</v>
      </c>
      <c r="EB150">
        <v>999.9000000000001</v>
      </c>
      <c r="EC150">
        <v>0</v>
      </c>
      <c r="ED150">
        <v>0</v>
      </c>
      <c r="EE150">
        <v>10001.73148148148</v>
      </c>
      <c r="EF150">
        <v>0</v>
      </c>
      <c r="EG150">
        <v>11.1107</v>
      </c>
      <c r="EH150">
        <v>-35.97411111111111</v>
      </c>
      <c r="EI150">
        <v>534.4314814814815</v>
      </c>
      <c r="EJ150">
        <v>570.1708888888888</v>
      </c>
      <c r="EK150">
        <v>1.773354814814815</v>
      </c>
      <c r="EL150">
        <v>558.8064444444444</v>
      </c>
      <c r="EM150">
        <v>19.9300962962963</v>
      </c>
      <c r="EN150">
        <v>1.972783333333333</v>
      </c>
      <c r="EO150">
        <v>1.811591481481482</v>
      </c>
      <c r="EP150">
        <v>17.22758518518518</v>
      </c>
      <c r="EQ150">
        <v>15.88711481481482</v>
      </c>
      <c r="ER150">
        <v>1999.949259259259</v>
      </c>
      <c r="ES150">
        <v>0.9799955555555556</v>
      </c>
      <c r="ET150">
        <v>0.02000477037037037</v>
      </c>
      <c r="EU150">
        <v>0</v>
      </c>
      <c r="EV150">
        <v>420.6903333333335</v>
      </c>
      <c r="EW150">
        <v>5.00078</v>
      </c>
      <c r="EX150">
        <v>8320.151851851851</v>
      </c>
      <c r="EY150">
        <v>16379.1962962963</v>
      </c>
      <c r="EZ150">
        <v>39.52062962962962</v>
      </c>
      <c r="FA150">
        <v>40.45799999999999</v>
      </c>
      <c r="FB150">
        <v>39.71955555555555</v>
      </c>
      <c r="FC150">
        <v>40.06448148148148</v>
      </c>
      <c r="FD150">
        <v>40.5321111111111</v>
      </c>
      <c r="FE150">
        <v>1955.03925925926</v>
      </c>
      <c r="FF150">
        <v>39.91</v>
      </c>
      <c r="FG150">
        <v>0</v>
      </c>
      <c r="FH150">
        <v>1759075698.8</v>
      </c>
      <c r="FI150">
        <v>0</v>
      </c>
      <c r="FJ150">
        <v>420.7031600000001</v>
      </c>
      <c r="FK150">
        <v>-1.650538450683265</v>
      </c>
      <c r="FL150">
        <v>-9.930000021882361</v>
      </c>
      <c r="FM150">
        <v>8320.200000000001</v>
      </c>
      <c r="FN150">
        <v>15</v>
      </c>
      <c r="FO150">
        <v>0</v>
      </c>
      <c r="FP150" t="s">
        <v>439</v>
      </c>
      <c r="FQ150">
        <v>1746989605.5</v>
      </c>
      <c r="FR150">
        <v>1746989593.5</v>
      </c>
      <c r="FS150">
        <v>0</v>
      </c>
      <c r="FT150">
        <v>-0.274</v>
      </c>
      <c r="FU150">
        <v>-0.002</v>
      </c>
      <c r="FV150">
        <v>2.549</v>
      </c>
      <c r="FW150">
        <v>0.129</v>
      </c>
      <c r="FX150">
        <v>420</v>
      </c>
      <c r="FY150">
        <v>17</v>
      </c>
      <c r="FZ150">
        <v>0.02</v>
      </c>
      <c r="GA150">
        <v>0.04</v>
      </c>
      <c r="GB150">
        <v>-35.70661951219513</v>
      </c>
      <c r="GC150">
        <v>-4.110037630662094</v>
      </c>
      <c r="GD150">
        <v>0.4623633246804056</v>
      </c>
      <c r="GE150">
        <v>0</v>
      </c>
      <c r="GF150">
        <v>420.7218529411765</v>
      </c>
      <c r="GG150">
        <v>-0.3441252801460425</v>
      </c>
      <c r="GH150">
        <v>0.2029385784147414</v>
      </c>
      <c r="GI150">
        <v>1</v>
      </c>
      <c r="GJ150">
        <v>1.836985121951219</v>
      </c>
      <c r="GK150">
        <v>-0.9448486411149846</v>
      </c>
      <c r="GL150">
        <v>0.09583676849579623</v>
      </c>
      <c r="GM150">
        <v>0</v>
      </c>
      <c r="GN150">
        <v>1</v>
      </c>
      <c r="GO150">
        <v>3</v>
      </c>
      <c r="GP150" t="s">
        <v>455</v>
      </c>
      <c r="GQ150">
        <v>3.10203</v>
      </c>
      <c r="GR150">
        <v>2.72566</v>
      </c>
      <c r="GS150">
        <v>0.107555</v>
      </c>
      <c r="GT150">
        <v>0.112436</v>
      </c>
      <c r="GU150">
        <v>0.100878</v>
      </c>
      <c r="GV150">
        <v>0.0965618</v>
      </c>
      <c r="GW150">
        <v>23323.6</v>
      </c>
      <c r="GX150">
        <v>21070.1</v>
      </c>
      <c r="GY150">
        <v>26699</v>
      </c>
      <c r="GZ150">
        <v>23961.7</v>
      </c>
      <c r="HA150">
        <v>38411.7</v>
      </c>
      <c r="HB150">
        <v>32001.4</v>
      </c>
      <c r="HC150">
        <v>46618.8</v>
      </c>
      <c r="HD150">
        <v>37905.6</v>
      </c>
      <c r="HE150">
        <v>1.8676</v>
      </c>
      <c r="HF150">
        <v>1.86572</v>
      </c>
      <c r="HG150">
        <v>0.12055</v>
      </c>
      <c r="HH150">
        <v>0</v>
      </c>
      <c r="HI150">
        <v>28.1053</v>
      </c>
      <c r="HJ150">
        <v>999.9</v>
      </c>
      <c r="HK150">
        <v>48.8</v>
      </c>
      <c r="HL150">
        <v>31.1</v>
      </c>
      <c r="HM150">
        <v>24.3573</v>
      </c>
      <c r="HN150">
        <v>61.5491</v>
      </c>
      <c r="HO150">
        <v>21.9591</v>
      </c>
      <c r="HP150">
        <v>1</v>
      </c>
      <c r="HQ150">
        <v>0.137741</v>
      </c>
      <c r="HR150">
        <v>0.684382</v>
      </c>
      <c r="HS150">
        <v>20.2791</v>
      </c>
      <c r="HT150">
        <v>5.2113</v>
      </c>
      <c r="HU150">
        <v>11.9796</v>
      </c>
      <c r="HV150">
        <v>4.9633</v>
      </c>
      <c r="HW150">
        <v>3.27443</v>
      </c>
      <c r="HX150">
        <v>9999</v>
      </c>
      <c r="HY150">
        <v>9999</v>
      </c>
      <c r="HZ150">
        <v>9999</v>
      </c>
      <c r="IA150">
        <v>31.7</v>
      </c>
      <c r="IB150">
        <v>1.86401</v>
      </c>
      <c r="IC150">
        <v>1.86012</v>
      </c>
      <c r="ID150">
        <v>1.85838</v>
      </c>
      <c r="IE150">
        <v>1.85977</v>
      </c>
      <c r="IF150">
        <v>1.85989</v>
      </c>
      <c r="IG150">
        <v>1.85837</v>
      </c>
      <c r="IH150">
        <v>1.85745</v>
      </c>
      <c r="II150">
        <v>1.85242</v>
      </c>
      <c r="IJ150">
        <v>0</v>
      </c>
      <c r="IK150">
        <v>0</v>
      </c>
      <c r="IL150">
        <v>0</v>
      </c>
      <c r="IM150">
        <v>0</v>
      </c>
      <c r="IN150" t="s">
        <v>441</v>
      </c>
      <c r="IO150" t="s">
        <v>442</v>
      </c>
      <c r="IP150" t="s">
        <v>443</v>
      </c>
      <c r="IQ150" t="s">
        <v>443</v>
      </c>
      <c r="IR150" t="s">
        <v>443</v>
      </c>
      <c r="IS150" t="s">
        <v>443</v>
      </c>
      <c r="IT150">
        <v>0</v>
      </c>
      <c r="IU150">
        <v>100</v>
      </c>
      <c r="IV150">
        <v>100</v>
      </c>
      <c r="IW150">
        <v>-0.828</v>
      </c>
      <c r="IX150">
        <v>0.2856</v>
      </c>
      <c r="IY150">
        <v>-0.819046093373875</v>
      </c>
      <c r="IZ150">
        <v>-0.0008311593448893811</v>
      </c>
      <c r="JA150">
        <v>1.768286430498992E-06</v>
      </c>
      <c r="JB150">
        <v>-5.176383660599935E-10</v>
      </c>
      <c r="JC150">
        <v>0.01793090377665582</v>
      </c>
      <c r="JD150">
        <v>0.002652576625932546</v>
      </c>
      <c r="JE150">
        <v>0.0004569377311329863</v>
      </c>
      <c r="JF150">
        <v>1.003524486243527E-07</v>
      </c>
      <c r="JG150">
        <v>2</v>
      </c>
      <c r="JH150">
        <v>1975</v>
      </c>
      <c r="JI150">
        <v>1</v>
      </c>
      <c r="JJ150">
        <v>26</v>
      </c>
      <c r="JK150">
        <v>201435</v>
      </c>
      <c r="JL150">
        <v>201435.2</v>
      </c>
      <c r="JM150">
        <v>1.51123</v>
      </c>
      <c r="JN150">
        <v>2.62329</v>
      </c>
      <c r="JO150">
        <v>1.49658</v>
      </c>
      <c r="JP150">
        <v>2.34497</v>
      </c>
      <c r="JQ150">
        <v>1.54907</v>
      </c>
      <c r="JR150">
        <v>2.41455</v>
      </c>
      <c r="JS150">
        <v>36.0816</v>
      </c>
      <c r="JT150">
        <v>24.1751</v>
      </c>
      <c r="JU150">
        <v>18</v>
      </c>
      <c r="JV150">
        <v>481.851</v>
      </c>
      <c r="JW150">
        <v>495.24</v>
      </c>
      <c r="JX150">
        <v>27.1693</v>
      </c>
      <c r="JY150">
        <v>29.0228</v>
      </c>
      <c r="JZ150">
        <v>30.0005</v>
      </c>
      <c r="KA150">
        <v>29.1713</v>
      </c>
      <c r="KB150">
        <v>29.1513</v>
      </c>
      <c r="KC150">
        <v>30.3562</v>
      </c>
      <c r="KD150">
        <v>20.2612</v>
      </c>
      <c r="KE150">
        <v>99.62779999999999</v>
      </c>
      <c r="KF150">
        <v>27.1349</v>
      </c>
      <c r="KG150">
        <v>607.816</v>
      </c>
      <c r="KH150">
        <v>20.1423</v>
      </c>
      <c r="KI150">
        <v>101.931</v>
      </c>
      <c r="KJ150">
        <v>91.4182</v>
      </c>
    </row>
    <row r="151" spans="1:296">
      <c r="A151">
        <v>133</v>
      </c>
      <c r="B151">
        <v>1759075712</v>
      </c>
      <c r="C151">
        <v>2628.900000095367</v>
      </c>
      <c r="D151" t="s">
        <v>710</v>
      </c>
      <c r="E151" t="s">
        <v>711</v>
      </c>
      <c r="F151">
        <v>5</v>
      </c>
      <c r="G151" t="s">
        <v>639</v>
      </c>
      <c r="H151">
        <v>1759075704.214286</v>
      </c>
      <c r="I151">
        <f>(J151)/1000</f>
        <v>0</v>
      </c>
      <c r="J151">
        <f>IF(DO151, AM151, AG151)</f>
        <v>0</v>
      </c>
      <c r="K151">
        <f>IF(DO151, AH151, AF151)</f>
        <v>0</v>
      </c>
      <c r="L151">
        <f>DQ151 - IF(AT151&gt;1, K151*DK151*100.0/(AV151), 0)</f>
        <v>0</v>
      </c>
      <c r="M151">
        <f>((S151-I151/2)*L151-K151)/(S151+I151/2)</f>
        <v>0</v>
      </c>
      <c r="N151">
        <f>M151*(DX151+DY151)/1000.0</f>
        <v>0</v>
      </c>
      <c r="O151">
        <f>(DQ151 - IF(AT151&gt;1, K151*DK151*100.0/(AV151), 0))*(DX151+DY151)/1000.0</f>
        <v>0</v>
      </c>
      <c r="P151">
        <f>2.0/((1/R151-1/Q151)+SIGN(R151)*SQRT((1/R151-1/Q151)*(1/R151-1/Q151) + 4*DL151/((DL151+1)*(DL151+1))*(2*1/R151*1/Q151-1/Q151*1/Q151)))</f>
        <v>0</v>
      </c>
      <c r="Q151">
        <f>IF(LEFT(DM151,1)&lt;&gt;"0",IF(LEFT(DM151,1)="1",3.0,DN151),$D$5+$E$5*(EE151*DX151/($K$5*1000))+$F$5*(EE151*DX151/($K$5*1000))*MAX(MIN(DK151,$J$5),$I$5)*MAX(MIN(DK151,$J$5),$I$5)+$G$5*MAX(MIN(DK151,$J$5),$I$5)*(EE151*DX151/($K$5*1000))+$H$5*(EE151*DX151/($K$5*1000))*(EE151*DX151/($K$5*1000)))</f>
        <v>0</v>
      </c>
      <c r="R151">
        <f>I151*(1000-(1000*0.61365*exp(17.502*V151/(240.97+V151))/(DX151+DY151)+DS151)/2)/(1000*0.61365*exp(17.502*V151/(240.97+V151))/(DX151+DY151)-DS151)</f>
        <v>0</v>
      </c>
      <c r="S151">
        <f>1/((DL151+1)/(P151/1.6)+1/(Q151/1.37)) + DL151/((DL151+1)/(P151/1.6) + DL151/(Q151/1.37))</f>
        <v>0</v>
      </c>
      <c r="T151">
        <f>(DG151*DJ151)</f>
        <v>0</v>
      </c>
      <c r="U151">
        <f>(DZ151+(T151+2*0.95*5.67E-8*(((DZ151+$B$9)+273)^4-(DZ151+273)^4)-44100*I151)/(1.84*29.3*Q151+8*0.95*5.67E-8*(DZ151+273)^3))</f>
        <v>0</v>
      </c>
      <c r="V151">
        <f>($C$9*EA151+$D$9*EB151+$E$9*U151)</f>
        <v>0</v>
      </c>
      <c r="W151">
        <f>0.61365*exp(17.502*V151/(240.97+V151))</f>
        <v>0</v>
      </c>
      <c r="X151">
        <f>(Y151/Z151*100)</f>
        <v>0</v>
      </c>
      <c r="Y151">
        <f>DS151*(DX151+DY151)/1000</f>
        <v>0</v>
      </c>
      <c r="Z151">
        <f>0.61365*exp(17.502*DZ151/(240.97+DZ151))</f>
        <v>0</v>
      </c>
      <c r="AA151">
        <f>(W151-DS151*(DX151+DY151)/1000)</f>
        <v>0</v>
      </c>
      <c r="AB151">
        <f>(-I151*44100)</f>
        <v>0</v>
      </c>
      <c r="AC151">
        <f>2*29.3*Q151*0.92*(DZ151-V151)</f>
        <v>0</v>
      </c>
      <c r="AD151">
        <f>2*0.95*5.67E-8*(((DZ151+$B$9)+273)^4-(V151+273)^4)</f>
        <v>0</v>
      </c>
      <c r="AE151">
        <f>T151+AD151+AB151+AC151</f>
        <v>0</v>
      </c>
      <c r="AF151">
        <f>DW151*AT151*(DR151-DQ151*(1000-AT151*DT151)/(1000-AT151*DS151))/(100*DK151)</f>
        <v>0</v>
      </c>
      <c r="AG151">
        <f>1000*DW151*AT151*(DS151-DT151)/(100*DK151*(1000-AT151*DS151))</f>
        <v>0</v>
      </c>
      <c r="AH151">
        <f>(AI151 - AJ151 - DX151*1E3/(8.314*(DZ151+273.15)) * AL151/DW151 * AK151) * DW151/(100*DK151) * (1000 - DT151)/1000</f>
        <v>0</v>
      </c>
      <c r="AI151">
        <v>602.3784918962031</v>
      </c>
      <c r="AJ151">
        <v>575.5822909090911</v>
      </c>
      <c r="AK151">
        <v>3.405337606208757</v>
      </c>
      <c r="AL151">
        <v>65.07679589717384</v>
      </c>
      <c r="AM151">
        <f>(AO151 - AN151 + DX151*1E3/(8.314*(DZ151+273.15)) * AQ151/DW151 * AP151) * DW151/(100*DK151) * 1000/(1000 - AO151)</f>
        <v>0</v>
      </c>
      <c r="AN151">
        <v>20.05222024000001</v>
      </c>
      <c r="AO151">
        <v>21.71628121212121</v>
      </c>
      <c r="AP151">
        <v>6.832415584389724E-05</v>
      </c>
      <c r="AQ151">
        <v>105.27</v>
      </c>
      <c r="AR151">
        <v>1</v>
      </c>
      <c r="AS151">
        <v>0</v>
      </c>
      <c r="AT151">
        <f>IF(AR151*$H$15&gt;=AV151,1.0,(AV151/(AV151-AR151*$H$15)))</f>
        <v>0</v>
      </c>
      <c r="AU151">
        <f>(AT151-1)*100</f>
        <v>0</v>
      </c>
      <c r="AV151">
        <f>MAX(0,($B$15+$C$15*EE151)/(1+$D$15*EE151)*DX151/(DZ151+273)*$E$15)</f>
        <v>0</v>
      </c>
      <c r="AW151" t="s">
        <v>437</v>
      </c>
      <c r="AX151" t="s">
        <v>437</v>
      </c>
      <c r="AY151">
        <v>0</v>
      </c>
      <c r="AZ151">
        <v>0</v>
      </c>
      <c r="BA151">
        <f>1-AY151/AZ151</f>
        <v>0</v>
      </c>
      <c r="BB151">
        <v>0</v>
      </c>
      <c r="BC151" t="s">
        <v>437</v>
      </c>
      <c r="BD151" t="s">
        <v>437</v>
      </c>
      <c r="BE151">
        <v>0</v>
      </c>
      <c r="BF151">
        <v>0</v>
      </c>
      <c r="BG151">
        <f>1-BE151/BF151</f>
        <v>0</v>
      </c>
      <c r="BH151">
        <v>0.5</v>
      </c>
      <c r="BI151">
        <f>DH151</f>
        <v>0</v>
      </c>
      <c r="BJ151">
        <f>K151</f>
        <v>0</v>
      </c>
      <c r="BK151">
        <f>BG151*BH151*BI151</f>
        <v>0</v>
      </c>
      <c r="BL151">
        <f>(BJ151-BB151)/BI151</f>
        <v>0</v>
      </c>
      <c r="BM151">
        <f>(AZ151-BF151)/BF151</f>
        <v>0</v>
      </c>
      <c r="BN151">
        <f>AY151/(BA151+AY151/BF151)</f>
        <v>0</v>
      </c>
      <c r="BO151" t="s">
        <v>437</v>
      </c>
      <c r="BP151">
        <v>0</v>
      </c>
      <c r="BQ151">
        <f>IF(BP151&lt;&gt;0, BP151, BN151)</f>
        <v>0</v>
      </c>
      <c r="BR151">
        <f>1-BQ151/BF151</f>
        <v>0</v>
      </c>
      <c r="BS151">
        <f>(BF151-BE151)/(BF151-BQ151)</f>
        <v>0</v>
      </c>
      <c r="BT151">
        <f>(AZ151-BF151)/(AZ151-BQ151)</f>
        <v>0</v>
      </c>
      <c r="BU151">
        <f>(BF151-BE151)/(BF151-AY151)</f>
        <v>0</v>
      </c>
      <c r="BV151">
        <f>(AZ151-BF151)/(AZ151-AY151)</f>
        <v>0</v>
      </c>
      <c r="BW151">
        <f>(BS151*BQ151/BE151)</f>
        <v>0</v>
      </c>
      <c r="BX151">
        <f>(1-BW151)</f>
        <v>0</v>
      </c>
      <c r="DG151">
        <f>$B$13*EF151+$C$13*EG151+$F$13*ER151*(1-EU151)</f>
        <v>0</v>
      </c>
      <c r="DH151">
        <f>DG151*DI151</f>
        <v>0</v>
      </c>
      <c r="DI151">
        <f>($B$13*$D$11+$C$13*$D$11+$F$13*((FE151+EW151)/MAX(FE151+EW151+FF151, 0.1)*$I$11+FF151/MAX(FE151+EW151+FF151, 0.1)*$J$11))/($B$13+$C$13+$F$13)</f>
        <v>0</v>
      </c>
      <c r="DJ151">
        <f>($B$13*$K$11+$C$13*$K$11+$F$13*((FE151+EW151)/MAX(FE151+EW151+FF151, 0.1)*$P$11+FF151/MAX(FE151+EW151+FF151, 0.1)*$Q$11))/($B$13+$C$13+$F$13)</f>
        <v>0</v>
      </c>
      <c r="DK151">
        <v>2.96</v>
      </c>
      <c r="DL151">
        <v>0.5</v>
      </c>
      <c r="DM151" t="s">
        <v>438</v>
      </c>
      <c r="DN151">
        <v>2</v>
      </c>
      <c r="DO151" t="b">
        <v>1</v>
      </c>
      <c r="DP151">
        <v>1759075704.214286</v>
      </c>
      <c r="DQ151">
        <v>538.6391428571429</v>
      </c>
      <c r="DR151">
        <v>574.6432857142858</v>
      </c>
      <c r="DS151">
        <v>21.71063571428572</v>
      </c>
      <c r="DT151">
        <v>19.98923214285714</v>
      </c>
      <c r="DU151">
        <v>539.472857142857</v>
      </c>
      <c r="DV151">
        <v>21.42513928571429</v>
      </c>
      <c r="DW151">
        <v>499.9679642857142</v>
      </c>
      <c r="DX151">
        <v>90.89775714285716</v>
      </c>
      <c r="DY151">
        <v>0.06780531071428572</v>
      </c>
      <c r="DZ151">
        <v>28.89393214285715</v>
      </c>
      <c r="EA151">
        <v>30.06595</v>
      </c>
      <c r="EB151">
        <v>999.9000000000002</v>
      </c>
      <c r="EC151">
        <v>0</v>
      </c>
      <c r="ED151">
        <v>0</v>
      </c>
      <c r="EE151">
        <v>9998.121428571429</v>
      </c>
      <c r="EF151">
        <v>0</v>
      </c>
      <c r="EG151">
        <v>11.1107</v>
      </c>
      <c r="EH151">
        <v>-36.00425357142857</v>
      </c>
      <c r="EI151">
        <v>550.5928214285715</v>
      </c>
      <c r="EJ151">
        <v>586.365107142857</v>
      </c>
      <c r="EK151">
        <v>1.721404285714286</v>
      </c>
      <c r="EL151">
        <v>574.6432857142858</v>
      </c>
      <c r="EM151">
        <v>19.98923214285714</v>
      </c>
      <c r="EN151">
        <v>1.973446785714286</v>
      </c>
      <c r="EO151">
        <v>1.816977142857143</v>
      </c>
      <c r="EP151">
        <v>17.23290357142857</v>
      </c>
      <c r="EQ151">
        <v>15.93357142857143</v>
      </c>
      <c r="ER151">
        <v>1999.976785714285</v>
      </c>
      <c r="ES151">
        <v>0.9799959285714286</v>
      </c>
      <c r="ET151">
        <v>0.0200044</v>
      </c>
      <c r="EU151">
        <v>0</v>
      </c>
      <c r="EV151">
        <v>420.601</v>
      </c>
      <c r="EW151">
        <v>5.00078</v>
      </c>
      <c r="EX151">
        <v>8319.743571428573</v>
      </c>
      <c r="EY151">
        <v>16379.425</v>
      </c>
      <c r="EZ151">
        <v>39.53782142857143</v>
      </c>
      <c r="FA151">
        <v>40.45949999999999</v>
      </c>
      <c r="FB151">
        <v>39.73174999999999</v>
      </c>
      <c r="FC151">
        <v>40.06435714285713</v>
      </c>
      <c r="FD151">
        <v>40.54878571428571</v>
      </c>
      <c r="FE151">
        <v>1955.066785714286</v>
      </c>
      <c r="FF151">
        <v>39.91</v>
      </c>
      <c r="FG151">
        <v>0</v>
      </c>
      <c r="FH151">
        <v>1759075704.2</v>
      </c>
      <c r="FI151">
        <v>0</v>
      </c>
      <c r="FJ151">
        <v>420.6369615384614</v>
      </c>
      <c r="FK151">
        <v>-0.5004102511610933</v>
      </c>
      <c r="FL151">
        <v>0.4509401541270134</v>
      </c>
      <c r="FM151">
        <v>8319.767307692307</v>
      </c>
      <c r="FN151">
        <v>15</v>
      </c>
      <c r="FO151">
        <v>0</v>
      </c>
      <c r="FP151" t="s">
        <v>439</v>
      </c>
      <c r="FQ151">
        <v>1746989605.5</v>
      </c>
      <c r="FR151">
        <v>1746989593.5</v>
      </c>
      <c r="FS151">
        <v>0</v>
      </c>
      <c r="FT151">
        <v>-0.274</v>
      </c>
      <c r="FU151">
        <v>-0.002</v>
      </c>
      <c r="FV151">
        <v>2.549</v>
      </c>
      <c r="FW151">
        <v>0.129</v>
      </c>
      <c r="FX151">
        <v>420</v>
      </c>
      <c r="FY151">
        <v>17</v>
      </c>
      <c r="FZ151">
        <v>0.02</v>
      </c>
      <c r="GA151">
        <v>0.04</v>
      </c>
      <c r="GB151">
        <v>-35.9547925</v>
      </c>
      <c r="GC151">
        <v>-0.7656056285177558</v>
      </c>
      <c r="GD151">
        <v>0.1861342920951163</v>
      </c>
      <c r="GE151">
        <v>0</v>
      </c>
      <c r="GF151">
        <v>420.6720294117646</v>
      </c>
      <c r="GG151">
        <v>-0.646554619177119</v>
      </c>
      <c r="GH151">
        <v>0.2372943673625754</v>
      </c>
      <c r="GI151">
        <v>1</v>
      </c>
      <c r="GJ151">
        <v>1.75739575</v>
      </c>
      <c r="GK151">
        <v>-0.6397984615384643</v>
      </c>
      <c r="GL151">
        <v>0.06307988058357041</v>
      </c>
      <c r="GM151">
        <v>0</v>
      </c>
      <c r="GN151">
        <v>1</v>
      </c>
      <c r="GO151">
        <v>3</v>
      </c>
      <c r="GP151" t="s">
        <v>455</v>
      </c>
      <c r="GQ151">
        <v>3.10209</v>
      </c>
      <c r="GR151">
        <v>2.72662</v>
      </c>
      <c r="GS151">
        <v>0.109874</v>
      </c>
      <c r="GT151">
        <v>0.114737</v>
      </c>
      <c r="GU151">
        <v>0.100882</v>
      </c>
      <c r="GV151">
        <v>0.0968377</v>
      </c>
      <c r="GW151">
        <v>23262.9</v>
      </c>
      <c r="GX151">
        <v>21015.2</v>
      </c>
      <c r="GY151">
        <v>26698.9</v>
      </c>
      <c r="GZ151">
        <v>23961.4</v>
      </c>
      <c r="HA151">
        <v>38411.4</v>
      </c>
      <c r="HB151">
        <v>31991.8</v>
      </c>
      <c r="HC151">
        <v>46618.2</v>
      </c>
      <c r="HD151">
        <v>37905.5</v>
      </c>
      <c r="HE151">
        <v>1.86773</v>
      </c>
      <c r="HF151">
        <v>1.86585</v>
      </c>
      <c r="HG151">
        <v>0.120319</v>
      </c>
      <c r="HH151">
        <v>0</v>
      </c>
      <c r="HI151">
        <v>28.1053</v>
      </c>
      <c r="HJ151">
        <v>999.9</v>
      </c>
      <c r="HK151">
        <v>48.8</v>
      </c>
      <c r="HL151">
        <v>31.1</v>
      </c>
      <c r="HM151">
        <v>24.3583</v>
      </c>
      <c r="HN151">
        <v>61.6491</v>
      </c>
      <c r="HO151">
        <v>22.0633</v>
      </c>
      <c r="HP151">
        <v>1</v>
      </c>
      <c r="HQ151">
        <v>0.137899</v>
      </c>
      <c r="HR151">
        <v>0.769679</v>
      </c>
      <c r="HS151">
        <v>20.2788</v>
      </c>
      <c r="HT151">
        <v>5.21205</v>
      </c>
      <c r="HU151">
        <v>11.98</v>
      </c>
      <c r="HV151">
        <v>4.9637</v>
      </c>
      <c r="HW151">
        <v>3.27455</v>
      </c>
      <c r="HX151">
        <v>9999</v>
      </c>
      <c r="HY151">
        <v>9999</v>
      </c>
      <c r="HZ151">
        <v>9999</v>
      </c>
      <c r="IA151">
        <v>31.7</v>
      </c>
      <c r="IB151">
        <v>1.86399</v>
      </c>
      <c r="IC151">
        <v>1.86013</v>
      </c>
      <c r="ID151">
        <v>1.85837</v>
      </c>
      <c r="IE151">
        <v>1.85977</v>
      </c>
      <c r="IF151">
        <v>1.85989</v>
      </c>
      <c r="IG151">
        <v>1.85837</v>
      </c>
      <c r="IH151">
        <v>1.85745</v>
      </c>
      <c r="II151">
        <v>1.85242</v>
      </c>
      <c r="IJ151">
        <v>0</v>
      </c>
      <c r="IK151">
        <v>0</v>
      </c>
      <c r="IL151">
        <v>0</v>
      </c>
      <c r="IM151">
        <v>0</v>
      </c>
      <c r="IN151" t="s">
        <v>441</v>
      </c>
      <c r="IO151" t="s">
        <v>442</v>
      </c>
      <c r="IP151" t="s">
        <v>443</v>
      </c>
      <c r="IQ151" t="s">
        <v>443</v>
      </c>
      <c r="IR151" t="s">
        <v>443</v>
      </c>
      <c r="IS151" t="s">
        <v>443</v>
      </c>
      <c r="IT151">
        <v>0</v>
      </c>
      <c r="IU151">
        <v>100</v>
      </c>
      <c r="IV151">
        <v>100</v>
      </c>
      <c r="IW151">
        <v>-0.8169999999999999</v>
      </c>
      <c r="IX151">
        <v>0.2857</v>
      </c>
      <c r="IY151">
        <v>-0.819046093373875</v>
      </c>
      <c r="IZ151">
        <v>-0.0008311593448893811</v>
      </c>
      <c r="JA151">
        <v>1.768286430498992E-06</v>
      </c>
      <c r="JB151">
        <v>-5.176383660599935E-10</v>
      </c>
      <c r="JC151">
        <v>0.01793090377665582</v>
      </c>
      <c r="JD151">
        <v>0.002652576625932546</v>
      </c>
      <c r="JE151">
        <v>0.0004569377311329863</v>
      </c>
      <c r="JF151">
        <v>1.003524486243527E-07</v>
      </c>
      <c r="JG151">
        <v>2</v>
      </c>
      <c r="JH151">
        <v>1975</v>
      </c>
      <c r="JI151">
        <v>1</v>
      </c>
      <c r="JJ151">
        <v>26</v>
      </c>
      <c r="JK151">
        <v>201435.1</v>
      </c>
      <c r="JL151">
        <v>201435.3</v>
      </c>
      <c r="JM151">
        <v>1.54419</v>
      </c>
      <c r="JN151">
        <v>2.62573</v>
      </c>
      <c r="JO151">
        <v>1.49658</v>
      </c>
      <c r="JP151">
        <v>2.34497</v>
      </c>
      <c r="JQ151">
        <v>1.54907</v>
      </c>
      <c r="JR151">
        <v>2.47192</v>
      </c>
      <c r="JS151">
        <v>36.0816</v>
      </c>
      <c r="JT151">
        <v>24.1751</v>
      </c>
      <c r="JU151">
        <v>18</v>
      </c>
      <c r="JV151">
        <v>481.952</v>
      </c>
      <c r="JW151">
        <v>495.354</v>
      </c>
      <c r="JX151">
        <v>27.1045</v>
      </c>
      <c r="JY151">
        <v>29.0262</v>
      </c>
      <c r="JZ151">
        <v>30.0004</v>
      </c>
      <c r="KA151">
        <v>29.1751</v>
      </c>
      <c r="KB151">
        <v>29.1549</v>
      </c>
      <c r="KC151">
        <v>31.0158</v>
      </c>
      <c r="KD151">
        <v>20.2612</v>
      </c>
      <c r="KE151">
        <v>99.62779999999999</v>
      </c>
      <c r="KF151">
        <v>27.0647</v>
      </c>
      <c r="KG151">
        <v>621.176</v>
      </c>
      <c r="KH151">
        <v>20.1963</v>
      </c>
      <c r="KI151">
        <v>101.93</v>
      </c>
      <c r="KJ151">
        <v>91.41759999999999</v>
      </c>
    </row>
    <row r="152" spans="1:296">
      <c r="A152">
        <v>134</v>
      </c>
      <c r="B152">
        <v>1759075717</v>
      </c>
      <c r="C152">
        <v>2633.900000095367</v>
      </c>
      <c r="D152" t="s">
        <v>712</v>
      </c>
      <c r="E152" t="s">
        <v>713</v>
      </c>
      <c r="F152">
        <v>5</v>
      </c>
      <c r="G152" t="s">
        <v>639</v>
      </c>
      <c r="H152">
        <v>1759075709.5</v>
      </c>
      <c r="I152">
        <f>(J152)/1000</f>
        <v>0</v>
      </c>
      <c r="J152">
        <f>IF(DO152, AM152, AG152)</f>
        <v>0</v>
      </c>
      <c r="K152">
        <f>IF(DO152, AH152, AF152)</f>
        <v>0</v>
      </c>
      <c r="L152">
        <f>DQ152 - IF(AT152&gt;1, K152*DK152*100.0/(AV152), 0)</f>
        <v>0</v>
      </c>
      <c r="M152">
        <f>((S152-I152/2)*L152-K152)/(S152+I152/2)</f>
        <v>0</v>
      </c>
      <c r="N152">
        <f>M152*(DX152+DY152)/1000.0</f>
        <v>0</v>
      </c>
      <c r="O152">
        <f>(DQ152 - IF(AT152&gt;1, K152*DK152*100.0/(AV152), 0))*(DX152+DY152)/1000.0</f>
        <v>0</v>
      </c>
      <c r="P152">
        <f>2.0/((1/R152-1/Q152)+SIGN(R152)*SQRT((1/R152-1/Q152)*(1/R152-1/Q152) + 4*DL152/((DL152+1)*(DL152+1))*(2*1/R152*1/Q152-1/Q152*1/Q152)))</f>
        <v>0</v>
      </c>
      <c r="Q152">
        <f>IF(LEFT(DM152,1)&lt;&gt;"0",IF(LEFT(DM152,1)="1",3.0,DN152),$D$5+$E$5*(EE152*DX152/($K$5*1000))+$F$5*(EE152*DX152/($K$5*1000))*MAX(MIN(DK152,$J$5),$I$5)*MAX(MIN(DK152,$J$5),$I$5)+$G$5*MAX(MIN(DK152,$J$5),$I$5)*(EE152*DX152/($K$5*1000))+$H$5*(EE152*DX152/($K$5*1000))*(EE152*DX152/($K$5*1000)))</f>
        <v>0</v>
      </c>
      <c r="R152">
        <f>I152*(1000-(1000*0.61365*exp(17.502*V152/(240.97+V152))/(DX152+DY152)+DS152)/2)/(1000*0.61365*exp(17.502*V152/(240.97+V152))/(DX152+DY152)-DS152)</f>
        <v>0</v>
      </c>
      <c r="S152">
        <f>1/((DL152+1)/(P152/1.6)+1/(Q152/1.37)) + DL152/((DL152+1)/(P152/1.6) + DL152/(Q152/1.37))</f>
        <v>0</v>
      </c>
      <c r="T152">
        <f>(DG152*DJ152)</f>
        <v>0</v>
      </c>
      <c r="U152">
        <f>(DZ152+(T152+2*0.95*5.67E-8*(((DZ152+$B$9)+273)^4-(DZ152+273)^4)-44100*I152)/(1.84*29.3*Q152+8*0.95*5.67E-8*(DZ152+273)^3))</f>
        <v>0</v>
      </c>
      <c r="V152">
        <f>($C$9*EA152+$D$9*EB152+$E$9*U152)</f>
        <v>0</v>
      </c>
      <c r="W152">
        <f>0.61365*exp(17.502*V152/(240.97+V152))</f>
        <v>0</v>
      </c>
      <c r="X152">
        <f>(Y152/Z152*100)</f>
        <v>0</v>
      </c>
      <c r="Y152">
        <f>DS152*(DX152+DY152)/1000</f>
        <v>0</v>
      </c>
      <c r="Z152">
        <f>0.61365*exp(17.502*DZ152/(240.97+DZ152))</f>
        <v>0</v>
      </c>
      <c r="AA152">
        <f>(W152-DS152*(DX152+DY152)/1000)</f>
        <v>0</v>
      </c>
      <c r="AB152">
        <f>(-I152*44100)</f>
        <v>0</v>
      </c>
      <c r="AC152">
        <f>2*29.3*Q152*0.92*(DZ152-V152)</f>
        <v>0</v>
      </c>
      <c r="AD152">
        <f>2*0.95*5.67E-8*(((DZ152+$B$9)+273)^4-(V152+273)^4)</f>
        <v>0</v>
      </c>
      <c r="AE152">
        <f>T152+AD152+AB152+AC152</f>
        <v>0</v>
      </c>
      <c r="AF152">
        <f>DW152*AT152*(DR152-DQ152*(1000-AT152*DT152)/(1000-AT152*DS152))/(100*DK152)</f>
        <v>0</v>
      </c>
      <c r="AG152">
        <f>1000*DW152*AT152*(DS152-DT152)/(100*DK152*(1000-AT152*DS152))</f>
        <v>0</v>
      </c>
      <c r="AH152">
        <f>(AI152 - AJ152 - DX152*1E3/(8.314*(DZ152+273.15)) * AL152/DW152 * AK152) * DW152/(100*DK152) * (1000 - DT152)/1000</f>
        <v>0</v>
      </c>
      <c r="AI152">
        <v>619.9928937486055</v>
      </c>
      <c r="AJ152">
        <v>592.8885454545455</v>
      </c>
      <c r="AK152">
        <v>3.46962623273904</v>
      </c>
      <c r="AL152">
        <v>65.07679589717384</v>
      </c>
      <c r="AM152">
        <f>(AO152 - AN152 + DX152*1E3/(8.314*(DZ152+273.15)) * AQ152/DW152 * AP152) * DW152/(100*DK152) * 1000/(1000 - AO152)</f>
        <v>0</v>
      </c>
      <c r="AN152">
        <v>20.11908906666667</v>
      </c>
      <c r="AO152">
        <v>21.73908909090909</v>
      </c>
      <c r="AP152">
        <v>0.005132294372290471</v>
      </c>
      <c r="AQ152">
        <v>105.27</v>
      </c>
      <c r="AR152">
        <v>1</v>
      </c>
      <c r="AS152">
        <v>0</v>
      </c>
      <c r="AT152">
        <f>IF(AR152*$H$15&gt;=AV152,1.0,(AV152/(AV152-AR152*$H$15)))</f>
        <v>0</v>
      </c>
      <c r="AU152">
        <f>(AT152-1)*100</f>
        <v>0</v>
      </c>
      <c r="AV152">
        <f>MAX(0,($B$15+$C$15*EE152)/(1+$D$15*EE152)*DX152/(DZ152+273)*$E$15)</f>
        <v>0</v>
      </c>
      <c r="AW152" t="s">
        <v>437</v>
      </c>
      <c r="AX152" t="s">
        <v>437</v>
      </c>
      <c r="AY152">
        <v>0</v>
      </c>
      <c r="AZ152">
        <v>0</v>
      </c>
      <c r="BA152">
        <f>1-AY152/AZ152</f>
        <v>0</v>
      </c>
      <c r="BB152">
        <v>0</v>
      </c>
      <c r="BC152" t="s">
        <v>437</v>
      </c>
      <c r="BD152" t="s">
        <v>437</v>
      </c>
      <c r="BE152">
        <v>0</v>
      </c>
      <c r="BF152">
        <v>0</v>
      </c>
      <c r="BG152">
        <f>1-BE152/BF152</f>
        <v>0</v>
      </c>
      <c r="BH152">
        <v>0.5</v>
      </c>
      <c r="BI152">
        <f>DH152</f>
        <v>0</v>
      </c>
      <c r="BJ152">
        <f>K152</f>
        <v>0</v>
      </c>
      <c r="BK152">
        <f>BG152*BH152*BI152</f>
        <v>0</v>
      </c>
      <c r="BL152">
        <f>(BJ152-BB152)/BI152</f>
        <v>0</v>
      </c>
      <c r="BM152">
        <f>(AZ152-BF152)/BF152</f>
        <v>0</v>
      </c>
      <c r="BN152">
        <f>AY152/(BA152+AY152/BF152)</f>
        <v>0</v>
      </c>
      <c r="BO152" t="s">
        <v>437</v>
      </c>
      <c r="BP152">
        <v>0</v>
      </c>
      <c r="BQ152">
        <f>IF(BP152&lt;&gt;0, BP152, BN152)</f>
        <v>0</v>
      </c>
      <c r="BR152">
        <f>1-BQ152/BF152</f>
        <v>0</v>
      </c>
      <c r="BS152">
        <f>(BF152-BE152)/(BF152-BQ152)</f>
        <v>0</v>
      </c>
      <c r="BT152">
        <f>(AZ152-BF152)/(AZ152-BQ152)</f>
        <v>0</v>
      </c>
      <c r="BU152">
        <f>(BF152-BE152)/(BF152-AY152)</f>
        <v>0</v>
      </c>
      <c r="BV152">
        <f>(AZ152-BF152)/(AZ152-AY152)</f>
        <v>0</v>
      </c>
      <c r="BW152">
        <f>(BS152*BQ152/BE152)</f>
        <v>0</v>
      </c>
      <c r="BX152">
        <f>(1-BW152)</f>
        <v>0</v>
      </c>
      <c r="DG152">
        <f>$B$13*EF152+$C$13*EG152+$F$13*ER152*(1-EU152)</f>
        <v>0</v>
      </c>
      <c r="DH152">
        <f>DG152*DI152</f>
        <v>0</v>
      </c>
      <c r="DI152">
        <f>($B$13*$D$11+$C$13*$D$11+$F$13*((FE152+EW152)/MAX(FE152+EW152+FF152, 0.1)*$I$11+FF152/MAX(FE152+EW152+FF152, 0.1)*$J$11))/($B$13+$C$13+$F$13)</f>
        <v>0</v>
      </c>
      <c r="DJ152">
        <f>($B$13*$K$11+$C$13*$K$11+$F$13*((FE152+EW152)/MAX(FE152+EW152+FF152, 0.1)*$P$11+FF152/MAX(FE152+EW152+FF152, 0.1)*$Q$11))/($B$13+$C$13+$F$13)</f>
        <v>0</v>
      </c>
      <c r="DK152">
        <v>2.96</v>
      </c>
      <c r="DL152">
        <v>0.5</v>
      </c>
      <c r="DM152" t="s">
        <v>438</v>
      </c>
      <c r="DN152">
        <v>2</v>
      </c>
      <c r="DO152" t="b">
        <v>1</v>
      </c>
      <c r="DP152">
        <v>1759075709.5</v>
      </c>
      <c r="DQ152">
        <v>556.4174444444444</v>
      </c>
      <c r="DR152">
        <v>592.5244074074074</v>
      </c>
      <c r="DS152">
        <v>21.71968148148148</v>
      </c>
      <c r="DT152">
        <v>20.04768888888889</v>
      </c>
      <c r="DU152">
        <v>557.2398148148147</v>
      </c>
      <c r="DV152">
        <v>21.43398518518518</v>
      </c>
      <c r="DW152">
        <v>499.9638888888888</v>
      </c>
      <c r="DX152">
        <v>90.8981222222222</v>
      </c>
      <c r="DY152">
        <v>0.06810946296296295</v>
      </c>
      <c r="DZ152">
        <v>28.88362592592593</v>
      </c>
      <c r="EA152">
        <v>30.06281851851852</v>
      </c>
      <c r="EB152">
        <v>999.9000000000001</v>
      </c>
      <c r="EC152">
        <v>0</v>
      </c>
      <c r="ED152">
        <v>0</v>
      </c>
      <c r="EE152">
        <v>9990.459999999999</v>
      </c>
      <c r="EF152">
        <v>0</v>
      </c>
      <c r="EG152">
        <v>11.1107</v>
      </c>
      <c r="EH152">
        <v>-36.10705925925926</v>
      </c>
      <c r="EI152">
        <v>568.7709259259259</v>
      </c>
      <c r="EJ152">
        <v>604.6470740740741</v>
      </c>
      <c r="EK152">
        <v>1.671984074074074</v>
      </c>
      <c r="EL152">
        <v>592.5244074074074</v>
      </c>
      <c r="EM152">
        <v>20.04768888888889</v>
      </c>
      <c r="EN152">
        <v>1.974277037037037</v>
      </c>
      <c r="EO152">
        <v>1.822298148148148</v>
      </c>
      <c r="EP152">
        <v>17.23954074074074</v>
      </c>
      <c r="EQ152">
        <v>15.97932962962963</v>
      </c>
      <c r="ER152">
        <v>1999.983703703703</v>
      </c>
      <c r="ES152">
        <v>0.9799961111111114</v>
      </c>
      <c r="ET152">
        <v>0.02000422222222222</v>
      </c>
      <c r="EU152">
        <v>0</v>
      </c>
      <c r="EV152">
        <v>420.6391481481481</v>
      </c>
      <c r="EW152">
        <v>5.00078</v>
      </c>
      <c r="EX152">
        <v>8319.948518518519</v>
      </c>
      <c r="EY152">
        <v>16379.47407407408</v>
      </c>
      <c r="EZ152">
        <v>39.53918518518518</v>
      </c>
      <c r="FA152">
        <v>40.45799999999999</v>
      </c>
      <c r="FB152">
        <v>39.72418518518518</v>
      </c>
      <c r="FC152">
        <v>40.0667037037037</v>
      </c>
      <c r="FD152">
        <v>40.52988888888888</v>
      </c>
      <c r="FE152">
        <v>1955.073703703704</v>
      </c>
      <c r="FF152">
        <v>39.91</v>
      </c>
      <c r="FG152">
        <v>0</v>
      </c>
      <c r="FH152">
        <v>1759075709</v>
      </c>
      <c r="FI152">
        <v>0</v>
      </c>
      <c r="FJ152">
        <v>420.6478461538461</v>
      </c>
      <c r="FK152">
        <v>0.4846495782300894</v>
      </c>
      <c r="FL152">
        <v>7.505299120421244</v>
      </c>
      <c r="FM152">
        <v>8320.011153846153</v>
      </c>
      <c r="FN152">
        <v>15</v>
      </c>
      <c r="FO152">
        <v>0</v>
      </c>
      <c r="FP152" t="s">
        <v>439</v>
      </c>
      <c r="FQ152">
        <v>1746989605.5</v>
      </c>
      <c r="FR152">
        <v>1746989593.5</v>
      </c>
      <c r="FS152">
        <v>0</v>
      </c>
      <c r="FT152">
        <v>-0.274</v>
      </c>
      <c r="FU152">
        <v>-0.002</v>
      </c>
      <c r="FV152">
        <v>2.549</v>
      </c>
      <c r="FW152">
        <v>0.129</v>
      </c>
      <c r="FX152">
        <v>420</v>
      </c>
      <c r="FY152">
        <v>17</v>
      </c>
      <c r="FZ152">
        <v>0.02</v>
      </c>
      <c r="GA152">
        <v>0.04</v>
      </c>
      <c r="GB152">
        <v>-36.05076</v>
      </c>
      <c r="GC152">
        <v>-1.11276472795495</v>
      </c>
      <c r="GD152">
        <v>0.2069370819838727</v>
      </c>
      <c r="GE152">
        <v>0</v>
      </c>
      <c r="GF152">
        <v>420.6541176470588</v>
      </c>
      <c r="GG152">
        <v>-0.157402591355541</v>
      </c>
      <c r="GH152">
        <v>0.2249287161205488</v>
      </c>
      <c r="GI152">
        <v>1</v>
      </c>
      <c r="GJ152">
        <v>1.69960575</v>
      </c>
      <c r="GK152">
        <v>-0.5859004502814285</v>
      </c>
      <c r="GL152">
        <v>0.05764517702668195</v>
      </c>
      <c r="GM152">
        <v>0</v>
      </c>
      <c r="GN152">
        <v>1</v>
      </c>
      <c r="GO152">
        <v>3</v>
      </c>
      <c r="GP152" t="s">
        <v>455</v>
      </c>
      <c r="GQ152">
        <v>3.10212</v>
      </c>
      <c r="GR152">
        <v>2.72631</v>
      </c>
      <c r="GS152">
        <v>0.112191</v>
      </c>
      <c r="GT152">
        <v>0.116946</v>
      </c>
      <c r="GU152">
        <v>0.100956</v>
      </c>
      <c r="GV152">
        <v>0.0969629</v>
      </c>
      <c r="GW152">
        <v>23202.3</v>
      </c>
      <c r="GX152">
        <v>20962.7</v>
      </c>
      <c r="GY152">
        <v>26698.8</v>
      </c>
      <c r="GZ152">
        <v>23961.3</v>
      </c>
      <c r="HA152">
        <v>38408.5</v>
      </c>
      <c r="HB152">
        <v>31987.3</v>
      </c>
      <c r="HC152">
        <v>46618.2</v>
      </c>
      <c r="HD152">
        <v>37905.2</v>
      </c>
      <c r="HE152">
        <v>1.8678</v>
      </c>
      <c r="HF152">
        <v>1.8657</v>
      </c>
      <c r="HG152">
        <v>0.118479</v>
      </c>
      <c r="HH152">
        <v>0</v>
      </c>
      <c r="HI152">
        <v>28.1053</v>
      </c>
      <c r="HJ152">
        <v>999.9</v>
      </c>
      <c r="HK152">
        <v>48.8</v>
      </c>
      <c r="HL152">
        <v>31.1</v>
      </c>
      <c r="HM152">
        <v>24.3565</v>
      </c>
      <c r="HN152">
        <v>61.6591</v>
      </c>
      <c r="HO152">
        <v>22.2516</v>
      </c>
      <c r="HP152">
        <v>1</v>
      </c>
      <c r="HQ152">
        <v>0.138262</v>
      </c>
      <c r="HR152">
        <v>0.831574</v>
      </c>
      <c r="HS152">
        <v>20.2781</v>
      </c>
      <c r="HT152">
        <v>5.21085</v>
      </c>
      <c r="HU152">
        <v>11.9796</v>
      </c>
      <c r="HV152">
        <v>4.96335</v>
      </c>
      <c r="HW152">
        <v>3.2743</v>
      </c>
      <c r="HX152">
        <v>9999</v>
      </c>
      <c r="HY152">
        <v>9999</v>
      </c>
      <c r="HZ152">
        <v>9999</v>
      </c>
      <c r="IA152">
        <v>31.7</v>
      </c>
      <c r="IB152">
        <v>1.86399</v>
      </c>
      <c r="IC152">
        <v>1.86017</v>
      </c>
      <c r="ID152">
        <v>1.85838</v>
      </c>
      <c r="IE152">
        <v>1.85978</v>
      </c>
      <c r="IF152">
        <v>1.85989</v>
      </c>
      <c r="IG152">
        <v>1.85837</v>
      </c>
      <c r="IH152">
        <v>1.85745</v>
      </c>
      <c r="II152">
        <v>1.85242</v>
      </c>
      <c r="IJ152">
        <v>0</v>
      </c>
      <c r="IK152">
        <v>0</v>
      </c>
      <c r="IL152">
        <v>0</v>
      </c>
      <c r="IM152">
        <v>0</v>
      </c>
      <c r="IN152" t="s">
        <v>441</v>
      </c>
      <c r="IO152" t="s">
        <v>442</v>
      </c>
      <c r="IP152" t="s">
        <v>443</v>
      </c>
      <c r="IQ152" t="s">
        <v>443</v>
      </c>
      <c r="IR152" t="s">
        <v>443</v>
      </c>
      <c r="IS152" t="s">
        <v>443</v>
      </c>
      <c r="IT152">
        <v>0</v>
      </c>
      <c r="IU152">
        <v>100</v>
      </c>
      <c r="IV152">
        <v>100</v>
      </c>
      <c r="IW152">
        <v>-0.806</v>
      </c>
      <c r="IX152">
        <v>0.2862</v>
      </c>
      <c r="IY152">
        <v>-0.819046093373875</v>
      </c>
      <c r="IZ152">
        <v>-0.0008311593448893811</v>
      </c>
      <c r="JA152">
        <v>1.768286430498992E-06</v>
      </c>
      <c r="JB152">
        <v>-5.176383660599935E-10</v>
      </c>
      <c r="JC152">
        <v>0.01793090377665582</v>
      </c>
      <c r="JD152">
        <v>0.002652576625932546</v>
      </c>
      <c r="JE152">
        <v>0.0004569377311329863</v>
      </c>
      <c r="JF152">
        <v>1.003524486243527E-07</v>
      </c>
      <c r="JG152">
        <v>2</v>
      </c>
      <c r="JH152">
        <v>1975</v>
      </c>
      <c r="JI152">
        <v>1</v>
      </c>
      <c r="JJ152">
        <v>26</v>
      </c>
      <c r="JK152">
        <v>201435.2</v>
      </c>
      <c r="JL152">
        <v>201435.4</v>
      </c>
      <c r="JM152">
        <v>1.57104</v>
      </c>
      <c r="JN152">
        <v>2.61597</v>
      </c>
      <c r="JO152">
        <v>1.49658</v>
      </c>
      <c r="JP152">
        <v>2.34497</v>
      </c>
      <c r="JQ152">
        <v>1.54907</v>
      </c>
      <c r="JR152">
        <v>2.44507</v>
      </c>
      <c r="JS152">
        <v>36.0816</v>
      </c>
      <c r="JT152">
        <v>24.1751</v>
      </c>
      <c r="JU152">
        <v>18</v>
      </c>
      <c r="JV152">
        <v>482.024</v>
      </c>
      <c r="JW152">
        <v>495.285</v>
      </c>
      <c r="JX152">
        <v>27.0345</v>
      </c>
      <c r="JY152">
        <v>29.0303</v>
      </c>
      <c r="JZ152">
        <v>30.0004</v>
      </c>
      <c r="KA152">
        <v>29.1788</v>
      </c>
      <c r="KB152">
        <v>29.1586</v>
      </c>
      <c r="KC152">
        <v>31.7374</v>
      </c>
      <c r="KD152">
        <v>19.9827</v>
      </c>
      <c r="KE152">
        <v>99.62779999999999</v>
      </c>
      <c r="KF152">
        <v>26.9985</v>
      </c>
      <c r="KG152">
        <v>641.275</v>
      </c>
      <c r="KH152">
        <v>20.2322</v>
      </c>
      <c r="KI152">
        <v>101.93</v>
      </c>
      <c r="KJ152">
        <v>91.417</v>
      </c>
    </row>
    <row r="153" spans="1:296">
      <c r="A153">
        <v>135</v>
      </c>
      <c r="B153">
        <v>1759075722</v>
      </c>
      <c r="C153">
        <v>2638.900000095367</v>
      </c>
      <c r="D153" t="s">
        <v>714</v>
      </c>
      <c r="E153" t="s">
        <v>715</v>
      </c>
      <c r="F153">
        <v>5</v>
      </c>
      <c r="G153" t="s">
        <v>639</v>
      </c>
      <c r="H153">
        <v>1759075714.214286</v>
      </c>
      <c r="I153">
        <f>(J153)/1000</f>
        <v>0</v>
      </c>
      <c r="J153">
        <f>IF(DO153, AM153, AG153)</f>
        <v>0</v>
      </c>
      <c r="K153">
        <f>IF(DO153, AH153, AF153)</f>
        <v>0</v>
      </c>
      <c r="L153">
        <f>DQ153 - IF(AT153&gt;1, K153*DK153*100.0/(AV153), 0)</f>
        <v>0</v>
      </c>
      <c r="M153">
        <f>((S153-I153/2)*L153-K153)/(S153+I153/2)</f>
        <v>0</v>
      </c>
      <c r="N153">
        <f>M153*(DX153+DY153)/1000.0</f>
        <v>0</v>
      </c>
      <c r="O153">
        <f>(DQ153 - IF(AT153&gt;1, K153*DK153*100.0/(AV153), 0))*(DX153+DY153)/1000.0</f>
        <v>0</v>
      </c>
      <c r="P153">
        <f>2.0/((1/R153-1/Q153)+SIGN(R153)*SQRT((1/R153-1/Q153)*(1/R153-1/Q153) + 4*DL153/((DL153+1)*(DL153+1))*(2*1/R153*1/Q153-1/Q153*1/Q153)))</f>
        <v>0</v>
      </c>
      <c r="Q153">
        <f>IF(LEFT(DM153,1)&lt;&gt;"0",IF(LEFT(DM153,1)="1",3.0,DN153),$D$5+$E$5*(EE153*DX153/($K$5*1000))+$F$5*(EE153*DX153/($K$5*1000))*MAX(MIN(DK153,$J$5),$I$5)*MAX(MIN(DK153,$J$5),$I$5)+$G$5*MAX(MIN(DK153,$J$5),$I$5)*(EE153*DX153/($K$5*1000))+$H$5*(EE153*DX153/($K$5*1000))*(EE153*DX153/($K$5*1000)))</f>
        <v>0</v>
      </c>
      <c r="R153">
        <f>I153*(1000-(1000*0.61365*exp(17.502*V153/(240.97+V153))/(DX153+DY153)+DS153)/2)/(1000*0.61365*exp(17.502*V153/(240.97+V153))/(DX153+DY153)-DS153)</f>
        <v>0</v>
      </c>
      <c r="S153">
        <f>1/((DL153+1)/(P153/1.6)+1/(Q153/1.37)) + DL153/((DL153+1)/(P153/1.6) + DL153/(Q153/1.37))</f>
        <v>0</v>
      </c>
      <c r="T153">
        <f>(DG153*DJ153)</f>
        <v>0</v>
      </c>
      <c r="U153">
        <f>(DZ153+(T153+2*0.95*5.67E-8*(((DZ153+$B$9)+273)^4-(DZ153+273)^4)-44100*I153)/(1.84*29.3*Q153+8*0.95*5.67E-8*(DZ153+273)^3))</f>
        <v>0</v>
      </c>
      <c r="V153">
        <f>($C$9*EA153+$D$9*EB153+$E$9*U153)</f>
        <v>0</v>
      </c>
      <c r="W153">
        <f>0.61365*exp(17.502*V153/(240.97+V153))</f>
        <v>0</v>
      </c>
      <c r="X153">
        <f>(Y153/Z153*100)</f>
        <v>0</v>
      </c>
      <c r="Y153">
        <f>DS153*(DX153+DY153)/1000</f>
        <v>0</v>
      </c>
      <c r="Z153">
        <f>0.61365*exp(17.502*DZ153/(240.97+DZ153))</f>
        <v>0</v>
      </c>
      <c r="AA153">
        <f>(W153-DS153*(DX153+DY153)/1000)</f>
        <v>0</v>
      </c>
      <c r="AB153">
        <f>(-I153*44100)</f>
        <v>0</v>
      </c>
      <c r="AC153">
        <f>2*29.3*Q153*0.92*(DZ153-V153)</f>
        <v>0</v>
      </c>
      <c r="AD153">
        <f>2*0.95*5.67E-8*(((DZ153+$B$9)+273)^4-(V153+273)^4)</f>
        <v>0</v>
      </c>
      <c r="AE153">
        <f>T153+AD153+AB153+AC153</f>
        <v>0</v>
      </c>
      <c r="AF153">
        <f>DW153*AT153*(DR153-DQ153*(1000-AT153*DT153)/(1000-AT153*DS153))/(100*DK153)</f>
        <v>0</v>
      </c>
      <c r="AG153">
        <f>1000*DW153*AT153*(DS153-DT153)/(100*DK153*(1000-AT153*DS153))</f>
        <v>0</v>
      </c>
      <c r="AH153">
        <f>(AI153 - AJ153 - DX153*1E3/(8.314*(DZ153+273.15)) * AL153/DW153 * AK153) * DW153/(100*DK153) * (1000 - DT153)/1000</f>
        <v>0</v>
      </c>
      <c r="AI153">
        <v>636.6863524427451</v>
      </c>
      <c r="AJ153">
        <v>609.7827878787876</v>
      </c>
      <c r="AK153">
        <v>3.370121662120229</v>
      </c>
      <c r="AL153">
        <v>65.07679589717384</v>
      </c>
      <c r="AM153">
        <f>(AO153 - AN153 + DX153*1E3/(8.314*(DZ153+273.15)) * AQ153/DW153 * AP153) * DW153/(100*DK153) * 1000/(1000 - AO153)</f>
        <v>0</v>
      </c>
      <c r="AN153">
        <v>20.16198701333334</v>
      </c>
      <c r="AO153">
        <v>21.75169575757574</v>
      </c>
      <c r="AP153">
        <v>0.0007304242424216692</v>
      </c>
      <c r="AQ153">
        <v>105.27</v>
      </c>
      <c r="AR153">
        <v>1</v>
      </c>
      <c r="AS153">
        <v>0</v>
      </c>
      <c r="AT153">
        <f>IF(AR153*$H$15&gt;=AV153,1.0,(AV153/(AV153-AR153*$H$15)))</f>
        <v>0</v>
      </c>
      <c r="AU153">
        <f>(AT153-1)*100</f>
        <v>0</v>
      </c>
      <c r="AV153">
        <f>MAX(0,($B$15+$C$15*EE153)/(1+$D$15*EE153)*DX153/(DZ153+273)*$E$15)</f>
        <v>0</v>
      </c>
      <c r="AW153" t="s">
        <v>437</v>
      </c>
      <c r="AX153" t="s">
        <v>437</v>
      </c>
      <c r="AY153">
        <v>0</v>
      </c>
      <c r="AZ153">
        <v>0</v>
      </c>
      <c r="BA153">
        <f>1-AY153/AZ153</f>
        <v>0</v>
      </c>
      <c r="BB153">
        <v>0</v>
      </c>
      <c r="BC153" t="s">
        <v>437</v>
      </c>
      <c r="BD153" t="s">
        <v>437</v>
      </c>
      <c r="BE153">
        <v>0</v>
      </c>
      <c r="BF153">
        <v>0</v>
      </c>
      <c r="BG153">
        <f>1-BE153/BF153</f>
        <v>0</v>
      </c>
      <c r="BH153">
        <v>0.5</v>
      </c>
      <c r="BI153">
        <f>DH153</f>
        <v>0</v>
      </c>
      <c r="BJ153">
        <f>K153</f>
        <v>0</v>
      </c>
      <c r="BK153">
        <f>BG153*BH153*BI153</f>
        <v>0</v>
      </c>
      <c r="BL153">
        <f>(BJ153-BB153)/BI153</f>
        <v>0</v>
      </c>
      <c r="BM153">
        <f>(AZ153-BF153)/BF153</f>
        <v>0</v>
      </c>
      <c r="BN153">
        <f>AY153/(BA153+AY153/BF153)</f>
        <v>0</v>
      </c>
      <c r="BO153" t="s">
        <v>437</v>
      </c>
      <c r="BP153">
        <v>0</v>
      </c>
      <c r="BQ153">
        <f>IF(BP153&lt;&gt;0, BP153, BN153)</f>
        <v>0</v>
      </c>
      <c r="BR153">
        <f>1-BQ153/BF153</f>
        <v>0</v>
      </c>
      <c r="BS153">
        <f>(BF153-BE153)/(BF153-BQ153)</f>
        <v>0</v>
      </c>
      <c r="BT153">
        <f>(AZ153-BF153)/(AZ153-BQ153)</f>
        <v>0</v>
      </c>
      <c r="BU153">
        <f>(BF153-BE153)/(BF153-AY153)</f>
        <v>0</v>
      </c>
      <c r="BV153">
        <f>(AZ153-BF153)/(AZ153-AY153)</f>
        <v>0</v>
      </c>
      <c r="BW153">
        <f>(BS153*BQ153/BE153)</f>
        <v>0</v>
      </c>
      <c r="BX153">
        <f>(1-BW153)</f>
        <v>0</v>
      </c>
      <c r="DG153">
        <f>$B$13*EF153+$C$13*EG153+$F$13*ER153*(1-EU153)</f>
        <v>0</v>
      </c>
      <c r="DH153">
        <f>DG153*DI153</f>
        <v>0</v>
      </c>
      <c r="DI153">
        <f>($B$13*$D$11+$C$13*$D$11+$F$13*((FE153+EW153)/MAX(FE153+EW153+FF153, 0.1)*$I$11+FF153/MAX(FE153+EW153+FF153, 0.1)*$J$11))/($B$13+$C$13+$F$13)</f>
        <v>0</v>
      </c>
      <c r="DJ153">
        <f>($B$13*$K$11+$C$13*$K$11+$F$13*((FE153+EW153)/MAX(FE153+EW153+FF153, 0.1)*$P$11+FF153/MAX(FE153+EW153+FF153, 0.1)*$Q$11))/($B$13+$C$13+$F$13)</f>
        <v>0</v>
      </c>
      <c r="DK153">
        <v>2.96</v>
      </c>
      <c r="DL153">
        <v>0.5</v>
      </c>
      <c r="DM153" t="s">
        <v>438</v>
      </c>
      <c r="DN153">
        <v>2</v>
      </c>
      <c r="DO153" t="b">
        <v>1</v>
      </c>
      <c r="DP153">
        <v>1759075714.214286</v>
      </c>
      <c r="DQ153">
        <v>572.2257142857142</v>
      </c>
      <c r="DR153">
        <v>608.2840357142858</v>
      </c>
      <c r="DS153">
        <v>21.72959642857143</v>
      </c>
      <c r="DT153">
        <v>20.09989642857143</v>
      </c>
      <c r="DU153">
        <v>573.0374642857142</v>
      </c>
      <c r="DV153">
        <v>21.44368571428571</v>
      </c>
      <c r="DW153">
        <v>499.9471071428571</v>
      </c>
      <c r="DX153">
        <v>90.89851071428572</v>
      </c>
      <c r="DY153">
        <v>0.06828674999999999</v>
      </c>
      <c r="DZ153">
        <v>28.87191071428571</v>
      </c>
      <c r="EA153">
        <v>30.05332857142857</v>
      </c>
      <c r="EB153">
        <v>999.9000000000002</v>
      </c>
      <c r="EC153">
        <v>0</v>
      </c>
      <c r="ED153">
        <v>0</v>
      </c>
      <c r="EE153">
        <v>9997.411428571428</v>
      </c>
      <c r="EF153">
        <v>0</v>
      </c>
      <c r="EG153">
        <v>11.1107</v>
      </c>
      <c r="EH153">
        <v>-36.05845357142856</v>
      </c>
      <c r="EI153">
        <v>584.9362142857143</v>
      </c>
      <c r="EJ153">
        <v>620.7620714285714</v>
      </c>
      <c r="EK153">
        <v>1.629696428571429</v>
      </c>
      <c r="EL153">
        <v>608.2840357142858</v>
      </c>
      <c r="EM153">
        <v>20.09989642857143</v>
      </c>
      <c r="EN153">
        <v>1.975187857142857</v>
      </c>
      <c r="EO153">
        <v>1.827052142857143</v>
      </c>
      <c r="EP153">
        <v>17.246825</v>
      </c>
      <c r="EQ153">
        <v>16.02011785714286</v>
      </c>
      <c r="ER153">
        <v>1999.996071428571</v>
      </c>
      <c r="ES153">
        <v>0.9799962500000002</v>
      </c>
      <c r="ET153">
        <v>0.02000407857142857</v>
      </c>
      <c r="EU153">
        <v>0</v>
      </c>
      <c r="EV153">
        <v>420.6893571428571</v>
      </c>
      <c r="EW153">
        <v>5.00078</v>
      </c>
      <c r="EX153">
        <v>8320.829285714286</v>
      </c>
      <c r="EY153">
        <v>16379.575</v>
      </c>
      <c r="EZ153">
        <v>39.53775</v>
      </c>
      <c r="FA153">
        <v>40.46399999999999</v>
      </c>
      <c r="FB153">
        <v>39.74067857142857</v>
      </c>
      <c r="FC153">
        <v>40.05985714285713</v>
      </c>
      <c r="FD153">
        <v>40.53546428571428</v>
      </c>
      <c r="FE153">
        <v>1955.086071428571</v>
      </c>
      <c r="FF153">
        <v>39.91</v>
      </c>
      <c r="FG153">
        <v>0</v>
      </c>
      <c r="FH153">
        <v>1759075713.8</v>
      </c>
      <c r="FI153">
        <v>0</v>
      </c>
      <c r="FJ153">
        <v>420.695076923077</v>
      </c>
      <c r="FK153">
        <v>1.394256411421916</v>
      </c>
      <c r="FL153">
        <v>12.41743587254637</v>
      </c>
      <c r="FM153">
        <v>8320.872692307692</v>
      </c>
      <c r="FN153">
        <v>15</v>
      </c>
      <c r="FO153">
        <v>0</v>
      </c>
      <c r="FP153" t="s">
        <v>439</v>
      </c>
      <c r="FQ153">
        <v>1746989605.5</v>
      </c>
      <c r="FR153">
        <v>1746989593.5</v>
      </c>
      <c r="FS153">
        <v>0</v>
      </c>
      <c r="FT153">
        <v>-0.274</v>
      </c>
      <c r="FU153">
        <v>-0.002</v>
      </c>
      <c r="FV153">
        <v>2.549</v>
      </c>
      <c r="FW153">
        <v>0.129</v>
      </c>
      <c r="FX153">
        <v>420</v>
      </c>
      <c r="FY153">
        <v>17</v>
      </c>
      <c r="FZ153">
        <v>0.02</v>
      </c>
      <c r="GA153">
        <v>0.04</v>
      </c>
      <c r="GB153">
        <v>-36.08390487804878</v>
      </c>
      <c r="GC153">
        <v>0.2294905923344709</v>
      </c>
      <c r="GD153">
        <v>0.1712001993833171</v>
      </c>
      <c r="GE153">
        <v>1</v>
      </c>
      <c r="GF153">
        <v>420.6860294117647</v>
      </c>
      <c r="GG153">
        <v>0.6996333095100566</v>
      </c>
      <c r="GH153">
        <v>0.2510291154069706</v>
      </c>
      <c r="GI153">
        <v>1</v>
      </c>
      <c r="GJ153">
        <v>1.656179756097561</v>
      </c>
      <c r="GK153">
        <v>-0.5507163763066205</v>
      </c>
      <c r="GL153">
        <v>0.0557120635658901</v>
      </c>
      <c r="GM153">
        <v>0</v>
      </c>
      <c r="GN153">
        <v>2</v>
      </c>
      <c r="GO153">
        <v>3</v>
      </c>
      <c r="GP153" t="s">
        <v>446</v>
      </c>
      <c r="GQ153">
        <v>3.1023</v>
      </c>
      <c r="GR153">
        <v>2.72611</v>
      </c>
      <c r="GS153">
        <v>0.114426</v>
      </c>
      <c r="GT153">
        <v>0.119172</v>
      </c>
      <c r="GU153">
        <v>0.101001</v>
      </c>
      <c r="GV153">
        <v>0.09711259999999999</v>
      </c>
      <c r="GW153">
        <v>23143.8</v>
      </c>
      <c r="GX153">
        <v>20909.8</v>
      </c>
      <c r="GY153">
        <v>26698.6</v>
      </c>
      <c r="GZ153">
        <v>23961.2</v>
      </c>
      <c r="HA153">
        <v>38406.6</v>
      </c>
      <c r="HB153">
        <v>31981.7</v>
      </c>
      <c r="HC153">
        <v>46618</v>
      </c>
      <c r="HD153">
        <v>37904.6</v>
      </c>
      <c r="HE153">
        <v>1.8679</v>
      </c>
      <c r="HF153">
        <v>1.86523</v>
      </c>
      <c r="HG153">
        <v>0.118434</v>
      </c>
      <c r="HH153">
        <v>0</v>
      </c>
      <c r="HI153">
        <v>28.1046</v>
      </c>
      <c r="HJ153">
        <v>999.9</v>
      </c>
      <c r="HK153">
        <v>48.8</v>
      </c>
      <c r="HL153">
        <v>31.1</v>
      </c>
      <c r="HM153">
        <v>24.358</v>
      </c>
      <c r="HN153">
        <v>61.0691</v>
      </c>
      <c r="HO153">
        <v>22.1715</v>
      </c>
      <c r="HP153">
        <v>1</v>
      </c>
      <c r="HQ153">
        <v>0.138676</v>
      </c>
      <c r="HR153">
        <v>0.791558</v>
      </c>
      <c r="HS153">
        <v>20.2784</v>
      </c>
      <c r="HT153">
        <v>5.21145</v>
      </c>
      <c r="HU153">
        <v>11.9798</v>
      </c>
      <c r="HV153">
        <v>4.9634</v>
      </c>
      <c r="HW153">
        <v>3.2743</v>
      </c>
      <c r="HX153">
        <v>9999</v>
      </c>
      <c r="HY153">
        <v>9999</v>
      </c>
      <c r="HZ153">
        <v>9999</v>
      </c>
      <c r="IA153">
        <v>31.7</v>
      </c>
      <c r="IB153">
        <v>1.864</v>
      </c>
      <c r="IC153">
        <v>1.86016</v>
      </c>
      <c r="ID153">
        <v>1.8584</v>
      </c>
      <c r="IE153">
        <v>1.85981</v>
      </c>
      <c r="IF153">
        <v>1.85989</v>
      </c>
      <c r="IG153">
        <v>1.85837</v>
      </c>
      <c r="IH153">
        <v>1.85745</v>
      </c>
      <c r="II153">
        <v>1.85242</v>
      </c>
      <c r="IJ153">
        <v>0</v>
      </c>
      <c r="IK153">
        <v>0</v>
      </c>
      <c r="IL153">
        <v>0</v>
      </c>
      <c r="IM153">
        <v>0</v>
      </c>
      <c r="IN153" t="s">
        <v>441</v>
      </c>
      <c r="IO153" t="s">
        <v>442</v>
      </c>
      <c r="IP153" t="s">
        <v>443</v>
      </c>
      <c r="IQ153" t="s">
        <v>443</v>
      </c>
      <c r="IR153" t="s">
        <v>443</v>
      </c>
      <c r="IS153" t="s">
        <v>443</v>
      </c>
      <c r="IT153">
        <v>0</v>
      </c>
      <c r="IU153">
        <v>100</v>
      </c>
      <c r="IV153">
        <v>100</v>
      </c>
      <c r="IW153">
        <v>-0.794</v>
      </c>
      <c r="IX153">
        <v>0.2865</v>
      </c>
      <c r="IY153">
        <v>-0.819046093373875</v>
      </c>
      <c r="IZ153">
        <v>-0.0008311593448893811</v>
      </c>
      <c r="JA153">
        <v>1.768286430498992E-06</v>
      </c>
      <c r="JB153">
        <v>-5.176383660599935E-10</v>
      </c>
      <c r="JC153">
        <v>0.01793090377665582</v>
      </c>
      <c r="JD153">
        <v>0.002652576625932546</v>
      </c>
      <c r="JE153">
        <v>0.0004569377311329863</v>
      </c>
      <c r="JF153">
        <v>1.003524486243527E-07</v>
      </c>
      <c r="JG153">
        <v>2</v>
      </c>
      <c r="JH153">
        <v>1975</v>
      </c>
      <c r="JI153">
        <v>1</v>
      </c>
      <c r="JJ153">
        <v>26</v>
      </c>
      <c r="JK153">
        <v>201435.3</v>
      </c>
      <c r="JL153">
        <v>201435.5</v>
      </c>
      <c r="JM153">
        <v>1.61255</v>
      </c>
      <c r="JN153">
        <v>2.63184</v>
      </c>
      <c r="JO153">
        <v>1.49658</v>
      </c>
      <c r="JP153">
        <v>2.34497</v>
      </c>
      <c r="JQ153">
        <v>1.54907</v>
      </c>
      <c r="JR153">
        <v>2.37427</v>
      </c>
      <c r="JS153">
        <v>36.0816</v>
      </c>
      <c r="JT153">
        <v>24.1751</v>
      </c>
      <c r="JU153">
        <v>18</v>
      </c>
      <c r="JV153">
        <v>482.11</v>
      </c>
      <c r="JW153">
        <v>495.001</v>
      </c>
      <c r="JX153">
        <v>26.9716</v>
      </c>
      <c r="JY153">
        <v>29.0346</v>
      </c>
      <c r="JZ153">
        <v>30.0005</v>
      </c>
      <c r="KA153">
        <v>29.1825</v>
      </c>
      <c r="KB153">
        <v>29.1623</v>
      </c>
      <c r="KC153">
        <v>32.3963</v>
      </c>
      <c r="KD153">
        <v>19.9827</v>
      </c>
      <c r="KE153">
        <v>99.62779999999999</v>
      </c>
      <c r="KF153">
        <v>26.9593</v>
      </c>
      <c r="KG153">
        <v>654.669</v>
      </c>
      <c r="KH153">
        <v>20.2705</v>
      </c>
      <c r="KI153">
        <v>101.929</v>
      </c>
      <c r="KJ153">
        <v>91.416</v>
      </c>
    </row>
    <row r="154" spans="1:296">
      <c r="A154">
        <v>136</v>
      </c>
      <c r="B154">
        <v>1759075727</v>
      </c>
      <c r="C154">
        <v>2643.900000095367</v>
      </c>
      <c r="D154" t="s">
        <v>716</v>
      </c>
      <c r="E154" t="s">
        <v>717</v>
      </c>
      <c r="F154">
        <v>5</v>
      </c>
      <c r="G154" t="s">
        <v>639</v>
      </c>
      <c r="H154">
        <v>1759075719.5</v>
      </c>
      <c r="I154">
        <f>(J154)/1000</f>
        <v>0</v>
      </c>
      <c r="J154">
        <f>IF(DO154, AM154, AG154)</f>
        <v>0</v>
      </c>
      <c r="K154">
        <f>IF(DO154, AH154, AF154)</f>
        <v>0</v>
      </c>
      <c r="L154">
        <f>DQ154 - IF(AT154&gt;1, K154*DK154*100.0/(AV154), 0)</f>
        <v>0</v>
      </c>
      <c r="M154">
        <f>((S154-I154/2)*L154-K154)/(S154+I154/2)</f>
        <v>0</v>
      </c>
      <c r="N154">
        <f>M154*(DX154+DY154)/1000.0</f>
        <v>0</v>
      </c>
      <c r="O154">
        <f>(DQ154 - IF(AT154&gt;1, K154*DK154*100.0/(AV154), 0))*(DX154+DY154)/1000.0</f>
        <v>0</v>
      </c>
      <c r="P154">
        <f>2.0/((1/R154-1/Q154)+SIGN(R154)*SQRT((1/R154-1/Q154)*(1/R154-1/Q154) + 4*DL154/((DL154+1)*(DL154+1))*(2*1/R154*1/Q154-1/Q154*1/Q154)))</f>
        <v>0</v>
      </c>
      <c r="Q154">
        <f>IF(LEFT(DM154,1)&lt;&gt;"0",IF(LEFT(DM154,1)="1",3.0,DN154),$D$5+$E$5*(EE154*DX154/($K$5*1000))+$F$5*(EE154*DX154/($K$5*1000))*MAX(MIN(DK154,$J$5),$I$5)*MAX(MIN(DK154,$J$5),$I$5)+$G$5*MAX(MIN(DK154,$J$5),$I$5)*(EE154*DX154/($K$5*1000))+$H$5*(EE154*DX154/($K$5*1000))*(EE154*DX154/($K$5*1000)))</f>
        <v>0</v>
      </c>
      <c r="R154">
        <f>I154*(1000-(1000*0.61365*exp(17.502*V154/(240.97+V154))/(DX154+DY154)+DS154)/2)/(1000*0.61365*exp(17.502*V154/(240.97+V154))/(DX154+DY154)-DS154)</f>
        <v>0</v>
      </c>
      <c r="S154">
        <f>1/((DL154+1)/(P154/1.6)+1/(Q154/1.37)) + DL154/((DL154+1)/(P154/1.6) + DL154/(Q154/1.37))</f>
        <v>0</v>
      </c>
      <c r="T154">
        <f>(DG154*DJ154)</f>
        <v>0</v>
      </c>
      <c r="U154">
        <f>(DZ154+(T154+2*0.95*5.67E-8*(((DZ154+$B$9)+273)^4-(DZ154+273)^4)-44100*I154)/(1.84*29.3*Q154+8*0.95*5.67E-8*(DZ154+273)^3))</f>
        <v>0</v>
      </c>
      <c r="V154">
        <f>($C$9*EA154+$D$9*EB154+$E$9*U154)</f>
        <v>0</v>
      </c>
      <c r="W154">
        <f>0.61365*exp(17.502*V154/(240.97+V154))</f>
        <v>0</v>
      </c>
      <c r="X154">
        <f>(Y154/Z154*100)</f>
        <v>0</v>
      </c>
      <c r="Y154">
        <f>DS154*(DX154+DY154)/1000</f>
        <v>0</v>
      </c>
      <c r="Z154">
        <f>0.61365*exp(17.502*DZ154/(240.97+DZ154))</f>
        <v>0</v>
      </c>
      <c r="AA154">
        <f>(W154-DS154*(DX154+DY154)/1000)</f>
        <v>0</v>
      </c>
      <c r="AB154">
        <f>(-I154*44100)</f>
        <v>0</v>
      </c>
      <c r="AC154">
        <f>2*29.3*Q154*0.92*(DZ154-V154)</f>
        <v>0</v>
      </c>
      <c r="AD154">
        <f>2*0.95*5.67E-8*(((DZ154+$B$9)+273)^4-(V154+273)^4)</f>
        <v>0</v>
      </c>
      <c r="AE154">
        <f>T154+AD154+AB154+AC154</f>
        <v>0</v>
      </c>
      <c r="AF154">
        <f>DW154*AT154*(DR154-DQ154*(1000-AT154*DT154)/(1000-AT154*DS154))/(100*DK154)</f>
        <v>0</v>
      </c>
      <c r="AG154">
        <f>1000*DW154*AT154*(DS154-DT154)/(100*DK154*(1000-AT154*DS154))</f>
        <v>0</v>
      </c>
      <c r="AH154">
        <f>(AI154 - AJ154 - DX154*1E3/(8.314*(DZ154+273.15)) * AL154/DW154 * AK154) * DW154/(100*DK154) * (1000 - DT154)/1000</f>
        <v>0</v>
      </c>
      <c r="AI154">
        <v>654.2029477582111</v>
      </c>
      <c r="AJ154">
        <v>627.0549515151513</v>
      </c>
      <c r="AK154">
        <v>3.460493963359956</v>
      </c>
      <c r="AL154">
        <v>65.07679589717384</v>
      </c>
      <c r="AM154">
        <f>(AO154 - AN154 + DX154*1E3/(8.314*(DZ154+273.15)) * AQ154/DW154 * AP154) * DW154/(100*DK154) * 1000/(1000 - AO154)</f>
        <v>0</v>
      </c>
      <c r="AN154">
        <v>20.18402829333333</v>
      </c>
      <c r="AO154">
        <v>21.76218727272727</v>
      </c>
      <c r="AP154">
        <v>0.0002944805194797578</v>
      </c>
      <c r="AQ154">
        <v>105.27</v>
      </c>
      <c r="AR154">
        <v>1</v>
      </c>
      <c r="AS154">
        <v>0</v>
      </c>
      <c r="AT154">
        <f>IF(AR154*$H$15&gt;=AV154,1.0,(AV154/(AV154-AR154*$H$15)))</f>
        <v>0</v>
      </c>
      <c r="AU154">
        <f>(AT154-1)*100</f>
        <v>0</v>
      </c>
      <c r="AV154">
        <f>MAX(0,($B$15+$C$15*EE154)/(1+$D$15*EE154)*DX154/(DZ154+273)*$E$15)</f>
        <v>0</v>
      </c>
      <c r="AW154" t="s">
        <v>437</v>
      </c>
      <c r="AX154" t="s">
        <v>437</v>
      </c>
      <c r="AY154">
        <v>0</v>
      </c>
      <c r="AZ154">
        <v>0</v>
      </c>
      <c r="BA154">
        <f>1-AY154/AZ154</f>
        <v>0</v>
      </c>
      <c r="BB154">
        <v>0</v>
      </c>
      <c r="BC154" t="s">
        <v>437</v>
      </c>
      <c r="BD154" t="s">
        <v>437</v>
      </c>
      <c r="BE154">
        <v>0</v>
      </c>
      <c r="BF154">
        <v>0</v>
      </c>
      <c r="BG154">
        <f>1-BE154/BF154</f>
        <v>0</v>
      </c>
      <c r="BH154">
        <v>0.5</v>
      </c>
      <c r="BI154">
        <f>DH154</f>
        <v>0</v>
      </c>
      <c r="BJ154">
        <f>K154</f>
        <v>0</v>
      </c>
      <c r="BK154">
        <f>BG154*BH154*BI154</f>
        <v>0</v>
      </c>
      <c r="BL154">
        <f>(BJ154-BB154)/BI154</f>
        <v>0</v>
      </c>
      <c r="BM154">
        <f>(AZ154-BF154)/BF154</f>
        <v>0</v>
      </c>
      <c r="BN154">
        <f>AY154/(BA154+AY154/BF154)</f>
        <v>0</v>
      </c>
      <c r="BO154" t="s">
        <v>437</v>
      </c>
      <c r="BP154">
        <v>0</v>
      </c>
      <c r="BQ154">
        <f>IF(BP154&lt;&gt;0, BP154, BN154)</f>
        <v>0</v>
      </c>
      <c r="BR154">
        <f>1-BQ154/BF154</f>
        <v>0</v>
      </c>
      <c r="BS154">
        <f>(BF154-BE154)/(BF154-BQ154)</f>
        <v>0</v>
      </c>
      <c r="BT154">
        <f>(AZ154-BF154)/(AZ154-BQ154)</f>
        <v>0</v>
      </c>
      <c r="BU154">
        <f>(BF154-BE154)/(BF154-AY154)</f>
        <v>0</v>
      </c>
      <c r="BV154">
        <f>(AZ154-BF154)/(AZ154-AY154)</f>
        <v>0</v>
      </c>
      <c r="BW154">
        <f>(BS154*BQ154/BE154)</f>
        <v>0</v>
      </c>
      <c r="BX154">
        <f>(1-BW154)</f>
        <v>0</v>
      </c>
      <c r="DG154">
        <f>$B$13*EF154+$C$13*EG154+$F$13*ER154*(1-EU154)</f>
        <v>0</v>
      </c>
      <c r="DH154">
        <f>DG154*DI154</f>
        <v>0</v>
      </c>
      <c r="DI154">
        <f>($B$13*$D$11+$C$13*$D$11+$F$13*((FE154+EW154)/MAX(FE154+EW154+FF154, 0.1)*$I$11+FF154/MAX(FE154+EW154+FF154, 0.1)*$J$11))/($B$13+$C$13+$F$13)</f>
        <v>0</v>
      </c>
      <c r="DJ154">
        <f>($B$13*$K$11+$C$13*$K$11+$F$13*((FE154+EW154)/MAX(FE154+EW154+FF154, 0.1)*$P$11+FF154/MAX(FE154+EW154+FF154, 0.1)*$Q$11))/($B$13+$C$13+$F$13)</f>
        <v>0</v>
      </c>
      <c r="DK154">
        <v>2.96</v>
      </c>
      <c r="DL154">
        <v>0.5</v>
      </c>
      <c r="DM154" t="s">
        <v>438</v>
      </c>
      <c r="DN154">
        <v>2</v>
      </c>
      <c r="DO154" t="b">
        <v>1</v>
      </c>
      <c r="DP154">
        <v>1759075719.5</v>
      </c>
      <c r="DQ154">
        <v>589.9250370370371</v>
      </c>
      <c r="DR154">
        <v>626.0996296296296</v>
      </c>
      <c r="DS154">
        <v>21.74471111111111</v>
      </c>
      <c r="DT154">
        <v>20.14993703703704</v>
      </c>
      <c r="DU154">
        <v>590.7243333333333</v>
      </c>
      <c r="DV154">
        <v>21.45847037037037</v>
      </c>
      <c r="DW154">
        <v>500.0483703703704</v>
      </c>
      <c r="DX154">
        <v>90.89904444444446</v>
      </c>
      <c r="DY154">
        <v>0.06808338888888887</v>
      </c>
      <c r="DZ154">
        <v>28.85687407407407</v>
      </c>
      <c r="EA154">
        <v>30.03379629629629</v>
      </c>
      <c r="EB154">
        <v>999.9000000000001</v>
      </c>
      <c r="EC154">
        <v>0</v>
      </c>
      <c r="ED154">
        <v>0</v>
      </c>
      <c r="EE154">
        <v>10007.45629629629</v>
      </c>
      <c r="EF154">
        <v>0</v>
      </c>
      <c r="EG154">
        <v>11.1107</v>
      </c>
      <c r="EH154">
        <v>-36.17463703703704</v>
      </c>
      <c r="EI154">
        <v>603.0381111111111</v>
      </c>
      <c r="EJ154">
        <v>638.9752962962963</v>
      </c>
      <c r="EK154">
        <v>1.594766666666667</v>
      </c>
      <c r="EL154">
        <v>626.0996296296296</v>
      </c>
      <c r="EM154">
        <v>20.14993703703704</v>
      </c>
      <c r="EN154">
        <v>1.976573333333333</v>
      </c>
      <c r="EO154">
        <v>1.831611111111111</v>
      </c>
      <c r="EP154">
        <v>17.25790740740741</v>
      </c>
      <c r="EQ154">
        <v>16.05918148148148</v>
      </c>
      <c r="ER154">
        <v>1999.984444444444</v>
      </c>
      <c r="ES154">
        <v>0.9799961111111114</v>
      </c>
      <c r="ET154">
        <v>0.02000421851851852</v>
      </c>
      <c r="EU154">
        <v>0</v>
      </c>
      <c r="EV154">
        <v>420.7625185185185</v>
      </c>
      <c r="EW154">
        <v>5.00078</v>
      </c>
      <c r="EX154">
        <v>8322.270740740742</v>
      </c>
      <c r="EY154">
        <v>16379.47777777778</v>
      </c>
      <c r="EZ154">
        <v>39.52514814814814</v>
      </c>
      <c r="FA154">
        <v>40.45333333333333</v>
      </c>
      <c r="FB154">
        <v>39.76592592592592</v>
      </c>
      <c r="FC154">
        <v>40.05055555555555</v>
      </c>
      <c r="FD154">
        <v>40.54377777777778</v>
      </c>
      <c r="FE154">
        <v>1955.074444444444</v>
      </c>
      <c r="FF154">
        <v>39.91</v>
      </c>
      <c r="FG154">
        <v>0</v>
      </c>
      <c r="FH154">
        <v>1759075719.2</v>
      </c>
      <c r="FI154">
        <v>0</v>
      </c>
      <c r="FJ154">
        <v>420.76684</v>
      </c>
      <c r="FK154">
        <v>0.04669230821802208</v>
      </c>
      <c r="FL154">
        <v>22.27153845076178</v>
      </c>
      <c r="FM154">
        <v>8322.471599999999</v>
      </c>
      <c r="FN154">
        <v>15</v>
      </c>
      <c r="FO154">
        <v>0</v>
      </c>
      <c r="FP154" t="s">
        <v>439</v>
      </c>
      <c r="FQ154">
        <v>1746989605.5</v>
      </c>
      <c r="FR154">
        <v>1746989593.5</v>
      </c>
      <c r="FS154">
        <v>0</v>
      </c>
      <c r="FT154">
        <v>-0.274</v>
      </c>
      <c r="FU154">
        <v>-0.002</v>
      </c>
      <c r="FV154">
        <v>2.549</v>
      </c>
      <c r="FW154">
        <v>0.129</v>
      </c>
      <c r="FX154">
        <v>420</v>
      </c>
      <c r="FY154">
        <v>17</v>
      </c>
      <c r="FZ154">
        <v>0.02</v>
      </c>
      <c r="GA154">
        <v>0.04</v>
      </c>
      <c r="GB154">
        <v>-36.11515121951219</v>
      </c>
      <c r="GC154">
        <v>-1.006754006968633</v>
      </c>
      <c r="GD154">
        <v>0.1944877751778623</v>
      </c>
      <c r="GE154">
        <v>0</v>
      </c>
      <c r="GF154">
        <v>420.7126176470588</v>
      </c>
      <c r="GG154">
        <v>0.814499617003268</v>
      </c>
      <c r="GH154">
        <v>0.2351842850274534</v>
      </c>
      <c r="GI154">
        <v>1</v>
      </c>
      <c r="GJ154">
        <v>1.618229024390244</v>
      </c>
      <c r="GK154">
        <v>-0.3946519860627161</v>
      </c>
      <c r="GL154">
        <v>0.04158854021358486</v>
      </c>
      <c r="GM154">
        <v>0</v>
      </c>
      <c r="GN154">
        <v>1</v>
      </c>
      <c r="GO154">
        <v>3</v>
      </c>
      <c r="GP154" t="s">
        <v>455</v>
      </c>
      <c r="GQ154">
        <v>3.10216</v>
      </c>
      <c r="GR154">
        <v>2.72591</v>
      </c>
      <c r="GS154">
        <v>0.116675</v>
      </c>
      <c r="GT154">
        <v>0.121332</v>
      </c>
      <c r="GU154">
        <v>0.101034</v>
      </c>
      <c r="GV154">
        <v>0.0972254</v>
      </c>
      <c r="GW154">
        <v>23084.8</v>
      </c>
      <c r="GX154">
        <v>20858.4</v>
      </c>
      <c r="GY154">
        <v>26698.5</v>
      </c>
      <c r="GZ154">
        <v>23961.1</v>
      </c>
      <c r="HA154">
        <v>38404.9</v>
      </c>
      <c r="HB154">
        <v>31978.2</v>
      </c>
      <c r="HC154">
        <v>46617.3</v>
      </c>
      <c r="HD154">
        <v>37904.9</v>
      </c>
      <c r="HE154">
        <v>1.8673</v>
      </c>
      <c r="HF154">
        <v>1.86572</v>
      </c>
      <c r="HG154">
        <v>0.116743</v>
      </c>
      <c r="HH154">
        <v>0</v>
      </c>
      <c r="HI154">
        <v>28.1029</v>
      </c>
      <c r="HJ154">
        <v>999.9</v>
      </c>
      <c r="HK154">
        <v>48.8</v>
      </c>
      <c r="HL154">
        <v>31.1</v>
      </c>
      <c r="HM154">
        <v>24.3572</v>
      </c>
      <c r="HN154">
        <v>61.7391</v>
      </c>
      <c r="HO154">
        <v>22.0513</v>
      </c>
      <c r="HP154">
        <v>1</v>
      </c>
      <c r="HQ154">
        <v>0.138819</v>
      </c>
      <c r="HR154">
        <v>0.747786</v>
      </c>
      <c r="HS154">
        <v>20.2787</v>
      </c>
      <c r="HT154">
        <v>5.2116</v>
      </c>
      <c r="HU154">
        <v>11.98</v>
      </c>
      <c r="HV154">
        <v>4.9635</v>
      </c>
      <c r="HW154">
        <v>3.27428</v>
      </c>
      <c r="HX154">
        <v>9999</v>
      </c>
      <c r="HY154">
        <v>9999</v>
      </c>
      <c r="HZ154">
        <v>9999</v>
      </c>
      <c r="IA154">
        <v>31.7</v>
      </c>
      <c r="IB154">
        <v>1.864</v>
      </c>
      <c r="IC154">
        <v>1.86015</v>
      </c>
      <c r="ID154">
        <v>1.85837</v>
      </c>
      <c r="IE154">
        <v>1.8598</v>
      </c>
      <c r="IF154">
        <v>1.85989</v>
      </c>
      <c r="IG154">
        <v>1.85837</v>
      </c>
      <c r="IH154">
        <v>1.85745</v>
      </c>
      <c r="II154">
        <v>1.85242</v>
      </c>
      <c r="IJ154">
        <v>0</v>
      </c>
      <c r="IK154">
        <v>0</v>
      </c>
      <c r="IL154">
        <v>0</v>
      </c>
      <c r="IM154">
        <v>0</v>
      </c>
      <c r="IN154" t="s">
        <v>441</v>
      </c>
      <c r="IO154" t="s">
        <v>442</v>
      </c>
      <c r="IP154" t="s">
        <v>443</v>
      </c>
      <c r="IQ154" t="s">
        <v>443</v>
      </c>
      <c r="IR154" t="s">
        <v>443</v>
      </c>
      <c r="IS154" t="s">
        <v>443</v>
      </c>
      <c r="IT154">
        <v>0</v>
      </c>
      <c r="IU154">
        <v>100</v>
      </c>
      <c r="IV154">
        <v>100</v>
      </c>
      <c r="IW154">
        <v>-0.781</v>
      </c>
      <c r="IX154">
        <v>0.2867</v>
      </c>
      <c r="IY154">
        <v>-0.819046093373875</v>
      </c>
      <c r="IZ154">
        <v>-0.0008311593448893811</v>
      </c>
      <c r="JA154">
        <v>1.768286430498992E-06</v>
      </c>
      <c r="JB154">
        <v>-5.176383660599935E-10</v>
      </c>
      <c r="JC154">
        <v>0.01793090377665582</v>
      </c>
      <c r="JD154">
        <v>0.002652576625932546</v>
      </c>
      <c r="JE154">
        <v>0.0004569377311329863</v>
      </c>
      <c r="JF154">
        <v>1.003524486243527E-07</v>
      </c>
      <c r="JG154">
        <v>2</v>
      </c>
      <c r="JH154">
        <v>1975</v>
      </c>
      <c r="JI154">
        <v>1</v>
      </c>
      <c r="JJ154">
        <v>26</v>
      </c>
      <c r="JK154">
        <v>201435.4</v>
      </c>
      <c r="JL154">
        <v>201435.6</v>
      </c>
      <c r="JM154">
        <v>1.64795</v>
      </c>
      <c r="JN154">
        <v>2.62573</v>
      </c>
      <c r="JO154">
        <v>1.49658</v>
      </c>
      <c r="JP154">
        <v>2.34497</v>
      </c>
      <c r="JQ154">
        <v>1.54907</v>
      </c>
      <c r="JR154">
        <v>2.33765</v>
      </c>
      <c r="JS154">
        <v>36.0816</v>
      </c>
      <c r="JT154">
        <v>24.1751</v>
      </c>
      <c r="JU154">
        <v>18</v>
      </c>
      <c r="JV154">
        <v>481.789</v>
      </c>
      <c r="JW154">
        <v>495.358</v>
      </c>
      <c r="JX154">
        <v>26.9322</v>
      </c>
      <c r="JY154">
        <v>29.0384</v>
      </c>
      <c r="JZ154">
        <v>30.0002</v>
      </c>
      <c r="KA154">
        <v>29.1863</v>
      </c>
      <c r="KB154">
        <v>29.1654</v>
      </c>
      <c r="KC154">
        <v>33.112</v>
      </c>
      <c r="KD154">
        <v>19.6867</v>
      </c>
      <c r="KE154">
        <v>99.62779999999999</v>
      </c>
      <c r="KF154">
        <v>26.9279</v>
      </c>
      <c r="KG154">
        <v>674.717</v>
      </c>
      <c r="KH154">
        <v>20.3047</v>
      </c>
      <c r="KI154">
        <v>101.928</v>
      </c>
      <c r="KJ154">
        <v>91.41630000000001</v>
      </c>
    </row>
    <row r="155" spans="1:296">
      <c r="A155">
        <v>137</v>
      </c>
      <c r="B155">
        <v>1759075732</v>
      </c>
      <c r="C155">
        <v>2648.900000095367</v>
      </c>
      <c r="D155" t="s">
        <v>718</v>
      </c>
      <c r="E155" t="s">
        <v>719</v>
      </c>
      <c r="F155">
        <v>5</v>
      </c>
      <c r="G155" t="s">
        <v>639</v>
      </c>
      <c r="H155">
        <v>1759075724.214286</v>
      </c>
      <c r="I155">
        <f>(J155)/1000</f>
        <v>0</v>
      </c>
      <c r="J155">
        <f>IF(DO155, AM155, AG155)</f>
        <v>0</v>
      </c>
      <c r="K155">
        <f>IF(DO155, AH155, AF155)</f>
        <v>0</v>
      </c>
      <c r="L155">
        <f>DQ155 - IF(AT155&gt;1, K155*DK155*100.0/(AV155), 0)</f>
        <v>0</v>
      </c>
      <c r="M155">
        <f>((S155-I155/2)*L155-K155)/(S155+I155/2)</f>
        <v>0</v>
      </c>
      <c r="N155">
        <f>M155*(DX155+DY155)/1000.0</f>
        <v>0</v>
      </c>
      <c r="O155">
        <f>(DQ155 - IF(AT155&gt;1, K155*DK155*100.0/(AV155), 0))*(DX155+DY155)/1000.0</f>
        <v>0</v>
      </c>
      <c r="P155">
        <f>2.0/((1/R155-1/Q155)+SIGN(R155)*SQRT((1/R155-1/Q155)*(1/R155-1/Q155) + 4*DL155/((DL155+1)*(DL155+1))*(2*1/R155*1/Q155-1/Q155*1/Q155)))</f>
        <v>0</v>
      </c>
      <c r="Q155">
        <f>IF(LEFT(DM155,1)&lt;&gt;"0",IF(LEFT(DM155,1)="1",3.0,DN155),$D$5+$E$5*(EE155*DX155/($K$5*1000))+$F$5*(EE155*DX155/($K$5*1000))*MAX(MIN(DK155,$J$5),$I$5)*MAX(MIN(DK155,$J$5),$I$5)+$G$5*MAX(MIN(DK155,$J$5),$I$5)*(EE155*DX155/($K$5*1000))+$H$5*(EE155*DX155/($K$5*1000))*(EE155*DX155/($K$5*1000)))</f>
        <v>0</v>
      </c>
      <c r="R155">
        <f>I155*(1000-(1000*0.61365*exp(17.502*V155/(240.97+V155))/(DX155+DY155)+DS155)/2)/(1000*0.61365*exp(17.502*V155/(240.97+V155))/(DX155+DY155)-DS155)</f>
        <v>0</v>
      </c>
      <c r="S155">
        <f>1/((DL155+1)/(P155/1.6)+1/(Q155/1.37)) + DL155/((DL155+1)/(P155/1.6) + DL155/(Q155/1.37))</f>
        <v>0</v>
      </c>
      <c r="T155">
        <f>(DG155*DJ155)</f>
        <v>0</v>
      </c>
      <c r="U155">
        <f>(DZ155+(T155+2*0.95*5.67E-8*(((DZ155+$B$9)+273)^4-(DZ155+273)^4)-44100*I155)/(1.84*29.3*Q155+8*0.95*5.67E-8*(DZ155+273)^3))</f>
        <v>0</v>
      </c>
      <c r="V155">
        <f>($C$9*EA155+$D$9*EB155+$E$9*U155)</f>
        <v>0</v>
      </c>
      <c r="W155">
        <f>0.61365*exp(17.502*V155/(240.97+V155))</f>
        <v>0</v>
      </c>
      <c r="X155">
        <f>(Y155/Z155*100)</f>
        <v>0</v>
      </c>
      <c r="Y155">
        <f>DS155*(DX155+DY155)/1000</f>
        <v>0</v>
      </c>
      <c r="Z155">
        <f>0.61365*exp(17.502*DZ155/(240.97+DZ155))</f>
        <v>0</v>
      </c>
      <c r="AA155">
        <f>(W155-DS155*(DX155+DY155)/1000)</f>
        <v>0</v>
      </c>
      <c r="AB155">
        <f>(-I155*44100)</f>
        <v>0</v>
      </c>
      <c r="AC155">
        <f>2*29.3*Q155*0.92*(DZ155-V155)</f>
        <v>0</v>
      </c>
      <c r="AD155">
        <f>2*0.95*5.67E-8*(((DZ155+$B$9)+273)^4-(V155+273)^4)</f>
        <v>0</v>
      </c>
      <c r="AE155">
        <f>T155+AD155+AB155+AC155</f>
        <v>0</v>
      </c>
      <c r="AF155">
        <f>DW155*AT155*(DR155-DQ155*(1000-AT155*DT155)/(1000-AT155*DS155))/(100*DK155)</f>
        <v>0</v>
      </c>
      <c r="AG155">
        <f>1000*DW155*AT155*(DS155-DT155)/(100*DK155*(1000-AT155*DS155))</f>
        <v>0</v>
      </c>
      <c r="AH155">
        <f>(AI155 - AJ155 - DX155*1E3/(8.314*(DZ155+273.15)) * AL155/DW155 * AK155) * DW155/(100*DK155) * (1000 - DT155)/1000</f>
        <v>0</v>
      </c>
      <c r="AI155">
        <v>671.0164955851388</v>
      </c>
      <c r="AJ155">
        <v>644.0034545454545</v>
      </c>
      <c r="AK155">
        <v>3.39072184924383</v>
      </c>
      <c r="AL155">
        <v>65.07679589717384</v>
      </c>
      <c r="AM155">
        <f>(AO155 - AN155 + DX155*1E3/(8.314*(DZ155+273.15)) * AQ155/DW155 * AP155) * DW155/(100*DK155) * 1000/(1000 - AO155)</f>
        <v>0</v>
      </c>
      <c r="AN155">
        <v>20.25113632</v>
      </c>
      <c r="AO155">
        <v>21.78443575757575</v>
      </c>
      <c r="AP155">
        <v>0.005585627705626616</v>
      </c>
      <c r="AQ155">
        <v>105.27</v>
      </c>
      <c r="AR155">
        <v>1</v>
      </c>
      <c r="AS155">
        <v>0</v>
      </c>
      <c r="AT155">
        <f>IF(AR155*$H$15&gt;=AV155,1.0,(AV155/(AV155-AR155*$H$15)))</f>
        <v>0</v>
      </c>
      <c r="AU155">
        <f>(AT155-1)*100</f>
        <v>0</v>
      </c>
      <c r="AV155">
        <f>MAX(0,($B$15+$C$15*EE155)/(1+$D$15*EE155)*DX155/(DZ155+273)*$E$15)</f>
        <v>0</v>
      </c>
      <c r="AW155" t="s">
        <v>437</v>
      </c>
      <c r="AX155" t="s">
        <v>437</v>
      </c>
      <c r="AY155">
        <v>0</v>
      </c>
      <c r="AZ155">
        <v>0</v>
      </c>
      <c r="BA155">
        <f>1-AY155/AZ155</f>
        <v>0</v>
      </c>
      <c r="BB155">
        <v>0</v>
      </c>
      <c r="BC155" t="s">
        <v>437</v>
      </c>
      <c r="BD155" t="s">
        <v>437</v>
      </c>
      <c r="BE155">
        <v>0</v>
      </c>
      <c r="BF155">
        <v>0</v>
      </c>
      <c r="BG155">
        <f>1-BE155/BF155</f>
        <v>0</v>
      </c>
      <c r="BH155">
        <v>0.5</v>
      </c>
      <c r="BI155">
        <f>DH155</f>
        <v>0</v>
      </c>
      <c r="BJ155">
        <f>K155</f>
        <v>0</v>
      </c>
      <c r="BK155">
        <f>BG155*BH155*BI155</f>
        <v>0</v>
      </c>
      <c r="BL155">
        <f>(BJ155-BB155)/BI155</f>
        <v>0</v>
      </c>
      <c r="BM155">
        <f>(AZ155-BF155)/BF155</f>
        <v>0</v>
      </c>
      <c r="BN155">
        <f>AY155/(BA155+AY155/BF155)</f>
        <v>0</v>
      </c>
      <c r="BO155" t="s">
        <v>437</v>
      </c>
      <c r="BP155">
        <v>0</v>
      </c>
      <c r="BQ155">
        <f>IF(BP155&lt;&gt;0, BP155, BN155)</f>
        <v>0</v>
      </c>
      <c r="BR155">
        <f>1-BQ155/BF155</f>
        <v>0</v>
      </c>
      <c r="BS155">
        <f>(BF155-BE155)/(BF155-BQ155)</f>
        <v>0</v>
      </c>
      <c r="BT155">
        <f>(AZ155-BF155)/(AZ155-BQ155)</f>
        <v>0</v>
      </c>
      <c r="BU155">
        <f>(BF155-BE155)/(BF155-AY155)</f>
        <v>0</v>
      </c>
      <c r="BV155">
        <f>(AZ155-BF155)/(AZ155-AY155)</f>
        <v>0</v>
      </c>
      <c r="BW155">
        <f>(BS155*BQ155/BE155)</f>
        <v>0</v>
      </c>
      <c r="BX155">
        <f>(1-BW155)</f>
        <v>0</v>
      </c>
      <c r="DG155">
        <f>$B$13*EF155+$C$13*EG155+$F$13*ER155*(1-EU155)</f>
        <v>0</v>
      </c>
      <c r="DH155">
        <f>DG155*DI155</f>
        <v>0</v>
      </c>
      <c r="DI155">
        <f>($B$13*$D$11+$C$13*$D$11+$F$13*((FE155+EW155)/MAX(FE155+EW155+FF155, 0.1)*$I$11+FF155/MAX(FE155+EW155+FF155, 0.1)*$J$11))/($B$13+$C$13+$F$13)</f>
        <v>0</v>
      </c>
      <c r="DJ155">
        <f>($B$13*$K$11+$C$13*$K$11+$F$13*((FE155+EW155)/MAX(FE155+EW155+FF155, 0.1)*$P$11+FF155/MAX(FE155+EW155+FF155, 0.1)*$Q$11))/($B$13+$C$13+$F$13)</f>
        <v>0</v>
      </c>
      <c r="DK155">
        <v>2.96</v>
      </c>
      <c r="DL155">
        <v>0.5</v>
      </c>
      <c r="DM155" t="s">
        <v>438</v>
      </c>
      <c r="DN155">
        <v>2</v>
      </c>
      <c r="DO155" t="b">
        <v>1</v>
      </c>
      <c r="DP155">
        <v>1759075724.214286</v>
      </c>
      <c r="DQ155">
        <v>605.6760357142857</v>
      </c>
      <c r="DR155">
        <v>641.8339642857143</v>
      </c>
      <c r="DS155">
        <v>21.75889642857143</v>
      </c>
      <c r="DT155">
        <v>20.18952142857143</v>
      </c>
      <c r="DU155">
        <v>606.4638214285715</v>
      </c>
      <c r="DV155">
        <v>21.47233571428571</v>
      </c>
      <c r="DW155">
        <v>500.0052857142858</v>
      </c>
      <c r="DX155">
        <v>90.90022142857141</v>
      </c>
      <c r="DY155">
        <v>0.06800893571428572</v>
      </c>
      <c r="DZ155">
        <v>28.84247142857143</v>
      </c>
      <c r="EA155">
        <v>30.01871785714286</v>
      </c>
      <c r="EB155">
        <v>999.9000000000002</v>
      </c>
      <c r="EC155">
        <v>0</v>
      </c>
      <c r="ED155">
        <v>0</v>
      </c>
      <c r="EE155">
        <v>9999.200714285715</v>
      </c>
      <c r="EF155">
        <v>0</v>
      </c>
      <c r="EG155">
        <v>11.1107</v>
      </c>
      <c r="EH155">
        <v>-36.15790714285715</v>
      </c>
      <c r="EI155">
        <v>619.1482500000001</v>
      </c>
      <c r="EJ155">
        <v>655.0597857142857</v>
      </c>
      <c r="EK155">
        <v>1.569364642857142</v>
      </c>
      <c r="EL155">
        <v>641.8339642857143</v>
      </c>
      <c r="EM155">
        <v>20.18952142857143</v>
      </c>
      <c r="EN155">
        <v>1.977887857142857</v>
      </c>
      <c r="EO155">
        <v>1.8352325</v>
      </c>
      <c r="EP155">
        <v>17.26842857142857</v>
      </c>
      <c r="EQ155">
        <v>16.09011428571429</v>
      </c>
      <c r="ER155">
        <v>2000.011785714286</v>
      </c>
      <c r="ES155">
        <v>0.9799963571428574</v>
      </c>
      <c r="ET155">
        <v>0.02000396071428571</v>
      </c>
      <c r="EU155">
        <v>0</v>
      </c>
      <c r="EV155">
        <v>420.8429642857142</v>
      </c>
      <c r="EW155">
        <v>5.00078</v>
      </c>
      <c r="EX155">
        <v>8324.275714285714</v>
      </c>
      <c r="EY155">
        <v>16379.70357142857</v>
      </c>
      <c r="EZ155">
        <v>39.51985714285714</v>
      </c>
      <c r="FA155">
        <v>40.45274999999999</v>
      </c>
      <c r="FB155">
        <v>39.77871428571428</v>
      </c>
      <c r="FC155">
        <v>40.05771428571428</v>
      </c>
      <c r="FD155">
        <v>40.56453571428572</v>
      </c>
      <c r="FE155">
        <v>1955.101785714285</v>
      </c>
      <c r="FF155">
        <v>39.91</v>
      </c>
      <c r="FG155">
        <v>0</v>
      </c>
      <c r="FH155">
        <v>1759075724</v>
      </c>
      <c r="FI155">
        <v>0</v>
      </c>
      <c r="FJ155">
        <v>420.8524400000001</v>
      </c>
      <c r="FK155">
        <v>0.7419230760233234</v>
      </c>
      <c r="FL155">
        <v>28.24999995138334</v>
      </c>
      <c r="FM155">
        <v>8324.4568</v>
      </c>
      <c r="FN155">
        <v>15</v>
      </c>
      <c r="FO155">
        <v>0</v>
      </c>
      <c r="FP155" t="s">
        <v>439</v>
      </c>
      <c r="FQ155">
        <v>1746989605.5</v>
      </c>
      <c r="FR155">
        <v>1746989593.5</v>
      </c>
      <c r="FS155">
        <v>0</v>
      </c>
      <c r="FT155">
        <v>-0.274</v>
      </c>
      <c r="FU155">
        <v>-0.002</v>
      </c>
      <c r="FV155">
        <v>2.549</v>
      </c>
      <c r="FW155">
        <v>0.129</v>
      </c>
      <c r="FX155">
        <v>420</v>
      </c>
      <c r="FY155">
        <v>17</v>
      </c>
      <c r="FZ155">
        <v>0.02</v>
      </c>
      <c r="GA155">
        <v>0.04</v>
      </c>
      <c r="GB155">
        <v>-36.15798780487805</v>
      </c>
      <c r="GC155">
        <v>-0.1131219512195774</v>
      </c>
      <c r="GD155">
        <v>0.1642302773474499</v>
      </c>
      <c r="GE155">
        <v>1</v>
      </c>
      <c r="GF155">
        <v>420.8004117647059</v>
      </c>
      <c r="GG155">
        <v>0.54362108725919</v>
      </c>
      <c r="GH155">
        <v>0.2119246699748364</v>
      </c>
      <c r="GI155">
        <v>1</v>
      </c>
      <c r="GJ155">
        <v>1.588385609756098</v>
      </c>
      <c r="GK155">
        <v>-0.3130367247386743</v>
      </c>
      <c r="GL155">
        <v>0.03186436889561759</v>
      </c>
      <c r="GM155">
        <v>0</v>
      </c>
      <c r="GN155">
        <v>2</v>
      </c>
      <c r="GO155">
        <v>3</v>
      </c>
      <c r="GP155" t="s">
        <v>446</v>
      </c>
      <c r="GQ155">
        <v>3.10206</v>
      </c>
      <c r="GR155">
        <v>2.7262</v>
      </c>
      <c r="GS155">
        <v>0.11886</v>
      </c>
      <c r="GT155">
        <v>0.12351</v>
      </c>
      <c r="GU155">
        <v>0.10111</v>
      </c>
      <c r="GV155">
        <v>0.09741660000000001</v>
      </c>
      <c r="GW155">
        <v>23027.6</v>
      </c>
      <c r="GX155">
        <v>20806.7</v>
      </c>
      <c r="GY155">
        <v>26698.3</v>
      </c>
      <c r="GZ155">
        <v>23961</v>
      </c>
      <c r="HA155">
        <v>38401.8</v>
      </c>
      <c r="HB155">
        <v>31971.5</v>
      </c>
      <c r="HC155">
        <v>46617.2</v>
      </c>
      <c r="HD155">
        <v>37904.8</v>
      </c>
      <c r="HE155">
        <v>1.86725</v>
      </c>
      <c r="HF155">
        <v>1.86607</v>
      </c>
      <c r="HG155">
        <v>0.11567</v>
      </c>
      <c r="HH155">
        <v>0</v>
      </c>
      <c r="HI155">
        <v>28.1016</v>
      </c>
      <c r="HJ155">
        <v>999.9</v>
      </c>
      <c r="HK155">
        <v>48.8</v>
      </c>
      <c r="HL155">
        <v>31.1</v>
      </c>
      <c r="HM155">
        <v>24.3564</v>
      </c>
      <c r="HN155">
        <v>61.5991</v>
      </c>
      <c r="HO155">
        <v>22.0793</v>
      </c>
      <c r="HP155">
        <v>1</v>
      </c>
      <c r="HQ155">
        <v>0.13875</v>
      </c>
      <c r="HR155">
        <v>0.665044</v>
      </c>
      <c r="HS155">
        <v>20.2792</v>
      </c>
      <c r="HT155">
        <v>5.21115</v>
      </c>
      <c r="HU155">
        <v>11.98</v>
      </c>
      <c r="HV155">
        <v>4.9634</v>
      </c>
      <c r="HW155">
        <v>3.2743</v>
      </c>
      <c r="HX155">
        <v>9999</v>
      </c>
      <c r="HY155">
        <v>9999</v>
      </c>
      <c r="HZ155">
        <v>9999</v>
      </c>
      <c r="IA155">
        <v>31.7</v>
      </c>
      <c r="IB155">
        <v>1.86397</v>
      </c>
      <c r="IC155">
        <v>1.86014</v>
      </c>
      <c r="ID155">
        <v>1.85838</v>
      </c>
      <c r="IE155">
        <v>1.85977</v>
      </c>
      <c r="IF155">
        <v>1.85989</v>
      </c>
      <c r="IG155">
        <v>1.85837</v>
      </c>
      <c r="IH155">
        <v>1.85745</v>
      </c>
      <c r="II155">
        <v>1.85242</v>
      </c>
      <c r="IJ155">
        <v>0</v>
      </c>
      <c r="IK155">
        <v>0</v>
      </c>
      <c r="IL155">
        <v>0</v>
      </c>
      <c r="IM155">
        <v>0</v>
      </c>
      <c r="IN155" t="s">
        <v>441</v>
      </c>
      <c r="IO155" t="s">
        <v>442</v>
      </c>
      <c r="IP155" t="s">
        <v>443</v>
      </c>
      <c r="IQ155" t="s">
        <v>443</v>
      </c>
      <c r="IR155" t="s">
        <v>443</v>
      </c>
      <c r="IS155" t="s">
        <v>443</v>
      </c>
      <c r="IT155">
        <v>0</v>
      </c>
      <c r="IU155">
        <v>100</v>
      </c>
      <c r="IV155">
        <v>100</v>
      </c>
      <c r="IW155">
        <v>-0.769</v>
      </c>
      <c r="IX155">
        <v>0.2871</v>
      </c>
      <c r="IY155">
        <v>-0.819046093373875</v>
      </c>
      <c r="IZ155">
        <v>-0.0008311593448893811</v>
      </c>
      <c r="JA155">
        <v>1.768286430498992E-06</v>
      </c>
      <c r="JB155">
        <v>-5.176383660599935E-10</v>
      </c>
      <c r="JC155">
        <v>0.01793090377665582</v>
      </c>
      <c r="JD155">
        <v>0.002652576625932546</v>
      </c>
      <c r="JE155">
        <v>0.0004569377311329863</v>
      </c>
      <c r="JF155">
        <v>1.003524486243527E-07</v>
      </c>
      <c r="JG155">
        <v>2</v>
      </c>
      <c r="JH155">
        <v>1975</v>
      </c>
      <c r="JI155">
        <v>1</v>
      </c>
      <c r="JJ155">
        <v>26</v>
      </c>
      <c r="JK155">
        <v>201435.4</v>
      </c>
      <c r="JL155">
        <v>201435.6</v>
      </c>
      <c r="JM155">
        <v>1.67847</v>
      </c>
      <c r="JN155">
        <v>2.62695</v>
      </c>
      <c r="JO155">
        <v>1.49658</v>
      </c>
      <c r="JP155">
        <v>2.34497</v>
      </c>
      <c r="JQ155">
        <v>1.54907</v>
      </c>
      <c r="JR155">
        <v>2.41943</v>
      </c>
      <c r="JS155">
        <v>36.0816</v>
      </c>
      <c r="JT155">
        <v>24.1751</v>
      </c>
      <c r="JU155">
        <v>18</v>
      </c>
      <c r="JV155">
        <v>481.788</v>
      </c>
      <c r="JW155">
        <v>495.627</v>
      </c>
      <c r="JX155">
        <v>26.9089</v>
      </c>
      <c r="JY155">
        <v>29.0421</v>
      </c>
      <c r="JZ155">
        <v>30.0002</v>
      </c>
      <c r="KA155">
        <v>29.19</v>
      </c>
      <c r="KB155">
        <v>29.1698</v>
      </c>
      <c r="KC155">
        <v>33.7572</v>
      </c>
      <c r="KD155">
        <v>19.6867</v>
      </c>
      <c r="KE155">
        <v>99.62779999999999</v>
      </c>
      <c r="KF155">
        <v>26.9196</v>
      </c>
      <c r="KG155">
        <v>688.074</v>
      </c>
      <c r="KH155">
        <v>20.324</v>
      </c>
      <c r="KI155">
        <v>101.928</v>
      </c>
      <c r="KJ155">
        <v>91.4162</v>
      </c>
    </row>
    <row r="156" spans="1:296">
      <c r="A156">
        <v>138</v>
      </c>
      <c r="B156">
        <v>1759075737</v>
      </c>
      <c r="C156">
        <v>2653.900000095367</v>
      </c>
      <c r="D156" t="s">
        <v>720</v>
      </c>
      <c r="E156" t="s">
        <v>721</v>
      </c>
      <c r="F156">
        <v>5</v>
      </c>
      <c r="G156" t="s">
        <v>639</v>
      </c>
      <c r="H156">
        <v>1759075729.5</v>
      </c>
      <c r="I156">
        <f>(J156)/1000</f>
        <v>0</v>
      </c>
      <c r="J156">
        <f>IF(DO156, AM156, AG156)</f>
        <v>0</v>
      </c>
      <c r="K156">
        <f>IF(DO156, AH156, AF156)</f>
        <v>0</v>
      </c>
      <c r="L156">
        <f>DQ156 - IF(AT156&gt;1, K156*DK156*100.0/(AV156), 0)</f>
        <v>0</v>
      </c>
      <c r="M156">
        <f>((S156-I156/2)*L156-K156)/(S156+I156/2)</f>
        <v>0</v>
      </c>
      <c r="N156">
        <f>M156*(DX156+DY156)/1000.0</f>
        <v>0</v>
      </c>
      <c r="O156">
        <f>(DQ156 - IF(AT156&gt;1, K156*DK156*100.0/(AV156), 0))*(DX156+DY156)/1000.0</f>
        <v>0</v>
      </c>
      <c r="P156">
        <f>2.0/((1/R156-1/Q156)+SIGN(R156)*SQRT((1/R156-1/Q156)*(1/R156-1/Q156) + 4*DL156/((DL156+1)*(DL156+1))*(2*1/R156*1/Q156-1/Q156*1/Q156)))</f>
        <v>0</v>
      </c>
      <c r="Q156">
        <f>IF(LEFT(DM156,1)&lt;&gt;"0",IF(LEFT(DM156,1)="1",3.0,DN156),$D$5+$E$5*(EE156*DX156/($K$5*1000))+$F$5*(EE156*DX156/($K$5*1000))*MAX(MIN(DK156,$J$5),$I$5)*MAX(MIN(DK156,$J$5),$I$5)+$G$5*MAX(MIN(DK156,$J$5),$I$5)*(EE156*DX156/($K$5*1000))+$H$5*(EE156*DX156/($K$5*1000))*(EE156*DX156/($K$5*1000)))</f>
        <v>0</v>
      </c>
      <c r="R156">
        <f>I156*(1000-(1000*0.61365*exp(17.502*V156/(240.97+V156))/(DX156+DY156)+DS156)/2)/(1000*0.61365*exp(17.502*V156/(240.97+V156))/(DX156+DY156)-DS156)</f>
        <v>0</v>
      </c>
      <c r="S156">
        <f>1/((DL156+1)/(P156/1.6)+1/(Q156/1.37)) + DL156/((DL156+1)/(P156/1.6) + DL156/(Q156/1.37))</f>
        <v>0</v>
      </c>
      <c r="T156">
        <f>(DG156*DJ156)</f>
        <v>0</v>
      </c>
      <c r="U156">
        <f>(DZ156+(T156+2*0.95*5.67E-8*(((DZ156+$B$9)+273)^4-(DZ156+273)^4)-44100*I156)/(1.84*29.3*Q156+8*0.95*5.67E-8*(DZ156+273)^3))</f>
        <v>0</v>
      </c>
      <c r="V156">
        <f>($C$9*EA156+$D$9*EB156+$E$9*U156)</f>
        <v>0</v>
      </c>
      <c r="W156">
        <f>0.61365*exp(17.502*V156/(240.97+V156))</f>
        <v>0</v>
      </c>
      <c r="X156">
        <f>(Y156/Z156*100)</f>
        <v>0</v>
      </c>
      <c r="Y156">
        <f>DS156*(DX156+DY156)/1000</f>
        <v>0</v>
      </c>
      <c r="Z156">
        <f>0.61365*exp(17.502*DZ156/(240.97+DZ156))</f>
        <v>0</v>
      </c>
      <c r="AA156">
        <f>(W156-DS156*(DX156+DY156)/1000)</f>
        <v>0</v>
      </c>
      <c r="AB156">
        <f>(-I156*44100)</f>
        <v>0</v>
      </c>
      <c r="AC156">
        <f>2*29.3*Q156*0.92*(DZ156-V156)</f>
        <v>0</v>
      </c>
      <c r="AD156">
        <f>2*0.95*5.67E-8*(((DZ156+$B$9)+273)^4-(V156+273)^4)</f>
        <v>0</v>
      </c>
      <c r="AE156">
        <f>T156+AD156+AB156+AC156</f>
        <v>0</v>
      </c>
      <c r="AF156">
        <f>DW156*AT156*(DR156-DQ156*(1000-AT156*DT156)/(1000-AT156*DS156))/(100*DK156)</f>
        <v>0</v>
      </c>
      <c r="AG156">
        <f>1000*DW156*AT156*(DS156-DT156)/(100*DK156*(1000-AT156*DS156))</f>
        <v>0</v>
      </c>
      <c r="AH156">
        <f>(AI156 - AJ156 - DX156*1E3/(8.314*(DZ156+273.15)) * AL156/DW156 * AK156) * DW156/(100*DK156) * (1000 - DT156)/1000</f>
        <v>0</v>
      </c>
      <c r="AI156">
        <v>688.6824013051486</v>
      </c>
      <c r="AJ156">
        <v>661.3408545454541</v>
      </c>
      <c r="AK156">
        <v>3.462029053502993</v>
      </c>
      <c r="AL156">
        <v>65.07679589717384</v>
      </c>
      <c r="AM156">
        <f>(AO156 - AN156 + DX156*1E3/(8.314*(DZ156+273.15)) * AQ156/DW156 * AP156) * DW156/(100*DK156) * 1000/(1000 - AO156)</f>
        <v>0</v>
      </c>
      <c r="AN156">
        <v>20.26982432</v>
      </c>
      <c r="AO156">
        <v>21.80549878787879</v>
      </c>
      <c r="AP156">
        <v>0.001418912554112364</v>
      </c>
      <c r="AQ156">
        <v>105.27</v>
      </c>
      <c r="AR156">
        <v>1</v>
      </c>
      <c r="AS156">
        <v>0</v>
      </c>
      <c r="AT156">
        <f>IF(AR156*$H$15&gt;=AV156,1.0,(AV156/(AV156-AR156*$H$15)))</f>
        <v>0</v>
      </c>
      <c r="AU156">
        <f>(AT156-1)*100</f>
        <v>0</v>
      </c>
      <c r="AV156">
        <f>MAX(0,($B$15+$C$15*EE156)/(1+$D$15*EE156)*DX156/(DZ156+273)*$E$15)</f>
        <v>0</v>
      </c>
      <c r="AW156" t="s">
        <v>437</v>
      </c>
      <c r="AX156" t="s">
        <v>437</v>
      </c>
      <c r="AY156">
        <v>0</v>
      </c>
      <c r="AZ156">
        <v>0</v>
      </c>
      <c r="BA156">
        <f>1-AY156/AZ156</f>
        <v>0</v>
      </c>
      <c r="BB156">
        <v>0</v>
      </c>
      <c r="BC156" t="s">
        <v>437</v>
      </c>
      <c r="BD156" t="s">
        <v>437</v>
      </c>
      <c r="BE156">
        <v>0</v>
      </c>
      <c r="BF156">
        <v>0</v>
      </c>
      <c r="BG156">
        <f>1-BE156/BF156</f>
        <v>0</v>
      </c>
      <c r="BH156">
        <v>0.5</v>
      </c>
      <c r="BI156">
        <f>DH156</f>
        <v>0</v>
      </c>
      <c r="BJ156">
        <f>K156</f>
        <v>0</v>
      </c>
      <c r="BK156">
        <f>BG156*BH156*BI156</f>
        <v>0</v>
      </c>
      <c r="BL156">
        <f>(BJ156-BB156)/BI156</f>
        <v>0</v>
      </c>
      <c r="BM156">
        <f>(AZ156-BF156)/BF156</f>
        <v>0</v>
      </c>
      <c r="BN156">
        <f>AY156/(BA156+AY156/BF156)</f>
        <v>0</v>
      </c>
      <c r="BO156" t="s">
        <v>437</v>
      </c>
      <c r="BP156">
        <v>0</v>
      </c>
      <c r="BQ156">
        <f>IF(BP156&lt;&gt;0, BP156, BN156)</f>
        <v>0</v>
      </c>
      <c r="BR156">
        <f>1-BQ156/BF156</f>
        <v>0</v>
      </c>
      <c r="BS156">
        <f>(BF156-BE156)/(BF156-BQ156)</f>
        <v>0</v>
      </c>
      <c r="BT156">
        <f>(AZ156-BF156)/(AZ156-BQ156)</f>
        <v>0</v>
      </c>
      <c r="BU156">
        <f>(BF156-BE156)/(BF156-AY156)</f>
        <v>0</v>
      </c>
      <c r="BV156">
        <f>(AZ156-BF156)/(AZ156-AY156)</f>
        <v>0</v>
      </c>
      <c r="BW156">
        <f>(BS156*BQ156/BE156)</f>
        <v>0</v>
      </c>
      <c r="BX156">
        <f>(1-BW156)</f>
        <v>0</v>
      </c>
      <c r="DG156">
        <f>$B$13*EF156+$C$13*EG156+$F$13*ER156*(1-EU156)</f>
        <v>0</v>
      </c>
      <c r="DH156">
        <f>DG156*DI156</f>
        <v>0</v>
      </c>
      <c r="DI156">
        <f>($B$13*$D$11+$C$13*$D$11+$F$13*((FE156+EW156)/MAX(FE156+EW156+FF156, 0.1)*$I$11+FF156/MAX(FE156+EW156+FF156, 0.1)*$J$11))/($B$13+$C$13+$F$13)</f>
        <v>0</v>
      </c>
      <c r="DJ156">
        <f>($B$13*$K$11+$C$13*$K$11+$F$13*((FE156+EW156)/MAX(FE156+EW156+FF156, 0.1)*$P$11+FF156/MAX(FE156+EW156+FF156, 0.1)*$Q$11))/($B$13+$C$13+$F$13)</f>
        <v>0</v>
      </c>
      <c r="DK156">
        <v>2.96</v>
      </c>
      <c r="DL156">
        <v>0.5</v>
      </c>
      <c r="DM156" t="s">
        <v>438</v>
      </c>
      <c r="DN156">
        <v>2</v>
      </c>
      <c r="DO156" t="b">
        <v>1</v>
      </c>
      <c r="DP156">
        <v>1759075729.5</v>
      </c>
      <c r="DQ156">
        <v>623.3781481481483</v>
      </c>
      <c r="DR156">
        <v>659.7083333333331</v>
      </c>
      <c r="DS156">
        <v>21.77684074074074</v>
      </c>
      <c r="DT156">
        <v>20.23003333333333</v>
      </c>
      <c r="DU156">
        <v>624.1525925925926</v>
      </c>
      <c r="DV156">
        <v>21.48988888888889</v>
      </c>
      <c r="DW156">
        <v>499.9706666666666</v>
      </c>
      <c r="DX156">
        <v>90.90105555555554</v>
      </c>
      <c r="DY156">
        <v>0.06805397777777779</v>
      </c>
      <c r="DZ156">
        <v>28.82557037037037</v>
      </c>
      <c r="EA156">
        <v>29.99779259259259</v>
      </c>
      <c r="EB156">
        <v>999.9000000000001</v>
      </c>
      <c r="EC156">
        <v>0</v>
      </c>
      <c r="ED156">
        <v>0</v>
      </c>
      <c r="EE156">
        <v>9999.328148148148</v>
      </c>
      <c r="EF156">
        <v>0</v>
      </c>
      <c r="EG156">
        <v>11.1107</v>
      </c>
      <c r="EH156">
        <v>-36.33017407407407</v>
      </c>
      <c r="EI156">
        <v>637.2557777777778</v>
      </c>
      <c r="EJ156">
        <v>673.3303703703704</v>
      </c>
      <c r="EK156">
        <v>1.546797777777778</v>
      </c>
      <c r="EL156">
        <v>659.7083333333331</v>
      </c>
      <c r="EM156">
        <v>20.23003333333333</v>
      </c>
      <c r="EN156">
        <v>1.979536296296297</v>
      </c>
      <c r="EO156">
        <v>1.83893074074074</v>
      </c>
      <c r="EP156">
        <v>17.2816</v>
      </c>
      <c r="EQ156">
        <v>16.12166666666666</v>
      </c>
      <c r="ER156">
        <v>2000.007777777778</v>
      </c>
      <c r="ES156">
        <v>0.9799963333333336</v>
      </c>
      <c r="ET156">
        <v>0.0200039925925926</v>
      </c>
      <c r="EU156">
        <v>0</v>
      </c>
      <c r="EV156">
        <v>420.9187407407407</v>
      </c>
      <c r="EW156">
        <v>5.00078</v>
      </c>
      <c r="EX156">
        <v>8326.977037037039</v>
      </c>
      <c r="EY156">
        <v>16379.68148148148</v>
      </c>
      <c r="EZ156">
        <v>39.51144444444444</v>
      </c>
      <c r="FA156">
        <v>40.44633333333333</v>
      </c>
      <c r="FB156">
        <v>39.8054074074074</v>
      </c>
      <c r="FC156">
        <v>40.05988888888889</v>
      </c>
      <c r="FD156">
        <v>40.56459259259259</v>
      </c>
      <c r="FE156">
        <v>1955.097777777778</v>
      </c>
      <c r="FF156">
        <v>39.91</v>
      </c>
      <c r="FG156">
        <v>0</v>
      </c>
      <c r="FH156">
        <v>1759075728.8</v>
      </c>
      <c r="FI156">
        <v>0</v>
      </c>
      <c r="FJ156">
        <v>420.91424</v>
      </c>
      <c r="FK156">
        <v>1.186769225360046</v>
      </c>
      <c r="FL156">
        <v>34.12076934472419</v>
      </c>
      <c r="FM156">
        <v>8326.9476</v>
      </c>
      <c r="FN156">
        <v>15</v>
      </c>
      <c r="FO156">
        <v>0</v>
      </c>
      <c r="FP156" t="s">
        <v>439</v>
      </c>
      <c r="FQ156">
        <v>1746989605.5</v>
      </c>
      <c r="FR156">
        <v>1746989593.5</v>
      </c>
      <c r="FS156">
        <v>0</v>
      </c>
      <c r="FT156">
        <v>-0.274</v>
      </c>
      <c r="FU156">
        <v>-0.002</v>
      </c>
      <c r="FV156">
        <v>2.549</v>
      </c>
      <c r="FW156">
        <v>0.129</v>
      </c>
      <c r="FX156">
        <v>420</v>
      </c>
      <c r="FY156">
        <v>17</v>
      </c>
      <c r="FZ156">
        <v>0.02</v>
      </c>
      <c r="GA156">
        <v>0.04</v>
      </c>
      <c r="GB156">
        <v>-36.23325250000001</v>
      </c>
      <c r="GC156">
        <v>-1.730621763602248</v>
      </c>
      <c r="GD156">
        <v>0.2242967621116048</v>
      </c>
      <c r="GE156">
        <v>0</v>
      </c>
      <c r="GF156">
        <v>420.8850588235294</v>
      </c>
      <c r="GG156">
        <v>0.9175859386552535</v>
      </c>
      <c r="GH156">
        <v>0.2251285830203102</v>
      </c>
      <c r="GI156">
        <v>1</v>
      </c>
      <c r="GJ156">
        <v>1.561434</v>
      </c>
      <c r="GK156">
        <v>-0.2934475046904349</v>
      </c>
      <c r="GL156">
        <v>0.02959726480605936</v>
      </c>
      <c r="GM156">
        <v>0</v>
      </c>
      <c r="GN156">
        <v>1</v>
      </c>
      <c r="GO156">
        <v>3</v>
      </c>
      <c r="GP156" t="s">
        <v>455</v>
      </c>
      <c r="GQ156">
        <v>3.10235</v>
      </c>
      <c r="GR156">
        <v>2.72647</v>
      </c>
      <c r="GS156">
        <v>0.121055</v>
      </c>
      <c r="GT156">
        <v>0.12563</v>
      </c>
      <c r="GU156">
        <v>0.101173</v>
      </c>
      <c r="GV156">
        <v>0.09745280000000001</v>
      </c>
      <c r="GW156">
        <v>22970.2</v>
      </c>
      <c r="GX156">
        <v>20756.2</v>
      </c>
      <c r="GY156">
        <v>26698.2</v>
      </c>
      <c r="GZ156">
        <v>23960.8</v>
      </c>
      <c r="HA156">
        <v>38399.1</v>
      </c>
      <c r="HB156">
        <v>31970.1</v>
      </c>
      <c r="HC156">
        <v>46616.9</v>
      </c>
      <c r="HD156">
        <v>37904.5</v>
      </c>
      <c r="HE156">
        <v>1.86788</v>
      </c>
      <c r="HF156">
        <v>1.86558</v>
      </c>
      <c r="HG156">
        <v>0.114419</v>
      </c>
      <c r="HH156">
        <v>0</v>
      </c>
      <c r="HI156">
        <v>28.0985</v>
      </c>
      <c r="HJ156">
        <v>999.9</v>
      </c>
      <c r="HK156">
        <v>48.8</v>
      </c>
      <c r="HL156">
        <v>31.1</v>
      </c>
      <c r="HM156">
        <v>24.3593</v>
      </c>
      <c r="HN156">
        <v>61.6691</v>
      </c>
      <c r="HO156">
        <v>22.0433</v>
      </c>
      <c r="HP156">
        <v>1</v>
      </c>
      <c r="HQ156">
        <v>0.139118</v>
      </c>
      <c r="HR156">
        <v>-0.523167</v>
      </c>
      <c r="HS156">
        <v>20.2777</v>
      </c>
      <c r="HT156">
        <v>5.2119</v>
      </c>
      <c r="HU156">
        <v>11.9797</v>
      </c>
      <c r="HV156">
        <v>4.96355</v>
      </c>
      <c r="HW156">
        <v>3.27448</v>
      </c>
      <c r="HX156">
        <v>9999</v>
      </c>
      <c r="HY156">
        <v>9999</v>
      </c>
      <c r="HZ156">
        <v>9999</v>
      </c>
      <c r="IA156">
        <v>31.7</v>
      </c>
      <c r="IB156">
        <v>1.86397</v>
      </c>
      <c r="IC156">
        <v>1.86012</v>
      </c>
      <c r="ID156">
        <v>1.85837</v>
      </c>
      <c r="IE156">
        <v>1.85979</v>
      </c>
      <c r="IF156">
        <v>1.85989</v>
      </c>
      <c r="IG156">
        <v>1.85837</v>
      </c>
      <c r="IH156">
        <v>1.85745</v>
      </c>
      <c r="II156">
        <v>1.85242</v>
      </c>
      <c r="IJ156">
        <v>0</v>
      </c>
      <c r="IK156">
        <v>0</v>
      </c>
      <c r="IL156">
        <v>0</v>
      </c>
      <c r="IM156">
        <v>0</v>
      </c>
      <c r="IN156" t="s">
        <v>441</v>
      </c>
      <c r="IO156" t="s">
        <v>442</v>
      </c>
      <c r="IP156" t="s">
        <v>443</v>
      </c>
      <c r="IQ156" t="s">
        <v>443</v>
      </c>
      <c r="IR156" t="s">
        <v>443</v>
      </c>
      <c r="IS156" t="s">
        <v>443</v>
      </c>
      <c r="IT156">
        <v>0</v>
      </c>
      <c r="IU156">
        <v>100</v>
      </c>
      <c r="IV156">
        <v>100</v>
      </c>
      <c r="IW156">
        <v>-0.755</v>
      </c>
      <c r="IX156">
        <v>0.2876</v>
      </c>
      <c r="IY156">
        <v>-0.819046093373875</v>
      </c>
      <c r="IZ156">
        <v>-0.0008311593448893811</v>
      </c>
      <c r="JA156">
        <v>1.768286430498992E-06</v>
      </c>
      <c r="JB156">
        <v>-5.176383660599935E-10</v>
      </c>
      <c r="JC156">
        <v>0.01793090377665582</v>
      </c>
      <c r="JD156">
        <v>0.002652576625932546</v>
      </c>
      <c r="JE156">
        <v>0.0004569377311329863</v>
      </c>
      <c r="JF156">
        <v>1.003524486243527E-07</v>
      </c>
      <c r="JG156">
        <v>2</v>
      </c>
      <c r="JH156">
        <v>1975</v>
      </c>
      <c r="JI156">
        <v>1</v>
      </c>
      <c r="JJ156">
        <v>26</v>
      </c>
      <c r="JK156">
        <v>201435.5</v>
      </c>
      <c r="JL156">
        <v>201435.7</v>
      </c>
      <c r="JM156">
        <v>1.71509</v>
      </c>
      <c r="JN156">
        <v>2.61841</v>
      </c>
      <c r="JO156">
        <v>1.49658</v>
      </c>
      <c r="JP156">
        <v>2.34497</v>
      </c>
      <c r="JQ156">
        <v>1.54907</v>
      </c>
      <c r="JR156">
        <v>2.46216</v>
      </c>
      <c r="JS156">
        <v>36.0816</v>
      </c>
      <c r="JT156">
        <v>24.1751</v>
      </c>
      <c r="JU156">
        <v>18</v>
      </c>
      <c r="JV156">
        <v>482.18</v>
      </c>
      <c r="JW156">
        <v>495.321</v>
      </c>
      <c r="JX156">
        <v>26.986</v>
      </c>
      <c r="JY156">
        <v>29.0461</v>
      </c>
      <c r="JZ156">
        <v>30.0001</v>
      </c>
      <c r="KA156">
        <v>29.1937</v>
      </c>
      <c r="KB156">
        <v>29.1729</v>
      </c>
      <c r="KC156">
        <v>34.4374</v>
      </c>
      <c r="KD156">
        <v>19.6867</v>
      </c>
      <c r="KE156">
        <v>99.62779999999999</v>
      </c>
      <c r="KF156">
        <v>27.2653</v>
      </c>
      <c r="KG156">
        <v>708.11</v>
      </c>
      <c r="KH156">
        <v>20.3403</v>
      </c>
      <c r="KI156">
        <v>101.927</v>
      </c>
      <c r="KJ156">
        <v>91.4153</v>
      </c>
    </row>
    <row r="157" spans="1:296">
      <c r="A157">
        <v>139</v>
      </c>
      <c r="B157">
        <v>1759075742</v>
      </c>
      <c r="C157">
        <v>2658.900000095367</v>
      </c>
      <c r="D157" t="s">
        <v>722</v>
      </c>
      <c r="E157" t="s">
        <v>723</v>
      </c>
      <c r="F157">
        <v>5</v>
      </c>
      <c r="G157" t="s">
        <v>639</v>
      </c>
      <c r="H157">
        <v>1759075734.214286</v>
      </c>
      <c r="I157">
        <f>(J157)/1000</f>
        <v>0</v>
      </c>
      <c r="J157">
        <f>IF(DO157, AM157, AG157)</f>
        <v>0</v>
      </c>
      <c r="K157">
        <f>IF(DO157, AH157, AF157)</f>
        <v>0</v>
      </c>
      <c r="L157">
        <f>DQ157 - IF(AT157&gt;1, K157*DK157*100.0/(AV157), 0)</f>
        <v>0</v>
      </c>
      <c r="M157">
        <f>((S157-I157/2)*L157-K157)/(S157+I157/2)</f>
        <v>0</v>
      </c>
      <c r="N157">
        <f>M157*(DX157+DY157)/1000.0</f>
        <v>0</v>
      </c>
      <c r="O157">
        <f>(DQ157 - IF(AT157&gt;1, K157*DK157*100.0/(AV157), 0))*(DX157+DY157)/1000.0</f>
        <v>0</v>
      </c>
      <c r="P157">
        <f>2.0/((1/R157-1/Q157)+SIGN(R157)*SQRT((1/R157-1/Q157)*(1/R157-1/Q157) + 4*DL157/((DL157+1)*(DL157+1))*(2*1/R157*1/Q157-1/Q157*1/Q157)))</f>
        <v>0</v>
      </c>
      <c r="Q157">
        <f>IF(LEFT(DM157,1)&lt;&gt;"0",IF(LEFT(DM157,1)="1",3.0,DN157),$D$5+$E$5*(EE157*DX157/($K$5*1000))+$F$5*(EE157*DX157/($K$5*1000))*MAX(MIN(DK157,$J$5),$I$5)*MAX(MIN(DK157,$J$5),$I$5)+$G$5*MAX(MIN(DK157,$J$5),$I$5)*(EE157*DX157/($K$5*1000))+$H$5*(EE157*DX157/($K$5*1000))*(EE157*DX157/($K$5*1000)))</f>
        <v>0</v>
      </c>
      <c r="R157">
        <f>I157*(1000-(1000*0.61365*exp(17.502*V157/(240.97+V157))/(DX157+DY157)+DS157)/2)/(1000*0.61365*exp(17.502*V157/(240.97+V157))/(DX157+DY157)-DS157)</f>
        <v>0</v>
      </c>
      <c r="S157">
        <f>1/((DL157+1)/(P157/1.6)+1/(Q157/1.37)) + DL157/((DL157+1)/(P157/1.6) + DL157/(Q157/1.37))</f>
        <v>0</v>
      </c>
      <c r="T157">
        <f>(DG157*DJ157)</f>
        <v>0</v>
      </c>
      <c r="U157">
        <f>(DZ157+(T157+2*0.95*5.67E-8*(((DZ157+$B$9)+273)^4-(DZ157+273)^4)-44100*I157)/(1.84*29.3*Q157+8*0.95*5.67E-8*(DZ157+273)^3))</f>
        <v>0</v>
      </c>
      <c r="V157">
        <f>($C$9*EA157+$D$9*EB157+$E$9*U157)</f>
        <v>0</v>
      </c>
      <c r="W157">
        <f>0.61365*exp(17.502*V157/(240.97+V157))</f>
        <v>0</v>
      </c>
      <c r="X157">
        <f>(Y157/Z157*100)</f>
        <v>0</v>
      </c>
      <c r="Y157">
        <f>DS157*(DX157+DY157)/1000</f>
        <v>0</v>
      </c>
      <c r="Z157">
        <f>0.61365*exp(17.502*DZ157/(240.97+DZ157))</f>
        <v>0</v>
      </c>
      <c r="AA157">
        <f>(W157-DS157*(DX157+DY157)/1000)</f>
        <v>0</v>
      </c>
      <c r="AB157">
        <f>(-I157*44100)</f>
        <v>0</v>
      </c>
      <c r="AC157">
        <f>2*29.3*Q157*0.92*(DZ157-V157)</f>
        <v>0</v>
      </c>
      <c r="AD157">
        <f>2*0.95*5.67E-8*(((DZ157+$B$9)+273)^4-(V157+273)^4)</f>
        <v>0</v>
      </c>
      <c r="AE157">
        <f>T157+AD157+AB157+AC157</f>
        <v>0</v>
      </c>
      <c r="AF157">
        <f>DW157*AT157*(DR157-DQ157*(1000-AT157*DT157)/(1000-AT157*DS157))/(100*DK157)</f>
        <v>0</v>
      </c>
      <c r="AG157">
        <f>1000*DW157*AT157*(DS157-DT157)/(100*DK157*(1000-AT157*DS157))</f>
        <v>0</v>
      </c>
      <c r="AH157">
        <f>(AI157 - AJ157 - DX157*1E3/(8.314*(DZ157+273.15)) * AL157/DW157 * AK157) * DW157/(100*DK157) * (1000 - DT157)/1000</f>
        <v>0</v>
      </c>
      <c r="AI157">
        <v>705.3140549959794</v>
      </c>
      <c r="AJ157">
        <v>678.3773696969694</v>
      </c>
      <c r="AK157">
        <v>3.391488224463576</v>
      </c>
      <c r="AL157">
        <v>65.07679589717384</v>
      </c>
      <c r="AM157">
        <f>(AO157 - AN157 + DX157*1E3/(8.314*(DZ157+273.15)) * AQ157/DW157 * AP157) * DW157/(100*DK157) * 1000/(1000 - AO157)</f>
        <v>0</v>
      </c>
      <c r="AN157">
        <v>20.27785986666667</v>
      </c>
      <c r="AO157">
        <v>21.81888727272728</v>
      </c>
      <c r="AP157">
        <v>0.0004696432900429319</v>
      </c>
      <c r="AQ157">
        <v>105.27</v>
      </c>
      <c r="AR157">
        <v>1</v>
      </c>
      <c r="AS157">
        <v>0</v>
      </c>
      <c r="AT157">
        <f>IF(AR157*$H$15&gt;=AV157,1.0,(AV157/(AV157-AR157*$H$15)))</f>
        <v>0</v>
      </c>
      <c r="AU157">
        <f>(AT157-1)*100</f>
        <v>0</v>
      </c>
      <c r="AV157">
        <f>MAX(0,($B$15+$C$15*EE157)/(1+$D$15*EE157)*DX157/(DZ157+273)*$E$15)</f>
        <v>0</v>
      </c>
      <c r="AW157" t="s">
        <v>437</v>
      </c>
      <c r="AX157" t="s">
        <v>437</v>
      </c>
      <c r="AY157">
        <v>0</v>
      </c>
      <c r="AZ157">
        <v>0</v>
      </c>
      <c r="BA157">
        <f>1-AY157/AZ157</f>
        <v>0</v>
      </c>
      <c r="BB157">
        <v>0</v>
      </c>
      <c r="BC157" t="s">
        <v>437</v>
      </c>
      <c r="BD157" t="s">
        <v>437</v>
      </c>
      <c r="BE157">
        <v>0</v>
      </c>
      <c r="BF157">
        <v>0</v>
      </c>
      <c r="BG157">
        <f>1-BE157/BF157</f>
        <v>0</v>
      </c>
      <c r="BH157">
        <v>0.5</v>
      </c>
      <c r="BI157">
        <f>DH157</f>
        <v>0</v>
      </c>
      <c r="BJ157">
        <f>K157</f>
        <v>0</v>
      </c>
      <c r="BK157">
        <f>BG157*BH157*BI157</f>
        <v>0</v>
      </c>
      <c r="BL157">
        <f>(BJ157-BB157)/BI157</f>
        <v>0</v>
      </c>
      <c r="BM157">
        <f>(AZ157-BF157)/BF157</f>
        <v>0</v>
      </c>
      <c r="BN157">
        <f>AY157/(BA157+AY157/BF157)</f>
        <v>0</v>
      </c>
      <c r="BO157" t="s">
        <v>437</v>
      </c>
      <c r="BP157">
        <v>0</v>
      </c>
      <c r="BQ157">
        <f>IF(BP157&lt;&gt;0, BP157, BN157)</f>
        <v>0</v>
      </c>
      <c r="BR157">
        <f>1-BQ157/BF157</f>
        <v>0</v>
      </c>
      <c r="BS157">
        <f>(BF157-BE157)/(BF157-BQ157)</f>
        <v>0</v>
      </c>
      <c r="BT157">
        <f>(AZ157-BF157)/(AZ157-BQ157)</f>
        <v>0</v>
      </c>
      <c r="BU157">
        <f>(BF157-BE157)/(BF157-AY157)</f>
        <v>0</v>
      </c>
      <c r="BV157">
        <f>(AZ157-BF157)/(AZ157-AY157)</f>
        <v>0</v>
      </c>
      <c r="BW157">
        <f>(BS157*BQ157/BE157)</f>
        <v>0</v>
      </c>
      <c r="BX157">
        <f>(1-BW157)</f>
        <v>0</v>
      </c>
      <c r="DG157">
        <f>$B$13*EF157+$C$13*EG157+$F$13*ER157*(1-EU157)</f>
        <v>0</v>
      </c>
      <c r="DH157">
        <f>DG157*DI157</f>
        <v>0</v>
      </c>
      <c r="DI157">
        <f>($B$13*$D$11+$C$13*$D$11+$F$13*((FE157+EW157)/MAX(FE157+EW157+FF157, 0.1)*$I$11+FF157/MAX(FE157+EW157+FF157, 0.1)*$J$11))/($B$13+$C$13+$F$13)</f>
        <v>0</v>
      </c>
      <c r="DJ157">
        <f>($B$13*$K$11+$C$13*$K$11+$F$13*((FE157+EW157)/MAX(FE157+EW157+FF157, 0.1)*$P$11+FF157/MAX(FE157+EW157+FF157, 0.1)*$Q$11))/($B$13+$C$13+$F$13)</f>
        <v>0</v>
      </c>
      <c r="DK157">
        <v>2.96</v>
      </c>
      <c r="DL157">
        <v>0.5</v>
      </c>
      <c r="DM157" t="s">
        <v>438</v>
      </c>
      <c r="DN157">
        <v>2</v>
      </c>
      <c r="DO157" t="b">
        <v>1</v>
      </c>
      <c r="DP157">
        <v>1759075734.214286</v>
      </c>
      <c r="DQ157">
        <v>639.2009642857141</v>
      </c>
      <c r="DR157">
        <v>675.4110357142856</v>
      </c>
      <c r="DS157">
        <v>21.79412857142857</v>
      </c>
      <c r="DT157">
        <v>20.25937857142857</v>
      </c>
      <c r="DU157">
        <v>639.9630357142859</v>
      </c>
      <c r="DV157">
        <v>21.50679285714286</v>
      </c>
      <c r="DW157">
        <v>499.9491428571429</v>
      </c>
      <c r="DX157">
        <v>90.90105357142856</v>
      </c>
      <c r="DY157">
        <v>0.06806644642857143</v>
      </c>
      <c r="DZ157">
        <v>28.81154999999999</v>
      </c>
      <c r="EA157">
        <v>29.98134642857143</v>
      </c>
      <c r="EB157">
        <v>999.9000000000002</v>
      </c>
      <c r="EC157">
        <v>0</v>
      </c>
      <c r="ED157">
        <v>0</v>
      </c>
      <c r="EE157">
        <v>10005.18071428571</v>
      </c>
      <c r="EF157">
        <v>0</v>
      </c>
      <c r="EG157">
        <v>11.1107</v>
      </c>
      <c r="EH157">
        <v>-36.21005357142857</v>
      </c>
      <c r="EI157">
        <v>653.4424285714286</v>
      </c>
      <c r="EJ157">
        <v>689.3776785714284</v>
      </c>
      <c r="EK157">
        <v>1.534740357142857</v>
      </c>
      <c r="EL157">
        <v>675.4110357142856</v>
      </c>
      <c r="EM157">
        <v>20.25937857142857</v>
      </c>
      <c r="EN157">
        <v>1.981107857142857</v>
      </c>
      <c r="EO157">
        <v>1.841598928571429</v>
      </c>
      <c r="EP157">
        <v>17.29415</v>
      </c>
      <c r="EQ157">
        <v>16.14440357142857</v>
      </c>
      <c r="ER157">
        <v>2000.007142857143</v>
      </c>
      <c r="ES157">
        <v>0.9799963571428574</v>
      </c>
      <c r="ET157">
        <v>0.02000396428571429</v>
      </c>
      <c r="EU157">
        <v>0</v>
      </c>
      <c r="EV157">
        <v>421.0609642857143</v>
      </c>
      <c r="EW157">
        <v>5.00078</v>
      </c>
      <c r="EX157">
        <v>8329.407499999999</v>
      </c>
      <c r="EY157">
        <v>16379.67857142857</v>
      </c>
      <c r="EZ157">
        <v>39.51335714285714</v>
      </c>
      <c r="FA157">
        <v>40.45499999999999</v>
      </c>
      <c r="FB157">
        <v>39.79221428571428</v>
      </c>
      <c r="FC157">
        <v>40.07564285714285</v>
      </c>
      <c r="FD157">
        <v>40.53099999999999</v>
      </c>
      <c r="FE157">
        <v>1955.097142857143</v>
      </c>
      <c r="FF157">
        <v>39.91</v>
      </c>
      <c r="FG157">
        <v>0</v>
      </c>
      <c r="FH157">
        <v>1759075734.2</v>
      </c>
      <c r="FI157">
        <v>0</v>
      </c>
      <c r="FJ157">
        <v>421.0626923076924</v>
      </c>
      <c r="FK157">
        <v>1.490393161881672</v>
      </c>
      <c r="FL157">
        <v>32.28854709073016</v>
      </c>
      <c r="FM157">
        <v>8329.621538461537</v>
      </c>
      <c r="FN157">
        <v>15</v>
      </c>
      <c r="FO157">
        <v>0</v>
      </c>
      <c r="FP157" t="s">
        <v>439</v>
      </c>
      <c r="FQ157">
        <v>1746989605.5</v>
      </c>
      <c r="FR157">
        <v>1746989593.5</v>
      </c>
      <c r="FS157">
        <v>0</v>
      </c>
      <c r="FT157">
        <v>-0.274</v>
      </c>
      <c r="FU157">
        <v>-0.002</v>
      </c>
      <c r="FV157">
        <v>2.549</v>
      </c>
      <c r="FW157">
        <v>0.129</v>
      </c>
      <c r="FX157">
        <v>420</v>
      </c>
      <c r="FY157">
        <v>17</v>
      </c>
      <c r="FZ157">
        <v>0.02</v>
      </c>
      <c r="GA157">
        <v>0.04</v>
      </c>
      <c r="GB157">
        <v>-36.25479</v>
      </c>
      <c r="GC157">
        <v>0.5520675422139959</v>
      </c>
      <c r="GD157">
        <v>0.2121222711079624</v>
      </c>
      <c r="GE157">
        <v>0</v>
      </c>
      <c r="GF157">
        <v>420.9481470588235</v>
      </c>
      <c r="GG157">
        <v>1.645485102835231</v>
      </c>
      <c r="GH157">
        <v>0.244439470716761</v>
      </c>
      <c r="GI157">
        <v>0</v>
      </c>
      <c r="GJ157">
        <v>1.546072</v>
      </c>
      <c r="GK157">
        <v>-0.1638218386491557</v>
      </c>
      <c r="GL157">
        <v>0.02078002901826655</v>
      </c>
      <c r="GM157">
        <v>0</v>
      </c>
      <c r="GN157">
        <v>0</v>
      </c>
      <c r="GO157">
        <v>3</v>
      </c>
      <c r="GP157" t="s">
        <v>458</v>
      </c>
      <c r="GQ157">
        <v>3.1023</v>
      </c>
      <c r="GR157">
        <v>2.72596</v>
      </c>
      <c r="GS157">
        <v>0.123182</v>
      </c>
      <c r="GT157">
        <v>0.127634</v>
      </c>
      <c r="GU157">
        <v>0.101214</v>
      </c>
      <c r="GV157">
        <v>0.0974814</v>
      </c>
      <c r="GW157">
        <v>22914.6</v>
      </c>
      <c r="GX157">
        <v>20708.3</v>
      </c>
      <c r="GY157">
        <v>26698.2</v>
      </c>
      <c r="GZ157">
        <v>23960.5</v>
      </c>
      <c r="HA157">
        <v>38397.6</v>
      </c>
      <c r="HB157">
        <v>31969.1</v>
      </c>
      <c r="HC157">
        <v>46616.9</v>
      </c>
      <c r="HD157">
        <v>37904.2</v>
      </c>
      <c r="HE157">
        <v>1.868</v>
      </c>
      <c r="HF157">
        <v>1.8654</v>
      </c>
      <c r="HG157">
        <v>0.115335</v>
      </c>
      <c r="HH157">
        <v>0</v>
      </c>
      <c r="HI157">
        <v>28.0943</v>
      </c>
      <c r="HJ157">
        <v>999.9</v>
      </c>
      <c r="HK157">
        <v>48.8</v>
      </c>
      <c r="HL157">
        <v>31.1</v>
      </c>
      <c r="HM157">
        <v>24.3604</v>
      </c>
      <c r="HN157">
        <v>61.4391</v>
      </c>
      <c r="HO157">
        <v>22.1114</v>
      </c>
      <c r="HP157">
        <v>1</v>
      </c>
      <c r="HQ157">
        <v>0.138448</v>
      </c>
      <c r="HR157">
        <v>-0.244532</v>
      </c>
      <c r="HS157">
        <v>20.2806</v>
      </c>
      <c r="HT157">
        <v>5.2128</v>
      </c>
      <c r="HU157">
        <v>11.98</v>
      </c>
      <c r="HV157">
        <v>4.96365</v>
      </c>
      <c r="HW157">
        <v>3.27445</v>
      </c>
      <c r="HX157">
        <v>9999</v>
      </c>
      <c r="HY157">
        <v>9999</v>
      </c>
      <c r="HZ157">
        <v>9999</v>
      </c>
      <c r="IA157">
        <v>31.7</v>
      </c>
      <c r="IB157">
        <v>1.864</v>
      </c>
      <c r="IC157">
        <v>1.86016</v>
      </c>
      <c r="ID157">
        <v>1.85837</v>
      </c>
      <c r="IE157">
        <v>1.85982</v>
      </c>
      <c r="IF157">
        <v>1.85989</v>
      </c>
      <c r="IG157">
        <v>1.85837</v>
      </c>
      <c r="IH157">
        <v>1.85745</v>
      </c>
      <c r="II157">
        <v>1.85242</v>
      </c>
      <c r="IJ157">
        <v>0</v>
      </c>
      <c r="IK157">
        <v>0</v>
      </c>
      <c r="IL157">
        <v>0</v>
      </c>
      <c r="IM157">
        <v>0</v>
      </c>
      <c r="IN157" t="s">
        <v>441</v>
      </c>
      <c r="IO157" t="s">
        <v>442</v>
      </c>
      <c r="IP157" t="s">
        <v>443</v>
      </c>
      <c r="IQ157" t="s">
        <v>443</v>
      </c>
      <c r="IR157" t="s">
        <v>443</v>
      </c>
      <c r="IS157" t="s">
        <v>443</v>
      </c>
      <c r="IT157">
        <v>0</v>
      </c>
      <c r="IU157">
        <v>100</v>
      </c>
      <c r="IV157">
        <v>100</v>
      </c>
      <c r="IW157">
        <v>-0.741</v>
      </c>
      <c r="IX157">
        <v>0.2879</v>
      </c>
      <c r="IY157">
        <v>-0.819046093373875</v>
      </c>
      <c r="IZ157">
        <v>-0.0008311593448893811</v>
      </c>
      <c r="JA157">
        <v>1.768286430498992E-06</v>
      </c>
      <c r="JB157">
        <v>-5.176383660599935E-10</v>
      </c>
      <c r="JC157">
        <v>0.01793090377665582</v>
      </c>
      <c r="JD157">
        <v>0.002652576625932546</v>
      </c>
      <c r="JE157">
        <v>0.0004569377311329863</v>
      </c>
      <c r="JF157">
        <v>1.003524486243527E-07</v>
      </c>
      <c r="JG157">
        <v>2</v>
      </c>
      <c r="JH157">
        <v>1975</v>
      </c>
      <c r="JI157">
        <v>1</v>
      </c>
      <c r="JJ157">
        <v>26</v>
      </c>
      <c r="JK157">
        <v>201435.6</v>
      </c>
      <c r="JL157">
        <v>201435.8</v>
      </c>
      <c r="JM157">
        <v>1.74561</v>
      </c>
      <c r="JN157">
        <v>2.62451</v>
      </c>
      <c r="JO157">
        <v>1.49658</v>
      </c>
      <c r="JP157">
        <v>2.34497</v>
      </c>
      <c r="JQ157">
        <v>1.54907</v>
      </c>
      <c r="JR157">
        <v>2.45117</v>
      </c>
      <c r="JS157">
        <v>36.0816</v>
      </c>
      <c r="JT157">
        <v>24.1751</v>
      </c>
      <c r="JU157">
        <v>18</v>
      </c>
      <c r="JV157">
        <v>482.281</v>
      </c>
      <c r="JW157">
        <v>495.232</v>
      </c>
      <c r="JX157">
        <v>27.262</v>
      </c>
      <c r="JY157">
        <v>29.0502</v>
      </c>
      <c r="JZ157">
        <v>29.9999</v>
      </c>
      <c r="KA157">
        <v>29.1975</v>
      </c>
      <c r="KB157">
        <v>29.1761</v>
      </c>
      <c r="KC157">
        <v>35.0532</v>
      </c>
      <c r="KD157">
        <v>19.6867</v>
      </c>
      <c r="KE157">
        <v>99.62779999999999</v>
      </c>
      <c r="KF157">
        <v>27.2889</v>
      </c>
      <c r="KG157">
        <v>721.466</v>
      </c>
      <c r="KH157">
        <v>20.3554</v>
      </c>
      <c r="KI157">
        <v>101.927</v>
      </c>
      <c r="KJ157">
        <v>91.4145</v>
      </c>
    </row>
    <row r="158" spans="1:296">
      <c r="A158">
        <v>140</v>
      </c>
      <c r="B158">
        <v>1759075747</v>
      </c>
      <c r="C158">
        <v>2663.900000095367</v>
      </c>
      <c r="D158" t="s">
        <v>724</v>
      </c>
      <c r="E158" t="s">
        <v>725</v>
      </c>
      <c r="F158">
        <v>5</v>
      </c>
      <c r="G158" t="s">
        <v>639</v>
      </c>
      <c r="H158">
        <v>1759075739.5</v>
      </c>
      <c r="I158">
        <f>(J158)/1000</f>
        <v>0</v>
      </c>
      <c r="J158">
        <f>IF(DO158, AM158, AG158)</f>
        <v>0</v>
      </c>
      <c r="K158">
        <f>IF(DO158, AH158, AF158)</f>
        <v>0</v>
      </c>
      <c r="L158">
        <f>DQ158 - IF(AT158&gt;1, K158*DK158*100.0/(AV158), 0)</f>
        <v>0</v>
      </c>
      <c r="M158">
        <f>((S158-I158/2)*L158-K158)/(S158+I158/2)</f>
        <v>0</v>
      </c>
      <c r="N158">
        <f>M158*(DX158+DY158)/1000.0</f>
        <v>0</v>
      </c>
      <c r="O158">
        <f>(DQ158 - IF(AT158&gt;1, K158*DK158*100.0/(AV158), 0))*(DX158+DY158)/1000.0</f>
        <v>0</v>
      </c>
      <c r="P158">
        <f>2.0/((1/R158-1/Q158)+SIGN(R158)*SQRT((1/R158-1/Q158)*(1/R158-1/Q158) + 4*DL158/((DL158+1)*(DL158+1))*(2*1/R158*1/Q158-1/Q158*1/Q158)))</f>
        <v>0</v>
      </c>
      <c r="Q158">
        <f>IF(LEFT(DM158,1)&lt;&gt;"0",IF(LEFT(DM158,1)="1",3.0,DN158),$D$5+$E$5*(EE158*DX158/($K$5*1000))+$F$5*(EE158*DX158/($K$5*1000))*MAX(MIN(DK158,$J$5),$I$5)*MAX(MIN(DK158,$J$5),$I$5)+$G$5*MAX(MIN(DK158,$J$5),$I$5)*(EE158*DX158/($K$5*1000))+$H$5*(EE158*DX158/($K$5*1000))*(EE158*DX158/($K$5*1000)))</f>
        <v>0</v>
      </c>
      <c r="R158">
        <f>I158*(1000-(1000*0.61365*exp(17.502*V158/(240.97+V158))/(DX158+DY158)+DS158)/2)/(1000*0.61365*exp(17.502*V158/(240.97+V158))/(DX158+DY158)-DS158)</f>
        <v>0</v>
      </c>
      <c r="S158">
        <f>1/((DL158+1)/(P158/1.6)+1/(Q158/1.37)) + DL158/((DL158+1)/(P158/1.6) + DL158/(Q158/1.37))</f>
        <v>0</v>
      </c>
      <c r="T158">
        <f>(DG158*DJ158)</f>
        <v>0</v>
      </c>
      <c r="U158">
        <f>(DZ158+(T158+2*0.95*5.67E-8*(((DZ158+$B$9)+273)^4-(DZ158+273)^4)-44100*I158)/(1.84*29.3*Q158+8*0.95*5.67E-8*(DZ158+273)^3))</f>
        <v>0</v>
      </c>
      <c r="V158">
        <f>($C$9*EA158+$D$9*EB158+$E$9*U158)</f>
        <v>0</v>
      </c>
      <c r="W158">
        <f>0.61365*exp(17.502*V158/(240.97+V158))</f>
        <v>0</v>
      </c>
      <c r="X158">
        <f>(Y158/Z158*100)</f>
        <v>0</v>
      </c>
      <c r="Y158">
        <f>DS158*(DX158+DY158)/1000</f>
        <v>0</v>
      </c>
      <c r="Z158">
        <f>0.61365*exp(17.502*DZ158/(240.97+DZ158))</f>
        <v>0</v>
      </c>
      <c r="AA158">
        <f>(W158-DS158*(DX158+DY158)/1000)</f>
        <v>0</v>
      </c>
      <c r="AB158">
        <f>(-I158*44100)</f>
        <v>0</v>
      </c>
      <c r="AC158">
        <f>2*29.3*Q158*0.92*(DZ158-V158)</f>
        <v>0</v>
      </c>
      <c r="AD158">
        <f>2*0.95*5.67E-8*(((DZ158+$B$9)+273)^4-(V158+273)^4)</f>
        <v>0</v>
      </c>
      <c r="AE158">
        <f>T158+AD158+AB158+AC158</f>
        <v>0</v>
      </c>
      <c r="AF158">
        <f>DW158*AT158*(DR158-DQ158*(1000-AT158*DT158)/(1000-AT158*DS158))/(100*DK158)</f>
        <v>0</v>
      </c>
      <c r="AG158">
        <f>1000*DW158*AT158*(DS158-DT158)/(100*DK158*(1000-AT158*DS158))</f>
        <v>0</v>
      </c>
      <c r="AH158">
        <f>(AI158 - AJ158 - DX158*1E3/(8.314*(DZ158+273.15)) * AL158/DW158 * AK158) * DW158/(100*DK158) * (1000 - DT158)/1000</f>
        <v>0</v>
      </c>
      <c r="AI158">
        <v>721.8756091689803</v>
      </c>
      <c r="AJ158">
        <v>695.2013030303033</v>
      </c>
      <c r="AK158">
        <v>3.363293259743188</v>
      </c>
      <c r="AL158">
        <v>65.07679589717384</v>
      </c>
      <c r="AM158">
        <f>(AO158 - AN158 + DX158*1E3/(8.314*(DZ158+273.15)) * AQ158/DW158 * AP158) * DW158/(100*DK158) * 1000/(1000 - AO158)</f>
        <v>0</v>
      </c>
      <c r="AN158">
        <v>20.28910565333334</v>
      </c>
      <c r="AO158">
        <v>21.83119818181818</v>
      </c>
      <c r="AP158">
        <v>0.000286351515151299</v>
      </c>
      <c r="AQ158">
        <v>105.27</v>
      </c>
      <c r="AR158">
        <v>1</v>
      </c>
      <c r="AS158">
        <v>0</v>
      </c>
      <c r="AT158">
        <f>IF(AR158*$H$15&gt;=AV158,1.0,(AV158/(AV158-AR158*$H$15)))</f>
        <v>0</v>
      </c>
      <c r="AU158">
        <f>(AT158-1)*100</f>
        <v>0</v>
      </c>
      <c r="AV158">
        <f>MAX(0,($B$15+$C$15*EE158)/(1+$D$15*EE158)*DX158/(DZ158+273)*$E$15)</f>
        <v>0</v>
      </c>
      <c r="AW158" t="s">
        <v>437</v>
      </c>
      <c r="AX158" t="s">
        <v>437</v>
      </c>
      <c r="AY158">
        <v>0</v>
      </c>
      <c r="AZ158">
        <v>0</v>
      </c>
      <c r="BA158">
        <f>1-AY158/AZ158</f>
        <v>0</v>
      </c>
      <c r="BB158">
        <v>0</v>
      </c>
      <c r="BC158" t="s">
        <v>437</v>
      </c>
      <c r="BD158" t="s">
        <v>437</v>
      </c>
      <c r="BE158">
        <v>0</v>
      </c>
      <c r="BF158">
        <v>0</v>
      </c>
      <c r="BG158">
        <f>1-BE158/BF158</f>
        <v>0</v>
      </c>
      <c r="BH158">
        <v>0.5</v>
      </c>
      <c r="BI158">
        <f>DH158</f>
        <v>0</v>
      </c>
      <c r="BJ158">
        <f>K158</f>
        <v>0</v>
      </c>
      <c r="BK158">
        <f>BG158*BH158*BI158</f>
        <v>0</v>
      </c>
      <c r="BL158">
        <f>(BJ158-BB158)/BI158</f>
        <v>0</v>
      </c>
      <c r="BM158">
        <f>(AZ158-BF158)/BF158</f>
        <v>0</v>
      </c>
      <c r="BN158">
        <f>AY158/(BA158+AY158/BF158)</f>
        <v>0</v>
      </c>
      <c r="BO158" t="s">
        <v>437</v>
      </c>
      <c r="BP158">
        <v>0</v>
      </c>
      <c r="BQ158">
        <f>IF(BP158&lt;&gt;0, BP158, BN158)</f>
        <v>0</v>
      </c>
      <c r="BR158">
        <f>1-BQ158/BF158</f>
        <v>0</v>
      </c>
      <c r="BS158">
        <f>(BF158-BE158)/(BF158-BQ158)</f>
        <v>0</v>
      </c>
      <c r="BT158">
        <f>(AZ158-BF158)/(AZ158-BQ158)</f>
        <v>0</v>
      </c>
      <c r="BU158">
        <f>(BF158-BE158)/(BF158-AY158)</f>
        <v>0</v>
      </c>
      <c r="BV158">
        <f>(AZ158-BF158)/(AZ158-AY158)</f>
        <v>0</v>
      </c>
      <c r="BW158">
        <f>(BS158*BQ158/BE158)</f>
        <v>0</v>
      </c>
      <c r="BX158">
        <f>(1-BW158)</f>
        <v>0</v>
      </c>
      <c r="DG158">
        <f>$B$13*EF158+$C$13*EG158+$F$13*ER158*(1-EU158)</f>
        <v>0</v>
      </c>
      <c r="DH158">
        <f>DG158*DI158</f>
        <v>0</v>
      </c>
      <c r="DI158">
        <f>($B$13*$D$11+$C$13*$D$11+$F$13*((FE158+EW158)/MAX(FE158+EW158+FF158, 0.1)*$I$11+FF158/MAX(FE158+EW158+FF158, 0.1)*$J$11))/($B$13+$C$13+$F$13)</f>
        <v>0</v>
      </c>
      <c r="DJ158">
        <f>($B$13*$K$11+$C$13*$K$11+$F$13*((FE158+EW158)/MAX(FE158+EW158+FF158, 0.1)*$P$11+FF158/MAX(FE158+EW158+FF158, 0.1)*$Q$11))/($B$13+$C$13+$F$13)</f>
        <v>0</v>
      </c>
      <c r="DK158">
        <v>2.96</v>
      </c>
      <c r="DL158">
        <v>0.5</v>
      </c>
      <c r="DM158" t="s">
        <v>438</v>
      </c>
      <c r="DN158">
        <v>2</v>
      </c>
      <c r="DO158" t="b">
        <v>1</v>
      </c>
      <c r="DP158">
        <v>1759075739.5</v>
      </c>
      <c r="DQ158">
        <v>656.8666666666666</v>
      </c>
      <c r="DR158">
        <v>692.9194074074074</v>
      </c>
      <c r="DS158">
        <v>21.81303703703704</v>
      </c>
      <c r="DT158">
        <v>20.27756296296296</v>
      </c>
      <c r="DU158">
        <v>657.6144814814814</v>
      </c>
      <c r="DV158">
        <v>21.52528518518519</v>
      </c>
      <c r="DW158">
        <v>500.0392222222222</v>
      </c>
      <c r="DX158">
        <v>90.90096666666668</v>
      </c>
      <c r="DY158">
        <v>0.06788294814814815</v>
      </c>
      <c r="DZ158">
        <v>28.80154444444445</v>
      </c>
      <c r="EA158">
        <v>29.97033333333333</v>
      </c>
      <c r="EB158">
        <v>999.9000000000001</v>
      </c>
      <c r="EC158">
        <v>0</v>
      </c>
      <c r="ED158">
        <v>0</v>
      </c>
      <c r="EE158">
        <v>10019.05703703704</v>
      </c>
      <c r="EF158">
        <v>0</v>
      </c>
      <c r="EG158">
        <v>11.1103037037037</v>
      </c>
      <c r="EH158">
        <v>-36.05275925925926</v>
      </c>
      <c r="EI158">
        <v>671.5145925925925</v>
      </c>
      <c r="EJ158">
        <v>707.261037037037</v>
      </c>
      <c r="EK158">
        <v>1.535468888888889</v>
      </c>
      <c r="EL158">
        <v>692.9194074074074</v>
      </c>
      <c r="EM158">
        <v>20.27756296296296</v>
      </c>
      <c r="EN158">
        <v>1.982825555555556</v>
      </c>
      <c r="EO158">
        <v>1.84324962962963</v>
      </c>
      <c r="EP158">
        <v>17.30784814814815</v>
      </c>
      <c r="EQ158">
        <v>16.15845925925926</v>
      </c>
      <c r="ER158">
        <v>1999.995185185186</v>
      </c>
      <c r="ES158">
        <v>0.9799963333333336</v>
      </c>
      <c r="ET158">
        <v>0.02000398518518519</v>
      </c>
      <c r="EU158">
        <v>0</v>
      </c>
      <c r="EV158">
        <v>421.2116666666666</v>
      </c>
      <c r="EW158">
        <v>5.00078</v>
      </c>
      <c r="EX158">
        <v>8332.072962962962</v>
      </c>
      <c r="EY158">
        <v>16379.58888888889</v>
      </c>
      <c r="EZ158">
        <v>39.51151851851852</v>
      </c>
      <c r="FA158">
        <v>40.46033333333333</v>
      </c>
      <c r="FB158">
        <v>39.81229629629629</v>
      </c>
      <c r="FC158">
        <v>40.06455555555555</v>
      </c>
      <c r="FD158">
        <v>40.5344074074074</v>
      </c>
      <c r="FE158">
        <v>1955.085185185185</v>
      </c>
      <c r="FF158">
        <v>39.91</v>
      </c>
      <c r="FG158">
        <v>0</v>
      </c>
      <c r="FH158">
        <v>1759075739</v>
      </c>
      <c r="FI158">
        <v>0</v>
      </c>
      <c r="FJ158">
        <v>421.1740769230769</v>
      </c>
      <c r="FK158">
        <v>1.623042728900392</v>
      </c>
      <c r="FL158">
        <v>27.81196581167866</v>
      </c>
      <c r="FM158">
        <v>8332.05923076923</v>
      </c>
      <c r="FN158">
        <v>15</v>
      </c>
      <c r="FO158">
        <v>0</v>
      </c>
      <c r="FP158" t="s">
        <v>439</v>
      </c>
      <c r="FQ158">
        <v>1746989605.5</v>
      </c>
      <c r="FR158">
        <v>1746989593.5</v>
      </c>
      <c r="FS158">
        <v>0</v>
      </c>
      <c r="FT158">
        <v>-0.274</v>
      </c>
      <c r="FU158">
        <v>-0.002</v>
      </c>
      <c r="FV158">
        <v>2.549</v>
      </c>
      <c r="FW158">
        <v>0.129</v>
      </c>
      <c r="FX158">
        <v>420</v>
      </c>
      <c r="FY158">
        <v>17</v>
      </c>
      <c r="FZ158">
        <v>0.02</v>
      </c>
      <c r="GA158">
        <v>0.04</v>
      </c>
      <c r="GB158">
        <v>-36.10429749999999</v>
      </c>
      <c r="GC158">
        <v>2.022726078799338</v>
      </c>
      <c r="GD158">
        <v>0.3052346150811701</v>
      </c>
      <c r="GE158">
        <v>0</v>
      </c>
      <c r="GF158">
        <v>421.1009117647059</v>
      </c>
      <c r="GG158">
        <v>1.849090911107692</v>
      </c>
      <c r="GH158">
        <v>0.261839125244207</v>
      </c>
      <c r="GI158">
        <v>0</v>
      </c>
      <c r="GJ158">
        <v>1.53625025</v>
      </c>
      <c r="GK158">
        <v>0.002354409005629947</v>
      </c>
      <c r="GL158">
        <v>0.008424785898614884</v>
      </c>
      <c r="GM158">
        <v>1</v>
      </c>
      <c r="GN158">
        <v>1</v>
      </c>
      <c r="GO158">
        <v>3</v>
      </c>
      <c r="GP158" t="s">
        <v>455</v>
      </c>
      <c r="GQ158">
        <v>3.10213</v>
      </c>
      <c r="GR158">
        <v>2.72574</v>
      </c>
      <c r="GS158">
        <v>0.125259</v>
      </c>
      <c r="GT158">
        <v>0.12965</v>
      </c>
      <c r="GU158">
        <v>0.101251</v>
      </c>
      <c r="GV158">
        <v>0.09758310000000001</v>
      </c>
      <c r="GW158">
        <v>22860.2</v>
      </c>
      <c r="GX158">
        <v>20660.4</v>
      </c>
      <c r="GY158">
        <v>26698.1</v>
      </c>
      <c r="GZ158">
        <v>23960.5</v>
      </c>
      <c r="HA158">
        <v>38396</v>
      </c>
      <c r="HB158">
        <v>31965.6</v>
      </c>
      <c r="HC158">
        <v>46616.5</v>
      </c>
      <c r="HD158">
        <v>37904.1</v>
      </c>
      <c r="HE158">
        <v>1.8676</v>
      </c>
      <c r="HF158">
        <v>1.866</v>
      </c>
      <c r="HG158">
        <v>0.115916</v>
      </c>
      <c r="HH158">
        <v>0</v>
      </c>
      <c r="HI158">
        <v>28.0895</v>
      </c>
      <c r="HJ158">
        <v>999.9</v>
      </c>
      <c r="HK158">
        <v>48.8</v>
      </c>
      <c r="HL158">
        <v>31.1</v>
      </c>
      <c r="HM158">
        <v>24.3582</v>
      </c>
      <c r="HN158">
        <v>61.2091</v>
      </c>
      <c r="HO158">
        <v>22.1795</v>
      </c>
      <c r="HP158">
        <v>1</v>
      </c>
      <c r="HQ158">
        <v>0.138598</v>
      </c>
      <c r="HR158">
        <v>-0.00215142</v>
      </c>
      <c r="HS158">
        <v>20.2812</v>
      </c>
      <c r="HT158">
        <v>5.2119</v>
      </c>
      <c r="HU158">
        <v>11.98</v>
      </c>
      <c r="HV158">
        <v>4.9635</v>
      </c>
      <c r="HW158">
        <v>3.27443</v>
      </c>
      <c r="HX158">
        <v>9999</v>
      </c>
      <c r="HY158">
        <v>9999</v>
      </c>
      <c r="HZ158">
        <v>9999</v>
      </c>
      <c r="IA158">
        <v>31.7</v>
      </c>
      <c r="IB158">
        <v>1.864</v>
      </c>
      <c r="IC158">
        <v>1.86016</v>
      </c>
      <c r="ID158">
        <v>1.85838</v>
      </c>
      <c r="IE158">
        <v>1.85983</v>
      </c>
      <c r="IF158">
        <v>1.85989</v>
      </c>
      <c r="IG158">
        <v>1.85837</v>
      </c>
      <c r="IH158">
        <v>1.85745</v>
      </c>
      <c r="II158">
        <v>1.85242</v>
      </c>
      <c r="IJ158">
        <v>0</v>
      </c>
      <c r="IK158">
        <v>0</v>
      </c>
      <c r="IL158">
        <v>0</v>
      </c>
      <c r="IM158">
        <v>0</v>
      </c>
      <c r="IN158" t="s">
        <v>441</v>
      </c>
      <c r="IO158" t="s">
        <v>442</v>
      </c>
      <c r="IP158" t="s">
        <v>443</v>
      </c>
      <c r="IQ158" t="s">
        <v>443</v>
      </c>
      <c r="IR158" t="s">
        <v>443</v>
      </c>
      <c r="IS158" t="s">
        <v>443</v>
      </c>
      <c r="IT158">
        <v>0</v>
      </c>
      <c r="IU158">
        <v>100</v>
      </c>
      <c r="IV158">
        <v>100</v>
      </c>
      <c r="IW158">
        <v>-0.727</v>
      </c>
      <c r="IX158">
        <v>0.2881</v>
      </c>
      <c r="IY158">
        <v>-0.819046093373875</v>
      </c>
      <c r="IZ158">
        <v>-0.0008311593448893811</v>
      </c>
      <c r="JA158">
        <v>1.768286430498992E-06</v>
      </c>
      <c r="JB158">
        <v>-5.176383660599935E-10</v>
      </c>
      <c r="JC158">
        <v>0.01793090377665582</v>
      </c>
      <c r="JD158">
        <v>0.002652576625932546</v>
      </c>
      <c r="JE158">
        <v>0.0004569377311329863</v>
      </c>
      <c r="JF158">
        <v>1.003524486243527E-07</v>
      </c>
      <c r="JG158">
        <v>2</v>
      </c>
      <c r="JH158">
        <v>1975</v>
      </c>
      <c r="JI158">
        <v>1</v>
      </c>
      <c r="JJ158">
        <v>26</v>
      </c>
      <c r="JK158">
        <v>201435.7</v>
      </c>
      <c r="JL158">
        <v>201435.9</v>
      </c>
      <c r="JM158">
        <v>1.7749</v>
      </c>
      <c r="JN158">
        <v>2.62207</v>
      </c>
      <c r="JO158">
        <v>1.49658</v>
      </c>
      <c r="JP158">
        <v>2.34497</v>
      </c>
      <c r="JQ158">
        <v>1.54907</v>
      </c>
      <c r="JR158">
        <v>2.47803</v>
      </c>
      <c r="JS158">
        <v>36.105</v>
      </c>
      <c r="JT158">
        <v>24.1838</v>
      </c>
      <c r="JU158">
        <v>18</v>
      </c>
      <c r="JV158">
        <v>482.07</v>
      </c>
      <c r="JW158">
        <v>495.66</v>
      </c>
      <c r="JX158">
        <v>27.3274</v>
      </c>
      <c r="JY158">
        <v>29.0546</v>
      </c>
      <c r="JZ158">
        <v>30.0001</v>
      </c>
      <c r="KA158">
        <v>29.2006</v>
      </c>
      <c r="KB158">
        <v>29.1797</v>
      </c>
      <c r="KC158">
        <v>35.7425</v>
      </c>
      <c r="KD158">
        <v>19.4121</v>
      </c>
      <c r="KE158">
        <v>99.62779999999999</v>
      </c>
      <c r="KF158">
        <v>27.3097</v>
      </c>
      <c r="KG158">
        <v>741.504</v>
      </c>
      <c r="KH158">
        <v>20.3696</v>
      </c>
      <c r="KI158">
        <v>101.927</v>
      </c>
      <c r="KJ158">
        <v>91.4143</v>
      </c>
    </row>
    <row r="159" spans="1:296">
      <c r="A159">
        <v>141</v>
      </c>
      <c r="B159">
        <v>1759075752</v>
      </c>
      <c r="C159">
        <v>2668.900000095367</v>
      </c>
      <c r="D159" t="s">
        <v>726</v>
      </c>
      <c r="E159" t="s">
        <v>727</v>
      </c>
      <c r="F159">
        <v>5</v>
      </c>
      <c r="G159" t="s">
        <v>639</v>
      </c>
      <c r="H159">
        <v>1759075744.214286</v>
      </c>
      <c r="I159">
        <f>(J159)/1000</f>
        <v>0</v>
      </c>
      <c r="J159">
        <f>IF(DO159, AM159, AG159)</f>
        <v>0</v>
      </c>
      <c r="K159">
        <f>IF(DO159, AH159, AF159)</f>
        <v>0</v>
      </c>
      <c r="L159">
        <f>DQ159 - IF(AT159&gt;1, K159*DK159*100.0/(AV159), 0)</f>
        <v>0</v>
      </c>
      <c r="M159">
        <f>((S159-I159/2)*L159-K159)/(S159+I159/2)</f>
        <v>0</v>
      </c>
      <c r="N159">
        <f>M159*(DX159+DY159)/1000.0</f>
        <v>0</v>
      </c>
      <c r="O159">
        <f>(DQ159 - IF(AT159&gt;1, K159*DK159*100.0/(AV159), 0))*(DX159+DY159)/1000.0</f>
        <v>0</v>
      </c>
      <c r="P159">
        <f>2.0/((1/R159-1/Q159)+SIGN(R159)*SQRT((1/R159-1/Q159)*(1/R159-1/Q159) + 4*DL159/((DL159+1)*(DL159+1))*(2*1/R159*1/Q159-1/Q159*1/Q159)))</f>
        <v>0</v>
      </c>
      <c r="Q159">
        <f>IF(LEFT(DM159,1)&lt;&gt;"0",IF(LEFT(DM159,1)="1",3.0,DN159),$D$5+$E$5*(EE159*DX159/($K$5*1000))+$F$5*(EE159*DX159/($K$5*1000))*MAX(MIN(DK159,$J$5),$I$5)*MAX(MIN(DK159,$J$5),$I$5)+$G$5*MAX(MIN(DK159,$J$5),$I$5)*(EE159*DX159/($K$5*1000))+$H$5*(EE159*DX159/($K$5*1000))*(EE159*DX159/($K$5*1000)))</f>
        <v>0</v>
      </c>
      <c r="R159">
        <f>I159*(1000-(1000*0.61365*exp(17.502*V159/(240.97+V159))/(DX159+DY159)+DS159)/2)/(1000*0.61365*exp(17.502*V159/(240.97+V159))/(DX159+DY159)-DS159)</f>
        <v>0</v>
      </c>
      <c r="S159">
        <f>1/((DL159+1)/(P159/1.6)+1/(Q159/1.37)) + DL159/((DL159+1)/(P159/1.6) + DL159/(Q159/1.37))</f>
        <v>0</v>
      </c>
      <c r="T159">
        <f>(DG159*DJ159)</f>
        <v>0</v>
      </c>
      <c r="U159">
        <f>(DZ159+(T159+2*0.95*5.67E-8*(((DZ159+$B$9)+273)^4-(DZ159+273)^4)-44100*I159)/(1.84*29.3*Q159+8*0.95*5.67E-8*(DZ159+273)^3))</f>
        <v>0</v>
      </c>
      <c r="V159">
        <f>($C$9*EA159+$D$9*EB159+$E$9*U159)</f>
        <v>0</v>
      </c>
      <c r="W159">
        <f>0.61365*exp(17.502*V159/(240.97+V159))</f>
        <v>0</v>
      </c>
      <c r="X159">
        <f>(Y159/Z159*100)</f>
        <v>0</v>
      </c>
      <c r="Y159">
        <f>DS159*(DX159+DY159)/1000</f>
        <v>0</v>
      </c>
      <c r="Z159">
        <f>0.61365*exp(17.502*DZ159/(240.97+DZ159))</f>
        <v>0</v>
      </c>
      <c r="AA159">
        <f>(W159-DS159*(DX159+DY159)/1000)</f>
        <v>0</v>
      </c>
      <c r="AB159">
        <f>(-I159*44100)</f>
        <v>0</v>
      </c>
      <c r="AC159">
        <f>2*29.3*Q159*0.92*(DZ159-V159)</f>
        <v>0</v>
      </c>
      <c r="AD159">
        <f>2*0.95*5.67E-8*(((DZ159+$B$9)+273)^4-(V159+273)^4)</f>
        <v>0</v>
      </c>
      <c r="AE159">
        <f>T159+AD159+AB159+AC159</f>
        <v>0</v>
      </c>
      <c r="AF159">
        <f>DW159*AT159*(DR159-DQ159*(1000-AT159*DT159)/(1000-AT159*DS159))/(100*DK159)</f>
        <v>0</v>
      </c>
      <c r="AG159">
        <f>1000*DW159*AT159*(DS159-DT159)/(100*DK159*(1000-AT159*DS159))</f>
        <v>0</v>
      </c>
      <c r="AH159">
        <f>(AI159 - AJ159 - DX159*1E3/(8.314*(DZ159+273.15)) * AL159/DW159 * AK159) * DW159/(100*DK159) * (1000 - DT159)/1000</f>
        <v>0</v>
      </c>
      <c r="AI159">
        <v>738.6002548279449</v>
      </c>
      <c r="AJ159">
        <v>711.8850606060605</v>
      </c>
      <c r="AK159">
        <v>3.331044678983278</v>
      </c>
      <c r="AL159">
        <v>65.07679589717384</v>
      </c>
      <c r="AM159">
        <f>(AO159 - AN159 + DX159*1E3/(8.314*(DZ159+273.15)) * AQ159/DW159 * AP159) * DW159/(100*DK159) * 1000/(1000 - AO159)</f>
        <v>0</v>
      </c>
      <c r="AN159">
        <v>20.39303213333333</v>
      </c>
      <c r="AO159">
        <v>21.86160484848485</v>
      </c>
      <c r="AP159">
        <v>0.00929344588744547</v>
      </c>
      <c r="AQ159">
        <v>105.27</v>
      </c>
      <c r="AR159">
        <v>1</v>
      </c>
      <c r="AS159">
        <v>0</v>
      </c>
      <c r="AT159">
        <f>IF(AR159*$H$15&gt;=AV159,1.0,(AV159/(AV159-AR159*$H$15)))</f>
        <v>0</v>
      </c>
      <c r="AU159">
        <f>(AT159-1)*100</f>
        <v>0</v>
      </c>
      <c r="AV159">
        <f>MAX(0,($B$15+$C$15*EE159)/(1+$D$15*EE159)*DX159/(DZ159+273)*$E$15)</f>
        <v>0</v>
      </c>
      <c r="AW159" t="s">
        <v>437</v>
      </c>
      <c r="AX159" t="s">
        <v>437</v>
      </c>
      <c r="AY159">
        <v>0</v>
      </c>
      <c r="AZ159">
        <v>0</v>
      </c>
      <c r="BA159">
        <f>1-AY159/AZ159</f>
        <v>0</v>
      </c>
      <c r="BB159">
        <v>0</v>
      </c>
      <c r="BC159" t="s">
        <v>437</v>
      </c>
      <c r="BD159" t="s">
        <v>437</v>
      </c>
      <c r="BE159">
        <v>0</v>
      </c>
      <c r="BF159">
        <v>0</v>
      </c>
      <c r="BG159">
        <f>1-BE159/BF159</f>
        <v>0</v>
      </c>
      <c r="BH159">
        <v>0.5</v>
      </c>
      <c r="BI159">
        <f>DH159</f>
        <v>0</v>
      </c>
      <c r="BJ159">
        <f>K159</f>
        <v>0</v>
      </c>
      <c r="BK159">
        <f>BG159*BH159*BI159</f>
        <v>0</v>
      </c>
      <c r="BL159">
        <f>(BJ159-BB159)/BI159</f>
        <v>0</v>
      </c>
      <c r="BM159">
        <f>(AZ159-BF159)/BF159</f>
        <v>0</v>
      </c>
      <c r="BN159">
        <f>AY159/(BA159+AY159/BF159)</f>
        <v>0</v>
      </c>
      <c r="BO159" t="s">
        <v>437</v>
      </c>
      <c r="BP159">
        <v>0</v>
      </c>
      <c r="BQ159">
        <f>IF(BP159&lt;&gt;0, BP159, BN159)</f>
        <v>0</v>
      </c>
      <c r="BR159">
        <f>1-BQ159/BF159</f>
        <v>0</v>
      </c>
      <c r="BS159">
        <f>(BF159-BE159)/(BF159-BQ159)</f>
        <v>0</v>
      </c>
      <c r="BT159">
        <f>(AZ159-BF159)/(AZ159-BQ159)</f>
        <v>0</v>
      </c>
      <c r="BU159">
        <f>(BF159-BE159)/(BF159-AY159)</f>
        <v>0</v>
      </c>
      <c r="BV159">
        <f>(AZ159-BF159)/(AZ159-AY159)</f>
        <v>0</v>
      </c>
      <c r="BW159">
        <f>(BS159*BQ159/BE159)</f>
        <v>0</v>
      </c>
      <c r="BX159">
        <f>(1-BW159)</f>
        <v>0</v>
      </c>
      <c r="DG159">
        <f>$B$13*EF159+$C$13*EG159+$F$13*ER159*(1-EU159)</f>
        <v>0</v>
      </c>
      <c r="DH159">
        <f>DG159*DI159</f>
        <v>0</v>
      </c>
      <c r="DI159">
        <f>($B$13*$D$11+$C$13*$D$11+$F$13*((FE159+EW159)/MAX(FE159+EW159+FF159, 0.1)*$I$11+FF159/MAX(FE159+EW159+FF159, 0.1)*$J$11))/($B$13+$C$13+$F$13)</f>
        <v>0</v>
      </c>
      <c r="DJ159">
        <f>($B$13*$K$11+$C$13*$K$11+$F$13*((FE159+EW159)/MAX(FE159+EW159+FF159, 0.1)*$P$11+FF159/MAX(FE159+EW159+FF159, 0.1)*$Q$11))/($B$13+$C$13+$F$13)</f>
        <v>0</v>
      </c>
      <c r="DK159">
        <v>2.96</v>
      </c>
      <c r="DL159">
        <v>0.5</v>
      </c>
      <c r="DM159" t="s">
        <v>438</v>
      </c>
      <c r="DN159">
        <v>2</v>
      </c>
      <c r="DO159" t="b">
        <v>1</v>
      </c>
      <c r="DP159">
        <v>1759075744.214286</v>
      </c>
      <c r="DQ159">
        <v>672.4690357142856</v>
      </c>
      <c r="DR159">
        <v>708.2733214285715</v>
      </c>
      <c r="DS159">
        <v>21.82749285714286</v>
      </c>
      <c r="DT159">
        <v>20.31103928571429</v>
      </c>
      <c r="DU159">
        <v>673.2038928571428</v>
      </c>
      <c r="DV159">
        <v>21.53941428571429</v>
      </c>
      <c r="DW159">
        <v>500.0694642857143</v>
      </c>
      <c r="DX159">
        <v>90.90094642857143</v>
      </c>
      <c r="DY159">
        <v>0.06769063214285716</v>
      </c>
      <c r="DZ159">
        <v>28.80079642857143</v>
      </c>
      <c r="EA159">
        <v>29.97294642857143</v>
      </c>
      <c r="EB159">
        <v>999.9000000000002</v>
      </c>
      <c r="EC159">
        <v>0</v>
      </c>
      <c r="ED159">
        <v>0</v>
      </c>
      <c r="EE159">
        <v>10021.975</v>
      </c>
      <c r="EF159">
        <v>0</v>
      </c>
      <c r="EG159">
        <v>11.10689642857143</v>
      </c>
      <c r="EH159">
        <v>-35.80422857142857</v>
      </c>
      <c r="EI159">
        <v>687.4751071428572</v>
      </c>
      <c r="EJ159">
        <v>722.9578928571428</v>
      </c>
      <c r="EK159">
        <v>1.516443214285714</v>
      </c>
      <c r="EL159">
        <v>708.2733214285715</v>
      </c>
      <c r="EM159">
        <v>20.31103928571429</v>
      </c>
      <c r="EN159">
        <v>1.984139285714286</v>
      </c>
      <c r="EO159">
        <v>1.846293571428571</v>
      </c>
      <c r="EP159">
        <v>17.31833214285714</v>
      </c>
      <c r="EQ159">
        <v>16.18428928571429</v>
      </c>
      <c r="ER159">
        <v>1999.994285714286</v>
      </c>
      <c r="ES159">
        <v>0.9799963571428574</v>
      </c>
      <c r="ET159">
        <v>0.02000396071428571</v>
      </c>
      <c r="EU159">
        <v>0</v>
      </c>
      <c r="EV159">
        <v>421.3335357142856</v>
      </c>
      <c r="EW159">
        <v>5.00078</v>
      </c>
      <c r="EX159">
        <v>8334.282500000001</v>
      </c>
      <c r="EY159">
        <v>16379.575</v>
      </c>
      <c r="EZ159">
        <v>39.5155</v>
      </c>
      <c r="FA159">
        <v>40.45724999999999</v>
      </c>
      <c r="FB159">
        <v>39.82107142857142</v>
      </c>
      <c r="FC159">
        <v>40.05771428571428</v>
      </c>
      <c r="FD159">
        <v>40.53764285714285</v>
      </c>
      <c r="FE159">
        <v>1955.084285714286</v>
      </c>
      <c r="FF159">
        <v>39.91</v>
      </c>
      <c r="FG159">
        <v>0</v>
      </c>
      <c r="FH159">
        <v>1759075743.8</v>
      </c>
      <c r="FI159">
        <v>0</v>
      </c>
      <c r="FJ159">
        <v>421.3026538461539</v>
      </c>
      <c r="FK159">
        <v>1.61541881893999</v>
      </c>
      <c r="FL159">
        <v>28.83179490648794</v>
      </c>
      <c r="FM159">
        <v>8334.323461538463</v>
      </c>
      <c r="FN159">
        <v>15</v>
      </c>
      <c r="FO159">
        <v>0</v>
      </c>
      <c r="FP159" t="s">
        <v>439</v>
      </c>
      <c r="FQ159">
        <v>1746989605.5</v>
      </c>
      <c r="FR159">
        <v>1746989593.5</v>
      </c>
      <c r="FS159">
        <v>0</v>
      </c>
      <c r="FT159">
        <v>-0.274</v>
      </c>
      <c r="FU159">
        <v>-0.002</v>
      </c>
      <c r="FV159">
        <v>2.549</v>
      </c>
      <c r="FW159">
        <v>0.129</v>
      </c>
      <c r="FX159">
        <v>420</v>
      </c>
      <c r="FY159">
        <v>17</v>
      </c>
      <c r="FZ159">
        <v>0.02</v>
      </c>
      <c r="GA159">
        <v>0.04</v>
      </c>
      <c r="GB159">
        <v>-35.98356097560975</v>
      </c>
      <c r="GC159">
        <v>3.155080139372734</v>
      </c>
      <c r="GD159">
        <v>0.3452718977199649</v>
      </c>
      <c r="GE159">
        <v>0</v>
      </c>
      <c r="GF159">
        <v>421.2381764705883</v>
      </c>
      <c r="GG159">
        <v>1.621879299019423</v>
      </c>
      <c r="GH159">
        <v>0.2511752927372853</v>
      </c>
      <c r="GI159">
        <v>0</v>
      </c>
      <c r="GJ159">
        <v>1.520552195121951</v>
      </c>
      <c r="GK159">
        <v>-0.1803683623693373</v>
      </c>
      <c r="GL159">
        <v>0.02824668644604955</v>
      </c>
      <c r="GM159">
        <v>0</v>
      </c>
      <c r="GN159">
        <v>0</v>
      </c>
      <c r="GO159">
        <v>3</v>
      </c>
      <c r="GP159" t="s">
        <v>458</v>
      </c>
      <c r="GQ159">
        <v>3.1023</v>
      </c>
      <c r="GR159">
        <v>2.726</v>
      </c>
      <c r="GS159">
        <v>0.127298</v>
      </c>
      <c r="GT159">
        <v>0.131653</v>
      </c>
      <c r="GU159">
        <v>0.101367</v>
      </c>
      <c r="GV159">
        <v>0.0979189</v>
      </c>
      <c r="GW159">
        <v>22806.7</v>
      </c>
      <c r="GX159">
        <v>20612.6</v>
      </c>
      <c r="GY159">
        <v>26697.9</v>
      </c>
      <c r="GZ159">
        <v>23960.2</v>
      </c>
      <c r="HA159">
        <v>38391</v>
      </c>
      <c r="HB159">
        <v>31953.5</v>
      </c>
      <c r="HC159">
        <v>46616.2</v>
      </c>
      <c r="HD159">
        <v>37903.7</v>
      </c>
      <c r="HE159">
        <v>1.86773</v>
      </c>
      <c r="HF159">
        <v>1.86607</v>
      </c>
      <c r="HG159">
        <v>0.116304</v>
      </c>
      <c r="HH159">
        <v>0</v>
      </c>
      <c r="HI159">
        <v>28.0847</v>
      </c>
      <c r="HJ159">
        <v>999.9</v>
      </c>
      <c r="HK159">
        <v>48.8</v>
      </c>
      <c r="HL159">
        <v>31.1</v>
      </c>
      <c r="HM159">
        <v>24.3583</v>
      </c>
      <c r="HN159">
        <v>61.1291</v>
      </c>
      <c r="HO159">
        <v>21.903</v>
      </c>
      <c r="HP159">
        <v>1</v>
      </c>
      <c r="HQ159">
        <v>0.138941</v>
      </c>
      <c r="HR159">
        <v>0.135654</v>
      </c>
      <c r="HS159">
        <v>20.2812</v>
      </c>
      <c r="HT159">
        <v>5.2119</v>
      </c>
      <c r="HU159">
        <v>11.98</v>
      </c>
      <c r="HV159">
        <v>4.9636</v>
      </c>
      <c r="HW159">
        <v>3.27455</v>
      </c>
      <c r="HX159">
        <v>9999</v>
      </c>
      <c r="HY159">
        <v>9999</v>
      </c>
      <c r="HZ159">
        <v>9999</v>
      </c>
      <c r="IA159">
        <v>31.7</v>
      </c>
      <c r="IB159">
        <v>1.86398</v>
      </c>
      <c r="IC159">
        <v>1.86016</v>
      </c>
      <c r="ID159">
        <v>1.85838</v>
      </c>
      <c r="IE159">
        <v>1.85981</v>
      </c>
      <c r="IF159">
        <v>1.85989</v>
      </c>
      <c r="IG159">
        <v>1.85837</v>
      </c>
      <c r="IH159">
        <v>1.85745</v>
      </c>
      <c r="II159">
        <v>1.85242</v>
      </c>
      <c r="IJ159">
        <v>0</v>
      </c>
      <c r="IK159">
        <v>0</v>
      </c>
      <c r="IL159">
        <v>0</v>
      </c>
      <c r="IM159">
        <v>0</v>
      </c>
      <c r="IN159" t="s">
        <v>441</v>
      </c>
      <c r="IO159" t="s">
        <v>442</v>
      </c>
      <c r="IP159" t="s">
        <v>443</v>
      </c>
      <c r="IQ159" t="s">
        <v>443</v>
      </c>
      <c r="IR159" t="s">
        <v>443</v>
      </c>
      <c r="IS159" t="s">
        <v>443</v>
      </c>
      <c r="IT159">
        <v>0</v>
      </c>
      <c r="IU159">
        <v>100</v>
      </c>
      <c r="IV159">
        <v>100</v>
      </c>
      <c r="IW159">
        <v>-0.713</v>
      </c>
      <c r="IX159">
        <v>0.289</v>
      </c>
      <c r="IY159">
        <v>-0.819046093373875</v>
      </c>
      <c r="IZ159">
        <v>-0.0008311593448893811</v>
      </c>
      <c r="JA159">
        <v>1.768286430498992E-06</v>
      </c>
      <c r="JB159">
        <v>-5.176383660599935E-10</v>
      </c>
      <c r="JC159">
        <v>0.01793090377665582</v>
      </c>
      <c r="JD159">
        <v>0.002652576625932546</v>
      </c>
      <c r="JE159">
        <v>0.0004569377311329863</v>
      </c>
      <c r="JF159">
        <v>1.003524486243527E-07</v>
      </c>
      <c r="JG159">
        <v>2</v>
      </c>
      <c r="JH159">
        <v>1975</v>
      </c>
      <c r="JI159">
        <v>1</v>
      </c>
      <c r="JJ159">
        <v>26</v>
      </c>
      <c r="JK159">
        <v>201435.8</v>
      </c>
      <c r="JL159">
        <v>201436</v>
      </c>
      <c r="JM159">
        <v>1.81152</v>
      </c>
      <c r="JN159">
        <v>2.61841</v>
      </c>
      <c r="JO159">
        <v>1.49658</v>
      </c>
      <c r="JP159">
        <v>2.34497</v>
      </c>
      <c r="JQ159">
        <v>1.54907</v>
      </c>
      <c r="JR159">
        <v>2.40112</v>
      </c>
      <c r="JS159">
        <v>36.105</v>
      </c>
      <c r="JT159">
        <v>24.1751</v>
      </c>
      <c r="JU159">
        <v>18</v>
      </c>
      <c r="JV159">
        <v>482.176</v>
      </c>
      <c r="JW159">
        <v>495.747</v>
      </c>
      <c r="JX159">
        <v>27.3474</v>
      </c>
      <c r="JY159">
        <v>29.0586</v>
      </c>
      <c r="JZ159">
        <v>30.0003</v>
      </c>
      <c r="KA159">
        <v>29.205</v>
      </c>
      <c r="KB159">
        <v>29.1841</v>
      </c>
      <c r="KC159">
        <v>36.3846</v>
      </c>
      <c r="KD159">
        <v>19.4121</v>
      </c>
      <c r="KE159">
        <v>99.62779999999999</v>
      </c>
      <c r="KF159">
        <v>27.326</v>
      </c>
      <c r="KG159">
        <v>754.862</v>
      </c>
      <c r="KH159">
        <v>20.3469</v>
      </c>
      <c r="KI159">
        <v>101.926</v>
      </c>
      <c r="KJ159">
        <v>91.4131</v>
      </c>
    </row>
    <row r="160" spans="1:296">
      <c r="A160">
        <v>142</v>
      </c>
      <c r="B160">
        <v>1759075757</v>
      </c>
      <c r="C160">
        <v>2673.900000095367</v>
      </c>
      <c r="D160" t="s">
        <v>728</v>
      </c>
      <c r="E160" t="s">
        <v>729</v>
      </c>
      <c r="F160">
        <v>5</v>
      </c>
      <c r="G160" t="s">
        <v>639</v>
      </c>
      <c r="H160">
        <v>1759075749.5</v>
      </c>
      <c r="I160">
        <f>(J160)/1000</f>
        <v>0</v>
      </c>
      <c r="J160">
        <f>IF(DO160, AM160, AG160)</f>
        <v>0</v>
      </c>
      <c r="K160">
        <f>IF(DO160, AH160, AF160)</f>
        <v>0</v>
      </c>
      <c r="L160">
        <f>DQ160 - IF(AT160&gt;1, K160*DK160*100.0/(AV160), 0)</f>
        <v>0</v>
      </c>
      <c r="M160">
        <f>((S160-I160/2)*L160-K160)/(S160+I160/2)</f>
        <v>0</v>
      </c>
      <c r="N160">
        <f>M160*(DX160+DY160)/1000.0</f>
        <v>0</v>
      </c>
      <c r="O160">
        <f>(DQ160 - IF(AT160&gt;1, K160*DK160*100.0/(AV160), 0))*(DX160+DY160)/1000.0</f>
        <v>0</v>
      </c>
      <c r="P160">
        <f>2.0/((1/R160-1/Q160)+SIGN(R160)*SQRT((1/R160-1/Q160)*(1/R160-1/Q160) + 4*DL160/((DL160+1)*(DL160+1))*(2*1/R160*1/Q160-1/Q160*1/Q160)))</f>
        <v>0</v>
      </c>
      <c r="Q160">
        <f>IF(LEFT(DM160,1)&lt;&gt;"0",IF(LEFT(DM160,1)="1",3.0,DN160),$D$5+$E$5*(EE160*DX160/($K$5*1000))+$F$5*(EE160*DX160/($K$5*1000))*MAX(MIN(DK160,$J$5),$I$5)*MAX(MIN(DK160,$J$5),$I$5)+$G$5*MAX(MIN(DK160,$J$5),$I$5)*(EE160*DX160/($K$5*1000))+$H$5*(EE160*DX160/($K$5*1000))*(EE160*DX160/($K$5*1000)))</f>
        <v>0</v>
      </c>
      <c r="R160">
        <f>I160*(1000-(1000*0.61365*exp(17.502*V160/(240.97+V160))/(DX160+DY160)+DS160)/2)/(1000*0.61365*exp(17.502*V160/(240.97+V160))/(DX160+DY160)-DS160)</f>
        <v>0</v>
      </c>
      <c r="S160">
        <f>1/((DL160+1)/(P160/1.6)+1/(Q160/1.37)) + DL160/((DL160+1)/(P160/1.6) + DL160/(Q160/1.37))</f>
        <v>0</v>
      </c>
      <c r="T160">
        <f>(DG160*DJ160)</f>
        <v>0</v>
      </c>
      <c r="U160">
        <f>(DZ160+(T160+2*0.95*5.67E-8*(((DZ160+$B$9)+273)^4-(DZ160+273)^4)-44100*I160)/(1.84*29.3*Q160+8*0.95*5.67E-8*(DZ160+273)^3))</f>
        <v>0</v>
      </c>
      <c r="V160">
        <f>($C$9*EA160+$D$9*EB160+$E$9*U160)</f>
        <v>0</v>
      </c>
      <c r="W160">
        <f>0.61365*exp(17.502*V160/(240.97+V160))</f>
        <v>0</v>
      </c>
      <c r="X160">
        <f>(Y160/Z160*100)</f>
        <v>0</v>
      </c>
      <c r="Y160">
        <f>DS160*(DX160+DY160)/1000</f>
        <v>0</v>
      </c>
      <c r="Z160">
        <f>0.61365*exp(17.502*DZ160/(240.97+DZ160))</f>
        <v>0</v>
      </c>
      <c r="AA160">
        <f>(W160-DS160*(DX160+DY160)/1000)</f>
        <v>0</v>
      </c>
      <c r="AB160">
        <f>(-I160*44100)</f>
        <v>0</v>
      </c>
      <c r="AC160">
        <f>2*29.3*Q160*0.92*(DZ160-V160)</f>
        <v>0</v>
      </c>
      <c r="AD160">
        <f>2*0.95*5.67E-8*(((DZ160+$B$9)+273)^4-(V160+273)^4)</f>
        <v>0</v>
      </c>
      <c r="AE160">
        <f>T160+AD160+AB160+AC160</f>
        <v>0</v>
      </c>
      <c r="AF160">
        <f>DW160*AT160*(DR160-DQ160*(1000-AT160*DT160)/(1000-AT160*DS160))/(100*DK160)</f>
        <v>0</v>
      </c>
      <c r="AG160">
        <f>1000*DW160*AT160*(DS160-DT160)/(100*DK160*(1000-AT160*DS160))</f>
        <v>0</v>
      </c>
      <c r="AH160">
        <f>(AI160 - AJ160 - DX160*1E3/(8.314*(DZ160+273.15)) * AL160/DW160 * AK160) * DW160/(100*DK160) * (1000 - DT160)/1000</f>
        <v>0</v>
      </c>
      <c r="AI160">
        <v>755.5941458959162</v>
      </c>
      <c r="AJ160">
        <v>728.7384909090906</v>
      </c>
      <c r="AK160">
        <v>3.373006892606007</v>
      </c>
      <c r="AL160">
        <v>65.07679589717384</v>
      </c>
      <c r="AM160">
        <f>(AO160 - AN160 + DX160*1E3/(8.314*(DZ160+273.15)) * AQ160/DW160 * AP160) * DW160/(100*DK160) * 1000/(1000 - AO160)</f>
        <v>0</v>
      </c>
      <c r="AN160">
        <v>20.42212528</v>
      </c>
      <c r="AO160">
        <v>21.90674606060605</v>
      </c>
      <c r="AP160">
        <v>0.00811302164501927</v>
      </c>
      <c r="AQ160">
        <v>105.27</v>
      </c>
      <c r="AR160">
        <v>1</v>
      </c>
      <c r="AS160">
        <v>0</v>
      </c>
      <c r="AT160">
        <f>IF(AR160*$H$15&gt;=AV160,1.0,(AV160/(AV160-AR160*$H$15)))</f>
        <v>0</v>
      </c>
      <c r="AU160">
        <f>(AT160-1)*100</f>
        <v>0</v>
      </c>
      <c r="AV160">
        <f>MAX(0,($B$15+$C$15*EE160)/(1+$D$15*EE160)*DX160/(DZ160+273)*$E$15)</f>
        <v>0</v>
      </c>
      <c r="AW160" t="s">
        <v>437</v>
      </c>
      <c r="AX160" t="s">
        <v>437</v>
      </c>
      <c r="AY160">
        <v>0</v>
      </c>
      <c r="AZ160">
        <v>0</v>
      </c>
      <c r="BA160">
        <f>1-AY160/AZ160</f>
        <v>0</v>
      </c>
      <c r="BB160">
        <v>0</v>
      </c>
      <c r="BC160" t="s">
        <v>437</v>
      </c>
      <c r="BD160" t="s">
        <v>437</v>
      </c>
      <c r="BE160">
        <v>0</v>
      </c>
      <c r="BF160">
        <v>0</v>
      </c>
      <c r="BG160">
        <f>1-BE160/BF160</f>
        <v>0</v>
      </c>
      <c r="BH160">
        <v>0.5</v>
      </c>
      <c r="BI160">
        <f>DH160</f>
        <v>0</v>
      </c>
      <c r="BJ160">
        <f>K160</f>
        <v>0</v>
      </c>
      <c r="BK160">
        <f>BG160*BH160*BI160</f>
        <v>0</v>
      </c>
      <c r="BL160">
        <f>(BJ160-BB160)/BI160</f>
        <v>0</v>
      </c>
      <c r="BM160">
        <f>(AZ160-BF160)/BF160</f>
        <v>0</v>
      </c>
      <c r="BN160">
        <f>AY160/(BA160+AY160/BF160)</f>
        <v>0</v>
      </c>
      <c r="BO160" t="s">
        <v>437</v>
      </c>
      <c r="BP160">
        <v>0</v>
      </c>
      <c r="BQ160">
        <f>IF(BP160&lt;&gt;0, BP160, BN160)</f>
        <v>0</v>
      </c>
      <c r="BR160">
        <f>1-BQ160/BF160</f>
        <v>0</v>
      </c>
      <c r="BS160">
        <f>(BF160-BE160)/(BF160-BQ160)</f>
        <v>0</v>
      </c>
      <c r="BT160">
        <f>(AZ160-BF160)/(AZ160-BQ160)</f>
        <v>0</v>
      </c>
      <c r="BU160">
        <f>(BF160-BE160)/(BF160-AY160)</f>
        <v>0</v>
      </c>
      <c r="BV160">
        <f>(AZ160-BF160)/(AZ160-AY160)</f>
        <v>0</v>
      </c>
      <c r="BW160">
        <f>(BS160*BQ160/BE160)</f>
        <v>0</v>
      </c>
      <c r="BX160">
        <f>(1-BW160)</f>
        <v>0</v>
      </c>
      <c r="DG160">
        <f>$B$13*EF160+$C$13*EG160+$F$13*ER160*(1-EU160)</f>
        <v>0</v>
      </c>
      <c r="DH160">
        <f>DG160*DI160</f>
        <v>0</v>
      </c>
      <c r="DI160">
        <f>($B$13*$D$11+$C$13*$D$11+$F$13*((FE160+EW160)/MAX(FE160+EW160+FF160, 0.1)*$I$11+FF160/MAX(FE160+EW160+FF160, 0.1)*$J$11))/($B$13+$C$13+$F$13)</f>
        <v>0</v>
      </c>
      <c r="DJ160">
        <f>($B$13*$K$11+$C$13*$K$11+$F$13*((FE160+EW160)/MAX(FE160+EW160+FF160, 0.1)*$P$11+FF160/MAX(FE160+EW160+FF160, 0.1)*$Q$11))/($B$13+$C$13+$F$13)</f>
        <v>0</v>
      </c>
      <c r="DK160">
        <v>2.96</v>
      </c>
      <c r="DL160">
        <v>0.5</v>
      </c>
      <c r="DM160" t="s">
        <v>438</v>
      </c>
      <c r="DN160">
        <v>2</v>
      </c>
      <c r="DO160" t="b">
        <v>1</v>
      </c>
      <c r="DP160">
        <v>1759075749.5</v>
      </c>
      <c r="DQ160">
        <v>689.8209999999999</v>
      </c>
      <c r="DR160">
        <v>725.6184444444443</v>
      </c>
      <c r="DS160">
        <v>21.85368888888889</v>
      </c>
      <c r="DT160">
        <v>20.3601037037037</v>
      </c>
      <c r="DU160">
        <v>690.5411111111111</v>
      </c>
      <c r="DV160">
        <v>21.56503333333333</v>
      </c>
      <c r="DW160">
        <v>500.0313703703704</v>
      </c>
      <c r="DX160">
        <v>90.90059629629631</v>
      </c>
      <c r="DY160">
        <v>0.06771185555555555</v>
      </c>
      <c r="DZ160">
        <v>28.80474814814815</v>
      </c>
      <c r="EA160">
        <v>29.97868518518519</v>
      </c>
      <c r="EB160">
        <v>999.9000000000001</v>
      </c>
      <c r="EC160">
        <v>0</v>
      </c>
      <c r="ED160">
        <v>0</v>
      </c>
      <c r="EE160">
        <v>10009.00925925926</v>
      </c>
      <c r="EF160">
        <v>0</v>
      </c>
      <c r="EG160">
        <v>11.10675555555556</v>
      </c>
      <c r="EH160">
        <v>-35.79734074074074</v>
      </c>
      <c r="EI160">
        <v>705.2332962962963</v>
      </c>
      <c r="EJ160">
        <v>740.6998888888888</v>
      </c>
      <c r="EK160">
        <v>1.493567407407407</v>
      </c>
      <c r="EL160">
        <v>725.6184444444443</v>
      </c>
      <c r="EM160">
        <v>20.3601037037037</v>
      </c>
      <c r="EN160">
        <v>1.986513333333333</v>
      </c>
      <c r="EO160">
        <v>1.850746666666667</v>
      </c>
      <c r="EP160">
        <v>17.33723333333333</v>
      </c>
      <c r="EQ160">
        <v>16.22206296296297</v>
      </c>
      <c r="ER160">
        <v>1999.993333333333</v>
      </c>
      <c r="ES160">
        <v>0.9799963333333336</v>
      </c>
      <c r="ET160">
        <v>0.02000398518518519</v>
      </c>
      <c r="EU160">
        <v>0</v>
      </c>
      <c r="EV160">
        <v>421.4884444444444</v>
      </c>
      <c r="EW160">
        <v>5.00078</v>
      </c>
      <c r="EX160">
        <v>8336.812222222223</v>
      </c>
      <c r="EY160">
        <v>16379.56296296296</v>
      </c>
      <c r="EZ160">
        <v>39.50203703703703</v>
      </c>
      <c r="FA160">
        <v>40.45333333333333</v>
      </c>
      <c r="FB160">
        <v>39.84451851851851</v>
      </c>
      <c r="FC160">
        <v>40.04596296296296</v>
      </c>
      <c r="FD160">
        <v>40.5784074074074</v>
      </c>
      <c r="FE160">
        <v>1955.083333333333</v>
      </c>
      <c r="FF160">
        <v>39.91</v>
      </c>
      <c r="FG160">
        <v>0</v>
      </c>
      <c r="FH160">
        <v>1759075749.2</v>
      </c>
      <c r="FI160">
        <v>0</v>
      </c>
      <c r="FJ160">
        <v>421.463</v>
      </c>
      <c r="FK160">
        <v>1.378769238637658</v>
      </c>
      <c r="FL160">
        <v>30.60076922023751</v>
      </c>
      <c r="FM160">
        <v>8337.0672</v>
      </c>
      <c r="FN160">
        <v>15</v>
      </c>
      <c r="FO160">
        <v>0</v>
      </c>
      <c r="FP160" t="s">
        <v>439</v>
      </c>
      <c r="FQ160">
        <v>1746989605.5</v>
      </c>
      <c r="FR160">
        <v>1746989593.5</v>
      </c>
      <c r="FS160">
        <v>0</v>
      </c>
      <c r="FT160">
        <v>-0.274</v>
      </c>
      <c r="FU160">
        <v>-0.002</v>
      </c>
      <c r="FV160">
        <v>2.549</v>
      </c>
      <c r="FW160">
        <v>0.129</v>
      </c>
      <c r="FX160">
        <v>420</v>
      </c>
      <c r="FY160">
        <v>17</v>
      </c>
      <c r="FZ160">
        <v>0.02</v>
      </c>
      <c r="GA160">
        <v>0.04</v>
      </c>
      <c r="GB160">
        <v>-35.85513902439025</v>
      </c>
      <c r="GC160">
        <v>0.3341142857143021</v>
      </c>
      <c r="GD160">
        <v>0.2005967984546808</v>
      </c>
      <c r="GE160">
        <v>1</v>
      </c>
      <c r="GF160">
        <v>421.3768235294118</v>
      </c>
      <c r="GG160">
        <v>1.69821238179682</v>
      </c>
      <c r="GH160">
        <v>0.260238066414342</v>
      </c>
      <c r="GI160">
        <v>0</v>
      </c>
      <c r="GJ160">
        <v>1.506013658536586</v>
      </c>
      <c r="GK160">
        <v>-0.2991834146341472</v>
      </c>
      <c r="GL160">
        <v>0.03498966354379238</v>
      </c>
      <c r="GM160">
        <v>0</v>
      </c>
      <c r="GN160">
        <v>1</v>
      </c>
      <c r="GO160">
        <v>3</v>
      </c>
      <c r="GP160" t="s">
        <v>455</v>
      </c>
      <c r="GQ160">
        <v>3.10199</v>
      </c>
      <c r="GR160">
        <v>2.72625</v>
      </c>
      <c r="GS160">
        <v>0.129326</v>
      </c>
      <c r="GT160">
        <v>0.133687</v>
      </c>
      <c r="GU160">
        <v>0.101504</v>
      </c>
      <c r="GV160">
        <v>0.09797169999999999</v>
      </c>
      <c r="GW160">
        <v>22753.5</v>
      </c>
      <c r="GX160">
        <v>20564.3</v>
      </c>
      <c r="GY160">
        <v>26697.6</v>
      </c>
      <c r="GZ160">
        <v>23960.2</v>
      </c>
      <c r="HA160">
        <v>38385</v>
      </c>
      <c r="HB160">
        <v>31952</v>
      </c>
      <c r="HC160">
        <v>46615.8</v>
      </c>
      <c r="HD160">
        <v>37903.9</v>
      </c>
      <c r="HE160">
        <v>1.86703</v>
      </c>
      <c r="HF160">
        <v>1.8666</v>
      </c>
      <c r="HG160">
        <v>0.11716</v>
      </c>
      <c r="HH160">
        <v>0</v>
      </c>
      <c r="HI160">
        <v>28.08</v>
      </c>
      <c r="HJ160">
        <v>999.9</v>
      </c>
      <c r="HK160">
        <v>48.9</v>
      </c>
      <c r="HL160">
        <v>31.1</v>
      </c>
      <c r="HM160">
        <v>24.4082</v>
      </c>
      <c r="HN160">
        <v>61.1691</v>
      </c>
      <c r="HO160">
        <v>21.9952</v>
      </c>
      <c r="HP160">
        <v>1</v>
      </c>
      <c r="HQ160">
        <v>0.139688</v>
      </c>
      <c r="HR160">
        <v>0.190645</v>
      </c>
      <c r="HS160">
        <v>20.2812</v>
      </c>
      <c r="HT160">
        <v>5.21115</v>
      </c>
      <c r="HU160">
        <v>11.9798</v>
      </c>
      <c r="HV160">
        <v>4.96345</v>
      </c>
      <c r="HW160">
        <v>3.27438</v>
      </c>
      <c r="HX160">
        <v>9999</v>
      </c>
      <c r="HY160">
        <v>9999</v>
      </c>
      <c r="HZ160">
        <v>9999</v>
      </c>
      <c r="IA160">
        <v>31.7</v>
      </c>
      <c r="IB160">
        <v>1.86397</v>
      </c>
      <c r="IC160">
        <v>1.86012</v>
      </c>
      <c r="ID160">
        <v>1.85838</v>
      </c>
      <c r="IE160">
        <v>1.85978</v>
      </c>
      <c r="IF160">
        <v>1.85989</v>
      </c>
      <c r="IG160">
        <v>1.85837</v>
      </c>
      <c r="IH160">
        <v>1.85745</v>
      </c>
      <c r="II160">
        <v>1.85242</v>
      </c>
      <c r="IJ160">
        <v>0</v>
      </c>
      <c r="IK160">
        <v>0</v>
      </c>
      <c r="IL160">
        <v>0</v>
      </c>
      <c r="IM160">
        <v>0</v>
      </c>
      <c r="IN160" t="s">
        <v>441</v>
      </c>
      <c r="IO160" t="s">
        <v>442</v>
      </c>
      <c r="IP160" t="s">
        <v>443</v>
      </c>
      <c r="IQ160" t="s">
        <v>443</v>
      </c>
      <c r="IR160" t="s">
        <v>443</v>
      </c>
      <c r="IS160" t="s">
        <v>443</v>
      </c>
      <c r="IT160">
        <v>0</v>
      </c>
      <c r="IU160">
        <v>100</v>
      </c>
      <c r="IV160">
        <v>100</v>
      </c>
      <c r="IW160">
        <v>-0.698</v>
      </c>
      <c r="IX160">
        <v>0.2899</v>
      </c>
      <c r="IY160">
        <v>-0.819046093373875</v>
      </c>
      <c r="IZ160">
        <v>-0.0008311593448893811</v>
      </c>
      <c r="JA160">
        <v>1.768286430498992E-06</v>
      </c>
      <c r="JB160">
        <v>-5.176383660599935E-10</v>
      </c>
      <c r="JC160">
        <v>0.01793090377665582</v>
      </c>
      <c r="JD160">
        <v>0.002652576625932546</v>
      </c>
      <c r="JE160">
        <v>0.0004569377311329863</v>
      </c>
      <c r="JF160">
        <v>1.003524486243527E-07</v>
      </c>
      <c r="JG160">
        <v>2</v>
      </c>
      <c r="JH160">
        <v>1975</v>
      </c>
      <c r="JI160">
        <v>1</v>
      </c>
      <c r="JJ160">
        <v>26</v>
      </c>
      <c r="JK160">
        <v>201435.9</v>
      </c>
      <c r="JL160">
        <v>201436.1</v>
      </c>
      <c r="JM160">
        <v>1.84692</v>
      </c>
      <c r="JN160">
        <v>2.61597</v>
      </c>
      <c r="JO160">
        <v>1.49658</v>
      </c>
      <c r="JP160">
        <v>2.34497</v>
      </c>
      <c r="JQ160">
        <v>1.54907</v>
      </c>
      <c r="JR160">
        <v>2.45728</v>
      </c>
      <c r="JS160">
        <v>36.105</v>
      </c>
      <c r="JT160">
        <v>24.1838</v>
      </c>
      <c r="JU160">
        <v>18</v>
      </c>
      <c r="JV160">
        <v>481.792</v>
      </c>
      <c r="JW160">
        <v>496.126</v>
      </c>
      <c r="JX160">
        <v>27.3516</v>
      </c>
      <c r="JY160">
        <v>29.0627</v>
      </c>
      <c r="JZ160">
        <v>30.0006</v>
      </c>
      <c r="KA160">
        <v>29.2081</v>
      </c>
      <c r="KB160">
        <v>29.1878</v>
      </c>
      <c r="KC160">
        <v>37.0752</v>
      </c>
      <c r="KD160">
        <v>19.4121</v>
      </c>
      <c r="KE160">
        <v>99.62779999999999</v>
      </c>
      <c r="KF160">
        <v>27.3394</v>
      </c>
      <c r="KG160">
        <v>774.899</v>
      </c>
      <c r="KH160">
        <v>20.3401</v>
      </c>
      <c r="KI160">
        <v>101.925</v>
      </c>
      <c r="KJ160">
        <v>91.4135</v>
      </c>
    </row>
    <row r="161" spans="1:296">
      <c r="A161">
        <v>143</v>
      </c>
      <c r="B161">
        <v>1759075762</v>
      </c>
      <c r="C161">
        <v>2678.900000095367</v>
      </c>
      <c r="D161" t="s">
        <v>730</v>
      </c>
      <c r="E161" t="s">
        <v>731</v>
      </c>
      <c r="F161">
        <v>5</v>
      </c>
      <c r="G161" t="s">
        <v>639</v>
      </c>
      <c r="H161">
        <v>1759075754.214286</v>
      </c>
      <c r="I161">
        <f>(J161)/1000</f>
        <v>0</v>
      </c>
      <c r="J161">
        <f>IF(DO161, AM161, AG161)</f>
        <v>0</v>
      </c>
      <c r="K161">
        <f>IF(DO161, AH161, AF161)</f>
        <v>0</v>
      </c>
      <c r="L161">
        <f>DQ161 - IF(AT161&gt;1, K161*DK161*100.0/(AV161), 0)</f>
        <v>0</v>
      </c>
      <c r="M161">
        <f>((S161-I161/2)*L161-K161)/(S161+I161/2)</f>
        <v>0</v>
      </c>
      <c r="N161">
        <f>M161*(DX161+DY161)/1000.0</f>
        <v>0</v>
      </c>
      <c r="O161">
        <f>(DQ161 - IF(AT161&gt;1, K161*DK161*100.0/(AV161), 0))*(DX161+DY161)/1000.0</f>
        <v>0</v>
      </c>
      <c r="P161">
        <f>2.0/((1/R161-1/Q161)+SIGN(R161)*SQRT((1/R161-1/Q161)*(1/R161-1/Q161) + 4*DL161/((DL161+1)*(DL161+1))*(2*1/R161*1/Q161-1/Q161*1/Q161)))</f>
        <v>0</v>
      </c>
      <c r="Q161">
        <f>IF(LEFT(DM161,1)&lt;&gt;"0",IF(LEFT(DM161,1)="1",3.0,DN161),$D$5+$E$5*(EE161*DX161/($K$5*1000))+$F$5*(EE161*DX161/($K$5*1000))*MAX(MIN(DK161,$J$5),$I$5)*MAX(MIN(DK161,$J$5),$I$5)+$G$5*MAX(MIN(DK161,$J$5),$I$5)*(EE161*DX161/($K$5*1000))+$H$5*(EE161*DX161/($K$5*1000))*(EE161*DX161/($K$5*1000)))</f>
        <v>0</v>
      </c>
      <c r="R161">
        <f>I161*(1000-(1000*0.61365*exp(17.502*V161/(240.97+V161))/(DX161+DY161)+DS161)/2)/(1000*0.61365*exp(17.502*V161/(240.97+V161))/(DX161+DY161)-DS161)</f>
        <v>0</v>
      </c>
      <c r="S161">
        <f>1/((DL161+1)/(P161/1.6)+1/(Q161/1.37)) + DL161/((DL161+1)/(P161/1.6) + DL161/(Q161/1.37))</f>
        <v>0</v>
      </c>
      <c r="T161">
        <f>(DG161*DJ161)</f>
        <v>0</v>
      </c>
      <c r="U161">
        <f>(DZ161+(T161+2*0.95*5.67E-8*(((DZ161+$B$9)+273)^4-(DZ161+273)^4)-44100*I161)/(1.84*29.3*Q161+8*0.95*5.67E-8*(DZ161+273)^3))</f>
        <v>0</v>
      </c>
      <c r="V161">
        <f>($C$9*EA161+$D$9*EB161+$E$9*U161)</f>
        <v>0</v>
      </c>
      <c r="W161">
        <f>0.61365*exp(17.502*V161/(240.97+V161))</f>
        <v>0</v>
      </c>
      <c r="X161">
        <f>(Y161/Z161*100)</f>
        <v>0</v>
      </c>
      <c r="Y161">
        <f>DS161*(DX161+DY161)/1000</f>
        <v>0</v>
      </c>
      <c r="Z161">
        <f>0.61365*exp(17.502*DZ161/(240.97+DZ161))</f>
        <v>0</v>
      </c>
      <c r="AA161">
        <f>(W161-DS161*(DX161+DY161)/1000)</f>
        <v>0</v>
      </c>
      <c r="AB161">
        <f>(-I161*44100)</f>
        <v>0</v>
      </c>
      <c r="AC161">
        <f>2*29.3*Q161*0.92*(DZ161-V161)</f>
        <v>0</v>
      </c>
      <c r="AD161">
        <f>2*0.95*5.67E-8*(((DZ161+$B$9)+273)^4-(V161+273)^4)</f>
        <v>0</v>
      </c>
      <c r="AE161">
        <f>T161+AD161+AB161+AC161</f>
        <v>0</v>
      </c>
      <c r="AF161">
        <f>DW161*AT161*(DR161-DQ161*(1000-AT161*DT161)/(1000-AT161*DS161))/(100*DK161)</f>
        <v>0</v>
      </c>
      <c r="AG161">
        <f>1000*DW161*AT161*(DS161-DT161)/(100*DK161*(1000-AT161*DS161))</f>
        <v>0</v>
      </c>
      <c r="AH161">
        <f>(AI161 - AJ161 - DX161*1E3/(8.314*(DZ161+273.15)) * AL161/DW161 * AK161) * DW161/(100*DK161) * (1000 - DT161)/1000</f>
        <v>0</v>
      </c>
      <c r="AI161">
        <v>772.8800476026202</v>
      </c>
      <c r="AJ161">
        <v>745.7941030303028</v>
      </c>
      <c r="AK161">
        <v>3.418810891750771</v>
      </c>
      <c r="AL161">
        <v>65.07679589717384</v>
      </c>
      <c r="AM161">
        <f>(AO161 - AN161 + DX161*1E3/(8.314*(DZ161+273.15)) * AQ161/DW161 * AP161) * DW161/(100*DK161) * 1000/(1000 - AO161)</f>
        <v>0</v>
      </c>
      <c r="AN161">
        <v>20.43045285333334</v>
      </c>
      <c r="AO161">
        <v>21.93336181818182</v>
      </c>
      <c r="AP161">
        <v>0.002992623376621732</v>
      </c>
      <c r="AQ161">
        <v>105.27</v>
      </c>
      <c r="AR161">
        <v>1</v>
      </c>
      <c r="AS161">
        <v>0</v>
      </c>
      <c r="AT161">
        <f>IF(AR161*$H$15&gt;=AV161,1.0,(AV161/(AV161-AR161*$H$15)))</f>
        <v>0</v>
      </c>
      <c r="AU161">
        <f>(AT161-1)*100</f>
        <v>0</v>
      </c>
      <c r="AV161">
        <f>MAX(0,($B$15+$C$15*EE161)/(1+$D$15*EE161)*DX161/(DZ161+273)*$E$15)</f>
        <v>0</v>
      </c>
      <c r="AW161" t="s">
        <v>437</v>
      </c>
      <c r="AX161" t="s">
        <v>437</v>
      </c>
      <c r="AY161">
        <v>0</v>
      </c>
      <c r="AZ161">
        <v>0</v>
      </c>
      <c r="BA161">
        <f>1-AY161/AZ161</f>
        <v>0</v>
      </c>
      <c r="BB161">
        <v>0</v>
      </c>
      <c r="BC161" t="s">
        <v>437</v>
      </c>
      <c r="BD161" t="s">
        <v>437</v>
      </c>
      <c r="BE161">
        <v>0</v>
      </c>
      <c r="BF161">
        <v>0</v>
      </c>
      <c r="BG161">
        <f>1-BE161/BF161</f>
        <v>0</v>
      </c>
      <c r="BH161">
        <v>0.5</v>
      </c>
      <c r="BI161">
        <f>DH161</f>
        <v>0</v>
      </c>
      <c r="BJ161">
        <f>K161</f>
        <v>0</v>
      </c>
      <c r="BK161">
        <f>BG161*BH161*BI161</f>
        <v>0</v>
      </c>
      <c r="BL161">
        <f>(BJ161-BB161)/BI161</f>
        <v>0</v>
      </c>
      <c r="BM161">
        <f>(AZ161-BF161)/BF161</f>
        <v>0</v>
      </c>
      <c r="BN161">
        <f>AY161/(BA161+AY161/BF161)</f>
        <v>0</v>
      </c>
      <c r="BO161" t="s">
        <v>437</v>
      </c>
      <c r="BP161">
        <v>0</v>
      </c>
      <c r="BQ161">
        <f>IF(BP161&lt;&gt;0, BP161, BN161)</f>
        <v>0</v>
      </c>
      <c r="BR161">
        <f>1-BQ161/BF161</f>
        <v>0</v>
      </c>
      <c r="BS161">
        <f>(BF161-BE161)/(BF161-BQ161)</f>
        <v>0</v>
      </c>
      <c r="BT161">
        <f>(AZ161-BF161)/(AZ161-BQ161)</f>
        <v>0</v>
      </c>
      <c r="BU161">
        <f>(BF161-BE161)/(BF161-AY161)</f>
        <v>0</v>
      </c>
      <c r="BV161">
        <f>(AZ161-BF161)/(AZ161-AY161)</f>
        <v>0</v>
      </c>
      <c r="BW161">
        <f>(BS161*BQ161/BE161)</f>
        <v>0</v>
      </c>
      <c r="BX161">
        <f>(1-BW161)</f>
        <v>0</v>
      </c>
      <c r="DG161">
        <f>$B$13*EF161+$C$13*EG161+$F$13*ER161*(1-EU161)</f>
        <v>0</v>
      </c>
      <c r="DH161">
        <f>DG161*DI161</f>
        <v>0</v>
      </c>
      <c r="DI161">
        <f>($B$13*$D$11+$C$13*$D$11+$F$13*((FE161+EW161)/MAX(FE161+EW161+FF161, 0.1)*$I$11+FF161/MAX(FE161+EW161+FF161, 0.1)*$J$11))/($B$13+$C$13+$F$13)</f>
        <v>0</v>
      </c>
      <c r="DJ161">
        <f>($B$13*$K$11+$C$13*$K$11+$F$13*((FE161+EW161)/MAX(FE161+EW161+FF161, 0.1)*$P$11+FF161/MAX(FE161+EW161+FF161, 0.1)*$Q$11))/($B$13+$C$13+$F$13)</f>
        <v>0</v>
      </c>
      <c r="DK161">
        <v>2.96</v>
      </c>
      <c r="DL161">
        <v>0.5</v>
      </c>
      <c r="DM161" t="s">
        <v>438</v>
      </c>
      <c r="DN161">
        <v>2</v>
      </c>
      <c r="DO161" t="b">
        <v>1</v>
      </c>
      <c r="DP161">
        <v>1759075754.214286</v>
      </c>
      <c r="DQ161">
        <v>705.3102857142857</v>
      </c>
      <c r="DR161">
        <v>741.3081071428571</v>
      </c>
      <c r="DS161">
        <v>21.88411785714285</v>
      </c>
      <c r="DT161">
        <v>20.40338214285714</v>
      </c>
      <c r="DU161">
        <v>706.0167857142858</v>
      </c>
      <c r="DV161">
        <v>21.59479285714286</v>
      </c>
      <c r="DW161">
        <v>500.0024285714286</v>
      </c>
      <c r="DX161">
        <v>90.89969285714288</v>
      </c>
      <c r="DY161">
        <v>0.06778197142857142</v>
      </c>
      <c r="DZ161">
        <v>28.80683571428571</v>
      </c>
      <c r="EA161">
        <v>29.98670357142857</v>
      </c>
      <c r="EB161">
        <v>999.9000000000002</v>
      </c>
      <c r="EC161">
        <v>0</v>
      </c>
      <c r="ED161">
        <v>0</v>
      </c>
      <c r="EE161">
        <v>10014.68392857143</v>
      </c>
      <c r="EF161">
        <v>0</v>
      </c>
      <c r="EG161">
        <v>11.10700714285714</v>
      </c>
      <c r="EH161">
        <v>-35.997725</v>
      </c>
      <c r="EI161">
        <v>721.0912499999998</v>
      </c>
      <c r="EJ161">
        <v>756.7487857142858</v>
      </c>
      <c r="EK161">
        <v>1.480720357142857</v>
      </c>
      <c r="EL161">
        <v>741.3081071428571</v>
      </c>
      <c r="EM161">
        <v>20.40338214285714</v>
      </c>
      <c r="EN161">
        <v>1.98926</v>
      </c>
      <c r="EO161">
        <v>1.8546625</v>
      </c>
      <c r="EP161">
        <v>17.35908928571428</v>
      </c>
      <c r="EQ161">
        <v>16.25525</v>
      </c>
      <c r="ER161">
        <v>2000.009285714286</v>
      </c>
      <c r="ES161">
        <v>0.9799964642857145</v>
      </c>
      <c r="ET161">
        <v>0.02000385357142857</v>
      </c>
      <c r="EU161">
        <v>0</v>
      </c>
      <c r="EV161">
        <v>421.5623214285714</v>
      </c>
      <c r="EW161">
        <v>5.00078</v>
      </c>
      <c r="EX161">
        <v>8339.431785714285</v>
      </c>
      <c r="EY161">
        <v>16379.69285714285</v>
      </c>
      <c r="EZ161">
        <v>39.51078571428571</v>
      </c>
      <c r="FA161">
        <v>40.44374999999999</v>
      </c>
      <c r="FB161">
        <v>39.84560714285715</v>
      </c>
      <c r="FC161">
        <v>40.03985714285714</v>
      </c>
      <c r="FD161">
        <v>40.58007142857143</v>
      </c>
      <c r="FE161">
        <v>1955.099285714286</v>
      </c>
      <c r="FF161">
        <v>39.91</v>
      </c>
      <c r="FG161">
        <v>0</v>
      </c>
      <c r="FH161">
        <v>1759075754</v>
      </c>
      <c r="FI161">
        <v>0</v>
      </c>
      <c r="FJ161">
        <v>421.5832</v>
      </c>
      <c r="FK161">
        <v>1.412769233926492</v>
      </c>
      <c r="FL161">
        <v>34.38923072173112</v>
      </c>
      <c r="FM161">
        <v>8339.740000000002</v>
      </c>
      <c r="FN161">
        <v>15</v>
      </c>
      <c r="FO161">
        <v>0</v>
      </c>
      <c r="FP161" t="s">
        <v>439</v>
      </c>
      <c r="FQ161">
        <v>1746989605.5</v>
      </c>
      <c r="FR161">
        <v>1746989593.5</v>
      </c>
      <c r="FS161">
        <v>0</v>
      </c>
      <c r="FT161">
        <v>-0.274</v>
      </c>
      <c r="FU161">
        <v>-0.002</v>
      </c>
      <c r="FV161">
        <v>2.549</v>
      </c>
      <c r="FW161">
        <v>0.129</v>
      </c>
      <c r="FX161">
        <v>420</v>
      </c>
      <c r="FY161">
        <v>17</v>
      </c>
      <c r="FZ161">
        <v>0.02</v>
      </c>
      <c r="GA161">
        <v>0.04</v>
      </c>
      <c r="GB161">
        <v>-35.8960975609756</v>
      </c>
      <c r="GC161">
        <v>-2.103894773519162</v>
      </c>
      <c r="GD161">
        <v>0.2497481985460117</v>
      </c>
      <c r="GE161">
        <v>0</v>
      </c>
      <c r="GF161">
        <v>421.4720294117647</v>
      </c>
      <c r="GG161">
        <v>1.17471352237218</v>
      </c>
      <c r="GH161">
        <v>0.222848073451025</v>
      </c>
      <c r="GI161">
        <v>0</v>
      </c>
      <c r="GJ161">
        <v>1.497239024390244</v>
      </c>
      <c r="GK161">
        <v>-0.2171450174216015</v>
      </c>
      <c r="GL161">
        <v>0.03196527558070828</v>
      </c>
      <c r="GM161">
        <v>0</v>
      </c>
      <c r="GN161">
        <v>0</v>
      </c>
      <c r="GO161">
        <v>3</v>
      </c>
      <c r="GP161" t="s">
        <v>458</v>
      </c>
      <c r="GQ161">
        <v>3.10231</v>
      </c>
      <c r="GR161">
        <v>2.72597</v>
      </c>
      <c r="GS161">
        <v>0.131363</v>
      </c>
      <c r="GT161">
        <v>0.135691</v>
      </c>
      <c r="GU161">
        <v>0.101583</v>
      </c>
      <c r="GV161">
        <v>0.0979416</v>
      </c>
      <c r="GW161">
        <v>22700.1</v>
      </c>
      <c r="GX161">
        <v>20516.6</v>
      </c>
      <c r="GY161">
        <v>26697.4</v>
      </c>
      <c r="GZ161">
        <v>23959.9</v>
      </c>
      <c r="HA161">
        <v>38381.7</v>
      </c>
      <c r="HB161">
        <v>31952.9</v>
      </c>
      <c r="HC161">
        <v>46615.5</v>
      </c>
      <c r="HD161">
        <v>37903.4</v>
      </c>
      <c r="HE161">
        <v>1.8678</v>
      </c>
      <c r="HF161">
        <v>1.86555</v>
      </c>
      <c r="HG161">
        <v>0.118472</v>
      </c>
      <c r="HH161">
        <v>0</v>
      </c>
      <c r="HI161">
        <v>28.0764</v>
      </c>
      <c r="HJ161">
        <v>999.9</v>
      </c>
      <c r="HK161">
        <v>48.9</v>
      </c>
      <c r="HL161">
        <v>31.1</v>
      </c>
      <c r="HM161">
        <v>24.4085</v>
      </c>
      <c r="HN161">
        <v>61.3891</v>
      </c>
      <c r="HO161">
        <v>22.0513</v>
      </c>
      <c r="HP161">
        <v>1</v>
      </c>
      <c r="HQ161">
        <v>0.140071</v>
      </c>
      <c r="HR161">
        <v>0.208981</v>
      </c>
      <c r="HS161">
        <v>20.2812</v>
      </c>
      <c r="HT161">
        <v>5.2119</v>
      </c>
      <c r="HU161">
        <v>11.9797</v>
      </c>
      <c r="HV161">
        <v>4.96345</v>
      </c>
      <c r="HW161">
        <v>3.2744</v>
      </c>
      <c r="HX161">
        <v>9999</v>
      </c>
      <c r="HY161">
        <v>9999</v>
      </c>
      <c r="HZ161">
        <v>9999</v>
      </c>
      <c r="IA161">
        <v>31.7</v>
      </c>
      <c r="IB161">
        <v>1.86398</v>
      </c>
      <c r="IC161">
        <v>1.86011</v>
      </c>
      <c r="ID161">
        <v>1.85838</v>
      </c>
      <c r="IE161">
        <v>1.85979</v>
      </c>
      <c r="IF161">
        <v>1.8599</v>
      </c>
      <c r="IG161">
        <v>1.85837</v>
      </c>
      <c r="IH161">
        <v>1.85745</v>
      </c>
      <c r="II161">
        <v>1.85242</v>
      </c>
      <c r="IJ161">
        <v>0</v>
      </c>
      <c r="IK161">
        <v>0</v>
      </c>
      <c r="IL161">
        <v>0</v>
      </c>
      <c r="IM161">
        <v>0</v>
      </c>
      <c r="IN161" t="s">
        <v>441</v>
      </c>
      <c r="IO161" t="s">
        <v>442</v>
      </c>
      <c r="IP161" t="s">
        <v>443</v>
      </c>
      <c r="IQ161" t="s">
        <v>443</v>
      </c>
      <c r="IR161" t="s">
        <v>443</v>
      </c>
      <c r="IS161" t="s">
        <v>443</v>
      </c>
      <c r="IT161">
        <v>0</v>
      </c>
      <c r="IU161">
        <v>100</v>
      </c>
      <c r="IV161">
        <v>100</v>
      </c>
      <c r="IW161">
        <v>-0.6830000000000001</v>
      </c>
      <c r="IX161">
        <v>0.2904</v>
      </c>
      <c r="IY161">
        <v>-0.819046093373875</v>
      </c>
      <c r="IZ161">
        <v>-0.0008311593448893811</v>
      </c>
      <c r="JA161">
        <v>1.768286430498992E-06</v>
      </c>
      <c r="JB161">
        <v>-5.176383660599935E-10</v>
      </c>
      <c r="JC161">
        <v>0.01793090377665582</v>
      </c>
      <c r="JD161">
        <v>0.002652576625932546</v>
      </c>
      <c r="JE161">
        <v>0.0004569377311329863</v>
      </c>
      <c r="JF161">
        <v>1.003524486243527E-07</v>
      </c>
      <c r="JG161">
        <v>2</v>
      </c>
      <c r="JH161">
        <v>1975</v>
      </c>
      <c r="JI161">
        <v>1</v>
      </c>
      <c r="JJ161">
        <v>26</v>
      </c>
      <c r="JK161">
        <v>201435.9</v>
      </c>
      <c r="JL161">
        <v>201436.1</v>
      </c>
      <c r="JM161">
        <v>1.875</v>
      </c>
      <c r="JN161">
        <v>2.61719</v>
      </c>
      <c r="JO161">
        <v>1.49658</v>
      </c>
      <c r="JP161">
        <v>2.34497</v>
      </c>
      <c r="JQ161">
        <v>1.54907</v>
      </c>
      <c r="JR161">
        <v>2.40479</v>
      </c>
      <c r="JS161">
        <v>36.105</v>
      </c>
      <c r="JT161">
        <v>24.1838</v>
      </c>
      <c r="JU161">
        <v>18</v>
      </c>
      <c r="JV161">
        <v>482.271</v>
      </c>
      <c r="JW161">
        <v>495.456</v>
      </c>
      <c r="JX161">
        <v>27.3534</v>
      </c>
      <c r="JY161">
        <v>29.066</v>
      </c>
      <c r="JZ161">
        <v>30.0005</v>
      </c>
      <c r="KA161">
        <v>29.2118</v>
      </c>
      <c r="KB161">
        <v>29.1909</v>
      </c>
      <c r="KC161">
        <v>37.7061</v>
      </c>
      <c r="KD161">
        <v>19.6909</v>
      </c>
      <c r="KE161">
        <v>99.62779999999999</v>
      </c>
      <c r="KF161">
        <v>27.3479</v>
      </c>
      <c r="KG161">
        <v>788.256</v>
      </c>
      <c r="KH161">
        <v>20.3401</v>
      </c>
      <c r="KI161">
        <v>101.924</v>
      </c>
      <c r="KJ161">
        <v>91.41240000000001</v>
      </c>
    </row>
    <row r="162" spans="1:296">
      <c r="A162">
        <v>144</v>
      </c>
      <c r="B162">
        <v>1759075767</v>
      </c>
      <c r="C162">
        <v>2683.900000095367</v>
      </c>
      <c r="D162" t="s">
        <v>732</v>
      </c>
      <c r="E162" t="s">
        <v>733</v>
      </c>
      <c r="F162">
        <v>5</v>
      </c>
      <c r="G162" t="s">
        <v>639</v>
      </c>
      <c r="H162">
        <v>1759075759.5</v>
      </c>
      <c r="I162">
        <f>(J162)/1000</f>
        <v>0</v>
      </c>
      <c r="J162">
        <f>IF(DO162, AM162, AG162)</f>
        <v>0</v>
      </c>
      <c r="K162">
        <f>IF(DO162, AH162, AF162)</f>
        <v>0</v>
      </c>
      <c r="L162">
        <f>DQ162 - IF(AT162&gt;1, K162*DK162*100.0/(AV162), 0)</f>
        <v>0</v>
      </c>
      <c r="M162">
        <f>((S162-I162/2)*L162-K162)/(S162+I162/2)</f>
        <v>0</v>
      </c>
      <c r="N162">
        <f>M162*(DX162+DY162)/1000.0</f>
        <v>0</v>
      </c>
      <c r="O162">
        <f>(DQ162 - IF(AT162&gt;1, K162*DK162*100.0/(AV162), 0))*(DX162+DY162)/1000.0</f>
        <v>0</v>
      </c>
      <c r="P162">
        <f>2.0/((1/R162-1/Q162)+SIGN(R162)*SQRT((1/R162-1/Q162)*(1/R162-1/Q162) + 4*DL162/((DL162+1)*(DL162+1))*(2*1/R162*1/Q162-1/Q162*1/Q162)))</f>
        <v>0</v>
      </c>
      <c r="Q162">
        <f>IF(LEFT(DM162,1)&lt;&gt;"0",IF(LEFT(DM162,1)="1",3.0,DN162),$D$5+$E$5*(EE162*DX162/($K$5*1000))+$F$5*(EE162*DX162/($K$5*1000))*MAX(MIN(DK162,$J$5),$I$5)*MAX(MIN(DK162,$J$5),$I$5)+$G$5*MAX(MIN(DK162,$J$5),$I$5)*(EE162*DX162/($K$5*1000))+$H$5*(EE162*DX162/($K$5*1000))*(EE162*DX162/($K$5*1000)))</f>
        <v>0</v>
      </c>
      <c r="R162">
        <f>I162*(1000-(1000*0.61365*exp(17.502*V162/(240.97+V162))/(DX162+DY162)+DS162)/2)/(1000*0.61365*exp(17.502*V162/(240.97+V162))/(DX162+DY162)-DS162)</f>
        <v>0</v>
      </c>
      <c r="S162">
        <f>1/((DL162+1)/(P162/1.6)+1/(Q162/1.37)) + DL162/((DL162+1)/(P162/1.6) + DL162/(Q162/1.37))</f>
        <v>0</v>
      </c>
      <c r="T162">
        <f>(DG162*DJ162)</f>
        <v>0</v>
      </c>
      <c r="U162">
        <f>(DZ162+(T162+2*0.95*5.67E-8*(((DZ162+$B$9)+273)^4-(DZ162+273)^4)-44100*I162)/(1.84*29.3*Q162+8*0.95*5.67E-8*(DZ162+273)^3))</f>
        <v>0</v>
      </c>
      <c r="V162">
        <f>($C$9*EA162+$D$9*EB162+$E$9*U162)</f>
        <v>0</v>
      </c>
      <c r="W162">
        <f>0.61365*exp(17.502*V162/(240.97+V162))</f>
        <v>0</v>
      </c>
      <c r="X162">
        <f>(Y162/Z162*100)</f>
        <v>0</v>
      </c>
      <c r="Y162">
        <f>DS162*(DX162+DY162)/1000</f>
        <v>0</v>
      </c>
      <c r="Z162">
        <f>0.61365*exp(17.502*DZ162/(240.97+DZ162))</f>
        <v>0</v>
      </c>
      <c r="AA162">
        <f>(W162-DS162*(DX162+DY162)/1000)</f>
        <v>0</v>
      </c>
      <c r="AB162">
        <f>(-I162*44100)</f>
        <v>0</v>
      </c>
      <c r="AC162">
        <f>2*29.3*Q162*0.92*(DZ162-V162)</f>
        <v>0</v>
      </c>
      <c r="AD162">
        <f>2*0.95*5.67E-8*(((DZ162+$B$9)+273)^4-(V162+273)^4)</f>
        <v>0</v>
      </c>
      <c r="AE162">
        <f>T162+AD162+AB162+AC162</f>
        <v>0</v>
      </c>
      <c r="AF162">
        <f>DW162*AT162*(DR162-DQ162*(1000-AT162*DT162)/(1000-AT162*DS162))/(100*DK162)</f>
        <v>0</v>
      </c>
      <c r="AG162">
        <f>1000*DW162*AT162*(DS162-DT162)/(100*DK162*(1000-AT162*DS162))</f>
        <v>0</v>
      </c>
      <c r="AH162">
        <f>(AI162 - AJ162 - DX162*1E3/(8.314*(DZ162+273.15)) * AL162/DW162 * AK162) * DW162/(100*DK162) * (1000 - DT162)/1000</f>
        <v>0</v>
      </c>
      <c r="AI162">
        <v>789.9749244299708</v>
      </c>
      <c r="AJ162">
        <v>762.8334606060603</v>
      </c>
      <c r="AK162">
        <v>3.403741047130746</v>
      </c>
      <c r="AL162">
        <v>65.07679589717384</v>
      </c>
      <c r="AM162">
        <f>(AO162 - AN162 + DX162*1E3/(8.314*(DZ162+273.15)) * AQ162/DW162 * AP162) * DW162/(100*DK162) * 1000/(1000 - AO162)</f>
        <v>0</v>
      </c>
      <c r="AN162">
        <v>20.36044650666666</v>
      </c>
      <c r="AO162">
        <v>21.92588787878787</v>
      </c>
      <c r="AP162">
        <v>-0.001030487012988274</v>
      </c>
      <c r="AQ162">
        <v>105.27</v>
      </c>
      <c r="AR162">
        <v>1</v>
      </c>
      <c r="AS162">
        <v>0</v>
      </c>
      <c r="AT162">
        <f>IF(AR162*$H$15&gt;=AV162,1.0,(AV162/(AV162-AR162*$H$15)))</f>
        <v>0</v>
      </c>
      <c r="AU162">
        <f>(AT162-1)*100</f>
        <v>0</v>
      </c>
      <c r="AV162">
        <f>MAX(0,($B$15+$C$15*EE162)/(1+$D$15*EE162)*DX162/(DZ162+273)*$E$15)</f>
        <v>0</v>
      </c>
      <c r="AW162" t="s">
        <v>437</v>
      </c>
      <c r="AX162" t="s">
        <v>437</v>
      </c>
      <c r="AY162">
        <v>0</v>
      </c>
      <c r="AZ162">
        <v>0</v>
      </c>
      <c r="BA162">
        <f>1-AY162/AZ162</f>
        <v>0</v>
      </c>
      <c r="BB162">
        <v>0</v>
      </c>
      <c r="BC162" t="s">
        <v>437</v>
      </c>
      <c r="BD162" t="s">
        <v>437</v>
      </c>
      <c r="BE162">
        <v>0</v>
      </c>
      <c r="BF162">
        <v>0</v>
      </c>
      <c r="BG162">
        <f>1-BE162/BF162</f>
        <v>0</v>
      </c>
      <c r="BH162">
        <v>0.5</v>
      </c>
      <c r="BI162">
        <f>DH162</f>
        <v>0</v>
      </c>
      <c r="BJ162">
        <f>K162</f>
        <v>0</v>
      </c>
      <c r="BK162">
        <f>BG162*BH162*BI162</f>
        <v>0</v>
      </c>
      <c r="BL162">
        <f>(BJ162-BB162)/BI162</f>
        <v>0</v>
      </c>
      <c r="BM162">
        <f>(AZ162-BF162)/BF162</f>
        <v>0</v>
      </c>
      <c r="BN162">
        <f>AY162/(BA162+AY162/BF162)</f>
        <v>0</v>
      </c>
      <c r="BO162" t="s">
        <v>437</v>
      </c>
      <c r="BP162">
        <v>0</v>
      </c>
      <c r="BQ162">
        <f>IF(BP162&lt;&gt;0, BP162, BN162)</f>
        <v>0</v>
      </c>
      <c r="BR162">
        <f>1-BQ162/BF162</f>
        <v>0</v>
      </c>
      <c r="BS162">
        <f>(BF162-BE162)/(BF162-BQ162)</f>
        <v>0</v>
      </c>
      <c r="BT162">
        <f>(AZ162-BF162)/(AZ162-BQ162)</f>
        <v>0</v>
      </c>
      <c r="BU162">
        <f>(BF162-BE162)/(BF162-AY162)</f>
        <v>0</v>
      </c>
      <c r="BV162">
        <f>(AZ162-BF162)/(AZ162-AY162)</f>
        <v>0</v>
      </c>
      <c r="BW162">
        <f>(BS162*BQ162/BE162)</f>
        <v>0</v>
      </c>
      <c r="BX162">
        <f>(1-BW162)</f>
        <v>0</v>
      </c>
      <c r="DG162">
        <f>$B$13*EF162+$C$13*EG162+$F$13*ER162*(1-EU162)</f>
        <v>0</v>
      </c>
      <c r="DH162">
        <f>DG162*DI162</f>
        <v>0</v>
      </c>
      <c r="DI162">
        <f>($B$13*$D$11+$C$13*$D$11+$F$13*((FE162+EW162)/MAX(FE162+EW162+FF162, 0.1)*$I$11+FF162/MAX(FE162+EW162+FF162, 0.1)*$J$11))/($B$13+$C$13+$F$13)</f>
        <v>0</v>
      </c>
      <c r="DJ162">
        <f>($B$13*$K$11+$C$13*$K$11+$F$13*((FE162+EW162)/MAX(FE162+EW162+FF162, 0.1)*$P$11+FF162/MAX(FE162+EW162+FF162, 0.1)*$Q$11))/($B$13+$C$13+$F$13)</f>
        <v>0</v>
      </c>
      <c r="DK162">
        <v>2.96</v>
      </c>
      <c r="DL162">
        <v>0.5</v>
      </c>
      <c r="DM162" t="s">
        <v>438</v>
      </c>
      <c r="DN162">
        <v>2</v>
      </c>
      <c r="DO162" t="b">
        <v>1</v>
      </c>
      <c r="DP162">
        <v>1759075759.5</v>
      </c>
      <c r="DQ162">
        <v>722.7955185185185</v>
      </c>
      <c r="DR162">
        <v>759.0399259259258</v>
      </c>
      <c r="DS162">
        <v>21.91578148148148</v>
      </c>
      <c r="DT162">
        <v>20.40784814814815</v>
      </c>
      <c r="DU162">
        <v>723.4862222222221</v>
      </c>
      <c r="DV162">
        <v>21.62577037037037</v>
      </c>
      <c r="DW162">
        <v>500.0151111111111</v>
      </c>
      <c r="DX162">
        <v>90.89875185185184</v>
      </c>
      <c r="DY162">
        <v>0.06781892222222222</v>
      </c>
      <c r="DZ162">
        <v>28.80817407407407</v>
      </c>
      <c r="EA162">
        <v>29.9944925925926</v>
      </c>
      <c r="EB162">
        <v>999.9000000000001</v>
      </c>
      <c r="EC162">
        <v>0</v>
      </c>
      <c r="ED162">
        <v>0</v>
      </c>
      <c r="EE162">
        <v>10009.34259259259</v>
      </c>
      <c r="EF162">
        <v>0</v>
      </c>
      <c r="EG162">
        <v>11.1107</v>
      </c>
      <c r="EH162">
        <v>-36.24441111111111</v>
      </c>
      <c r="EI162">
        <v>738.9912962962961</v>
      </c>
      <c r="EJ162">
        <v>774.8527037037037</v>
      </c>
      <c r="EK162">
        <v>1.507930740740741</v>
      </c>
      <c r="EL162">
        <v>759.0399259259258</v>
      </c>
      <c r="EM162">
        <v>20.40784814814815</v>
      </c>
      <c r="EN162">
        <v>1.992118148148148</v>
      </c>
      <c r="EO162">
        <v>1.855048518518518</v>
      </c>
      <c r="EP162">
        <v>17.38181481481482</v>
      </c>
      <c r="EQ162">
        <v>16.25852962962963</v>
      </c>
      <c r="ER162">
        <v>2000.005925925926</v>
      </c>
      <c r="ES162">
        <v>0.9799964444444447</v>
      </c>
      <c r="ET162">
        <v>0.02000386666666666</v>
      </c>
      <c r="EU162">
        <v>0</v>
      </c>
      <c r="EV162">
        <v>421.7430740740741</v>
      </c>
      <c r="EW162">
        <v>5.00078</v>
      </c>
      <c r="EX162">
        <v>8342.395555555555</v>
      </c>
      <c r="EY162">
        <v>16379.66666666666</v>
      </c>
      <c r="EZ162">
        <v>39.5227037037037</v>
      </c>
      <c r="FA162">
        <v>40.44633333333333</v>
      </c>
      <c r="FB162">
        <v>39.83533333333333</v>
      </c>
      <c r="FC162">
        <v>40.03670370370369</v>
      </c>
      <c r="FD162">
        <v>40.58766666666666</v>
      </c>
      <c r="FE162">
        <v>1955.095925925926</v>
      </c>
      <c r="FF162">
        <v>39.91</v>
      </c>
      <c r="FG162">
        <v>0</v>
      </c>
      <c r="FH162">
        <v>1759075758.8</v>
      </c>
      <c r="FI162">
        <v>0</v>
      </c>
      <c r="FJ162">
        <v>421.73492</v>
      </c>
      <c r="FK162">
        <v>1.799153847776944</v>
      </c>
      <c r="FL162">
        <v>36.55307697166482</v>
      </c>
      <c r="FM162">
        <v>8342.444</v>
      </c>
      <c r="FN162">
        <v>15</v>
      </c>
      <c r="FO162">
        <v>0</v>
      </c>
      <c r="FP162" t="s">
        <v>439</v>
      </c>
      <c r="FQ162">
        <v>1746989605.5</v>
      </c>
      <c r="FR162">
        <v>1746989593.5</v>
      </c>
      <c r="FS162">
        <v>0</v>
      </c>
      <c r="FT162">
        <v>-0.274</v>
      </c>
      <c r="FU162">
        <v>-0.002</v>
      </c>
      <c r="FV162">
        <v>2.549</v>
      </c>
      <c r="FW162">
        <v>0.129</v>
      </c>
      <c r="FX162">
        <v>420</v>
      </c>
      <c r="FY162">
        <v>17</v>
      </c>
      <c r="FZ162">
        <v>0.02</v>
      </c>
      <c r="GA162">
        <v>0.04</v>
      </c>
      <c r="GB162">
        <v>-36.0765925</v>
      </c>
      <c r="GC162">
        <v>-2.932873170731705</v>
      </c>
      <c r="GD162">
        <v>0.2939415217245604</v>
      </c>
      <c r="GE162">
        <v>0</v>
      </c>
      <c r="GF162">
        <v>421.6288529411765</v>
      </c>
      <c r="GG162">
        <v>2.113598169525726</v>
      </c>
      <c r="GH162">
        <v>0.2904221200003038</v>
      </c>
      <c r="GI162">
        <v>0</v>
      </c>
      <c r="GJ162">
        <v>1.4971855</v>
      </c>
      <c r="GK162">
        <v>0.2492881801125671</v>
      </c>
      <c r="GL162">
        <v>0.03576985832722853</v>
      </c>
      <c r="GM162">
        <v>0</v>
      </c>
      <c r="GN162">
        <v>0</v>
      </c>
      <c r="GO162">
        <v>3</v>
      </c>
      <c r="GP162" t="s">
        <v>458</v>
      </c>
      <c r="GQ162">
        <v>3.1023</v>
      </c>
      <c r="GR162">
        <v>2.72569</v>
      </c>
      <c r="GS162">
        <v>0.133373</v>
      </c>
      <c r="GT162">
        <v>0.137664</v>
      </c>
      <c r="GU162">
        <v>0.101547</v>
      </c>
      <c r="GV162">
        <v>0.0977092</v>
      </c>
      <c r="GW162">
        <v>22647.2</v>
      </c>
      <c r="GX162">
        <v>20469.8</v>
      </c>
      <c r="GY162">
        <v>26697</v>
      </c>
      <c r="GZ162">
        <v>23960.1</v>
      </c>
      <c r="HA162">
        <v>38383.1</v>
      </c>
      <c r="HB162">
        <v>31961.4</v>
      </c>
      <c r="HC162">
        <v>46615</v>
      </c>
      <c r="HD162">
        <v>37903.5</v>
      </c>
      <c r="HE162">
        <v>1.86758</v>
      </c>
      <c r="HF162">
        <v>1.86575</v>
      </c>
      <c r="HG162">
        <v>0.117972</v>
      </c>
      <c r="HH162">
        <v>0</v>
      </c>
      <c r="HI162">
        <v>28.074</v>
      </c>
      <c r="HJ162">
        <v>999.9</v>
      </c>
      <c r="HK162">
        <v>48.9</v>
      </c>
      <c r="HL162">
        <v>31.1</v>
      </c>
      <c r="HM162">
        <v>24.4099</v>
      </c>
      <c r="HN162">
        <v>60.6791</v>
      </c>
      <c r="HO162">
        <v>22.1034</v>
      </c>
      <c r="HP162">
        <v>1</v>
      </c>
      <c r="HQ162">
        <v>0.140666</v>
      </c>
      <c r="HR162">
        <v>0.352838</v>
      </c>
      <c r="HS162">
        <v>20.2809</v>
      </c>
      <c r="HT162">
        <v>5.21205</v>
      </c>
      <c r="HU162">
        <v>11.9794</v>
      </c>
      <c r="HV162">
        <v>4.96365</v>
      </c>
      <c r="HW162">
        <v>3.27433</v>
      </c>
      <c r="HX162">
        <v>9999</v>
      </c>
      <c r="HY162">
        <v>9999</v>
      </c>
      <c r="HZ162">
        <v>9999</v>
      </c>
      <c r="IA162">
        <v>31.7</v>
      </c>
      <c r="IB162">
        <v>1.86397</v>
      </c>
      <c r="IC162">
        <v>1.86013</v>
      </c>
      <c r="ID162">
        <v>1.85838</v>
      </c>
      <c r="IE162">
        <v>1.8598</v>
      </c>
      <c r="IF162">
        <v>1.8599</v>
      </c>
      <c r="IG162">
        <v>1.85837</v>
      </c>
      <c r="IH162">
        <v>1.85745</v>
      </c>
      <c r="II162">
        <v>1.85242</v>
      </c>
      <c r="IJ162">
        <v>0</v>
      </c>
      <c r="IK162">
        <v>0</v>
      </c>
      <c r="IL162">
        <v>0</v>
      </c>
      <c r="IM162">
        <v>0</v>
      </c>
      <c r="IN162" t="s">
        <v>441</v>
      </c>
      <c r="IO162" t="s">
        <v>442</v>
      </c>
      <c r="IP162" t="s">
        <v>443</v>
      </c>
      <c r="IQ162" t="s">
        <v>443</v>
      </c>
      <c r="IR162" t="s">
        <v>443</v>
      </c>
      <c r="IS162" t="s">
        <v>443</v>
      </c>
      <c r="IT162">
        <v>0</v>
      </c>
      <c r="IU162">
        <v>100</v>
      </c>
      <c r="IV162">
        <v>100</v>
      </c>
      <c r="IW162">
        <v>-0.667</v>
      </c>
      <c r="IX162">
        <v>0.2902</v>
      </c>
      <c r="IY162">
        <v>-0.819046093373875</v>
      </c>
      <c r="IZ162">
        <v>-0.0008311593448893811</v>
      </c>
      <c r="JA162">
        <v>1.768286430498992E-06</v>
      </c>
      <c r="JB162">
        <v>-5.176383660599935E-10</v>
      </c>
      <c r="JC162">
        <v>0.01793090377665582</v>
      </c>
      <c r="JD162">
        <v>0.002652576625932546</v>
      </c>
      <c r="JE162">
        <v>0.0004569377311329863</v>
      </c>
      <c r="JF162">
        <v>1.003524486243527E-07</v>
      </c>
      <c r="JG162">
        <v>2</v>
      </c>
      <c r="JH162">
        <v>1975</v>
      </c>
      <c r="JI162">
        <v>1</v>
      </c>
      <c r="JJ162">
        <v>26</v>
      </c>
      <c r="JK162">
        <v>201436</v>
      </c>
      <c r="JL162">
        <v>201436.2</v>
      </c>
      <c r="JM162">
        <v>1.91284</v>
      </c>
      <c r="JN162">
        <v>2.62573</v>
      </c>
      <c r="JO162">
        <v>1.49658</v>
      </c>
      <c r="JP162">
        <v>2.34497</v>
      </c>
      <c r="JQ162">
        <v>1.54907</v>
      </c>
      <c r="JR162">
        <v>2.38281</v>
      </c>
      <c r="JS162">
        <v>36.105</v>
      </c>
      <c r="JT162">
        <v>24.1751</v>
      </c>
      <c r="JU162">
        <v>18</v>
      </c>
      <c r="JV162">
        <v>482.168</v>
      </c>
      <c r="JW162">
        <v>495.614</v>
      </c>
      <c r="JX162">
        <v>27.3448</v>
      </c>
      <c r="JY162">
        <v>29.0701</v>
      </c>
      <c r="JZ162">
        <v>30.0007</v>
      </c>
      <c r="KA162">
        <v>29.2156</v>
      </c>
      <c r="KB162">
        <v>29.194</v>
      </c>
      <c r="KC162">
        <v>38.391</v>
      </c>
      <c r="KD162">
        <v>19.6909</v>
      </c>
      <c r="KE162">
        <v>99.62779999999999</v>
      </c>
      <c r="KF162">
        <v>27.3098</v>
      </c>
      <c r="KG162">
        <v>808.294</v>
      </c>
      <c r="KH162">
        <v>20.3401</v>
      </c>
      <c r="KI162">
        <v>101.923</v>
      </c>
      <c r="KJ162">
        <v>91.4127</v>
      </c>
    </row>
    <row r="163" spans="1:296">
      <c r="A163">
        <v>145</v>
      </c>
      <c r="B163">
        <v>1759075772</v>
      </c>
      <c r="C163">
        <v>2688.900000095367</v>
      </c>
      <c r="D163" t="s">
        <v>734</v>
      </c>
      <c r="E163" t="s">
        <v>735</v>
      </c>
      <c r="F163">
        <v>5</v>
      </c>
      <c r="G163" t="s">
        <v>639</v>
      </c>
      <c r="H163">
        <v>1759075764.214286</v>
      </c>
      <c r="I163">
        <f>(J163)/1000</f>
        <v>0</v>
      </c>
      <c r="J163">
        <f>IF(DO163, AM163, AG163)</f>
        <v>0</v>
      </c>
      <c r="K163">
        <f>IF(DO163, AH163, AF163)</f>
        <v>0</v>
      </c>
      <c r="L163">
        <f>DQ163 - IF(AT163&gt;1, K163*DK163*100.0/(AV163), 0)</f>
        <v>0</v>
      </c>
      <c r="M163">
        <f>((S163-I163/2)*L163-K163)/(S163+I163/2)</f>
        <v>0</v>
      </c>
      <c r="N163">
        <f>M163*(DX163+DY163)/1000.0</f>
        <v>0</v>
      </c>
      <c r="O163">
        <f>(DQ163 - IF(AT163&gt;1, K163*DK163*100.0/(AV163), 0))*(DX163+DY163)/1000.0</f>
        <v>0</v>
      </c>
      <c r="P163">
        <f>2.0/((1/R163-1/Q163)+SIGN(R163)*SQRT((1/R163-1/Q163)*(1/R163-1/Q163) + 4*DL163/((DL163+1)*(DL163+1))*(2*1/R163*1/Q163-1/Q163*1/Q163)))</f>
        <v>0</v>
      </c>
      <c r="Q163">
        <f>IF(LEFT(DM163,1)&lt;&gt;"0",IF(LEFT(DM163,1)="1",3.0,DN163),$D$5+$E$5*(EE163*DX163/($K$5*1000))+$F$5*(EE163*DX163/($K$5*1000))*MAX(MIN(DK163,$J$5),$I$5)*MAX(MIN(DK163,$J$5),$I$5)+$G$5*MAX(MIN(DK163,$J$5),$I$5)*(EE163*DX163/($K$5*1000))+$H$5*(EE163*DX163/($K$5*1000))*(EE163*DX163/($K$5*1000)))</f>
        <v>0</v>
      </c>
      <c r="R163">
        <f>I163*(1000-(1000*0.61365*exp(17.502*V163/(240.97+V163))/(DX163+DY163)+DS163)/2)/(1000*0.61365*exp(17.502*V163/(240.97+V163))/(DX163+DY163)-DS163)</f>
        <v>0</v>
      </c>
      <c r="S163">
        <f>1/((DL163+1)/(P163/1.6)+1/(Q163/1.37)) + DL163/((DL163+1)/(P163/1.6) + DL163/(Q163/1.37))</f>
        <v>0</v>
      </c>
      <c r="T163">
        <f>(DG163*DJ163)</f>
        <v>0</v>
      </c>
      <c r="U163">
        <f>(DZ163+(T163+2*0.95*5.67E-8*(((DZ163+$B$9)+273)^4-(DZ163+273)^4)-44100*I163)/(1.84*29.3*Q163+8*0.95*5.67E-8*(DZ163+273)^3))</f>
        <v>0</v>
      </c>
      <c r="V163">
        <f>($C$9*EA163+$D$9*EB163+$E$9*U163)</f>
        <v>0</v>
      </c>
      <c r="W163">
        <f>0.61365*exp(17.502*V163/(240.97+V163))</f>
        <v>0</v>
      </c>
      <c r="X163">
        <f>(Y163/Z163*100)</f>
        <v>0</v>
      </c>
      <c r="Y163">
        <f>DS163*(DX163+DY163)/1000</f>
        <v>0</v>
      </c>
      <c r="Z163">
        <f>0.61365*exp(17.502*DZ163/(240.97+DZ163))</f>
        <v>0</v>
      </c>
      <c r="AA163">
        <f>(W163-DS163*(DX163+DY163)/1000)</f>
        <v>0</v>
      </c>
      <c r="AB163">
        <f>(-I163*44100)</f>
        <v>0</v>
      </c>
      <c r="AC163">
        <f>2*29.3*Q163*0.92*(DZ163-V163)</f>
        <v>0</v>
      </c>
      <c r="AD163">
        <f>2*0.95*5.67E-8*(((DZ163+$B$9)+273)^4-(V163+273)^4)</f>
        <v>0</v>
      </c>
      <c r="AE163">
        <f>T163+AD163+AB163+AC163</f>
        <v>0</v>
      </c>
      <c r="AF163">
        <f>DW163*AT163*(DR163-DQ163*(1000-AT163*DT163)/(1000-AT163*DS163))/(100*DK163)</f>
        <v>0</v>
      </c>
      <c r="AG163">
        <f>1000*DW163*AT163*(DS163-DT163)/(100*DK163*(1000-AT163*DS163))</f>
        <v>0</v>
      </c>
      <c r="AH163">
        <f>(AI163 - AJ163 - DX163*1E3/(8.314*(DZ163+273.15)) * AL163/DW163 * AK163) * DW163/(100*DK163) * (1000 - DT163)/1000</f>
        <v>0</v>
      </c>
      <c r="AI163">
        <v>806.9016294947673</v>
      </c>
      <c r="AJ163">
        <v>779.8842666666669</v>
      </c>
      <c r="AK163">
        <v>3.40890849706655</v>
      </c>
      <c r="AL163">
        <v>65.07679589717384</v>
      </c>
      <c r="AM163">
        <f>(AO163 - AN163 + DX163*1E3/(8.314*(DZ163+273.15)) * AQ163/DW163 * AP163) * DW163/(100*DK163) * 1000/(1000 - AO163)</f>
        <v>0</v>
      </c>
      <c r="AN163">
        <v>20.34888834666666</v>
      </c>
      <c r="AO163">
        <v>21.90265333333333</v>
      </c>
      <c r="AP163">
        <v>-0.002239809523811154</v>
      </c>
      <c r="AQ163">
        <v>105.27</v>
      </c>
      <c r="AR163">
        <v>1</v>
      </c>
      <c r="AS163">
        <v>0</v>
      </c>
      <c r="AT163">
        <f>IF(AR163*$H$15&gt;=AV163,1.0,(AV163/(AV163-AR163*$H$15)))</f>
        <v>0</v>
      </c>
      <c r="AU163">
        <f>(AT163-1)*100</f>
        <v>0</v>
      </c>
      <c r="AV163">
        <f>MAX(0,($B$15+$C$15*EE163)/(1+$D$15*EE163)*DX163/(DZ163+273)*$E$15)</f>
        <v>0</v>
      </c>
      <c r="AW163" t="s">
        <v>437</v>
      </c>
      <c r="AX163" t="s">
        <v>437</v>
      </c>
      <c r="AY163">
        <v>0</v>
      </c>
      <c r="AZ163">
        <v>0</v>
      </c>
      <c r="BA163">
        <f>1-AY163/AZ163</f>
        <v>0</v>
      </c>
      <c r="BB163">
        <v>0</v>
      </c>
      <c r="BC163" t="s">
        <v>437</v>
      </c>
      <c r="BD163" t="s">
        <v>437</v>
      </c>
      <c r="BE163">
        <v>0</v>
      </c>
      <c r="BF163">
        <v>0</v>
      </c>
      <c r="BG163">
        <f>1-BE163/BF163</f>
        <v>0</v>
      </c>
      <c r="BH163">
        <v>0.5</v>
      </c>
      <c r="BI163">
        <f>DH163</f>
        <v>0</v>
      </c>
      <c r="BJ163">
        <f>K163</f>
        <v>0</v>
      </c>
      <c r="BK163">
        <f>BG163*BH163*BI163</f>
        <v>0</v>
      </c>
      <c r="BL163">
        <f>(BJ163-BB163)/BI163</f>
        <v>0</v>
      </c>
      <c r="BM163">
        <f>(AZ163-BF163)/BF163</f>
        <v>0</v>
      </c>
      <c r="BN163">
        <f>AY163/(BA163+AY163/BF163)</f>
        <v>0</v>
      </c>
      <c r="BO163" t="s">
        <v>437</v>
      </c>
      <c r="BP163">
        <v>0</v>
      </c>
      <c r="BQ163">
        <f>IF(BP163&lt;&gt;0, BP163, BN163)</f>
        <v>0</v>
      </c>
      <c r="BR163">
        <f>1-BQ163/BF163</f>
        <v>0</v>
      </c>
      <c r="BS163">
        <f>(BF163-BE163)/(BF163-BQ163)</f>
        <v>0</v>
      </c>
      <c r="BT163">
        <f>(AZ163-BF163)/(AZ163-BQ163)</f>
        <v>0</v>
      </c>
      <c r="BU163">
        <f>(BF163-BE163)/(BF163-AY163)</f>
        <v>0</v>
      </c>
      <c r="BV163">
        <f>(AZ163-BF163)/(AZ163-AY163)</f>
        <v>0</v>
      </c>
      <c r="BW163">
        <f>(BS163*BQ163/BE163)</f>
        <v>0</v>
      </c>
      <c r="BX163">
        <f>(1-BW163)</f>
        <v>0</v>
      </c>
      <c r="DG163">
        <f>$B$13*EF163+$C$13*EG163+$F$13*ER163*(1-EU163)</f>
        <v>0</v>
      </c>
      <c r="DH163">
        <f>DG163*DI163</f>
        <v>0</v>
      </c>
      <c r="DI163">
        <f>($B$13*$D$11+$C$13*$D$11+$F$13*((FE163+EW163)/MAX(FE163+EW163+FF163, 0.1)*$I$11+FF163/MAX(FE163+EW163+FF163, 0.1)*$J$11))/($B$13+$C$13+$F$13)</f>
        <v>0</v>
      </c>
      <c r="DJ163">
        <f>($B$13*$K$11+$C$13*$K$11+$F$13*((FE163+EW163)/MAX(FE163+EW163+FF163, 0.1)*$P$11+FF163/MAX(FE163+EW163+FF163, 0.1)*$Q$11))/($B$13+$C$13+$F$13)</f>
        <v>0</v>
      </c>
      <c r="DK163">
        <v>2.96</v>
      </c>
      <c r="DL163">
        <v>0.5</v>
      </c>
      <c r="DM163" t="s">
        <v>438</v>
      </c>
      <c r="DN163">
        <v>2</v>
      </c>
      <c r="DO163" t="b">
        <v>1</v>
      </c>
      <c r="DP163">
        <v>1759075764.214286</v>
      </c>
      <c r="DQ163">
        <v>738.4892142857143</v>
      </c>
      <c r="DR163">
        <v>774.8534285714286</v>
      </c>
      <c r="DS163">
        <v>21.922375</v>
      </c>
      <c r="DT163">
        <v>20.38585</v>
      </c>
      <c r="DU163">
        <v>739.1653928571429</v>
      </c>
      <c r="DV163">
        <v>21.63222857142857</v>
      </c>
      <c r="DW163">
        <v>500.0839285714286</v>
      </c>
      <c r="DX163">
        <v>90.898375</v>
      </c>
      <c r="DY163">
        <v>0.06749815000000001</v>
      </c>
      <c r="DZ163">
        <v>28.80933928571428</v>
      </c>
      <c r="EA163">
        <v>29.99937142857143</v>
      </c>
      <c r="EB163">
        <v>999.9000000000002</v>
      </c>
      <c r="EC163">
        <v>0</v>
      </c>
      <c r="ED163">
        <v>0</v>
      </c>
      <c r="EE163">
        <v>10022.60785714286</v>
      </c>
      <c r="EF163">
        <v>0</v>
      </c>
      <c r="EG163">
        <v>11.1107</v>
      </c>
      <c r="EH163">
        <v>-36.36423214285715</v>
      </c>
      <c r="EI163">
        <v>755.0414642857143</v>
      </c>
      <c r="EJ163">
        <v>790.9776785714287</v>
      </c>
      <c r="EK163">
        <v>1.536528214285714</v>
      </c>
      <c r="EL163">
        <v>774.8534285714286</v>
      </c>
      <c r="EM163">
        <v>20.38585</v>
      </c>
      <c r="EN163">
        <v>1.992709642857143</v>
      </c>
      <c r="EO163">
        <v>1.853041428571429</v>
      </c>
      <c r="EP163">
        <v>17.38652142857143</v>
      </c>
      <c r="EQ163">
        <v>16.24152142857143</v>
      </c>
      <c r="ER163">
        <v>1999.995714285714</v>
      </c>
      <c r="ES163">
        <v>0.9799963571428574</v>
      </c>
      <c r="ET163">
        <v>0.02000395714285714</v>
      </c>
      <c r="EU163">
        <v>0</v>
      </c>
      <c r="EV163">
        <v>421.8455357142856</v>
      </c>
      <c r="EW163">
        <v>5.00078</v>
      </c>
      <c r="EX163">
        <v>8345.096428571427</v>
      </c>
      <c r="EY163">
        <v>16379.58571428571</v>
      </c>
      <c r="EZ163">
        <v>39.53757142857143</v>
      </c>
      <c r="FA163">
        <v>40.45049999999999</v>
      </c>
      <c r="FB163">
        <v>39.82564285714285</v>
      </c>
      <c r="FC163">
        <v>40.03314285714284</v>
      </c>
      <c r="FD163">
        <v>40.6090357142857</v>
      </c>
      <c r="FE163">
        <v>1955.085714285715</v>
      </c>
      <c r="FF163">
        <v>39.91</v>
      </c>
      <c r="FG163">
        <v>0</v>
      </c>
      <c r="FH163">
        <v>1759075764.2</v>
      </c>
      <c r="FI163">
        <v>0</v>
      </c>
      <c r="FJ163">
        <v>421.8238846153845</v>
      </c>
      <c r="FK163">
        <v>1.484547007705806</v>
      </c>
      <c r="FL163">
        <v>33.06188037821519</v>
      </c>
      <c r="FM163">
        <v>8345.379230769231</v>
      </c>
      <c r="FN163">
        <v>15</v>
      </c>
      <c r="FO163">
        <v>0</v>
      </c>
      <c r="FP163" t="s">
        <v>439</v>
      </c>
      <c r="FQ163">
        <v>1746989605.5</v>
      </c>
      <c r="FR163">
        <v>1746989593.5</v>
      </c>
      <c r="FS163">
        <v>0</v>
      </c>
      <c r="FT163">
        <v>-0.274</v>
      </c>
      <c r="FU163">
        <v>-0.002</v>
      </c>
      <c r="FV163">
        <v>2.549</v>
      </c>
      <c r="FW163">
        <v>0.129</v>
      </c>
      <c r="FX163">
        <v>420</v>
      </c>
      <c r="FY163">
        <v>17</v>
      </c>
      <c r="FZ163">
        <v>0.02</v>
      </c>
      <c r="GA163">
        <v>0.04</v>
      </c>
      <c r="GB163">
        <v>-36.25095750000001</v>
      </c>
      <c r="GC163">
        <v>-1.732490431519693</v>
      </c>
      <c r="GD163">
        <v>0.2019226323217631</v>
      </c>
      <c r="GE163">
        <v>0</v>
      </c>
      <c r="GF163">
        <v>421.7501470588235</v>
      </c>
      <c r="GG163">
        <v>1.271917493343084</v>
      </c>
      <c r="GH163">
        <v>0.2395224577893842</v>
      </c>
      <c r="GI163">
        <v>0</v>
      </c>
      <c r="GJ163">
        <v>1.517707</v>
      </c>
      <c r="GK163">
        <v>0.4188292682926826</v>
      </c>
      <c r="GL163">
        <v>0.04250256599312564</v>
      </c>
      <c r="GM163">
        <v>0</v>
      </c>
      <c r="GN163">
        <v>0</v>
      </c>
      <c r="GO163">
        <v>3</v>
      </c>
      <c r="GP163" t="s">
        <v>458</v>
      </c>
      <c r="GQ163">
        <v>3.1023</v>
      </c>
      <c r="GR163">
        <v>2.72523</v>
      </c>
      <c r="GS163">
        <v>0.135367</v>
      </c>
      <c r="GT163">
        <v>0.139614</v>
      </c>
      <c r="GU163">
        <v>0.101471</v>
      </c>
      <c r="GV163">
        <v>0.0977063</v>
      </c>
      <c r="GW163">
        <v>22595.1</v>
      </c>
      <c r="GX163">
        <v>20423.3</v>
      </c>
      <c r="GY163">
        <v>26696.9</v>
      </c>
      <c r="GZ163">
        <v>23959.8</v>
      </c>
      <c r="HA163">
        <v>38386.2</v>
      </c>
      <c r="HB163">
        <v>31961.3</v>
      </c>
      <c r="HC163">
        <v>46614.6</v>
      </c>
      <c r="HD163">
        <v>37902.9</v>
      </c>
      <c r="HE163">
        <v>1.86742</v>
      </c>
      <c r="HF163">
        <v>1.86572</v>
      </c>
      <c r="HG163">
        <v>0.118308</v>
      </c>
      <c r="HH163">
        <v>0</v>
      </c>
      <c r="HI163">
        <v>28.0717</v>
      </c>
      <c r="HJ163">
        <v>999.9</v>
      </c>
      <c r="HK163">
        <v>48.9</v>
      </c>
      <c r="HL163">
        <v>31.2</v>
      </c>
      <c r="HM163">
        <v>24.5475</v>
      </c>
      <c r="HN163">
        <v>60.7791</v>
      </c>
      <c r="HO163">
        <v>21.867</v>
      </c>
      <c r="HP163">
        <v>1</v>
      </c>
      <c r="HQ163">
        <v>0.141176</v>
      </c>
      <c r="HR163">
        <v>0.290989</v>
      </c>
      <c r="HS163">
        <v>20.281</v>
      </c>
      <c r="HT163">
        <v>5.21235</v>
      </c>
      <c r="HU163">
        <v>11.9798</v>
      </c>
      <c r="HV163">
        <v>4.96355</v>
      </c>
      <c r="HW163">
        <v>3.27445</v>
      </c>
      <c r="HX163">
        <v>9999</v>
      </c>
      <c r="HY163">
        <v>9999</v>
      </c>
      <c r="HZ163">
        <v>9999</v>
      </c>
      <c r="IA163">
        <v>31.8</v>
      </c>
      <c r="IB163">
        <v>1.86395</v>
      </c>
      <c r="IC163">
        <v>1.86014</v>
      </c>
      <c r="ID163">
        <v>1.85839</v>
      </c>
      <c r="IE163">
        <v>1.85978</v>
      </c>
      <c r="IF163">
        <v>1.85989</v>
      </c>
      <c r="IG163">
        <v>1.85837</v>
      </c>
      <c r="IH163">
        <v>1.85745</v>
      </c>
      <c r="II163">
        <v>1.85242</v>
      </c>
      <c r="IJ163">
        <v>0</v>
      </c>
      <c r="IK163">
        <v>0</v>
      </c>
      <c r="IL163">
        <v>0</v>
      </c>
      <c r="IM163">
        <v>0</v>
      </c>
      <c r="IN163" t="s">
        <v>441</v>
      </c>
      <c r="IO163" t="s">
        <v>442</v>
      </c>
      <c r="IP163" t="s">
        <v>443</v>
      </c>
      <c r="IQ163" t="s">
        <v>443</v>
      </c>
      <c r="IR163" t="s">
        <v>443</v>
      </c>
      <c r="IS163" t="s">
        <v>443</v>
      </c>
      <c r="IT163">
        <v>0</v>
      </c>
      <c r="IU163">
        <v>100</v>
      </c>
      <c r="IV163">
        <v>100</v>
      </c>
      <c r="IW163">
        <v>-0.652</v>
      </c>
      <c r="IX163">
        <v>0.2897</v>
      </c>
      <c r="IY163">
        <v>-0.819046093373875</v>
      </c>
      <c r="IZ163">
        <v>-0.0008311593448893811</v>
      </c>
      <c r="JA163">
        <v>1.768286430498992E-06</v>
      </c>
      <c r="JB163">
        <v>-5.176383660599935E-10</v>
      </c>
      <c r="JC163">
        <v>0.01793090377665582</v>
      </c>
      <c r="JD163">
        <v>0.002652576625932546</v>
      </c>
      <c r="JE163">
        <v>0.0004569377311329863</v>
      </c>
      <c r="JF163">
        <v>1.003524486243527E-07</v>
      </c>
      <c r="JG163">
        <v>2</v>
      </c>
      <c r="JH163">
        <v>1975</v>
      </c>
      <c r="JI163">
        <v>1</v>
      </c>
      <c r="JJ163">
        <v>26</v>
      </c>
      <c r="JK163">
        <v>201436.1</v>
      </c>
      <c r="JL163">
        <v>201436.3</v>
      </c>
      <c r="JM163">
        <v>1.94336</v>
      </c>
      <c r="JN163">
        <v>2.61719</v>
      </c>
      <c r="JO163">
        <v>1.49658</v>
      </c>
      <c r="JP163">
        <v>2.34497</v>
      </c>
      <c r="JQ163">
        <v>1.54907</v>
      </c>
      <c r="JR163">
        <v>2.39258</v>
      </c>
      <c r="JS163">
        <v>36.1285</v>
      </c>
      <c r="JT163">
        <v>24.1751</v>
      </c>
      <c r="JU163">
        <v>18</v>
      </c>
      <c r="JV163">
        <v>482.106</v>
      </c>
      <c r="JW163">
        <v>495.629</v>
      </c>
      <c r="JX163">
        <v>27.315</v>
      </c>
      <c r="JY163">
        <v>29.0739</v>
      </c>
      <c r="JZ163">
        <v>30.0005</v>
      </c>
      <c r="KA163">
        <v>29.2189</v>
      </c>
      <c r="KB163">
        <v>29.1977</v>
      </c>
      <c r="KC163">
        <v>39.0196</v>
      </c>
      <c r="KD163">
        <v>19.6909</v>
      </c>
      <c r="KE163">
        <v>99.62779999999999</v>
      </c>
      <c r="KF163">
        <v>27.3188</v>
      </c>
      <c r="KG163">
        <v>821.654</v>
      </c>
      <c r="KH163">
        <v>20.3402</v>
      </c>
      <c r="KI163">
        <v>101.922</v>
      </c>
      <c r="KJ163">
        <v>91.4115</v>
      </c>
    </row>
    <row r="164" spans="1:296">
      <c r="A164">
        <v>146</v>
      </c>
      <c r="B164">
        <v>1759075777</v>
      </c>
      <c r="C164">
        <v>2693.900000095367</v>
      </c>
      <c r="D164" t="s">
        <v>736</v>
      </c>
      <c r="E164" t="s">
        <v>737</v>
      </c>
      <c r="F164">
        <v>5</v>
      </c>
      <c r="G164" t="s">
        <v>639</v>
      </c>
      <c r="H164">
        <v>1759075769.5</v>
      </c>
      <c r="I164">
        <f>(J164)/1000</f>
        <v>0</v>
      </c>
      <c r="J164">
        <f>IF(DO164, AM164, AG164)</f>
        <v>0</v>
      </c>
      <c r="K164">
        <f>IF(DO164, AH164, AF164)</f>
        <v>0</v>
      </c>
      <c r="L164">
        <f>DQ164 - IF(AT164&gt;1, K164*DK164*100.0/(AV164), 0)</f>
        <v>0</v>
      </c>
      <c r="M164">
        <f>((S164-I164/2)*L164-K164)/(S164+I164/2)</f>
        <v>0</v>
      </c>
      <c r="N164">
        <f>M164*(DX164+DY164)/1000.0</f>
        <v>0</v>
      </c>
      <c r="O164">
        <f>(DQ164 - IF(AT164&gt;1, K164*DK164*100.0/(AV164), 0))*(DX164+DY164)/1000.0</f>
        <v>0</v>
      </c>
      <c r="P164">
        <f>2.0/((1/R164-1/Q164)+SIGN(R164)*SQRT((1/R164-1/Q164)*(1/R164-1/Q164) + 4*DL164/((DL164+1)*(DL164+1))*(2*1/R164*1/Q164-1/Q164*1/Q164)))</f>
        <v>0</v>
      </c>
      <c r="Q164">
        <f>IF(LEFT(DM164,1)&lt;&gt;"0",IF(LEFT(DM164,1)="1",3.0,DN164),$D$5+$E$5*(EE164*DX164/($K$5*1000))+$F$5*(EE164*DX164/($K$5*1000))*MAX(MIN(DK164,$J$5),$I$5)*MAX(MIN(DK164,$J$5),$I$5)+$G$5*MAX(MIN(DK164,$J$5),$I$5)*(EE164*DX164/($K$5*1000))+$H$5*(EE164*DX164/($K$5*1000))*(EE164*DX164/($K$5*1000)))</f>
        <v>0</v>
      </c>
      <c r="R164">
        <f>I164*(1000-(1000*0.61365*exp(17.502*V164/(240.97+V164))/(DX164+DY164)+DS164)/2)/(1000*0.61365*exp(17.502*V164/(240.97+V164))/(DX164+DY164)-DS164)</f>
        <v>0</v>
      </c>
      <c r="S164">
        <f>1/((DL164+1)/(P164/1.6)+1/(Q164/1.37)) + DL164/((DL164+1)/(P164/1.6) + DL164/(Q164/1.37))</f>
        <v>0</v>
      </c>
      <c r="T164">
        <f>(DG164*DJ164)</f>
        <v>0</v>
      </c>
      <c r="U164">
        <f>(DZ164+(T164+2*0.95*5.67E-8*(((DZ164+$B$9)+273)^4-(DZ164+273)^4)-44100*I164)/(1.84*29.3*Q164+8*0.95*5.67E-8*(DZ164+273)^3))</f>
        <v>0</v>
      </c>
      <c r="V164">
        <f>($C$9*EA164+$D$9*EB164+$E$9*U164)</f>
        <v>0</v>
      </c>
      <c r="W164">
        <f>0.61365*exp(17.502*V164/(240.97+V164))</f>
        <v>0</v>
      </c>
      <c r="X164">
        <f>(Y164/Z164*100)</f>
        <v>0</v>
      </c>
      <c r="Y164">
        <f>DS164*(DX164+DY164)/1000</f>
        <v>0</v>
      </c>
      <c r="Z164">
        <f>0.61365*exp(17.502*DZ164/(240.97+DZ164))</f>
        <v>0</v>
      </c>
      <c r="AA164">
        <f>(W164-DS164*(DX164+DY164)/1000)</f>
        <v>0</v>
      </c>
      <c r="AB164">
        <f>(-I164*44100)</f>
        <v>0</v>
      </c>
      <c r="AC164">
        <f>2*29.3*Q164*0.92*(DZ164-V164)</f>
        <v>0</v>
      </c>
      <c r="AD164">
        <f>2*0.95*5.67E-8*(((DZ164+$B$9)+273)^4-(V164+273)^4)</f>
        <v>0</v>
      </c>
      <c r="AE164">
        <f>T164+AD164+AB164+AC164</f>
        <v>0</v>
      </c>
      <c r="AF164">
        <f>DW164*AT164*(DR164-DQ164*(1000-AT164*DT164)/(1000-AT164*DS164))/(100*DK164)</f>
        <v>0</v>
      </c>
      <c r="AG164">
        <f>1000*DW164*AT164*(DS164-DT164)/(100*DK164*(1000-AT164*DS164))</f>
        <v>0</v>
      </c>
      <c r="AH164">
        <f>(AI164 - AJ164 - DX164*1E3/(8.314*(DZ164+273.15)) * AL164/DW164 * AK164) * DW164/(100*DK164) * (1000 - DT164)/1000</f>
        <v>0</v>
      </c>
      <c r="AI164">
        <v>824.017062508133</v>
      </c>
      <c r="AJ164">
        <v>796.9118727272725</v>
      </c>
      <c r="AK164">
        <v>3.402099303337877</v>
      </c>
      <c r="AL164">
        <v>65.07679589717384</v>
      </c>
      <c r="AM164">
        <f>(AO164 - AN164 + DX164*1E3/(8.314*(DZ164+273.15)) * AQ164/DW164 * AP164) * DW164/(100*DK164) * 1000/(1000 - AO164)</f>
        <v>0</v>
      </c>
      <c r="AN164">
        <v>20.35111997333333</v>
      </c>
      <c r="AO164">
        <v>21.89058787878788</v>
      </c>
      <c r="AP164">
        <v>-0.0004169620009625172</v>
      </c>
      <c r="AQ164">
        <v>105.27</v>
      </c>
      <c r="AR164">
        <v>1</v>
      </c>
      <c r="AS164">
        <v>0</v>
      </c>
      <c r="AT164">
        <f>IF(AR164*$H$15&gt;=AV164,1.0,(AV164/(AV164-AR164*$H$15)))</f>
        <v>0</v>
      </c>
      <c r="AU164">
        <f>(AT164-1)*100</f>
        <v>0</v>
      </c>
      <c r="AV164">
        <f>MAX(0,($B$15+$C$15*EE164)/(1+$D$15*EE164)*DX164/(DZ164+273)*$E$15)</f>
        <v>0</v>
      </c>
      <c r="AW164" t="s">
        <v>437</v>
      </c>
      <c r="AX164" t="s">
        <v>437</v>
      </c>
      <c r="AY164">
        <v>0</v>
      </c>
      <c r="AZ164">
        <v>0</v>
      </c>
      <c r="BA164">
        <f>1-AY164/AZ164</f>
        <v>0</v>
      </c>
      <c r="BB164">
        <v>0</v>
      </c>
      <c r="BC164" t="s">
        <v>437</v>
      </c>
      <c r="BD164" t="s">
        <v>437</v>
      </c>
      <c r="BE164">
        <v>0</v>
      </c>
      <c r="BF164">
        <v>0</v>
      </c>
      <c r="BG164">
        <f>1-BE164/BF164</f>
        <v>0</v>
      </c>
      <c r="BH164">
        <v>0.5</v>
      </c>
      <c r="BI164">
        <f>DH164</f>
        <v>0</v>
      </c>
      <c r="BJ164">
        <f>K164</f>
        <v>0</v>
      </c>
      <c r="BK164">
        <f>BG164*BH164*BI164</f>
        <v>0</v>
      </c>
      <c r="BL164">
        <f>(BJ164-BB164)/BI164</f>
        <v>0</v>
      </c>
      <c r="BM164">
        <f>(AZ164-BF164)/BF164</f>
        <v>0</v>
      </c>
      <c r="BN164">
        <f>AY164/(BA164+AY164/BF164)</f>
        <v>0</v>
      </c>
      <c r="BO164" t="s">
        <v>437</v>
      </c>
      <c r="BP164">
        <v>0</v>
      </c>
      <c r="BQ164">
        <f>IF(BP164&lt;&gt;0, BP164, BN164)</f>
        <v>0</v>
      </c>
      <c r="BR164">
        <f>1-BQ164/BF164</f>
        <v>0</v>
      </c>
      <c r="BS164">
        <f>(BF164-BE164)/(BF164-BQ164)</f>
        <v>0</v>
      </c>
      <c r="BT164">
        <f>(AZ164-BF164)/(AZ164-BQ164)</f>
        <v>0</v>
      </c>
      <c r="BU164">
        <f>(BF164-BE164)/(BF164-AY164)</f>
        <v>0</v>
      </c>
      <c r="BV164">
        <f>(AZ164-BF164)/(AZ164-AY164)</f>
        <v>0</v>
      </c>
      <c r="BW164">
        <f>(BS164*BQ164/BE164)</f>
        <v>0</v>
      </c>
      <c r="BX164">
        <f>(1-BW164)</f>
        <v>0</v>
      </c>
      <c r="DG164">
        <f>$B$13*EF164+$C$13*EG164+$F$13*ER164*(1-EU164)</f>
        <v>0</v>
      </c>
      <c r="DH164">
        <f>DG164*DI164</f>
        <v>0</v>
      </c>
      <c r="DI164">
        <f>($B$13*$D$11+$C$13*$D$11+$F$13*((FE164+EW164)/MAX(FE164+EW164+FF164, 0.1)*$I$11+FF164/MAX(FE164+EW164+FF164, 0.1)*$J$11))/($B$13+$C$13+$F$13)</f>
        <v>0</v>
      </c>
      <c r="DJ164">
        <f>($B$13*$K$11+$C$13*$K$11+$F$13*((FE164+EW164)/MAX(FE164+EW164+FF164, 0.1)*$P$11+FF164/MAX(FE164+EW164+FF164, 0.1)*$Q$11))/($B$13+$C$13+$F$13)</f>
        <v>0</v>
      </c>
      <c r="DK164">
        <v>2.96</v>
      </c>
      <c r="DL164">
        <v>0.5</v>
      </c>
      <c r="DM164" t="s">
        <v>438</v>
      </c>
      <c r="DN164">
        <v>2</v>
      </c>
      <c r="DO164" t="b">
        <v>1</v>
      </c>
      <c r="DP164">
        <v>1759075769.5</v>
      </c>
      <c r="DQ164">
        <v>756.1361111111111</v>
      </c>
      <c r="DR164">
        <v>792.5375925925925</v>
      </c>
      <c r="DS164">
        <v>21.91310740740741</v>
      </c>
      <c r="DT164">
        <v>20.35807777777778</v>
      </c>
      <c r="DU164">
        <v>756.7956666666666</v>
      </c>
      <c r="DV164">
        <v>21.62315925925926</v>
      </c>
      <c r="DW164">
        <v>500.1088518518518</v>
      </c>
      <c r="DX164">
        <v>90.89899259259261</v>
      </c>
      <c r="DY164">
        <v>0.06725080740740742</v>
      </c>
      <c r="DZ164">
        <v>28.81027777777777</v>
      </c>
      <c r="EA164">
        <v>30.00290370370371</v>
      </c>
      <c r="EB164">
        <v>999.9000000000001</v>
      </c>
      <c r="EC164">
        <v>0</v>
      </c>
      <c r="ED164">
        <v>0</v>
      </c>
      <c r="EE164">
        <v>10005.94925925926</v>
      </c>
      <c r="EF164">
        <v>0</v>
      </c>
      <c r="EG164">
        <v>11.1107</v>
      </c>
      <c r="EH164">
        <v>-36.40146666666666</v>
      </c>
      <c r="EI164">
        <v>773.0763703703705</v>
      </c>
      <c r="EJ164">
        <v>809.0072592592594</v>
      </c>
      <c r="EK164">
        <v>1.55503037037037</v>
      </c>
      <c r="EL164">
        <v>792.5375925925925</v>
      </c>
      <c r="EM164">
        <v>20.35807777777778</v>
      </c>
      <c r="EN164">
        <v>1.99188</v>
      </c>
      <c r="EO164">
        <v>1.85052962962963</v>
      </c>
      <c r="EP164">
        <v>17.37992962962963</v>
      </c>
      <c r="EQ164">
        <v>16.22025925925926</v>
      </c>
      <c r="ER164">
        <v>1999.987777777778</v>
      </c>
      <c r="ES164">
        <v>0.9799962222222225</v>
      </c>
      <c r="ET164">
        <v>0.02000409259259259</v>
      </c>
      <c r="EU164">
        <v>0</v>
      </c>
      <c r="EV164">
        <v>421.9764074074075</v>
      </c>
      <c r="EW164">
        <v>5.00078</v>
      </c>
      <c r="EX164">
        <v>8348.098148148149</v>
      </c>
      <c r="EY164">
        <v>16379.51851851852</v>
      </c>
      <c r="EZ164">
        <v>39.54366666666666</v>
      </c>
      <c r="FA164">
        <v>40.46033333333333</v>
      </c>
      <c r="FB164">
        <v>39.81455555555555</v>
      </c>
      <c r="FC164">
        <v>40.04125925925926</v>
      </c>
      <c r="FD164">
        <v>40.62466666666666</v>
      </c>
      <c r="FE164">
        <v>1955.077777777778</v>
      </c>
      <c r="FF164">
        <v>39.91</v>
      </c>
      <c r="FG164">
        <v>0</v>
      </c>
      <c r="FH164">
        <v>1759075769</v>
      </c>
      <c r="FI164">
        <v>0</v>
      </c>
      <c r="FJ164">
        <v>421.9365769230769</v>
      </c>
      <c r="FK164">
        <v>0.6217093969520029</v>
      </c>
      <c r="FL164">
        <v>35.76854697778837</v>
      </c>
      <c r="FM164">
        <v>8348.094999999999</v>
      </c>
      <c r="FN164">
        <v>15</v>
      </c>
      <c r="FO164">
        <v>0</v>
      </c>
      <c r="FP164" t="s">
        <v>439</v>
      </c>
      <c r="FQ164">
        <v>1746989605.5</v>
      </c>
      <c r="FR164">
        <v>1746989593.5</v>
      </c>
      <c r="FS164">
        <v>0</v>
      </c>
      <c r="FT164">
        <v>-0.274</v>
      </c>
      <c r="FU164">
        <v>-0.002</v>
      </c>
      <c r="FV164">
        <v>2.549</v>
      </c>
      <c r="FW164">
        <v>0.129</v>
      </c>
      <c r="FX164">
        <v>420</v>
      </c>
      <c r="FY164">
        <v>17</v>
      </c>
      <c r="FZ164">
        <v>0.02</v>
      </c>
      <c r="GA164">
        <v>0.04</v>
      </c>
      <c r="GB164">
        <v>-36.37441</v>
      </c>
      <c r="GC164">
        <v>-0.4473545966228129</v>
      </c>
      <c r="GD164">
        <v>0.06149793411164291</v>
      </c>
      <c r="GE164">
        <v>1</v>
      </c>
      <c r="GF164">
        <v>421.8430882352941</v>
      </c>
      <c r="GG164">
        <v>1.278151256620786</v>
      </c>
      <c r="GH164">
        <v>0.2374141786299506</v>
      </c>
      <c r="GI164">
        <v>0</v>
      </c>
      <c r="GJ164">
        <v>1.537723</v>
      </c>
      <c r="GK164">
        <v>0.2205946716697928</v>
      </c>
      <c r="GL164">
        <v>0.03084489594730384</v>
      </c>
      <c r="GM164">
        <v>0</v>
      </c>
      <c r="GN164">
        <v>1</v>
      </c>
      <c r="GO164">
        <v>3</v>
      </c>
      <c r="GP164" t="s">
        <v>455</v>
      </c>
      <c r="GQ164">
        <v>3.10203</v>
      </c>
      <c r="GR164">
        <v>2.7251</v>
      </c>
      <c r="GS164">
        <v>0.137329</v>
      </c>
      <c r="GT164">
        <v>0.141548</v>
      </c>
      <c r="GU164">
        <v>0.101433</v>
      </c>
      <c r="GV164">
        <v>0.0977206</v>
      </c>
      <c r="GW164">
        <v>22543.6</v>
      </c>
      <c r="GX164">
        <v>20377.2</v>
      </c>
      <c r="GY164">
        <v>26696.8</v>
      </c>
      <c r="GZ164">
        <v>23959.6</v>
      </c>
      <c r="HA164">
        <v>38387.6</v>
      </c>
      <c r="HB164">
        <v>31960.9</v>
      </c>
      <c r="HC164">
        <v>46613.9</v>
      </c>
      <c r="HD164">
        <v>37902.9</v>
      </c>
      <c r="HE164">
        <v>1.86672</v>
      </c>
      <c r="HF164">
        <v>1.86635</v>
      </c>
      <c r="HG164">
        <v>0.1195</v>
      </c>
      <c r="HH164">
        <v>0</v>
      </c>
      <c r="HI164">
        <v>28.0698</v>
      </c>
      <c r="HJ164">
        <v>999.9</v>
      </c>
      <c r="HK164">
        <v>48.9</v>
      </c>
      <c r="HL164">
        <v>31.1</v>
      </c>
      <c r="HM164">
        <v>24.4079</v>
      </c>
      <c r="HN164">
        <v>60.9691</v>
      </c>
      <c r="HO164">
        <v>21.8429</v>
      </c>
      <c r="HP164">
        <v>1</v>
      </c>
      <c r="HQ164">
        <v>0.141204</v>
      </c>
      <c r="HR164">
        <v>0.270569</v>
      </c>
      <c r="HS164">
        <v>20.2809</v>
      </c>
      <c r="HT164">
        <v>5.2116</v>
      </c>
      <c r="HU164">
        <v>11.9794</v>
      </c>
      <c r="HV164">
        <v>4.9635</v>
      </c>
      <c r="HW164">
        <v>3.27438</v>
      </c>
      <c r="HX164">
        <v>9999</v>
      </c>
      <c r="HY164">
        <v>9999</v>
      </c>
      <c r="HZ164">
        <v>9999</v>
      </c>
      <c r="IA164">
        <v>31.8</v>
      </c>
      <c r="IB164">
        <v>1.86399</v>
      </c>
      <c r="IC164">
        <v>1.86012</v>
      </c>
      <c r="ID164">
        <v>1.85838</v>
      </c>
      <c r="IE164">
        <v>1.85979</v>
      </c>
      <c r="IF164">
        <v>1.85989</v>
      </c>
      <c r="IG164">
        <v>1.85837</v>
      </c>
      <c r="IH164">
        <v>1.85745</v>
      </c>
      <c r="II164">
        <v>1.85242</v>
      </c>
      <c r="IJ164">
        <v>0</v>
      </c>
      <c r="IK164">
        <v>0</v>
      </c>
      <c r="IL164">
        <v>0</v>
      </c>
      <c r="IM164">
        <v>0</v>
      </c>
      <c r="IN164" t="s">
        <v>441</v>
      </c>
      <c r="IO164" t="s">
        <v>442</v>
      </c>
      <c r="IP164" t="s">
        <v>443</v>
      </c>
      <c r="IQ164" t="s">
        <v>443</v>
      </c>
      <c r="IR164" t="s">
        <v>443</v>
      </c>
      <c r="IS164" t="s">
        <v>443</v>
      </c>
      <c r="IT164">
        <v>0</v>
      </c>
      <c r="IU164">
        <v>100</v>
      </c>
      <c r="IV164">
        <v>100</v>
      </c>
      <c r="IW164">
        <v>-0.636</v>
      </c>
      <c r="IX164">
        <v>0.2894</v>
      </c>
      <c r="IY164">
        <v>-0.819046093373875</v>
      </c>
      <c r="IZ164">
        <v>-0.0008311593448893811</v>
      </c>
      <c r="JA164">
        <v>1.768286430498992E-06</v>
      </c>
      <c r="JB164">
        <v>-5.176383660599935E-10</v>
      </c>
      <c r="JC164">
        <v>0.01793090377665582</v>
      </c>
      <c r="JD164">
        <v>0.002652576625932546</v>
      </c>
      <c r="JE164">
        <v>0.0004569377311329863</v>
      </c>
      <c r="JF164">
        <v>1.003524486243527E-07</v>
      </c>
      <c r="JG164">
        <v>2</v>
      </c>
      <c r="JH164">
        <v>1975</v>
      </c>
      <c r="JI164">
        <v>1</v>
      </c>
      <c r="JJ164">
        <v>26</v>
      </c>
      <c r="JK164">
        <v>201436.2</v>
      </c>
      <c r="JL164">
        <v>201436.4</v>
      </c>
      <c r="JM164">
        <v>1.97266</v>
      </c>
      <c r="JN164">
        <v>2.62329</v>
      </c>
      <c r="JO164">
        <v>1.49658</v>
      </c>
      <c r="JP164">
        <v>2.34497</v>
      </c>
      <c r="JQ164">
        <v>1.54907</v>
      </c>
      <c r="JR164">
        <v>2.40112</v>
      </c>
      <c r="JS164">
        <v>36.105</v>
      </c>
      <c r="JT164">
        <v>24.1751</v>
      </c>
      <c r="JU164">
        <v>18</v>
      </c>
      <c r="JV164">
        <v>481.724</v>
      </c>
      <c r="JW164">
        <v>496.07</v>
      </c>
      <c r="JX164">
        <v>27.3147</v>
      </c>
      <c r="JY164">
        <v>29.0776</v>
      </c>
      <c r="JZ164">
        <v>30.0003</v>
      </c>
      <c r="KA164">
        <v>29.2224</v>
      </c>
      <c r="KB164">
        <v>29.2009</v>
      </c>
      <c r="KC164">
        <v>39.6998</v>
      </c>
      <c r="KD164">
        <v>19.6909</v>
      </c>
      <c r="KE164">
        <v>99.62779999999999</v>
      </c>
      <c r="KF164">
        <v>27.3169</v>
      </c>
      <c r="KG164">
        <v>841.6950000000001</v>
      </c>
      <c r="KH164">
        <v>20.3491</v>
      </c>
      <c r="KI164">
        <v>101.921</v>
      </c>
      <c r="KJ164">
        <v>91.4111</v>
      </c>
    </row>
    <row r="165" spans="1:296">
      <c r="A165">
        <v>147</v>
      </c>
      <c r="B165">
        <v>1759075782</v>
      </c>
      <c r="C165">
        <v>2698.900000095367</v>
      </c>
      <c r="D165" t="s">
        <v>738</v>
      </c>
      <c r="E165" t="s">
        <v>739</v>
      </c>
      <c r="F165">
        <v>5</v>
      </c>
      <c r="G165" t="s">
        <v>639</v>
      </c>
      <c r="H165">
        <v>1759075774.214286</v>
      </c>
      <c r="I165">
        <f>(J165)/1000</f>
        <v>0</v>
      </c>
      <c r="J165">
        <f>IF(DO165, AM165, AG165)</f>
        <v>0</v>
      </c>
      <c r="K165">
        <f>IF(DO165, AH165, AF165)</f>
        <v>0</v>
      </c>
      <c r="L165">
        <f>DQ165 - IF(AT165&gt;1, K165*DK165*100.0/(AV165), 0)</f>
        <v>0</v>
      </c>
      <c r="M165">
        <f>((S165-I165/2)*L165-K165)/(S165+I165/2)</f>
        <v>0</v>
      </c>
      <c r="N165">
        <f>M165*(DX165+DY165)/1000.0</f>
        <v>0</v>
      </c>
      <c r="O165">
        <f>(DQ165 - IF(AT165&gt;1, K165*DK165*100.0/(AV165), 0))*(DX165+DY165)/1000.0</f>
        <v>0</v>
      </c>
      <c r="P165">
        <f>2.0/((1/R165-1/Q165)+SIGN(R165)*SQRT((1/R165-1/Q165)*(1/R165-1/Q165) + 4*DL165/((DL165+1)*(DL165+1))*(2*1/R165*1/Q165-1/Q165*1/Q165)))</f>
        <v>0</v>
      </c>
      <c r="Q165">
        <f>IF(LEFT(DM165,1)&lt;&gt;"0",IF(LEFT(DM165,1)="1",3.0,DN165),$D$5+$E$5*(EE165*DX165/($K$5*1000))+$F$5*(EE165*DX165/($K$5*1000))*MAX(MIN(DK165,$J$5),$I$5)*MAX(MIN(DK165,$J$5),$I$5)+$G$5*MAX(MIN(DK165,$J$5),$I$5)*(EE165*DX165/($K$5*1000))+$H$5*(EE165*DX165/($K$5*1000))*(EE165*DX165/($K$5*1000)))</f>
        <v>0</v>
      </c>
      <c r="R165">
        <f>I165*(1000-(1000*0.61365*exp(17.502*V165/(240.97+V165))/(DX165+DY165)+DS165)/2)/(1000*0.61365*exp(17.502*V165/(240.97+V165))/(DX165+DY165)-DS165)</f>
        <v>0</v>
      </c>
      <c r="S165">
        <f>1/((DL165+1)/(P165/1.6)+1/(Q165/1.37)) + DL165/((DL165+1)/(P165/1.6) + DL165/(Q165/1.37))</f>
        <v>0</v>
      </c>
      <c r="T165">
        <f>(DG165*DJ165)</f>
        <v>0</v>
      </c>
      <c r="U165">
        <f>(DZ165+(T165+2*0.95*5.67E-8*(((DZ165+$B$9)+273)^4-(DZ165+273)^4)-44100*I165)/(1.84*29.3*Q165+8*0.95*5.67E-8*(DZ165+273)^3))</f>
        <v>0</v>
      </c>
      <c r="V165">
        <f>($C$9*EA165+$D$9*EB165+$E$9*U165)</f>
        <v>0</v>
      </c>
      <c r="W165">
        <f>0.61365*exp(17.502*V165/(240.97+V165))</f>
        <v>0</v>
      </c>
      <c r="X165">
        <f>(Y165/Z165*100)</f>
        <v>0</v>
      </c>
      <c r="Y165">
        <f>DS165*(DX165+DY165)/1000</f>
        <v>0</v>
      </c>
      <c r="Z165">
        <f>0.61365*exp(17.502*DZ165/(240.97+DZ165))</f>
        <v>0</v>
      </c>
      <c r="AA165">
        <f>(W165-DS165*(DX165+DY165)/1000)</f>
        <v>0</v>
      </c>
      <c r="AB165">
        <f>(-I165*44100)</f>
        <v>0</v>
      </c>
      <c r="AC165">
        <f>2*29.3*Q165*0.92*(DZ165-V165)</f>
        <v>0</v>
      </c>
      <c r="AD165">
        <f>2*0.95*5.67E-8*(((DZ165+$B$9)+273)^4-(V165+273)^4)</f>
        <v>0</v>
      </c>
      <c r="AE165">
        <f>T165+AD165+AB165+AC165</f>
        <v>0</v>
      </c>
      <c r="AF165">
        <f>DW165*AT165*(DR165-DQ165*(1000-AT165*DT165)/(1000-AT165*DS165))/(100*DK165)</f>
        <v>0</v>
      </c>
      <c r="AG165">
        <f>1000*DW165*AT165*(DS165-DT165)/(100*DK165*(1000-AT165*DS165))</f>
        <v>0</v>
      </c>
      <c r="AH165">
        <f>(AI165 - AJ165 - DX165*1E3/(8.314*(DZ165+273.15)) * AL165/DW165 * AK165) * DW165/(100*DK165) * (1000 - DT165)/1000</f>
        <v>0</v>
      </c>
      <c r="AI165">
        <v>841.267146134378</v>
      </c>
      <c r="AJ165">
        <v>814.0776545454542</v>
      </c>
      <c r="AK165">
        <v>3.437012977930216</v>
      </c>
      <c r="AL165">
        <v>65.07679589717384</v>
      </c>
      <c r="AM165">
        <f>(AO165 - AN165 + DX165*1E3/(8.314*(DZ165+273.15)) * AQ165/DW165 * AP165) * DW165/(100*DK165) * 1000/(1000 - AO165)</f>
        <v>0</v>
      </c>
      <c r="AN165">
        <v>20.35718666666667</v>
      </c>
      <c r="AO165">
        <v>21.88269393939393</v>
      </c>
      <c r="AP165">
        <v>-0.0001112888064324005</v>
      </c>
      <c r="AQ165">
        <v>105.27</v>
      </c>
      <c r="AR165">
        <v>1</v>
      </c>
      <c r="AS165">
        <v>0</v>
      </c>
      <c r="AT165">
        <f>IF(AR165*$H$15&gt;=AV165,1.0,(AV165/(AV165-AR165*$H$15)))</f>
        <v>0</v>
      </c>
      <c r="AU165">
        <f>(AT165-1)*100</f>
        <v>0</v>
      </c>
      <c r="AV165">
        <f>MAX(0,($B$15+$C$15*EE165)/(1+$D$15*EE165)*DX165/(DZ165+273)*$E$15)</f>
        <v>0</v>
      </c>
      <c r="AW165" t="s">
        <v>437</v>
      </c>
      <c r="AX165" t="s">
        <v>437</v>
      </c>
      <c r="AY165">
        <v>0</v>
      </c>
      <c r="AZ165">
        <v>0</v>
      </c>
      <c r="BA165">
        <f>1-AY165/AZ165</f>
        <v>0</v>
      </c>
      <c r="BB165">
        <v>0</v>
      </c>
      <c r="BC165" t="s">
        <v>437</v>
      </c>
      <c r="BD165" t="s">
        <v>437</v>
      </c>
      <c r="BE165">
        <v>0</v>
      </c>
      <c r="BF165">
        <v>0</v>
      </c>
      <c r="BG165">
        <f>1-BE165/BF165</f>
        <v>0</v>
      </c>
      <c r="BH165">
        <v>0.5</v>
      </c>
      <c r="BI165">
        <f>DH165</f>
        <v>0</v>
      </c>
      <c r="BJ165">
        <f>K165</f>
        <v>0</v>
      </c>
      <c r="BK165">
        <f>BG165*BH165*BI165</f>
        <v>0</v>
      </c>
      <c r="BL165">
        <f>(BJ165-BB165)/BI165</f>
        <v>0</v>
      </c>
      <c r="BM165">
        <f>(AZ165-BF165)/BF165</f>
        <v>0</v>
      </c>
      <c r="BN165">
        <f>AY165/(BA165+AY165/BF165)</f>
        <v>0</v>
      </c>
      <c r="BO165" t="s">
        <v>437</v>
      </c>
      <c r="BP165">
        <v>0</v>
      </c>
      <c r="BQ165">
        <f>IF(BP165&lt;&gt;0, BP165, BN165)</f>
        <v>0</v>
      </c>
      <c r="BR165">
        <f>1-BQ165/BF165</f>
        <v>0</v>
      </c>
      <c r="BS165">
        <f>(BF165-BE165)/(BF165-BQ165)</f>
        <v>0</v>
      </c>
      <c r="BT165">
        <f>(AZ165-BF165)/(AZ165-BQ165)</f>
        <v>0</v>
      </c>
      <c r="BU165">
        <f>(BF165-BE165)/(BF165-AY165)</f>
        <v>0</v>
      </c>
      <c r="BV165">
        <f>(AZ165-BF165)/(AZ165-AY165)</f>
        <v>0</v>
      </c>
      <c r="BW165">
        <f>(BS165*BQ165/BE165)</f>
        <v>0</v>
      </c>
      <c r="BX165">
        <f>(1-BW165)</f>
        <v>0</v>
      </c>
      <c r="DG165">
        <f>$B$13*EF165+$C$13*EG165+$F$13*ER165*(1-EU165)</f>
        <v>0</v>
      </c>
      <c r="DH165">
        <f>DG165*DI165</f>
        <v>0</v>
      </c>
      <c r="DI165">
        <f>($B$13*$D$11+$C$13*$D$11+$F$13*((FE165+EW165)/MAX(FE165+EW165+FF165, 0.1)*$I$11+FF165/MAX(FE165+EW165+FF165, 0.1)*$J$11))/($B$13+$C$13+$F$13)</f>
        <v>0</v>
      </c>
      <c r="DJ165">
        <f>($B$13*$K$11+$C$13*$K$11+$F$13*((FE165+EW165)/MAX(FE165+EW165+FF165, 0.1)*$P$11+FF165/MAX(FE165+EW165+FF165, 0.1)*$Q$11))/($B$13+$C$13+$F$13)</f>
        <v>0</v>
      </c>
      <c r="DK165">
        <v>2.96</v>
      </c>
      <c r="DL165">
        <v>0.5</v>
      </c>
      <c r="DM165" t="s">
        <v>438</v>
      </c>
      <c r="DN165">
        <v>2</v>
      </c>
      <c r="DO165" t="b">
        <v>1</v>
      </c>
      <c r="DP165">
        <v>1759075774.214286</v>
      </c>
      <c r="DQ165">
        <v>771.8696785714284</v>
      </c>
      <c r="DR165">
        <v>808.3450714285715</v>
      </c>
      <c r="DS165">
        <v>21.89798214285714</v>
      </c>
      <c r="DT165">
        <v>20.35191071428571</v>
      </c>
      <c r="DU165">
        <v>772.5140714285714</v>
      </c>
      <c r="DV165">
        <v>21.60836428571428</v>
      </c>
      <c r="DW165">
        <v>500.0507142857144</v>
      </c>
      <c r="DX165">
        <v>90.89996785714287</v>
      </c>
      <c r="DY165">
        <v>0.06715875357142857</v>
      </c>
      <c r="DZ165">
        <v>28.80968214285715</v>
      </c>
      <c r="EA165">
        <v>30.007475</v>
      </c>
      <c r="EB165">
        <v>999.9000000000002</v>
      </c>
      <c r="EC165">
        <v>0</v>
      </c>
      <c r="ED165">
        <v>0</v>
      </c>
      <c r="EE165">
        <v>10000.40392857143</v>
      </c>
      <c r="EF165">
        <v>0</v>
      </c>
      <c r="EG165">
        <v>11.1107</v>
      </c>
      <c r="EH165">
        <v>-36.47536428571429</v>
      </c>
      <c r="EI165">
        <v>789.1503214285715</v>
      </c>
      <c r="EJ165">
        <v>825.1382499999999</v>
      </c>
      <c r="EK165">
        <v>1.546074642857143</v>
      </c>
      <c r="EL165">
        <v>808.3450714285715</v>
      </c>
      <c r="EM165">
        <v>20.35191071428571</v>
      </c>
      <c r="EN165">
        <v>1.990526071428571</v>
      </c>
      <c r="EO165">
        <v>1.849988571428572</v>
      </c>
      <c r="EP165">
        <v>17.369175</v>
      </c>
      <c r="EQ165">
        <v>16.21567142857143</v>
      </c>
      <c r="ER165">
        <v>1999.998214285714</v>
      </c>
      <c r="ES165">
        <v>0.9799962500000002</v>
      </c>
      <c r="ET165">
        <v>0.02000407142857143</v>
      </c>
      <c r="EU165">
        <v>0</v>
      </c>
      <c r="EV165">
        <v>422.1019285714286</v>
      </c>
      <c r="EW165">
        <v>5.00078</v>
      </c>
      <c r="EX165">
        <v>8350.804285714288</v>
      </c>
      <c r="EY165">
        <v>16379.6</v>
      </c>
      <c r="EZ165">
        <v>39.53321428571428</v>
      </c>
      <c r="FA165">
        <v>40.45949999999999</v>
      </c>
      <c r="FB165">
        <v>39.83464285714285</v>
      </c>
      <c r="FC165">
        <v>40.04432142857143</v>
      </c>
      <c r="FD165">
        <v>40.61796428571427</v>
      </c>
      <c r="FE165">
        <v>1955.088214285715</v>
      </c>
      <c r="FF165">
        <v>39.91</v>
      </c>
      <c r="FG165">
        <v>0</v>
      </c>
      <c r="FH165">
        <v>1759075773.8</v>
      </c>
      <c r="FI165">
        <v>0</v>
      </c>
      <c r="FJ165">
        <v>422.0603846153847</v>
      </c>
      <c r="FK165">
        <v>2.557606835566698</v>
      </c>
      <c r="FL165">
        <v>34.46153847715438</v>
      </c>
      <c r="FM165">
        <v>8350.821538461538</v>
      </c>
      <c r="FN165">
        <v>15</v>
      </c>
      <c r="FO165">
        <v>0</v>
      </c>
      <c r="FP165" t="s">
        <v>439</v>
      </c>
      <c r="FQ165">
        <v>1746989605.5</v>
      </c>
      <c r="FR165">
        <v>1746989593.5</v>
      </c>
      <c r="FS165">
        <v>0</v>
      </c>
      <c r="FT165">
        <v>-0.274</v>
      </c>
      <c r="FU165">
        <v>-0.002</v>
      </c>
      <c r="FV165">
        <v>2.549</v>
      </c>
      <c r="FW165">
        <v>0.129</v>
      </c>
      <c r="FX165">
        <v>420</v>
      </c>
      <c r="FY165">
        <v>17</v>
      </c>
      <c r="FZ165">
        <v>0.02</v>
      </c>
      <c r="GA165">
        <v>0.04</v>
      </c>
      <c r="GB165">
        <v>-36.45131951219512</v>
      </c>
      <c r="GC165">
        <v>-0.8674264808361847</v>
      </c>
      <c r="GD165">
        <v>0.1034135746609321</v>
      </c>
      <c r="GE165">
        <v>0</v>
      </c>
      <c r="GF165">
        <v>422.0320294117648</v>
      </c>
      <c r="GG165">
        <v>1.579877768096499</v>
      </c>
      <c r="GH165">
        <v>0.2669309764597781</v>
      </c>
      <c r="GI165">
        <v>0</v>
      </c>
      <c r="GJ165">
        <v>1.546987317073171</v>
      </c>
      <c r="GK165">
        <v>-0.07867693379790615</v>
      </c>
      <c r="GL165">
        <v>0.01794446025316765</v>
      </c>
      <c r="GM165">
        <v>1</v>
      </c>
      <c r="GN165">
        <v>1</v>
      </c>
      <c r="GO165">
        <v>3</v>
      </c>
      <c r="GP165" t="s">
        <v>455</v>
      </c>
      <c r="GQ165">
        <v>3.10226</v>
      </c>
      <c r="GR165">
        <v>2.72555</v>
      </c>
      <c r="GS165">
        <v>0.139288</v>
      </c>
      <c r="GT165">
        <v>0.143468</v>
      </c>
      <c r="GU165">
        <v>0.101415</v>
      </c>
      <c r="GV165">
        <v>0.0977346</v>
      </c>
      <c r="GW165">
        <v>22492.1</v>
      </c>
      <c r="GX165">
        <v>20331.6</v>
      </c>
      <c r="GY165">
        <v>26696.4</v>
      </c>
      <c r="GZ165">
        <v>23959.5</v>
      </c>
      <c r="HA165">
        <v>38388.7</v>
      </c>
      <c r="HB165">
        <v>31960.3</v>
      </c>
      <c r="HC165">
        <v>46614</v>
      </c>
      <c r="HD165">
        <v>37902.5</v>
      </c>
      <c r="HE165">
        <v>1.86727</v>
      </c>
      <c r="HF165">
        <v>1.86588</v>
      </c>
      <c r="HG165">
        <v>0.119627</v>
      </c>
      <c r="HH165">
        <v>0</v>
      </c>
      <c r="HI165">
        <v>28.0694</v>
      </c>
      <c r="HJ165">
        <v>999.9</v>
      </c>
      <c r="HK165">
        <v>48.9</v>
      </c>
      <c r="HL165">
        <v>31.1</v>
      </c>
      <c r="HM165">
        <v>24.4083</v>
      </c>
      <c r="HN165">
        <v>60.5891</v>
      </c>
      <c r="HO165">
        <v>21.871</v>
      </c>
      <c r="HP165">
        <v>1</v>
      </c>
      <c r="HQ165">
        <v>0.141562</v>
      </c>
      <c r="HR165">
        <v>0.299417</v>
      </c>
      <c r="HS165">
        <v>20.281</v>
      </c>
      <c r="HT165">
        <v>5.21145</v>
      </c>
      <c r="HU165">
        <v>11.98</v>
      </c>
      <c r="HV165">
        <v>4.9634</v>
      </c>
      <c r="HW165">
        <v>3.27445</v>
      </c>
      <c r="HX165">
        <v>9999</v>
      </c>
      <c r="HY165">
        <v>9999</v>
      </c>
      <c r="HZ165">
        <v>9999</v>
      </c>
      <c r="IA165">
        <v>31.8</v>
      </c>
      <c r="IB165">
        <v>1.86399</v>
      </c>
      <c r="IC165">
        <v>1.86016</v>
      </c>
      <c r="ID165">
        <v>1.8584</v>
      </c>
      <c r="IE165">
        <v>1.85979</v>
      </c>
      <c r="IF165">
        <v>1.85989</v>
      </c>
      <c r="IG165">
        <v>1.85837</v>
      </c>
      <c r="IH165">
        <v>1.85745</v>
      </c>
      <c r="II165">
        <v>1.85242</v>
      </c>
      <c r="IJ165">
        <v>0</v>
      </c>
      <c r="IK165">
        <v>0</v>
      </c>
      <c r="IL165">
        <v>0</v>
      </c>
      <c r="IM165">
        <v>0</v>
      </c>
      <c r="IN165" t="s">
        <v>441</v>
      </c>
      <c r="IO165" t="s">
        <v>442</v>
      </c>
      <c r="IP165" t="s">
        <v>443</v>
      </c>
      <c r="IQ165" t="s">
        <v>443</v>
      </c>
      <c r="IR165" t="s">
        <v>443</v>
      </c>
      <c r="IS165" t="s">
        <v>443</v>
      </c>
      <c r="IT165">
        <v>0</v>
      </c>
      <c r="IU165">
        <v>100</v>
      </c>
      <c r="IV165">
        <v>100</v>
      </c>
      <c r="IW165">
        <v>-0.619</v>
      </c>
      <c r="IX165">
        <v>0.2893</v>
      </c>
      <c r="IY165">
        <v>-0.819046093373875</v>
      </c>
      <c r="IZ165">
        <v>-0.0008311593448893811</v>
      </c>
      <c r="JA165">
        <v>1.768286430498992E-06</v>
      </c>
      <c r="JB165">
        <v>-5.176383660599935E-10</v>
      </c>
      <c r="JC165">
        <v>0.01793090377665582</v>
      </c>
      <c r="JD165">
        <v>0.002652576625932546</v>
      </c>
      <c r="JE165">
        <v>0.0004569377311329863</v>
      </c>
      <c r="JF165">
        <v>1.003524486243527E-07</v>
      </c>
      <c r="JG165">
        <v>2</v>
      </c>
      <c r="JH165">
        <v>1975</v>
      </c>
      <c r="JI165">
        <v>1</v>
      </c>
      <c r="JJ165">
        <v>26</v>
      </c>
      <c r="JK165">
        <v>201436.3</v>
      </c>
      <c r="JL165">
        <v>201436.5</v>
      </c>
      <c r="JM165">
        <v>2.00928</v>
      </c>
      <c r="JN165">
        <v>2.61353</v>
      </c>
      <c r="JO165">
        <v>1.49658</v>
      </c>
      <c r="JP165">
        <v>2.34497</v>
      </c>
      <c r="JQ165">
        <v>1.54907</v>
      </c>
      <c r="JR165">
        <v>2.46216</v>
      </c>
      <c r="JS165">
        <v>36.105</v>
      </c>
      <c r="JT165">
        <v>24.1838</v>
      </c>
      <c r="JU165">
        <v>18</v>
      </c>
      <c r="JV165">
        <v>482.073</v>
      </c>
      <c r="JW165">
        <v>495.785</v>
      </c>
      <c r="JX165">
        <v>27.3106</v>
      </c>
      <c r="JY165">
        <v>29.081</v>
      </c>
      <c r="JZ165">
        <v>30.0004</v>
      </c>
      <c r="KA165">
        <v>29.2262</v>
      </c>
      <c r="KB165">
        <v>29.2045</v>
      </c>
      <c r="KC165">
        <v>40.3223</v>
      </c>
      <c r="KD165">
        <v>19.6909</v>
      </c>
      <c r="KE165">
        <v>99.62779999999999</v>
      </c>
      <c r="KF165">
        <v>27.3031</v>
      </c>
      <c r="KG165">
        <v>855.052</v>
      </c>
      <c r="KH165">
        <v>20.3457</v>
      </c>
      <c r="KI165">
        <v>101.921</v>
      </c>
      <c r="KJ165">
        <v>91.4105</v>
      </c>
    </row>
    <row r="166" spans="1:296">
      <c r="A166">
        <v>148</v>
      </c>
      <c r="B166">
        <v>1759075787</v>
      </c>
      <c r="C166">
        <v>2703.900000095367</v>
      </c>
      <c r="D166" t="s">
        <v>740</v>
      </c>
      <c r="E166" t="s">
        <v>741</v>
      </c>
      <c r="F166">
        <v>5</v>
      </c>
      <c r="G166" t="s">
        <v>639</v>
      </c>
      <c r="H166">
        <v>1759075779.5</v>
      </c>
      <c r="I166">
        <f>(J166)/1000</f>
        <v>0</v>
      </c>
      <c r="J166">
        <f>IF(DO166, AM166, AG166)</f>
        <v>0</v>
      </c>
      <c r="K166">
        <f>IF(DO166, AH166, AF166)</f>
        <v>0</v>
      </c>
      <c r="L166">
        <f>DQ166 - IF(AT166&gt;1, K166*DK166*100.0/(AV166), 0)</f>
        <v>0</v>
      </c>
      <c r="M166">
        <f>((S166-I166/2)*L166-K166)/(S166+I166/2)</f>
        <v>0</v>
      </c>
      <c r="N166">
        <f>M166*(DX166+DY166)/1000.0</f>
        <v>0</v>
      </c>
      <c r="O166">
        <f>(DQ166 - IF(AT166&gt;1, K166*DK166*100.0/(AV166), 0))*(DX166+DY166)/1000.0</f>
        <v>0</v>
      </c>
      <c r="P166">
        <f>2.0/((1/R166-1/Q166)+SIGN(R166)*SQRT((1/R166-1/Q166)*(1/R166-1/Q166) + 4*DL166/((DL166+1)*(DL166+1))*(2*1/R166*1/Q166-1/Q166*1/Q166)))</f>
        <v>0</v>
      </c>
      <c r="Q166">
        <f>IF(LEFT(DM166,1)&lt;&gt;"0",IF(LEFT(DM166,1)="1",3.0,DN166),$D$5+$E$5*(EE166*DX166/($K$5*1000))+$F$5*(EE166*DX166/($K$5*1000))*MAX(MIN(DK166,$J$5),$I$5)*MAX(MIN(DK166,$J$5),$I$5)+$G$5*MAX(MIN(DK166,$J$5),$I$5)*(EE166*DX166/($K$5*1000))+$H$5*(EE166*DX166/($K$5*1000))*(EE166*DX166/($K$5*1000)))</f>
        <v>0</v>
      </c>
      <c r="R166">
        <f>I166*(1000-(1000*0.61365*exp(17.502*V166/(240.97+V166))/(DX166+DY166)+DS166)/2)/(1000*0.61365*exp(17.502*V166/(240.97+V166))/(DX166+DY166)-DS166)</f>
        <v>0</v>
      </c>
      <c r="S166">
        <f>1/((DL166+1)/(P166/1.6)+1/(Q166/1.37)) + DL166/((DL166+1)/(P166/1.6) + DL166/(Q166/1.37))</f>
        <v>0</v>
      </c>
      <c r="T166">
        <f>(DG166*DJ166)</f>
        <v>0</v>
      </c>
      <c r="U166">
        <f>(DZ166+(T166+2*0.95*5.67E-8*(((DZ166+$B$9)+273)^4-(DZ166+273)^4)-44100*I166)/(1.84*29.3*Q166+8*0.95*5.67E-8*(DZ166+273)^3))</f>
        <v>0</v>
      </c>
      <c r="V166">
        <f>($C$9*EA166+$D$9*EB166+$E$9*U166)</f>
        <v>0</v>
      </c>
      <c r="W166">
        <f>0.61365*exp(17.502*V166/(240.97+V166))</f>
        <v>0</v>
      </c>
      <c r="X166">
        <f>(Y166/Z166*100)</f>
        <v>0</v>
      </c>
      <c r="Y166">
        <f>DS166*(DX166+DY166)/1000</f>
        <v>0</v>
      </c>
      <c r="Z166">
        <f>0.61365*exp(17.502*DZ166/(240.97+DZ166))</f>
        <v>0</v>
      </c>
      <c r="AA166">
        <f>(W166-DS166*(DX166+DY166)/1000)</f>
        <v>0</v>
      </c>
      <c r="AB166">
        <f>(-I166*44100)</f>
        <v>0</v>
      </c>
      <c r="AC166">
        <f>2*29.3*Q166*0.92*(DZ166-V166)</f>
        <v>0</v>
      </c>
      <c r="AD166">
        <f>2*0.95*5.67E-8*(((DZ166+$B$9)+273)^4-(V166+273)^4)</f>
        <v>0</v>
      </c>
      <c r="AE166">
        <f>T166+AD166+AB166+AC166</f>
        <v>0</v>
      </c>
      <c r="AF166">
        <f>DW166*AT166*(DR166-DQ166*(1000-AT166*DT166)/(1000-AT166*DS166))/(100*DK166)</f>
        <v>0</v>
      </c>
      <c r="AG166">
        <f>1000*DW166*AT166*(DS166-DT166)/(100*DK166*(1000-AT166*DS166))</f>
        <v>0</v>
      </c>
      <c r="AH166">
        <f>(AI166 - AJ166 - DX166*1E3/(8.314*(DZ166+273.15)) * AL166/DW166 * AK166) * DW166/(100*DK166) * (1000 - DT166)/1000</f>
        <v>0</v>
      </c>
      <c r="AI166">
        <v>858.2795948710852</v>
      </c>
      <c r="AJ166">
        <v>831.0332363636362</v>
      </c>
      <c r="AK166">
        <v>3.381710066752279</v>
      </c>
      <c r="AL166">
        <v>65.07679589717384</v>
      </c>
      <c r="AM166">
        <f>(AO166 - AN166 + DX166*1E3/(8.314*(DZ166+273.15)) * AQ166/DW166 * AP166) * DW166/(100*DK166) * 1000/(1000 - AO166)</f>
        <v>0</v>
      </c>
      <c r="AN166">
        <v>20.36237349333334</v>
      </c>
      <c r="AO166">
        <v>21.8786909090909</v>
      </c>
      <c r="AP166">
        <v>-0.0001974044201420384</v>
      </c>
      <c r="AQ166">
        <v>105.27</v>
      </c>
      <c r="AR166">
        <v>1</v>
      </c>
      <c r="AS166">
        <v>0</v>
      </c>
      <c r="AT166">
        <f>IF(AR166*$H$15&gt;=AV166,1.0,(AV166/(AV166-AR166*$H$15)))</f>
        <v>0</v>
      </c>
      <c r="AU166">
        <f>(AT166-1)*100</f>
        <v>0</v>
      </c>
      <c r="AV166">
        <f>MAX(0,($B$15+$C$15*EE166)/(1+$D$15*EE166)*DX166/(DZ166+273)*$E$15)</f>
        <v>0</v>
      </c>
      <c r="AW166" t="s">
        <v>437</v>
      </c>
      <c r="AX166" t="s">
        <v>437</v>
      </c>
      <c r="AY166">
        <v>0</v>
      </c>
      <c r="AZ166">
        <v>0</v>
      </c>
      <c r="BA166">
        <f>1-AY166/AZ166</f>
        <v>0</v>
      </c>
      <c r="BB166">
        <v>0</v>
      </c>
      <c r="BC166" t="s">
        <v>437</v>
      </c>
      <c r="BD166" t="s">
        <v>437</v>
      </c>
      <c r="BE166">
        <v>0</v>
      </c>
      <c r="BF166">
        <v>0</v>
      </c>
      <c r="BG166">
        <f>1-BE166/BF166</f>
        <v>0</v>
      </c>
      <c r="BH166">
        <v>0.5</v>
      </c>
      <c r="BI166">
        <f>DH166</f>
        <v>0</v>
      </c>
      <c r="BJ166">
        <f>K166</f>
        <v>0</v>
      </c>
      <c r="BK166">
        <f>BG166*BH166*BI166</f>
        <v>0</v>
      </c>
      <c r="BL166">
        <f>(BJ166-BB166)/BI166</f>
        <v>0</v>
      </c>
      <c r="BM166">
        <f>(AZ166-BF166)/BF166</f>
        <v>0</v>
      </c>
      <c r="BN166">
        <f>AY166/(BA166+AY166/BF166)</f>
        <v>0</v>
      </c>
      <c r="BO166" t="s">
        <v>437</v>
      </c>
      <c r="BP166">
        <v>0</v>
      </c>
      <c r="BQ166">
        <f>IF(BP166&lt;&gt;0, BP166, BN166)</f>
        <v>0</v>
      </c>
      <c r="BR166">
        <f>1-BQ166/BF166</f>
        <v>0</v>
      </c>
      <c r="BS166">
        <f>(BF166-BE166)/(BF166-BQ166)</f>
        <v>0</v>
      </c>
      <c r="BT166">
        <f>(AZ166-BF166)/(AZ166-BQ166)</f>
        <v>0</v>
      </c>
      <c r="BU166">
        <f>(BF166-BE166)/(BF166-AY166)</f>
        <v>0</v>
      </c>
      <c r="BV166">
        <f>(AZ166-BF166)/(AZ166-AY166)</f>
        <v>0</v>
      </c>
      <c r="BW166">
        <f>(BS166*BQ166/BE166)</f>
        <v>0</v>
      </c>
      <c r="BX166">
        <f>(1-BW166)</f>
        <v>0</v>
      </c>
      <c r="DG166">
        <f>$B$13*EF166+$C$13*EG166+$F$13*ER166*(1-EU166)</f>
        <v>0</v>
      </c>
      <c r="DH166">
        <f>DG166*DI166</f>
        <v>0</v>
      </c>
      <c r="DI166">
        <f>($B$13*$D$11+$C$13*$D$11+$F$13*((FE166+EW166)/MAX(FE166+EW166+FF166, 0.1)*$I$11+FF166/MAX(FE166+EW166+FF166, 0.1)*$J$11))/($B$13+$C$13+$F$13)</f>
        <v>0</v>
      </c>
      <c r="DJ166">
        <f>($B$13*$K$11+$C$13*$K$11+$F$13*((FE166+EW166)/MAX(FE166+EW166+FF166, 0.1)*$P$11+FF166/MAX(FE166+EW166+FF166, 0.1)*$Q$11))/($B$13+$C$13+$F$13)</f>
        <v>0</v>
      </c>
      <c r="DK166">
        <v>2.96</v>
      </c>
      <c r="DL166">
        <v>0.5</v>
      </c>
      <c r="DM166" t="s">
        <v>438</v>
      </c>
      <c r="DN166">
        <v>2</v>
      </c>
      <c r="DO166" t="b">
        <v>1</v>
      </c>
      <c r="DP166">
        <v>1759075779.5</v>
      </c>
      <c r="DQ166">
        <v>789.5311481481482</v>
      </c>
      <c r="DR166">
        <v>826.0713703703702</v>
      </c>
      <c r="DS166">
        <v>21.88704074074074</v>
      </c>
      <c r="DT166">
        <v>20.3559962962963</v>
      </c>
      <c r="DU166">
        <v>790.1581481481481</v>
      </c>
      <c r="DV166">
        <v>21.59764814814815</v>
      </c>
      <c r="DW166">
        <v>499.9843703703704</v>
      </c>
      <c r="DX166">
        <v>90.9006185185185</v>
      </c>
      <c r="DY166">
        <v>0.0672658</v>
      </c>
      <c r="DZ166">
        <v>28.8085</v>
      </c>
      <c r="EA166">
        <v>30.01366666666666</v>
      </c>
      <c r="EB166">
        <v>999.9000000000001</v>
      </c>
      <c r="EC166">
        <v>0</v>
      </c>
      <c r="ED166">
        <v>0</v>
      </c>
      <c r="EE166">
        <v>9995.48111111111</v>
      </c>
      <c r="EF166">
        <v>0</v>
      </c>
      <c r="EG166">
        <v>11.1107</v>
      </c>
      <c r="EH166">
        <v>-36.54024814814814</v>
      </c>
      <c r="EI166">
        <v>807.1982962962961</v>
      </c>
      <c r="EJ166">
        <v>843.2364074074073</v>
      </c>
      <c r="EK166">
        <v>1.531048888888889</v>
      </c>
      <c r="EL166">
        <v>826.0713703703702</v>
      </c>
      <c r="EM166">
        <v>20.3559962962963</v>
      </c>
      <c r="EN166">
        <v>1.989544444444444</v>
      </c>
      <c r="EO166">
        <v>1.850372222222222</v>
      </c>
      <c r="EP166">
        <v>17.36137407407407</v>
      </c>
      <c r="EQ166">
        <v>16.21892962962963</v>
      </c>
      <c r="ER166">
        <v>2000.000740740741</v>
      </c>
      <c r="ES166">
        <v>0.9799962222222223</v>
      </c>
      <c r="ET166">
        <v>0.0200041</v>
      </c>
      <c r="EU166">
        <v>0</v>
      </c>
      <c r="EV166">
        <v>422.248037037037</v>
      </c>
      <c r="EW166">
        <v>5.00078</v>
      </c>
      <c r="EX166">
        <v>8353.766296296297</v>
      </c>
      <c r="EY166">
        <v>16379.60740740741</v>
      </c>
      <c r="EZ166">
        <v>39.5321111111111</v>
      </c>
      <c r="FA166">
        <v>40.45566666666667</v>
      </c>
      <c r="FB166">
        <v>39.84007407407407</v>
      </c>
      <c r="FC166">
        <v>40.04362962962963</v>
      </c>
      <c r="FD166">
        <v>40.59692592592592</v>
      </c>
      <c r="FE166">
        <v>1955.090740740741</v>
      </c>
      <c r="FF166">
        <v>39.91</v>
      </c>
      <c r="FG166">
        <v>0</v>
      </c>
      <c r="FH166">
        <v>1759075779.2</v>
      </c>
      <c r="FI166">
        <v>0</v>
      </c>
      <c r="FJ166">
        <v>422.2753600000001</v>
      </c>
      <c r="FK166">
        <v>2.509615383912603</v>
      </c>
      <c r="FL166">
        <v>31.69692306183962</v>
      </c>
      <c r="FM166">
        <v>8354.0052</v>
      </c>
      <c r="FN166">
        <v>15</v>
      </c>
      <c r="FO166">
        <v>0</v>
      </c>
      <c r="FP166" t="s">
        <v>439</v>
      </c>
      <c r="FQ166">
        <v>1746989605.5</v>
      </c>
      <c r="FR166">
        <v>1746989593.5</v>
      </c>
      <c r="FS166">
        <v>0</v>
      </c>
      <c r="FT166">
        <v>-0.274</v>
      </c>
      <c r="FU166">
        <v>-0.002</v>
      </c>
      <c r="FV166">
        <v>2.549</v>
      </c>
      <c r="FW166">
        <v>0.129</v>
      </c>
      <c r="FX166">
        <v>420</v>
      </c>
      <c r="FY166">
        <v>17</v>
      </c>
      <c r="FZ166">
        <v>0.02</v>
      </c>
      <c r="GA166">
        <v>0.04</v>
      </c>
      <c r="GB166">
        <v>-36.49788780487805</v>
      </c>
      <c r="GC166">
        <v>-0.8734912891985901</v>
      </c>
      <c r="GD166">
        <v>0.1060246363342765</v>
      </c>
      <c r="GE166">
        <v>0</v>
      </c>
      <c r="GF166">
        <v>422.1502647058823</v>
      </c>
      <c r="GG166">
        <v>2.385744842934916</v>
      </c>
      <c r="GH166">
        <v>0.3047510371379879</v>
      </c>
      <c r="GI166">
        <v>0</v>
      </c>
      <c r="GJ166">
        <v>1.540585853658537</v>
      </c>
      <c r="GK166">
        <v>-0.1753835540069688</v>
      </c>
      <c r="GL166">
        <v>0.01758891363353212</v>
      </c>
      <c r="GM166">
        <v>0</v>
      </c>
      <c r="GN166">
        <v>0</v>
      </c>
      <c r="GO166">
        <v>3</v>
      </c>
      <c r="GP166" t="s">
        <v>458</v>
      </c>
      <c r="GQ166">
        <v>3.10197</v>
      </c>
      <c r="GR166">
        <v>2.72568</v>
      </c>
      <c r="GS166">
        <v>0.141203</v>
      </c>
      <c r="GT166">
        <v>0.14536</v>
      </c>
      <c r="GU166">
        <v>0.101399</v>
      </c>
      <c r="GV166">
        <v>0.0977571</v>
      </c>
      <c r="GW166">
        <v>22441.8</v>
      </c>
      <c r="GX166">
        <v>20286.5</v>
      </c>
      <c r="GY166">
        <v>26696.1</v>
      </c>
      <c r="GZ166">
        <v>23959.4</v>
      </c>
      <c r="HA166">
        <v>38389.1</v>
      </c>
      <c r="HB166">
        <v>31959.6</v>
      </c>
      <c r="HC166">
        <v>46613.4</v>
      </c>
      <c r="HD166">
        <v>37902.4</v>
      </c>
      <c r="HE166">
        <v>1.86695</v>
      </c>
      <c r="HF166">
        <v>1.86615</v>
      </c>
      <c r="HG166">
        <v>0.118926</v>
      </c>
      <c r="HH166">
        <v>0</v>
      </c>
      <c r="HI166">
        <v>28.0694</v>
      </c>
      <c r="HJ166">
        <v>999.9</v>
      </c>
      <c r="HK166">
        <v>48.9</v>
      </c>
      <c r="HL166">
        <v>31.1</v>
      </c>
      <c r="HM166">
        <v>24.4065</v>
      </c>
      <c r="HN166">
        <v>60.5691</v>
      </c>
      <c r="HO166">
        <v>22.0393</v>
      </c>
      <c r="HP166">
        <v>1</v>
      </c>
      <c r="HQ166">
        <v>0.141972</v>
      </c>
      <c r="HR166">
        <v>0.339529</v>
      </c>
      <c r="HS166">
        <v>20.2807</v>
      </c>
      <c r="HT166">
        <v>5.2113</v>
      </c>
      <c r="HU166">
        <v>11.9798</v>
      </c>
      <c r="HV166">
        <v>4.96355</v>
      </c>
      <c r="HW166">
        <v>3.27438</v>
      </c>
      <c r="HX166">
        <v>9999</v>
      </c>
      <c r="HY166">
        <v>9999</v>
      </c>
      <c r="HZ166">
        <v>9999</v>
      </c>
      <c r="IA166">
        <v>31.8</v>
      </c>
      <c r="IB166">
        <v>1.86398</v>
      </c>
      <c r="IC166">
        <v>1.86016</v>
      </c>
      <c r="ID166">
        <v>1.85839</v>
      </c>
      <c r="IE166">
        <v>1.85977</v>
      </c>
      <c r="IF166">
        <v>1.85989</v>
      </c>
      <c r="IG166">
        <v>1.85837</v>
      </c>
      <c r="IH166">
        <v>1.85745</v>
      </c>
      <c r="II166">
        <v>1.85242</v>
      </c>
      <c r="IJ166">
        <v>0</v>
      </c>
      <c r="IK166">
        <v>0</v>
      </c>
      <c r="IL166">
        <v>0</v>
      </c>
      <c r="IM166">
        <v>0</v>
      </c>
      <c r="IN166" t="s">
        <v>441</v>
      </c>
      <c r="IO166" t="s">
        <v>442</v>
      </c>
      <c r="IP166" t="s">
        <v>443</v>
      </c>
      <c r="IQ166" t="s">
        <v>443</v>
      </c>
      <c r="IR166" t="s">
        <v>443</v>
      </c>
      <c r="IS166" t="s">
        <v>443</v>
      </c>
      <c r="IT166">
        <v>0</v>
      </c>
      <c r="IU166">
        <v>100</v>
      </c>
      <c r="IV166">
        <v>100</v>
      </c>
      <c r="IW166">
        <v>-0.602</v>
      </c>
      <c r="IX166">
        <v>0.2892</v>
      </c>
      <c r="IY166">
        <v>-0.819046093373875</v>
      </c>
      <c r="IZ166">
        <v>-0.0008311593448893811</v>
      </c>
      <c r="JA166">
        <v>1.768286430498992E-06</v>
      </c>
      <c r="JB166">
        <v>-5.176383660599935E-10</v>
      </c>
      <c r="JC166">
        <v>0.01793090377665582</v>
      </c>
      <c r="JD166">
        <v>0.002652576625932546</v>
      </c>
      <c r="JE166">
        <v>0.0004569377311329863</v>
      </c>
      <c r="JF166">
        <v>1.003524486243527E-07</v>
      </c>
      <c r="JG166">
        <v>2</v>
      </c>
      <c r="JH166">
        <v>1975</v>
      </c>
      <c r="JI166">
        <v>1</v>
      </c>
      <c r="JJ166">
        <v>26</v>
      </c>
      <c r="JK166">
        <v>201436.4</v>
      </c>
      <c r="JL166">
        <v>201436.6</v>
      </c>
      <c r="JM166">
        <v>2.04224</v>
      </c>
      <c r="JN166">
        <v>2.61719</v>
      </c>
      <c r="JO166">
        <v>1.49658</v>
      </c>
      <c r="JP166">
        <v>2.34497</v>
      </c>
      <c r="JQ166">
        <v>1.54907</v>
      </c>
      <c r="JR166">
        <v>2.44385</v>
      </c>
      <c r="JS166">
        <v>36.1285</v>
      </c>
      <c r="JT166">
        <v>24.1751</v>
      </c>
      <c r="JU166">
        <v>18</v>
      </c>
      <c r="JV166">
        <v>481.907</v>
      </c>
      <c r="JW166">
        <v>495.999</v>
      </c>
      <c r="JX166">
        <v>27.2967</v>
      </c>
      <c r="JY166">
        <v>29.0845</v>
      </c>
      <c r="JZ166">
        <v>30.0004</v>
      </c>
      <c r="KA166">
        <v>29.2293</v>
      </c>
      <c r="KB166">
        <v>29.2083</v>
      </c>
      <c r="KC166">
        <v>40.995</v>
      </c>
      <c r="KD166">
        <v>19.6909</v>
      </c>
      <c r="KE166">
        <v>99.62779999999999</v>
      </c>
      <c r="KF166">
        <v>27.284</v>
      </c>
      <c r="KG166">
        <v>875.0890000000001</v>
      </c>
      <c r="KH166">
        <v>20.3591</v>
      </c>
      <c r="KI166">
        <v>101.92</v>
      </c>
      <c r="KJ166">
        <v>91.41</v>
      </c>
    </row>
    <row r="167" spans="1:296">
      <c r="A167">
        <v>149</v>
      </c>
      <c r="B167">
        <v>1759075792</v>
      </c>
      <c r="C167">
        <v>2708.900000095367</v>
      </c>
      <c r="D167" t="s">
        <v>742</v>
      </c>
      <c r="E167" t="s">
        <v>743</v>
      </c>
      <c r="F167">
        <v>5</v>
      </c>
      <c r="G167" t="s">
        <v>639</v>
      </c>
      <c r="H167">
        <v>1759075784.214286</v>
      </c>
      <c r="I167">
        <f>(J167)/1000</f>
        <v>0</v>
      </c>
      <c r="J167">
        <f>IF(DO167, AM167, AG167)</f>
        <v>0</v>
      </c>
      <c r="K167">
        <f>IF(DO167, AH167, AF167)</f>
        <v>0</v>
      </c>
      <c r="L167">
        <f>DQ167 - IF(AT167&gt;1, K167*DK167*100.0/(AV167), 0)</f>
        <v>0</v>
      </c>
      <c r="M167">
        <f>((S167-I167/2)*L167-K167)/(S167+I167/2)</f>
        <v>0</v>
      </c>
      <c r="N167">
        <f>M167*(DX167+DY167)/1000.0</f>
        <v>0</v>
      </c>
      <c r="O167">
        <f>(DQ167 - IF(AT167&gt;1, K167*DK167*100.0/(AV167), 0))*(DX167+DY167)/1000.0</f>
        <v>0</v>
      </c>
      <c r="P167">
        <f>2.0/((1/R167-1/Q167)+SIGN(R167)*SQRT((1/R167-1/Q167)*(1/R167-1/Q167) + 4*DL167/((DL167+1)*(DL167+1))*(2*1/R167*1/Q167-1/Q167*1/Q167)))</f>
        <v>0</v>
      </c>
      <c r="Q167">
        <f>IF(LEFT(DM167,1)&lt;&gt;"0",IF(LEFT(DM167,1)="1",3.0,DN167),$D$5+$E$5*(EE167*DX167/($K$5*1000))+$F$5*(EE167*DX167/($K$5*1000))*MAX(MIN(DK167,$J$5),$I$5)*MAX(MIN(DK167,$J$5),$I$5)+$G$5*MAX(MIN(DK167,$J$5),$I$5)*(EE167*DX167/($K$5*1000))+$H$5*(EE167*DX167/($K$5*1000))*(EE167*DX167/($K$5*1000)))</f>
        <v>0</v>
      </c>
      <c r="R167">
        <f>I167*(1000-(1000*0.61365*exp(17.502*V167/(240.97+V167))/(DX167+DY167)+DS167)/2)/(1000*0.61365*exp(17.502*V167/(240.97+V167))/(DX167+DY167)-DS167)</f>
        <v>0</v>
      </c>
      <c r="S167">
        <f>1/((DL167+1)/(P167/1.6)+1/(Q167/1.37)) + DL167/((DL167+1)/(P167/1.6) + DL167/(Q167/1.37))</f>
        <v>0</v>
      </c>
      <c r="T167">
        <f>(DG167*DJ167)</f>
        <v>0</v>
      </c>
      <c r="U167">
        <f>(DZ167+(T167+2*0.95*5.67E-8*(((DZ167+$B$9)+273)^4-(DZ167+273)^4)-44100*I167)/(1.84*29.3*Q167+8*0.95*5.67E-8*(DZ167+273)^3))</f>
        <v>0</v>
      </c>
      <c r="V167">
        <f>($C$9*EA167+$D$9*EB167+$E$9*U167)</f>
        <v>0</v>
      </c>
      <c r="W167">
        <f>0.61365*exp(17.502*V167/(240.97+V167))</f>
        <v>0</v>
      </c>
      <c r="X167">
        <f>(Y167/Z167*100)</f>
        <v>0</v>
      </c>
      <c r="Y167">
        <f>DS167*(DX167+DY167)/1000</f>
        <v>0</v>
      </c>
      <c r="Z167">
        <f>0.61365*exp(17.502*DZ167/(240.97+DZ167))</f>
        <v>0</v>
      </c>
      <c r="AA167">
        <f>(W167-DS167*(DX167+DY167)/1000)</f>
        <v>0</v>
      </c>
      <c r="AB167">
        <f>(-I167*44100)</f>
        <v>0</v>
      </c>
      <c r="AC167">
        <f>2*29.3*Q167*0.92*(DZ167-V167)</f>
        <v>0</v>
      </c>
      <c r="AD167">
        <f>2*0.95*5.67E-8*(((DZ167+$B$9)+273)^4-(V167+273)^4)</f>
        <v>0</v>
      </c>
      <c r="AE167">
        <f>T167+AD167+AB167+AC167</f>
        <v>0</v>
      </c>
      <c r="AF167">
        <f>DW167*AT167*(DR167-DQ167*(1000-AT167*DT167)/(1000-AT167*DS167))/(100*DK167)</f>
        <v>0</v>
      </c>
      <c r="AG167">
        <f>1000*DW167*AT167*(DS167-DT167)/(100*DK167*(1000-AT167*DS167))</f>
        <v>0</v>
      </c>
      <c r="AH167">
        <f>(AI167 - AJ167 - DX167*1E3/(8.314*(DZ167+273.15)) * AL167/DW167 * AK167) * DW167/(100*DK167) * (1000 - DT167)/1000</f>
        <v>0</v>
      </c>
      <c r="AI167">
        <v>875.4766576219765</v>
      </c>
      <c r="AJ167">
        <v>848.1769818181816</v>
      </c>
      <c r="AK167">
        <v>3.43356598391439</v>
      </c>
      <c r="AL167">
        <v>65.07679589717384</v>
      </c>
      <c r="AM167">
        <f>(AO167 - AN167 + DX167*1E3/(8.314*(DZ167+273.15)) * AQ167/DW167 * AP167) * DW167/(100*DK167) * 1000/(1000 - AO167)</f>
        <v>0</v>
      </c>
      <c r="AN167">
        <v>20.36695338666665</v>
      </c>
      <c r="AO167">
        <v>21.87663636363636</v>
      </c>
      <c r="AP167">
        <v>-4.217965368002286E-05</v>
      </c>
      <c r="AQ167">
        <v>105.27</v>
      </c>
      <c r="AR167">
        <v>1</v>
      </c>
      <c r="AS167">
        <v>0</v>
      </c>
      <c r="AT167">
        <f>IF(AR167*$H$15&gt;=AV167,1.0,(AV167/(AV167-AR167*$H$15)))</f>
        <v>0</v>
      </c>
      <c r="AU167">
        <f>(AT167-1)*100</f>
        <v>0</v>
      </c>
      <c r="AV167">
        <f>MAX(0,($B$15+$C$15*EE167)/(1+$D$15*EE167)*DX167/(DZ167+273)*$E$15)</f>
        <v>0</v>
      </c>
      <c r="AW167" t="s">
        <v>437</v>
      </c>
      <c r="AX167" t="s">
        <v>437</v>
      </c>
      <c r="AY167">
        <v>0</v>
      </c>
      <c r="AZ167">
        <v>0</v>
      </c>
      <c r="BA167">
        <f>1-AY167/AZ167</f>
        <v>0</v>
      </c>
      <c r="BB167">
        <v>0</v>
      </c>
      <c r="BC167" t="s">
        <v>437</v>
      </c>
      <c r="BD167" t="s">
        <v>437</v>
      </c>
      <c r="BE167">
        <v>0</v>
      </c>
      <c r="BF167">
        <v>0</v>
      </c>
      <c r="BG167">
        <f>1-BE167/BF167</f>
        <v>0</v>
      </c>
      <c r="BH167">
        <v>0.5</v>
      </c>
      <c r="BI167">
        <f>DH167</f>
        <v>0</v>
      </c>
      <c r="BJ167">
        <f>K167</f>
        <v>0</v>
      </c>
      <c r="BK167">
        <f>BG167*BH167*BI167</f>
        <v>0</v>
      </c>
      <c r="BL167">
        <f>(BJ167-BB167)/BI167</f>
        <v>0</v>
      </c>
      <c r="BM167">
        <f>(AZ167-BF167)/BF167</f>
        <v>0</v>
      </c>
      <c r="BN167">
        <f>AY167/(BA167+AY167/BF167)</f>
        <v>0</v>
      </c>
      <c r="BO167" t="s">
        <v>437</v>
      </c>
      <c r="BP167">
        <v>0</v>
      </c>
      <c r="BQ167">
        <f>IF(BP167&lt;&gt;0, BP167, BN167)</f>
        <v>0</v>
      </c>
      <c r="BR167">
        <f>1-BQ167/BF167</f>
        <v>0</v>
      </c>
      <c r="BS167">
        <f>(BF167-BE167)/(BF167-BQ167)</f>
        <v>0</v>
      </c>
      <c r="BT167">
        <f>(AZ167-BF167)/(AZ167-BQ167)</f>
        <v>0</v>
      </c>
      <c r="BU167">
        <f>(BF167-BE167)/(BF167-AY167)</f>
        <v>0</v>
      </c>
      <c r="BV167">
        <f>(AZ167-BF167)/(AZ167-AY167)</f>
        <v>0</v>
      </c>
      <c r="BW167">
        <f>(BS167*BQ167/BE167)</f>
        <v>0</v>
      </c>
      <c r="BX167">
        <f>(1-BW167)</f>
        <v>0</v>
      </c>
      <c r="DG167">
        <f>$B$13*EF167+$C$13*EG167+$F$13*ER167*(1-EU167)</f>
        <v>0</v>
      </c>
      <c r="DH167">
        <f>DG167*DI167</f>
        <v>0</v>
      </c>
      <c r="DI167">
        <f>($B$13*$D$11+$C$13*$D$11+$F$13*((FE167+EW167)/MAX(FE167+EW167+FF167, 0.1)*$I$11+FF167/MAX(FE167+EW167+FF167, 0.1)*$J$11))/($B$13+$C$13+$F$13)</f>
        <v>0</v>
      </c>
      <c r="DJ167">
        <f>($B$13*$K$11+$C$13*$K$11+$F$13*((FE167+EW167)/MAX(FE167+EW167+FF167, 0.1)*$P$11+FF167/MAX(FE167+EW167+FF167, 0.1)*$Q$11))/($B$13+$C$13+$F$13)</f>
        <v>0</v>
      </c>
      <c r="DK167">
        <v>2.96</v>
      </c>
      <c r="DL167">
        <v>0.5</v>
      </c>
      <c r="DM167" t="s">
        <v>438</v>
      </c>
      <c r="DN167">
        <v>2</v>
      </c>
      <c r="DO167" t="b">
        <v>1</v>
      </c>
      <c r="DP167">
        <v>1759075784.214286</v>
      </c>
      <c r="DQ167">
        <v>805.2718928571429</v>
      </c>
      <c r="DR167">
        <v>841.9085357142856</v>
      </c>
      <c r="DS167">
        <v>21.88170714285714</v>
      </c>
      <c r="DT167">
        <v>20.36096785714286</v>
      </c>
      <c r="DU167">
        <v>805.8831428571428</v>
      </c>
      <c r="DV167">
        <v>21.59244642857143</v>
      </c>
      <c r="DW167">
        <v>499.9837857142857</v>
      </c>
      <c r="DX167">
        <v>90.90113928571428</v>
      </c>
      <c r="DY167">
        <v>0.06735724642857144</v>
      </c>
      <c r="DZ167">
        <v>28.80761428571429</v>
      </c>
      <c r="EA167">
        <v>30.01183928571428</v>
      </c>
      <c r="EB167">
        <v>999.9000000000002</v>
      </c>
      <c r="EC167">
        <v>0</v>
      </c>
      <c r="ED167">
        <v>0</v>
      </c>
      <c r="EE167">
        <v>9999.285000000002</v>
      </c>
      <c r="EF167">
        <v>0</v>
      </c>
      <c r="EG167">
        <v>11.1107</v>
      </c>
      <c r="EH167">
        <v>-36.63671785714286</v>
      </c>
      <c r="EI167">
        <v>823.2868214285716</v>
      </c>
      <c r="EJ167">
        <v>859.4070357142858</v>
      </c>
      <c r="EK167">
        <v>1.520747142857143</v>
      </c>
      <c r="EL167">
        <v>841.9085357142856</v>
      </c>
      <c r="EM167">
        <v>20.36096785714286</v>
      </c>
      <c r="EN167">
        <v>1.989071071428572</v>
      </c>
      <c r="EO167">
        <v>1.850835</v>
      </c>
      <c r="EP167">
        <v>17.35761785714286</v>
      </c>
      <c r="EQ167">
        <v>16.22285357142857</v>
      </c>
      <c r="ER167">
        <v>1999.9925</v>
      </c>
      <c r="ES167">
        <v>0.9799961428571431</v>
      </c>
      <c r="ET167">
        <v>0.02000418571428571</v>
      </c>
      <c r="EU167">
        <v>0</v>
      </c>
      <c r="EV167">
        <v>422.3800714285713</v>
      </c>
      <c r="EW167">
        <v>5.00078</v>
      </c>
      <c r="EX167">
        <v>8356.244642857144</v>
      </c>
      <c r="EY167">
        <v>16379.54285714285</v>
      </c>
      <c r="EZ167">
        <v>39.50871428571429</v>
      </c>
      <c r="FA167">
        <v>40.44824999999999</v>
      </c>
      <c r="FB167">
        <v>39.86810714285714</v>
      </c>
      <c r="FC167">
        <v>40.03767857142856</v>
      </c>
      <c r="FD167">
        <v>40.59117857142856</v>
      </c>
      <c r="FE167">
        <v>1955.0825</v>
      </c>
      <c r="FF167">
        <v>39.91</v>
      </c>
      <c r="FG167">
        <v>0</v>
      </c>
      <c r="FH167">
        <v>1759075784</v>
      </c>
      <c r="FI167">
        <v>0</v>
      </c>
      <c r="FJ167">
        <v>422.4373199999999</v>
      </c>
      <c r="FK167">
        <v>1.047923080692926</v>
      </c>
      <c r="FL167">
        <v>31.53538453711259</v>
      </c>
      <c r="FM167">
        <v>8356.5124</v>
      </c>
      <c r="FN167">
        <v>15</v>
      </c>
      <c r="FO167">
        <v>0</v>
      </c>
      <c r="FP167" t="s">
        <v>439</v>
      </c>
      <c r="FQ167">
        <v>1746989605.5</v>
      </c>
      <c r="FR167">
        <v>1746989593.5</v>
      </c>
      <c r="FS167">
        <v>0</v>
      </c>
      <c r="FT167">
        <v>-0.274</v>
      </c>
      <c r="FU167">
        <v>-0.002</v>
      </c>
      <c r="FV167">
        <v>2.549</v>
      </c>
      <c r="FW167">
        <v>0.129</v>
      </c>
      <c r="FX167">
        <v>420</v>
      </c>
      <c r="FY167">
        <v>17</v>
      </c>
      <c r="FZ167">
        <v>0.02</v>
      </c>
      <c r="GA167">
        <v>0.04</v>
      </c>
      <c r="GB167">
        <v>-36.56860731707317</v>
      </c>
      <c r="GC167">
        <v>-0.9920738675958301</v>
      </c>
      <c r="GD167">
        <v>0.1146241693115499</v>
      </c>
      <c r="GE167">
        <v>0</v>
      </c>
      <c r="GF167">
        <v>422.2966176470588</v>
      </c>
      <c r="GG167">
        <v>1.999587471181581</v>
      </c>
      <c r="GH167">
        <v>0.2865275897511128</v>
      </c>
      <c r="GI167">
        <v>0</v>
      </c>
      <c r="GJ167">
        <v>1.529780243902439</v>
      </c>
      <c r="GK167">
        <v>-0.139599303135888</v>
      </c>
      <c r="GL167">
        <v>0.01401019567555503</v>
      </c>
      <c r="GM167">
        <v>0</v>
      </c>
      <c r="GN167">
        <v>0</v>
      </c>
      <c r="GO167">
        <v>3</v>
      </c>
      <c r="GP167" t="s">
        <v>458</v>
      </c>
      <c r="GQ167">
        <v>3.10229</v>
      </c>
      <c r="GR167">
        <v>2.72561</v>
      </c>
      <c r="GS167">
        <v>0.143115</v>
      </c>
      <c r="GT167">
        <v>0.147238</v>
      </c>
      <c r="GU167">
        <v>0.10139</v>
      </c>
      <c r="GV167">
        <v>0.0977746</v>
      </c>
      <c r="GW167">
        <v>22391.8</v>
      </c>
      <c r="GX167">
        <v>20241.9</v>
      </c>
      <c r="GY167">
        <v>26696</v>
      </c>
      <c r="GZ167">
        <v>23959.3</v>
      </c>
      <c r="HA167">
        <v>38389.6</v>
      </c>
      <c r="HB167">
        <v>31959</v>
      </c>
      <c r="HC167">
        <v>46613.3</v>
      </c>
      <c r="HD167">
        <v>37902.2</v>
      </c>
      <c r="HE167">
        <v>1.8675</v>
      </c>
      <c r="HF167">
        <v>1.86558</v>
      </c>
      <c r="HG167">
        <v>0.118501</v>
      </c>
      <c r="HH167">
        <v>0</v>
      </c>
      <c r="HI167">
        <v>28.0694</v>
      </c>
      <c r="HJ167">
        <v>999.9</v>
      </c>
      <c r="HK167">
        <v>48.9</v>
      </c>
      <c r="HL167">
        <v>31.1</v>
      </c>
      <c r="HM167">
        <v>24.4102</v>
      </c>
      <c r="HN167">
        <v>60.5491</v>
      </c>
      <c r="HO167">
        <v>21.9391</v>
      </c>
      <c r="HP167">
        <v>1</v>
      </c>
      <c r="HQ167">
        <v>0.142332</v>
      </c>
      <c r="HR167">
        <v>0.336362</v>
      </c>
      <c r="HS167">
        <v>20.2809</v>
      </c>
      <c r="HT167">
        <v>5.21145</v>
      </c>
      <c r="HU167">
        <v>11.9797</v>
      </c>
      <c r="HV167">
        <v>4.96355</v>
      </c>
      <c r="HW167">
        <v>3.27453</v>
      </c>
      <c r="HX167">
        <v>9999</v>
      </c>
      <c r="HY167">
        <v>9999</v>
      </c>
      <c r="HZ167">
        <v>9999</v>
      </c>
      <c r="IA167">
        <v>31.8</v>
      </c>
      <c r="IB167">
        <v>1.864</v>
      </c>
      <c r="IC167">
        <v>1.86016</v>
      </c>
      <c r="ID167">
        <v>1.85838</v>
      </c>
      <c r="IE167">
        <v>1.85977</v>
      </c>
      <c r="IF167">
        <v>1.8599</v>
      </c>
      <c r="IG167">
        <v>1.85838</v>
      </c>
      <c r="IH167">
        <v>1.85745</v>
      </c>
      <c r="II167">
        <v>1.85242</v>
      </c>
      <c r="IJ167">
        <v>0</v>
      </c>
      <c r="IK167">
        <v>0</v>
      </c>
      <c r="IL167">
        <v>0</v>
      </c>
      <c r="IM167">
        <v>0</v>
      </c>
      <c r="IN167" t="s">
        <v>441</v>
      </c>
      <c r="IO167" t="s">
        <v>442</v>
      </c>
      <c r="IP167" t="s">
        <v>443</v>
      </c>
      <c r="IQ167" t="s">
        <v>443</v>
      </c>
      <c r="IR167" t="s">
        <v>443</v>
      </c>
      <c r="IS167" t="s">
        <v>443</v>
      </c>
      <c r="IT167">
        <v>0</v>
      </c>
      <c r="IU167">
        <v>100</v>
      </c>
      <c r="IV167">
        <v>100</v>
      </c>
      <c r="IW167">
        <v>-0.585</v>
      </c>
      <c r="IX167">
        <v>0.2892</v>
      </c>
      <c r="IY167">
        <v>-0.819046093373875</v>
      </c>
      <c r="IZ167">
        <v>-0.0008311593448893811</v>
      </c>
      <c r="JA167">
        <v>1.768286430498992E-06</v>
      </c>
      <c r="JB167">
        <v>-5.176383660599935E-10</v>
      </c>
      <c r="JC167">
        <v>0.01793090377665582</v>
      </c>
      <c r="JD167">
        <v>0.002652576625932546</v>
      </c>
      <c r="JE167">
        <v>0.0004569377311329863</v>
      </c>
      <c r="JF167">
        <v>1.003524486243527E-07</v>
      </c>
      <c r="JG167">
        <v>2</v>
      </c>
      <c r="JH167">
        <v>1975</v>
      </c>
      <c r="JI167">
        <v>1</v>
      </c>
      <c r="JJ167">
        <v>26</v>
      </c>
      <c r="JK167">
        <v>201436.4</v>
      </c>
      <c r="JL167">
        <v>201436.6</v>
      </c>
      <c r="JM167">
        <v>2.07031</v>
      </c>
      <c r="JN167">
        <v>2.61719</v>
      </c>
      <c r="JO167">
        <v>1.49658</v>
      </c>
      <c r="JP167">
        <v>2.34497</v>
      </c>
      <c r="JQ167">
        <v>1.54907</v>
      </c>
      <c r="JR167">
        <v>2.47681</v>
      </c>
      <c r="JS167">
        <v>36.1285</v>
      </c>
      <c r="JT167">
        <v>24.1838</v>
      </c>
      <c r="JU167">
        <v>18</v>
      </c>
      <c r="JV167">
        <v>482.256</v>
      </c>
      <c r="JW167">
        <v>495.643</v>
      </c>
      <c r="JX167">
        <v>27.2799</v>
      </c>
      <c r="JY167">
        <v>29.0882</v>
      </c>
      <c r="JZ167">
        <v>30.0003</v>
      </c>
      <c r="KA167">
        <v>29.233</v>
      </c>
      <c r="KB167">
        <v>29.2113</v>
      </c>
      <c r="KC167">
        <v>41.6103</v>
      </c>
      <c r="KD167">
        <v>19.6909</v>
      </c>
      <c r="KE167">
        <v>99.62779999999999</v>
      </c>
      <c r="KF167">
        <v>27.2749</v>
      </c>
      <c r="KG167">
        <v>888.447</v>
      </c>
      <c r="KH167">
        <v>20.3644</v>
      </c>
      <c r="KI167">
        <v>101.919</v>
      </c>
      <c r="KJ167">
        <v>91.4096</v>
      </c>
    </row>
    <row r="168" spans="1:296">
      <c r="A168">
        <v>150</v>
      </c>
      <c r="B168">
        <v>1759075797</v>
      </c>
      <c r="C168">
        <v>2713.900000095367</v>
      </c>
      <c r="D168" t="s">
        <v>744</v>
      </c>
      <c r="E168" t="s">
        <v>745</v>
      </c>
      <c r="F168">
        <v>5</v>
      </c>
      <c r="G168" t="s">
        <v>639</v>
      </c>
      <c r="H168">
        <v>1759075789.5</v>
      </c>
      <c r="I168">
        <f>(J168)/1000</f>
        <v>0</v>
      </c>
      <c r="J168">
        <f>IF(DO168, AM168, AG168)</f>
        <v>0</v>
      </c>
      <c r="K168">
        <f>IF(DO168, AH168, AF168)</f>
        <v>0</v>
      </c>
      <c r="L168">
        <f>DQ168 - IF(AT168&gt;1, K168*DK168*100.0/(AV168), 0)</f>
        <v>0</v>
      </c>
      <c r="M168">
        <f>((S168-I168/2)*L168-K168)/(S168+I168/2)</f>
        <v>0</v>
      </c>
      <c r="N168">
        <f>M168*(DX168+DY168)/1000.0</f>
        <v>0</v>
      </c>
      <c r="O168">
        <f>(DQ168 - IF(AT168&gt;1, K168*DK168*100.0/(AV168), 0))*(DX168+DY168)/1000.0</f>
        <v>0</v>
      </c>
      <c r="P168">
        <f>2.0/((1/R168-1/Q168)+SIGN(R168)*SQRT((1/R168-1/Q168)*(1/R168-1/Q168) + 4*DL168/((DL168+1)*(DL168+1))*(2*1/R168*1/Q168-1/Q168*1/Q168)))</f>
        <v>0</v>
      </c>
      <c r="Q168">
        <f>IF(LEFT(DM168,1)&lt;&gt;"0",IF(LEFT(DM168,1)="1",3.0,DN168),$D$5+$E$5*(EE168*DX168/($K$5*1000))+$F$5*(EE168*DX168/($K$5*1000))*MAX(MIN(DK168,$J$5),$I$5)*MAX(MIN(DK168,$J$5),$I$5)+$G$5*MAX(MIN(DK168,$J$5),$I$5)*(EE168*DX168/($K$5*1000))+$H$5*(EE168*DX168/($K$5*1000))*(EE168*DX168/($K$5*1000)))</f>
        <v>0</v>
      </c>
      <c r="R168">
        <f>I168*(1000-(1000*0.61365*exp(17.502*V168/(240.97+V168))/(DX168+DY168)+DS168)/2)/(1000*0.61365*exp(17.502*V168/(240.97+V168))/(DX168+DY168)-DS168)</f>
        <v>0</v>
      </c>
      <c r="S168">
        <f>1/((DL168+1)/(P168/1.6)+1/(Q168/1.37)) + DL168/((DL168+1)/(P168/1.6) + DL168/(Q168/1.37))</f>
        <v>0</v>
      </c>
      <c r="T168">
        <f>(DG168*DJ168)</f>
        <v>0</v>
      </c>
      <c r="U168">
        <f>(DZ168+(T168+2*0.95*5.67E-8*(((DZ168+$B$9)+273)^4-(DZ168+273)^4)-44100*I168)/(1.84*29.3*Q168+8*0.95*5.67E-8*(DZ168+273)^3))</f>
        <v>0</v>
      </c>
      <c r="V168">
        <f>($C$9*EA168+$D$9*EB168+$E$9*U168)</f>
        <v>0</v>
      </c>
      <c r="W168">
        <f>0.61365*exp(17.502*V168/(240.97+V168))</f>
        <v>0</v>
      </c>
      <c r="X168">
        <f>(Y168/Z168*100)</f>
        <v>0</v>
      </c>
      <c r="Y168">
        <f>DS168*(DX168+DY168)/1000</f>
        <v>0</v>
      </c>
      <c r="Z168">
        <f>0.61365*exp(17.502*DZ168/(240.97+DZ168))</f>
        <v>0</v>
      </c>
      <c r="AA168">
        <f>(W168-DS168*(DX168+DY168)/1000)</f>
        <v>0</v>
      </c>
      <c r="AB168">
        <f>(-I168*44100)</f>
        <v>0</v>
      </c>
      <c r="AC168">
        <f>2*29.3*Q168*0.92*(DZ168-V168)</f>
        <v>0</v>
      </c>
      <c r="AD168">
        <f>2*0.95*5.67E-8*(((DZ168+$B$9)+273)^4-(V168+273)^4)</f>
        <v>0</v>
      </c>
      <c r="AE168">
        <f>T168+AD168+AB168+AC168</f>
        <v>0</v>
      </c>
      <c r="AF168">
        <f>DW168*AT168*(DR168-DQ168*(1000-AT168*DT168)/(1000-AT168*DS168))/(100*DK168)</f>
        <v>0</v>
      </c>
      <c r="AG168">
        <f>1000*DW168*AT168*(DS168-DT168)/(100*DK168*(1000-AT168*DS168))</f>
        <v>0</v>
      </c>
      <c r="AH168">
        <f>(AI168 - AJ168 - DX168*1E3/(8.314*(DZ168+273.15)) * AL168/DW168 * AK168) * DW168/(100*DK168) * (1000 - DT168)/1000</f>
        <v>0</v>
      </c>
      <c r="AI168">
        <v>892.6906755683796</v>
      </c>
      <c r="AJ168">
        <v>865.3448606060605</v>
      </c>
      <c r="AK168">
        <v>3.43366167311647</v>
      </c>
      <c r="AL168">
        <v>65.07679589717384</v>
      </c>
      <c r="AM168">
        <f>(AO168 - AN168 + DX168*1E3/(8.314*(DZ168+273.15)) * AQ168/DW168 * AP168) * DW168/(100*DK168) * 1000/(1000 - AO168)</f>
        <v>0</v>
      </c>
      <c r="AN168">
        <v>20.37369133333334</v>
      </c>
      <c r="AO168">
        <v>21.87291030303031</v>
      </c>
      <c r="AP168">
        <v>-5.679713390064645E-05</v>
      </c>
      <c r="AQ168">
        <v>105.27</v>
      </c>
      <c r="AR168">
        <v>1</v>
      </c>
      <c r="AS168">
        <v>0</v>
      </c>
      <c r="AT168">
        <f>IF(AR168*$H$15&gt;=AV168,1.0,(AV168/(AV168-AR168*$H$15)))</f>
        <v>0</v>
      </c>
      <c r="AU168">
        <f>(AT168-1)*100</f>
        <v>0</v>
      </c>
      <c r="AV168">
        <f>MAX(0,($B$15+$C$15*EE168)/(1+$D$15*EE168)*DX168/(DZ168+273)*$E$15)</f>
        <v>0</v>
      </c>
      <c r="AW168" t="s">
        <v>437</v>
      </c>
      <c r="AX168" t="s">
        <v>437</v>
      </c>
      <c r="AY168">
        <v>0</v>
      </c>
      <c r="AZ168">
        <v>0</v>
      </c>
      <c r="BA168">
        <f>1-AY168/AZ168</f>
        <v>0</v>
      </c>
      <c r="BB168">
        <v>0</v>
      </c>
      <c r="BC168" t="s">
        <v>437</v>
      </c>
      <c r="BD168" t="s">
        <v>437</v>
      </c>
      <c r="BE168">
        <v>0</v>
      </c>
      <c r="BF168">
        <v>0</v>
      </c>
      <c r="BG168">
        <f>1-BE168/BF168</f>
        <v>0</v>
      </c>
      <c r="BH168">
        <v>0.5</v>
      </c>
      <c r="BI168">
        <f>DH168</f>
        <v>0</v>
      </c>
      <c r="BJ168">
        <f>K168</f>
        <v>0</v>
      </c>
      <c r="BK168">
        <f>BG168*BH168*BI168</f>
        <v>0</v>
      </c>
      <c r="BL168">
        <f>(BJ168-BB168)/BI168</f>
        <v>0</v>
      </c>
      <c r="BM168">
        <f>(AZ168-BF168)/BF168</f>
        <v>0</v>
      </c>
      <c r="BN168">
        <f>AY168/(BA168+AY168/BF168)</f>
        <v>0</v>
      </c>
      <c r="BO168" t="s">
        <v>437</v>
      </c>
      <c r="BP168">
        <v>0</v>
      </c>
      <c r="BQ168">
        <f>IF(BP168&lt;&gt;0, BP168, BN168)</f>
        <v>0</v>
      </c>
      <c r="BR168">
        <f>1-BQ168/BF168</f>
        <v>0</v>
      </c>
      <c r="BS168">
        <f>(BF168-BE168)/(BF168-BQ168)</f>
        <v>0</v>
      </c>
      <c r="BT168">
        <f>(AZ168-BF168)/(AZ168-BQ168)</f>
        <v>0</v>
      </c>
      <c r="BU168">
        <f>(BF168-BE168)/(BF168-AY168)</f>
        <v>0</v>
      </c>
      <c r="BV168">
        <f>(AZ168-BF168)/(AZ168-AY168)</f>
        <v>0</v>
      </c>
      <c r="BW168">
        <f>(BS168*BQ168/BE168)</f>
        <v>0</v>
      </c>
      <c r="BX168">
        <f>(1-BW168)</f>
        <v>0</v>
      </c>
      <c r="DG168">
        <f>$B$13*EF168+$C$13*EG168+$F$13*ER168*(1-EU168)</f>
        <v>0</v>
      </c>
      <c r="DH168">
        <f>DG168*DI168</f>
        <v>0</v>
      </c>
      <c r="DI168">
        <f>($B$13*$D$11+$C$13*$D$11+$F$13*((FE168+EW168)/MAX(FE168+EW168+FF168, 0.1)*$I$11+FF168/MAX(FE168+EW168+FF168, 0.1)*$J$11))/($B$13+$C$13+$F$13)</f>
        <v>0</v>
      </c>
      <c r="DJ168">
        <f>($B$13*$K$11+$C$13*$K$11+$F$13*((FE168+EW168)/MAX(FE168+EW168+FF168, 0.1)*$P$11+FF168/MAX(FE168+EW168+FF168, 0.1)*$Q$11))/($B$13+$C$13+$F$13)</f>
        <v>0</v>
      </c>
      <c r="DK168">
        <v>2.96</v>
      </c>
      <c r="DL168">
        <v>0.5</v>
      </c>
      <c r="DM168" t="s">
        <v>438</v>
      </c>
      <c r="DN168">
        <v>2</v>
      </c>
      <c r="DO168" t="b">
        <v>1</v>
      </c>
      <c r="DP168">
        <v>1759075789.5</v>
      </c>
      <c r="DQ168">
        <v>822.9521111111112</v>
      </c>
      <c r="DR168">
        <v>859.6497407407408</v>
      </c>
      <c r="DS168">
        <v>21.87801481481481</v>
      </c>
      <c r="DT168">
        <v>20.36667407407408</v>
      </c>
      <c r="DU168">
        <v>823.5454074074073</v>
      </c>
      <c r="DV168">
        <v>21.58882962962963</v>
      </c>
      <c r="DW168">
        <v>500.0484814814815</v>
      </c>
      <c r="DX168">
        <v>90.90088148148146</v>
      </c>
      <c r="DY168">
        <v>0.06737624074074075</v>
      </c>
      <c r="DZ168">
        <v>28.80553333333333</v>
      </c>
      <c r="EA168">
        <v>30.00796296296296</v>
      </c>
      <c r="EB168">
        <v>999.9000000000001</v>
      </c>
      <c r="EC168">
        <v>0</v>
      </c>
      <c r="ED168">
        <v>0</v>
      </c>
      <c r="EE168">
        <v>9999.951851851853</v>
      </c>
      <c r="EF168">
        <v>0</v>
      </c>
      <c r="EG168">
        <v>11.1107</v>
      </c>
      <c r="EH168">
        <v>-36.69771111111111</v>
      </c>
      <c r="EI168">
        <v>841.3593333333333</v>
      </c>
      <c r="EJ168">
        <v>877.5221111111111</v>
      </c>
      <c r="EK168">
        <v>1.51134037037037</v>
      </c>
      <c r="EL168">
        <v>859.6497407407408</v>
      </c>
      <c r="EM168">
        <v>20.36667407407408</v>
      </c>
      <c r="EN168">
        <v>1.988728888888889</v>
      </c>
      <c r="EO168">
        <v>1.851348148148149</v>
      </c>
      <c r="EP168">
        <v>17.35489629629629</v>
      </c>
      <c r="EQ168">
        <v>16.22721111111111</v>
      </c>
      <c r="ER168">
        <v>1999.99</v>
      </c>
      <c r="ES168">
        <v>0.9799961111111114</v>
      </c>
      <c r="ET168">
        <v>0.02000422592592593</v>
      </c>
      <c r="EU168">
        <v>0</v>
      </c>
      <c r="EV168">
        <v>422.5145555555555</v>
      </c>
      <c r="EW168">
        <v>5.00078</v>
      </c>
      <c r="EX168">
        <v>8358.766296296297</v>
      </c>
      <c r="EY168">
        <v>16379.52222222222</v>
      </c>
      <c r="EZ168">
        <v>39.51374074074074</v>
      </c>
      <c r="FA168">
        <v>40.44866666666667</v>
      </c>
      <c r="FB168">
        <v>39.86085185185185</v>
      </c>
      <c r="FC168">
        <v>40.04599999999999</v>
      </c>
      <c r="FD168">
        <v>40.58992592592592</v>
      </c>
      <c r="FE168">
        <v>1955.08</v>
      </c>
      <c r="FF168">
        <v>39.91</v>
      </c>
      <c r="FG168">
        <v>0</v>
      </c>
      <c r="FH168">
        <v>1759075788.8</v>
      </c>
      <c r="FI168">
        <v>0</v>
      </c>
      <c r="FJ168">
        <v>422.53668</v>
      </c>
      <c r="FK168">
        <v>1.288230783451392</v>
      </c>
      <c r="FL168">
        <v>27.72615388425143</v>
      </c>
      <c r="FM168">
        <v>8358.806</v>
      </c>
      <c r="FN168">
        <v>15</v>
      </c>
      <c r="FO168">
        <v>0</v>
      </c>
      <c r="FP168" t="s">
        <v>439</v>
      </c>
      <c r="FQ168">
        <v>1746989605.5</v>
      </c>
      <c r="FR168">
        <v>1746989593.5</v>
      </c>
      <c r="FS168">
        <v>0</v>
      </c>
      <c r="FT168">
        <v>-0.274</v>
      </c>
      <c r="FU168">
        <v>-0.002</v>
      </c>
      <c r="FV168">
        <v>2.549</v>
      </c>
      <c r="FW168">
        <v>0.129</v>
      </c>
      <c r="FX168">
        <v>420</v>
      </c>
      <c r="FY168">
        <v>17</v>
      </c>
      <c r="FZ168">
        <v>0.02</v>
      </c>
      <c r="GA168">
        <v>0.04</v>
      </c>
      <c r="GB168">
        <v>-36.6704425</v>
      </c>
      <c r="GC168">
        <v>-0.8598135084427717</v>
      </c>
      <c r="GD168">
        <v>0.09942720424385891</v>
      </c>
      <c r="GE168">
        <v>0</v>
      </c>
      <c r="GF168">
        <v>422.4700588235294</v>
      </c>
      <c r="GG168">
        <v>1.648433925396616</v>
      </c>
      <c r="GH168">
        <v>0.2671934682603043</v>
      </c>
      <c r="GI168">
        <v>0</v>
      </c>
      <c r="GJ168">
        <v>1.5170585</v>
      </c>
      <c r="GK168">
        <v>-0.109555046904317</v>
      </c>
      <c r="GL168">
        <v>0.01060211194762629</v>
      </c>
      <c r="GM168">
        <v>0</v>
      </c>
      <c r="GN168">
        <v>0</v>
      </c>
      <c r="GO168">
        <v>3</v>
      </c>
      <c r="GP168" t="s">
        <v>458</v>
      </c>
      <c r="GQ168">
        <v>3.1021</v>
      </c>
      <c r="GR168">
        <v>2.72534</v>
      </c>
      <c r="GS168">
        <v>0.145012</v>
      </c>
      <c r="GT168">
        <v>0.149091</v>
      </c>
      <c r="GU168">
        <v>0.101376</v>
      </c>
      <c r="GV168">
        <v>0.09778920000000001</v>
      </c>
      <c r="GW168">
        <v>22341.9</v>
      </c>
      <c r="GX168">
        <v>20197.9</v>
      </c>
      <c r="GY168">
        <v>26695.6</v>
      </c>
      <c r="GZ168">
        <v>23959.3</v>
      </c>
      <c r="HA168">
        <v>38390.1</v>
      </c>
      <c r="HB168">
        <v>31958.6</v>
      </c>
      <c r="HC168">
        <v>46612.8</v>
      </c>
      <c r="HD168">
        <v>37902.1</v>
      </c>
      <c r="HE168">
        <v>1.86677</v>
      </c>
      <c r="HF168">
        <v>1.866</v>
      </c>
      <c r="HG168">
        <v>0.11871</v>
      </c>
      <c r="HH168">
        <v>0</v>
      </c>
      <c r="HI168">
        <v>28.0701</v>
      </c>
      <c r="HJ168">
        <v>999.9</v>
      </c>
      <c r="HK168">
        <v>48.9</v>
      </c>
      <c r="HL168">
        <v>31.2</v>
      </c>
      <c r="HM168">
        <v>24.5487</v>
      </c>
      <c r="HN168">
        <v>60.8291</v>
      </c>
      <c r="HO168">
        <v>21.8069</v>
      </c>
      <c r="HP168">
        <v>1</v>
      </c>
      <c r="HQ168">
        <v>0.142398</v>
      </c>
      <c r="HR168">
        <v>0.308799</v>
      </c>
      <c r="HS168">
        <v>20.281</v>
      </c>
      <c r="HT168">
        <v>5.2119</v>
      </c>
      <c r="HU168">
        <v>11.98</v>
      </c>
      <c r="HV168">
        <v>4.96365</v>
      </c>
      <c r="HW168">
        <v>3.27453</v>
      </c>
      <c r="HX168">
        <v>9999</v>
      </c>
      <c r="HY168">
        <v>9999</v>
      </c>
      <c r="HZ168">
        <v>9999</v>
      </c>
      <c r="IA168">
        <v>31.8</v>
      </c>
      <c r="IB168">
        <v>1.86398</v>
      </c>
      <c r="IC168">
        <v>1.86014</v>
      </c>
      <c r="ID168">
        <v>1.85838</v>
      </c>
      <c r="IE168">
        <v>1.85979</v>
      </c>
      <c r="IF168">
        <v>1.8599</v>
      </c>
      <c r="IG168">
        <v>1.85837</v>
      </c>
      <c r="IH168">
        <v>1.85745</v>
      </c>
      <c r="II168">
        <v>1.85242</v>
      </c>
      <c r="IJ168">
        <v>0</v>
      </c>
      <c r="IK168">
        <v>0</v>
      </c>
      <c r="IL168">
        <v>0</v>
      </c>
      <c r="IM168">
        <v>0</v>
      </c>
      <c r="IN168" t="s">
        <v>441</v>
      </c>
      <c r="IO168" t="s">
        <v>442</v>
      </c>
      <c r="IP168" t="s">
        <v>443</v>
      </c>
      <c r="IQ168" t="s">
        <v>443</v>
      </c>
      <c r="IR168" t="s">
        <v>443</v>
      </c>
      <c r="IS168" t="s">
        <v>443</v>
      </c>
      <c r="IT168">
        <v>0</v>
      </c>
      <c r="IU168">
        <v>100</v>
      </c>
      <c r="IV168">
        <v>100</v>
      </c>
      <c r="IW168">
        <v>-0.5669999999999999</v>
      </c>
      <c r="IX168">
        <v>0.2891</v>
      </c>
      <c r="IY168">
        <v>-0.819046093373875</v>
      </c>
      <c r="IZ168">
        <v>-0.0008311593448893811</v>
      </c>
      <c r="JA168">
        <v>1.768286430498992E-06</v>
      </c>
      <c r="JB168">
        <v>-5.176383660599935E-10</v>
      </c>
      <c r="JC168">
        <v>0.01793090377665582</v>
      </c>
      <c r="JD168">
        <v>0.002652576625932546</v>
      </c>
      <c r="JE168">
        <v>0.0004569377311329863</v>
      </c>
      <c r="JF168">
        <v>1.003524486243527E-07</v>
      </c>
      <c r="JG168">
        <v>2</v>
      </c>
      <c r="JH168">
        <v>1975</v>
      </c>
      <c r="JI168">
        <v>1</v>
      </c>
      <c r="JJ168">
        <v>26</v>
      </c>
      <c r="JK168">
        <v>201436.5</v>
      </c>
      <c r="JL168">
        <v>201436.7</v>
      </c>
      <c r="JM168">
        <v>2.10571</v>
      </c>
      <c r="JN168">
        <v>2.61597</v>
      </c>
      <c r="JO168">
        <v>1.49658</v>
      </c>
      <c r="JP168">
        <v>2.34497</v>
      </c>
      <c r="JQ168">
        <v>1.54907</v>
      </c>
      <c r="JR168">
        <v>2.39746</v>
      </c>
      <c r="JS168">
        <v>36.1285</v>
      </c>
      <c r="JT168">
        <v>24.1751</v>
      </c>
      <c r="JU168">
        <v>18</v>
      </c>
      <c r="JV168">
        <v>481.858</v>
      </c>
      <c r="JW168">
        <v>495.956</v>
      </c>
      <c r="JX168">
        <v>27.2706</v>
      </c>
      <c r="JY168">
        <v>29.092</v>
      </c>
      <c r="JZ168">
        <v>30.0003</v>
      </c>
      <c r="KA168">
        <v>29.2364</v>
      </c>
      <c r="KB168">
        <v>29.2151</v>
      </c>
      <c r="KC168">
        <v>42.2781</v>
      </c>
      <c r="KD168">
        <v>19.6909</v>
      </c>
      <c r="KE168">
        <v>99.62779999999999</v>
      </c>
      <c r="KF168">
        <v>27.2731</v>
      </c>
      <c r="KG168">
        <v>908.485</v>
      </c>
      <c r="KH168">
        <v>20.3735</v>
      </c>
      <c r="KI168">
        <v>101.918</v>
      </c>
      <c r="KJ168">
        <v>91.4096</v>
      </c>
    </row>
    <row r="169" spans="1:296">
      <c r="A169">
        <v>151</v>
      </c>
      <c r="B169">
        <v>1759075802</v>
      </c>
      <c r="C169">
        <v>2718.900000095367</v>
      </c>
      <c r="D169" t="s">
        <v>746</v>
      </c>
      <c r="E169" t="s">
        <v>747</v>
      </c>
      <c r="F169">
        <v>5</v>
      </c>
      <c r="G169" t="s">
        <v>639</v>
      </c>
      <c r="H169">
        <v>1759075794.214286</v>
      </c>
      <c r="I169">
        <f>(J169)/1000</f>
        <v>0</v>
      </c>
      <c r="J169">
        <f>IF(DO169, AM169, AG169)</f>
        <v>0</v>
      </c>
      <c r="K169">
        <f>IF(DO169, AH169, AF169)</f>
        <v>0</v>
      </c>
      <c r="L169">
        <f>DQ169 - IF(AT169&gt;1, K169*DK169*100.0/(AV169), 0)</f>
        <v>0</v>
      </c>
      <c r="M169">
        <f>((S169-I169/2)*L169-K169)/(S169+I169/2)</f>
        <v>0</v>
      </c>
      <c r="N169">
        <f>M169*(DX169+DY169)/1000.0</f>
        <v>0</v>
      </c>
      <c r="O169">
        <f>(DQ169 - IF(AT169&gt;1, K169*DK169*100.0/(AV169), 0))*(DX169+DY169)/1000.0</f>
        <v>0</v>
      </c>
      <c r="P169">
        <f>2.0/((1/R169-1/Q169)+SIGN(R169)*SQRT((1/R169-1/Q169)*(1/R169-1/Q169) + 4*DL169/((DL169+1)*(DL169+1))*(2*1/R169*1/Q169-1/Q169*1/Q169)))</f>
        <v>0</v>
      </c>
      <c r="Q169">
        <f>IF(LEFT(DM169,1)&lt;&gt;"0",IF(LEFT(DM169,1)="1",3.0,DN169),$D$5+$E$5*(EE169*DX169/($K$5*1000))+$F$5*(EE169*DX169/($K$5*1000))*MAX(MIN(DK169,$J$5),$I$5)*MAX(MIN(DK169,$J$5),$I$5)+$G$5*MAX(MIN(DK169,$J$5),$I$5)*(EE169*DX169/($K$5*1000))+$H$5*(EE169*DX169/($K$5*1000))*(EE169*DX169/($K$5*1000)))</f>
        <v>0</v>
      </c>
      <c r="R169">
        <f>I169*(1000-(1000*0.61365*exp(17.502*V169/(240.97+V169))/(DX169+DY169)+DS169)/2)/(1000*0.61365*exp(17.502*V169/(240.97+V169))/(DX169+DY169)-DS169)</f>
        <v>0</v>
      </c>
      <c r="S169">
        <f>1/((DL169+1)/(P169/1.6)+1/(Q169/1.37)) + DL169/((DL169+1)/(P169/1.6) + DL169/(Q169/1.37))</f>
        <v>0</v>
      </c>
      <c r="T169">
        <f>(DG169*DJ169)</f>
        <v>0</v>
      </c>
      <c r="U169">
        <f>(DZ169+(T169+2*0.95*5.67E-8*(((DZ169+$B$9)+273)^4-(DZ169+273)^4)-44100*I169)/(1.84*29.3*Q169+8*0.95*5.67E-8*(DZ169+273)^3))</f>
        <v>0</v>
      </c>
      <c r="V169">
        <f>($C$9*EA169+$D$9*EB169+$E$9*U169)</f>
        <v>0</v>
      </c>
      <c r="W169">
        <f>0.61365*exp(17.502*V169/(240.97+V169))</f>
        <v>0</v>
      </c>
      <c r="X169">
        <f>(Y169/Z169*100)</f>
        <v>0</v>
      </c>
      <c r="Y169">
        <f>DS169*(DX169+DY169)/1000</f>
        <v>0</v>
      </c>
      <c r="Z169">
        <f>0.61365*exp(17.502*DZ169/(240.97+DZ169))</f>
        <v>0</v>
      </c>
      <c r="AA169">
        <f>(W169-DS169*(DX169+DY169)/1000)</f>
        <v>0</v>
      </c>
      <c r="AB169">
        <f>(-I169*44100)</f>
        <v>0</v>
      </c>
      <c r="AC169">
        <f>2*29.3*Q169*0.92*(DZ169-V169)</f>
        <v>0</v>
      </c>
      <c r="AD169">
        <f>2*0.95*5.67E-8*(((DZ169+$B$9)+273)^4-(V169+273)^4)</f>
        <v>0</v>
      </c>
      <c r="AE169">
        <f>T169+AD169+AB169+AC169</f>
        <v>0</v>
      </c>
      <c r="AF169">
        <f>DW169*AT169*(DR169-DQ169*(1000-AT169*DT169)/(1000-AT169*DS169))/(100*DK169)</f>
        <v>0</v>
      </c>
      <c r="AG169">
        <f>1000*DW169*AT169*(DS169-DT169)/(100*DK169*(1000-AT169*DS169))</f>
        <v>0</v>
      </c>
      <c r="AH169">
        <f>(AI169 - AJ169 - DX169*1E3/(8.314*(DZ169+273.15)) * AL169/DW169 * AK169) * DW169/(100*DK169) * (1000 - DT169)/1000</f>
        <v>0</v>
      </c>
      <c r="AI169">
        <v>909.5911225312781</v>
      </c>
      <c r="AJ169">
        <v>882.4287939393935</v>
      </c>
      <c r="AK169">
        <v>3.417380444923601</v>
      </c>
      <c r="AL169">
        <v>65.07679589717384</v>
      </c>
      <c r="AM169">
        <f>(AO169 - AN169 + DX169*1E3/(8.314*(DZ169+273.15)) * AQ169/DW169 * AP169) * DW169/(100*DK169) * 1000/(1000 - AO169)</f>
        <v>0</v>
      </c>
      <c r="AN169">
        <v>20.37717226666667</v>
      </c>
      <c r="AO169">
        <v>21.86757696969696</v>
      </c>
      <c r="AP169">
        <v>-7.497682709480971E-05</v>
      </c>
      <c r="AQ169">
        <v>105.27</v>
      </c>
      <c r="AR169">
        <v>1</v>
      </c>
      <c r="AS169">
        <v>0</v>
      </c>
      <c r="AT169">
        <f>IF(AR169*$H$15&gt;=AV169,1.0,(AV169/(AV169-AR169*$H$15)))</f>
        <v>0</v>
      </c>
      <c r="AU169">
        <f>(AT169-1)*100</f>
        <v>0</v>
      </c>
      <c r="AV169">
        <f>MAX(0,($B$15+$C$15*EE169)/(1+$D$15*EE169)*DX169/(DZ169+273)*$E$15)</f>
        <v>0</v>
      </c>
      <c r="AW169" t="s">
        <v>437</v>
      </c>
      <c r="AX169" t="s">
        <v>437</v>
      </c>
      <c r="AY169">
        <v>0</v>
      </c>
      <c r="AZ169">
        <v>0</v>
      </c>
      <c r="BA169">
        <f>1-AY169/AZ169</f>
        <v>0</v>
      </c>
      <c r="BB169">
        <v>0</v>
      </c>
      <c r="BC169" t="s">
        <v>437</v>
      </c>
      <c r="BD169" t="s">
        <v>437</v>
      </c>
      <c r="BE169">
        <v>0</v>
      </c>
      <c r="BF169">
        <v>0</v>
      </c>
      <c r="BG169">
        <f>1-BE169/BF169</f>
        <v>0</v>
      </c>
      <c r="BH169">
        <v>0.5</v>
      </c>
      <c r="BI169">
        <f>DH169</f>
        <v>0</v>
      </c>
      <c r="BJ169">
        <f>K169</f>
        <v>0</v>
      </c>
      <c r="BK169">
        <f>BG169*BH169*BI169</f>
        <v>0</v>
      </c>
      <c r="BL169">
        <f>(BJ169-BB169)/BI169</f>
        <v>0</v>
      </c>
      <c r="BM169">
        <f>(AZ169-BF169)/BF169</f>
        <v>0</v>
      </c>
      <c r="BN169">
        <f>AY169/(BA169+AY169/BF169)</f>
        <v>0</v>
      </c>
      <c r="BO169" t="s">
        <v>437</v>
      </c>
      <c r="BP169">
        <v>0</v>
      </c>
      <c r="BQ169">
        <f>IF(BP169&lt;&gt;0, BP169, BN169)</f>
        <v>0</v>
      </c>
      <c r="BR169">
        <f>1-BQ169/BF169</f>
        <v>0</v>
      </c>
      <c r="BS169">
        <f>(BF169-BE169)/(BF169-BQ169)</f>
        <v>0</v>
      </c>
      <c r="BT169">
        <f>(AZ169-BF169)/(AZ169-BQ169)</f>
        <v>0</v>
      </c>
      <c r="BU169">
        <f>(BF169-BE169)/(BF169-AY169)</f>
        <v>0</v>
      </c>
      <c r="BV169">
        <f>(AZ169-BF169)/(AZ169-AY169)</f>
        <v>0</v>
      </c>
      <c r="BW169">
        <f>(BS169*BQ169/BE169)</f>
        <v>0</v>
      </c>
      <c r="BX169">
        <f>(1-BW169)</f>
        <v>0</v>
      </c>
      <c r="DG169">
        <f>$B$13*EF169+$C$13*EG169+$F$13*ER169*(1-EU169)</f>
        <v>0</v>
      </c>
      <c r="DH169">
        <f>DG169*DI169</f>
        <v>0</v>
      </c>
      <c r="DI169">
        <f>($B$13*$D$11+$C$13*$D$11+$F$13*((FE169+EW169)/MAX(FE169+EW169+FF169, 0.1)*$I$11+FF169/MAX(FE169+EW169+FF169, 0.1)*$J$11))/($B$13+$C$13+$F$13)</f>
        <v>0</v>
      </c>
      <c r="DJ169">
        <f>($B$13*$K$11+$C$13*$K$11+$F$13*((FE169+EW169)/MAX(FE169+EW169+FF169, 0.1)*$P$11+FF169/MAX(FE169+EW169+FF169, 0.1)*$Q$11))/($B$13+$C$13+$F$13)</f>
        <v>0</v>
      </c>
      <c r="DK169">
        <v>2.96</v>
      </c>
      <c r="DL169">
        <v>0.5</v>
      </c>
      <c r="DM169" t="s">
        <v>438</v>
      </c>
      <c r="DN169">
        <v>2</v>
      </c>
      <c r="DO169" t="b">
        <v>1</v>
      </c>
      <c r="DP169">
        <v>1759075794.214286</v>
      </c>
      <c r="DQ169">
        <v>838.7272857142859</v>
      </c>
      <c r="DR169">
        <v>875.4411785714285</v>
      </c>
      <c r="DS169">
        <v>21.87422857142857</v>
      </c>
      <c r="DT169">
        <v>20.371425</v>
      </c>
      <c r="DU169">
        <v>839.3042857142857</v>
      </c>
      <c r="DV169">
        <v>21.58513928571429</v>
      </c>
      <c r="DW169">
        <v>500.0493214285714</v>
      </c>
      <c r="DX169">
        <v>90.90112857142857</v>
      </c>
      <c r="DY169">
        <v>0.06724664285714285</v>
      </c>
      <c r="DZ169">
        <v>28.80361785714285</v>
      </c>
      <c r="EA169">
        <v>30.00514999999999</v>
      </c>
      <c r="EB169">
        <v>999.9000000000002</v>
      </c>
      <c r="EC169">
        <v>0</v>
      </c>
      <c r="ED169">
        <v>0</v>
      </c>
      <c r="EE169">
        <v>10004.93571428572</v>
      </c>
      <c r="EF169">
        <v>0</v>
      </c>
      <c r="EG169">
        <v>11.1107</v>
      </c>
      <c r="EH169">
        <v>-36.71391785714286</v>
      </c>
      <c r="EI169">
        <v>857.4840714285714</v>
      </c>
      <c r="EJ169">
        <v>893.6461428571429</v>
      </c>
      <c r="EK169">
        <v>1.502798571428572</v>
      </c>
      <c r="EL169">
        <v>875.4411785714285</v>
      </c>
      <c r="EM169">
        <v>20.371425</v>
      </c>
      <c r="EN169">
        <v>1.988391071428572</v>
      </c>
      <c r="EO169">
        <v>1.851786071428571</v>
      </c>
      <c r="EP169">
        <v>17.35220357142857</v>
      </c>
      <c r="EQ169">
        <v>16.23092142857143</v>
      </c>
      <c r="ER169">
        <v>2000.001071428571</v>
      </c>
      <c r="ES169">
        <v>0.9799962500000002</v>
      </c>
      <c r="ET169">
        <v>0.02000408214285714</v>
      </c>
      <c r="EU169">
        <v>0</v>
      </c>
      <c r="EV169">
        <v>422.7</v>
      </c>
      <c r="EW169">
        <v>5.00078</v>
      </c>
      <c r="EX169">
        <v>8360.917857142858</v>
      </c>
      <c r="EY169">
        <v>16379.62142857143</v>
      </c>
      <c r="EZ169">
        <v>39.50657142857142</v>
      </c>
      <c r="FA169">
        <v>40.45499999999999</v>
      </c>
      <c r="FB169">
        <v>39.84121428571427</v>
      </c>
      <c r="FC169">
        <v>40.04660714285713</v>
      </c>
      <c r="FD169">
        <v>40.58228571428571</v>
      </c>
      <c r="FE169">
        <v>1955.091071428572</v>
      </c>
      <c r="FF169">
        <v>39.91</v>
      </c>
      <c r="FG169">
        <v>0</v>
      </c>
      <c r="FH169">
        <v>1759075794.2</v>
      </c>
      <c r="FI169">
        <v>0</v>
      </c>
      <c r="FJ169">
        <v>422.6857692307692</v>
      </c>
      <c r="FK169">
        <v>2.069470087343332</v>
      </c>
      <c r="FL169">
        <v>24.29641027462954</v>
      </c>
      <c r="FM169">
        <v>8361.058076923076</v>
      </c>
      <c r="FN169">
        <v>15</v>
      </c>
      <c r="FO169">
        <v>0</v>
      </c>
      <c r="FP169" t="s">
        <v>439</v>
      </c>
      <c r="FQ169">
        <v>1746989605.5</v>
      </c>
      <c r="FR169">
        <v>1746989593.5</v>
      </c>
      <c r="FS169">
        <v>0</v>
      </c>
      <c r="FT169">
        <v>-0.274</v>
      </c>
      <c r="FU169">
        <v>-0.002</v>
      </c>
      <c r="FV169">
        <v>2.549</v>
      </c>
      <c r="FW169">
        <v>0.129</v>
      </c>
      <c r="FX169">
        <v>420</v>
      </c>
      <c r="FY169">
        <v>17</v>
      </c>
      <c r="FZ169">
        <v>0.02</v>
      </c>
      <c r="GA169">
        <v>0.04</v>
      </c>
      <c r="GB169">
        <v>-36.67969268292683</v>
      </c>
      <c r="GC169">
        <v>-0.2825790940766708</v>
      </c>
      <c r="GD169">
        <v>0.09319221780092768</v>
      </c>
      <c r="GE169">
        <v>1</v>
      </c>
      <c r="GF169">
        <v>422.6164705882353</v>
      </c>
      <c r="GG169">
        <v>1.965042019070008</v>
      </c>
      <c r="GH169">
        <v>0.3034455310453914</v>
      </c>
      <c r="GI169">
        <v>0</v>
      </c>
      <c r="GJ169">
        <v>1.507818292682927</v>
      </c>
      <c r="GK169">
        <v>-0.109228222996514</v>
      </c>
      <c r="GL169">
        <v>0.01080508211556456</v>
      </c>
      <c r="GM169">
        <v>0</v>
      </c>
      <c r="GN169">
        <v>1</v>
      </c>
      <c r="GO169">
        <v>3</v>
      </c>
      <c r="GP169" t="s">
        <v>455</v>
      </c>
      <c r="GQ169">
        <v>3.10233</v>
      </c>
      <c r="GR169">
        <v>2.72517</v>
      </c>
      <c r="GS169">
        <v>0.146885</v>
      </c>
      <c r="GT169">
        <v>0.150914</v>
      </c>
      <c r="GU169">
        <v>0.101361</v>
      </c>
      <c r="GV169">
        <v>0.0978083</v>
      </c>
      <c r="GW169">
        <v>22293</v>
      </c>
      <c r="GX169">
        <v>20154.5</v>
      </c>
      <c r="GY169">
        <v>26695.7</v>
      </c>
      <c r="GZ169">
        <v>23959.1</v>
      </c>
      <c r="HA169">
        <v>38391.1</v>
      </c>
      <c r="HB169">
        <v>31958</v>
      </c>
      <c r="HC169">
        <v>46613</v>
      </c>
      <c r="HD169">
        <v>37902</v>
      </c>
      <c r="HE169">
        <v>1.86727</v>
      </c>
      <c r="HF169">
        <v>1.86565</v>
      </c>
      <c r="HG169">
        <v>0.118084</v>
      </c>
      <c r="HH169">
        <v>0</v>
      </c>
      <c r="HI169">
        <v>28.0717</v>
      </c>
      <c r="HJ169">
        <v>999.9</v>
      </c>
      <c r="HK169">
        <v>48.9</v>
      </c>
      <c r="HL169">
        <v>31.2</v>
      </c>
      <c r="HM169">
        <v>24.5479</v>
      </c>
      <c r="HN169">
        <v>60.7791</v>
      </c>
      <c r="HO169">
        <v>21.7268</v>
      </c>
      <c r="HP169">
        <v>1</v>
      </c>
      <c r="HQ169">
        <v>0.142716</v>
      </c>
      <c r="HR169">
        <v>0.311667</v>
      </c>
      <c r="HS169">
        <v>20.281</v>
      </c>
      <c r="HT169">
        <v>5.2125</v>
      </c>
      <c r="HU169">
        <v>11.9798</v>
      </c>
      <c r="HV169">
        <v>4.96375</v>
      </c>
      <c r="HW169">
        <v>3.2745</v>
      </c>
      <c r="HX169">
        <v>9999</v>
      </c>
      <c r="HY169">
        <v>9999</v>
      </c>
      <c r="HZ169">
        <v>9999</v>
      </c>
      <c r="IA169">
        <v>31.8</v>
      </c>
      <c r="IB169">
        <v>1.86401</v>
      </c>
      <c r="IC169">
        <v>1.86016</v>
      </c>
      <c r="ID169">
        <v>1.85842</v>
      </c>
      <c r="IE169">
        <v>1.85979</v>
      </c>
      <c r="IF169">
        <v>1.8599</v>
      </c>
      <c r="IG169">
        <v>1.85838</v>
      </c>
      <c r="IH169">
        <v>1.85745</v>
      </c>
      <c r="II169">
        <v>1.85242</v>
      </c>
      <c r="IJ169">
        <v>0</v>
      </c>
      <c r="IK169">
        <v>0</v>
      </c>
      <c r="IL169">
        <v>0</v>
      </c>
      <c r="IM169">
        <v>0</v>
      </c>
      <c r="IN169" t="s">
        <v>441</v>
      </c>
      <c r="IO169" t="s">
        <v>442</v>
      </c>
      <c r="IP169" t="s">
        <v>443</v>
      </c>
      <c r="IQ169" t="s">
        <v>443</v>
      </c>
      <c r="IR169" t="s">
        <v>443</v>
      </c>
      <c r="IS169" t="s">
        <v>443</v>
      </c>
      <c r="IT169">
        <v>0</v>
      </c>
      <c r="IU169">
        <v>100</v>
      </c>
      <c r="IV169">
        <v>100</v>
      </c>
      <c r="IW169">
        <v>-0.549</v>
      </c>
      <c r="IX169">
        <v>0.289</v>
      </c>
      <c r="IY169">
        <v>-0.819046093373875</v>
      </c>
      <c r="IZ169">
        <v>-0.0008311593448893811</v>
      </c>
      <c r="JA169">
        <v>1.768286430498992E-06</v>
      </c>
      <c r="JB169">
        <v>-5.176383660599935E-10</v>
      </c>
      <c r="JC169">
        <v>0.01793090377665582</v>
      </c>
      <c r="JD169">
        <v>0.002652576625932546</v>
      </c>
      <c r="JE169">
        <v>0.0004569377311329863</v>
      </c>
      <c r="JF169">
        <v>1.003524486243527E-07</v>
      </c>
      <c r="JG169">
        <v>2</v>
      </c>
      <c r="JH169">
        <v>1975</v>
      </c>
      <c r="JI169">
        <v>1</v>
      </c>
      <c r="JJ169">
        <v>26</v>
      </c>
      <c r="JK169">
        <v>201436.6</v>
      </c>
      <c r="JL169">
        <v>201436.8</v>
      </c>
      <c r="JM169">
        <v>2.13745</v>
      </c>
      <c r="JN169">
        <v>2.60864</v>
      </c>
      <c r="JO169">
        <v>1.49658</v>
      </c>
      <c r="JP169">
        <v>2.34497</v>
      </c>
      <c r="JQ169">
        <v>1.54785</v>
      </c>
      <c r="JR169">
        <v>2.4585</v>
      </c>
      <c r="JS169">
        <v>36.1285</v>
      </c>
      <c r="JT169">
        <v>24.1838</v>
      </c>
      <c r="JU169">
        <v>18</v>
      </c>
      <c r="JV169">
        <v>482.176</v>
      </c>
      <c r="JW169">
        <v>495.75</v>
      </c>
      <c r="JX169">
        <v>27.2674</v>
      </c>
      <c r="JY169">
        <v>29.0951</v>
      </c>
      <c r="JZ169">
        <v>30.0004</v>
      </c>
      <c r="KA169">
        <v>29.2399</v>
      </c>
      <c r="KB169">
        <v>29.2182</v>
      </c>
      <c r="KC169">
        <v>42.8909</v>
      </c>
      <c r="KD169">
        <v>19.6909</v>
      </c>
      <c r="KE169">
        <v>99.62779999999999</v>
      </c>
      <c r="KF169">
        <v>27.2656</v>
      </c>
      <c r="KG169">
        <v>921.842</v>
      </c>
      <c r="KH169">
        <v>20.3834</v>
      </c>
      <c r="KI169">
        <v>101.918</v>
      </c>
      <c r="KJ169">
        <v>91.4092</v>
      </c>
    </row>
    <row r="170" spans="1:296">
      <c r="A170">
        <v>152</v>
      </c>
      <c r="B170">
        <v>1759075806.5</v>
      </c>
      <c r="C170">
        <v>2723.400000095367</v>
      </c>
      <c r="D170" t="s">
        <v>748</v>
      </c>
      <c r="E170" t="s">
        <v>749</v>
      </c>
      <c r="F170">
        <v>5</v>
      </c>
      <c r="G170" t="s">
        <v>639</v>
      </c>
      <c r="H170">
        <v>1759075798.660714</v>
      </c>
      <c r="I170">
        <f>(J170)/1000</f>
        <v>0</v>
      </c>
      <c r="J170">
        <f>IF(DO170, AM170, AG170)</f>
        <v>0</v>
      </c>
      <c r="K170">
        <f>IF(DO170, AH170, AF170)</f>
        <v>0</v>
      </c>
      <c r="L170">
        <f>DQ170 - IF(AT170&gt;1, K170*DK170*100.0/(AV170), 0)</f>
        <v>0</v>
      </c>
      <c r="M170">
        <f>((S170-I170/2)*L170-K170)/(S170+I170/2)</f>
        <v>0</v>
      </c>
      <c r="N170">
        <f>M170*(DX170+DY170)/1000.0</f>
        <v>0</v>
      </c>
      <c r="O170">
        <f>(DQ170 - IF(AT170&gt;1, K170*DK170*100.0/(AV170), 0))*(DX170+DY170)/1000.0</f>
        <v>0</v>
      </c>
      <c r="P170">
        <f>2.0/((1/R170-1/Q170)+SIGN(R170)*SQRT((1/R170-1/Q170)*(1/R170-1/Q170) + 4*DL170/((DL170+1)*(DL170+1))*(2*1/R170*1/Q170-1/Q170*1/Q170)))</f>
        <v>0</v>
      </c>
      <c r="Q170">
        <f>IF(LEFT(DM170,1)&lt;&gt;"0",IF(LEFT(DM170,1)="1",3.0,DN170),$D$5+$E$5*(EE170*DX170/($K$5*1000))+$F$5*(EE170*DX170/($K$5*1000))*MAX(MIN(DK170,$J$5),$I$5)*MAX(MIN(DK170,$J$5),$I$5)+$G$5*MAX(MIN(DK170,$J$5),$I$5)*(EE170*DX170/($K$5*1000))+$H$5*(EE170*DX170/($K$5*1000))*(EE170*DX170/($K$5*1000)))</f>
        <v>0</v>
      </c>
      <c r="R170">
        <f>I170*(1000-(1000*0.61365*exp(17.502*V170/(240.97+V170))/(DX170+DY170)+DS170)/2)/(1000*0.61365*exp(17.502*V170/(240.97+V170))/(DX170+DY170)-DS170)</f>
        <v>0</v>
      </c>
      <c r="S170">
        <f>1/((DL170+1)/(P170/1.6)+1/(Q170/1.37)) + DL170/((DL170+1)/(P170/1.6) + DL170/(Q170/1.37))</f>
        <v>0</v>
      </c>
      <c r="T170">
        <f>(DG170*DJ170)</f>
        <v>0</v>
      </c>
      <c r="U170">
        <f>(DZ170+(T170+2*0.95*5.67E-8*(((DZ170+$B$9)+273)^4-(DZ170+273)^4)-44100*I170)/(1.84*29.3*Q170+8*0.95*5.67E-8*(DZ170+273)^3))</f>
        <v>0</v>
      </c>
      <c r="V170">
        <f>($C$9*EA170+$D$9*EB170+$E$9*U170)</f>
        <v>0</v>
      </c>
      <c r="W170">
        <f>0.61365*exp(17.502*V170/(240.97+V170))</f>
        <v>0</v>
      </c>
      <c r="X170">
        <f>(Y170/Z170*100)</f>
        <v>0</v>
      </c>
      <c r="Y170">
        <f>DS170*(DX170+DY170)/1000</f>
        <v>0</v>
      </c>
      <c r="Z170">
        <f>0.61365*exp(17.502*DZ170/(240.97+DZ170))</f>
        <v>0</v>
      </c>
      <c r="AA170">
        <f>(W170-DS170*(DX170+DY170)/1000)</f>
        <v>0</v>
      </c>
      <c r="AB170">
        <f>(-I170*44100)</f>
        <v>0</v>
      </c>
      <c r="AC170">
        <f>2*29.3*Q170*0.92*(DZ170-V170)</f>
        <v>0</v>
      </c>
      <c r="AD170">
        <f>2*0.95*5.67E-8*(((DZ170+$B$9)+273)^4-(V170+273)^4)</f>
        <v>0</v>
      </c>
      <c r="AE170">
        <f>T170+AD170+AB170+AC170</f>
        <v>0</v>
      </c>
      <c r="AF170">
        <f>DW170*AT170*(DR170-DQ170*(1000-AT170*DT170)/(1000-AT170*DS170))/(100*DK170)</f>
        <v>0</v>
      </c>
      <c r="AG170">
        <f>1000*DW170*AT170*(DS170-DT170)/(100*DK170*(1000-AT170*DS170))</f>
        <v>0</v>
      </c>
      <c r="AH170">
        <f>(AI170 - AJ170 - DX170*1E3/(8.314*(DZ170+273.15)) * AL170/DW170 * AK170) * DW170/(100*DK170) * (1000 - DT170)/1000</f>
        <v>0</v>
      </c>
      <c r="AI170">
        <v>925.1188065243947</v>
      </c>
      <c r="AJ170">
        <v>897.9076666666668</v>
      </c>
      <c r="AK170">
        <v>3.431907187201331</v>
      </c>
      <c r="AL170">
        <v>65.07679589717384</v>
      </c>
      <c r="AM170">
        <f>(AO170 - AN170 + DX170*1E3/(8.314*(DZ170+273.15)) * AQ170/DW170 * AP170) * DW170/(100*DK170) * 1000/(1000 - AO170)</f>
        <v>0</v>
      </c>
      <c r="AN170">
        <v>20.38342954666667</v>
      </c>
      <c r="AO170">
        <v>21.86532606060605</v>
      </c>
      <c r="AP170">
        <v>-2.94286838704838E-05</v>
      </c>
      <c r="AQ170">
        <v>105.27</v>
      </c>
      <c r="AR170">
        <v>1</v>
      </c>
      <c r="AS170">
        <v>0</v>
      </c>
      <c r="AT170">
        <f>IF(AR170*$H$15&gt;=AV170,1.0,(AV170/(AV170-AR170*$H$15)))</f>
        <v>0</v>
      </c>
      <c r="AU170">
        <f>(AT170-1)*100</f>
        <v>0</v>
      </c>
      <c r="AV170">
        <f>MAX(0,($B$15+$C$15*EE170)/(1+$D$15*EE170)*DX170/(DZ170+273)*$E$15)</f>
        <v>0</v>
      </c>
      <c r="AW170" t="s">
        <v>437</v>
      </c>
      <c r="AX170" t="s">
        <v>437</v>
      </c>
      <c r="AY170">
        <v>0</v>
      </c>
      <c r="AZ170">
        <v>0</v>
      </c>
      <c r="BA170">
        <f>1-AY170/AZ170</f>
        <v>0</v>
      </c>
      <c r="BB170">
        <v>0</v>
      </c>
      <c r="BC170" t="s">
        <v>437</v>
      </c>
      <c r="BD170" t="s">
        <v>437</v>
      </c>
      <c r="BE170">
        <v>0</v>
      </c>
      <c r="BF170">
        <v>0</v>
      </c>
      <c r="BG170">
        <f>1-BE170/BF170</f>
        <v>0</v>
      </c>
      <c r="BH170">
        <v>0.5</v>
      </c>
      <c r="BI170">
        <f>DH170</f>
        <v>0</v>
      </c>
      <c r="BJ170">
        <f>K170</f>
        <v>0</v>
      </c>
      <c r="BK170">
        <f>BG170*BH170*BI170</f>
        <v>0</v>
      </c>
      <c r="BL170">
        <f>(BJ170-BB170)/BI170</f>
        <v>0</v>
      </c>
      <c r="BM170">
        <f>(AZ170-BF170)/BF170</f>
        <v>0</v>
      </c>
      <c r="BN170">
        <f>AY170/(BA170+AY170/BF170)</f>
        <v>0</v>
      </c>
      <c r="BO170" t="s">
        <v>437</v>
      </c>
      <c r="BP170">
        <v>0</v>
      </c>
      <c r="BQ170">
        <f>IF(BP170&lt;&gt;0, BP170, BN170)</f>
        <v>0</v>
      </c>
      <c r="BR170">
        <f>1-BQ170/BF170</f>
        <v>0</v>
      </c>
      <c r="BS170">
        <f>(BF170-BE170)/(BF170-BQ170)</f>
        <v>0</v>
      </c>
      <c r="BT170">
        <f>(AZ170-BF170)/(AZ170-BQ170)</f>
        <v>0</v>
      </c>
      <c r="BU170">
        <f>(BF170-BE170)/(BF170-AY170)</f>
        <v>0</v>
      </c>
      <c r="BV170">
        <f>(AZ170-BF170)/(AZ170-AY170)</f>
        <v>0</v>
      </c>
      <c r="BW170">
        <f>(BS170*BQ170/BE170)</f>
        <v>0</v>
      </c>
      <c r="BX170">
        <f>(1-BW170)</f>
        <v>0</v>
      </c>
      <c r="DG170">
        <f>$B$13*EF170+$C$13*EG170+$F$13*ER170*(1-EU170)</f>
        <v>0</v>
      </c>
      <c r="DH170">
        <f>DG170*DI170</f>
        <v>0</v>
      </c>
      <c r="DI170">
        <f>($B$13*$D$11+$C$13*$D$11+$F$13*((FE170+EW170)/MAX(FE170+EW170+FF170, 0.1)*$I$11+FF170/MAX(FE170+EW170+FF170, 0.1)*$J$11))/($B$13+$C$13+$F$13)</f>
        <v>0</v>
      </c>
      <c r="DJ170">
        <f>($B$13*$K$11+$C$13*$K$11+$F$13*((FE170+EW170)/MAX(FE170+EW170+FF170, 0.1)*$P$11+FF170/MAX(FE170+EW170+FF170, 0.1)*$Q$11))/($B$13+$C$13+$F$13)</f>
        <v>0</v>
      </c>
      <c r="DK170">
        <v>2.96</v>
      </c>
      <c r="DL170">
        <v>0.5</v>
      </c>
      <c r="DM170" t="s">
        <v>438</v>
      </c>
      <c r="DN170">
        <v>2</v>
      </c>
      <c r="DO170" t="b">
        <v>1</v>
      </c>
      <c r="DP170">
        <v>1759075798.660714</v>
      </c>
      <c r="DQ170">
        <v>853.6427142857144</v>
      </c>
      <c r="DR170">
        <v>890.3413928571428</v>
      </c>
      <c r="DS170">
        <v>21.87092142857142</v>
      </c>
      <c r="DT170">
        <v>20.37643571428572</v>
      </c>
      <c r="DU170">
        <v>854.2040714285715</v>
      </c>
      <c r="DV170">
        <v>21.58190714285714</v>
      </c>
      <c r="DW170">
        <v>500.0271071428572</v>
      </c>
      <c r="DX170">
        <v>90.90139285714285</v>
      </c>
      <c r="DY170">
        <v>0.067102525</v>
      </c>
      <c r="DZ170">
        <v>28.80195714285714</v>
      </c>
      <c r="EA170">
        <v>30.00443214285715</v>
      </c>
      <c r="EB170">
        <v>999.9000000000002</v>
      </c>
      <c r="EC170">
        <v>0</v>
      </c>
      <c r="ED170">
        <v>0</v>
      </c>
      <c r="EE170">
        <v>10006.4525</v>
      </c>
      <c r="EF170">
        <v>0</v>
      </c>
      <c r="EG170">
        <v>11.10863571428571</v>
      </c>
      <c r="EH170">
        <v>-36.69868928571429</v>
      </c>
      <c r="EI170">
        <v>872.730107142857</v>
      </c>
      <c r="EJ170">
        <v>908.8608571428573</v>
      </c>
      <c r="EK170">
        <v>1.494490714285714</v>
      </c>
      <c r="EL170">
        <v>890.3413928571428</v>
      </c>
      <c r="EM170">
        <v>20.37643571428572</v>
      </c>
      <c r="EN170">
        <v>1.988097142857143</v>
      </c>
      <c r="EO170">
        <v>1.852246071428571</v>
      </c>
      <c r="EP170">
        <v>17.34985357142857</v>
      </c>
      <c r="EQ170">
        <v>16.23481785714285</v>
      </c>
      <c r="ER170">
        <v>2000.007857142857</v>
      </c>
      <c r="ES170">
        <v>0.9799963571428574</v>
      </c>
      <c r="ET170">
        <v>0.020003975</v>
      </c>
      <c r="EU170">
        <v>0</v>
      </c>
      <c r="EV170">
        <v>422.7903571428571</v>
      </c>
      <c r="EW170">
        <v>5.00078</v>
      </c>
      <c r="EX170">
        <v>8362.620714285715</v>
      </c>
      <c r="EY170">
        <v>16379.675</v>
      </c>
      <c r="EZ170">
        <v>39.52214285714285</v>
      </c>
      <c r="FA170">
        <v>40.464</v>
      </c>
      <c r="FB170">
        <v>39.83007142857142</v>
      </c>
      <c r="FC170">
        <v>40.05103571428571</v>
      </c>
      <c r="FD170">
        <v>40.5777857142857</v>
      </c>
      <c r="FE170">
        <v>1955.097857142857</v>
      </c>
      <c r="FF170">
        <v>39.91</v>
      </c>
      <c r="FG170">
        <v>0</v>
      </c>
      <c r="FH170">
        <v>1759075799</v>
      </c>
      <c r="FI170">
        <v>0</v>
      </c>
      <c r="FJ170">
        <v>422.7700384615385</v>
      </c>
      <c r="FK170">
        <v>0.9782905956336737</v>
      </c>
      <c r="FL170">
        <v>22.67623929386964</v>
      </c>
      <c r="FM170">
        <v>8362.862307692309</v>
      </c>
      <c r="FN170">
        <v>15</v>
      </c>
      <c r="FO170">
        <v>0</v>
      </c>
      <c r="FP170" t="s">
        <v>439</v>
      </c>
      <c r="FQ170">
        <v>1746989605.5</v>
      </c>
      <c r="FR170">
        <v>1746989593.5</v>
      </c>
      <c r="FS170">
        <v>0</v>
      </c>
      <c r="FT170">
        <v>-0.274</v>
      </c>
      <c r="FU170">
        <v>-0.002</v>
      </c>
      <c r="FV170">
        <v>2.549</v>
      </c>
      <c r="FW170">
        <v>0.129</v>
      </c>
      <c r="FX170">
        <v>420</v>
      </c>
      <c r="FY170">
        <v>17</v>
      </c>
      <c r="FZ170">
        <v>0.02</v>
      </c>
      <c r="GA170">
        <v>0.04</v>
      </c>
      <c r="GB170">
        <v>-36.70466585365854</v>
      </c>
      <c r="GC170">
        <v>0.2603205574912726</v>
      </c>
      <c r="GD170">
        <v>0.06855954367664166</v>
      </c>
      <c r="GE170">
        <v>1</v>
      </c>
      <c r="GF170">
        <v>422.7045588235294</v>
      </c>
      <c r="GG170">
        <v>1.373124522579964</v>
      </c>
      <c r="GH170">
        <v>0.2700294309859885</v>
      </c>
      <c r="GI170">
        <v>0</v>
      </c>
      <c r="GJ170">
        <v>1.500209024390244</v>
      </c>
      <c r="GK170">
        <v>-0.1091941463414616</v>
      </c>
      <c r="GL170">
        <v>0.01079737203909473</v>
      </c>
      <c r="GM170">
        <v>0</v>
      </c>
      <c r="GN170">
        <v>1</v>
      </c>
      <c r="GO170">
        <v>3</v>
      </c>
      <c r="GP170" t="s">
        <v>455</v>
      </c>
      <c r="GQ170">
        <v>3.1021</v>
      </c>
      <c r="GR170">
        <v>2.72502</v>
      </c>
      <c r="GS170">
        <v>0.148558</v>
      </c>
      <c r="GT170">
        <v>0.152549</v>
      </c>
      <c r="GU170">
        <v>0.101354</v>
      </c>
      <c r="GV170">
        <v>0.09782929999999999</v>
      </c>
      <c r="GW170">
        <v>22249.3</v>
      </c>
      <c r="GX170">
        <v>20115.6</v>
      </c>
      <c r="GY170">
        <v>26695.7</v>
      </c>
      <c r="GZ170">
        <v>23959</v>
      </c>
      <c r="HA170">
        <v>38391.4</v>
      </c>
      <c r="HB170">
        <v>31957.3</v>
      </c>
      <c r="HC170">
        <v>46612.7</v>
      </c>
      <c r="HD170">
        <v>37901.8</v>
      </c>
      <c r="HE170">
        <v>1.86685</v>
      </c>
      <c r="HF170">
        <v>1.86602</v>
      </c>
      <c r="HG170">
        <v>0.119261</v>
      </c>
      <c r="HH170">
        <v>0</v>
      </c>
      <c r="HI170">
        <v>28.0717</v>
      </c>
      <c r="HJ170">
        <v>999.9</v>
      </c>
      <c r="HK170">
        <v>48.9</v>
      </c>
      <c r="HL170">
        <v>31.1</v>
      </c>
      <c r="HM170">
        <v>24.408</v>
      </c>
      <c r="HN170">
        <v>60.8891</v>
      </c>
      <c r="HO170">
        <v>21.7949</v>
      </c>
      <c r="HP170">
        <v>1</v>
      </c>
      <c r="HQ170">
        <v>0.142917</v>
      </c>
      <c r="HR170">
        <v>0.29793</v>
      </c>
      <c r="HS170">
        <v>20.2808</v>
      </c>
      <c r="HT170">
        <v>5.21145</v>
      </c>
      <c r="HU170">
        <v>11.9797</v>
      </c>
      <c r="HV170">
        <v>4.96345</v>
      </c>
      <c r="HW170">
        <v>3.27433</v>
      </c>
      <c r="HX170">
        <v>9999</v>
      </c>
      <c r="HY170">
        <v>9999</v>
      </c>
      <c r="HZ170">
        <v>9999</v>
      </c>
      <c r="IA170">
        <v>31.8</v>
      </c>
      <c r="IB170">
        <v>1.864</v>
      </c>
      <c r="IC170">
        <v>1.86018</v>
      </c>
      <c r="ID170">
        <v>1.85838</v>
      </c>
      <c r="IE170">
        <v>1.85981</v>
      </c>
      <c r="IF170">
        <v>1.8599</v>
      </c>
      <c r="IG170">
        <v>1.85837</v>
      </c>
      <c r="IH170">
        <v>1.85745</v>
      </c>
      <c r="II170">
        <v>1.85242</v>
      </c>
      <c r="IJ170">
        <v>0</v>
      </c>
      <c r="IK170">
        <v>0</v>
      </c>
      <c r="IL170">
        <v>0</v>
      </c>
      <c r="IM170">
        <v>0</v>
      </c>
      <c r="IN170" t="s">
        <v>441</v>
      </c>
      <c r="IO170" t="s">
        <v>442</v>
      </c>
      <c r="IP170" t="s">
        <v>443</v>
      </c>
      <c r="IQ170" t="s">
        <v>443</v>
      </c>
      <c r="IR170" t="s">
        <v>443</v>
      </c>
      <c r="IS170" t="s">
        <v>443</v>
      </c>
      <c r="IT170">
        <v>0</v>
      </c>
      <c r="IU170">
        <v>100</v>
      </c>
      <c r="IV170">
        <v>100</v>
      </c>
      <c r="IW170">
        <v>-0.533</v>
      </c>
      <c r="IX170">
        <v>0.2889</v>
      </c>
      <c r="IY170">
        <v>-0.819046093373875</v>
      </c>
      <c r="IZ170">
        <v>-0.0008311593448893811</v>
      </c>
      <c r="JA170">
        <v>1.768286430498992E-06</v>
      </c>
      <c r="JB170">
        <v>-5.176383660599935E-10</v>
      </c>
      <c r="JC170">
        <v>0.01793090377665582</v>
      </c>
      <c r="JD170">
        <v>0.002652576625932546</v>
      </c>
      <c r="JE170">
        <v>0.0004569377311329863</v>
      </c>
      <c r="JF170">
        <v>1.003524486243527E-07</v>
      </c>
      <c r="JG170">
        <v>2</v>
      </c>
      <c r="JH170">
        <v>1975</v>
      </c>
      <c r="JI170">
        <v>1</v>
      </c>
      <c r="JJ170">
        <v>26</v>
      </c>
      <c r="JK170">
        <v>201436.7</v>
      </c>
      <c r="JL170">
        <v>201436.9</v>
      </c>
      <c r="JM170">
        <v>2.16431</v>
      </c>
      <c r="JN170">
        <v>2.61353</v>
      </c>
      <c r="JO170">
        <v>1.49658</v>
      </c>
      <c r="JP170">
        <v>2.34497</v>
      </c>
      <c r="JQ170">
        <v>1.54907</v>
      </c>
      <c r="JR170">
        <v>2.3999</v>
      </c>
      <c r="JS170">
        <v>36.1285</v>
      </c>
      <c r="JT170">
        <v>24.1751</v>
      </c>
      <c r="JU170">
        <v>18</v>
      </c>
      <c r="JV170">
        <v>481.949</v>
      </c>
      <c r="JW170">
        <v>496.025</v>
      </c>
      <c r="JX170">
        <v>27.2628</v>
      </c>
      <c r="JY170">
        <v>29.0978</v>
      </c>
      <c r="JZ170">
        <v>30.0002</v>
      </c>
      <c r="KA170">
        <v>29.2427</v>
      </c>
      <c r="KB170">
        <v>29.2213</v>
      </c>
      <c r="KC170">
        <v>43.4484</v>
      </c>
      <c r="KD170">
        <v>19.6909</v>
      </c>
      <c r="KE170">
        <v>99.62779999999999</v>
      </c>
      <c r="KF170">
        <v>27.2648</v>
      </c>
      <c r="KG170">
        <v>941.877</v>
      </c>
      <c r="KH170">
        <v>20.3937</v>
      </c>
      <c r="KI170">
        <v>101.918</v>
      </c>
      <c r="KJ170">
        <v>91.4087</v>
      </c>
    </row>
    <row r="171" spans="1:296">
      <c r="A171">
        <v>153</v>
      </c>
      <c r="B171">
        <v>1759075812</v>
      </c>
      <c r="C171">
        <v>2728.900000095367</v>
      </c>
      <c r="D171" t="s">
        <v>750</v>
      </c>
      <c r="E171" t="s">
        <v>751</v>
      </c>
      <c r="F171">
        <v>5</v>
      </c>
      <c r="G171" t="s">
        <v>639</v>
      </c>
      <c r="H171">
        <v>1759075804.232143</v>
      </c>
      <c r="I171">
        <f>(J171)/1000</f>
        <v>0</v>
      </c>
      <c r="J171">
        <f>IF(DO171, AM171, AG171)</f>
        <v>0</v>
      </c>
      <c r="K171">
        <f>IF(DO171, AH171, AF171)</f>
        <v>0</v>
      </c>
      <c r="L171">
        <f>DQ171 - IF(AT171&gt;1, K171*DK171*100.0/(AV171), 0)</f>
        <v>0</v>
      </c>
      <c r="M171">
        <f>((S171-I171/2)*L171-K171)/(S171+I171/2)</f>
        <v>0</v>
      </c>
      <c r="N171">
        <f>M171*(DX171+DY171)/1000.0</f>
        <v>0</v>
      </c>
      <c r="O171">
        <f>(DQ171 - IF(AT171&gt;1, K171*DK171*100.0/(AV171), 0))*(DX171+DY171)/1000.0</f>
        <v>0</v>
      </c>
      <c r="P171">
        <f>2.0/((1/R171-1/Q171)+SIGN(R171)*SQRT((1/R171-1/Q171)*(1/R171-1/Q171) + 4*DL171/((DL171+1)*(DL171+1))*(2*1/R171*1/Q171-1/Q171*1/Q171)))</f>
        <v>0</v>
      </c>
      <c r="Q171">
        <f>IF(LEFT(DM171,1)&lt;&gt;"0",IF(LEFT(DM171,1)="1",3.0,DN171),$D$5+$E$5*(EE171*DX171/($K$5*1000))+$F$5*(EE171*DX171/($K$5*1000))*MAX(MIN(DK171,$J$5),$I$5)*MAX(MIN(DK171,$J$5),$I$5)+$G$5*MAX(MIN(DK171,$J$5),$I$5)*(EE171*DX171/($K$5*1000))+$H$5*(EE171*DX171/($K$5*1000))*(EE171*DX171/($K$5*1000)))</f>
        <v>0</v>
      </c>
      <c r="R171">
        <f>I171*(1000-(1000*0.61365*exp(17.502*V171/(240.97+V171))/(DX171+DY171)+DS171)/2)/(1000*0.61365*exp(17.502*V171/(240.97+V171))/(DX171+DY171)-DS171)</f>
        <v>0</v>
      </c>
      <c r="S171">
        <f>1/((DL171+1)/(P171/1.6)+1/(Q171/1.37)) + DL171/((DL171+1)/(P171/1.6) + DL171/(Q171/1.37))</f>
        <v>0</v>
      </c>
      <c r="T171">
        <f>(DG171*DJ171)</f>
        <v>0</v>
      </c>
      <c r="U171">
        <f>(DZ171+(T171+2*0.95*5.67E-8*(((DZ171+$B$9)+273)^4-(DZ171+273)^4)-44100*I171)/(1.84*29.3*Q171+8*0.95*5.67E-8*(DZ171+273)^3))</f>
        <v>0</v>
      </c>
      <c r="V171">
        <f>($C$9*EA171+$D$9*EB171+$E$9*U171)</f>
        <v>0</v>
      </c>
      <c r="W171">
        <f>0.61365*exp(17.502*V171/(240.97+V171))</f>
        <v>0</v>
      </c>
      <c r="X171">
        <f>(Y171/Z171*100)</f>
        <v>0</v>
      </c>
      <c r="Y171">
        <f>DS171*(DX171+DY171)/1000</f>
        <v>0</v>
      </c>
      <c r="Z171">
        <f>0.61365*exp(17.502*DZ171/(240.97+DZ171))</f>
        <v>0</v>
      </c>
      <c r="AA171">
        <f>(W171-DS171*(DX171+DY171)/1000)</f>
        <v>0</v>
      </c>
      <c r="AB171">
        <f>(-I171*44100)</f>
        <v>0</v>
      </c>
      <c r="AC171">
        <f>2*29.3*Q171*0.92*(DZ171-V171)</f>
        <v>0</v>
      </c>
      <c r="AD171">
        <f>2*0.95*5.67E-8*(((DZ171+$B$9)+273)^4-(V171+273)^4)</f>
        <v>0</v>
      </c>
      <c r="AE171">
        <f>T171+AD171+AB171+AC171</f>
        <v>0</v>
      </c>
      <c r="AF171">
        <f>DW171*AT171*(DR171-DQ171*(1000-AT171*DT171)/(1000-AT171*DS171))/(100*DK171)</f>
        <v>0</v>
      </c>
      <c r="AG171">
        <f>1000*DW171*AT171*(DS171-DT171)/(100*DK171*(1000-AT171*DS171))</f>
        <v>0</v>
      </c>
      <c r="AH171">
        <f>(AI171 - AJ171 - DX171*1E3/(8.314*(DZ171+273.15)) * AL171/DW171 * AK171) * DW171/(100*DK171) * (1000 - DT171)/1000</f>
        <v>0</v>
      </c>
      <c r="AI171">
        <v>943.771663751406</v>
      </c>
      <c r="AJ171">
        <v>916.6944</v>
      </c>
      <c r="AK171">
        <v>3.412696725336719</v>
      </c>
      <c r="AL171">
        <v>65.07679589717384</v>
      </c>
      <c r="AM171">
        <f>(AO171 - AN171 + DX171*1E3/(8.314*(DZ171+273.15)) * AQ171/DW171 * AP171) * DW171/(100*DK171) * 1000/(1000 - AO171)</f>
        <v>0</v>
      </c>
      <c r="AN171">
        <v>20.3874648</v>
      </c>
      <c r="AO171">
        <v>21.85964727272726</v>
      </c>
      <c r="AP171">
        <v>-8.85789059426548E-05</v>
      </c>
      <c r="AQ171">
        <v>105.27</v>
      </c>
      <c r="AR171">
        <v>1</v>
      </c>
      <c r="AS171">
        <v>0</v>
      </c>
      <c r="AT171">
        <f>IF(AR171*$H$15&gt;=AV171,1.0,(AV171/(AV171-AR171*$H$15)))</f>
        <v>0</v>
      </c>
      <c r="AU171">
        <f>(AT171-1)*100</f>
        <v>0</v>
      </c>
      <c r="AV171">
        <f>MAX(0,($B$15+$C$15*EE171)/(1+$D$15*EE171)*DX171/(DZ171+273)*$E$15)</f>
        <v>0</v>
      </c>
      <c r="AW171" t="s">
        <v>437</v>
      </c>
      <c r="AX171" t="s">
        <v>437</v>
      </c>
      <c r="AY171">
        <v>0</v>
      </c>
      <c r="AZ171">
        <v>0</v>
      </c>
      <c r="BA171">
        <f>1-AY171/AZ171</f>
        <v>0</v>
      </c>
      <c r="BB171">
        <v>0</v>
      </c>
      <c r="BC171" t="s">
        <v>437</v>
      </c>
      <c r="BD171" t="s">
        <v>437</v>
      </c>
      <c r="BE171">
        <v>0</v>
      </c>
      <c r="BF171">
        <v>0</v>
      </c>
      <c r="BG171">
        <f>1-BE171/BF171</f>
        <v>0</v>
      </c>
      <c r="BH171">
        <v>0.5</v>
      </c>
      <c r="BI171">
        <f>DH171</f>
        <v>0</v>
      </c>
      <c r="BJ171">
        <f>K171</f>
        <v>0</v>
      </c>
      <c r="BK171">
        <f>BG171*BH171*BI171</f>
        <v>0</v>
      </c>
      <c r="BL171">
        <f>(BJ171-BB171)/BI171</f>
        <v>0</v>
      </c>
      <c r="BM171">
        <f>(AZ171-BF171)/BF171</f>
        <v>0</v>
      </c>
      <c r="BN171">
        <f>AY171/(BA171+AY171/BF171)</f>
        <v>0</v>
      </c>
      <c r="BO171" t="s">
        <v>437</v>
      </c>
      <c r="BP171">
        <v>0</v>
      </c>
      <c r="BQ171">
        <f>IF(BP171&lt;&gt;0, BP171, BN171)</f>
        <v>0</v>
      </c>
      <c r="BR171">
        <f>1-BQ171/BF171</f>
        <v>0</v>
      </c>
      <c r="BS171">
        <f>(BF171-BE171)/(BF171-BQ171)</f>
        <v>0</v>
      </c>
      <c r="BT171">
        <f>(AZ171-BF171)/(AZ171-BQ171)</f>
        <v>0</v>
      </c>
      <c r="BU171">
        <f>(BF171-BE171)/(BF171-AY171)</f>
        <v>0</v>
      </c>
      <c r="BV171">
        <f>(AZ171-BF171)/(AZ171-AY171)</f>
        <v>0</v>
      </c>
      <c r="BW171">
        <f>(BS171*BQ171/BE171)</f>
        <v>0</v>
      </c>
      <c r="BX171">
        <f>(1-BW171)</f>
        <v>0</v>
      </c>
      <c r="DG171">
        <f>$B$13*EF171+$C$13*EG171+$F$13*ER171*(1-EU171)</f>
        <v>0</v>
      </c>
      <c r="DH171">
        <f>DG171*DI171</f>
        <v>0</v>
      </c>
      <c r="DI171">
        <f>($B$13*$D$11+$C$13*$D$11+$F$13*((FE171+EW171)/MAX(FE171+EW171+FF171, 0.1)*$I$11+FF171/MAX(FE171+EW171+FF171, 0.1)*$J$11))/($B$13+$C$13+$F$13)</f>
        <v>0</v>
      </c>
      <c r="DJ171">
        <f>($B$13*$K$11+$C$13*$K$11+$F$13*((FE171+EW171)/MAX(FE171+EW171+FF171, 0.1)*$P$11+FF171/MAX(FE171+EW171+FF171, 0.1)*$Q$11))/($B$13+$C$13+$F$13)</f>
        <v>0</v>
      </c>
      <c r="DK171">
        <v>2.96</v>
      </c>
      <c r="DL171">
        <v>0.5</v>
      </c>
      <c r="DM171" t="s">
        <v>438</v>
      </c>
      <c r="DN171">
        <v>2</v>
      </c>
      <c r="DO171" t="b">
        <v>1</v>
      </c>
      <c r="DP171">
        <v>1759075804.232143</v>
      </c>
      <c r="DQ171">
        <v>872.3170714285716</v>
      </c>
      <c r="DR171">
        <v>908.9405357142857</v>
      </c>
      <c r="DS171">
        <v>21.86673928571429</v>
      </c>
      <c r="DT171">
        <v>20.38211428571429</v>
      </c>
      <c r="DU171">
        <v>872.8585714285716</v>
      </c>
      <c r="DV171">
        <v>21.57781428571429</v>
      </c>
      <c r="DW171">
        <v>499.9888928571428</v>
      </c>
      <c r="DX171">
        <v>90.90219999999999</v>
      </c>
      <c r="DY171">
        <v>0.06690608571428572</v>
      </c>
      <c r="DZ171">
        <v>28.80034642857143</v>
      </c>
      <c r="EA171">
        <v>30.00676785714286</v>
      </c>
      <c r="EB171">
        <v>999.9000000000002</v>
      </c>
      <c r="EC171">
        <v>0</v>
      </c>
      <c r="ED171">
        <v>0</v>
      </c>
      <c r="EE171">
        <v>10017.96428571429</v>
      </c>
      <c r="EF171">
        <v>0</v>
      </c>
      <c r="EG171">
        <v>11.10689642857143</v>
      </c>
      <c r="EH171">
        <v>-36.6234</v>
      </c>
      <c r="EI171">
        <v>891.8182142857144</v>
      </c>
      <c r="EJ171">
        <v>927.8521785714285</v>
      </c>
      <c r="EK171">
        <v>1.484628928571429</v>
      </c>
      <c r="EL171">
        <v>908.9405357142857</v>
      </c>
      <c r="EM171">
        <v>20.38211428571429</v>
      </c>
      <c r="EN171">
        <v>1.987735357142857</v>
      </c>
      <c r="EO171">
        <v>1.852779285714286</v>
      </c>
      <c r="EP171">
        <v>17.34697142857143</v>
      </c>
      <c r="EQ171">
        <v>16.23933214285714</v>
      </c>
      <c r="ER171">
        <v>2000.003571428571</v>
      </c>
      <c r="ES171">
        <v>0.9799963571428574</v>
      </c>
      <c r="ET171">
        <v>0.02000396785714285</v>
      </c>
      <c r="EU171">
        <v>0</v>
      </c>
      <c r="EV171">
        <v>422.8917857142857</v>
      </c>
      <c r="EW171">
        <v>5.00078</v>
      </c>
      <c r="EX171">
        <v>8364.794285714284</v>
      </c>
      <c r="EY171">
        <v>16379.64642857143</v>
      </c>
      <c r="EZ171">
        <v>39.52207142857143</v>
      </c>
      <c r="FA171">
        <v>40.46399999999999</v>
      </c>
      <c r="FB171">
        <v>39.82792857142856</v>
      </c>
      <c r="FC171">
        <v>40.04885714285713</v>
      </c>
      <c r="FD171">
        <v>40.56892857142856</v>
      </c>
      <c r="FE171">
        <v>1955.093571428572</v>
      </c>
      <c r="FF171">
        <v>39.91</v>
      </c>
      <c r="FG171">
        <v>0</v>
      </c>
      <c r="FH171">
        <v>1759075803.8</v>
      </c>
      <c r="FI171">
        <v>0</v>
      </c>
      <c r="FJ171">
        <v>422.886576923077</v>
      </c>
      <c r="FK171">
        <v>1.437094007094176</v>
      </c>
      <c r="FL171">
        <v>23.11760685610058</v>
      </c>
      <c r="FM171">
        <v>8364.797307692306</v>
      </c>
      <c r="FN171">
        <v>15</v>
      </c>
      <c r="FO171">
        <v>0</v>
      </c>
      <c r="FP171" t="s">
        <v>439</v>
      </c>
      <c r="FQ171">
        <v>1746989605.5</v>
      </c>
      <c r="FR171">
        <v>1746989593.5</v>
      </c>
      <c r="FS171">
        <v>0</v>
      </c>
      <c r="FT171">
        <v>-0.274</v>
      </c>
      <c r="FU171">
        <v>-0.002</v>
      </c>
      <c r="FV171">
        <v>2.549</v>
      </c>
      <c r="FW171">
        <v>0.129</v>
      </c>
      <c r="FX171">
        <v>420</v>
      </c>
      <c r="FY171">
        <v>17</v>
      </c>
      <c r="FZ171">
        <v>0.02</v>
      </c>
      <c r="GA171">
        <v>0.04</v>
      </c>
      <c r="GB171">
        <v>-36.6683243902439</v>
      </c>
      <c r="GC171">
        <v>0.7337560975609799</v>
      </c>
      <c r="GD171">
        <v>0.09670854574312543</v>
      </c>
      <c r="GE171">
        <v>0</v>
      </c>
      <c r="GF171">
        <v>422.7948529411765</v>
      </c>
      <c r="GG171">
        <v>1.207379676750053</v>
      </c>
      <c r="GH171">
        <v>0.2639706013436042</v>
      </c>
      <c r="GI171">
        <v>0</v>
      </c>
      <c r="GJ171">
        <v>1.491309512195122</v>
      </c>
      <c r="GK171">
        <v>-0.1092221602787489</v>
      </c>
      <c r="GL171">
        <v>0.01081273187005735</v>
      </c>
      <c r="GM171">
        <v>0</v>
      </c>
      <c r="GN171">
        <v>0</v>
      </c>
      <c r="GO171">
        <v>3</v>
      </c>
      <c r="GP171" t="s">
        <v>458</v>
      </c>
      <c r="GQ171">
        <v>3.10216</v>
      </c>
      <c r="GR171">
        <v>2.72531</v>
      </c>
      <c r="GS171">
        <v>0.150574</v>
      </c>
      <c r="GT171">
        <v>0.154532</v>
      </c>
      <c r="GU171">
        <v>0.101334</v>
      </c>
      <c r="GV171">
        <v>0.0978407</v>
      </c>
      <c r="GW171">
        <v>22196.5</v>
      </c>
      <c r="GX171">
        <v>20068.3</v>
      </c>
      <c r="GY171">
        <v>26695.5</v>
      </c>
      <c r="GZ171">
        <v>23958.7</v>
      </c>
      <c r="HA171">
        <v>38392.4</v>
      </c>
      <c r="HB171">
        <v>31956.9</v>
      </c>
      <c r="HC171">
        <v>46612.5</v>
      </c>
      <c r="HD171">
        <v>37901.6</v>
      </c>
      <c r="HE171">
        <v>1.86725</v>
      </c>
      <c r="HF171">
        <v>1.8657</v>
      </c>
      <c r="HG171">
        <v>0.118673</v>
      </c>
      <c r="HH171">
        <v>0</v>
      </c>
      <c r="HI171">
        <v>28.0717</v>
      </c>
      <c r="HJ171">
        <v>999.9</v>
      </c>
      <c r="HK171">
        <v>48.9</v>
      </c>
      <c r="HL171">
        <v>31.2</v>
      </c>
      <c r="HM171">
        <v>24.5473</v>
      </c>
      <c r="HN171">
        <v>60.6191</v>
      </c>
      <c r="HO171">
        <v>22.1274</v>
      </c>
      <c r="HP171">
        <v>1</v>
      </c>
      <c r="HQ171">
        <v>0.143128</v>
      </c>
      <c r="HR171">
        <v>0.321138</v>
      </c>
      <c r="HS171">
        <v>20.2809</v>
      </c>
      <c r="HT171">
        <v>5.21145</v>
      </c>
      <c r="HU171">
        <v>11.9797</v>
      </c>
      <c r="HV171">
        <v>4.96325</v>
      </c>
      <c r="HW171">
        <v>3.27435</v>
      </c>
      <c r="HX171">
        <v>9999</v>
      </c>
      <c r="HY171">
        <v>9999</v>
      </c>
      <c r="HZ171">
        <v>9999</v>
      </c>
      <c r="IA171">
        <v>31.8</v>
      </c>
      <c r="IB171">
        <v>1.86399</v>
      </c>
      <c r="IC171">
        <v>1.86012</v>
      </c>
      <c r="ID171">
        <v>1.85839</v>
      </c>
      <c r="IE171">
        <v>1.85976</v>
      </c>
      <c r="IF171">
        <v>1.85989</v>
      </c>
      <c r="IG171">
        <v>1.85837</v>
      </c>
      <c r="IH171">
        <v>1.85745</v>
      </c>
      <c r="II171">
        <v>1.85242</v>
      </c>
      <c r="IJ171">
        <v>0</v>
      </c>
      <c r="IK171">
        <v>0</v>
      </c>
      <c r="IL171">
        <v>0</v>
      </c>
      <c r="IM171">
        <v>0</v>
      </c>
      <c r="IN171" t="s">
        <v>441</v>
      </c>
      <c r="IO171" t="s">
        <v>442</v>
      </c>
      <c r="IP171" t="s">
        <v>443</v>
      </c>
      <c r="IQ171" t="s">
        <v>443</v>
      </c>
      <c r="IR171" t="s">
        <v>443</v>
      </c>
      <c r="IS171" t="s">
        <v>443</v>
      </c>
      <c r="IT171">
        <v>0</v>
      </c>
      <c r="IU171">
        <v>100</v>
      </c>
      <c r="IV171">
        <v>100</v>
      </c>
      <c r="IW171">
        <v>-0.514</v>
      </c>
      <c r="IX171">
        <v>0.2887</v>
      </c>
      <c r="IY171">
        <v>-0.819046093373875</v>
      </c>
      <c r="IZ171">
        <v>-0.0008311593448893811</v>
      </c>
      <c r="JA171">
        <v>1.768286430498992E-06</v>
      </c>
      <c r="JB171">
        <v>-5.176383660599935E-10</v>
      </c>
      <c r="JC171">
        <v>0.01793090377665582</v>
      </c>
      <c r="JD171">
        <v>0.002652576625932546</v>
      </c>
      <c r="JE171">
        <v>0.0004569377311329863</v>
      </c>
      <c r="JF171">
        <v>1.003524486243527E-07</v>
      </c>
      <c r="JG171">
        <v>2</v>
      </c>
      <c r="JH171">
        <v>1975</v>
      </c>
      <c r="JI171">
        <v>1</v>
      </c>
      <c r="JJ171">
        <v>26</v>
      </c>
      <c r="JK171">
        <v>201436.8</v>
      </c>
      <c r="JL171">
        <v>201437</v>
      </c>
      <c r="JM171">
        <v>2.20093</v>
      </c>
      <c r="JN171">
        <v>2.62085</v>
      </c>
      <c r="JO171">
        <v>1.49658</v>
      </c>
      <c r="JP171">
        <v>2.34497</v>
      </c>
      <c r="JQ171">
        <v>1.54907</v>
      </c>
      <c r="JR171">
        <v>2.40479</v>
      </c>
      <c r="JS171">
        <v>36.1285</v>
      </c>
      <c r="JT171">
        <v>24.1751</v>
      </c>
      <c r="JU171">
        <v>18</v>
      </c>
      <c r="JV171">
        <v>482.213</v>
      </c>
      <c r="JW171">
        <v>495.841</v>
      </c>
      <c r="JX171">
        <v>27.2599</v>
      </c>
      <c r="JY171">
        <v>29.1013</v>
      </c>
      <c r="JZ171">
        <v>30.0003</v>
      </c>
      <c r="KA171">
        <v>29.2468</v>
      </c>
      <c r="KB171">
        <v>29.225</v>
      </c>
      <c r="KC171">
        <v>44.1714</v>
      </c>
      <c r="KD171">
        <v>19.6909</v>
      </c>
      <c r="KE171">
        <v>99.62779999999999</v>
      </c>
      <c r="KF171">
        <v>27.2538</v>
      </c>
      <c r="KG171">
        <v>955.245</v>
      </c>
      <c r="KH171">
        <v>20.4092</v>
      </c>
      <c r="KI171">
        <v>101.917</v>
      </c>
      <c r="KJ171">
        <v>91.4079</v>
      </c>
    </row>
    <row r="172" spans="1:296">
      <c r="A172">
        <v>154</v>
      </c>
      <c r="B172">
        <v>1759075816.5</v>
      </c>
      <c r="C172">
        <v>2733.400000095367</v>
      </c>
      <c r="D172" t="s">
        <v>752</v>
      </c>
      <c r="E172" t="s">
        <v>753</v>
      </c>
      <c r="F172">
        <v>5</v>
      </c>
      <c r="G172" t="s">
        <v>639</v>
      </c>
      <c r="H172">
        <v>1759075808.678571</v>
      </c>
      <c r="I172">
        <f>(J172)/1000</f>
        <v>0</v>
      </c>
      <c r="J172">
        <f>IF(DO172, AM172, AG172)</f>
        <v>0</v>
      </c>
      <c r="K172">
        <f>IF(DO172, AH172, AF172)</f>
        <v>0</v>
      </c>
      <c r="L172">
        <f>DQ172 - IF(AT172&gt;1, K172*DK172*100.0/(AV172), 0)</f>
        <v>0</v>
      </c>
      <c r="M172">
        <f>((S172-I172/2)*L172-K172)/(S172+I172/2)</f>
        <v>0</v>
      </c>
      <c r="N172">
        <f>M172*(DX172+DY172)/1000.0</f>
        <v>0</v>
      </c>
      <c r="O172">
        <f>(DQ172 - IF(AT172&gt;1, K172*DK172*100.0/(AV172), 0))*(DX172+DY172)/1000.0</f>
        <v>0</v>
      </c>
      <c r="P172">
        <f>2.0/((1/R172-1/Q172)+SIGN(R172)*SQRT((1/R172-1/Q172)*(1/R172-1/Q172) + 4*DL172/((DL172+1)*(DL172+1))*(2*1/R172*1/Q172-1/Q172*1/Q172)))</f>
        <v>0</v>
      </c>
      <c r="Q172">
        <f>IF(LEFT(DM172,1)&lt;&gt;"0",IF(LEFT(DM172,1)="1",3.0,DN172),$D$5+$E$5*(EE172*DX172/($K$5*1000))+$F$5*(EE172*DX172/($K$5*1000))*MAX(MIN(DK172,$J$5),$I$5)*MAX(MIN(DK172,$J$5),$I$5)+$G$5*MAX(MIN(DK172,$J$5),$I$5)*(EE172*DX172/($K$5*1000))+$H$5*(EE172*DX172/($K$5*1000))*(EE172*DX172/($K$5*1000)))</f>
        <v>0</v>
      </c>
      <c r="R172">
        <f>I172*(1000-(1000*0.61365*exp(17.502*V172/(240.97+V172))/(DX172+DY172)+DS172)/2)/(1000*0.61365*exp(17.502*V172/(240.97+V172))/(DX172+DY172)-DS172)</f>
        <v>0</v>
      </c>
      <c r="S172">
        <f>1/((DL172+1)/(P172/1.6)+1/(Q172/1.37)) + DL172/((DL172+1)/(P172/1.6) + DL172/(Q172/1.37))</f>
        <v>0</v>
      </c>
      <c r="T172">
        <f>(DG172*DJ172)</f>
        <v>0</v>
      </c>
      <c r="U172">
        <f>(DZ172+(T172+2*0.95*5.67E-8*(((DZ172+$B$9)+273)^4-(DZ172+273)^4)-44100*I172)/(1.84*29.3*Q172+8*0.95*5.67E-8*(DZ172+273)^3))</f>
        <v>0</v>
      </c>
      <c r="V172">
        <f>($C$9*EA172+$D$9*EB172+$E$9*U172)</f>
        <v>0</v>
      </c>
      <c r="W172">
        <f>0.61365*exp(17.502*V172/(240.97+V172))</f>
        <v>0</v>
      </c>
      <c r="X172">
        <f>(Y172/Z172*100)</f>
        <v>0</v>
      </c>
      <c r="Y172">
        <f>DS172*(DX172+DY172)/1000</f>
        <v>0</v>
      </c>
      <c r="Z172">
        <f>0.61365*exp(17.502*DZ172/(240.97+DZ172))</f>
        <v>0</v>
      </c>
      <c r="AA172">
        <f>(W172-DS172*(DX172+DY172)/1000)</f>
        <v>0</v>
      </c>
      <c r="AB172">
        <f>(-I172*44100)</f>
        <v>0</v>
      </c>
      <c r="AC172">
        <f>2*29.3*Q172*0.92*(DZ172-V172)</f>
        <v>0</v>
      </c>
      <c r="AD172">
        <f>2*0.95*5.67E-8*(((DZ172+$B$9)+273)^4-(V172+273)^4)</f>
        <v>0</v>
      </c>
      <c r="AE172">
        <f>T172+AD172+AB172+AC172</f>
        <v>0</v>
      </c>
      <c r="AF172">
        <f>DW172*AT172*(DR172-DQ172*(1000-AT172*DT172)/(1000-AT172*DS172))/(100*DK172)</f>
        <v>0</v>
      </c>
      <c r="AG172">
        <f>1000*DW172*AT172*(DS172-DT172)/(100*DK172*(1000-AT172*DS172))</f>
        <v>0</v>
      </c>
      <c r="AH172">
        <f>(AI172 - AJ172 - DX172*1E3/(8.314*(DZ172+273.15)) * AL172/DW172 * AK172) * DW172/(100*DK172) * (1000 - DT172)/1000</f>
        <v>0</v>
      </c>
      <c r="AI172">
        <v>959.1606029662778</v>
      </c>
      <c r="AJ172">
        <v>932.1424242424242</v>
      </c>
      <c r="AK172">
        <v>3.42696150685752</v>
      </c>
      <c r="AL172">
        <v>65.07679589717384</v>
      </c>
      <c r="AM172">
        <f>(AO172 - AN172 + DX172*1E3/(8.314*(DZ172+273.15)) * AQ172/DW172 * AP172) * DW172/(100*DK172) * 1000/(1000 - AO172)</f>
        <v>0</v>
      </c>
      <c r="AN172">
        <v>20.39215178666666</v>
      </c>
      <c r="AO172">
        <v>21.85923575757576</v>
      </c>
      <c r="AP172">
        <v>3.26005266197074E-06</v>
      </c>
      <c r="AQ172">
        <v>105.27</v>
      </c>
      <c r="AR172">
        <v>1</v>
      </c>
      <c r="AS172">
        <v>0</v>
      </c>
      <c r="AT172">
        <f>IF(AR172*$H$15&gt;=AV172,1.0,(AV172/(AV172-AR172*$H$15)))</f>
        <v>0</v>
      </c>
      <c r="AU172">
        <f>(AT172-1)*100</f>
        <v>0</v>
      </c>
      <c r="AV172">
        <f>MAX(0,($B$15+$C$15*EE172)/(1+$D$15*EE172)*DX172/(DZ172+273)*$E$15)</f>
        <v>0</v>
      </c>
      <c r="AW172" t="s">
        <v>437</v>
      </c>
      <c r="AX172" t="s">
        <v>437</v>
      </c>
      <c r="AY172">
        <v>0</v>
      </c>
      <c r="AZ172">
        <v>0</v>
      </c>
      <c r="BA172">
        <f>1-AY172/AZ172</f>
        <v>0</v>
      </c>
      <c r="BB172">
        <v>0</v>
      </c>
      <c r="BC172" t="s">
        <v>437</v>
      </c>
      <c r="BD172" t="s">
        <v>437</v>
      </c>
      <c r="BE172">
        <v>0</v>
      </c>
      <c r="BF172">
        <v>0</v>
      </c>
      <c r="BG172">
        <f>1-BE172/BF172</f>
        <v>0</v>
      </c>
      <c r="BH172">
        <v>0.5</v>
      </c>
      <c r="BI172">
        <f>DH172</f>
        <v>0</v>
      </c>
      <c r="BJ172">
        <f>K172</f>
        <v>0</v>
      </c>
      <c r="BK172">
        <f>BG172*BH172*BI172</f>
        <v>0</v>
      </c>
      <c r="BL172">
        <f>(BJ172-BB172)/BI172</f>
        <v>0</v>
      </c>
      <c r="BM172">
        <f>(AZ172-BF172)/BF172</f>
        <v>0</v>
      </c>
      <c r="BN172">
        <f>AY172/(BA172+AY172/BF172)</f>
        <v>0</v>
      </c>
      <c r="BO172" t="s">
        <v>437</v>
      </c>
      <c r="BP172">
        <v>0</v>
      </c>
      <c r="BQ172">
        <f>IF(BP172&lt;&gt;0, BP172, BN172)</f>
        <v>0</v>
      </c>
      <c r="BR172">
        <f>1-BQ172/BF172</f>
        <v>0</v>
      </c>
      <c r="BS172">
        <f>(BF172-BE172)/(BF172-BQ172)</f>
        <v>0</v>
      </c>
      <c r="BT172">
        <f>(AZ172-BF172)/(AZ172-BQ172)</f>
        <v>0</v>
      </c>
      <c r="BU172">
        <f>(BF172-BE172)/(BF172-AY172)</f>
        <v>0</v>
      </c>
      <c r="BV172">
        <f>(AZ172-BF172)/(AZ172-AY172)</f>
        <v>0</v>
      </c>
      <c r="BW172">
        <f>(BS172*BQ172/BE172)</f>
        <v>0</v>
      </c>
      <c r="BX172">
        <f>(1-BW172)</f>
        <v>0</v>
      </c>
      <c r="DG172">
        <f>$B$13*EF172+$C$13*EG172+$F$13*ER172*(1-EU172)</f>
        <v>0</v>
      </c>
      <c r="DH172">
        <f>DG172*DI172</f>
        <v>0</v>
      </c>
      <c r="DI172">
        <f>($B$13*$D$11+$C$13*$D$11+$F$13*((FE172+EW172)/MAX(FE172+EW172+FF172, 0.1)*$I$11+FF172/MAX(FE172+EW172+FF172, 0.1)*$J$11))/($B$13+$C$13+$F$13)</f>
        <v>0</v>
      </c>
      <c r="DJ172">
        <f>($B$13*$K$11+$C$13*$K$11+$F$13*((FE172+EW172)/MAX(FE172+EW172+FF172, 0.1)*$P$11+FF172/MAX(FE172+EW172+FF172, 0.1)*$Q$11))/($B$13+$C$13+$F$13)</f>
        <v>0</v>
      </c>
      <c r="DK172">
        <v>2.96</v>
      </c>
      <c r="DL172">
        <v>0.5</v>
      </c>
      <c r="DM172" t="s">
        <v>438</v>
      </c>
      <c r="DN172">
        <v>2</v>
      </c>
      <c r="DO172" t="b">
        <v>1</v>
      </c>
      <c r="DP172">
        <v>1759075808.678571</v>
      </c>
      <c r="DQ172">
        <v>887.2181785714286</v>
      </c>
      <c r="DR172">
        <v>923.8119999999999</v>
      </c>
      <c r="DS172">
        <v>21.86333571428571</v>
      </c>
      <c r="DT172">
        <v>20.38673571428571</v>
      </c>
      <c r="DU172">
        <v>887.7436071428572</v>
      </c>
      <c r="DV172">
        <v>21.57448571428571</v>
      </c>
      <c r="DW172">
        <v>499.9856428571428</v>
      </c>
      <c r="DX172">
        <v>90.90273928571426</v>
      </c>
      <c r="DY172">
        <v>0.06702473928571429</v>
      </c>
      <c r="DZ172">
        <v>28.7984</v>
      </c>
      <c r="EA172">
        <v>30.006375</v>
      </c>
      <c r="EB172">
        <v>999.9000000000002</v>
      </c>
      <c r="EC172">
        <v>0</v>
      </c>
      <c r="ED172">
        <v>0</v>
      </c>
      <c r="EE172">
        <v>10013.03214285714</v>
      </c>
      <c r="EF172">
        <v>0</v>
      </c>
      <c r="EG172">
        <v>11.10689642857143</v>
      </c>
      <c r="EH172">
        <v>-36.59371428571428</v>
      </c>
      <c r="EI172">
        <v>907.0493571428572</v>
      </c>
      <c r="EJ172">
        <v>943.0374285714286</v>
      </c>
      <c r="EK172">
        <v>1.476609642857143</v>
      </c>
      <c r="EL172">
        <v>923.8119999999999</v>
      </c>
      <c r="EM172">
        <v>20.38673571428571</v>
      </c>
      <c r="EN172">
        <v>1.987437857142857</v>
      </c>
      <c r="EO172">
        <v>1.853209285714285</v>
      </c>
      <c r="EP172">
        <v>17.34460357142857</v>
      </c>
      <c r="EQ172">
        <v>16.24297857142857</v>
      </c>
      <c r="ER172">
        <v>2000.009642857143</v>
      </c>
      <c r="ES172">
        <v>0.9799964642857145</v>
      </c>
      <c r="ET172">
        <v>0.02000386071428571</v>
      </c>
      <c r="EU172">
        <v>0</v>
      </c>
      <c r="EV172">
        <v>422.9029642857143</v>
      </c>
      <c r="EW172">
        <v>5.00078</v>
      </c>
      <c r="EX172">
        <v>8366.413571428571</v>
      </c>
      <c r="EY172">
        <v>16379.70357142857</v>
      </c>
      <c r="EZ172">
        <v>39.52214285714285</v>
      </c>
      <c r="FA172">
        <v>40.4595</v>
      </c>
      <c r="FB172">
        <v>39.83910714285714</v>
      </c>
      <c r="FC172">
        <v>40.04439285714285</v>
      </c>
      <c r="FD172">
        <v>40.56439285714284</v>
      </c>
      <c r="FE172">
        <v>1955.099642857143</v>
      </c>
      <c r="FF172">
        <v>39.91</v>
      </c>
      <c r="FG172">
        <v>0</v>
      </c>
      <c r="FH172">
        <v>1759075808.6</v>
      </c>
      <c r="FI172">
        <v>0</v>
      </c>
      <c r="FJ172">
        <v>422.9407692307692</v>
      </c>
      <c r="FK172">
        <v>0.4678290432679024</v>
      </c>
      <c r="FL172">
        <v>21.92205127720401</v>
      </c>
      <c r="FM172">
        <v>8366.515384615383</v>
      </c>
      <c r="FN172">
        <v>15</v>
      </c>
      <c r="FO172">
        <v>0</v>
      </c>
      <c r="FP172" t="s">
        <v>439</v>
      </c>
      <c r="FQ172">
        <v>1746989605.5</v>
      </c>
      <c r="FR172">
        <v>1746989593.5</v>
      </c>
      <c r="FS172">
        <v>0</v>
      </c>
      <c r="FT172">
        <v>-0.274</v>
      </c>
      <c r="FU172">
        <v>-0.002</v>
      </c>
      <c r="FV172">
        <v>2.549</v>
      </c>
      <c r="FW172">
        <v>0.129</v>
      </c>
      <c r="FX172">
        <v>420</v>
      </c>
      <c r="FY172">
        <v>17</v>
      </c>
      <c r="FZ172">
        <v>0.02</v>
      </c>
      <c r="GA172">
        <v>0.04</v>
      </c>
      <c r="GB172">
        <v>-36.6048725</v>
      </c>
      <c r="GC172">
        <v>0.4511470919324696</v>
      </c>
      <c r="GD172">
        <v>0.07804610812686273</v>
      </c>
      <c r="GE172">
        <v>1</v>
      </c>
      <c r="GF172">
        <v>422.8986470588235</v>
      </c>
      <c r="GG172">
        <v>0.4615737149581138</v>
      </c>
      <c r="GH172">
        <v>0.2660533872069536</v>
      </c>
      <c r="GI172">
        <v>1</v>
      </c>
      <c r="GJ172">
        <v>1.48111675</v>
      </c>
      <c r="GK172">
        <v>-0.1059619136960628</v>
      </c>
      <c r="GL172">
        <v>0.01025505665208634</v>
      </c>
      <c r="GM172">
        <v>0</v>
      </c>
      <c r="GN172">
        <v>2</v>
      </c>
      <c r="GO172">
        <v>3</v>
      </c>
      <c r="GP172" t="s">
        <v>446</v>
      </c>
      <c r="GQ172">
        <v>3.10235</v>
      </c>
      <c r="GR172">
        <v>2.72556</v>
      </c>
      <c r="GS172">
        <v>0.152212</v>
      </c>
      <c r="GT172">
        <v>0.156125</v>
      </c>
      <c r="GU172">
        <v>0.101329</v>
      </c>
      <c r="GV172">
        <v>0.0978565</v>
      </c>
      <c r="GW172">
        <v>22153.5</v>
      </c>
      <c r="GX172">
        <v>20030.5</v>
      </c>
      <c r="GY172">
        <v>26695.3</v>
      </c>
      <c r="GZ172">
        <v>23958.8</v>
      </c>
      <c r="HA172">
        <v>38392.8</v>
      </c>
      <c r="HB172">
        <v>31956.3</v>
      </c>
      <c r="HC172">
        <v>46612.5</v>
      </c>
      <c r="HD172">
        <v>37901.3</v>
      </c>
      <c r="HE172">
        <v>1.86715</v>
      </c>
      <c r="HF172">
        <v>1.86565</v>
      </c>
      <c r="HG172">
        <v>0.118587</v>
      </c>
      <c r="HH172">
        <v>0</v>
      </c>
      <c r="HI172">
        <v>28.0717</v>
      </c>
      <c r="HJ172">
        <v>999.9</v>
      </c>
      <c r="HK172">
        <v>48.9</v>
      </c>
      <c r="HL172">
        <v>31.2</v>
      </c>
      <c r="HM172">
        <v>24.546</v>
      </c>
      <c r="HN172">
        <v>61.2091</v>
      </c>
      <c r="HO172">
        <v>21.7989</v>
      </c>
      <c r="HP172">
        <v>1</v>
      </c>
      <c r="HQ172">
        <v>0.143542</v>
      </c>
      <c r="HR172">
        <v>0.328352</v>
      </c>
      <c r="HS172">
        <v>20.2808</v>
      </c>
      <c r="HT172">
        <v>5.21145</v>
      </c>
      <c r="HU172">
        <v>11.9797</v>
      </c>
      <c r="HV172">
        <v>4.96345</v>
      </c>
      <c r="HW172">
        <v>3.27443</v>
      </c>
      <c r="HX172">
        <v>9999</v>
      </c>
      <c r="HY172">
        <v>9999</v>
      </c>
      <c r="HZ172">
        <v>9999</v>
      </c>
      <c r="IA172">
        <v>31.8</v>
      </c>
      <c r="IB172">
        <v>1.864</v>
      </c>
      <c r="IC172">
        <v>1.86016</v>
      </c>
      <c r="ID172">
        <v>1.8584</v>
      </c>
      <c r="IE172">
        <v>1.85975</v>
      </c>
      <c r="IF172">
        <v>1.85989</v>
      </c>
      <c r="IG172">
        <v>1.85837</v>
      </c>
      <c r="IH172">
        <v>1.85745</v>
      </c>
      <c r="II172">
        <v>1.85242</v>
      </c>
      <c r="IJ172">
        <v>0</v>
      </c>
      <c r="IK172">
        <v>0</v>
      </c>
      <c r="IL172">
        <v>0</v>
      </c>
      <c r="IM172">
        <v>0</v>
      </c>
      <c r="IN172" t="s">
        <v>441</v>
      </c>
      <c r="IO172" t="s">
        <v>442</v>
      </c>
      <c r="IP172" t="s">
        <v>443</v>
      </c>
      <c r="IQ172" t="s">
        <v>443</v>
      </c>
      <c r="IR172" t="s">
        <v>443</v>
      </c>
      <c r="IS172" t="s">
        <v>443</v>
      </c>
      <c r="IT172">
        <v>0</v>
      </c>
      <c r="IU172">
        <v>100</v>
      </c>
      <c r="IV172">
        <v>100</v>
      </c>
      <c r="IW172">
        <v>-0.497</v>
      </c>
      <c r="IX172">
        <v>0.2887</v>
      </c>
      <c r="IY172">
        <v>-0.819046093373875</v>
      </c>
      <c r="IZ172">
        <v>-0.0008311593448893811</v>
      </c>
      <c r="JA172">
        <v>1.768286430498992E-06</v>
      </c>
      <c r="JB172">
        <v>-5.176383660599935E-10</v>
      </c>
      <c r="JC172">
        <v>0.01793090377665582</v>
      </c>
      <c r="JD172">
        <v>0.002652576625932546</v>
      </c>
      <c r="JE172">
        <v>0.0004569377311329863</v>
      </c>
      <c r="JF172">
        <v>1.003524486243527E-07</v>
      </c>
      <c r="JG172">
        <v>2</v>
      </c>
      <c r="JH172">
        <v>1975</v>
      </c>
      <c r="JI172">
        <v>1</v>
      </c>
      <c r="JJ172">
        <v>26</v>
      </c>
      <c r="JK172">
        <v>201436.9</v>
      </c>
      <c r="JL172">
        <v>201437</v>
      </c>
      <c r="JM172">
        <v>2.229</v>
      </c>
      <c r="JN172">
        <v>2.61719</v>
      </c>
      <c r="JO172">
        <v>1.49658</v>
      </c>
      <c r="JP172">
        <v>2.34497</v>
      </c>
      <c r="JQ172">
        <v>1.54907</v>
      </c>
      <c r="JR172">
        <v>2.45361</v>
      </c>
      <c r="JS172">
        <v>36.1285</v>
      </c>
      <c r="JT172">
        <v>24.1751</v>
      </c>
      <c r="JU172">
        <v>18</v>
      </c>
      <c r="JV172">
        <v>482.181</v>
      </c>
      <c r="JW172">
        <v>495.832</v>
      </c>
      <c r="JX172">
        <v>27.2515</v>
      </c>
      <c r="JY172">
        <v>29.1049</v>
      </c>
      <c r="JZ172">
        <v>30.0004</v>
      </c>
      <c r="KA172">
        <v>29.2504</v>
      </c>
      <c r="KB172">
        <v>29.2279</v>
      </c>
      <c r="KC172">
        <v>44.7227</v>
      </c>
      <c r="KD172">
        <v>19.6909</v>
      </c>
      <c r="KE172">
        <v>99.62779999999999</v>
      </c>
      <c r="KF172">
        <v>27.2458</v>
      </c>
      <c r="KG172">
        <v>975.279</v>
      </c>
      <c r="KH172">
        <v>20.4216</v>
      </c>
      <c r="KI172">
        <v>101.917</v>
      </c>
      <c r="KJ172">
        <v>91.4076</v>
      </c>
    </row>
    <row r="173" spans="1:296">
      <c r="A173">
        <v>155</v>
      </c>
      <c r="B173">
        <v>1759075822</v>
      </c>
      <c r="C173">
        <v>2738.900000095367</v>
      </c>
      <c r="D173" t="s">
        <v>754</v>
      </c>
      <c r="E173" t="s">
        <v>755</v>
      </c>
      <c r="F173">
        <v>5</v>
      </c>
      <c r="G173" t="s">
        <v>639</v>
      </c>
      <c r="H173">
        <v>1759075814.25</v>
      </c>
      <c r="I173">
        <f>(J173)/1000</f>
        <v>0</v>
      </c>
      <c r="J173">
        <f>IF(DO173, AM173, AG173)</f>
        <v>0</v>
      </c>
      <c r="K173">
        <f>IF(DO173, AH173, AF173)</f>
        <v>0</v>
      </c>
      <c r="L173">
        <f>DQ173 - IF(AT173&gt;1, K173*DK173*100.0/(AV173), 0)</f>
        <v>0</v>
      </c>
      <c r="M173">
        <f>((S173-I173/2)*L173-K173)/(S173+I173/2)</f>
        <v>0</v>
      </c>
      <c r="N173">
        <f>M173*(DX173+DY173)/1000.0</f>
        <v>0</v>
      </c>
      <c r="O173">
        <f>(DQ173 - IF(AT173&gt;1, K173*DK173*100.0/(AV173), 0))*(DX173+DY173)/1000.0</f>
        <v>0</v>
      </c>
      <c r="P173">
        <f>2.0/((1/R173-1/Q173)+SIGN(R173)*SQRT((1/R173-1/Q173)*(1/R173-1/Q173) + 4*DL173/((DL173+1)*(DL173+1))*(2*1/R173*1/Q173-1/Q173*1/Q173)))</f>
        <v>0</v>
      </c>
      <c r="Q173">
        <f>IF(LEFT(DM173,1)&lt;&gt;"0",IF(LEFT(DM173,1)="1",3.0,DN173),$D$5+$E$5*(EE173*DX173/($K$5*1000))+$F$5*(EE173*DX173/($K$5*1000))*MAX(MIN(DK173,$J$5),$I$5)*MAX(MIN(DK173,$J$5),$I$5)+$G$5*MAX(MIN(DK173,$J$5),$I$5)*(EE173*DX173/($K$5*1000))+$H$5*(EE173*DX173/($K$5*1000))*(EE173*DX173/($K$5*1000)))</f>
        <v>0</v>
      </c>
      <c r="R173">
        <f>I173*(1000-(1000*0.61365*exp(17.502*V173/(240.97+V173))/(DX173+DY173)+DS173)/2)/(1000*0.61365*exp(17.502*V173/(240.97+V173))/(DX173+DY173)-DS173)</f>
        <v>0</v>
      </c>
      <c r="S173">
        <f>1/((DL173+1)/(P173/1.6)+1/(Q173/1.37)) + DL173/((DL173+1)/(P173/1.6) + DL173/(Q173/1.37))</f>
        <v>0</v>
      </c>
      <c r="T173">
        <f>(DG173*DJ173)</f>
        <v>0</v>
      </c>
      <c r="U173">
        <f>(DZ173+(T173+2*0.95*5.67E-8*(((DZ173+$B$9)+273)^4-(DZ173+273)^4)-44100*I173)/(1.84*29.3*Q173+8*0.95*5.67E-8*(DZ173+273)^3))</f>
        <v>0</v>
      </c>
      <c r="V173">
        <f>($C$9*EA173+$D$9*EB173+$E$9*U173)</f>
        <v>0</v>
      </c>
      <c r="W173">
        <f>0.61365*exp(17.502*V173/(240.97+V173))</f>
        <v>0</v>
      </c>
      <c r="X173">
        <f>(Y173/Z173*100)</f>
        <v>0</v>
      </c>
      <c r="Y173">
        <f>DS173*(DX173+DY173)/1000</f>
        <v>0</v>
      </c>
      <c r="Z173">
        <f>0.61365*exp(17.502*DZ173/(240.97+DZ173))</f>
        <v>0</v>
      </c>
      <c r="AA173">
        <f>(W173-DS173*(DX173+DY173)/1000)</f>
        <v>0</v>
      </c>
      <c r="AB173">
        <f>(-I173*44100)</f>
        <v>0</v>
      </c>
      <c r="AC173">
        <f>2*29.3*Q173*0.92*(DZ173-V173)</f>
        <v>0</v>
      </c>
      <c r="AD173">
        <f>2*0.95*5.67E-8*(((DZ173+$B$9)+273)^4-(V173+273)^4)</f>
        <v>0</v>
      </c>
      <c r="AE173">
        <f>T173+AD173+AB173+AC173</f>
        <v>0</v>
      </c>
      <c r="AF173">
        <f>DW173*AT173*(DR173-DQ173*(1000-AT173*DT173)/(1000-AT173*DS173))/(100*DK173)</f>
        <v>0</v>
      </c>
      <c r="AG173">
        <f>1000*DW173*AT173*(DS173-DT173)/(100*DK173*(1000-AT173*DS173))</f>
        <v>0</v>
      </c>
      <c r="AH173">
        <f>(AI173 - AJ173 - DX173*1E3/(8.314*(DZ173+273.15)) * AL173/DW173 * AK173) * DW173/(100*DK173) * (1000 - DT173)/1000</f>
        <v>0</v>
      </c>
      <c r="AI173">
        <v>978.0321401811312</v>
      </c>
      <c r="AJ173">
        <v>951.1165515151512</v>
      </c>
      <c r="AK173">
        <v>3.446859039475986</v>
      </c>
      <c r="AL173">
        <v>65.07679589717384</v>
      </c>
      <c r="AM173">
        <f>(AO173 - AN173 + DX173*1E3/(8.314*(DZ173+273.15)) * AQ173/DW173 * AP173) * DW173/(100*DK173) * 1000/(1000 - AO173)</f>
        <v>0</v>
      </c>
      <c r="AN173">
        <v>20.39925941333334</v>
      </c>
      <c r="AO173">
        <v>21.85134303030303</v>
      </c>
      <c r="AP173">
        <v>-5.660541927218092E-05</v>
      </c>
      <c r="AQ173">
        <v>105.27</v>
      </c>
      <c r="AR173">
        <v>1</v>
      </c>
      <c r="AS173">
        <v>0</v>
      </c>
      <c r="AT173">
        <f>IF(AR173*$H$15&gt;=AV173,1.0,(AV173/(AV173-AR173*$H$15)))</f>
        <v>0</v>
      </c>
      <c r="AU173">
        <f>(AT173-1)*100</f>
        <v>0</v>
      </c>
      <c r="AV173">
        <f>MAX(0,($B$15+$C$15*EE173)/(1+$D$15*EE173)*DX173/(DZ173+273)*$E$15)</f>
        <v>0</v>
      </c>
      <c r="AW173" t="s">
        <v>437</v>
      </c>
      <c r="AX173" t="s">
        <v>437</v>
      </c>
      <c r="AY173">
        <v>0</v>
      </c>
      <c r="AZ173">
        <v>0</v>
      </c>
      <c r="BA173">
        <f>1-AY173/AZ173</f>
        <v>0</v>
      </c>
      <c r="BB173">
        <v>0</v>
      </c>
      <c r="BC173" t="s">
        <v>437</v>
      </c>
      <c r="BD173" t="s">
        <v>437</v>
      </c>
      <c r="BE173">
        <v>0</v>
      </c>
      <c r="BF173">
        <v>0</v>
      </c>
      <c r="BG173">
        <f>1-BE173/BF173</f>
        <v>0</v>
      </c>
      <c r="BH173">
        <v>0.5</v>
      </c>
      <c r="BI173">
        <f>DH173</f>
        <v>0</v>
      </c>
      <c r="BJ173">
        <f>K173</f>
        <v>0</v>
      </c>
      <c r="BK173">
        <f>BG173*BH173*BI173</f>
        <v>0</v>
      </c>
      <c r="BL173">
        <f>(BJ173-BB173)/BI173</f>
        <v>0</v>
      </c>
      <c r="BM173">
        <f>(AZ173-BF173)/BF173</f>
        <v>0</v>
      </c>
      <c r="BN173">
        <f>AY173/(BA173+AY173/BF173)</f>
        <v>0</v>
      </c>
      <c r="BO173" t="s">
        <v>437</v>
      </c>
      <c r="BP173">
        <v>0</v>
      </c>
      <c r="BQ173">
        <f>IF(BP173&lt;&gt;0, BP173, BN173)</f>
        <v>0</v>
      </c>
      <c r="BR173">
        <f>1-BQ173/BF173</f>
        <v>0</v>
      </c>
      <c r="BS173">
        <f>(BF173-BE173)/(BF173-BQ173)</f>
        <v>0</v>
      </c>
      <c r="BT173">
        <f>(AZ173-BF173)/(AZ173-BQ173)</f>
        <v>0</v>
      </c>
      <c r="BU173">
        <f>(BF173-BE173)/(BF173-AY173)</f>
        <v>0</v>
      </c>
      <c r="BV173">
        <f>(AZ173-BF173)/(AZ173-AY173)</f>
        <v>0</v>
      </c>
      <c r="BW173">
        <f>(BS173*BQ173/BE173)</f>
        <v>0</v>
      </c>
      <c r="BX173">
        <f>(1-BW173)</f>
        <v>0</v>
      </c>
      <c r="DG173">
        <f>$B$13*EF173+$C$13*EG173+$F$13*ER173*(1-EU173)</f>
        <v>0</v>
      </c>
      <c r="DH173">
        <f>DG173*DI173</f>
        <v>0</v>
      </c>
      <c r="DI173">
        <f>($B$13*$D$11+$C$13*$D$11+$F$13*((FE173+EW173)/MAX(FE173+EW173+FF173, 0.1)*$I$11+FF173/MAX(FE173+EW173+FF173, 0.1)*$J$11))/($B$13+$C$13+$F$13)</f>
        <v>0</v>
      </c>
      <c r="DJ173">
        <f>($B$13*$K$11+$C$13*$K$11+$F$13*((FE173+EW173)/MAX(FE173+EW173+FF173, 0.1)*$P$11+FF173/MAX(FE173+EW173+FF173, 0.1)*$Q$11))/($B$13+$C$13+$F$13)</f>
        <v>0</v>
      </c>
      <c r="DK173">
        <v>2.96</v>
      </c>
      <c r="DL173">
        <v>0.5</v>
      </c>
      <c r="DM173" t="s">
        <v>438</v>
      </c>
      <c r="DN173">
        <v>2</v>
      </c>
      <c r="DO173" t="b">
        <v>1</v>
      </c>
      <c r="DP173">
        <v>1759075814.25</v>
      </c>
      <c r="DQ173">
        <v>905.9183214285715</v>
      </c>
      <c r="DR173">
        <v>942.4597500000002</v>
      </c>
      <c r="DS173">
        <v>21.85905714285714</v>
      </c>
      <c r="DT173">
        <v>20.39240357142857</v>
      </c>
      <c r="DU173">
        <v>906.4233571428571</v>
      </c>
      <c r="DV173">
        <v>21.5703</v>
      </c>
      <c r="DW173">
        <v>499.934</v>
      </c>
      <c r="DX173">
        <v>90.9033392857143</v>
      </c>
      <c r="DY173">
        <v>0.06729105714285714</v>
      </c>
      <c r="DZ173">
        <v>28.795125</v>
      </c>
      <c r="EA173">
        <v>30.00970357142857</v>
      </c>
      <c r="EB173">
        <v>999.9000000000002</v>
      </c>
      <c r="EC173">
        <v>0</v>
      </c>
      <c r="ED173">
        <v>0</v>
      </c>
      <c r="EE173">
        <v>10014.28035714286</v>
      </c>
      <c r="EF173">
        <v>0</v>
      </c>
      <c r="EG173">
        <v>11.10896071428571</v>
      </c>
      <c r="EH173">
        <v>-36.54138571428572</v>
      </c>
      <c r="EI173">
        <v>926.1633571428571</v>
      </c>
      <c r="EJ173">
        <v>962.0788928571429</v>
      </c>
      <c r="EK173">
        <v>1.466652857142857</v>
      </c>
      <c r="EL173">
        <v>942.4597500000002</v>
      </c>
      <c r="EM173">
        <v>20.39240357142857</v>
      </c>
      <c r="EN173">
        <v>1.987061071428571</v>
      </c>
      <c r="EO173">
        <v>1.853737142857143</v>
      </c>
      <c r="EP173">
        <v>17.34160714285714</v>
      </c>
      <c r="EQ173">
        <v>16.24744285714286</v>
      </c>
      <c r="ER173">
        <v>2000.003928571429</v>
      </c>
      <c r="ES173">
        <v>0.9799964642857145</v>
      </c>
      <c r="ET173">
        <v>0.02000385</v>
      </c>
      <c r="EU173">
        <v>0</v>
      </c>
      <c r="EV173">
        <v>422.9926785714286</v>
      </c>
      <c r="EW173">
        <v>5.00078</v>
      </c>
      <c r="EX173">
        <v>8368.308571428573</v>
      </c>
      <c r="EY173">
        <v>16379.65357142857</v>
      </c>
      <c r="EZ173">
        <v>39.52442857142857</v>
      </c>
      <c r="FA173">
        <v>40.45274999999999</v>
      </c>
      <c r="FB173">
        <v>39.84807142857142</v>
      </c>
      <c r="FC173">
        <v>40.04892857142857</v>
      </c>
      <c r="FD173">
        <v>40.57564285714285</v>
      </c>
      <c r="FE173">
        <v>1955.093928571429</v>
      </c>
      <c r="FF173">
        <v>39.91</v>
      </c>
      <c r="FG173">
        <v>0</v>
      </c>
      <c r="FH173">
        <v>1759075814</v>
      </c>
      <c r="FI173">
        <v>0</v>
      </c>
      <c r="FJ173">
        <v>423.04488</v>
      </c>
      <c r="FK173">
        <v>0.196615379463798</v>
      </c>
      <c r="FL173">
        <v>17.67692302762996</v>
      </c>
      <c r="FM173">
        <v>8368.4468</v>
      </c>
      <c r="FN173">
        <v>15</v>
      </c>
      <c r="FO173">
        <v>0</v>
      </c>
      <c r="FP173" t="s">
        <v>439</v>
      </c>
      <c r="FQ173">
        <v>1746989605.5</v>
      </c>
      <c r="FR173">
        <v>1746989593.5</v>
      </c>
      <c r="FS173">
        <v>0</v>
      </c>
      <c r="FT173">
        <v>-0.274</v>
      </c>
      <c r="FU173">
        <v>-0.002</v>
      </c>
      <c r="FV173">
        <v>2.549</v>
      </c>
      <c r="FW173">
        <v>0.129</v>
      </c>
      <c r="FX173">
        <v>420</v>
      </c>
      <c r="FY173">
        <v>17</v>
      </c>
      <c r="FZ173">
        <v>0.02</v>
      </c>
      <c r="GA173">
        <v>0.04</v>
      </c>
      <c r="GB173">
        <v>-36.5735268292683</v>
      </c>
      <c r="GC173">
        <v>0.4781790940765567</v>
      </c>
      <c r="GD173">
        <v>0.08185935596032409</v>
      </c>
      <c r="GE173">
        <v>1</v>
      </c>
      <c r="GF173">
        <v>422.9876764705882</v>
      </c>
      <c r="GG173">
        <v>0.821191742344617</v>
      </c>
      <c r="GH173">
        <v>0.2695196948591287</v>
      </c>
      <c r="GI173">
        <v>1</v>
      </c>
      <c r="GJ173">
        <v>1.471315121951219</v>
      </c>
      <c r="GK173">
        <v>-0.1064249477351921</v>
      </c>
      <c r="GL173">
        <v>0.01057110422317947</v>
      </c>
      <c r="GM173">
        <v>0</v>
      </c>
      <c r="GN173">
        <v>2</v>
      </c>
      <c r="GO173">
        <v>3</v>
      </c>
      <c r="GP173" t="s">
        <v>446</v>
      </c>
      <c r="GQ173">
        <v>3.10244</v>
      </c>
      <c r="GR173">
        <v>2.72576</v>
      </c>
      <c r="GS173">
        <v>0.15421</v>
      </c>
      <c r="GT173">
        <v>0.1581</v>
      </c>
      <c r="GU173">
        <v>0.101303</v>
      </c>
      <c r="GV173">
        <v>0.0978815</v>
      </c>
      <c r="GW173">
        <v>22101.2</v>
      </c>
      <c r="GX173">
        <v>19983.4</v>
      </c>
      <c r="GY173">
        <v>26695.2</v>
      </c>
      <c r="GZ173">
        <v>23958.5</v>
      </c>
      <c r="HA173">
        <v>38393.8</v>
      </c>
      <c r="HB173">
        <v>31955.6</v>
      </c>
      <c r="HC173">
        <v>46612</v>
      </c>
      <c r="HD173">
        <v>37901.3</v>
      </c>
      <c r="HE173">
        <v>1.86725</v>
      </c>
      <c r="HF173">
        <v>1.8657</v>
      </c>
      <c r="HG173">
        <v>0.119202</v>
      </c>
      <c r="HH173">
        <v>0</v>
      </c>
      <c r="HI173">
        <v>28.0704</v>
      </c>
      <c r="HJ173">
        <v>999.9</v>
      </c>
      <c r="HK173">
        <v>48.9</v>
      </c>
      <c r="HL173">
        <v>31.2</v>
      </c>
      <c r="HM173">
        <v>24.5472</v>
      </c>
      <c r="HN173">
        <v>60.7291</v>
      </c>
      <c r="HO173">
        <v>21.7548</v>
      </c>
      <c r="HP173">
        <v>1</v>
      </c>
      <c r="HQ173">
        <v>0.143753</v>
      </c>
      <c r="HR173">
        <v>0.330667</v>
      </c>
      <c r="HS173">
        <v>20.2809</v>
      </c>
      <c r="HT173">
        <v>5.2116</v>
      </c>
      <c r="HU173">
        <v>11.98</v>
      </c>
      <c r="HV173">
        <v>4.9635</v>
      </c>
      <c r="HW173">
        <v>3.2744</v>
      </c>
      <c r="HX173">
        <v>9999</v>
      </c>
      <c r="HY173">
        <v>9999</v>
      </c>
      <c r="HZ173">
        <v>9999</v>
      </c>
      <c r="IA173">
        <v>31.8</v>
      </c>
      <c r="IB173">
        <v>1.86399</v>
      </c>
      <c r="IC173">
        <v>1.86013</v>
      </c>
      <c r="ID173">
        <v>1.85838</v>
      </c>
      <c r="IE173">
        <v>1.85978</v>
      </c>
      <c r="IF173">
        <v>1.85989</v>
      </c>
      <c r="IG173">
        <v>1.85837</v>
      </c>
      <c r="IH173">
        <v>1.85745</v>
      </c>
      <c r="II173">
        <v>1.85242</v>
      </c>
      <c r="IJ173">
        <v>0</v>
      </c>
      <c r="IK173">
        <v>0</v>
      </c>
      <c r="IL173">
        <v>0</v>
      </c>
      <c r="IM173">
        <v>0</v>
      </c>
      <c r="IN173" t="s">
        <v>441</v>
      </c>
      <c r="IO173" t="s">
        <v>442</v>
      </c>
      <c r="IP173" t="s">
        <v>443</v>
      </c>
      <c r="IQ173" t="s">
        <v>443</v>
      </c>
      <c r="IR173" t="s">
        <v>443</v>
      </c>
      <c r="IS173" t="s">
        <v>443</v>
      </c>
      <c r="IT173">
        <v>0</v>
      </c>
      <c r="IU173">
        <v>100</v>
      </c>
      <c r="IV173">
        <v>100</v>
      </c>
      <c r="IW173">
        <v>-0.476</v>
      </c>
      <c r="IX173">
        <v>0.2885</v>
      </c>
      <c r="IY173">
        <v>-0.819046093373875</v>
      </c>
      <c r="IZ173">
        <v>-0.0008311593448893811</v>
      </c>
      <c r="JA173">
        <v>1.768286430498992E-06</v>
      </c>
      <c r="JB173">
        <v>-5.176383660599935E-10</v>
      </c>
      <c r="JC173">
        <v>0.01793090377665582</v>
      </c>
      <c r="JD173">
        <v>0.002652576625932546</v>
      </c>
      <c r="JE173">
        <v>0.0004569377311329863</v>
      </c>
      <c r="JF173">
        <v>1.003524486243527E-07</v>
      </c>
      <c r="JG173">
        <v>2</v>
      </c>
      <c r="JH173">
        <v>1975</v>
      </c>
      <c r="JI173">
        <v>1</v>
      </c>
      <c r="JJ173">
        <v>26</v>
      </c>
      <c r="JK173">
        <v>201436.9</v>
      </c>
      <c r="JL173">
        <v>201437.1</v>
      </c>
      <c r="JM173">
        <v>2.26196</v>
      </c>
      <c r="JN173">
        <v>2.61963</v>
      </c>
      <c r="JO173">
        <v>1.49658</v>
      </c>
      <c r="JP173">
        <v>2.34497</v>
      </c>
      <c r="JQ173">
        <v>1.54907</v>
      </c>
      <c r="JR173">
        <v>2.39014</v>
      </c>
      <c r="JS173">
        <v>36.1285</v>
      </c>
      <c r="JT173">
        <v>24.1751</v>
      </c>
      <c r="JU173">
        <v>18</v>
      </c>
      <c r="JV173">
        <v>482.264</v>
      </c>
      <c r="JW173">
        <v>495.898</v>
      </c>
      <c r="JX173">
        <v>27.2422</v>
      </c>
      <c r="JY173">
        <v>29.1085</v>
      </c>
      <c r="JZ173">
        <v>30.0003</v>
      </c>
      <c r="KA173">
        <v>29.2536</v>
      </c>
      <c r="KB173">
        <v>29.2318</v>
      </c>
      <c r="KC173">
        <v>45.4338</v>
      </c>
      <c r="KD173">
        <v>19.6909</v>
      </c>
      <c r="KE173">
        <v>99.62779999999999</v>
      </c>
      <c r="KF173">
        <v>27.2392</v>
      </c>
      <c r="KG173">
        <v>988.6420000000001</v>
      </c>
      <c r="KH173">
        <v>20.4432</v>
      </c>
      <c r="KI173">
        <v>101.916</v>
      </c>
      <c r="KJ173">
        <v>91.4072</v>
      </c>
    </row>
    <row r="174" spans="1:296">
      <c r="A174">
        <v>156</v>
      </c>
      <c r="B174">
        <v>1759075826.5</v>
      </c>
      <c r="C174">
        <v>2743.400000095367</v>
      </c>
      <c r="D174" t="s">
        <v>756</v>
      </c>
      <c r="E174" t="s">
        <v>757</v>
      </c>
      <c r="F174">
        <v>5</v>
      </c>
      <c r="G174" t="s">
        <v>639</v>
      </c>
      <c r="H174">
        <v>1759075818.678571</v>
      </c>
      <c r="I174">
        <f>(J174)/1000</f>
        <v>0</v>
      </c>
      <c r="J174">
        <f>IF(DO174, AM174, AG174)</f>
        <v>0</v>
      </c>
      <c r="K174">
        <f>IF(DO174, AH174, AF174)</f>
        <v>0</v>
      </c>
      <c r="L174">
        <f>DQ174 - IF(AT174&gt;1, K174*DK174*100.0/(AV174), 0)</f>
        <v>0</v>
      </c>
      <c r="M174">
        <f>((S174-I174/2)*L174-K174)/(S174+I174/2)</f>
        <v>0</v>
      </c>
      <c r="N174">
        <f>M174*(DX174+DY174)/1000.0</f>
        <v>0</v>
      </c>
      <c r="O174">
        <f>(DQ174 - IF(AT174&gt;1, K174*DK174*100.0/(AV174), 0))*(DX174+DY174)/1000.0</f>
        <v>0</v>
      </c>
      <c r="P174">
        <f>2.0/((1/R174-1/Q174)+SIGN(R174)*SQRT((1/R174-1/Q174)*(1/R174-1/Q174) + 4*DL174/((DL174+1)*(DL174+1))*(2*1/R174*1/Q174-1/Q174*1/Q174)))</f>
        <v>0</v>
      </c>
      <c r="Q174">
        <f>IF(LEFT(DM174,1)&lt;&gt;"0",IF(LEFT(DM174,1)="1",3.0,DN174),$D$5+$E$5*(EE174*DX174/($K$5*1000))+$F$5*(EE174*DX174/($K$5*1000))*MAX(MIN(DK174,$J$5),$I$5)*MAX(MIN(DK174,$J$5),$I$5)+$G$5*MAX(MIN(DK174,$J$5),$I$5)*(EE174*DX174/($K$5*1000))+$H$5*(EE174*DX174/($K$5*1000))*(EE174*DX174/($K$5*1000)))</f>
        <v>0</v>
      </c>
      <c r="R174">
        <f>I174*(1000-(1000*0.61365*exp(17.502*V174/(240.97+V174))/(DX174+DY174)+DS174)/2)/(1000*0.61365*exp(17.502*V174/(240.97+V174))/(DX174+DY174)-DS174)</f>
        <v>0</v>
      </c>
      <c r="S174">
        <f>1/((DL174+1)/(P174/1.6)+1/(Q174/1.37)) + DL174/((DL174+1)/(P174/1.6) + DL174/(Q174/1.37))</f>
        <v>0</v>
      </c>
      <c r="T174">
        <f>(DG174*DJ174)</f>
        <v>0</v>
      </c>
      <c r="U174">
        <f>(DZ174+(T174+2*0.95*5.67E-8*(((DZ174+$B$9)+273)^4-(DZ174+273)^4)-44100*I174)/(1.84*29.3*Q174+8*0.95*5.67E-8*(DZ174+273)^3))</f>
        <v>0</v>
      </c>
      <c r="V174">
        <f>($C$9*EA174+$D$9*EB174+$E$9*U174)</f>
        <v>0</v>
      </c>
      <c r="W174">
        <f>0.61365*exp(17.502*V174/(240.97+V174))</f>
        <v>0</v>
      </c>
      <c r="X174">
        <f>(Y174/Z174*100)</f>
        <v>0</v>
      </c>
      <c r="Y174">
        <f>DS174*(DX174+DY174)/1000</f>
        <v>0</v>
      </c>
      <c r="Z174">
        <f>0.61365*exp(17.502*DZ174/(240.97+DZ174))</f>
        <v>0</v>
      </c>
      <c r="AA174">
        <f>(W174-DS174*(DX174+DY174)/1000)</f>
        <v>0</v>
      </c>
      <c r="AB174">
        <f>(-I174*44100)</f>
        <v>0</v>
      </c>
      <c r="AC174">
        <f>2*29.3*Q174*0.92*(DZ174-V174)</f>
        <v>0</v>
      </c>
      <c r="AD174">
        <f>2*0.95*5.67E-8*(((DZ174+$B$9)+273)^4-(V174+273)^4)</f>
        <v>0</v>
      </c>
      <c r="AE174">
        <f>T174+AD174+AB174+AC174</f>
        <v>0</v>
      </c>
      <c r="AF174">
        <f>DW174*AT174*(DR174-DQ174*(1000-AT174*DT174)/(1000-AT174*DS174))/(100*DK174)</f>
        <v>0</v>
      </c>
      <c r="AG174">
        <f>1000*DW174*AT174*(DS174-DT174)/(100*DK174*(1000-AT174*DS174))</f>
        <v>0</v>
      </c>
      <c r="AH174">
        <f>(AI174 - AJ174 - DX174*1E3/(8.314*(DZ174+273.15)) * AL174/DW174 * AK174) * DW174/(100*DK174) * (1000 - DT174)/1000</f>
        <v>0</v>
      </c>
      <c r="AI174">
        <v>993.6072367094002</v>
      </c>
      <c r="AJ174">
        <v>966.6268969696968</v>
      </c>
      <c r="AK174">
        <v>3.442296669697488</v>
      </c>
      <c r="AL174">
        <v>65.07679589717384</v>
      </c>
      <c r="AM174">
        <f>(AO174 - AN174 + DX174*1E3/(8.314*(DZ174+273.15)) * AQ174/DW174 * AP174) * DW174/(100*DK174) * 1000/(1000 - AO174)</f>
        <v>0</v>
      </c>
      <c r="AN174">
        <v>20.40341736000001</v>
      </c>
      <c r="AO174">
        <v>21.84474181818181</v>
      </c>
      <c r="AP174">
        <v>-2.961719761738693E-05</v>
      </c>
      <c r="AQ174">
        <v>105.27</v>
      </c>
      <c r="AR174">
        <v>1</v>
      </c>
      <c r="AS174">
        <v>0</v>
      </c>
      <c r="AT174">
        <f>IF(AR174*$H$15&gt;=AV174,1.0,(AV174/(AV174-AR174*$H$15)))</f>
        <v>0</v>
      </c>
      <c r="AU174">
        <f>(AT174-1)*100</f>
        <v>0</v>
      </c>
      <c r="AV174">
        <f>MAX(0,($B$15+$C$15*EE174)/(1+$D$15*EE174)*DX174/(DZ174+273)*$E$15)</f>
        <v>0</v>
      </c>
      <c r="AW174" t="s">
        <v>437</v>
      </c>
      <c r="AX174" t="s">
        <v>437</v>
      </c>
      <c r="AY174">
        <v>0</v>
      </c>
      <c r="AZ174">
        <v>0</v>
      </c>
      <c r="BA174">
        <f>1-AY174/AZ174</f>
        <v>0</v>
      </c>
      <c r="BB174">
        <v>0</v>
      </c>
      <c r="BC174" t="s">
        <v>437</v>
      </c>
      <c r="BD174" t="s">
        <v>437</v>
      </c>
      <c r="BE174">
        <v>0</v>
      </c>
      <c r="BF174">
        <v>0</v>
      </c>
      <c r="BG174">
        <f>1-BE174/BF174</f>
        <v>0</v>
      </c>
      <c r="BH174">
        <v>0.5</v>
      </c>
      <c r="BI174">
        <f>DH174</f>
        <v>0</v>
      </c>
      <c r="BJ174">
        <f>K174</f>
        <v>0</v>
      </c>
      <c r="BK174">
        <f>BG174*BH174*BI174</f>
        <v>0</v>
      </c>
      <c r="BL174">
        <f>(BJ174-BB174)/BI174</f>
        <v>0</v>
      </c>
      <c r="BM174">
        <f>(AZ174-BF174)/BF174</f>
        <v>0</v>
      </c>
      <c r="BN174">
        <f>AY174/(BA174+AY174/BF174)</f>
        <v>0</v>
      </c>
      <c r="BO174" t="s">
        <v>437</v>
      </c>
      <c r="BP174">
        <v>0</v>
      </c>
      <c r="BQ174">
        <f>IF(BP174&lt;&gt;0, BP174, BN174)</f>
        <v>0</v>
      </c>
      <c r="BR174">
        <f>1-BQ174/BF174</f>
        <v>0</v>
      </c>
      <c r="BS174">
        <f>(BF174-BE174)/(BF174-BQ174)</f>
        <v>0</v>
      </c>
      <c r="BT174">
        <f>(AZ174-BF174)/(AZ174-BQ174)</f>
        <v>0</v>
      </c>
      <c r="BU174">
        <f>(BF174-BE174)/(BF174-AY174)</f>
        <v>0</v>
      </c>
      <c r="BV174">
        <f>(AZ174-BF174)/(AZ174-AY174)</f>
        <v>0</v>
      </c>
      <c r="BW174">
        <f>(BS174*BQ174/BE174)</f>
        <v>0</v>
      </c>
      <c r="BX174">
        <f>(1-BW174)</f>
        <v>0</v>
      </c>
      <c r="DG174">
        <f>$B$13*EF174+$C$13*EG174+$F$13*ER174*(1-EU174)</f>
        <v>0</v>
      </c>
      <c r="DH174">
        <f>DG174*DI174</f>
        <v>0</v>
      </c>
      <c r="DI174">
        <f>($B$13*$D$11+$C$13*$D$11+$F$13*((FE174+EW174)/MAX(FE174+EW174+FF174, 0.1)*$I$11+FF174/MAX(FE174+EW174+FF174, 0.1)*$J$11))/($B$13+$C$13+$F$13)</f>
        <v>0</v>
      </c>
      <c r="DJ174">
        <f>($B$13*$K$11+$C$13*$K$11+$F$13*((FE174+EW174)/MAX(FE174+EW174+FF174, 0.1)*$P$11+FF174/MAX(FE174+EW174+FF174, 0.1)*$Q$11))/($B$13+$C$13+$F$13)</f>
        <v>0</v>
      </c>
      <c r="DK174">
        <v>2.96</v>
      </c>
      <c r="DL174">
        <v>0.5</v>
      </c>
      <c r="DM174" t="s">
        <v>438</v>
      </c>
      <c r="DN174">
        <v>2</v>
      </c>
      <c r="DO174" t="b">
        <v>1</v>
      </c>
      <c r="DP174">
        <v>1759075818.678571</v>
      </c>
      <c r="DQ174">
        <v>920.8247500000001</v>
      </c>
      <c r="DR174">
        <v>957.3491785714285</v>
      </c>
      <c r="DS174">
        <v>21.85394285714286</v>
      </c>
      <c r="DT174">
        <v>20.39690714285715</v>
      </c>
      <c r="DU174">
        <v>921.3132857142858</v>
      </c>
      <c r="DV174">
        <v>21.5653</v>
      </c>
      <c r="DW174">
        <v>499.99125</v>
      </c>
      <c r="DX174">
        <v>90.9039464285714</v>
      </c>
      <c r="DY174">
        <v>0.067354975</v>
      </c>
      <c r="DZ174">
        <v>28.79486785714285</v>
      </c>
      <c r="EA174">
        <v>30.00804285714286</v>
      </c>
      <c r="EB174">
        <v>999.9000000000002</v>
      </c>
      <c r="EC174">
        <v>0</v>
      </c>
      <c r="ED174">
        <v>0</v>
      </c>
      <c r="EE174">
        <v>10011.02678571429</v>
      </c>
      <c r="EF174">
        <v>0</v>
      </c>
      <c r="EG174">
        <v>11.1107</v>
      </c>
      <c r="EH174">
        <v>-36.524475</v>
      </c>
      <c r="EI174">
        <v>941.3979642857142</v>
      </c>
      <c r="EJ174">
        <v>977.2826785714285</v>
      </c>
      <c r="EK174">
        <v>1.457036785714285</v>
      </c>
      <c r="EL174">
        <v>957.3491785714285</v>
      </c>
      <c r="EM174">
        <v>20.39690714285715</v>
      </c>
      <c r="EN174">
        <v>1.986609642857143</v>
      </c>
      <c r="EO174">
        <v>1.854158928571428</v>
      </c>
      <c r="EP174">
        <v>17.33801428571429</v>
      </c>
      <c r="EQ174">
        <v>16.25101071428571</v>
      </c>
      <c r="ER174">
        <v>1999.997857142857</v>
      </c>
      <c r="ES174">
        <v>0.9799964642857145</v>
      </c>
      <c r="ET174">
        <v>0.02000384285714285</v>
      </c>
      <c r="EU174">
        <v>0</v>
      </c>
      <c r="EV174">
        <v>423.1026428571428</v>
      </c>
      <c r="EW174">
        <v>5.00078</v>
      </c>
      <c r="EX174">
        <v>8369.519285714287</v>
      </c>
      <c r="EY174">
        <v>16379.59285714286</v>
      </c>
      <c r="EZ174">
        <v>39.51771428571429</v>
      </c>
      <c r="FA174">
        <v>40.45724999999999</v>
      </c>
      <c r="FB174">
        <v>39.86367857142857</v>
      </c>
      <c r="FC174">
        <v>40.04667857142857</v>
      </c>
      <c r="FD174">
        <v>40.58671428571427</v>
      </c>
      <c r="FE174">
        <v>1955.087857142857</v>
      </c>
      <c r="FF174">
        <v>39.91</v>
      </c>
      <c r="FG174">
        <v>0</v>
      </c>
      <c r="FH174">
        <v>1759075818.8</v>
      </c>
      <c r="FI174">
        <v>0</v>
      </c>
      <c r="FJ174">
        <v>423.11492</v>
      </c>
      <c r="FK174">
        <v>1.331999992162812</v>
      </c>
      <c r="FL174">
        <v>16.87153847600989</v>
      </c>
      <c r="FM174">
        <v>8369.695199999998</v>
      </c>
      <c r="FN174">
        <v>15</v>
      </c>
      <c r="FO174">
        <v>0</v>
      </c>
      <c r="FP174" t="s">
        <v>439</v>
      </c>
      <c r="FQ174">
        <v>1746989605.5</v>
      </c>
      <c r="FR174">
        <v>1746989593.5</v>
      </c>
      <c r="FS174">
        <v>0</v>
      </c>
      <c r="FT174">
        <v>-0.274</v>
      </c>
      <c r="FU174">
        <v>-0.002</v>
      </c>
      <c r="FV174">
        <v>2.549</v>
      </c>
      <c r="FW174">
        <v>0.129</v>
      </c>
      <c r="FX174">
        <v>420</v>
      </c>
      <c r="FY174">
        <v>17</v>
      </c>
      <c r="FZ174">
        <v>0.02</v>
      </c>
      <c r="GA174">
        <v>0.04</v>
      </c>
      <c r="GB174">
        <v>-36.54238292682927</v>
      </c>
      <c r="GC174">
        <v>0.2072634146341522</v>
      </c>
      <c r="GD174">
        <v>0.06627714134303279</v>
      </c>
      <c r="GE174">
        <v>1</v>
      </c>
      <c r="GF174">
        <v>423.0678529411765</v>
      </c>
      <c r="GG174">
        <v>1.124904502225267</v>
      </c>
      <c r="GH174">
        <v>0.2742857175360948</v>
      </c>
      <c r="GI174">
        <v>0</v>
      </c>
      <c r="GJ174">
        <v>1.463282195121951</v>
      </c>
      <c r="GK174">
        <v>-0.123463693379794</v>
      </c>
      <c r="GL174">
        <v>0.01231592970302008</v>
      </c>
      <c r="GM174">
        <v>0</v>
      </c>
      <c r="GN174">
        <v>1</v>
      </c>
      <c r="GO174">
        <v>3</v>
      </c>
      <c r="GP174" t="s">
        <v>455</v>
      </c>
      <c r="GQ174">
        <v>3.10191</v>
      </c>
      <c r="GR174">
        <v>2.72538</v>
      </c>
      <c r="GS174">
        <v>0.155825</v>
      </c>
      <c r="GT174">
        <v>0.159662</v>
      </c>
      <c r="GU174">
        <v>0.101287</v>
      </c>
      <c r="GV174">
        <v>0.0978948</v>
      </c>
      <c r="GW174">
        <v>22058.8</v>
      </c>
      <c r="GX174">
        <v>19946.4</v>
      </c>
      <c r="GY174">
        <v>26695</v>
      </c>
      <c r="GZ174">
        <v>23958.6</v>
      </c>
      <c r="HA174">
        <v>38394.7</v>
      </c>
      <c r="HB174">
        <v>31955.1</v>
      </c>
      <c r="HC174">
        <v>46612.1</v>
      </c>
      <c r="HD174">
        <v>37901.1</v>
      </c>
      <c r="HE174">
        <v>1.867</v>
      </c>
      <c r="HF174">
        <v>1.86628</v>
      </c>
      <c r="HG174">
        <v>0.11903</v>
      </c>
      <c r="HH174">
        <v>0</v>
      </c>
      <c r="HI174">
        <v>28.0694</v>
      </c>
      <c r="HJ174">
        <v>999.9</v>
      </c>
      <c r="HK174">
        <v>48.9</v>
      </c>
      <c r="HL174">
        <v>31.2</v>
      </c>
      <c r="HM174">
        <v>24.5481</v>
      </c>
      <c r="HN174">
        <v>60.8991</v>
      </c>
      <c r="HO174">
        <v>22.0513</v>
      </c>
      <c r="HP174">
        <v>1</v>
      </c>
      <c r="HQ174">
        <v>0.144103</v>
      </c>
      <c r="HR174">
        <v>0.347288</v>
      </c>
      <c r="HS174">
        <v>20.2807</v>
      </c>
      <c r="HT174">
        <v>5.2116</v>
      </c>
      <c r="HU174">
        <v>11.98</v>
      </c>
      <c r="HV174">
        <v>4.96335</v>
      </c>
      <c r="HW174">
        <v>3.27423</v>
      </c>
      <c r="HX174">
        <v>9999</v>
      </c>
      <c r="HY174">
        <v>9999</v>
      </c>
      <c r="HZ174">
        <v>9999</v>
      </c>
      <c r="IA174">
        <v>31.8</v>
      </c>
      <c r="IB174">
        <v>1.864</v>
      </c>
      <c r="IC174">
        <v>1.86014</v>
      </c>
      <c r="ID174">
        <v>1.8584</v>
      </c>
      <c r="IE174">
        <v>1.85977</v>
      </c>
      <c r="IF174">
        <v>1.85989</v>
      </c>
      <c r="IG174">
        <v>1.85837</v>
      </c>
      <c r="IH174">
        <v>1.85745</v>
      </c>
      <c r="II174">
        <v>1.85242</v>
      </c>
      <c r="IJ174">
        <v>0</v>
      </c>
      <c r="IK174">
        <v>0</v>
      </c>
      <c r="IL174">
        <v>0</v>
      </c>
      <c r="IM174">
        <v>0</v>
      </c>
      <c r="IN174" t="s">
        <v>441</v>
      </c>
      <c r="IO174" t="s">
        <v>442</v>
      </c>
      <c r="IP174" t="s">
        <v>443</v>
      </c>
      <c r="IQ174" t="s">
        <v>443</v>
      </c>
      <c r="IR174" t="s">
        <v>443</v>
      </c>
      <c r="IS174" t="s">
        <v>443</v>
      </c>
      <c r="IT174">
        <v>0</v>
      </c>
      <c r="IU174">
        <v>100</v>
      </c>
      <c r="IV174">
        <v>100</v>
      </c>
      <c r="IW174">
        <v>-0.459</v>
      </c>
      <c r="IX174">
        <v>0.2884</v>
      </c>
      <c r="IY174">
        <v>-0.819046093373875</v>
      </c>
      <c r="IZ174">
        <v>-0.0008311593448893811</v>
      </c>
      <c r="JA174">
        <v>1.768286430498992E-06</v>
      </c>
      <c r="JB174">
        <v>-5.176383660599935E-10</v>
      </c>
      <c r="JC174">
        <v>0.01793090377665582</v>
      </c>
      <c r="JD174">
        <v>0.002652576625932546</v>
      </c>
      <c r="JE174">
        <v>0.0004569377311329863</v>
      </c>
      <c r="JF174">
        <v>1.003524486243527E-07</v>
      </c>
      <c r="JG174">
        <v>2</v>
      </c>
      <c r="JH174">
        <v>1975</v>
      </c>
      <c r="JI174">
        <v>1</v>
      </c>
      <c r="JJ174">
        <v>26</v>
      </c>
      <c r="JK174">
        <v>201437</v>
      </c>
      <c r="JL174">
        <v>201437.2</v>
      </c>
      <c r="JM174">
        <v>2.29126</v>
      </c>
      <c r="JN174">
        <v>2.6123</v>
      </c>
      <c r="JO174">
        <v>1.49658</v>
      </c>
      <c r="JP174">
        <v>2.34497</v>
      </c>
      <c r="JQ174">
        <v>1.54907</v>
      </c>
      <c r="JR174">
        <v>2.3999</v>
      </c>
      <c r="JS174">
        <v>36.152</v>
      </c>
      <c r="JT174">
        <v>24.1751</v>
      </c>
      <c r="JU174">
        <v>18</v>
      </c>
      <c r="JV174">
        <v>482.143</v>
      </c>
      <c r="JW174">
        <v>496.303</v>
      </c>
      <c r="JX174">
        <v>27.2359</v>
      </c>
      <c r="JY174">
        <v>29.1116</v>
      </c>
      <c r="JZ174">
        <v>30.0005</v>
      </c>
      <c r="KA174">
        <v>29.257</v>
      </c>
      <c r="KB174">
        <v>29.2346</v>
      </c>
      <c r="KC174">
        <v>45.9818</v>
      </c>
      <c r="KD174">
        <v>19.6909</v>
      </c>
      <c r="KE174">
        <v>99.62779999999999</v>
      </c>
      <c r="KF174">
        <v>27.228</v>
      </c>
      <c r="KG174">
        <v>1008.68</v>
      </c>
      <c r="KH174">
        <v>20.4579</v>
      </c>
      <c r="KI174">
        <v>101.916</v>
      </c>
      <c r="KJ174">
        <v>91.407</v>
      </c>
    </row>
    <row r="175" spans="1:296">
      <c r="A175">
        <v>157</v>
      </c>
      <c r="B175">
        <v>1759075832</v>
      </c>
      <c r="C175">
        <v>2748.900000095367</v>
      </c>
      <c r="D175" t="s">
        <v>758</v>
      </c>
      <c r="E175" t="s">
        <v>759</v>
      </c>
      <c r="F175">
        <v>5</v>
      </c>
      <c r="G175" t="s">
        <v>639</v>
      </c>
      <c r="H175">
        <v>1759075824.25</v>
      </c>
      <c r="I175">
        <f>(J175)/1000</f>
        <v>0</v>
      </c>
      <c r="J175">
        <f>IF(DO175, AM175, AG175)</f>
        <v>0</v>
      </c>
      <c r="K175">
        <f>IF(DO175, AH175, AF175)</f>
        <v>0</v>
      </c>
      <c r="L175">
        <f>DQ175 - IF(AT175&gt;1, K175*DK175*100.0/(AV175), 0)</f>
        <v>0</v>
      </c>
      <c r="M175">
        <f>((S175-I175/2)*L175-K175)/(S175+I175/2)</f>
        <v>0</v>
      </c>
      <c r="N175">
        <f>M175*(DX175+DY175)/1000.0</f>
        <v>0</v>
      </c>
      <c r="O175">
        <f>(DQ175 - IF(AT175&gt;1, K175*DK175*100.0/(AV175), 0))*(DX175+DY175)/1000.0</f>
        <v>0</v>
      </c>
      <c r="P175">
        <f>2.0/((1/R175-1/Q175)+SIGN(R175)*SQRT((1/R175-1/Q175)*(1/R175-1/Q175) + 4*DL175/((DL175+1)*(DL175+1))*(2*1/R175*1/Q175-1/Q175*1/Q175)))</f>
        <v>0</v>
      </c>
      <c r="Q175">
        <f>IF(LEFT(DM175,1)&lt;&gt;"0",IF(LEFT(DM175,1)="1",3.0,DN175),$D$5+$E$5*(EE175*DX175/($K$5*1000))+$F$5*(EE175*DX175/($K$5*1000))*MAX(MIN(DK175,$J$5),$I$5)*MAX(MIN(DK175,$J$5),$I$5)+$G$5*MAX(MIN(DK175,$J$5),$I$5)*(EE175*DX175/($K$5*1000))+$H$5*(EE175*DX175/($K$5*1000))*(EE175*DX175/($K$5*1000)))</f>
        <v>0</v>
      </c>
      <c r="R175">
        <f>I175*(1000-(1000*0.61365*exp(17.502*V175/(240.97+V175))/(DX175+DY175)+DS175)/2)/(1000*0.61365*exp(17.502*V175/(240.97+V175))/(DX175+DY175)-DS175)</f>
        <v>0</v>
      </c>
      <c r="S175">
        <f>1/((DL175+1)/(P175/1.6)+1/(Q175/1.37)) + DL175/((DL175+1)/(P175/1.6) + DL175/(Q175/1.37))</f>
        <v>0</v>
      </c>
      <c r="T175">
        <f>(DG175*DJ175)</f>
        <v>0</v>
      </c>
      <c r="U175">
        <f>(DZ175+(T175+2*0.95*5.67E-8*(((DZ175+$B$9)+273)^4-(DZ175+273)^4)-44100*I175)/(1.84*29.3*Q175+8*0.95*5.67E-8*(DZ175+273)^3))</f>
        <v>0</v>
      </c>
      <c r="V175">
        <f>($C$9*EA175+$D$9*EB175+$E$9*U175)</f>
        <v>0</v>
      </c>
      <c r="W175">
        <f>0.61365*exp(17.502*V175/(240.97+V175))</f>
        <v>0</v>
      </c>
      <c r="X175">
        <f>(Y175/Z175*100)</f>
        <v>0</v>
      </c>
      <c r="Y175">
        <f>DS175*(DX175+DY175)/1000</f>
        <v>0</v>
      </c>
      <c r="Z175">
        <f>0.61365*exp(17.502*DZ175/(240.97+DZ175))</f>
        <v>0</v>
      </c>
      <c r="AA175">
        <f>(W175-DS175*(DX175+DY175)/1000)</f>
        <v>0</v>
      </c>
      <c r="AB175">
        <f>(-I175*44100)</f>
        <v>0</v>
      </c>
      <c r="AC175">
        <f>2*29.3*Q175*0.92*(DZ175-V175)</f>
        <v>0</v>
      </c>
      <c r="AD175">
        <f>2*0.95*5.67E-8*(((DZ175+$B$9)+273)^4-(V175+273)^4)</f>
        <v>0</v>
      </c>
      <c r="AE175">
        <f>T175+AD175+AB175+AC175</f>
        <v>0</v>
      </c>
      <c r="AF175">
        <f>DW175*AT175*(DR175-DQ175*(1000-AT175*DT175)/(1000-AT175*DS175))/(100*DK175)</f>
        <v>0</v>
      </c>
      <c r="AG175">
        <f>1000*DW175*AT175*(DS175-DT175)/(100*DK175*(1000-AT175*DS175))</f>
        <v>0</v>
      </c>
      <c r="AH175">
        <f>(AI175 - AJ175 - DX175*1E3/(8.314*(DZ175+273.15)) * AL175/DW175 * AK175) * DW175/(100*DK175) * (1000 - DT175)/1000</f>
        <v>0</v>
      </c>
      <c r="AI175">
        <v>1012.403455342747</v>
      </c>
      <c r="AJ175">
        <v>985.4591333333336</v>
      </c>
      <c r="AK175">
        <v>3.425475257295035</v>
      </c>
      <c r="AL175">
        <v>65.07679589717384</v>
      </c>
      <c r="AM175">
        <f>(AO175 - AN175 + DX175*1E3/(8.314*(DZ175+273.15)) * AQ175/DW175 * AP175) * DW175/(100*DK175) * 1000/(1000 - AO175)</f>
        <v>0</v>
      </c>
      <c r="AN175">
        <v>20.40961421333333</v>
      </c>
      <c r="AO175">
        <v>21.84023151515153</v>
      </c>
      <c r="AP175">
        <v>-3.877922077926722E-05</v>
      </c>
      <c r="AQ175">
        <v>105.27</v>
      </c>
      <c r="AR175">
        <v>1</v>
      </c>
      <c r="AS175">
        <v>0</v>
      </c>
      <c r="AT175">
        <f>IF(AR175*$H$15&gt;=AV175,1.0,(AV175/(AV175-AR175*$H$15)))</f>
        <v>0</v>
      </c>
      <c r="AU175">
        <f>(AT175-1)*100</f>
        <v>0</v>
      </c>
      <c r="AV175">
        <f>MAX(0,($B$15+$C$15*EE175)/(1+$D$15*EE175)*DX175/(DZ175+273)*$E$15)</f>
        <v>0</v>
      </c>
      <c r="AW175" t="s">
        <v>437</v>
      </c>
      <c r="AX175" t="s">
        <v>437</v>
      </c>
      <c r="AY175">
        <v>0</v>
      </c>
      <c r="AZ175">
        <v>0</v>
      </c>
      <c r="BA175">
        <f>1-AY175/AZ175</f>
        <v>0</v>
      </c>
      <c r="BB175">
        <v>0</v>
      </c>
      <c r="BC175" t="s">
        <v>437</v>
      </c>
      <c r="BD175" t="s">
        <v>437</v>
      </c>
      <c r="BE175">
        <v>0</v>
      </c>
      <c r="BF175">
        <v>0</v>
      </c>
      <c r="BG175">
        <f>1-BE175/BF175</f>
        <v>0</v>
      </c>
      <c r="BH175">
        <v>0.5</v>
      </c>
      <c r="BI175">
        <f>DH175</f>
        <v>0</v>
      </c>
      <c r="BJ175">
        <f>K175</f>
        <v>0</v>
      </c>
      <c r="BK175">
        <f>BG175*BH175*BI175</f>
        <v>0</v>
      </c>
      <c r="BL175">
        <f>(BJ175-BB175)/BI175</f>
        <v>0</v>
      </c>
      <c r="BM175">
        <f>(AZ175-BF175)/BF175</f>
        <v>0</v>
      </c>
      <c r="BN175">
        <f>AY175/(BA175+AY175/BF175)</f>
        <v>0</v>
      </c>
      <c r="BO175" t="s">
        <v>437</v>
      </c>
      <c r="BP175">
        <v>0</v>
      </c>
      <c r="BQ175">
        <f>IF(BP175&lt;&gt;0, BP175, BN175)</f>
        <v>0</v>
      </c>
      <c r="BR175">
        <f>1-BQ175/BF175</f>
        <v>0</v>
      </c>
      <c r="BS175">
        <f>(BF175-BE175)/(BF175-BQ175)</f>
        <v>0</v>
      </c>
      <c r="BT175">
        <f>(AZ175-BF175)/(AZ175-BQ175)</f>
        <v>0</v>
      </c>
      <c r="BU175">
        <f>(BF175-BE175)/(BF175-AY175)</f>
        <v>0</v>
      </c>
      <c r="BV175">
        <f>(AZ175-BF175)/(AZ175-AY175)</f>
        <v>0</v>
      </c>
      <c r="BW175">
        <f>(BS175*BQ175/BE175)</f>
        <v>0</v>
      </c>
      <c r="BX175">
        <f>(1-BW175)</f>
        <v>0</v>
      </c>
      <c r="DG175">
        <f>$B$13*EF175+$C$13*EG175+$F$13*ER175*(1-EU175)</f>
        <v>0</v>
      </c>
      <c r="DH175">
        <f>DG175*DI175</f>
        <v>0</v>
      </c>
      <c r="DI175">
        <f>($B$13*$D$11+$C$13*$D$11+$F$13*((FE175+EW175)/MAX(FE175+EW175+FF175, 0.1)*$I$11+FF175/MAX(FE175+EW175+FF175, 0.1)*$J$11))/($B$13+$C$13+$F$13)</f>
        <v>0</v>
      </c>
      <c r="DJ175">
        <f>($B$13*$K$11+$C$13*$K$11+$F$13*((FE175+EW175)/MAX(FE175+EW175+FF175, 0.1)*$P$11+FF175/MAX(FE175+EW175+FF175, 0.1)*$Q$11))/($B$13+$C$13+$F$13)</f>
        <v>0</v>
      </c>
      <c r="DK175">
        <v>2.96</v>
      </c>
      <c r="DL175">
        <v>0.5</v>
      </c>
      <c r="DM175" t="s">
        <v>438</v>
      </c>
      <c r="DN175">
        <v>2</v>
      </c>
      <c r="DO175" t="b">
        <v>1</v>
      </c>
      <c r="DP175">
        <v>1759075824.25</v>
      </c>
      <c r="DQ175">
        <v>939.583857142857</v>
      </c>
      <c r="DR175">
        <v>976.0815714285716</v>
      </c>
      <c r="DS175">
        <v>21.84810714285715</v>
      </c>
      <c r="DT175">
        <v>20.40314285714286</v>
      </c>
      <c r="DU175">
        <v>940.0514642857144</v>
      </c>
      <c r="DV175">
        <v>21.5596</v>
      </c>
      <c r="DW175">
        <v>500.0422857142857</v>
      </c>
      <c r="DX175">
        <v>90.90479642857143</v>
      </c>
      <c r="DY175">
        <v>0.06725717142857143</v>
      </c>
      <c r="DZ175">
        <v>28.79339642857143</v>
      </c>
      <c r="EA175">
        <v>30.0099</v>
      </c>
      <c r="EB175">
        <v>999.9000000000002</v>
      </c>
      <c r="EC175">
        <v>0</v>
      </c>
      <c r="ED175">
        <v>0</v>
      </c>
      <c r="EE175">
        <v>10010.60357142857</v>
      </c>
      <c r="EF175">
        <v>0</v>
      </c>
      <c r="EG175">
        <v>11.1107</v>
      </c>
      <c r="EH175">
        <v>-36.49803928571428</v>
      </c>
      <c r="EI175">
        <v>960.5703571428572</v>
      </c>
      <c r="EJ175">
        <v>996.4112857142858</v>
      </c>
      <c r="EK175">
        <v>1.444966428571428</v>
      </c>
      <c r="EL175">
        <v>976.0815714285716</v>
      </c>
      <c r="EM175">
        <v>20.40314285714286</v>
      </c>
      <c r="EN175">
        <v>1.986096785714285</v>
      </c>
      <c r="EO175">
        <v>1.854743928571429</v>
      </c>
      <c r="EP175">
        <v>17.33394642857143</v>
      </c>
      <c r="EQ175">
        <v>16.25595714285714</v>
      </c>
      <c r="ER175">
        <v>1999.967142857143</v>
      </c>
      <c r="ES175">
        <v>0.9799961428571431</v>
      </c>
      <c r="ET175">
        <v>0.02000416785714286</v>
      </c>
      <c r="EU175">
        <v>0</v>
      </c>
      <c r="EV175">
        <v>423.1862142857142</v>
      </c>
      <c r="EW175">
        <v>5.00078</v>
      </c>
      <c r="EX175">
        <v>8370.667857142858</v>
      </c>
      <c r="EY175">
        <v>16379.33571428571</v>
      </c>
      <c r="EZ175">
        <v>39.53778571428571</v>
      </c>
      <c r="FA175">
        <v>40.45274999999999</v>
      </c>
      <c r="FB175">
        <v>39.87707142857142</v>
      </c>
      <c r="FC175">
        <v>40.05782142857142</v>
      </c>
      <c r="FD175">
        <v>40.59785714285714</v>
      </c>
      <c r="FE175">
        <v>1955.057142857143</v>
      </c>
      <c r="FF175">
        <v>39.91</v>
      </c>
      <c r="FG175">
        <v>0</v>
      </c>
      <c r="FH175">
        <v>1759075824.2</v>
      </c>
      <c r="FI175">
        <v>0</v>
      </c>
      <c r="FJ175">
        <v>423.1888461538462</v>
      </c>
      <c r="FK175">
        <v>-0.05237607522295422</v>
      </c>
      <c r="FL175">
        <v>13.91487181103008</v>
      </c>
      <c r="FM175">
        <v>8370.814230769231</v>
      </c>
      <c r="FN175">
        <v>15</v>
      </c>
      <c r="FO175">
        <v>0</v>
      </c>
      <c r="FP175" t="s">
        <v>439</v>
      </c>
      <c r="FQ175">
        <v>1746989605.5</v>
      </c>
      <c r="FR175">
        <v>1746989593.5</v>
      </c>
      <c r="FS175">
        <v>0</v>
      </c>
      <c r="FT175">
        <v>-0.274</v>
      </c>
      <c r="FU175">
        <v>-0.002</v>
      </c>
      <c r="FV175">
        <v>2.549</v>
      </c>
      <c r="FW175">
        <v>0.129</v>
      </c>
      <c r="FX175">
        <v>420</v>
      </c>
      <c r="FY175">
        <v>17</v>
      </c>
      <c r="FZ175">
        <v>0.02</v>
      </c>
      <c r="GA175">
        <v>0.04</v>
      </c>
      <c r="GB175">
        <v>-36.52030975609755</v>
      </c>
      <c r="GC175">
        <v>0.3743351916376175</v>
      </c>
      <c r="GD175">
        <v>0.07287749763072328</v>
      </c>
      <c r="GE175">
        <v>1</v>
      </c>
      <c r="GF175">
        <v>423.1360294117646</v>
      </c>
      <c r="GG175">
        <v>0.4668754751363788</v>
      </c>
      <c r="GH175">
        <v>0.2539583668165386</v>
      </c>
      <c r="GI175">
        <v>1</v>
      </c>
      <c r="GJ175">
        <v>1.453125365853658</v>
      </c>
      <c r="GK175">
        <v>-0.1321005574912906</v>
      </c>
      <c r="GL175">
        <v>0.01309864694139893</v>
      </c>
      <c r="GM175">
        <v>0</v>
      </c>
      <c r="GN175">
        <v>2</v>
      </c>
      <c r="GO175">
        <v>3</v>
      </c>
      <c r="GP175" t="s">
        <v>446</v>
      </c>
      <c r="GQ175">
        <v>3.10224</v>
      </c>
      <c r="GR175">
        <v>2.72505</v>
      </c>
      <c r="GS175">
        <v>0.157767</v>
      </c>
      <c r="GT175">
        <v>0.161569</v>
      </c>
      <c r="GU175">
        <v>0.10127</v>
      </c>
      <c r="GV175">
        <v>0.0979141</v>
      </c>
      <c r="GW175">
        <v>22007.7</v>
      </c>
      <c r="GX175">
        <v>19900.8</v>
      </c>
      <c r="GY175">
        <v>26694.6</v>
      </c>
      <c r="GZ175">
        <v>23958.3</v>
      </c>
      <c r="HA175">
        <v>38395.2</v>
      </c>
      <c r="HB175">
        <v>31954.6</v>
      </c>
      <c r="HC175">
        <v>46611.4</v>
      </c>
      <c r="HD175">
        <v>37901.1</v>
      </c>
      <c r="HE175">
        <v>1.86698</v>
      </c>
      <c r="HF175">
        <v>1.86567</v>
      </c>
      <c r="HG175">
        <v>0.119306</v>
      </c>
      <c r="HH175">
        <v>0</v>
      </c>
      <c r="HI175">
        <v>28.0694</v>
      </c>
      <c r="HJ175">
        <v>999.9</v>
      </c>
      <c r="HK175">
        <v>48.9</v>
      </c>
      <c r="HL175">
        <v>31.2</v>
      </c>
      <c r="HM175">
        <v>24.5449</v>
      </c>
      <c r="HN175">
        <v>60.8991</v>
      </c>
      <c r="HO175">
        <v>21.9712</v>
      </c>
      <c r="HP175">
        <v>1</v>
      </c>
      <c r="HQ175">
        <v>0.144291</v>
      </c>
      <c r="HR175">
        <v>0.359161</v>
      </c>
      <c r="HS175">
        <v>20.2808</v>
      </c>
      <c r="HT175">
        <v>5.2116</v>
      </c>
      <c r="HU175">
        <v>11.98</v>
      </c>
      <c r="HV175">
        <v>4.9634</v>
      </c>
      <c r="HW175">
        <v>3.27448</v>
      </c>
      <c r="HX175">
        <v>9999</v>
      </c>
      <c r="HY175">
        <v>9999</v>
      </c>
      <c r="HZ175">
        <v>9999</v>
      </c>
      <c r="IA175">
        <v>31.8</v>
      </c>
      <c r="IB175">
        <v>1.86399</v>
      </c>
      <c r="IC175">
        <v>1.86012</v>
      </c>
      <c r="ID175">
        <v>1.85838</v>
      </c>
      <c r="IE175">
        <v>1.85975</v>
      </c>
      <c r="IF175">
        <v>1.85989</v>
      </c>
      <c r="IG175">
        <v>1.85838</v>
      </c>
      <c r="IH175">
        <v>1.85745</v>
      </c>
      <c r="II175">
        <v>1.85242</v>
      </c>
      <c r="IJ175">
        <v>0</v>
      </c>
      <c r="IK175">
        <v>0</v>
      </c>
      <c r="IL175">
        <v>0</v>
      </c>
      <c r="IM175">
        <v>0</v>
      </c>
      <c r="IN175" t="s">
        <v>441</v>
      </c>
      <c r="IO175" t="s">
        <v>442</v>
      </c>
      <c r="IP175" t="s">
        <v>443</v>
      </c>
      <c r="IQ175" t="s">
        <v>443</v>
      </c>
      <c r="IR175" t="s">
        <v>443</v>
      </c>
      <c r="IS175" t="s">
        <v>443</v>
      </c>
      <c r="IT175">
        <v>0</v>
      </c>
      <c r="IU175">
        <v>100</v>
      </c>
      <c r="IV175">
        <v>100</v>
      </c>
      <c r="IW175">
        <v>-0.438</v>
      </c>
      <c r="IX175">
        <v>0.2883</v>
      </c>
      <c r="IY175">
        <v>-0.819046093373875</v>
      </c>
      <c r="IZ175">
        <v>-0.0008311593448893811</v>
      </c>
      <c r="JA175">
        <v>1.768286430498992E-06</v>
      </c>
      <c r="JB175">
        <v>-5.176383660599935E-10</v>
      </c>
      <c r="JC175">
        <v>0.01793090377665582</v>
      </c>
      <c r="JD175">
        <v>0.002652576625932546</v>
      </c>
      <c r="JE175">
        <v>0.0004569377311329863</v>
      </c>
      <c r="JF175">
        <v>1.003524486243527E-07</v>
      </c>
      <c r="JG175">
        <v>2</v>
      </c>
      <c r="JH175">
        <v>1975</v>
      </c>
      <c r="JI175">
        <v>1</v>
      </c>
      <c r="JJ175">
        <v>26</v>
      </c>
      <c r="JK175">
        <v>201437.1</v>
      </c>
      <c r="JL175">
        <v>201437.3</v>
      </c>
      <c r="JM175">
        <v>2.32666</v>
      </c>
      <c r="JN175">
        <v>2.61719</v>
      </c>
      <c r="JO175">
        <v>1.49658</v>
      </c>
      <c r="JP175">
        <v>2.34497</v>
      </c>
      <c r="JQ175">
        <v>1.54907</v>
      </c>
      <c r="JR175">
        <v>2.4231</v>
      </c>
      <c r="JS175">
        <v>36.152</v>
      </c>
      <c r="JT175">
        <v>24.1751</v>
      </c>
      <c r="JU175">
        <v>18</v>
      </c>
      <c r="JV175">
        <v>482.155</v>
      </c>
      <c r="JW175">
        <v>495.934</v>
      </c>
      <c r="JX175">
        <v>27.2237</v>
      </c>
      <c r="JY175">
        <v>29.1151</v>
      </c>
      <c r="JZ175">
        <v>30.0003</v>
      </c>
      <c r="KA175">
        <v>29.2605</v>
      </c>
      <c r="KB175">
        <v>29.2382</v>
      </c>
      <c r="KC175">
        <v>46.6948</v>
      </c>
      <c r="KD175">
        <v>19.6909</v>
      </c>
      <c r="KE175">
        <v>99.62779999999999</v>
      </c>
      <c r="KF175">
        <v>27.2187</v>
      </c>
      <c r="KG175">
        <v>1022.1</v>
      </c>
      <c r="KH175">
        <v>20.4839</v>
      </c>
      <c r="KI175">
        <v>101.915</v>
      </c>
      <c r="KJ175">
        <v>91.40649999999999</v>
      </c>
    </row>
    <row r="176" spans="1:296">
      <c r="A176">
        <v>158</v>
      </c>
      <c r="B176">
        <v>1759075837</v>
      </c>
      <c r="C176">
        <v>2753.900000095367</v>
      </c>
      <c r="D176" t="s">
        <v>760</v>
      </c>
      <c r="E176" t="s">
        <v>761</v>
      </c>
      <c r="F176">
        <v>5</v>
      </c>
      <c r="G176" t="s">
        <v>639</v>
      </c>
      <c r="H176">
        <v>1759075829.518518</v>
      </c>
      <c r="I176">
        <f>(J176)/1000</f>
        <v>0</v>
      </c>
      <c r="J176">
        <f>IF(DO176, AM176, AG176)</f>
        <v>0</v>
      </c>
      <c r="K176">
        <f>IF(DO176, AH176, AF176)</f>
        <v>0</v>
      </c>
      <c r="L176">
        <f>DQ176 - IF(AT176&gt;1, K176*DK176*100.0/(AV176), 0)</f>
        <v>0</v>
      </c>
      <c r="M176">
        <f>((S176-I176/2)*L176-K176)/(S176+I176/2)</f>
        <v>0</v>
      </c>
      <c r="N176">
        <f>M176*(DX176+DY176)/1000.0</f>
        <v>0</v>
      </c>
      <c r="O176">
        <f>(DQ176 - IF(AT176&gt;1, K176*DK176*100.0/(AV176), 0))*(DX176+DY176)/1000.0</f>
        <v>0</v>
      </c>
      <c r="P176">
        <f>2.0/((1/R176-1/Q176)+SIGN(R176)*SQRT((1/R176-1/Q176)*(1/R176-1/Q176) + 4*DL176/((DL176+1)*(DL176+1))*(2*1/R176*1/Q176-1/Q176*1/Q176)))</f>
        <v>0</v>
      </c>
      <c r="Q176">
        <f>IF(LEFT(DM176,1)&lt;&gt;"0",IF(LEFT(DM176,1)="1",3.0,DN176),$D$5+$E$5*(EE176*DX176/($K$5*1000))+$F$5*(EE176*DX176/($K$5*1000))*MAX(MIN(DK176,$J$5),$I$5)*MAX(MIN(DK176,$J$5),$I$5)+$G$5*MAX(MIN(DK176,$J$5),$I$5)*(EE176*DX176/($K$5*1000))+$H$5*(EE176*DX176/($K$5*1000))*(EE176*DX176/($K$5*1000)))</f>
        <v>0</v>
      </c>
      <c r="R176">
        <f>I176*(1000-(1000*0.61365*exp(17.502*V176/(240.97+V176))/(DX176+DY176)+DS176)/2)/(1000*0.61365*exp(17.502*V176/(240.97+V176))/(DX176+DY176)-DS176)</f>
        <v>0</v>
      </c>
      <c r="S176">
        <f>1/((DL176+1)/(P176/1.6)+1/(Q176/1.37)) + DL176/((DL176+1)/(P176/1.6) + DL176/(Q176/1.37))</f>
        <v>0</v>
      </c>
      <c r="T176">
        <f>(DG176*DJ176)</f>
        <v>0</v>
      </c>
      <c r="U176">
        <f>(DZ176+(T176+2*0.95*5.67E-8*(((DZ176+$B$9)+273)^4-(DZ176+273)^4)-44100*I176)/(1.84*29.3*Q176+8*0.95*5.67E-8*(DZ176+273)^3))</f>
        <v>0</v>
      </c>
      <c r="V176">
        <f>($C$9*EA176+$D$9*EB176+$E$9*U176)</f>
        <v>0</v>
      </c>
      <c r="W176">
        <f>0.61365*exp(17.502*V176/(240.97+V176))</f>
        <v>0</v>
      </c>
      <c r="X176">
        <f>(Y176/Z176*100)</f>
        <v>0</v>
      </c>
      <c r="Y176">
        <f>DS176*(DX176+DY176)/1000</f>
        <v>0</v>
      </c>
      <c r="Z176">
        <f>0.61365*exp(17.502*DZ176/(240.97+DZ176))</f>
        <v>0</v>
      </c>
      <c r="AA176">
        <f>(W176-DS176*(DX176+DY176)/1000)</f>
        <v>0</v>
      </c>
      <c r="AB176">
        <f>(-I176*44100)</f>
        <v>0</v>
      </c>
      <c r="AC176">
        <f>2*29.3*Q176*0.92*(DZ176-V176)</f>
        <v>0</v>
      </c>
      <c r="AD176">
        <f>2*0.95*5.67E-8*(((DZ176+$B$9)+273)^4-(V176+273)^4)</f>
        <v>0</v>
      </c>
      <c r="AE176">
        <f>T176+AD176+AB176+AC176</f>
        <v>0</v>
      </c>
      <c r="AF176">
        <f>DW176*AT176*(DR176-DQ176*(1000-AT176*DT176)/(1000-AT176*DS176))/(100*DK176)</f>
        <v>0</v>
      </c>
      <c r="AG176">
        <f>1000*DW176*AT176*(DS176-DT176)/(100*DK176*(1000-AT176*DS176))</f>
        <v>0</v>
      </c>
      <c r="AH176">
        <f>(AI176 - AJ176 - DX176*1E3/(8.314*(DZ176+273.15)) * AL176/DW176 * AK176) * DW176/(100*DK176) * (1000 - DT176)/1000</f>
        <v>0</v>
      </c>
      <c r="AI176">
        <v>1029.317023131542</v>
      </c>
      <c r="AJ176">
        <v>1002.534254545454</v>
      </c>
      <c r="AK176">
        <v>3.412899819831288</v>
      </c>
      <c r="AL176">
        <v>65.07679589717384</v>
      </c>
      <c r="AM176">
        <f>(AO176 - AN176 + DX176*1E3/(8.314*(DZ176+273.15)) * AQ176/DW176 * AP176) * DW176/(100*DK176) * 1000/(1000 - AO176)</f>
        <v>0</v>
      </c>
      <c r="AN176">
        <v>20.41342640000001</v>
      </c>
      <c r="AO176">
        <v>21.83436666666667</v>
      </c>
      <c r="AP176">
        <v>-3.123533471358718E-05</v>
      </c>
      <c r="AQ176">
        <v>105.27</v>
      </c>
      <c r="AR176">
        <v>1</v>
      </c>
      <c r="AS176">
        <v>0</v>
      </c>
      <c r="AT176">
        <f>IF(AR176*$H$15&gt;=AV176,1.0,(AV176/(AV176-AR176*$H$15)))</f>
        <v>0</v>
      </c>
      <c r="AU176">
        <f>(AT176-1)*100</f>
        <v>0</v>
      </c>
      <c r="AV176">
        <f>MAX(0,($B$15+$C$15*EE176)/(1+$D$15*EE176)*DX176/(DZ176+273)*$E$15)</f>
        <v>0</v>
      </c>
      <c r="AW176" t="s">
        <v>437</v>
      </c>
      <c r="AX176" t="s">
        <v>437</v>
      </c>
      <c r="AY176">
        <v>0</v>
      </c>
      <c r="AZ176">
        <v>0</v>
      </c>
      <c r="BA176">
        <f>1-AY176/AZ176</f>
        <v>0</v>
      </c>
      <c r="BB176">
        <v>0</v>
      </c>
      <c r="BC176" t="s">
        <v>437</v>
      </c>
      <c r="BD176" t="s">
        <v>437</v>
      </c>
      <c r="BE176">
        <v>0</v>
      </c>
      <c r="BF176">
        <v>0</v>
      </c>
      <c r="BG176">
        <f>1-BE176/BF176</f>
        <v>0</v>
      </c>
      <c r="BH176">
        <v>0.5</v>
      </c>
      <c r="BI176">
        <f>DH176</f>
        <v>0</v>
      </c>
      <c r="BJ176">
        <f>K176</f>
        <v>0</v>
      </c>
      <c r="BK176">
        <f>BG176*BH176*BI176</f>
        <v>0</v>
      </c>
      <c r="BL176">
        <f>(BJ176-BB176)/BI176</f>
        <v>0</v>
      </c>
      <c r="BM176">
        <f>(AZ176-BF176)/BF176</f>
        <v>0</v>
      </c>
      <c r="BN176">
        <f>AY176/(BA176+AY176/BF176)</f>
        <v>0</v>
      </c>
      <c r="BO176" t="s">
        <v>437</v>
      </c>
      <c r="BP176">
        <v>0</v>
      </c>
      <c r="BQ176">
        <f>IF(BP176&lt;&gt;0, BP176, BN176)</f>
        <v>0</v>
      </c>
      <c r="BR176">
        <f>1-BQ176/BF176</f>
        <v>0</v>
      </c>
      <c r="BS176">
        <f>(BF176-BE176)/(BF176-BQ176)</f>
        <v>0</v>
      </c>
      <c r="BT176">
        <f>(AZ176-BF176)/(AZ176-BQ176)</f>
        <v>0</v>
      </c>
      <c r="BU176">
        <f>(BF176-BE176)/(BF176-AY176)</f>
        <v>0</v>
      </c>
      <c r="BV176">
        <f>(AZ176-BF176)/(AZ176-AY176)</f>
        <v>0</v>
      </c>
      <c r="BW176">
        <f>(BS176*BQ176/BE176)</f>
        <v>0</v>
      </c>
      <c r="BX176">
        <f>(1-BW176)</f>
        <v>0</v>
      </c>
      <c r="DG176">
        <f>$B$13*EF176+$C$13*EG176+$F$13*ER176*(1-EU176)</f>
        <v>0</v>
      </c>
      <c r="DH176">
        <f>DG176*DI176</f>
        <v>0</v>
      </c>
      <c r="DI176">
        <f>($B$13*$D$11+$C$13*$D$11+$F$13*((FE176+EW176)/MAX(FE176+EW176+FF176, 0.1)*$I$11+FF176/MAX(FE176+EW176+FF176, 0.1)*$J$11))/($B$13+$C$13+$F$13)</f>
        <v>0</v>
      </c>
      <c r="DJ176">
        <f>($B$13*$K$11+$C$13*$K$11+$F$13*((FE176+EW176)/MAX(FE176+EW176+FF176, 0.1)*$P$11+FF176/MAX(FE176+EW176+FF176, 0.1)*$Q$11))/($B$13+$C$13+$F$13)</f>
        <v>0</v>
      </c>
      <c r="DK176">
        <v>2.96</v>
      </c>
      <c r="DL176">
        <v>0.5</v>
      </c>
      <c r="DM176" t="s">
        <v>438</v>
      </c>
      <c r="DN176">
        <v>2</v>
      </c>
      <c r="DO176" t="b">
        <v>1</v>
      </c>
      <c r="DP176">
        <v>1759075829.518518</v>
      </c>
      <c r="DQ176">
        <v>957.2838518518518</v>
      </c>
      <c r="DR176">
        <v>993.7282222222223</v>
      </c>
      <c r="DS176">
        <v>21.84182592592592</v>
      </c>
      <c r="DT176">
        <v>20.40836666666667</v>
      </c>
      <c r="DU176">
        <v>957.7315555555557</v>
      </c>
      <c r="DV176">
        <v>21.55345555555555</v>
      </c>
      <c r="DW176">
        <v>500.0544074074075</v>
      </c>
      <c r="DX176">
        <v>90.90498518518517</v>
      </c>
      <c r="DY176">
        <v>0.06723295555555556</v>
      </c>
      <c r="DZ176">
        <v>28.79316296296296</v>
      </c>
      <c r="EA176">
        <v>30.01307777777778</v>
      </c>
      <c r="EB176">
        <v>999.9000000000001</v>
      </c>
      <c r="EC176">
        <v>0</v>
      </c>
      <c r="ED176">
        <v>0</v>
      </c>
      <c r="EE176">
        <v>9988.37962962963</v>
      </c>
      <c r="EF176">
        <v>0</v>
      </c>
      <c r="EG176">
        <v>11.1107</v>
      </c>
      <c r="EH176">
        <v>-36.44419259259259</v>
      </c>
      <c r="EI176">
        <v>978.6592592592593</v>
      </c>
      <c r="EJ176">
        <v>1014.43037037037</v>
      </c>
      <c r="EK176">
        <v>1.433462592592592</v>
      </c>
      <c r="EL176">
        <v>993.7282222222223</v>
      </c>
      <c r="EM176">
        <v>20.40836666666667</v>
      </c>
      <c r="EN176">
        <v>1.98553037037037</v>
      </c>
      <c r="EO176">
        <v>1.855223333333333</v>
      </c>
      <c r="EP176">
        <v>17.32943703703704</v>
      </c>
      <c r="EQ176">
        <v>16.26000740740741</v>
      </c>
      <c r="ER176">
        <v>1999.968148148148</v>
      </c>
      <c r="ES176">
        <v>0.9799961111111114</v>
      </c>
      <c r="ET176">
        <v>0.02000420740740741</v>
      </c>
      <c r="EU176">
        <v>0</v>
      </c>
      <c r="EV176">
        <v>423.2221111111111</v>
      </c>
      <c r="EW176">
        <v>5.00078</v>
      </c>
      <c r="EX176">
        <v>8371.654074074075</v>
      </c>
      <c r="EY176">
        <v>16379.35555555556</v>
      </c>
      <c r="EZ176">
        <v>39.52981481481481</v>
      </c>
      <c r="FA176">
        <v>40.45333333333333</v>
      </c>
      <c r="FB176">
        <v>39.87255555555556</v>
      </c>
      <c r="FC176">
        <v>40.04833333333332</v>
      </c>
      <c r="FD176">
        <v>40.58985185185185</v>
      </c>
      <c r="FE176">
        <v>1955.058148148148</v>
      </c>
      <c r="FF176">
        <v>39.91</v>
      </c>
      <c r="FG176">
        <v>0</v>
      </c>
      <c r="FH176">
        <v>1759075829</v>
      </c>
      <c r="FI176">
        <v>0</v>
      </c>
      <c r="FJ176">
        <v>423.2247307692307</v>
      </c>
      <c r="FK176">
        <v>-0.1348034177135488</v>
      </c>
      <c r="FL176">
        <v>12.21675214793231</v>
      </c>
      <c r="FM176">
        <v>8371.812307692308</v>
      </c>
      <c r="FN176">
        <v>15</v>
      </c>
      <c r="FO176">
        <v>0</v>
      </c>
      <c r="FP176" t="s">
        <v>439</v>
      </c>
      <c r="FQ176">
        <v>1746989605.5</v>
      </c>
      <c r="FR176">
        <v>1746989593.5</v>
      </c>
      <c r="FS176">
        <v>0</v>
      </c>
      <c r="FT176">
        <v>-0.274</v>
      </c>
      <c r="FU176">
        <v>-0.002</v>
      </c>
      <c r="FV176">
        <v>2.549</v>
      </c>
      <c r="FW176">
        <v>0.129</v>
      </c>
      <c r="FX176">
        <v>420</v>
      </c>
      <c r="FY176">
        <v>17</v>
      </c>
      <c r="FZ176">
        <v>0.02</v>
      </c>
      <c r="GA176">
        <v>0.04</v>
      </c>
      <c r="GB176">
        <v>-36.4667075</v>
      </c>
      <c r="GC176">
        <v>0.5407868667917461</v>
      </c>
      <c r="GD176">
        <v>0.08084886637269549</v>
      </c>
      <c r="GE176">
        <v>0</v>
      </c>
      <c r="GF176">
        <v>423.1730588235294</v>
      </c>
      <c r="GG176">
        <v>0.3345760107806282</v>
      </c>
      <c r="GH176">
        <v>0.2531615319231428</v>
      </c>
      <c r="GI176">
        <v>1</v>
      </c>
      <c r="GJ176">
        <v>1.4407885</v>
      </c>
      <c r="GK176">
        <v>-0.1302914071294586</v>
      </c>
      <c r="GL176">
        <v>0.0125898895050751</v>
      </c>
      <c r="GM176">
        <v>0</v>
      </c>
      <c r="GN176">
        <v>1</v>
      </c>
      <c r="GO176">
        <v>3</v>
      </c>
      <c r="GP176" t="s">
        <v>455</v>
      </c>
      <c r="GQ176">
        <v>3.10198</v>
      </c>
      <c r="GR176">
        <v>2.72557</v>
      </c>
      <c r="GS176">
        <v>0.159506</v>
      </c>
      <c r="GT176">
        <v>0.163281</v>
      </c>
      <c r="GU176">
        <v>0.101247</v>
      </c>
      <c r="GV176">
        <v>0.0979222</v>
      </c>
      <c r="GW176">
        <v>21962.4</v>
      </c>
      <c r="GX176">
        <v>19860.2</v>
      </c>
      <c r="GY176">
        <v>26694.7</v>
      </c>
      <c r="GZ176">
        <v>23958.3</v>
      </c>
      <c r="HA176">
        <v>38396.3</v>
      </c>
      <c r="HB176">
        <v>31954.4</v>
      </c>
      <c r="HC176">
        <v>46611.3</v>
      </c>
      <c r="HD176">
        <v>37901</v>
      </c>
      <c r="HE176">
        <v>1.86653</v>
      </c>
      <c r="HF176">
        <v>1.86607</v>
      </c>
      <c r="HG176">
        <v>0.120044</v>
      </c>
      <c r="HH176">
        <v>0</v>
      </c>
      <c r="HI176">
        <v>28.0694</v>
      </c>
      <c r="HJ176">
        <v>999.9</v>
      </c>
      <c r="HK176">
        <v>48.9</v>
      </c>
      <c r="HL176">
        <v>31.2</v>
      </c>
      <c r="HM176">
        <v>24.5473</v>
      </c>
      <c r="HN176">
        <v>60.7591</v>
      </c>
      <c r="HO176">
        <v>21.9872</v>
      </c>
      <c r="HP176">
        <v>1</v>
      </c>
      <c r="HQ176">
        <v>0.144654</v>
      </c>
      <c r="HR176">
        <v>0.375697</v>
      </c>
      <c r="HS176">
        <v>20.2804</v>
      </c>
      <c r="HT176">
        <v>5.2113</v>
      </c>
      <c r="HU176">
        <v>11.9797</v>
      </c>
      <c r="HV176">
        <v>4.9634</v>
      </c>
      <c r="HW176">
        <v>3.27445</v>
      </c>
      <c r="HX176">
        <v>9999</v>
      </c>
      <c r="HY176">
        <v>9999</v>
      </c>
      <c r="HZ176">
        <v>9999</v>
      </c>
      <c r="IA176">
        <v>31.8</v>
      </c>
      <c r="IB176">
        <v>1.86399</v>
      </c>
      <c r="IC176">
        <v>1.86014</v>
      </c>
      <c r="ID176">
        <v>1.85837</v>
      </c>
      <c r="IE176">
        <v>1.85975</v>
      </c>
      <c r="IF176">
        <v>1.85989</v>
      </c>
      <c r="IG176">
        <v>1.85838</v>
      </c>
      <c r="IH176">
        <v>1.85745</v>
      </c>
      <c r="II176">
        <v>1.85242</v>
      </c>
      <c r="IJ176">
        <v>0</v>
      </c>
      <c r="IK176">
        <v>0</v>
      </c>
      <c r="IL176">
        <v>0</v>
      </c>
      <c r="IM176">
        <v>0</v>
      </c>
      <c r="IN176" t="s">
        <v>441</v>
      </c>
      <c r="IO176" t="s">
        <v>442</v>
      </c>
      <c r="IP176" t="s">
        <v>443</v>
      </c>
      <c r="IQ176" t="s">
        <v>443</v>
      </c>
      <c r="IR176" t="s">
        <v>443</v>
      </c>
      <c r="IS176" t="s">
        <v>443</v>
      </c>
      <c r="IT176">
        <v>0</v>
      </c>
      <c r="IU176">
        <v>100</v>
      </c>
      <c r="IV176">
        <v>100</v>
      </c>
      <c r="IW176">
        <v>-0.42</v>
      </c>
      <c r="IX176">
        <v>0.2882</v>
      </c>
      <c r="IY176">
        <v>-0.819046093373875</v>
      </c>
      <c r="IZ176">
        <v>-0.0008311593448893811</v>
      </c>
      <c r="JA176">
        <v>1.768286430498992E-06</v>
      </c>
      <c r="JB176">
        <v>-5.176383660599935E-10</v>
      </c>
      <c r="JC176">
        <v>0.01793090377665582</v>
      </c>
      <c r="JD176">
        <v>0.002652576625932546</v>
      </c>
      <c r="JE176">
        <v>0.0004569377311329863</v>
      </c>
      <c r="JF176">
        <v>1.003524486243527E-07</v>
      </c>
      <c r="JG176">
        <v>2</v>
      </c>
      <c r="JH176">
        <v>1975</v>
      </c>
      <c r="JI176">
        <v>1</v>
      </c>
      <c r="JJ176">
        <v>26</v>
      </c>
      <c r="JK176">
        <v>201437.2</v>
      </c>
      <c r="JL176">
        <v>201437.4</v>
      </c>
      <c r="JM176">
        <v>2.35352</v>
      </c>
      <c r="JN176">
        <v>2.60864</v>
      </c>
      <c r="JO176">
        <v>1.49658</v>
      </c>
      <c r="JP176">
        <v>2.34497</v>
      </c>
      <c r="JQ176">
        <v>1.54907</v>
      </c>
      <c r="JR176">
        <v>2.46704</v>
      </c>
      <c r="JS176">
        <v>36.152</v>
      </c>
      <c r="JT176">
        <v>24.1838</v>
      </c>
      <c r="JU176">
        <v>18</v>
      </c>
      <c r="JV176">
        <v>481.917</v>
      </c>
      <c r="JW176">
        <v>496.23</v>
      </c>
      <c r="JX176">
        <v>27.2127</v>
      </c>
      <c r="JY176">
        <v>29.1182</v>
      </c>
      <c r="JZ176">
        <v>30.0004</v>
      </c>
      <c r="KA176">
        <v>29.2637</v>
      </c>
      <c r="KB176">
        <v>29.2418</v>
      </c>
      <c r="KC176">
        <v>47.3486</v>
      </c>
      <c r="KD176">
        <v>19.6909</v>
      </c>
      <c r="KE176">
        <v>99.62779999999999</v>
      </c>
      <c r="KF176">
        <v>27.2054</v>
      </c>
      <c r="KG176">
        <v>1042.14</v>
      </c>
      <c r="KH176">
        <v>20.5045</v>
      </c>
      <c r="KI176">
        <v>101.915</v>
      </c>
      <c r="KJ176">
        <v>91.4064</v>
      </c>
    </row>
    <row r="177" spans="1:296">
      <c r="A177">
        <v>159</v>
      </c>
      <c r="B177">
        <v>1759075842</v>
      </c>
      <c r="C177">
        <v>2758.900000095367</v>
      </c>
      <c r="D177" t="s">
        <v>762</v>
      </c>
      <c r="E177" t="s">
        <v>763</v>
      </c>
      <c r="F177">
        <v>5</v>
      </c>
      <c r="G177" t="s">
        <v>639</v>
      </c>
      <c r="H177">
        <v>1759075834.232143</v>
      </c>
      <c r="I177">
        <f>(J177)/1000</f>
        <v>0</v>
      </c>
      <c r="J177">
        <f>IF(DO177, AM177, AG177)</f>
        <v>0</v>
      </c>
      <c r="K177">
        <f>IF(DO177, AH177, AF177)</f>
        <v>0</v>
      </c>
      <c r="L177">
        <f>DQ177 - IF(AT177&gt;1, K177*DK177*100.0/(AV177), 0)</f>
        <v>0</v>
      </c>
      <c r="M177">
        <f>((S177-I177/2)*L177-K177)/(S177+I177/2)</f>
        <v>0</v>
      </c>
      <c r="N177">
        <f>M177*(DX177+DY177)/1000.0</f>
        <v>0</v>
      </c>
      <c r="O177">
        <f>(DQ177 - IF(AT177&gt;1, K177*DK177*100.0/(AV177), 0))*(DX177+DY177)/1000.0</f>
        <v>0</v>
      </c>
      <c r="P177">
        <f>2.0/((1/R177-1/Q177)+SIGN(R177)*SQRT((1/R177-1/Q177)*(1/R177-1/Q177) + 4*DL177/((DL177+1)*(DL177+1))*(2*1/R177*1/Q177-1/Q177*1/Q177)))</f>
        <v>0</v>
      </c>
      <c r="Q177">
        <f>IF(LEFT(DM177,1)&lt;&gt;"0",IF(LEFT(DM177,1)="1",3.0,DN177),$D$5+$E$5*(EE177*DX177/($K$5*1000))+$F$5*(EE177*DX177/($K$5*1000))*MAX(MIN(DK177,$J$5),$I$5)*MAX(MIN(DK177,$J$5),$I$5)+$G$5*MAX(MIN(DK177,$J$5),$I$5)*(EE177*DX177/($K$5*1000))+$H$5*(EE177*DX177/($K$5*1000))*(EE177*DX177/($K$5*1000)))</f>
        <v>0</v>
      </c>
      <c r="R177">
        <f>I177*(1000-(1000*0.61365*exp(17.502*V177/(240.97+V177))/(DX177+DY177)+DS177)/2)/(1000*0.61365*exp(17.502*V177/(240.97+V177))/(DX177+DY177)-DS177)</f>
        <v>0</v>
      </c>
      <c r="S177">
        <f>1/((DL177+1)/(P177/1.6)+1/(Q177/1.37)) + DL177/((DL177+1)/(P177/1.6) + DL177/(Q177/1.37))</f>
        <v>0</v>
      </c>
      <c r="T177">
        <f>(DG177*DJ177)</f>
        <v>0</v>
      </c>
      <c r="U177">
        <f>(DZ177+(T177+2*0.95*5.67E-8*(((DZ177+$B$9)+273)^4-(DZ177+273)^4)-44100*I177)/(1.84*29.3*Q177+8*0.95*5.67E-8*(DZ177+273)^3))</f>
        <v>0</v>
      </c>
      <c r="V177">
        <f>($C$9*EA177+$D$9*EB177+$E$9*U177)</f>
        <v>0</v>
      </c>
      <c r="W177">
        <f>0.61365*exp(17.502*V177/(240.97+V177))</f>
        <v>0</v>
      </c>
      <c r="X177">
        <f>(Y177/Z177*100)</f>
        <v>0</v>
      </c>
      <c r="Y177">
        <f>DS177*(DX177+DY177)/1000</f>
        <v>0</v>
      </c>
      <c r="Z177">
        <f>0.61365*exp(17.502*DZ177/(240.97+DZ177))</f>
        <v>0</v>
      </c>
      <c r="AA177">
        <f>(W177-DS177*(DX177+DY177)/1000)</f>
        <v>0</v>
      </c>
      <c r="AB177">
        <f>(-I177*44100)</f>
        <v>0</v>
      </c>
      <c r="AC177">
        <f>2*29.3*Q177*0.92*(DZ177-V177)</f>
        <v>0</v>
      </c>
      <c r="AD177">
        <f>2*0.95*5.67E-8*(((DZ177+$B$9)+273)^4-(V177+273)^4)</f>
        <v>0</v>
      </c>
      <c r="AE177">
        <f>T177+AD177+AB177+AC177</f>
        <v>0</v>
      </c>
      <c r="AF177">
        <f>DW177*AT177*(DR177-DQ177*(1000-AT177*DT177)/(1000-AT177*DS177))/(100*DK177)</f>
        <v>0</v>
      </c>
      <c r="AG177">
        <f>1000*DW177*AT177*(DS177-DT177)/(100*DK177*(1000-AT177*DS177))</f>
        <v>0</v>
      </c>
      <c r="AH177">
        <f>(AI177 - AJ177 - DX177*1E3/(8.314*(DZ177+273.15)) * AL177/DW177 * AK177) * DW177/(100*DK177) * (1000 - DT177)/1000</f>
        <v>0</v>
      </c>
      <c r="AI177">
        <v>1046.571023049045</v>
      </c>
      <c r="AJ177">
        <v>1019.633333333333</v>
      </c>
      <c r="AK177">
        <v>3.414750701713432</v>
      </c>
      <c r="AL177">
        <v>65.07679589717384</v>
      </c>
      <c r="AM177">
        <f>(AO177 - AN177 + DX177*1E3/(8.314*(DZ177+273.15)) * AQ177/DW177 * AP177) * DW177/(100*DK177) * 1000/(1000 - AO177)</f>
        <v>0</v>
      </c>
      <c r="AN177">
        <v>20.42024629333333</v>
      </c>
      <c r="AO177">
        <v>21.8311806060606</v>
      </c>
      <c r="AP177">
        <v>-1.970586170594323E-05</v>
      </c>
      <c r="AQ177">
        <v>105.27</v>
      </c>
      <c r="AR177">
        <v>1</v>
      </c>
      <c r="AS177">
        <v>0</v>
      </c>
      <c r="AT177">
        <f>IF(AR177*$H$15&gt;=AV177,1.0,(AV177/(AV177-AR177*$H$15)))</f>
        <v>0</v>
      </c>
      <c r="AU177">
        <f>(AT177-1)*100</f>
        <v>0</v>
      </c>
      <c r="AV177">
        <f>MAX(0,($B$15+$C$15*EE177)/(1+$D$15*EE177)*DX177/(DZ177+273)*$E$15)</f>
        <v>0</v>
      </c>
      <c r="AW177" t="s">
        <v>437</v>
      </c>
      <c r="AX177" t="s">
        <v>437</v>
      </c>
      <c r="AY177">
        <v>0</v>
      </c>
      <c r="AZ177">
        <v>0</v>
      </c>
      <c r="BA177">
        <f>1-AY177/AZ177</f>
        <v>0</v>
      </c>
      <c r="BB177">
        <v>0</v>
      </c>
      <c r="BC177" t="s">
        <v>437</v>
      </c>
      <c r="BD177" t="s">
        <v>437</v>
      </c>
      <c r="BE177">
        <v>0</v>
      </c>
      <c r="BF177">
        <v>0</v>
      </c>
      <c r="BG177">
        <f>1-BE177/BF177</f>
        <v>0</v>
      </c>
      <c r="BH177">
        <v>0.5</v>
      </c>
      <c r="BI177">
        <f>DH177</f>
        <v>0</v>
      </c>
      <c r="BJ177">
        <f>K177</f>
        <v>0</v>
      </c>
      <c r="BK177">
        <f>BG177*BH177*BI177</f>
        <v>0</v>
      </c>
      <c r="BL177">
        <f>(BJ177-BB177)/BI177</f>
        <v>0</v>
      </c>
      <c r="BM177">
        <f>(AZ177-BF177)/BF177</f>
        <v>0</v>
      </c>
      <c r="BN177">
        <f>AY177/(BA177+AY177/BF177)</f>
        <v>0</v>
      </c>
      <c r="BO177" t="s">
        <v>437</v>
      </c>
      <c r="BP177">
        <v>0</v>
      </c>
      <c r="BQ177">
        <f>IF(BP177&lt;&gt;0, BP177, BN177)</f>
        <v>0</v>
      </c>
      <c r="BR177">
        <f>1-BQ177/BF177</f>
        <v>0</v>
      </c>
      <c r="BS177">
        <f>(BF177-BE177)/(BF177-BQ177)</f>
        <v>0</v>
      </c>
      <c r="BT177">
        <f>(AZ177-BF177)/(AZ177-BQ177)</f>
        <v>0</v>
      </c>
      <c r="BU177">
        <f>(BF177-BE177)/(BF177-AY177)</f>
        <v>0</v>
      </c>
      <c r="BV177">
        <f>(AZ177-BF177)/(AZ177-AY177)</f>
        <v>0</v>
      </c>
      <c r="BW177">
        <f>(BS177*BQ177/BE177)</f>
        <v>0</v>
      </c>
      <c r="BX177">
        <f>(1-BW177)</f>
        <v>0</v>
      </c>
      <c r="DG177">
        <f>$B$13*EF177+$C$13*EG177+$F$13*ER177*(1-EU177)</f>
        <v>0</v>
      </c>
      <c r="DH177">
        <f>DG177*DI177</f>
        <v>0</v>
      </c>
      <c r="DI177">
        <f>($B$13*$D$11+$C$13*$D$11+$F$13*((FE177+EW177)/MAX(FE177+EW177+FF177, 0.1)*$I$11+FF177/MAX(FE177+EW177+FF177, 0.1)*$J$11))/($B$13+$C$13+$F$13)</f>
        <v>0</v>
      </c>
      <c r="DJ177">
        <f>($B$13*$K$11+$C$13*$K$11+$F$13*((FE177+EW177)/MAX(FE177+EW177+FF177, 0.1)*$P$11+FF177/MAX(FE177+EW177+FF177, 0.1)*$Q$11))/($B$13+$C$13+$F$13)</f>
        <v>0</v>
      </c>
      <c r="DK177">
        <v>2.96</v>
      </c>
      <c r="DL177">
        <v>0.5</v>
      </c>
      <c r="DM177" t="s">
        <v>438</v>
      </c>
      <c r="DN177">
        <v>2</v>
      </c>
      <c r="DO177" t="b">
        <v>1</v>
      </c>
      <c r="DP177">
        <v>1759075834.232143</v>
      </c>
      <c r="DQ177">
        <v>973.067107142857</v>
      </c>
      <c r="DR177">
        <v>1009.506214285714</v>
      </c>
      <c r="DS177">
        <v>21.83756428571428</v>
      </c>
      <c r="DT177">
        <v>20.41348214285714</v>
      </c>
      <c r="DU177">
        <v>973.4969642857143</v>
      </c>
      <c r="DV177">
        <v>21.54928571428571</v>
      </c>
      <c r="DW177">
        <v>500.0232857142858</v>
      </c>
      <c r="DX177">
        <v>90.90399999999998</v>
      </c>
      <c r="DY177">
        <v>0.06728633571428572</v>
      </c>
      <c r="DZ177">
        <v>28.79036785714286</v>
      </c>
      <c r="EA177">
        <v>30.02132142857143</v>
      </c>
      <c r="EB177">
        <v>999.9000000000002</v>
      </c>
      <c r="EC177">
        <v>0</v>
      </c>
      <c r="ED177">
        <v>0</v>
      </c>
      <c r="EE177">
        <v>9984.440714285713</v>
      </c>
      <c r="EF177">
        <v>0</v>
      </c>
      <c r="EG177">
        <v>11.1107</v>
      </c>
      <c r="EH177">
        <v>-36.43914642857144</v>
      </c>
      <c r="EI177">
        <v>994.7905357142857</v>
      </c>
      <c r="EJ177">
        <v>1030.542857142857</v>
      </c>
      <c r="EK177">
        <v>1.424081785714286</v>
      </c>
      <c r="EL177">
        <v>1009.506214285714</v>
      </c>
      <c r="EM177">
        <v>20.41348214285714</v>
      </c>
      <c r="EN177">
        <v>1.985121785714286</v>
      </c>
      <c r="EO177">
        <v>1.855668571428571</v>
      </c>
      <c r="EP177">
        <v>17.32617142857143</v>
      </c>
      <c r="EQ177">
        <v>16.26376785714286</v>
      </c>
      <c r="ER177">
        <v>1999.966428571429</v>
      </c>
      <c r="ES177">
        <v>0.979996035714286</v>
      </c>
      <c r="ET177">
        <v>0.02000428928571428</v>
      </c>
      <c r="EU177">
        <v>0</v>
      </c>
      <c r="EV177">
        <v>423.2035357142857</v>
      </c>
      <c r="EW177">
        <v>5.00078</v>
      </c>
      <c r="EX177">
        <v>8372.518571428573</v>
      </c>
      <c r="EY177">
        <v>16379.35</v>
      </c>
      <c r="EZ177">
        <v>39.56</v>
      </c>
      <c r="FA177">
        <v>40.45721428571427</v>
      </c>
      <c r="FB177">
        <v>39.86592857142858</v>
      </c>
      <c r="FC177">
        <v>40.06221428571428</v>
      </c>
      <c r="FD177">
        <v>40.58449999999999</v>
      </c>
      <c r="FE177">
        <v>1955.056428571429</v>
      </c>
      <c r="FF177">
        <v>39.91</v>
      </c>
      <c r="FG177">
        <v>0</v>
      </c>
      <c r="FH177">
        <v>1759075833.8</v>
      </c>
      <c r="FI177">
        <v>0</v>
      </c>
      <c r="FJ177">
        <v>423.2263846153846</v>
      </c>
      <c r="FK177">
        <v>0.1835213746299728</v>
      </c>
      <c r="FL177">
        <v>10.78803423116269</v>
      </c>
      <c r="FM177">
        <v>8372.704230769232</v>
      </c>
      <c r="FN177">
        <v>15</v>
      </c>
      <c r="FO177">
        <v>0</v>
      </c>
      <c r="FP177" t="s">
        <v>439</v>
      </c>
      <c r="FQ177">
        <v>1746989605.5</v>
      </c>
      <c r="FR177">
        <v>1746989593.5</v>
      </c>
      <c r="FS177">
        <v>0</v>
      </c>
      <c r="FT177">
        <v>-0.274</v>
      </c>
      <c r="FU177">
        <v>-0.002</v>
      </c>
      <c r="FV177">
        <v>2.549</v>
      </c>
      <c r="FW177">
        <v>0.129</v>
      </c>
      <c r="FX177">
        <v>420</v>
      </c>
      <c r="FY177">
        <v>17</v>
      </c>
      <c r="FZ177">
        <v>0.02</v>
      </c>
      <c r="GA177">
        <v>0.04</v>
      </c>
      <c r="GB177">
        <v>-36.45420243902439</v>
      </c>
      <c r="GC177">
        <v>0.3042041811846174</v>
      </c>
      <c r="GD177">
        <v>0.07461222840927269</v>
      </c>
      <c r="GE177">
        <v>1</v>
      </c>
      <c r="GF177">
        <v>423.2291764705882</v>
      </c>
      <c r="GG177">
        <v>0.01326203279944559</v>
      </c>
      <c r="GH177">
        <v>0.2122373076075026</v>
      </c>
      <c r="GI177">
        <v>1</v>
      </c>
      <c r="GJ177">
        <v>1.429467073170732</v>
      </c>
      <c r="GK177">
        <v>-0.1214343554006968</v>
      </c>
      <c r="GL177">
        <v>0.01205650947422026</v>
      </c>
      <c r="GM177">
        <v>0</v>
      </c>
      <c r="GN177">
        <v>2</v>
      </c>
      <c r="GO177">
        <v>3</v>
      </c>
      <c r="GP177" t="s">
        <v>446</v>
      </c>
      <c r="GQ177">
        <v>3.10212</v>
      </c>
      <c r="GR177">
        <v>2.72559</v>
      </c>
      <c r="GS177">
        <v>0.161235</v>
      </c>
      <c r="GT177">
        <v>0.164983</v>
      </c>
      <c r="GU177">
        <v>0.101234</v>
      </c>
      <c r="GV177">
        <v>0.097997</v>
      </c>
      <c r="GW177">
        <v>21917</v>
      </c>
      <c r="GX177">
        <v>19819.7</v>
      </c>
      <c r="GY177">
        <v>26694.5</v>
      </c>
      <c r="GZ177">
        <v>23958.1</v>
      </c>
      <c r="HA177">
        <v>38397</v>
      </c>
      <c r="HB177">
        <v>31951.8</v>
      </c>
      <c r="HC177">
        <v>46611.3</v>
      </c>
      <c r="HD177">
        <v>37900.9</v>
      </c>
      <c r="HE177">
        <v>1.86677</v>
      </c>
      <c r="HF177">
        <v>1.8661</v>
      </c>
      <c r="HG177">
        <v>0.120632</v>
      </c>
      <c r="HH177">
        <v>0</v>
      </c>
      <c r="HI177">
        <v>28.0701</v>
      </c>
      <c r="HJ177">
        <v>999.9</v>
      </c>
      <c r="HK177">
        <v>48.9</v>
      </c>
      <c r="HL177">
        <v>31.2</v>
      </c>
      <c r="HM177">
        <v>24.5457</v>
      </c>
      <c r="HN177">
        <v>61.1891</v>
      </c>
      <c r="HO177">
        <v>21.887</v>
      </c>
      <c r="HP177">
        <v>1</v>
      </c>
      <c r="HQ177">
        <v>0.144883</v>
      </c>
      <c r="HR177">
        <v>0.43399</v>
      </c>
      <c r="HS177">
        <v>20.2803</v>
      </c>
      <c r="HT177">
        <v>5.2113</v>
      </c>
      <c r="HU177">
        <v>11.98</v>
      </c>
      <c r="HV177">
        <v>4.96345</v>
      </c>
      <c r="HW177">
        <v>3.27435</v>
      </c>
      <c r="HX177">
        <v>9999</v>
      </c>
      <c r="HY177">
        <v>9999</v>
      </c>
      <c r="HZ177">
        <v>9999</v>
      </c>
      <c r="IA177">
        <v>31.8</v>
      </c>
      <c r="IB177">
        <v>1.864</v>
      </c>
      <c r="IC177">
        <v>1.86014</v>
      </c>
      <c r="ID177">
        <v>1.85838</v>
      </c>
      <c r="IE177">
        <v>1.85976</v>
      </c>
      <c r="IF177">
        <v>1.85989</v>
      </c>
      <c r="IG177">
        <v>1.85837</v>
      </c>
      <c r="IH177">
        <v>1.85745</v>
      </c>
      <c r="II177">
        <v>1.85242</v>
      </c>
      <c r="IJ177">
        <v>0</v>
      </c>
      <c r="IK177">
        <v>0</v>
      </c>
      <c r="IL177">
        <v>0</v>
      </c>
      <c r="IM177">
        <v>0</v>
      </c>
      <c r="IN177" t="s">
        <v>441</v>
      </c>
      <c r="IO177" t="s">
        <v>442</v>
      </c>
      <c r="IP177" t="s">
        <v>443</v>
      </c>
      <c r="IQ177" t="s">
        <v>443</v>
      </c>
      <c r="IR177" t="s">
        <v>443</v>
      </c>
      <c r="IS177" t="s">
        <v>443</v>
      </c>
      <c r="IT177">
        <v>0</v>
      </c>
      <c r="IU177">
        <v>100</v>
      </c>
      <c r="IV177">
        <v>100</v>
      </c>
      <c r="IW177">
        <v>-0.401</v>
      </c>
      <c r="IX177">
        <v>0.2881</v>
      </c>
      <c r="IY177">
        <v>-0.819046093373875</v>
      </c>
      <c r="IZ177">
        <v>-0.0008311593448893811</v>
      </c>
      <c r="JA177">
        <v>1.768286430498992E-06</v>
      </c>
      <c r="JB177">
        <v>-5.176383660599935E-10</v>
      </c>
      <c r="JC177">
        <v>0.01793090377665582</v>
      </c>
      <c r="JD177">
        <v>0.002652576625932546</v>
      </c>
      <c r="JE177">
        <v>0.0004569377311329863</v>
      </c>
      <c r="JF177">
        <v>1.003524486243527E-07</v>
      </c>
      <c r="JG177">
        <v>2</v>
      </c>
      <c r="JH177">
        <v>1975</v>
      </c>
      <c r="JI177">
        <v>1</v>
      </c>
      <c r="JJ177">
        <v>26</v>
      </c>
      <c r="JK177">
        <v>201437.3</v>
      </c>
      <c r="JL177">
        <v>201437.5</v>
      </c>
      <c r="JM177">
        <v>2.38892</v>
      </c>
      <c r="JN177">
        <v>2.61108</v>
      </c>
      <c r="JO177">
        <v>1.49658</v>
      </c>
      <c r="JP177">
        <v>2.34497</v>
      </c>
      <c r="JQ177">
        <v>1.54907</v>
      </c>
      <c r="JR177">
        <v>2.40601</v>
      </c>
      <c r="JS177">
        <v>36.152</v>
      </c>
      <c r="JT177">
        <v>24.1751</v>
      </c>
      <c r="JU177">
        <v>18</v>
      </c>
      <c r="JV177">
        <v>482.09</v>
      </c>
      <c r="JW177">
        <v>496.278</v>
      </c>
      <c r="JX177">
        <v>27.1966</v>
      </c>
      <c r="JY177">
        <v>29.1219</v>
      </c>
      <c r="JZ177">
        <v>30.0003</v>
      </c>
      <c r="KA177">
        <v>29.2674</v>
      </c>
      <c r="KB177">
        <v>29.2455</v>
      </c>
      <c r="KC177">
        <v>47.9448</v>
      </c>
      <c r="KD177">
        <v>19.4123</v>
      </c>
      <c r="KE177">
        <v>99.62779999999999</v>
      </c>
      <c r="KF177">
        <v>27.1788</v>
      </c>
      <c r="KG177">
        <v>1055.49</v>
      </c>
      <c r="KH177">
        <v>20.5299</v>
      </c>
      <c r="KI177">
        <v>101.914</v>
      </c>
      <c r="KJ177">
        <v>91.4059</v>
      </c>
    </row>
    <row r="178" spans="1:296">
      <c r="A178">
        <v>160</v>
      </c>
      <c r="B178">
        <v>1759075847</v>
      </c>
      <c r="C178">
        <v>2763.900000095367</v>
      </c>
      <c r="D178" t="s">
        <v>764</v>
      </c>
      <c r="E178" t="s">
        <v>765</v>
      </c>
      <c r="F178">
        <v>5</v>
      </c>
      <c r="G178" t="s">
        <v>639</v>
      </c>
      <c r="H178">
        <v>1759075839.5</v>
      </c>
      <c r="I178">
        <f>(J178)/1000</f>
        <v>0</v>
      </c>
      <c r="J178">
        <f>IF(DO178, AM178, AG178)</f>
        <v>0</v>
      </c>
      <c r="K178">
        <f>IF(DO178, AH178, AF178)</f>
        <v>0</v>
      </c>
      <c r="L178">
        <f>DQ178 - IF(AT178&gt;1, K178*DK178*100.0/(AV178), 0)</f>
        <v>0</v>
      </c>
      <c r="M178">
        <f>((S178-I178/2)*L178-K178)/(S178+I178/2)</f>
        <v>0</v>
      </c>
      <c r="N178">
        <f>M178*(DX178+DY178)/1000.0</f>
        <v>0</v>
      </c>
      <c r="O178">
        <f>(DQ178 - IF(AT178&gt;1, K178*DK178*100.0/(AV178), 0))*(DX178+DY178)/1000.0</f>
        <v>0</v>
      </c>
      <c r="P178">
        <f>2.0/((1/R178-1/Q178)+SIGN(R178)*SQRT((1/R178-1/Q178)*(1/R178-1/Q178) + 4*DL178/((DL178+1)*(DL178+1))*(2*1/R178*1/Q178-1/Q178*1/Q178)))</f>
        <v>0</v>
      </c>
      <c r="Q178">
        <f>IF(LEFT(DM178,1)&lt;&gt;"0",IF(LEFT(DM178,1)="1",3.0,DN178),$D$5+$E$5*(EE178*DX178/($K$5*1000))+$F$5*(EE178*DX178/($K$5*1000))*MAX(MIN(DK178,$J$5),$I$5)*MAX(MIN(DK178,$J$5),$I$5)+$G$5*MAX(MIN(DK178,$J$5),$I$5)*(EE178*DX178/($K$5*1000))+$H$5*(EE178*DX178/($K$5*1000))*(EE178*DX178/($K$5*1000)))</f>
        <v>0</v>
      </c>
      <c r="R178">
        <f>I178*(1000-(1000*0.61365*exp(17.502*V178/(240.97+V178))/(DX178+DY178)+DS178)/2)/(1000*0.61365*exp(17.502*V178/(240.97+V178))/(DX178+DY178)-DS178)</f>
        <v>0</v>
      </c>
      <c r="S178">
        <f>1/((DL178+1)/(P178/1.6)+1/(Q178/1.37)) + DL178/((DL178+1)/(P178/1.6) + DL178/(Q178/1.37))</f>
        <v>0</v>
      </c>
      <c r="T178">
        <f>(DG178*DJ178)</f>
        <v>0</v>
      </c>
      <c r="U178">
        <f>(DZ178+(T178+2*0.95*5.67E-8*(((DZ178+$B$9)+273)^4-(DZ178+273)^4)-44100*I178)/(1.84*29.3*Q178+8*0.95*5.67E-8*(DZ178+273)^3))</f>
        <v>0</v>
      </c>
      <c r="V178">
        <f>($C$9*EA178+$D$9*EB178+$E$9*U178)</f>
        <v>0</v>
      </c>
      <c r="W178">
        <f>0.61365*exp(17.502*V178/(240.97+V178))</f>
        <v>0</v>
      </c>
      <c r="X178">
        <f>(Y178/Z178*100)</f>
        <v>0</v>
      </c>
      <c r="Y178">
        <f>DS178*(DX178+DY178)/1000</f>
        <v>0</v>
      </c>
      <c r="Z178">
        <f>0.61365*exp(17.502*DZ178/(240.97+DZ178))</f>
        <v>0</v>
      </c>
      <c r="AA178">
        <f>(W178-DS178*(DX178+DY178)/1000)</f>
        <v>0</v>
      </c>
      <c r="AB178">
        <f>(-I178*44100)</f>
        <v>0</v>
      </c>
      <c r="AC178">
        <f>2*29.3*Q178*0.92*(DZ178-V178)</f>
        <v>0</v>
      </c>
      <c r="AD178">
        <f>2*0.95*5.67E-8*(((DZ178+$B$9)+273)^4-(V178+273)^4)</f>
        <v>0</v>
      </c>
      <c r="AE178">
        <f>T178+AD178+AB178+AC178</f>
        <v>0</v>
      </c>
      <c r="AF178">
        <f>DW178*AT178*(DR178-DQ178*(1000-AT178*DT178)/(1000-AT178*DS178))/(100*DK178)</f>
        <v>0</v>
      </c>
      <c r="AG178">
        <f>1000*DW178*AT178*(DS178-DT178)/(100*DK178*(1000-AT178*DS178))</f>
        <v>0</v>
      </c>
      <c r="AH178">
        <f>(AI178 - AJ178 - DX178*1E3/(8.314*(DZ178+273.15)) * AL178/DW178 * AK178) * DW178/(100*DK178) * (1000 - DT178)/1000</f>
        <v>0</v>
      </c>
      <c r="AI178">
        <v>1063.751921161998</v>
      </c>
      <c r="AJ178">
        <v>1036.921454545454</v>
      </c>
      <c r="AK178">
        <v>3.468906539223191</v>
      </c>
      <c r="AL178">
        <v>65.07679589717384</v>
      </c>
      <c r="AM178">
        <f>(AO178 - AN178 + DX178*1E3/(8.314*(DZ178+273.15)) * AQ178/DW178 * AP178) * DW178/(100*DK178) * 1000/(1000 - AO178)</f>
        <v>0</v>
      </c>
      <c r="AN178">
        <v>20.50299986666667</v>
      </c>
      <c r="AO178">
        <v>21.84198787878788</v>
      </c>
      <c r="AP178">
        <v>0.0001217083675817035</v>
      </c>
      <c r="AQ178">
        <v>105.27</v>
      </c>
      <c r="AR178">
        <v>1</v>
      </c>
      <c r="AS178">
        <v>0</v>
      </c>
      <c r="AT178">
        <f>IF(AR178*$H$15&gt;=AV178,1.0,(AV178/(AV178-AR178*$H$15)))</f>
        <v>0</v>
      </c>
      <c r="AU178">
        <f>(AT178-1)*100</f>
        <v>0</v>
      </c>
      <c r="AV178">
        <f>MAX(0,($B$15+$C$15*EE178)/(1+$D$15*EE178)*DX178/(DZ178+273)*$E$15)</f>
        <v>0</v>
      </c>
      <c r="AW178" t="s">
        <v>437</v>
      </c>
      <c r="AX178" t="s">
        <v>437</v>
      </c>
      <c r="AY178">
        <v>0</v>
      </c>
      <c r="AZ178">
        <v>0</v>
      </c>
      <c r="BA178">
        <f>1-AY178/AZ178</f>
        <v>0</v>
      </c>
      <c r="BB178">
        <v>0</v>
      </c>
      <c r="BC178" t="s">
        <v>437</v>
      </c>
      <c r="BD178" t="s">
        <v>437</v>
      </c>
      <c r="BE178">
        <v>0</v>
      </c>
      <c r="BF178">
        <v>0</v>
      </c>
      <c r="BG178">
        <f>1-BE178/BF178</f>
        <v>0</v>
      </c>
      <c r="BH178">
        <v>0.5</v>
      </c>
      <c r="BI178">
        <f>DH178</f>
        <v>0</v>
      </c>
      <c r="BJ178">
        <f>K178</f>
        <v>0</v>
      </c>
      <c r="BK178">
        <f>BG178*BH178*BI178</f>
        <v>0</v>
      </c>
      <c r="BL178">
        <f>(BJ178-BB178)/BI178</f>
        <v>0</v>
      </c>
      <c r="BM178">
        <f>(AZ178-BF178)/BF178</f>
        <v>0</v>
      </c>
      <c r="BN178">
        <f>AY178/(BA178+AY178/BF178)</f>
        <v>0</v>
      </c>
      <c r="BO178" t="s">
        <v>437</v>
      </c>
      <c r="BP178">
        <v>0</v>
      </c>
      <c r="BQ178">
        <f>IF(BP178&lt;&gt;0, BP178, BN178)</f>
        <v>0</v>
      </c>
      <c r="BR178">
        <f>1-BQ178/BF178</f>
        <v>0</v>
      </c>
      <c r="BS178">
        <f>(BF178-BE178)/(BF178-BQ178)</f>
        <v>0</v>
      </c>
      <c r="BT178">
        <f>(AZ178-BF178)/(AZ178-BQ178)</f>
        <v>0</v>
      </c>
      <c r="BU178">
        <f>(BF178-BE178)/(BF178-AY178)</f>
        <v>0</v>
      </c>
      <c r="BV178">
        <f>(AZ178-BF178)/(AZ178-AY178)</f>
        <v>0</v>
      </c>
      <c r="BW178">
        <f>(BS178*BQ178/BE178)</f>
        <v>0</v>
      </c>
      <c r="BX178">
        <f>(1-BW178)</f>
        <v>0</v>
      </c>
      <c r="DG178">
        <f>$B$13*EF178+$C$13*EG178+$F$13*ER178*(1-EU178)</f>
        <v>0</v>
      </c>
      <c r="DH178">
        <f>DG178*DI178</f>
        <v>0</v>
      </c>
      <c r="DI178">
        <f>($B$13*$D$11+$C$13*$D$11+$F$13*((FE178+EW178)/MAX(FE178+EW178+FF178, 0.1)*$I$11+FF178/MAX(FE178+EW178+FF178, 0.1)*$J$11))/($B$13+$C$13+$F$13)</f>
        <v>0</v>
      </c>
      <c r="DJ178">
        <f>($B$13*$K$11+$C$13*$K$11+$F$13*((FE178+EW178)/MAX(FE178+EW178+FF178, 0.1)*$P$11+FF178/MAX(FE178+EW178+FF178, 0.1)*$Q$11))/($B$13+$C$13+$F$13)</f>
        <v>0</v>
      </c>
      <c r="DK178">
        <v>2.96</v>
      </c>
      <c r="DL178">
        <v>0.5</v>
      </c>
      <c r="DM178" t="s">
        <v>438</v>
      </c>
      <c r="DN178">
        <v>2</v>
      </c>
      <c r="DO178" t="b">
        <v>1</v>
      </c>
      <c r="DP178">
        <v>1759075839.5</v>
      </c>
      <c r="DQ178">
        <v>990.7139259259259</v>
      </c>
      <c r="DR178">
        <v>1027.171851851852</v>
      </c>
      <c r="DS178">
        <v>21.83416666666666</v>
      </c>
      <c r="DT178">
        <v>20.43974074074074</v>
      </c>
      <c r="DU178">
        <v>991.1242592592592</v>
      </c>
      <c r="DV178">
        <v>21.54595185185185</v>
      </c>
      <c r="DW178">
        <v>499.9086296296296</v>
      </c>
      <c r="DX178">
        <v>90.90352592592592</v>
      </c>
      <c r="DY178">
        <v>0.06762874444444444</v>
      </c>
      <c r="DZ178">
        <v>28.78867777777778</v>
      </c>
      <c r="EA178">
        <v>30.02941481481481</v>
      </c>
      <c r="EB178">
        <v>999.9000000000001</v>
      </c>
      <c r="EC178">
        <v>0</v>
      </c>
      <c r="ED178">
        <v>0</v>
      </c>
      <c r="EE178">
        <v>9971.782962962963</v>
      </c>
      <c r="EF178">
        <v>0</v>
      </c>
      <c r="EG178">
        <v>11.1107</v>
      </c>
      <c r="EH178">
        <v>-36.45707037037037</v>
      </c>
      <c r="EI178">
        <v>1012.828222222222</v>
      </c>
      <c r="EJ178">
        <v>1048.604814814815</v>
      </c>
      <c r="EK178">
        <v>1.394421851851852</v>
      </c>
      <c r="EL178">
        <v>1027.171851851852</v>
      </c>
      <c r="EM178">
        <v>20.43974074074074</v>
      </c>
      <c r="EN178">
        <v>1.984802592592593</v>
      </c>
      <c r="EO178">
        <v>1.858045185185185</v>
      </c>
      <c r="EP178">
        <v>17.32361851851852</v>
      </c>
      <c r="EQ178">
        <v>16.28383333333333</v>
      </c>
      <c r="ER178">
        <v>1999.989259259259</v>
      </c>
      <c r="ES178">
        <v>0.9799962222222225</v>
      </c>
      <c r="ET178">
        <v>0.0200041037037037</v>
      </c>
      <c r="EU178">
        <v>0</v>
      </c>
      <c r="EV178">
        <v>423.2868518518519</v>
      </c>
      <c r="EW178">
        <v>5.00078</v>
      </c>
      <c r="EX178">
        <v>8373.650740740741</v>
      </c>
      <c r="EY178">
        <v>16379.53703703704</v>
      </c>
      <c r="EZ178">
        <v>39.54596296296295</v>
      </c>
      <c r="FA178">
        <v>40.46029629629629</v>
      </c>
      <c r="FB178">
        <v>39.86796296296296</v>
      </c>
      <c r="FC178">
        <v>40.06218518518518</v>
      </c>
      <c r="FD178">
        <v>40.59233333333333</v>
      </c>
      <c r="FE178">
        <v>1955.07925925926</v>
      </c>
      <c r="FF178">
        <v>39.91</v>
      </c>
      <c r="FG178">
        <v>0</v>
      </c>
      <c r="FH178">
        <v>1759075839.2</v>
      </c>
      <c r="FI178">
        <v>0</v>
      </c>
      <c r="FJ178">
        <v>423.30428</v>
      </c>
      <c r="FK178">
        <v>0.7192307849726115</v>
      </c>
      <c r="FL178">
        <v>12.21615386101355</v>
      </c>
      <c r="FM178">
        <v>8373.8428</v>
      </c>
      <c r="FN178">
        <v>15</v>
      </c>
      <c r="FO178">
        <v>0</v>
      </c>
      <c r="FP178" t="s">
        <v>439</v>
      </c>
      <c r="FQ178">
        <v>1746989605.5</v>
      </c>
      <c r="FR178">
        <v>1746989593.5</v>
      </c>
      <c r="FS178">
        <v>0</v>
      </c>
      <c r="FT178">
        <v>-0.274</v>
      </c>
      <c r="FU178">
        <v>-0.002</v>
      </c>
      <c r="FV178">
        <v>2.549</v>
      </c>
      <c r="FW178">
        <v>0.129</v>
      </c>
      <c r="FX178">
        <v>420</v>
      </c>
      <c r="FY178">
        <v>17</v>
      </c>
      <c r="FZ178">
        <v>0.02</v>
      </c>
      <c r="GA178">
        <v>0.04</v>
      </c>
      <c r="GB178">
        <v>-36.44644390243903</v>
      </c>
      <c r="GC178">
        <v>-0.2390404181185693</v>
      </c>
      <c r="GD178">
        <v>0.06900364093886427</v>
      </c>
      <c r="GE178">
        <v>1</v>
      </c>
      <c r="GF178">
        <v>423.2605294117647</v>
      </c>
      <c r="GG178">
        <v>0.8257295692486857</v>
      </c>
      <c r="GH178">
        <v>0.2058393484498046</v>
      </c>
      <c r="GI178">
        <v>1</v>
      </c>
      <c r="GJ178">
        <v>1.412265365853658</v>
      </c>
      <c r="GK178">
        <v>-0.2619610452961658</v>
      </c>
      <c r="GL178">
        <v>0.03017307854310842</v>
      </c>
      <c r="GM178">
        <v>0</v>
      </c>
      <c r="GN178">
        <v>2</v>
      </c>
      <c r="GO178">
        <v>3</v>
      </c>
      <c r="GP178" t="s">
        <v>446</v>
      </c>
      <c r="GQ178">
        <v>3.10218</v>
      </c>
      <c r="GR178">
        <v>2.7259</v>
      </c>
      <c r="GS178">
        <v>0.16297</v>
      </c>
      <c r="GT178">
        <v>0.166712</v>
      </c>
      <c r="GU178">
        <v>0.101283</v>
      </c>
      <c r="GV178">
        <v>0.09826749999999999</v>
      </c>
      <c r="GW178">
        <v>21871.7</v>
      </c>
      <c r="GX178">
        <v>19778.4</v>
      </c>
      <c r="GY178">
        <v>26694.5</v>
      </c>
      <c r="GZ178">
        <v>23957.9</v>
      </c>
      <c r="HA178">
        <v>38394.8</v>
      </c>
      <c r="HB178">
        <v>31942</v>
      </c>
      <c r="HC178">
        <v>46610.9</v>
      </c>
      <c r="HD178">
        <v>37900.5</v>
      </c>
      <c r="HE178">
        <v>1.86663</v>
      </c>
      <c r="HF178">
        <v>1.86588</v>
      </c>
      <c r="HG178">
        <v>0.120319</v>
      </c>
      <c r="HH178">
        <v>0</v>
      </c>
      <c r="HI178">
        <v>28.0717</v>
      </c>
      <c r="HJ178">
        <v>999.9</v>
      </c>
      <c r="HK178">
        <v>48.9</v>
      </c>
      <c r="HL178">
        <v>31.2</v>
      </c>
      <c r="HM178">
        <v>24.5476</v>
      </c>
      <c r="HN178">
        <v>60.9891</v>
      </c>
      <c r="HO178">
        <v>21.8349</v>
      </c>
      <c r="HP178">
        <v>1</v>
      </c>
      <c r="HQ178">
        <v>0.145137</v>
      </c>
      <c r="HR178">
        <v>0.503644</v>
      </c>
      <c r="HS178">
        <v>20.2802</v>
      </c>
      <c r="HT178">
        <v>5.21085</v>
      </c>
      <c r="HU178">
        <v>11.98</v>
      </c>
      <c r="HV178">
        <v>4.9635</v>
      </c>
      <c r="HW178">
        <v>3.27443</v>
      </c>
      <c r="HX178">
        <v>9999</v>
      </c>
      <c r="HY178">
        <v>9999</v>
      </c>
      <c r="HZ178">
        <v>9999</v>
      </c>
      <c r="IA178">
        <v>31.8</v>
      </c>
      <c r="IB178">
        <v>1.864</v>
      </c>
      <c r="IC178">
        <v>1.86011</v>
      </c>
      <c r="ID178">
        <v>1.85838</v>
      </c>
      <c r="IE178">
        <v>1.85975</v>
      </c>
      <c r="IF178">
        <v>1.85989</v>
      </c>
      <c r="IG178">
        <v>1.85838</v>
      </c>
      <c r="IH178">
        <v>1.85745</v>
      </c>
      <c r="II178">
        <v>1.85242</v>
      </c>
      <c r="IJ178">
        <v>0</v>
      </c>
      <c r="IK178">
        <v>0</v>
      </c>
      <c r="IL178">
        <v>0</v>
      </c>
      <c r="IM178">
        <v>0</v>
      </c>
      <c r="IN178" t="s">
        <v>441</v>
      </c>
      <c r="IO178" t="s">
        <v>442</v>
      </c>
      <c r="IP178" t="s">
        <v>443</v>
      </c>
      <c r="IQ178" t="s">
        <v>443</v>
      </c>
      <c r="IR178" t="s">
        <v>443</v>
      </c>
      <c r="IS178" t="s">
        <v>443</v>
      </c>
      <c r="IT178">
        <v>0</v>
      </c>
      <c r="IU178">
        <v>100</v>
      </c>
      <c r="IV178">
        <v>100</v>
      </c>
      <c r="IW178">
        <v>-0.38</v>
      </c>
      <c r="IX178">
        <v>0.2884</v>
      </c>
      <c r="IY178">
        <v>-0.819046093373875</v>
      </c>
      <c r="IZ178">
        <v>-0.0008311593448893811</v>
      </c>
      <c r="JA178">
        <v>1.768286430498992E-06</v>
      </c>
      <c r="JB178">
        <v>-5.176383660599935E-10</v>
      </c>
      <c r="JC178">
        <v>0.01793090377665582</v>
      </c>
      <c r="JD178">
        <v>0.002652576625932546</v>
      </c>
      <c r="JE178">
        <v>0.0004569377311329863</v>
      </c>
      <c r="JF178">
        <v>1.003524486243527E-07</v>
      </c>
      <c r="JG178">
        <v>2</v>
      </c>
      <c r="JH178">
        <v>1975</v>
      </c>
      <c r="JI178">
        <v>1</v>
      </c>
      <c r="JJ178">
        <v>26</v>
      </c>
      <c r="JK178">
        <v>201437.4</v>
      </c>
      <c r="JL178">
        <v>201437.6</v>
      </c>
      <c r="JM178">
        <v>2.42065</v>
      </c>
      <c r="JN178">
        <v>2.60742</v>
      </c>
      <c r="JO178">
        <v>1.49658</v>
      </c>
      <c r="JP178">
        <v>2.34497</v>
      </c>
      <c r="JQ178">
        <v>1.54907</v>
      </c>
      <c r="JR178">
        <v>2.44995</v>
      </c>
      <c r="JS178">
        <v>36.152</v>
      </c>
      <c r="JT178">
        <v>24.1838</v>
      </c>
      <c r="JU178">
        <v>18</v>
      </c>
      <c r="JV178">
        <v>482.026</v>
      </c>
      <c r="JW178">
        <v>496.16</v>
      </c>
      <c r="JX178">
        <v>27.1674</v>
      </c>
      <c r="JY178">
        <v>29.1251</v>
      </c>
      <c r="JZ178">
        <v>30.0004</v>
      </c>
      <c r="KA178">
        <v>29.2705</v>
      </c>
      <c r="KB178">
        <v>29.2493</v>
      </c>
      <c r="KC178">
        <v>48.5858</v>
      </c>
      <c r="KD178">
        <v>19.4123</v>
      </c>
      <c r="KE178">
        <v>99.62779999999999</v>
      </c>
      <c r="KF178">
        <v>27.1434</v>
      </c>
      <c r="KG178">
        <v>1075.54</v>
      </c>
      <c r="KH178">
        <v>20.5275</v>
      </c>
      <c r="KI178">
        <v>101.914</v>
      </c>
      <c r="KJ178">
        <v>91.405</v>
      </c>
    </row>
    <row r="179" spans="1:296">
      <c r="A179">
        <v>161</v>
      </c>
      <c r="B179">
        <v>1759075852</v>
      </c>
      <c r="C179">
        <v>2768.900000095367</v>
      </c>
      <c r="D179" t="s">
        <v>766</v>
      </c>
      <c r="E179" t="s">
        <v>767</v>
      </c>
      <c r="F179">
        <v>5</v>
      </c>
      <c r="G179" t="s">
        <v>639</v>
      </c>
      <c r="H179">
        <v>1759075844.214286</v>
      </c>
      <c r="I179">
        <f>(J179)/1000</f>
        <v>0</v>
      </c>
      <c r="J179">
        <f>IF(DO179, AM179, AG179)</f>
        <v>0</v>
      </c>
      <c r="K179">
        <f>IF(DO179, AH179, AF179)</f>
        <v>0</v>
      </c>
      <c r="L179">
        <f>DQ179 - IF(AT179&gt;1, K179*DK179*100.0/(AV179), 0)</f>
        <v>0</v>
      </c>
      <c r="M179">
        <f>((S179-I179/2)*L179-K179)/(S179+I179/2)</f>
        <v>0</v>
      </c>
      <c r="N179">
        <f>M179*(DX179+DY179)/1000.0</f>
        <v>0</v>
      </c>
      <c r="O179">
        <f>(DQ179 - IF(AT179&gt;1, K179*DK179*100.0/(AV179), 0))*(DX179+DY179)/1000.0</f>
        <v>0</v>
      </c>
      <c r="P179">
        <f>2.0/((1/R179-1/Q179)+SIGN(R179)*SQRT((1/R179-1/Q179)*(1/R179-1/Q179) + 4*DL179/((DL179+1)*(DL179+1))*(2*1/R179*1/Q179-1/Q179*1/Q179)))</f>
        <v>0</v>
      </c>
      <c r="Q179">
        <f>IF(LEFT(DM179,1)&lt;&gt;"0",IF(LEFT(DM179,1)="1",3.0,DN179),$D$5+$E$5*(EE179*DX179/($K$5*1000))+$F$5*(EE179*DX179/($K$5*1000))*MAX(MIN(DK179,$J$5),$I$5)*MAX(MIN(DK179,$J$5),$I$5)+$G$5*MAX(MIN(DK179,$J$5),$I$5)*(EE179*DX179/($K$5*1000))+$H$5*(EE179*DX179/($K$5*1000))*(EE179*DX179/($K$5*1000)))</f>
        <v>0</v>
      </c>
      <c r="R179">
        <f>I179*(1000-(1000*0.61365*exp(17.502*V179/(240.97+V179))/(DX179+DY179)+DS179)/2)/(1000*0.61365*exp(17.502*V179/(240.97+V179))/(DX179+DY179)-DS179)</f>
        <v>0</v>
      </c>
      <c r="S179">
        <f>1/((DL179+1)/(P179/1.6)+1/(Q179/1.37)) + DL179/((DL179+1)/(P179/1.6) + DL179/(Q179/1.37))</f>
        <v>0</v>
      </c>
      <c r="T179">
        <f>(DG179*DJ179)</f>
        <v>0</v>
      </c>
      <c r="U179">
        <f>(DZ179+(T179+2*0.95*5.67E-8*(((DZ179+$B$9)+273)^4-(DZ179+273)^4)-44100*I179)/(1.84*29.3*Q179+8*0.95*5.67E-8*(DZ179+273)^3))</f>
        <v>0</v>
      </c>
      <c r="V179">
        <f>($C$9*EA179+$D$9*EB179+$E$9*U179)</f>
        <v>0</v>
      </c>
      <c r="W179">
        <f>0.61365*exp(17.502*V179/(240.97+V179))</f>
        <v>0</v>
      </c>
      <c r="X179">
        <f>(Y179/Z179*100)</f>
        <v>0</v>
      </c>
      <c r="Y179">
        <f>DS179*(DX179+DY179)/1000</f>
        <v>0</v>
      </c>
      <c r="Z179">
        <f>0.61365*exp(17.502*DZ179/(240.97+DZ179))</f>
        <v>0</v>
      </c>
      <c r="AA179">
        <f>(W179-DS179*(DX179+DY179)/1000)</f>
        <v>0</v>
      </c>
      <c r="AB179">
        <f>(-I179*44100)</f>
        <v>0</v>
      </c>
      <c r="AC179">
        <f>2*29.3*Q179*0.92*(DZ179-V179)</f>
        <v>0</v>
      </c>
      <c r="AD179">
        <f>2*0.95*5.67E-8*(((DZ179+$B$9)+273)^4-(V179+273)^4)</f>
        <v>0</v>
      </c>
      <c r="AE179">
        <f>T179+AD179+AB179+AC179</f>
        <v>0</v>
      </c>
      <c r="AF179">
        <f>DW179*AT179*(DR179-DQ179*(1000-AT179*DT179)/(1000-AT179*DS179))/(100*DK179)</f>
        <v>0</v>
      </c>
      <c r="AG179">
        <f>1000*DW179*AT179*(DS179-DT179)/(100*DK179*(1000-AT179*DS179))</f>
        <v>0</v>
      </c>
      <c r="AH179">
        <f>(AI179 - AJ179 - DX179*1E3/(8.314*(DZ179+273.15)) * AL179/DW179 * AK179) * DW179/(100*DK179) * (1000 - DT179)/1000</f>
        <v>0</v>
      </c>
      <c r="AI179">
        <v>1081.253792968343</v>
      </c>
      <c r="AJ179">
        <v>1054.226545454546</v>
      </c>
      <c r="AK179">
        <v>3.468925390682842</v>
      </c>
      <c r="AL179">
        <v>65.07679589717384</v>
      </c>
      <c r="AM179">
        <f>(AO179 - AN179 + DX179*1E3/(8.314*(DZ179+273.15)) * AQ179/DW179 * AP179) * DW179/(100*DK179) * 1000/(1000 - AO179)</f>
        <v>0</v>
      </c>
      <c r="AN179">
        <v>20.52425072</v>
      </c>
      <c r="AO179">
        <v>21.86429272727273</v>
      </c>
      <c r="AP179">
        <v>0.001562748917748253</v>
      </c>
      <c r="AQ179">
        <v>105.27</v>
      </c>
      <c r="AR179">
        <v>1</v>
      </c>
      <c r="AS179">
        <v>0</v>
      </c>
      <c r="AT179">
        <f>IF(AR179*$H$15&gt;=AV179,1.0,(AV179/(AV179-AR179*$H$15)))</f>
        <v>0</v>
      </c>
      <c r="AU179">
        <f>(AT179-1)*100</f>
        <v>0</v>
      </c>
      <c r="AV179">
        <f>MAX(0,($B$15+$C$15*EE179)/(1+$D$15*EE179)*DX179/(DZ179+273)*$E$15)</f>
        <v>0</v>
      </c>
      <c r="AW179" t="s">
        <v>437</v>
      </c>
      <c r="AX179" t="s">
        <v>437</v>
      </c>
      <c r="AY179">
        <v>0</v>
      </c>
      <c r="AZ179">
        <v>0</v>
      </c>
      <c r="BA179">
        <f>1-AY179/AZ179</f>
        <v>0</v>
      </c>
      <c r="BB179">
        <v>0</v>
      </c>
      <c r="BC179" t="s">
        <v>437</v>
      </c>
      <c r="BD179" t="s">
        <v>437</v>
      </c>
      <c r="BE179">
        <v>0</v>
      </c>
      <c r="BF179">
        <v>0</v>
      </c>
      <c r="BG179">
        <f>1-BE179/BF179</f>
        <v>0</v>
      </c>
      <c r="BH179">
        <v>0.5</v>
      </c>
      <c r="BI179">
        <f>DH179</f>
        <v>0</v>
      </c>
      <c r="BJ179">
        <f>K179</f>
        <v>0</v>
      </c>
      <c r="BK179">
        <f>BG179*BH179*BI179</f>
        <v>0</v>
      </c>
      <c r="BL179">
        <f>(BJ179-BB179)/BI179</f>
        <v>0</v>
      </c>
      <c r="BM179">
        <f>(AZ179-BF179)/BF179</f>
        <v>0</v>
      </c>
      <c r="BN179">
        <f>AY179/(BA179+AY179/BF179)</f>
        <v>0</v>
      </c>
      <c r="BO179" t="s">
        <v>437</v>
      </c>
      <c r="BP179">
        <v>0</v>
      </c>
      <c r="BQ179">
        <f>IF(BP179&lt;&gt;0, BP179, BN179)</f>
        <v>0</v>
      </c>
      <c r="BR179">
        <f>1-BQ179/BF179</f>
        <v>0</v>
      </c>
      <c r="BS179">
        <f>(BF179-BE179)/(BF179-BQ179)</f>
        <v>0</v>
      </c>
      <c r="BT179">
        <f>(AZ179-BF179)/(AZ179-BQ179)</f>
        <v>0</v>
      </c>
      <c r="BU179">
        <f>(BF179-BE179)/(BF179-AY179)</f>
        <v>0</v>
      </c>
      <c r="BV179">
        <f>(AZ179-BF179)/(AZ179-AY179)</f>
        <v>0</v>
      </c>
      <c r="BW179">
        <f>(BS179*BQ179/BE179)</f>
        <v>0</v>
      </c>
      <c r="BX179">
        <f>(1-BW179)</f>
        <v>0</v>
      </c>
      <c r="DG179">
        <f>$B$13*EF179+$C$13*EG179+$F$13*ER179*(1-EU179)</f>
        <v>0</v>
      </c>
      <c r="DH179">
        <f>DG179*DI179</f>
        <v>0</v>
      </c>
      <c r="DI179">
        <f>($B$13*$D$11+$C$13*$D$11+$F$13*((FE179+EW179)/MAX(FE179+EW179+FF179, 0.1)*$I$11+FF179/MAX(FE179+EW179+FF179, 0.1)*$J$11))/($B$13+$C$13+$F$13)</f>
        <v>0</v>
      </c>
      <c r="DJ179">
        <f>($B$13*$K$11+$C$13*$K$11+$F$13*((FE179+EW179)/MAX(FE179+EW179+FF179, 0.1)*$P$11+FF179/MAX(FE179+EW179+FF179, 0.1)*$Q$11))/($B$13+$C$13+$F$13)</f>
        <v>0</v>
      </c>
      <c r="DK179">
        <v>2.96</v>
      </c>
      <c r="DL179">
        <v>0.5</v>
      </c>
      <c r="DM179" t="s">
        <v>438</v>
      </c>
      <c r="DN179">
        <v>2</v>
      </c>
      <c r="DO179" t="b">
        <v>1</v>
      </c>
      <c r="DP179">
        <v>1759075844.214286</v>
      </c>
      <c r="DQ179">
        <v>1006.56675</v>
      </c>
      <c r="DR179">
        <v>1043.096071428571</v>
      </c>
      <c r="DS179">
        <v>21.84095</v>
      </c>
      <c r="DT179">
        <v>20.47409285714286</v>
      </c>
      <c r="DU179">
        <v>1006.958142857143</v>
      </c>
      <c r="DV179">
        <v>21.55258571428572</v>
      </c>
      <c r="DW179">
        <v>499.9691071428571</v>
      </c>
      <c r="DX179">
        <v>90.90355714285714</v>
      </c>
      <c r="DY179">
        <v>0.06758595000000002</v>
      </c>
      <c r="DZ179">
        <v>28.78530714285714</v>
      </c>
      <c r="EA179">
        <v>30.02713928571429</v>
      </c>
      <c r="EB179">
        <v>999.9000000000002</v>
      </c>
      <c r="EC179">
        <v>0</v>
      </c>
      <c r="ED179">
        <v>0</v>
      </c>
      <c r="EE179">
        <v>9993.953928571429</v>
      </c>
      <c r="EF179">
        <v>0</v>
      </c>
      <c r="EG179">
        <v>11.1107</v>
      </c>
      <c r="EH179">
        <v>-36.52942857142857</v>
      </c>
      <c r="EI179">
        <v>1029.042142857143</v>
      </c>
      <c r="EJ179">
        <v>1064.899285714286</v>
      </c>
      <c r="EK179">
        <v>1.366858571428571</v>
      </c>
      <c r="EL179">
        <v>1043.096071428571</v>
      </c>
      <c r="EM179">
        <v>20.47409285714286</v>
      </c>
      <c r="EN179">
        <v>1.985419642857143</v>
      </c>
      <c r="EO179">
        <v>1.861168214285714</v>
      </c>
      <c r="EP179">
        <v>17.32853214285715</v>
      </c>
      <c r="EQ179">
        <v>16.310175</v>
      </c>
      <c r="ER179">
        <v>1999.993214285714</v>
      </c>
      <c r="ES179">
        <v>0.9799962500000002</v>
      </c>
      <c r="ET179">
        <v>0.02000407142857143</v>
      </c>
      <c r="EU179">
        <v>0</v>
      </c>
      <c r="EV179">
        <v>423.3787857142856</v>
      </c>
      <c r="EW179">
        <v>5.00078</v>
      </c>
      <c r="EX179">
        <v>8374.590714285716</v>
      </c>
      <c r="EY179">
        <v>16379.56428571429</v>
      </c>
      <c r="EZ179">
        <v>39.56003571428571</v>
      </c>
      <c r="FA179">
        <v>40.46621428571428</v>
      </c>
      <c r="FB179">
        <v>39.87707142857143</v>
      </c>
      <c r="FC179">
        <v>40.08896428571428</v>
      </c>
      <c r="FD179">
        <v>40.58457142857143</v>
      </c>
      <c r="FE179">
        <v>1955.083214285715</v>
      </c>
      <c r="FF179">
        <v>39.91</v>
      </c>
      <c r="FG179">
        <v>0</v>
      </c>
      <c r="FH179">
        <v>1759075844</v>
      </c>
      <c r="FI179">
        <v>0</v>
      </c>
      <c r="FJ179">
        <v>423.36528</v>
      </c>
      <c r="FK179">
        <v>0.9814615392181889</v>
      </c>
      <c r="FL179">
        <v>12.59230770110924</v>
      </c>
      <c r="FM179">
        <v>8374.744400000001</v>
      </c>
      <c r="FN179">
        <v>15</v>
      </c>
      <c r="FO179">
        <v>0</v>
      </c>
      <c r="FP179" t="s">
        <v>439</v>
      </c>
      <c r="FQ179">
        <v>1746989605.5</v>
      </c>
      <c r="FR179">
        <v>1746989593.5</v>
      </c>
      <c r="FS179">
        <v>0</v>
      </c>
      <c r="FT179">
        <v>-0.274</v>
      </c>
      <c r="FU179">
        <v>-0.002</v>
      </c>
      <c r="FV179">
        <v>2.549</v>
      </c>
      <c r="FW179">
        <v>0.129</v>
      </c>
      <c r="FX179">
        <v>420</v>
      </c>
      <c r="FY179">
        <v>17</v>
      </c>
      <c r="FZ179">
        <v>0.02</v>
      </c>
      <c r="GA179">
        <v>0.04</v>
      </c>
      <c r="GB179">
        <v>-36.492755</v>
      </c>
      <c r="GC179">
        <v>-0.929689305816108</v>
      </c>
      <c r="GD179">
        <v>0.1106175301432821</v>
      </c>
      <c r="GE179">
        <v>0</v>
      </c>
      <c r="GF179">
        <v>423.3172352941177</v>
      </c>
      <c r="GG179">
        <v>0.9391902238051685</v>
      </c>
      <c r="GH179">
        <v>0.1991527729900275</v>
      </c>
      <c r="GI179">
        <v>1</v>
      </c>
      <c r="GJ179">
        <v>1.38315775</v>
      </c>
      <c r="GK179">
        <v>-0.3922940712945611</v>
      </c>
      <c r="GL179">
        <v>0.04062762954489839</v>
      </c>
      <c r="GM179">
        <v>0</v>
      </c>
      <c r="GN179">
        <v>1</v>
      </c>
      <c r="GO179">
        <v>3</v>
      </c>
      <c r="GP179" t="s">
        <v>455</v>
      </c>
      <c r="GQ179">
        <v>3.10213</v>
      </c>
      <c r="GR179">
        <v>2.72587</v>
      </c>
      <c r="GS179">
        <v>0.164686</v>
      </c>
      <c r="GT179">
        <v>0.168364</v>
      </c>
      <c r="GU179">
        <v>0.101349</v>
      </c>
      <c r="GV179">
        <v>0.0983057</v>
      </c>
      <c r="GW179">
        <v>21826.6</v>
      </c>
      <c r="GX179">
        <v>19739.1</v>
      </c>
      <c r="GY179">
        <v>26694.2</v>
      </c>
      <c r="GZ179">
        <v>23957.8</v>
      </c>
      <c r="HA179">
        <v>38391.8</v>
      </c>
      <c r="HB179">
        <v>31940.7</v>
      </c>
      <c r="HC179">
        <v>46610.4</v>
      </c>
      <c r="HD179">
        <v>37900.4</v>
      </c>
      <c r="HE179">
        <v>1.86677</v>
      </c>
      <c r="HF179">
        <v>1.86567</v>
      </c>
      <c r="HG179">
        <v>0.118606</v>
      </c>
      <c r="HH179">
        <v>0</v>
      </c>
      <c r="HI179">
        <v>28.0724</v>
      </c>
      <c r="HJ179">
        <v>999.9</v>
      </c>
      <c r="HK179">
        <v>48.9</v>
      </c>
      <c r="HL179">
        <v>31.2</v>
      </c>
      <c r="HM179">
        <v>24.5466</v>
      </c>
      <c r="HN179">
        <v>61.4491</v>
      </c>
      <c r="HO179">
        <v>21.9872</v>
      </c>
      <c r="HP179">
        <v>1</v>
      </c>
      <c r="HQ179">
        <v>0.145473</v>
      </c>
      <c r="HR179">
        <v>0.5270860000000001</v>
      </c>
      <c r="HS179">
        <v>20.28</v>
      </c>
      <c r="HT179">
        <v>5.21175</v>
      </c>
      <c r="HU179">
        <v>11.98</v>
      </c>
      <c r="HV179">
        <v>4.9635</v>
      </c>
      <c r="HW179">
        <v>3.27443</v>
      </c>
      <c r="HX179">
        <v>9999</v>
      </c>
      <c r="HY179">
        <v>9999</v>
      </c>
      <c r="HZ179">
        <v>9999</v>
      </c>
      <c r="IA179">
        <v>31.8</v>
      </c>
      <c r="IB179">
        <v>1.86401</v>
      </c>
      <c r="IC179">
        <v>1.86012</v>
      </c>
      <c r="ID179">
        <v>1.85839</v>
      </c>
      <c r="IE179">
        <v>1.85977</v>
      </c>
      <c r="IF179">
        <v>1.85989</v>
      </c>
      <c r="IG179">
        <v>1.85839</v>
      </c>
      <c r="IH179">
        <v>1.85745</v>
      </c>
      <c r="II179">
        <v>1.85242</v>
      </c>
      <c r="IJ179">
        <v>0</v>
      </c>
      <c r="IK179">
        <v>0</v>
      </c>
      <c r="IL179">
        <v>0</v>
      </c>
      <c r="IM179">
        <v>0</v>
      </c>
      <c r="IN179" t="s">
        <v>441</v>
      </c>
      <c r="IO179" t="s">
        <v>442</v>
      </c>
      <c r="IP179" t="s">
        <v>443</v>
      </c>
      <c r="IQ179" t="s">
        <v>443</v>
      </c>
      <c r="IR179" t="s">
        <v>443</v>
      </c>
      <c r="IS179" t="s">
        <v>443</v>
      </c>
      <c r="IT179">
        <v>0</v>
      </c>
      <c r="IU179">
        <v>100</v>
      </c>
      <c r="IV179">
        <v>100</v>
      </c>
      <c r="IW179">
        <v>-0.36</v>
      </c>
      <c r="IX179">
        <v>0.2889</v>
      </c>
      <c r="IY179">
        <v>-0.819046093373875</v>
      </c>
      <c r="IZ179">
        <v>-0.0008311593448893811</v>
      </c>
      <c r="JA179">
        <v>1.768286430498992E-06</v>
      </c>
      <c r="JB179">
        <v>-5.176383660599935E-10</v>
      </c>
      <c r="JC179">
        <v>0.01793090377665582</v>
      </c>
      <c r="JD179">
        <v>0.002652576625932546</v>
      </c>
      <c r="JE179">
        <v>0.0004569377311329863</v>
      </c>
      <c r="JF179">
        <v>1.003524486243527E-07</v>
      </c>
      <c r="JG179">
        <v>2</v>
      </c>
      <c r="JH179">
        <v>1975</v>
      </c>
      <c r="JI179">
        <v>1</v>
      </c>
      <c r="JJ179">
        <v>26</v>
      </c>
      <c r="JK179">
        <v>201437.4</v>
      </c>
      <c r="JL179">
        <v>201437.6</v>
      </c>
      <c r="JM179">
        <v>2.44751</v>
      </c>
      <c r="JN179">
        <v>2.60864</v>
      </c>
      <c r="JO179">
        <v>1.49658</v>
      </c>
      <c r="JP179">
        <v>2.34497</v>
      </c>
      <c r="JQ179">
        <v>1.54907</v>
      </c>
      <c r="JR179">
        <v>2.41577</v>
      </c>
      <c r="JS179">
        <v>36.152</v>
      </c>
      <c r="JT179">
        <v>24.1751</v>
      </c>
      <c r="JU179">
        <v>18</v>
      </c>
      <c r="JV179">
        <v>482.138</v>
      </c>
      <c r="JW179">
        <v>496.048</v>
      </c>
      <c r="JX179">
        <v>27.1308</v>
      </c>
      <c r="JY179">
        <v>29.1281</v>
      </c>
      <c r="JZ179">
        <v>30.0003</v>
      </c>
      <c r="KA179">
        <v>29.2739</v>
      </c>
      <c r="KB179">
        <v>29.2518</v>
      </c>
      <c r="KC179">
        <v>49.1729</v>
      </c>
      <c r="KD179">
        <v>19.4123</v>
      </c>
      <c r="KE179">
        <v>99.62779999999999</v>
      </c>
      <c r="KF179">
        <v>27.1136</v>
      </c>
      <c r="KG179">
        <v>1088.9</v>
      </c>
      <c r="KH179">
        <v>20.524</v>
      </c>
      <c r="KI179">
        <v>101.913</v>
      </c>
      <c r="KJ179">
        <v>91.40470000000001</v>
      </c>
    </row>
    <row r="180" spans="1:296">
      <c r="A180">
        <v>162</v>
      </c>
      <c r="B180">
        <v>1759075857</v>
      </c>
      <c r="C180">
        <v>2773.900000095367</v>
      </c>
      <c r="D180" t="s">
        <v>768</v>
      </c>
      <c r="E180" t="s">
        <v>769</v>
      </c>
      <c r="F180">
        <v>5</v>
      </c>
      <c r="G180" t="s">
        <v>639</v>
      </c>
      <c r="H180">
        <v>1759075849.5</v>
      </c>
      <c r="I180">
        <f>(J180)/1000</f>
        <v>0</v>
      </c>
      <c r="J180">
        <f>IF(DO180, AM180, AG180)</f>
        <v>0</v>
      </c>
      <c r="K180">
        <f>IF(DO180, AH180, AF180)</f>
        <v>0</v>
      </c>
      <c r="L180">
        <f>DQ180 - IF(AT180&gt;1, K180*DK180*100.0/(AV180), 0)</f>
        <v>0</v>
      </c>
      <c r="M180">
        <f>((S180-I180/2)*L180-K180)/(S180+I180/2)</f>
        <v>0</v>
      </c>
      <c r="N180">
        <f>M180*(DX180+DY180)/1000.0</f>
        <v>0</v>
      </c>
      <c r="O180">
        <f>(DQ180 - IF(AT180&gt;1, K180*DK180*100.0/(AV180), 0))*(DX180+DY180)/1000.0</f>
        <v>0</v>
      </c>
      <c r="P180">
        <f>2.0/((1/R180-1/Q180)+SIGN(R180)*SQRT((1/R180-1/Q180)*(1/R180-1/Q180) + 4*DL180/((DL180+1)*(DL180+1))*(2*1/R180*1/Q180-1/Q180*1/Q180)))</f>
        <v>0</v>
      </c>
      <c r="Q180">
        <f>IF(LEFT(DM180,1)&lt;&gt;"0",IF(LEFT(DM180,1)="1",3.0,DN180),$D$5+$E$5*(EE180*DX180/($K$5*1000))+$F$5*(EE180*DX180/($K$5*1000))*MAX(MIN(DK180,$J$5),$I$5)*MAX(MIN(DK180,$J$5),$I$5)+$G$5*MAX(MIN(DK180,$J$5),$I$5)*(EE180*DX180/($K$5*1000))+$H$5*(EE180*DX180/($K$5*1000))*(EE180*DX180/($K$5*1000)))</f>
        <v>0</v>
      </c>
      <c r="R180">
        <f>I180*(1000-(1000*0.61365*exp(17.502*V180/(240.97+V180))/(DX180+DY180)+DS180)/2)/(1000*0.61365*exp(17.502*V180/(240.97+V180))/(DX180+DY180)-DS180)</f>
        <v>0</v>
      </c>
      <c r="S180">
        <f>1/((DL180+1)/(P180/1.6)+1/(Q180/1.37)) + DL180/((DL180+1)/(P180/1.6) + DL180/(Q180/1.37))</f>
        <v>0</v>
      </c>
      <c r="T180">
        <f>(DG180*DJ180)</f>
        <v>0</v>
      </c>
      <c r="U180">
        <f>(DZ180+(T180+2*0.95*5.67E-8*(((DZ180+$B$9)+273)^4-(DZ180+273)^4)-44100*I180)/(1.84*29.3*Q180+8*0.95*5.67E-8*(DZ180+273)^3))</f>
        <v>0</v>
      </c>
      <c r="V180">
        <f>($C$9*EA180+$D$9*EB180+$E$9*U180)</f>
        <v>0</v>
      </c>
      <c r="W180">
        <f>0.61365*exp(17.502*V180/(240.97+V180))</f>
        <v>0</v>
      </c>
      <c r="X180">
        <f>(Y180/Z180*100)</f>
        <v>0</v>
      </c>
      <c r="Y180">
        <f>DS180*(DX180+DY180)/1000</f>
        <v>0</v>
      </c>
      <c r="Z180">
        <f>0.61365*exp(17.502*DZ180/(240.97+DZ180))</f>
        <v>0</v>
      </c>
      <c r="AA180">
        <f>(W180-DS180*(DX180+DY180)/1000)</f>
        <v>0</v>
      </c>
      <c r="AB180">
        <f>(-I180*44100)</f>
        <v>0</v>
      </c>
      <c r="AC180">
        <f>2*29.3*Q180*0.92*(DZ180-V180)</f>
        <v>0</v>
      </c>
      <c r="AD180">
        <f>2*0.95*5.67E-8*(((DZ180+$B$9)+273)^4-(V180+273)^4)</f>
        <v>0</v>
      </c>
      <c r="AE180">
        <f>T180+AD180+AB180+AC180</f>
        <v>0</v>
      </c>
      <c r="AF180">
        <f>DW180*AT180*(DR180-DQ180*(1000-AT180*DT180)/(1000-AT180*DS180))/(100*DK180)</f>
        <v>0</v>
      </c>
      <c r="AG180">
        <f>1000*DW180*AT180*(DS180-DT180)/(100*DK180*(1000-AT180*DS180))</f>
        <v>0</v>
      </c>
      <c r="AH180">
        <f>(AI180 - AJ180 - DX180*1E3/(8.314*(DZ180+273.15)) * AL180/DW180 * AK180) * DW180/(100*DK180) * (1000 - DT180)/1000</f>
        <v>0</v>
      </c>
      <c r="AI180">
        <v>1097.937054543104</v>
      </c>
      <c r="AJ180">
        <v>1071.215575757576</v>
      </c>
      <c r="AK180">
        <v>3.394317288728006</v>
      </c>
      <c r="AL180">
        <v>65.07679589717384</v>
      </c>
      <c r="AM180">
        <f>(AO180 - AN180 + DX180*1E3/(8.314*(DZ180+273.15)) * AQ180/DW180 * AP180) * DW180/(100*DK180) * 1000/(1000 - AO180)</f>
        <v>0</v>
      </c>
      <c r="AN180">
        <v>20.53163418666667</v>
      </c>
      <c r="AO180">
        <v>21.87405939393939</v>
      </c>
      <c r="AP180">
        <v>0.0003137296777288979</v>
      </c>
      <c r="AQ180">
        <v>105.27</v>
      </c>
      <c r="AR180">
        <v>1</v>
      </c>
      <c r="AS180">
        <v>0</v>
      </c>
      <c r="AT180">
        <f>IF(AR180*$H$15&gt;=AV180,1.0,(AV180/(AV180-AR180*$H$15)))</f>
        <v>0</v>
      </c>
      <c r="AU180">
        <f>(AT180-1)*100</f>
        <v>0</v>
      </c>
      <c r="AV180">
        <f>MAX(0,($B$15+$C$15*EE180)/(1+$D$15*EE180)*DX180/(DZ180+273)*$E$15)</f>
        <v>0</v>
      </c>
      <c r="AW180" t="s">
        <v>437</v>
      </c>
      <c r="AX180" t="s">
        <v>437</v>
      </c>
      <c r="AY180">
        <v>0</v>
      </c>
      <c r="AZ180">
        <v>0</v>
      </c>
      <c r="BA180">
        <f>1-AY180/AZ180</f>
        <v>0</v>
      </c>
      <c r="BB180">
        <v>0</v>
      </c>
      <c r="BC180" t="s">
        <v>437</v>
      </c>
      <c r="BD180" t="s">
        <v>437</v>
      </c>
      <c r="BE180">
        <v>0</v>
      </c>
      <c r="BF180">
        <v>0</v>
      </c>
      <c r="BG180">
        <f>1-BE180/BF180</f>
        <v>0</v>
      </c>
      <c r="BH180">
        <v>0.5</v>
      </c>
      <c r="BI180">
        <f>DH180</f>
        <v>0</v>
      </c>
      <c r="BJ180">
        <f>K180</f>
        <v>0</v>
      </c>
      <c r="BK180">
        <f>BG180*BH180*BI180</f>
        <v>0</v>
      </c>
      <c r="BL180">
        <f>(BJ180-BB180)/BI180</f>
        <v>0</v>
      </c>
      <c r="BM180">
        <f>(AZ180-BF180)/BF180</f>
        <v>0</v>
      </c>
      <c r="BN180">
        <f>AY180/(BA180+AY180/BF180)</f>
        <v>0</v>
      </c>
      <c r="BO180" t="s">
        <v>437</v>
      </c>
      <c r="BP180">
        <v>0</v>
      </c>
      <c r="BQ180">
        <f>IF(BP180&lt;&gt;0, BP180, BN180)</f>
        <v>0</v>
      </c>
      <c r="BR180">
        <f>1-BQ180/BF180</f>
        <v>0</v>
      </c>
      <c r="BS180">
        <f>(BF180-BE180)/(BF180-BQ180)</f>
        <v>0</v>
      </c>
      <c r="BT180">
        <f>(AZ180-BF180)/(AZ180-BQ180)</f>
        <v>0</v>
      </c>
      <c r="BU180">
        <f>(BF180-BE180)/(BF180-AY180)</f>
        <v>0</v>
      </c>
      <c r="BV180">
        <f>(AZ180-BF180)/(AZ180-AY180)</f>
        <v>0</v>
      </c>
      <c r="BW180">
        <f>(BS180*BQ180/BE180)</f>
        <v>0</v>
      </c>
      <c r="BX180">
        <f>(1-BW180)</f>
        <v>0</v>
      </c>
      <c r="DG180">
        <f>$B$13*EF180+$C$13*EG180+$F$13*ER180*(1-EU180)</f>
        <v>0</v>
      </c>
      <c r="DH180">
        <f>DG180*DI180</f>
        <v>0</v>
      </c>
      <c r="DI180">
        <f>($B$13*$D$11+$C$13*$D$11+$F$13*((FE180+EW180)/MAX(FE180+EW180+FF180, 0.1)*$I$11+FF180/MAX(FE180+EW180+FF180, 0.1)*$J$11))/($B$13+$C$13+$F$13)</f>
        <v>0</v>
      </c>
      <c r="DJ180">
        <f>($B$13*$K$11+$C$13*$K$11+$F$13*((FE180+EW180)/MAX(FE180+EW180+FF180, 0.1)*$P$11+FF180/MAX(FE180+EW180+FF180, 0.1)*$Q$11))/($B$13+$C$13+$F$13)</f>
        <v>0</v>
      </c>
      <c r="DK180">
        <v>2.96</v>
      </c>
      <c r="DL180">
        <v>0.5</v>
      </c>
      <c r="DM180" t="s">
        <v>438</v>
      </c>
      <c r="DN180">
        <v>2</v>
      </c>
      <c r="DO180" t="b">
        <v>1</v>
      </c>
      <c r="DP180">
        <v>1759075849.5</v>
      </c>
      <c r="DQ180">
        <v>1024.344074074074</v>
      </c>
      <c r="DR180">
        <v>1060.817407407407</v>
      </c>
      <c r="DS180">
        <v>21.8540037037037</v>
      </c>
      <c r="DT180">
        <v>20.51340370370371</v>
      </c>
      <c r="DU180">
        <v>1024.714444444444</v>
      </c>
      <c r="DV180">
        <v>21.56536296296296</v>
      </c>
      <c r="DW180">
        <v>499.9345925925925</v>
      </c>
      <c r="DX180">
        <v>90.90416666666667</v>
      </c>
      <c r="DY180">
        <v>0.06783856296296296</v>
      </c>
      <c r="DZ180">
        <v>28.7825074074074</v>
      </c>
      <c r="EA180">
        <v>30.02065185185186</v>
      </c>
      <c r="EB180">
        <v>999.9000000000001</v>
      </c>
      <c r="EC180">
        <v>0</v>
      </c>
      <c r="ED180">
        <v>0</v>
      </c>
      <c r="EE180">
        <v>9994.864814814813</v>
      </c>
      <c r="EF180">
        <v>0</v>
      </c>
      <c r="EG180">
        <v>11.1107</v>
      </c>
      <c r="EH180">
        <v>-36.47405185185185</v>
      </c>
      <c r="EI180">
        <v>1047.23</v>
      </c>
      <c r="EJ180">
        <v>1083.033703703704</v>
      </c>
      <c r="EK180">
        <v>1.340611111111111</v>
      </c>
      <c r="EL180">
        <v>1060.817407407407</v>
      </c>
      <c r="EM180">
        <v>20.51340370370371</v>
      </c>
      <c r="EN180">
        <v>1.986619629629629</v>
      </c>
      <c r="EO180">
        <v>1.864752962962963</v>
      </c>
      <c r="EP180">
        <v>17.3380962962963</v>
      </c>
      <c r="EQ180">
        <v>16.34041111111111</v>
      </c>
      <c r="ER180">
        <v>1999.988888888889</v>
      </c>
      <c r="ES180">
        <v>0.9799962222222225</v>
      </c>
      <c r="ET180">
        <v>0.0200040962962963</v>
      </c>
      <c r="EU180">
        <v>0</v>
      </c>
      <c r="EV180">
        <v>423.4552222222222</v>
      </c>
      <c r="EW180">
        <v>5.00078</v>
      </c>
      <c r="EX180">
        <v>8375.617407407406</v>
      </c>
      <c r="EY180">
        <v>16379.52592592593</v>
      </c>
      <c r="EZ180">
        <v>39.55529629629629</v>
      </c>
      <c r="FA180">
        <v>40.458</v>
      </c>
      <c r="FB180">
        <v>39.87714814814814</v>
      </c>
      <c r="FC180">
        <v>40.07140740740741</v>
      </c>
      <c r="FD180">
        <v>40.60618518518518</v>
      </c>
      <c r="FE180">
        <v>1955.078888888889</v>
      </c>
      <c r="FF180">
        <v>39.91</v>
      </c>
      <c r="FG180">
        <v>0</v>
      </c>
      <c r="FH180">
        <v>1759075848.8</v>
      </c>
      <c r="FI180">
        <v>0</v>
      </c>
      <c r="FJ180">
        <v>423.4546</v>
      </c>
      <c r="FK180">
        <v>0.622000001766842</v>
      </c>
      <c r="FL180">
        <v>9.749230822945549</v>
      </c>
      <c r="FM180">
        <v>8375.6152</v>
      </c>
      <c r="FN180">
        <v>15</v>
      </c>
      <c r="FO180">
        <v>0</v>
      </c>
      <c r="FP180" t="s">
        <v>439</v>
      </c>
      <c r="FQ180">
        <v>1746989605.5</v>
      </c>
      <c r="FR180">
        <v>1746989593.5</v>
      </c>
      <c r="FS180">
        <v>0</v>
      </c>
      <c r="FT180">
        <v>-0.274</v>
      </c>
      <c r="FU180">
        <v>-0.002</v>
      </c>
      <c r="FV180">
        <v>2.549</v>
      </c>
      <c r="FW180">
        <v>0.129</v>
      </c>
      <c r="FX180">
        <v>420</v>
      </c>
      <c r="FY180">
        <v>17</v>
      </c>
      <c r="FZ180">
        <v>0.02</v>
      </c>
      <c r="GA180">
        <v>0.04</v>
      </c>
      <c r="GB180">
        <v>-36.47048536585365</v>
      </c>
      <c r="GC180">
        <v>0.4309317073170494</v>
      </c>
      <c r="GD180">
        <v>0.137037916349998</v>
      </c>
      <c r="GE180">
        <v>1</v>
      </c>
      <c r="GF180">
        <v>423.3984117647059</v>
      </c>
      <c r="GG180">
        <v>0.9916883128489515</v>
      </c>
      <c r="GH180">
        <v>0.1827264296616305</v>
      </c>
      <c r="GI180">
        <v>1</v>
      </c>
      <c r="GJ180">
        <v>1.361300487804878</v>
      </c>
      <c r="GK180">
        <v>-0.2880002090592306</v>
      </c>
      <c r="GL180">
        <v>0.03477608015549709</v>
      </c>
      <c r="GM180">
        <v>0</v>
      </c>
      <c r="GN180">
        <v>2</v>
      </c>
      <c r="GO180">
        <v>3</v>
      </c>
      <c r="GP180" t="s">
        <v>446</v>
      </c>
      <c r="GQ180">
        <v>3.10228</v>
      </c>
      <c r="GR180">
        <v>2.72591</v>
      </c>
      <c r="GS180">
        <v>0.166356</v>
      </c>
      <c r="GT180">
        <v>0.170013</v>
      </c>
      <c r="GU180">
        <v>0.101378</v>
      </c>
      <c r="GV180">
        <v>0.09832100000000001</v>
      </c>
      <c r="GW180">
        <v>21782.7</v>
      </c>
      <c r="GX180">
        <v>19700.1</v>
      </c>
      <c r="GY180">
        <v>26693.8</v>
      </c>
      <c r="GZ180">
        <v>23957.9</v>
      </c>
      <c r="HA180">
        <v>38390.5</v>
      </c>
      <c r="HB180">
        <v>31940.2</v>
      </c>
      <c r="HC180">
        <v>46610.1</v>
      </c>
      <c r="HD180">
        <v>37900.2</v>
      </c>
      <c r="HE180">
        <v>1.86682</v>
      </c>
      <c r="HF180">
        <v>1.86563</v>
      </c>
      <c r="HG180">
        <v>0.118867</v>
      </c>
      <c r="HH180">
        <v>0</v>
      </c>
      <c r="HI180">
        <v>28.0722</v>
      </c>
      <c r="HJ180">
        <v>999.9</v>
      </c>
      <c r="HK180">
        <v>48.9</v>
      </c>
      <c r="HL180">
        <v>31.2</v>
      </c>
      <c r="HM180">
        <v>24.5466</v>
      </c>
      <c r="HN180">
        <v>61.1591</v>
      </c>
      <c r="HO180">
        <v>22.1234</v>
      </c>
      <c r="HP180">
        <v>1</v>
      </c>
      <c r="HQ180">
        <v>0.145757</v>
      </c>
      <c r="HR180">
        <v>0.474259</v>
      </c>
      <c r="HS180">
        <v>20.2804</v>
      </c>
      <c r="HT180">
        <v>5.21265</v>
      </c>
      <c r="HU180">
        <v>11.98</v>
      </c>
      <c r="HV180">
        <v>4.96355</v>
      </c>
      <c r="HW180">
        <v>3.27458</v>
      </c>
      <c r="HX180">
        <v>9999</v>
      </c>
      <c r="HY180">
        <v>9999</v>
      </c>
      <c r="HZ180">
        <v>9999</v>
      </c>
      <c r="IA180">
        <v>31.8</v>
      </c>
      <c r="IB180">
        <v>1.86399</v>
      </c>
      <c r="IC180">
        <v>1.86011</v>
      </c>
      <c r="ID180">
        <v>1.85838</v>
      </c>
      <c r="IE180">
        <v>1.85975</v>
      </c>
      <c r="IF180">
        <v>1.85989</v>
      </c>
      <c r="IG180">
        <v>1.85838</v>
      </c>
      <c r="IH180">
        <v>1.85745</v>
      </c>
      <c r="II180">
        <v>1.85242</v>
      </c>
      <c r="IJ180">
        <v>0</v>
      </c>
      <c r="IK180">
        <v>0</v>
      </c>
      <c r="IL180">
        <v>0</v>
      </c>
      <c r="IM180">
        <v>0</v>
      </c>
      <c r="IN180" t="s">
        <v>441</v>
      </c>
      <c r="IO180" t="s">
        <v>442</v>
      </c>
      <c r="IP180" t="s">
        <v>443</v>
      </c>
      <c r="IQ180" t="s">
        <v>443</v>
      </c>
      <c r="IR180" t="s">
        <v>443</v>
      </c>
      <c r="IS180" t="s">
        <v>443</v>
      </c>
      <c r="IT180">
        <v>0</v>
      </c>
      <c r="IU180">
        <v>100</v>
      </c>
      <c r="IV180">
        <v>100</v>
      </c>
      <c r="IW180">
        <v>-0.34</v>
      </c>
      <c r="IX180">
        <v>0.2891</v>
      </c>
      <c r="IY180">
        <v>-0.819046093373875</v>
      </c>
      <c r="IZ180">
        <v>-0.0008311593448893811</v>
      </c>
      <c r="JA180">
        <v>1.768286430498992E-06</v>
      </c>
      <c r="JB180">
        <v>-5.176383660599935E-10</v>
      </c>
      <c r="JC180">
        <v>0.01793090377665582</v>
      </c>
      <c r="JD180">
        <v>0.002652576625932546</v>
      </c>
      <c r="JE180">
        <v>0.0004569377311329863</v>
      </c>
      <c r="JF180">
        <v>1.003524486243527E-07</v>
      </c>
      <c r="JG180">
        <v>2</v>
      </c>
      <c r="JH180">
        <v>1975</v>
      </c>
      <c r="JI180">
        <v>1</v>
      </c>
      <c r="JJ180">
        <v>26</v>
      </c>
      <c r="JK180">
        <v>201437.5</v>
      </c>
      <c r="JL180">
        <v>201437.7</v>
      </c>
      <c r="JM180">
        <v>2.48291</v>
      </c>
      <c r="JN180">
        <v>2.61719</v>
      </c>
      <c r="JO180">
        <v>1.49658</v>
      </c>
      <c r="JP180">
        <v>2.34619</v>
      </c>
      <c r="JQ180">
        <v>1.54907</v>
      </c>
      <c r="JR180">
        <v>2.3999</v>
      </c>
      <c r="JS180">
        <v>36.1754</v>
      </c>
      <c r="JT180">
        <v>24.1751</v>
      </c>
      <c r="JU180">
        <v>18</v>
      </c>
      <c r="JV180">
        <v>482.194</v>
      </c>
      <c r="JW180">
        <v>496.046</v>
      </c>
      <c r="JX180">
        <v>27.1038</v>
      </c>
      <c r="JY180">
        <v>29.1313</v>
      </c>
      <c r="JZ180">
        <v>30.0005</v>
      </c>
      <c r="KA180">
        <v>29.2774</v>
      </c>
      <c r="KB180">
        <v>29.2555</v>
      </c>
      <c r="KC180">
        <v>49.8196</v>
      </c>
      <c r="KD180">
        <v>19.4123</v>
      </c>
      <c r="KE180">
        <v>99.62779999999999</v>
      </c>
      <c r="KF180">
        <v>27.1055</v>
      </c>
      <c r="KG180">
        <v>1108.94</v>
      </c>
      <c r="KH180">
        <v>20.5259</v>
      </c>
      <c r="KI180">
        <v>101.912</v>
      </c>
      <c r="KJ180">
        <v>91.4046</v>
      </c>
    </row>
    <row r="181" spans="1:296">
      <c r="A181">
        <v>163</v>
      </c>
      <c r="B181">
        <v>1759075862</v>
      </c>
      <c r="C181">
        <v>2778.900000095367</v>
      </c>
      <c r="D181" t="s">
        <v>770</v>
      </c>
      <c r="E181" t="s">
        <v>771</v>
      </c>
      <c r="F181">
        <v>5</v>
      </c>
      <c r="G181" t="s">
        <v>639</v>
      </c>
      <c r="H181">
        <v>1759075854.214286</v>
      </c>
      <c r="I181">
        <f>(J181)/1000</f>
        <v>0</v>
      </c>
      <c r="J181">
        <f>IF(DO181, AM181, AG181)</f>
        <v>0</v>
      </c>
      <c r="K181">
        <f>IF(DO181, AH181, AF181)</f>
        <v>0</v>
      </c>
      <c r="L181">
        <f>DQ181 - IF(AT181&gt;1, K181*DK181*100.0/(AV181), 0)</f>
        <v>0</v>
      </c>
      <c r="M181">
        <f>((S181-I181/2)*L181-K181)/(S181+I181/2)</f>
        <v>0</v>
      </c>
      <c r="N181">
        <f>M181*(DX181+DY181)/1000.0</f>
        <v>0</v>
      </c>
      <c r="O181">
        <f>(DQ181 - IF(AT181&gt;1, K181*DK181*100.0/(AV181), 0))*(DX181+DY181)/1000.0</f>
        <v>0</v>
      </c>
      <c r="P181">
        <f>2.0/((1/R181-1/Q181)+SIGN(R181)*SQRT((1/R181-1/Q181)*(1/R181-1/Q181) + 4*DL181/((DL181+1)*(DL181+1))*(2*1/R181*1/Q181-1/Q181*1/Q181)))</f>
        <v>0</v>
      </c>
      <c r="Q181">
        <f>IF(LEFT(DM181,1)&lt;&gt;"0",IF(LEFT(DM181,1)="1",3.0,DN181),$D$5+$E$5*(EE181*DX181/($K$5*1000))+$F$5*(EE181*DX181/($K$5*1000))*MAX(MIN(DK181,$J$5),$I$5)*MAX(MIN(DK181,$J$5),$I$5)+$G$5*MAX(MIN(DK181,$J$5),$I$5)*(EE181*DX181/($K$5*1000))+$H$5*(EE181*DX181/($K$5*1000))*(EE181*DX181/($K$5*1000)))</f>
        <v>0</v>
      </c>
      <c r="R181">
        <f>I181*(1000-(1000*0.61365*exp(17.502*V181/(240.97+V181))/(DX181+DY181)+DS181)/2)/(1000*0.61365*exp(17.502*V181/(240.97+V181))/(DX181+DY181)-DS181)</f>
        <v>0</v>
      </c>
      <c r="S181">
        <f>1/((DL181+1)/(P181/1.6)+1/(Q181/1.37)) + DL181/((DL181+1)/(P181/1.6) + DL181/(Q181/1.37))</f>
        <v>0</v>
      </c>
      <c r="T181">
        <f>(DG181*DJ181)</f>
        <v>0</v>
      </c>
      <c r="U181">
        <f>(DZ181+(T181+2*0.95*5.67E-8*(((DZ181+$B$9)+273)^4-(DZ181+273)^4)-44100*I181)/(1.84*29.3*Q181+8*0.95*5.67E-8*(DZ181+273)^3))</f>
        <v>0</v>
      </c>
      <c r="V181">
        <f>($C$9*EA181+$D$9*EB181+$E$9*U181)</f>
        <v>0</v>
      </c>
      <c r="W181">
        <f>0.61365*exp(17.502*V181/(240.97+V181))</f>
        <v>0</v>
      </c>
      <c r="X181">
        <f>(Y181/Z181*100)</f>
        <v>0</v>
      </c>
      <c r="Y181">
        <f>DS181*(DX181+DY181)/1000</f>
        <v>0</v>
      </c>
      <c r="Z181">
        <f>0.61365*exp(17.502*DZ181/(240.97+DZ181))</f>
        <v>0</v>
      </c>
      <c r="AA181">
        <f>(W181-DS181*(DX181+DY181)/1000)</f>
        <v>0</v>
      </c>
      <c r="AB181">
        <f>(-I181*44100)</f>
        <v>0</v>
      </c>
      <c r="AC181">
        <f>2*29.3*Q181*0.92*(DZ181-V181)</f>
        <v>0</v>
      </c>
      <c r="AD181">
        <f>2*0.95*5.67E-8*(((DZ181+$B$9)+273)^4-(V181+273)^4)</f>
        <v>0</v>
      </c>
      <c r="AE181">
        <f>T181+AD181+AB181+AC181</f>
        <v>0</v>
      </c>
      <c r="AF181">
        <f>DW181*AT181*(DR181-DQ181*(1000-AT181*DT181)/(1000-AT181*DS181))/(100*DK181)</f>
        <v>0</v>
      </c>
      <c r="AG181">
        <f>1000*DW181*AT181*(DS181-DT181)/(100*DK181*(1000-AT181*DS181))</f>
        <v>0</v>
      </c>
      <c r="AH181">
        <f>(AI181 - AJ181 - DX181*1E3/(8.314*(DZ181+273.15)) * AL181/DW181 * AK181) * DW181/(100*DK181) * (1000 - DT181)/1000</f>
        <v>0</v>
      </c>
      <c r="AI181">
        <v>1115.086813205121</v>
      </c>
      <c r="AJ181">
        <v>1088.235333333333</v>
      </c>
      <c r="AK181">
        <v>3.408248362668388</v>
      </c>
      <c r="AL181">
        <v>65.07679589717384</v>
      </c>
      <c r="AM181">
        <f>(AO181 - AN181 + DX181*1E3/(8.314*(DZ181+273.15)) * AQ181/DW181 * AP181) * DW181/(100*DK181) * 1000/(1000 - AO181)</f>
        <v>0</v>
      </c>
      <c r="AN181">
        <v>20.53696773333332</v>
      </c>
      <c r="AO181">
        <v>21.87512545454544</v>
      </c>
      <c r="AP181">
        <v>9.094619665244199E-06</v>
      </c>
      <c r="AQ181">
        <v>105.27</v>
      </c>
      <c r="AR181">
        <v>1</v>
      </c>
      <c r="AS181">
        <v>0</v>
      </c>
      <c r="AT181">
        <f>IF(AR181*$H$15&gt;=AV181,1.0,(AV181/(AV181-AR181*$H$15)))</f>
        <v>0</v>
      </c>
      <c r="AU181">
        <f>(AT181-1)*100</f>
        <v>0</v>
      </c>
      <c r="AV181">
        <f>MAX(0,($B$15+$C$15*EE181)/(1+$D$15*EE181)*DX181/(DZ181+273)*$E$15)</f>
        <v>0</v>
      </c>
      <c r="AW181" t="s">
        <v>437</v>
      </c>
      <c r="AX181" t="s">
        <v>437</v>
      </c>
      <c r="AY181">
        <v>0</v>
      </c>
      <c r="AZ181">
        <v>0</v>
      </c>
      <c r="BA181">
        <f>1-AY181/AZ181</f>
        <v>0</v>
      </c>
      <c r="BB181">
        <v>0</v>
      </c>
      <c r="BC181" t="s">
        <v>437</v>
      </c>
      <c r="BD181" t="s">
        <v>437</v>
      </c>
      <c r="BE181">
        <v>0</v>
      </c>
      <c r="BF181">
        <v>0</v>
      </c>
      <c r="BG181">
        <f>1-BE181/BF181</f>
        <v>0</v>
      </c>
      <c r="BH181">
        <v>0.5</v>
      </c>
      <c r="BI181">
        <f>DH181</f>
        <v>0</v>
      </c>
      <c r="BJ181">
        <f>K181</f>
        <v>0</v>
      </c>
      <c r="BK181">
        <f>BG181*BH181*BI181</f>
        <v>0</v>
      </c>
      <c r="BL181">
        <f>(BJ181-BB181)/BI181</f>
        <v>0</v>
      </c>
      <c r="BM181">
        <f>(AZ181-BF181)/BF181</f>
        <v>0</v>
      </c>
      <c r="BN181">
        <f>AY181/(BA181+AY181/BF181)</f>
        <v>0</v>
      </c>
      <c r="BO181" t="s">
        <v>437</v>
      </c>
      <c r="BP181">
        <v>0</v>
      </c>
      <c r="BQ181">
        <f>IF(BP181&lt;&gt;0, BP181, BN181)</f>
        <v>0</v>
      </c>
      <c r="BR181">
        <f>1-BQ181/BF181</f>
        <v>0</v>
      </c>
      <c r="BS181">
        <f>(BF181-BE181)/(BF181-BQ181)</f>
        <v>0</v>
      </c>
      <c r="BT181">
        <f>(AZ181-BF181)/(AZ181-BQ181)</f>
        <v>0</v>
      </c>
      <c r="BU181">
        <f>(BF181-BE181)/(BF181-AY181)</f>
        <v>0</v>
      </c>
      <c r="BV181">
        <f>(AZ181-BF181)/(AZ181-AY181)</f>
        <v>0</v>
      </c>
      <c r="BW181">
        <f>(BS181*BQ181/BE181)</f>
        <v>0</v>
      </c>
      <c r="BX181">
        <f>(1-BW181)</f>
        <v>0</v>
      </c>
      <c r="DG181">
        <f>$B$13*EF181+$C$13*EG181+$F$13*ER181*(1-EU181)</f>
        <v>0</v>
      </c>
      <c r="DH181">
        <f>DG181*DI181</f>
        <v>0</v>
      </c>
      <c r="DI181">
        <f>($B$13*$D$11+$C$13*$D$11+$F$13*((FE181+EW181)/MAX(FE181+EW181+FF181, 0.1)*$I$11+FF181/MAX(FE181+EW181+FF181, 0.1)*$J$11))/($B$13+$C$13+$F$13)</f>
        <v>0</v>
      </c>
      <c r="DJ181">
        <f>($B$13*$K$11+$C$13*$K$11+$F$13*((FE181+EW181)/MAX(FE181+EW181+FF181, 0.1)*$P$11+FF181/MAX(FE181+EW181+FF181, 0.1)*$Q$11))/($B$13+$C$13+$F$13)</f>
        <v>0</v>
      </c>
      <c r="DK181">
        <v>2.96</v>
      </c>
      <c r="DL181">
        <v>0.5</v>
      </c>
      <c r="DM181" t="s">
        <v>438</v>
      </c>
      <c r="DN181">
        <v>2</v>
      </c>
      <c r="DO181" t="b">
        <v>1</v>
      </c>
      <c r="DP181">
        <v>1759075854.214286</v>
      </c>
      <c r="DQ181">
        <v>1040.143214285714</v>
      </c>
      <c r="DR181">
        <v>1076.5725</v>
      </c>
      <c r="DS181">
        <v>21.86692857142857</v>
      </c>
      <c r="DT181">
        <v>20.52928928571428</v>
      </c>
      <c r="DU181">
        <v>1040.494642857143</v>
      </c>
      <c r="DV181">
        <v>21.57800714285714</v>
      </c>
      <c r="DW181">
        <v>500.0098571428571</v>
      </c>
      <c r="DX181">
        <v>90.90494285714287</v>
      </c>
      <c r="DY181">
        <v>0.06775660357142857</v>
      </c>
      <c r="DZ181">
        <v>28.77751428571429</v>
      </c>
      <c r="EA181">
        <v>30.01268571428572</v>
      </c>
      <c r="EB181">
        <v>999.9000000000002</v>
      </c>
      <c r="EC181">
        <v>0</v>
      </c>
      <c r="ED181">
        <v>0</v>
      </c>
      <c r="EE181">
        <v>10003.30357142857</v>
      </c>
      <c r="EF181">
        <v>0</v>
      </c>
      <c r="EG181">
        <v>11.1107</v>
      </c>
      <c r="EH181">
        <v>-36.43141428571428</v>
      </c>
      <c r="EI181">
        <v>1063.395357142857</v>
      </c>
      <c r="EJ181">
        <v>1099.1375</v>
      </c>
      <c r="EK181">
        <v>1.337651785714286</v>
      </c>
      <c r="EL181">
        <v>1076.5725</v>
      </c>
      <c r="EM181">
        <v>20.52928928571428</v>
      </c>
      <c r="EN181">
        <v>1.987812142857143</v>
      </c>
      <c r="EO181">
        <v>1.866213214285714</v>
      </c>
      <c r="EP181">
        <v>17.34758928571429</v>
      </c>
      <c r="EQ181">
        <v>16.35270357142857</v>
      </c>
      <c r="ER181">
        <v>1999.996071428571</v>
      </c>
      <c r="ES181">
        <v>0.9799963571428574</v>
      </c>
      <c r="ET181">
        <v>0.02000396071428571</v>
      </c>
      <c r="EU181">
        <v>0</v>
      </c>
      <c r="EV181">
        <v>423.4746428571428</v>
      </c>
      <c r="EW181">
        <v>5.00078</v>
      </c>
      <c r="EX181">
        <v>8376.429642857142</v>
      </c>
      <c r="EY181">
        <v>16379.58928571428</v>
      </c>
      <c r="EZ181">
        <v>39.57564285714285</v>
      </c>
      <c r="FA181">
        <v>40.46399999999999</v>
      </c>
      <c r="FB181">
        <v>39.88142857142856</v>
      </c>
      <c r="FC181">
        <v>40.07332142857143</v>
      </c>
      <c r="FD181">
        <v>40.59575</v>
      </c>
      <c r="FE181">
        <v>1955.086071428571</v>
      </c>
      <c r="FF181">
        <v>39.91</v>
      </c>
      <c r="FG181">
        <v>0</v>
      </c>
      <c r="FH181">
        <v>1759075854.2</v>
      </c>
      <c r="FI181">
        <v>0</v>
      </c>
      <c r="FJ181">
        <v>423.4731923076923</v>
      </c>
      <c r="FK181">
        <v>0.2444786289186162</v>
      </c>
      <c r="FL181">
        <v>10.47042739371836</v>
      </c>
      <c r="FM181">
        <v>8376.532307692307</v>
      </c>
      <c r="FN181">
        <v>15</v>
      </c>
      <c r="FO181">
        <v>0</v>
      </c>
      <c r="FP181" t="s">
        <v>439</v>
      </c>
      <c r="FQ181">
        <v>1746989605.5</v>
      </c>
      <c r="FR181">
        <v>1746989593.5</v>
      </c>
      <c r="FS181">
        <v>0</v>
      </c>
      <c r="FT181">
        <v>-0.274</v>
      </c>
      <c r="FU181">
        <v>-0.002</v>
      </c>
      <c r="FV181">
        <v>2.549</v>
      </c>
      <c r="FW181">
        <v>0.129</v>
      </c>
      <c r="FX181">
        <v>420</v>
      </c>
      <c r="FY181">
        <v>17</v>
      </c>
      <c r="FZ181">
        <v>0.02</v>
      </c>
      <c r="GA181">
        <v>0.04</v>
      </c>
      <c r="GB181">
        <v>-36.45553</v>
      </c>
      <c r="GC181">
        <v>0.7917568480301065</v>
      </c>
      <c r="GD181">
        <v>0.1456915735380738</v>
      </c>
      <c r="GE181">
        <v>0</v>
      </c>
      <c r="GF181">
        <v>423.4574705882353</v>
      </c>
      <c r="GG181">
        <v>0.4631627196412667</v>
      </c>
      <c r="GH181">
        <v>0.1502887877494032</v>
      </c>
      <c r="GI181">
        <v>1</v>
      </c>
      <c r="GJ181">
        <v>1.34290625</v>
      </c>
      <c r="GK181">
        <v>-0.07184746716698355</v>
      </c>
      <c r="GL181">
        <v>0.0164371824969336</v>
      </c>
      <c r="GM181">
        <v>1</v>
      </c>
      <c r="GN181">
        <v>2</v>
      </c>
      <c r="GO181">
        <v>3</v>
      </c>
      <c r="GP181" t="s">
        <v>446</v>
      </c>
      <c r="GQ181">
        <v>3.1022</v>
      </c>
      <c r="GR181">
        <v>2.72572</v>
      </c>
      <c r="GS181">
        <v>0.168023</v>
      </c>
      <c r="GT181">
        <v>0.171649</v>
      </c>
      <c r="GU181">
        <v>0.101384</v>
      </c>
      <c r="GV181">
        <v>0.0983478</v>
      </c>
      <c r="GW181">
        <v>21739.1</v>
      </c>
      <c r="GX181">
        <v>19661</v>
      </c>
      <c r="GY181">
        <v>26693.8</v>
      </c>
      <c r="GZ181">
        <v>23957.5</v>
      </c>
      <c r="HA181">
        <v>38390.2</v>
      </c>
      <c r="HB181">
        <v>31939.3</v>
      </c>
      <c r="HC181">
        <v>46609.7</v>
      </c>
      <c r="HD181">
        <v>37900</v>
      </c>
      <c r="HE181">
        <v>1.86655</v>
      </c>
      <c r="HF181">
        <v>1.86588</v>
      </c>
      <c r="HG181">
        <v>0.118643</v>
      </c>
      <c r="HH181">
        <v>0</v>
      </c>
      <c r="HI181">
        <v>28.0717</v>
      </c>
      <c r="HJ181">
        <v>999.9</v>
      </c>
      <c r="HK181">
        <v>48.9</v>
      </c>
      <c r="HL181">
        <v>31.2</v>
      </c>
      <c r="HM181">
        <v>24.5461</v>
      </c>
      <c r="HN181">
        <v>61.3191</v>
      </c>
      <c r="HO181">
        <v>22.0393</v>
      </c>
      <c r="HP181">
        <v>1</v>
      </c>
      <c r="HQ181">
        <v>0.146019</v>
      </c>
      <c r="HR181">
        <v>0.461879</v>
      </c>
      <c r="HS181">
        <v>20.28</v>
      </c>
      <c r="HT181">
        <v>5.21055</v>
      </c>
      <c r="HU181">
        <v>11.98</v>
      </c>
      <c r="HV181">
        <v>4.96325</v>
      </c>
      <c r="HW181">
        <v>3.27435</v>
      </c>
      <c r="HX181">
        <v>9999</v>
      </c>
      <c r="HY181">
        <v>9999</v>
      </c>
      <c r="HZ181">
        <v>9999</v>
      </c>
      <c r="IA181">
        <v>31.8</v>
      </c>
      <c r="IB181">
        <v>1.86398</v>
      </c>
      <c r="IC181">
        <v>1.86009</v>
      </c>
      <c r="ID181">
        <v>1.85837</v>
      </c>
      <c r="IE181">
        <v>1.85975</v>
      </c>
      <c r="IF181">
        <v>1.85989</v>
      </c>
      <c r="IG181">
        <v>1.85837</v>
      </c>
      <c r="IH181">
        <v>1.85745</v>
      </c>
      <c r="II181">
        <v>1.85242</v>
      </c>
      <c r="IJ181">
        <v>0</v>
      </c>
      <c r="IK181">
        <v>0</v>
      </c>
      <c r="IL181">
        <v>0</v>
      </c>
      <c r="IM181">
        <v>0</v>
      </c>
      <c r="IN181" t="s">
        <v>441</v>
      </c>
      <c r="IO181" t="s">
        <v>442</v>
      </c>
      <c r="IP181" t="s">
        <v>443</v>
      </c>
      <c r="IQ181" t="s">
        <v>443</v>
      </c>
      <c r="IR181" t="s">
        <v>443</v>
      </c>
      <c r="IS181" t="s">
        <v>443</v>
      </c>
      <c r="IT181">
        <v>0</v>
      </c>
      <c r="IU181">
        <v>100</v>
      </c>
      <c r="IV181">
        <v>100</v>
      </c>
      <c r="IW181">
        <v>-0.33</v>
      </c>
      <c r="IX181">
        <v>0.2892</v>
      </c>
      <c r="IY181">
        <v>-0.819046093373875</v>
      </c>
      <c r="IZ181">
        <v>-0.0008311593448893811</v>
      </c>
      <c r="JA181">
        <v>1.768286430498992E-06</v>
      </c>
      <c r="JB181">
        <v>-5.176383660599935E-10</v>
      </c>
      <c r="JC181">
        <v>0.01793090377665582</v>
      </c>
      <c r="JD181">
        <v>0.002652576625932546</v>
      </c>
      <c r="JE181">
        <v>0.0004569377311329863</v>
      </c>
      <c r="JF181">
        <v>1.003524486243527E-07</v>
      </c>
      <c r="JG181">
        <v>2</v>
      </c>
      <c r="JH181">
        <v>1975</v>
      </c>
      <c r="JI181">
        <v>1</v>
      </c>
      <c r="JJ181">
        <v>26</v>
      </c>
      <c r="JK181">
        <v>201437.6</v>
      </c>
      <c r="JL181">
        <v>201437.8</v>
      </c>
      <c r="JM181">
        <v>2.51221</v>
      </c>
      <c r="JN181">
        <v>2.61719</v>
      </c>
      <c r="JO181">
        <v>1.49658</v>
      </c>
      <c r="JP181">
        <v>2.34497</v>
      </c>
      <c r="JQ181">
        <v>1.54907</v>
      </c>
      <c r="JR181">
        <v>2.33276</v>
      </c>
      <c r="JS181">
        <v>36.1754</v>
      </c>
      <c r="JT181">
        <v>24.1751</v>
      </c>
      <c r="JU181">
        <v>18</v>
      </c>
      <c r="JV181">
        <v>482.057</v>
      </c>
      <c r="JW181">
        <v>496.243</v>
      </c>
      <c r="JX181">
        <v>27.0943</v>
      </c>
      <c r="JY181">
        <v>29.1344</v>
      </c>
      <c r="JZ181">
        <v>30.0002</v>
      </c>
      <c r="KA181">
        <v>29.2805</v>
      </c>
      <c r="KB181">
        <v>29.2592</v>
      </c>
      <c r="KC181">
        <v>50.406</v>
      </c>
      <c r="KD181">
        <v>19.4123</v>
      </c>
      <c r="KE181">
        <v>99.62779999999999</v>
      </c>
      <c r="KF181">
        <v>27.0938</v>
      </c>
      <c r="KG181">
        <v>1122.34</v>
      </c>
      <c r="KH181">
        <v>20.4917</v>
      </c>
      <c r="KI181">
        <v>101.911</v>
      </c>
      <c r="KJ181">
        <v>91.4038</v>
      </c>
    </row>
    <row r="182" spans="1:296">
      <c r="A182">
        <v>164</v>
      </c>
      <c r="B182">
        <v>1759075867</v>
      </c>
      <c r="C182">
        <v>2783.900000095367</v>
      </c>
      <c r="D182" t="s">
        <v>772</v>
      </c>
      <c r="E182" t="s">
        <v>773</v>
      </c>
      <c r="F182">
        <v>5</v>
      </c>
      <c r="G182" t="s">
        <v>639</v>
      </c>
      <c r="H182">
        <v>1759075859.5</v>
      </c>
      <c r="I182">
        <f>(J182)/1000</f>
        <v>0</v>
      </c>
      <c r="J182">
        <f>IF(DO182, AM182, AG182)</f>
        <v>0</v>
      </c>
      <c r="K182">
        <f>IF(DO182, AH182, AF182)</f>
        <v>0</v>
      </c>
      <c r="L182">
        <f>DQ182 - IF(AT182&gt;1, K182*DK182*100.0/(AV182), 0)</f>
        <v>0</v>
      </c>
      <c r="M182">
        <f>((S182-I182/2)*L182-K182)/(S182+I182/2)</f>
        <v>0</v>
      </c>
      <c r="N182">
        <f>M182*(DX182+DY182)/1000.0</f>
        <v>0</v>
      </c>
      <c r="O182">
        <f>(DQ182 - IF(AT182&gt;1, K182*DK182*100.0/(AV182), 0))*(DX182+DY182)/1000.0</f>
        <v>0</v>
      </c>
      <c r="P182">
        <f>2.0/((1/R182-1/Q182)+SIGN(R182)*SQRT((1/R182-1/Q182)*(1/R182-1/Q182) + 4*DL182/((DL182+1)*(DL182+1))*(2*1/R182*1/Q182-1/Q182*1/Q182)))</f>
        <v>0</v>
      </c>
      <c r="Q182">
        <f>IF(LEFT(DM182,1)&lt;&gt;"0",IF(LEFT(DM182,1)="1",3.0,DN182),$D$5+$E$5*(EE182*DX182/($K$5*1000))+$F$5*(EE182*DX182/($K$5*1000))*MAX(MIN(DK182,$J$5),$I$5)*MAX(MIN(DK182,$J$5),$I$5)+$G$5*MAX(MIN(DK182,$J$5),$I$5)*(EE182*DX182/($K$5*1000))+$H$5*(EE182*DX182/($K$5*1000))*(EE182*DX182/($K$5*1000)))</f>
        <v>0</v>
      </c>
      <c r="R182">
        <f>I182*(1000-(1000*0.61365*exp(17.502*V182/(240.97+V182))/(DX182+DY182)+DS182)/2)/(1000*0.61365*exp(17.502*V182/(240.97+V182))/(DX182+DY182)-DS182)</f>
        <v>0</v>
      </c>
      <c r="S182">
        <f>1/((DL182+1)/(P182/1.6)+1/(Q182/1.37)) + DL182/((DL182+1)/(P182/1.6) + DL182/(Q182/1.37))</f>
        <v>0</v>
      </c>
      <c r="T182">
        <f>(DG182*DJ182)</f>
        <v>0</v>
      </c>
      <c r="U182">
        <f>(DZ182+(T182+2*0.95*5.67E-8*(((DZ182+$B$9)+273)^4-(DZ182+273)^4)-44100*I182)/(1.84*29.3*Q182+8*0.95*5.67E-8*(DZ182+273)^3))</f>
        <v>0</v>
      </c>
      <c r="V182">
        <f>($C$9*EA182+$D$9*EB182+$E$9*U182)</f>
        <v>0</v>
      </c>
      <c r="W182">
        <f>0.61365*exp(17.502*V182/(240.97+V182))</f>
        <v>0</v>
      </c>
      <c r="X182">
        <f>(Y182/Z182*100)</f>
        <v>0</v>
      </c>
      <c r="Y182">
        <f>DS182*(DX182+DY182)/1000</f>
        <v>0</v>
      </c>
      <c r="Z182">
        <f>0.61365*exp(17.502*DZ182/(240.97+DZ182))</f>
        <v>0</v>
      </c>
      <c r="AA182">
        <f>(W182-DS182*(DX182+DY182)/1000)</f>
        <v>0</v>
      </c>
      <c r="AB182">
        <f>(-I182*44100)</f>
        <v>0</v>
      </c>
      <c r="AC182">
        <f>2*29.3*Q182*0.92*(DZ182-V182)</f>
        <v>0</v>
      </c>
      <c r="AD182">
        <f>2*0.95*5.67E-8*(((DZ182+$B$9)+273)^4-(V182+273)^4)</f>
        <v>0</v>
      </c>
      <c r="AE182">
        <f>T182+AD182+AB182+AC182</f>
        <v>0</v>
      </c>
      <c r="AF182">
        <f>DW182*AT182*(DR182-DQ182*(1000-AT182*DT182)/(1000-AT182*DS182))/(100*DK182)</f>
        <v>0</v>
      </c>
      <c r="AG182">
        <f>1000*DW182*AT182*(DS182-DT182)/(100*DK182*(1000-AT182*DS182))</f>
        <v>0</v>
      </c>
      <c r="AH182">
        <f>(AI182 - AJ182 - DX182*1E3/(8.314*(DZ182+273.15)) * AL182/DW182 * AK182) * DW182/(100*DK182) * (1000 - DT182)/1000</f>
        <v>0</v>
      </c>
      <c r="AI182">
        <v>1132.241741716591</v>
      </c>
      <c r="AJ182">
        <v>1105.357878787879</v>
      </c>
      <c r="AK182">
        <v>3.431752642498708</v>
      </c>
      <c r="AL182">
        <v>65.07679589717384</v>
      </c>
      <c r="AM182">
        <f>(AO182 - AN182 + DX182*1E3/(8.314*(DZ182+273.15)) * AQ182/DW182 * AP182) * DW182/(100*DK182) * 1000/(1000 - AO182)</f>
        <v>0</v>
      </c>
      <c r="AN182">
        <v>20.54522042666667</v>
      </c>
      <c r="AO182">
        <v>21.87219454545455</v>
      </c>
      <c r="AP182">
        <v>-0.0001113930280247194</v>
      </c>
      <c r="AQ182">
        <v>105.27</v>
      </c>
      <c r="AR182">
        <v>1</v>
      </c>
      <c r="AS182">
        <v>0</v>
      </c>
      <c r="AT182">
        <f>IF(AR182*$H$15&gt;=AV182,1.0,(AV182/(AV182-AR182*$H$15)))</f>
        <v>0</v>
      </c>
      <c r="AU182">
        <f>(AT182-1)*100</f>
        <v>0</v>
      </c>
      <c r="AV182">
        <f>MAX(0,($B$15+$C$15*EE182)/(1+$D$15*EE182)*DX182/(DZ182+273)*$E$15)</f>
        <v>0</v>
      </c>
      <c r="AW182" t="s">
        <v>437</v>
      </c>
      <c r="AX182" t="s">
        <v>437</v>
      </c>
      <c r="AY182">
        <v>0</v>
      </c>
      <c r="AZ182">
        <v>0</v>
      </c>
      <c r="BA182">
        <f>1-AY182/AZ182</f>
        <v>0</v>
      </c>
      <c r="BB182">
        <v>0</v>
      </c>
      <c r="BC182" t="s">
        <v>437</v>
      </c>
      <c r="BD182" t="s">
        <v>437</v>
      </c>
      <c r="BE182">
        <v>0</v>
      </c>
      <c r="BF182">
        <v>0</v>
      </c>
      <c r="BG182">
        <f>1-BE182/BF182</f>
        <v>0</v>
      </c>
      <c r="BH182">
        <v>0.5</v>
      </c>
      <c r="BI182">
        <f>DH182</f>
        <v>0</v>
      </c>
      <c r="BJ182">
        <f>K182</f>
        <v>0</v>
      </c>
      <c r="BK182">
        <f>BG182*BH182*BI182</f>
        <v>0</v>
      </c>
      <c r="BL182">
        <f>(BJ182-BB182)/BI182</f>
        <v>0</v>
      </c>
      <c r="BM182">
        <f>(AZ182-BF182)/BF182</f>
        <v>0</v>
      </c>
      <c r="BN182">
        <f>AY182/(BA182+AY182/BF182)</f>
        <v>0</v>
      </c>
      <c r="BO182" t="s">
        <v>437</v>
      </c>
      <c r="BP182">
        <v>0</v>
      </c>
      <c r="BQ182">
        <f>IF(BP182&lt;&gt;0, BP182, BN182)</f>
        <v>0</v>
      </c>
      <c r="BR182">
        <f>1-BQ182/BF182</f>
        <v>0</v>
      </c>
      <c r="BS182">
        <f>(BF182-BE182)/(BF182-BQ182)</f>
        <v>0</v>
      </c>
      <c r="BT182">
        <f>(AZ182-BF182)/(AZ182-BQ182)</f>
        <v>0</v>
      </c>
      <c r="BU182">
        <f>(BF182-BE182)/(BF182-AY182)</f>
        <v>0</v>
      </c>
      <c r="BV182">
        <f>(AZ182-BF182)/(AZ182-AY182)</f>
        <v>0</v>
      </c>
      <c r="BW182">
        <f>(BS182*BQ182/BE182)</f>
        <v>0</v>
      </c>
      <c r="BX182">
        <f>(1-BW182)</f>
        <v>0</v>
      </c>
      <c r="DG182">
        <f>$B$13*EF182+$C$13*EG182+$F$13*ER182*(1-EU182)</f>
        <v>0</v>
      </c>
      <c r="DH182">
        <f>DG182*DI182</f>
        <v>0</v>
      </c>
      <c r="DI182">
        <f>($B$13*$D$11+$C$13*$D$11+$F$13*((FE182+EW182)/MAX(FE182+EW182+FF182, 0.1)*$I$11+FF182/MAX(FE182+EW182+FF182, 0.1)*$J$11))/($B$13+$C$13+$F$13)</f>
        <v>0</v>
      </c>
      <c r="DJ182">
        <f>($B$13*$K$11+$C$13*$K$11+$F$13*((FE182+EW182)/MAX(FE182+EW182+FF182, 0.1)*$P$11+FF182/MAX(FE182+EW182+FF182, 0.1)*$Q$11))/($B$13+$C$13+$F$13)</f>
        <v>0</v>
      </c>
      <c r="DK182">
        <v>2.96</v>
      </c>
      <c r="DL182">
        <v>0.5</v>
      </c>
      <c r="DM182" t="s">
        <v>438</v>
      </c>
      <c r="DN182">
        <v>2</v>
      </c>
      <c r="DO182" t="b">
        <v>1</v>
      </c>
      <c r="DP182">
        <v>1759075859.5</v>
      </c>
      <c r="DQ182">
        <v>1057.782962962963</v>
      </c>
      <c r="DR182">
        <v>1094.178888888889</v>
      </c>
      <c r="DS182">
        <v>21.87339259259259</v>
      </c>
      <c r="DT182">
        <v>20.53701481481482</v>
      </c>
      <c r="DU182">
        <v>1058.114444444445</v>
      </c>
      <c r="DV182">
        <v>21.58432962962963</v>
      </c>
      <c r="DW182">
        <v>499.9950000000001</v>
      </c>
      <c r="DX182">
        <v>90.90501111111109</v>
      </c>
      <c r="DY182">
        <v>0.06776414444444445</v>
      </c>
      <c r="DZ182">
        <v>28.77124444444445</v>
      </c>
      <c r="EA182">
        <v>30.00808148148148</v>
      </c>
      <c r="EB182">
        <v>999.9000000000001</v>
      </c>
      <c r="EC182">
        <v>0</v>
      </c>
      <c r="ED182">
        <v>0</v>
      </c>
      <c r="EE182">
        <v>10003.05</v>
      </c>
      <c r="EF182">
        <v>0</v>
      </c>
      <c r="EG182">
        <v>11.1107</v>
      </c>
      <c r="EH182">
        <v>-36.39681851851851</v>
      </c>
      <c r="EI182">
        <v>1081.436666666667</v>
      </c>
      <c r="EJ182">
        <v>1117.121111111111</v>
      </c>
      <c r="EK182">
        <v>1.336387777777778</v>
      </c>
      <c r="EL182">
        <v>1094.178888888889</v>
      </c>
      <c r="EM182">
        <v>20.53701481481482</v>
      </c>
      <c r="EN182">
        <v>1.98840037037037</v>
      </c>
      <c r="EO182">
        <v>1.866916666666667</v>
      </c>
      <c r="EP182">
        <v>17.35228148148148</v>
      </c>
      <c r="EQ182">
        <v>16.35862592592593</v>
      </c>
      <c r="ER182">
        <v>2000.000370370371</v>
      </c>
      <c r="ES182">
        <v>0.9799964444444447</v>
      </c>
      <c r="ET182">
        <v>0.02000388148148148</v>
      </c>
      <c r="EU182">
        <v>0</v>
      </c>
      <c r="EV182">
        <v>423.5005925925926</v>
      </c>
      <c r="EW182">
        <v>5.00078</v>
      </c>
      <c r="EX182">
        <v>8377.307777777778</v>
      </c>
      <c r="EY182">
        <v>16379.62962962963</v>
      </c>
      <c r="EZ182">
        <v>39.58774074074073</v>
      </c>
      <c r="FA182">
        <v>40.46266666666666</v>
      </c>
      <c r="FB182">
        <v>39.87933333333334</v>
      </c>
      <c r="FC182">
        <v>40.06225925925926</v>
      </c>
      <c r="FD182">
        <v>40.6387037037037</v>
      </c>
      <c r="FE182">
        <v>1955.09037037037</v>
      </c>
      <c r="FF182">
        <v>39.91</v>
      </c>
      <c r="FG182">
        <v>0</v>
      </c>
      <c r="FH182">
        <v>1759075859</v>
      </c>
      <c r="FI182">
        <v>0</v>
      </c>
      <c r="FJ182">
        <v>423.4943461538461</v>
      </c>
      <c r="FK182">
        <v>0.04092308354006804</v>
      </c>
      <c r="FL182">
        <v>10.23658118771894</v>
      </c>
      <c r="FM182">
        <v>8377.348461538462</v>
      </c>
      <c r="FN182">
        <v>15</v>
      </c>
      <c r="FO182">
        <v>0</v>
      </c>
      <c r="FP182" t="s">
        <v>439</v>
      </c>
      <c r="FQ182">
        <v>1746989605.5</v>
      </c>
      <c r="FR182">
        <v>1746989593.5</v>
      </c>
      <c r="FS182">
        <v>0</v>
      </c>
      <c r="FT182">
        <v>-0.274</v>
      </c>
      <c r="FU182">
        <v>-0.002</v>
      </c>
      <c r="FV182">
        <v>2.549</v>
      </c>
      <c r="FW182">
        <v>0.129</v>
      </c>
      <c r="FX182">
        <v>420</v>
      </c>
      <c r="FY182">
        <v>17</v>
      </c>
      <c r="FZ182">
        <v>0.02</v>
      </c>
      <c r="GA182">
        <v>0.04</v>
      </c>
      <c r="GB182">
        <v>-36.44893902439024</v>
      </c>
      <c r="GC182">
        <v>0.3472013937281693</v>
      </c>
      <c r="GD182">
        <v>0.1456331891917845</v>
      </c>
      <c r="GE182">
        <v>1</v>
      </c>
      <c r="GF182">
        <v>423.4832647058824</v>
      </c>
      <c r="GG182">
        <v>0.3498701306135548</v>
      </c>
      <c r="GH182">
        <v>0.1528588947215804</v>
      </c>
      <c r="GI182">
        <v>1</v>
      </c>
      <c r="GJ182">
        <v>1.335814390243903</v>
      </c>
      <c r="GK182">
        <v>-0.009588083623689386</v>
      </c>
      <c r="GL182">
        <v>0.004760221376682702</v>
      </c>
      <c r="GM182">
        <v>1</v>
      </c>
      <c r="GN182">
        <v>3</v>
      </c>
      <c r="GO182">
        <v>3</v>
      </c>
      <c r="GP182" t="s">
        <v>440</v>
      </c>
      <c r="GQ182">
        <v>3.10217</v>
      </c>
      <c r="GR182">
        <v>2.7261</v>
      </c>
      <c r="GS182">
        <v>0.169674</v>
      </c>
      <c r="GT182">
        <v>0.17328</v>
      </c>
      <c r="GU182">
        <v>0.101365</v>
      </c>
      <c r="GV182">
        <v>0.0983686</v>
      </c>
      <c r="GW182">
        <v>21695.8</v>
      </c>
      <c r="GX182">
        <v>19622.2</v>
      </c>
      <c r="GY182">
        <v>26693.6</v>
      </c>
      <c r="GZ182">
        <v>23957.5</v>
      </c>
      <c r="HA182">
        <v>38391.1</v>
      </c>
      <c r="HB182">
        <v>31938.6</v>
      </c>
      <c r="HC182">
        <v>46609.5</v>
      </c>
      <c r="HD182">
        <v>37899.8</v>
      </c>
      <c r="HE182">
        <v>1.86672</v>
      </c>
      <c r="HF182">
        <v>1.86628</v>
      </c>
      <c r="HG182">
        <v>0.119269</v>
      </c>
      <c r="HH182">
        <v>0</v>
      </c>
      <c r="HI182">
        <v>28.0717</v>
      </c>
      <c r="HJ182">
        <v>999.9</v>
      </c>
      <c r="HK182">
        <v>48.9</v>
      </c>
      <c r="HL182">
        <v>31.2</v>
      </c>
      <c r="HM182">
        <v>24.5454</v>
      </c>
      <c r="HN182">
        <v>61.4491</v>
      </c>
      <c r="HO182">
        <v>21.9351</v>
      </c>
      <c r="HP182">
        <v>1</v>
      </c>
      <c r="HQ182">
        <v>0.146176</v>
      </c>
      <c r="HR182">
        <v>0.433467</v>
      </c>
      <c r="HS182">
        <v>20.2803</v>
      </c>
      <c r="HT182">
        <v>5.21235</v>
      </c>
      <c r="HU182">
        <v>11.98</v>
      </c>
      <c r="HV182">
        <v>4.9636</v>
      </c>
      <c r="HW182">
        <v>3.2746</v>
      </c>
      <c r="HX182">
        <v>9999</v>
      </c>
      <c r="HY182">
        <v>9999</v>
      </c>
      <c r="HZ182">
        <v>9999</v>
      </c>
      <c r="IA182">
        <v>31.8</v>
      </c>
      <c r="IB182">
        <v>1.86399</v>
      </c>
      <c r="IC182">
        <v>1.86008</v>
      </c>
      <c r="ID182">
        <v>1.85837</v>
      </c>
      <c r="IE182">
        <v>1.85976</v>
      </c>
      <c r="IF182">
        <v>1.85989</v>
      </c>
      <c r="IG182">
        <v>1.85838</v>
      </c>
      <c r="IH182">
        <v>1.85745</v>
      </c>
      <c r="II182">
        <v>1.85242</v>
      </c>
      <c r="IJ182">
        <v>0</v>
      </c>
      <c r="IK182">
        <v>0</v>
      </c>
      <c r="IL182">
        <v>0</v>
      </c>
      <c r="IM182">
        <v>0</v>
      </c>
      <c r="IN182" t="s">
        <v>441</v>
      </c>
      <c r="IO182" t="s">
        <v>442</v>
      </c>
      <c r="IP182" t="s">
        <v>443</v>
      </c>
      <c r="IQ182" t="s">
        <v>443</v>
      </c>
      <c r="IR182" t="s">
        <v>443</v>
      </c>
      <c r="IS182" t="s">
        <v>443</v>
      </c>
      <c r="IT182">
        <v>0</v>
      </c>
      <c r="IU182">
        <v>100</v>
      </c>
      <c r="IV182">
        <v>100</v>
      </c>
      <c r="IW182">
        <v>-0.3</v>
      </c>
      <c r="IX182">
        <v>0.289</v>
      </c>
      <c r="IY182">
        <v>-0.819046093373875</v>
      </c>
      <c r="IZ182">
        <v>-0.0008311593448893811</v>
      </c>
      <c r="JA182">
        <v>1.768286430498992E-06</v>
      </c>
      <c r="JB182">
        <v>-5.176383660599935E-10</v>
      </c>
      <c r="JC182">
        <v>0.01793090377665582</v>
      </c>
      <c r="JD182">
        <v>0.002652576625932546</v>
      </c>
      <c r="JE182">
        <v>0.0004569377311329863</v>
      </c>
      <c r="JF182">
        <v>1.003524486243527E-07</v>
      </c>
      <c r="JG182">
        <v>2</v>
      </c>
      <c r="JH182">
        <v>1975</v>
      </c>
      <c r="JI182">
        <v>1</v>
      </c>
      <c r="JJ182">
        <v>26</v>
      </c>
      <c r="JK182">
        <v>201437.7</v>
      </c>
      <c r="JL182">
        <v>201437.9</v>
      </c>
      <c r="JM182">
        <v>2.53784</v>
      </c>
      <c r="JN182">
        <v>2.61353</v>
      </c>
      <c r="JO182">
        <v>1.49658</v>
      </c>
      <c r="JP182">
        <v>2.34497</v>
      </c>
      <c r="JQ182">
        <v>1.54907</v>
      </c>
      <c r="JR182">
        <v>2.39502</v>
      </c>
      <c r="JS182">
        <v>36.1754</v>
      </c>
      <c r="JT182">
        <v>24.1751</v>
      </c>
      <c r="JU182">
        <v>18</v>
      </c>
      <c r="JV182">
        <v>482.187</v>
      </c>
      <c r="JW182">
        <v>496.529</v>
      </c>
      <c r="JX182">
        <v>27.086</v>
      </c>
      <c r="JY182">
        <v>29.1375</v>
      </c>
      <c r="JZ182">
        <v>30.0003</v>
      </c>
      <c r="KA182">
        <v>29.2843</v>
      </c>
      <c r="KB182">
        <v>29.2617</v>
      </c>
      <c r="KC182">
        <v>51.0562</v>
      </c>
      <c r="KD182">
        <v>19.4123</v>
      </c>
      <c r="KE182">
        <v>99.62779999999999</v>
      </c>
      <c r="KF182">
        <v>27.0895</v>
      </c>
      <c r="KG182">
        <v>1142.42</v>
      </c>
      <c r="KH182">
        <v>20.4851</v>
      </c>
      <c r="KI182">
        <v>101.911</v>
      </c>
      <c r="KJ182">
        <v>91.4034</v>
      </c>
    </row>
    <row r="183" spans="1:296">
      <c r="A183">
        <v>165</v>
      </c>
      <c r="B183">
        <v>1759075872</v>
      </c>
      <c r="C183">
        <v>2788.900000095367</v>
      </c>
      <c r="D183" t="s">
        <v>774</v>
      </c>
      <c r="E183" t="s">
        <v>775</v>
      </c>
      <c r="F183">
        <v>5</v>
      </c>
      <c r="G183" t="s">
        <v>639</v>
      </c>
      <c r="H183">
        <v>1759075864.214286</v>
      </c>
      <c r="I183">
        <f>(J183)/1000</f>
        <v>0</v>
      </c>
      <c r="J183">
        <f>IF(DO183, AM183, AG183)</f>
        <v>0</v>
      </c>
      <c r="K183">
        <f>IF(DO183, AH183, AF183)</f>
        <v>0</v>
      </c>
      <c r="L183">
        <f>DQ183 - IF(AT183&gt;1, K183*DK183*100.0/(AV183), 0)</f>
        <v>0</v>
      </c>
      <c r="M183">
        <f>((S183-I183/2)*L183-K183)/(S183+I183/2)</f>
        <v>0</v>
      </c>
      <c r="N183">
        <f>M183*(DX183+DY183)/1000.0</f>
        <v>0</v>
      </c>
      <c r="O183">
        <f>(DQ183 - IF(AT183&gt;1, K183*DK183*100.0/(AV183), 0))*(DX183+DY183)/1000.0</f>
        <v>0</v>
      </c>
      <c r="P183">
        <f>2.0/((1/R183-1/Q183)+SIGN(R183)*SQRT((1/R183-1/Q183)*(1/R183-1/Q183) + 4*DL183/((DL183+1)*(DL183+1))*(2*1/R183*1/Q183-1/Q183*1/Q183)))</f>
        <v>0</v>
      </c>
      <c r="Q183">
        <f>IF(LEFT(DM183,1)&lt;&gt;"0",IF(LEFT(DM183,1)="1",3.0,DN183),$D$5+$E$5*(EE183*DX183/($K$5*1000))+$F$5*(EE183*DX183/($K$5*1000))*MAX(MIN(DK183,$J$5),$I$5)*MAX(MIN(DK183,$J$5),$I$5)+$G$5*MAX(MIN(DK183,$J$5),$I$5)*(EE183*DX183/($K$5*1000))+$H$5*(EE183*DX183/($K$5*1000))*(EE183*DX183/($K$5*1000)))</f>
        <v>0</v>
      </c>
      <c r="R183">
        <f>I183*(1000-(1000*0.61365*exp(17.502*V183/(240.97+V183))/(DX183+DY183)+DS183)/2)/(1000*0.61365*exp(17.502*V183/(240.97+V183))/(DX183+DY183)-DS183)</f>
        <v>0</v>
      </c>
      <c r="S183">
        <f>1/((DL183+1)/(P183/1.6)+1/(Q183/1.37)) + DL183/((DL183+1)/(P183/1.6) + DL183/(Q183/1.37))</f>
        <v>0</v>
      </c>
      <c r="T183">
        <f>(DG183*DJ183)</f>
        <v>0</v>
      </c>
      <c r="U183">
        <f>(DZ183+(T183+2*0.95*5.67E-8*(((DZ183+$B$9)+273)^4-(DZ183+273)^4)-44100*I183)/(1.84*29.3*Q183+8*0.95*5.67E-8*(DZ183+273)^3))</f>
        <v>0</v>
      </c>
      <c r="V183">
        <f>($C$9*EA183+$D$9*EB183+$E$9*U183)</f>
        <v>0</v>
      </c>
      <c r="W183">
        <f>0.61365*exp(17.502*V183/(240.97+V183))</f>
        <v>0</v>
      </c>
      <c r="X183">
        <f>(Y183/Z183*100)</f>
        <v>0</v>
      </c>
      <c r="Y183">
        <f>DS183*(DX183+DY183)/1000</f>
        <v>0</v>
      </c>
      <c r="Z183">
        <f>0.61365*exp(17.502*DZ183/(240.97+DZ183))</f>
        <v>0</v>
      </c>
      <c r="AA183">
        <f>(W183-DS183*(DX183+DY183)/1000)</f>
        <v>0</v>
      </c>
      <c r="AB183">
        <f>(-I183*44100)</f>
        <v>0</v>
      </c>
      <c r="AC183">
        <f>2*29.3*Q183*0.92*(DZ183-V183)</f>
        <v>0</v>
      </c>
      <c r="AD183">
        <f>2*0.95*5.67E-8*(((DZ183+$B$9)+273)^4-(V183+273)^4)</f>
        <v>0</v>
      </c>
      <c r="AE183">
        <f>T183+AD183+AB183+AC183</f>
        <v>0</v>
      </c>
      <c r="AF183">
        <f>DW183*AT183*(DR183-DQ183*(1000-AT183*DT183)/(1000-AT183*DS183))/(100*DK183)</f>
        <v>0</v>
      </c>
      <c r="AG183">
        <f>1000*DW183*AT183*(DS183-DT183)/(100*DK183*(1000-AT183*DS183))</f>
        <v>0</v>
      </c>
      <c r="AH183">
        <f>(AI183 - AJ183 - DX183*1E3/(8.314*(DZ183+273.15)) * AL183/DW183 * AK183) * DW183/(100*DK183) * (1000 - DT183)/1000</f>
        <v>0</v>
      </c>
      <c r="AI183">
        <v>1149.239452028448</v>
      </c>
      <c r="AJ183">
        <v>1122.424606060606</v>
      </c>
      <c r="AK183">
        <v>3.412543923534016</v>
      </c>
      <c r="AL183">
        <v>65.07679589717384</v>
      </c>
      <c r="AM183">
        <f>(AO183 - AN183 + DX183*1E3/(8.314*(DZ183+273.15)) * AQ183/DW183 * AP183) * DW183/(100*DK183) * 1000/(1000 - AO183)</f>
        <v>0</v>
      </c>
      <c r="AN183">
        <v>20.55129354666667</v>
      </c>
      <c r="AO183">
        <v>21.86835515151516</v>
      </c>
      <c r="AP183">
        <v>-5.864430014425274E-05</v>
      </c>
      <c r="AQ183">
        <v>105.27</v>
      </c>
      <c r="AR183">
        <v>1</v>
      </c>
      <c r="AS183">
        <v>0</v>
      </c>
      <c r="AT183">
        <f>IF(AR183*$H$15&gt;=AV183,1.0,(AV183/(AV183-AR183*$H$15)))</f>
        <v>0</v>
      </c>
      <c r="AU183">
        <f>(AT183-1)*100</f>
        <v>0</v>
      </c>
      <c r="AV183">
        <f>MAX(0,($B$15+$C$15*EE183)/(1+$D$15*EE183)*DX183/(DZ183+273)*$E$15)</f>
        <v>0</v>
      </c>
      <c r="AW183" t="s">
        <v>437</v>
      </c>
      <c r="AX183" t="s">
        <v>437</v>
      </c>
      <c r="AY183">
        <v>0</v>
      </c>
      <c r="AZ183">
        <v>0</v>
      </c>
      <c r="BA183">
        <f>1-AY183/AZ183</f>
        <v>0</v>
      </c>
      <c r="BB183">
        <v>0</v>
      </c>
      <c r="BC183" t="s">
        <v>437</v>
      </c>
      <c r="BD183" t="s">
        <v>437</v>
      </c>
      <c r="BE183">
        <v>0</v>
      </c>
      <c r="BF183">
        <v>0</v>
      </c>
      <c r="BG183">
        <f>1-BE183/BF183</f>
        <v>0</v>
      </c>
      <c r="BH183">
        <v>0.5</v>
      </c>
      <c r="BI183">
        <f>DH183</f>
        <v>0</v>
      </c>
      <c r="BJ183">
        <f>K183</f>
        <v>0</v>
      </c>
      <c r="BK183">
        <f>BG183*BH183*BI183</f>
        <v>0</v>
      </c>
      <c r="BL183">
        <f>(BJ183-BB183)/BI183</f>
        <v>0</v>
      </c>
      <c r="BM183">
        <f>(AZ183-BF183)/BF183</f>
        <v>0</v>
      </c>
      <c r="BN183">
        <f>AY183/(BA183+AY183/BF183)</f>
        <v>0</v>
      </c>
      <c r="BO183" t="s">
        <v>437</v>
      </c>
      <c r="BP183">
        <v>0</v>
      </c>
      <c r="BQ183">
        <f>IF(BP183&lt;&gt;0, BP183, BN183)</f>
        <v>0</v>
      </c>
      <c r="BR183">
        <f>1-BQ183/BF183</f>
        <v>0</v>
      </c>
      <c r="BS183">
        <f>(BF183-BE183)/(BF183-BQ183)</f>
        <v>0</v>
      </c>
      <c r="BT183">
        <f>(AZ183-BF183)/(AZ183-BQ183)</f>
        <v>0</v>
      </c>
      <c r="BU183">
        <f>(BF183-BE183)/(BF183-AY183)</f>
        <v>0</v>
      </c>
      <c r="BV183">
        <f>(AZ183-BF183)/(AZ183-AY183)</f>
        <v>0</v>
      </c>
      <c r="BW183">
        <f>(BS183*BQ183/BE183)</f>
        <v>0</v>
      </c>
      <c r="BX183">
        <f>(1-BW183)</f>
        <v>0</v>
      </c>
      <c r="DG183">
        <f>$B$13*EF183+$C$13*EG183+$F$13*ER183*(1-EU183)</f>
        <v>0</v>
      </c>
      <c r="DH183">
        <f>DG183*DI183</f>
        <v>0</v>
      </c>
      <c r="DI183">
        <f>($B$13*$D$11+$C$13*$D$11+$F$13*((FE183+EW183)/MAX(FE183+EW183+FF183, 0.1)*$I$11+FF183/MAX(FE183+EW183+FF183, 0.1)*$J$11))/($B$13+$C$13+$F$13)</f>
        <v>0</v>
      </c>
      <c r="DJ183">
        <f>($B$13*$K$11+$C$13*$K$11+$F$13*((FE183+EW183)/MAX(FE183+EW183+FF183, 0.1)*$P$11+FF183/MAX(FE183+EW183+FF183, 0.1)*$Q$11))/($B$13+$C$13+$F$13)</f>
        <v>0</v>
      </c>
      <c r="DK183">
        <v>2.96</v>
      </c>
      <c r="DL183">
        <v>0.5</v>
      </c>
      <c r="DM183" t="s">
        <v>438</v>
      </c>
      <c r="DN183">
        <v>2</v>
      </c>
      <c r="DO183" t="b">
        <v>1</v>
      </c>
      <c r="DP183">
        <v>1759075864.214286</v>
      </c>
      <c r="DQ183">
        <v>1073.513928571429</v>
      </c>
      <c r="DR183">
        <v>1109.971428571429</v>
      </c>
      <c r="DS183">
        <v>21.87301785714286</v>
      </c>
      <c r="DT183">
        <v>20.5432</v>
      </c>
      <c r="DU183">
        <v>1073.8275</v>
      </c>
      <c r="DV183">
        <v>21.58395714285714</v>
      </c>
      <c r="DW183">
        <v>500.0171071428571</v>
      </c>
      <c r="DX183">
        <v>90.90476428571431</v>
      </c>
      <c r="DY183">
        <v>0.06762668214285714</v>
      </c>
      <c r="DZ183">
        <v>28.763875</v>
      </c>
      <c r="EA183">
        <v>30.00594285714286</v>
      </c>
      <c r="EB183">
        <v>999.9000000000002</v>
      </c>
      <c r="EC183">
        <v>0</v>
      </c>
      <c r="ED183">
        <v>0</v>
      </c>
      <c r="EE183">
        <v>10017.14285714286</v>
      </c>
      <c r="EF183">
        <v>0</v>
      </c>
      <c r="EG183">
        <v>11.1107</v>
      </c>
      <c r="EH183">
        <v>-36.457775</v>
      </c>
      <c r="EI183">
        <v>1097.519642857143</v>
      </c>
      <c r="EJ183">
        <v>1133.2525</v>
      </c>
      <c r="EK183">
        <v>1.329824642857143</v>
      </c>
      <c r="EL183">
        <v>1109.971428571429</v>
      </c>
      <c r="EM183">
        <v>20.5432</v>
      </c>
      <c r="EN183">
        <v>1.988361428571428</v>
      </c>
      <c r="EO183">
        <v>1.867474642857143</v>
      </c>
      <c r="EP183">
        <v>17.35196428571428</v>
      </c>
      <c r="EQ183">
        <v>16.36331071428571</v>
      </c>
      <c r="ER183">
        <v>2000.008571428572</v>
      </c>
      <c r="ES183">
        <v>0.9799965714285717</v>
      </c>
      <c r="ET183">
        <v>0.02000375714285714</v>
      </c>
      <c r="EU183">
        <v>0</v>
      </c>
      <c r="EV183">
        <v>423.5288928571428</v>
      </c>
      <c r="EW183">
        <v>5.00078</v>
      </c>
      <c r="EX183">
        <v>8377.896428571428</v>
      </c>
      <c r="EY183">
        <v>16379.69285714286</v>
      </c>
      <c r="EZ183">
        <v>39.59135714285713</v>
      </c>
      <c r="FA183">
        <v>40.47299999999999</v>
      </c>
      <c r="FB183">
        <v>39.8902857142857</v>
      </c>
      <c r="FC183">
        <v>40.09128571428572</v>
      </c>
      <c r="FD183">
        <v>40.62485714285715</v>
      </c>
      <c r="FE183">
        <v>1955.098571428571</v>
      </c>
      <c r="FF183">
        <v>39.91</v>
      </c>
      <c r="FG183">
        <v>0</v>
      </c>
      <c r="FH183">
        <v>1759075863.8</v>
      </c>
      <c r="FI183">
        <v>0</v>
      </c>
      <c r="FJ183">
        <v>423.521</v>
      </c>
      <c r="FK183">
        <v>0.6222906085780996</v>
      </c>
      <c r="FL183">
        <v>6.897777774435237</v>
      </c>
      <c r="FM183">
        <v>8377.946923076925</v>
      </c>
      <c r="FN183">
        <v>15</v>
      </c>
      <c r="FO183">
        <v>0</v>
      </c>
      <c r="FP183" t="s">
        <v>439</v>
      </c>
      <c r="FQ183">
        <v>1746989605.5</v>
      </c>
      <c r="FR183">
        <v>1746989593.5</v>
      </c>
      <c r="FS183">
        <v>0</v>
      </c>
      <c r="FT183">
        <v>-0.274</v>
      </c>
      <c r="FU183">
        <v>-0.002</v>
      </c>
      <c r="FV183">
        <v>2.549</v>
      </c>
      <c r="FW183">
        <v>0.129</v>
      </c>
      <c r="FX183">
        <v>420</v>
      </c>
      <c r="FY183">
        <v>17</v>
      </c>
      <c r="FZ183">
        <v>0.02</v>
      </c>
      <c r="GA183">
        <v>0.04</v>
      </c>
      <c r="GB183">
        <v>-36.40425609756098</v>
      </c>
      <c r="GC183">
        <v>-0.4936411149826569</v>
      </c>
      <c r="GD183">
        <v>0.1027880724046979</v>
      </c>
      <c r="GE183">
        <v>1</v>
      </c>
      <c r="GF183">
        <v>423.4959117647058</v>
      </c>
      <c r="GG183">
        <v>-0.01581359585657614</v>
      </c>
      <c r="GH183">
        <v>0.1876184124363148</v>
      </c>
      <c r="GI183">
        <v>1</v>
      </c>
      <c r="GJ183">
        <v>1.333489268292683</v>
      </c>
      <c r="GK183">
        <v>-0.06784473867595579</v>
      </c>
      <c r="GL183">
        <v>0.007726958948160368</v>
      </c>
      <c r="GM183">
        <v>1</v>
      </c>
      <c r="GN183">
        <v>3</v>
      </c>
      <c r="GO183">
        <v>3</v>
      </c>
      <c r="GP183" t="s">
        <v>440</v>
      </c>
      <c r="GQ183">
        <v>3.10246</v>
      </c>
      <c r="GR183">
        <v>2.7257</v>
      </c>
      <c r="GS183">
        <v>0.171312</v>
      </c>
      <c r="GT183">
        <v>0.17492</v>
      </c>
      <c r="GU183">
        <v>0.101351</v>
      </c>
      <c r="GV183">
        <v>0.09838280000000001</v>
      </c>
      <c r="GW183">
        <v>21653</v>
      </c>
      <c r="GX183">
        <v>19582.9</v>
      </c>
      <c r="GY183">
        <v>26693.5</v>
      </c>
      <c r="GZ183">
        <v>23957.1</v>
      </c>
      <c r="HA183">
        <v>38391.8</v>
      </c>
      <c r="HB183">
        <v>31937.9</v>
      </c>
      <c r="HC183">
        <v>46609.5</v>
      </c>
      <c r="HD183">
        <v>37899.4</v>
      </c>
      <c r="HE183">
        <v>1.8671</v>
      </c>
      <c r="HF183">
        <v>1.8655</v>
      </c>
      <c r="HG183">
        <v>0.118442</v>
      </c>
      <c r="HH183">
        <v>0</v>
      </c>
      <c r="HI183">
        <v>28.0716</v>
      </c>
      <c r="HJ183">
        <v>999.9</v>
      </c>
      <c r="HK183">
        <v>48.9</v>
      </c>
      <c r="HL183">
        <v>31.2</v>
      </c>
      <c r="HM183">
        <v>24.549</v>
      </c>
      <c r="HN183">
        <v>61.0991</v>
      </c>
      <c r="HO183">
        <v>21.883</v>
      </c>
      <c r="HP183">
        <v>1</v>
      </c>
      <c r="HQ183">
        <v>0.146535</v>
      </c>
      <c r="HR183">
        <v>0.435907</v>
      </c>
      <c r="HS183">
        <v>20.2805</v>
      </c>
      <c r="HT183">
        <v>5.2119</v>
      </c>
      <c r="HU183">
        <v>11.9798</v>
      </c>
      <c r="HV183">
        <v>4.96305</v>
      </c>
      <c r="HW183">
        <v>3.27443</v>
      </c>
      <c r="HX183">
        <v>9999</v>
      </c>
      <c r="HY183">
        <v>9999</v>
      </c>
      <c r="HZ183">
        <v>9999</v>
      </c>
      <c r="IA183">
        <v>31.8</v>
      </c>
      <c r="IB183">
        <v>1.86399</v>
      </c>
      <c r="IC183">
        <v>1.86008</v>
      </c>
      <c r="ID183">
        <v>1.85837</v>
      </c>
      <c r="IE183">
        <v>1.85975</v>
      </c>
      <c r="IF183">
        <v>1.85989</v>
      </c>
      <c r="IG183">
        <v>1.85837</v>
      </c>
      <c r="IH183">
        <v>1.85745</v>
      </c>
      <c r="II183">
        <v>1.85242</v>
      </c>
      <c r="IJ183">
        <v>0</v>
      </c>
      <c r="IK183">
        <v>0</v>
      </c>
      <c r="IL183">
        <v>0</v>
      </c>
      <c r="IM183">
        <v>0</v>
      </c>
      <c r="IN183" t="s">
        <v>441</v>
      </c>
      <c r="IO183" t="s">
        <v>442</v>
      </c>
      <c r="IP183" t="s">
        <v>443</v>
      </c>
      <c r="IQ183" t="s">
        <v>443</v>
      </c>
      <c r="IR183" t="s">
        <v>443</v>
      </c>
      <c r="IS183" t="s">
        <v>443</v>
      </c>
      <c r="IT183">
        <v>0</v>
      </c>
      <c r="IU183">
        <v>100</v>
      </c>
      <c r="IV183">
        <v>100</v>
      </c>
      <c r="IW183">
        <v>-0.28</v>
      </c>
      <c r="IX183">
        <v>0.289</v>
      </c>
      <c r="IY183">
        <v>-0.819046093373875</v>
      </c>
      <c r="IZ183">
        <v>-0.0008311593448893811</v>
      </c>
      <c r="JA183">
        <v>1.768286430498992E-06</v>
      </c>
      <c r="JB183">
        <v>-5.176383660599935E-10</v>
      </c>
      <c r="JC183">
        <v>0.01793090377665582</v>
      </c>
      <c r="JD183">
        <v>0.002652576625932546</v>
      </c>
      <c r="JE183">
        <v>0.0004569377311329863</v>
      </c>
      <c r="JF183">
        <v>1.003524486243527E-07</v>
      </c>
      <c r="JG183">
        <v>2</v>
      </c>
      <c r="JH183">
        <v>1975</v>
      </c>
      <c r="JI183">
        <v>1</v>
      </c>
      <c r="JJ183">
        <v>26</v>
      </c>
      <c r="JK183">
        <v>201437.8</v>
      </c>
      <c r="JL183">
        <v>201438</v>
      </c>
      <c r="JM183">
        <v>2.57324</v>
      </c>
      <c r="JN183">
        <v>2.60864</v>
      </c>
      <c r="JO183">
        <v>1.49658</v>
      </c>
      <c r="JP183">
        <v>2.34497</v>
      </c>
      <c r="JQ183">
        <v>1.54907</v>
      </c>
      <c r="JR183">
        <v>2.45728</v>
      </c>
      <c r="JS183">
        <v>36.1754</v>
      </c>
      <c r="JT183">
        <v>24.1838</v>
      </c>
      <c r="JU183">
        <v>18</v>
      </c>
      <c r="JV183">
        <v>482.43</v>
      </c>
      <c r="JW183">
        <v>496.046</v>
      </c>
      <c r="JX183">
        <v>27.0822</v>
      </c>
      <c r="JY183">
        <v>29.1407</v>
      </c>
      <c r="JZ183">
        <v>30.0004</v>
      </c>
      <c r="KA183">
        <v>29.2874</v>
      </c>
      <c r="KB183">
        <v>29.2654</v>
      </c>
      <c r="KC183">
        <v>51.6392</v>
      </c>
      <c r="KD183">
        <v>19.4123</v>
      </c>
      <c r="KE183">
        <v>99.62779999999999</v>
      </c>
      <c r="KF183">
        <v>27.0808</v>
      </c>
      <c r="KG183">
        <v>1156.02</v>
      </c>
      <c r="KH183">
        <v>20.4742</v>
      </c>
      <c r="KI183">
        <v>101.911</v>
      </c>
      <c r="KJ183">
        <v>91.4023</v>
      </c>
    </row>
    <row r="184" spans="1:296">
      <c r="A184">
        <v>166</v>
      </c>
      <c r="B184">
        <v>1759075877</v>
      </c>
      <c r="C184">
        <v>2793.900000095367</v>
      </c>
      <c r="D184" t="s">
        <v>776</v>
      </c>
      <c r="E184" t="s">
        <v>777</v>
      </c>
      <c r="F184">
        <v>5</v>
      </c>
      <c r="G184" t="s">
        <v>639</v>
      </c>
      <c r="H184">
        <v>1759075869.5</v>
      </c>
      <c r="I184">
        <f>(J184)/1000</f>
        <v>0</v>
      </c>
      <c r="J184">
        <f>IF(DO184, AM184, AG184)</f>
        <v>0</v>
      </c>
      <c r="K184">
        <f>IF(DO184, AH184, AF184)</f>
        <v>0</v>
      </c>
      <c r="L184">
        <f>DQ184 - IF(AT184&gt;1, K184*DK184*100.0/(AV184), 0)</f>
        <v>0</v>
      </c>
      <c r="M184">
        <f>((S184-I184/2)*L184-K184)/(S184+I184/2)</f>
        <v>0</v>
      </c>
      <c r="N184">
        <f>M184*(DX184+DY184)/1000.0</f>
        <v>0</v>
      </c>
      <c r="O184">
        <f>(DQ184 - IF(AT184&gt;1, K184*DK184*100.0/(AV184), 0))*(DX184+DY184)/1000.0</f>
        <v>0</v>
      </c>
      <c r="P184">
        <f>2.0/((1/R184-1/Q184)+SIGN(R184)*SQRT((1/R184-1/Q184)*(1/R184-1/Q184) + 4*DL184/((DL184+1)*(DL184+1))*(2*1/R184*1/Q184-1/Q184*1/Q184)))</f>
        <v>0</v>
      </c>
      <c r="Q184">
        <f>IF(LEFT(DM184,1)&lt;&gt;"0",IF(LEFT(DM184,1)="1",3.0,DN184),$D$5+$E$5*(EE184*DX184/($K$5*1000))+$F$5*(EE184*DX184/($K$5*1000))*MAX(MIN(DK184,$J$5),$I$5)*MAX(MIN(DK184,$J$5),$I$5)+$G$5*MAX(MIN(DK184,$J$5),$I$5)*(EE184*DX184/($K$5*1000))+$H$5*(EE184*DX184/($K$5*1000))*(EE184*DX184/($K$5*1000)))</f>
        <v>0</v>
      </c>
      <c r="R184">
        <f>I184*(1000-(1000*0.61365*exp(17.502*V184/(240.97+V184))/(DX184+DY184)+DS184)/2)/(1000*0.61365*exp(17.502*V184/(240.97+V184))/(DX184+DY184)-DS184)</f>
        <v>0</v>
      </c>
      <c r="S184">
        <f>1/((DL184+1)/(P184/1.6)+1/(Q184/1.37)) + DL184/((DL184+1)/(P184/1.6) + DL184/(Q184/1.37))</f>
        <v>0</v>
      </c>
      <c r="T184">
        <f>(DG184*DJ184)</f>
        <v>0</v>
      </c>
      <c r="U184">
        <f>(DZ184+(T184+2*0.95*5.67E-8*(((DZ184+$B$9)+273)^4-(DZ184+273)^4)-44100*I184)/(1.84*29.3*Q184+8*0.95*5.67E-8*(DZ184+273)^3))</f>
        <v>0</v>
      </c>
      <c r="V184">
        <f>($C$9*EA184+$D$9*EB184+$E$9*U184)</f>
        <v>0</v>
      </c>
      <c r="W184">
        <f>0.61365*exp(17.502*V184/(240.97+V184))</f>
        <v>0</v>
      </c>
      <c r="X184">
        <f>(Y184/Z184*100)</f>
        <v>0</v>
      </c>
      <c r="Y184">
        <f>DS184*(DX184+DY184)/1000</f>
        <v>0</v>
      </c>
      <c r="Z184">
        <f>0.61365*exp(17.502*DZ184/(240.97+DZ184))</f>
        <v>0</v>
      </c>
      <c r="AA184">
        <f>(W184-DS184*(DX184+DY184)/1000)</f>
        <v>0</v>
      </c>
      <c r="AB184">
        <f>(-I184*44100)</f>
        <v>0</v>
      </c>
      <c r="AC184">
        <f>2*29.3*Q184*0.92*(DZ184-V184)</f>
        <v>0</v>
      </c>
      <c r="AD184">
        <f>2*0.95*5.67E-8*(((DZ184+$B$9)+273)^4-(V184+273)^4)</f>
        <v>0</v>
      </c>
      <c r="AE184">
        <f>T184+AD184+AB184+AC184</f>
        <v>0</v>
      </c>
      <c r="AF184">
        <f>DW184*AT184*(DR184-DQ184*(1000-AT184*DT184)/(1000-AT184*DS184))/(100*DK184)</f>
        <v>0</v>
      </c>
      <c r="AG184">
        <f>1000*DW184*AT184*(DS184-DT184)/(100*DK184*(1000-AT184*DS184))</f>
        <v>0</v>
      </c>
      <c r="AH184">
        <f>(AI184 - AJ184 - DX184*1E3/(8.314*(DZ184+273.15)) * AL184/DW184 * AK184) * DW184/(100*DK184) * (1000 - DT184)/1000</f>
        <v>0</v>
      </c>
      <c r="AI184">
        <v>1166.754124346056</v>
      </c>
      <c r="AJ184">
        <v>1139.690424242424</v>
      </c>
      <c r="AK184">
        <v>3.452099144033661</v>
      </c>
      <c r="AL184">
        <v>65.07679589717384</v>
      </c>
      <c r="AM184">
        <f>(AO184 - AN184 + DX184*1E3/(8.314*(DZ184+273.15)) * AQ184/DW184 * AP184) * DW184/(100*DK184) * 1000/(1000 - AO184)</f>
        <v>0</v>
      </c>
      <c r="AN184">
        <v>20.55555629333333</v>
      </c>
      <c r="AO184">
        <v>21.86386060606061</v>
      </c>
      <c r="AP184">
        <v>-6.268457978814977E-05</v>
      </c>
      <c r="AQ184">
        <v>105.27</v>
      </c>
      <c r="AR184">
        <v>1</v>
      </c>
      <c r="AS184">
        <v>0</v>
      </c>
      <c r="AT184">
        <f>IF(AR184*$H$15&gt;=AV184,1.0,(AV184/(AV184-AR184*$H$15)))</f>
        <v>0</v>
      </c>
      <c r="AU184">
        <f>(AT184-1)*100</f>
        <v>0</v>
      </c>
      <c r="AV184">
        <f>MAX(0,($B$15+$C$15*EE184)/(1+$D$15*EE184)*DX184/(DZ184+273)*$E$15)</f>
        <v>0</v>
      </c>
      <c r="AW184" t="s">
        <v>437</v>
      </c>
      <c r="AX184" t="s">
        <v>437</v>
      </c>
      <c r="AY184">
        <v>0</v>
      </c>
      <c r="AZ184">
        <v>0</v>
      </c>
      <c r="BA184">
        <f>1-AY184/AZ184</f>
        <v>0</v>
      </c>
      <c r="BB184">
        <v>0</v>
      </c>
      <c r="BC184" t="s">
        <v>437</v>
      </c>
      <c r="BD184" t="s">
        <v>437</v>
      </c>
      <c r="BE184">
        <v>0</v>
      </c>
      <c r="BF184">
        <v>0</v>
      </c>
      <c r="BG184">
        <f>1-BE184/BF184</f>
        <v>0</v>
      </c>
      <c r="BH184">
        <v>0.5</v>
      </c>
      <c r="BI184">
        <f>DH184</f>
        <v>0</v>
      </c>
      <c r="BJ184">
        <f>K184</f>
        <v>0</v>
      </c>
      <c r="BK184">
        <f>BG184*BH184*BI184</f>
        <v>0</v>
      </c>
      <c r="BL184">
        <f>(BJ184-BB184)/BI184</f>
        <v>0</v>
      </c>
      <c r="BM184">
        <f>(AZ184-BF184)/BF184</f>
        <v>0</v>
      </c>
      <c r="BN184">
        <f>AY184/(BA184+AY184/BF184)</f>
        <v>0</v>
      </c>
      <c r="BO184" t="s">
        <v>437</v>
      </c>
      <c r="BP184">
        <v>0</v>
      </c>
      <c r="BQ184">
        <f>IF(BP184&lt;&gt;0, BP184, BN184)</f>
        <v>0</v>
      </c>
      <c r="BR184">
        <f>1-BQ184/BF184</f>
        <v>0</v>
      </c>
      <c r="BS184">
        <f>(BF184-BE184)/(BF184-BQ184)</f>
        <v>0</v>
      </c>
      <c r="BT184">
        <f>(AZ184-BF184)/(AZ184-BQ184)</f>
        <v>0</v>
      </c>
      <c r="BU184">
        <f>(BF184-BE184)/(BF184-AY184)</f>
        <v>0</v>
      </c>
      <c r="BV184">
        <f>(AZ184-BF184)/(AZ184-AY184)</f>
        <v>0</v>
      </c>
      <c r="BW184">
        <f>(BS184*BQ184/BE184)</f>
        <v>0</v>
      </c>
      <c r="BX184">
        <f>(1-BW184)</f>
        <v>0</v>
      </c>
      <c r="DG184">
        <f>$B$13*EF184+$C$13*EG184+$F$13*ER184*(1-EU184)</f>
        <v>0</v>
      </c>
      <c r="DH184">
        <f>DG184*DI184</f>
        <v>0</v>
      </c>
      <c r="DI184">
        <f>($B$13*$D$11+$C$13*$D$11+$F$13*((FE184+EW184)/MAX(FE184+EW184+FF184, 0.1)*$I$11+FF184/MAX(FE184+EW184+FF184, 0.1)*$J$11))/($B$13+$C$13+$F$13)</f>
        <v>0</v>
      </c>
      <c r="DJ184">
        <f>($B$13*$K$11+$C$13*$K$11+$F$13*((FE184+EW184)/MAX(FE184+EW184+FF184, 0.1)*$P$11+FF184/MAX(FE184+EW184+FF184, 0.1)*$Q$11))/($B$13+$C$13+$F$13)</f>
        <v>0</v>
      </c>
      <c r="DK184">
        <v>2.96</v>
      </c>
      <c r="DL184">
        <v>0.5</v>
      </c>
      <c r="DM184" t="s">
        <v>438</v>
      </c>
      <c r="DN184">
        <v>2</v>
      </c>
      <c r="DO184" t="b">
        <v>1</v>
      </c>
      <c r="DP184">
        <v>1759075869.5</v>
      </c>
      <c r="DQ184">
        <v>1091.22037037037</v>
      </c>
      <c r="DR184">
        <v>1127.807037037037</v>
      </c>
      <c r="DS184">
        <v>21.86987037037036</v>
      </c>
      <c r="DT184">
        <v>20.54985555555556</v>
      </c>
      <c r="DU184">
        <v>1091.513703703704</v>
      </c>
      <c r="DV184">
        <v>21.58087777777778</v>
      </c>
      <c r="DW184">
        <v>500.0414814814815</v>
      </c>
      <c r="DX184">
        <v>90.90328518518518</v>
      </c>
      <c r="DY184">
        <v>0.06756266666666667</v>
      </c>
      <c r="DZ184">
        <v>28.75551851851852</v>
      </c>
      <c r="EA184">
        <v>30.00353703703703</v>
      </c>
      <c r="EB184">
        <v>999.9000000000001</v>
      </c>
      <c r="EC184">
        <v>0</v>
      </c>
      <c r="ED184">
        <v>0</v>
      </c>
      <c r="EE184">
        <v>10021.90185185185</v>
      </c>
      <c r="EF184">
        <v>0</v>
      </c>
      <c r="EG184">
        <v>11.1107</v>
      </c>
      <c r="EH184">
        <v>-36.58581481481482</v>
      </c>
      <c r="EI184">
        <v>1115.618888888889</v>
      </c>
      <c r="EJ184">
        <v>1151.469629629629</v>
      </c>
      <c r="EK184">
        <v>1.320018148148148</v>
      </c>
      <c r="EL184">
        <v>1127.807037037037</v>
      </c>
      <c r="EM184">
        <v>20.54985555555556</v>
      </c>
      <c r="EN184">
        <v>1.988043333333333</v>
      </c>
      <c r="EO184">
        <v>1.86805</v>
      </c>
      <c r="EP184">
        <v>17.34942592592592</v>
      </c>
      <c r="EQ184">
        <v>16.36815185185185</v>
      </c>
      <c r="ER184">
        <v>2000.002222222222</v>
      </c>
      <c r="ES184">
        <v>0.9799965555555558</v>
      </c>
      <c r="ET184">
        <v>0.02000377407407408</v>
      </c>
      <c r="EU184">
        <v>0</v>
      </c>
      <c r="EV184">
        <v>423.6082962962963</v>
      </c>
      <c r="EW184">
        <v>5.00078</v>
      </c>
      <c r="EX184">
        <v>8378.408518518518</v>
      </c>
      <c r="EY184">
        <v>16379.64074074074</v>
      </c>
      <c r="EZ184">
        <v>39.5924074074074</v>
      </c>
      <c r="FA184">
        <v>40.47199999999999</v>
      </c>
      <c r="FB184">
        <v>39.90248148148148</v>
      </c>
      <c r="FC184">
        <v>40.11092592592592</v>
      </c>
      <c r="FD184">
        <v>40.62011111111111</v>
      </c>
      <c r="FE184">
        <v>1955.092222222223</v>
      </c>
      <c r="FF184">
        <v>39.91</v>
      </c>
      <c r="FG184">
        <v>0</v>
      </c>
      <c r="FH184">
        <v>1759075869.2</v>
      </c>
      <c r="FI184">
        <v>0</v>
      </c>
      <c r="FJ184">
        <v>423.59776</v>
      </c>
      <c r="FK184">
        <v>0.8799230903543809</v>
      </c>
      <c r="FL184">
        <v>4.858461551169549</v>
      </c>
      <c r="FM184">
        <v>8378.553599999999</v>
      </c>
      <c r="FN184">
        <v>15</v>
      </c>
      <c r="FO184">
        <v>0</v>
      </c>
      <c r="FP184" t="s">
        <v>439</v>
      </c>
      <c r="FQ184">
        <v>1746989605.5</v>
      </c>
      <c r="FR184">
        <v>1746989593.5</v>
      </c>
      <c r="FS184">
        <v>0</v>
      </c>
      <c r="FT184">
        <v>-0.274</v>
      </c>
      <c r="FU184">
        <v>-0.002</v>
      </c>
      <c r="FV184">
        <v>2.549</v>
      </c>
      <c r="FW184">
        <v>0.129</v>
      </c>
      <c r="FX184">
        <v>420</v>
      </c>
      <c r="FY184">
        <v>17</v>
      </c>
      <c r="FZ184">
        <v>0.02</v>
      </c>
      <c r="GA184">
        <v>0.04</v>
      </c>
      <c r="GB184">
        <v>-36.52506585365854</v>
      </c>
      <c r="GC184">
        <v>-1.272321951219618</v>
      </c>
      <c r="GD184">
        <v>0.1570447250412942</v>
      </c>
      <c r="GE184">
        <v>0</v>
      </c>
      <c r="GF184">
        <v>423.5662647058824</v>
      </c>
      <c r="GG184">
        <v>0.9060504271143954</v>
      </c>
      <c r="GH184">
        <v>0.2209803436592005</v>
      </c>
      <c r="GI184">
        <v>1</v>
      </c>
      <c r="GJ184">
        <v>1.32562</v>
      </c>
      <c r="GK184">
        <v>-0.1124554703832733</v>
      </c>
      <c r="GL184">
        <v>0.01112428304075062</v>
      </c>
      <c r="GM184">
        <v>0</v>
      </c>
      <c r="GN184">
        <v>1</v>
      </c>
      <c r="GO184">
        <v>3</v>
      </c>
      <c r="GP184" t="s">
        <v>455</v>
      </c>
      <c r="GQ184">
        <v>3.10221</v>
      </c>
      <c r="GR184">
        <v>2.72587</v>
      </c>
      <c r="GS184">
        <v>0.172954</v>
      </c>
      <c r="GT184">
        <v>0.176549</v>
      </c>
      <c r="GU184">
        <v>0.101332</v>
      </c>
      <c r="GV184">
        <v>0.0984</v>
      </c>
      <c r="GW184">
        <v>21609.8</v>
      </c>
      <c r="GX184">
        <v>19544.4</v>
      </c>
      <c r="GY184">
        <v>26693.2</v>
      </c>
      <c r="GZ184">
        <v>23957.2</v>
      </c>
      <c r="HA184">
        <v>38392.4</v>
      </c>
      <c r="HB184">
        <v>31937.3</v>
      </c>
      <c r="HC184">
        <v>46608.9</v>
      </c>
      <c r="HD184">
        <v>37899.3</v>
      </c>
      <c r="HE184">
        <v>1.86677</v>
      </c>
      <c r="HF184">
        <v>1.86595</v>
      </c>
      <c r="HG184">
        <v>0.118561</v>
      </c>
      <c r="HH184">
        <v>0</v>
      </c>
      <c r="HI184">
        <v>28.0686</v>
      </c>
      <c r="HJ184">
        <v>999.9</v>
      </c>
      <c r="HK184">
        <v>48.9</v>
      </c>
      <c r="HL184">
        <v>31.2</v>
      </c>
      <c r="HM184">
        <v>24.5464</v>
      </c>
      <c r="HN184">
        <v>60.9291</v>
      </c>
      <c r="HO184">
        <v>21.9872</v>
      </c>
      <c r="HP184">
        <v>1</v>
      </c>
      <c r="HQ184">
        <v>0.146616</v>
      </c>
      <c r="HR184">
        <v>0.422688</v>
      </c>
      <c r="HS184">
        <v>20.2804</v>
      </c>
      <c r="HT184">
        <v>5.2116</v>
      </c>
      <c r="HU184">
        <v>11.98</v>
      </c>
      <c r="HV184">
        <v>4.96335</v>
      </c>
      <c r="HW184">
        <v>3.27445</v>
      </c>
      <c r="HX184">
        <v>9999</v>
      </c>
      <c r="HY184">
        <v>9999</v>
      </c>
      <c r="HZ184">
        <v>9999</v>
      </c>
      <c r="IA184">
        <v>31.8</v>
      </c>
      <c r="IB184">
        <v>1.864</v>
      </c>
      <c r="IC184">
        <v>1.86009</v>
      </c>
      <c r="ID184">
        <v>1.85838</v>
      </c>
      <c r="IE184">
        <v>1.85977</v>
      </c>
      <c r="IF184">
        <v>1.85989</v>
      </c>
      <c r="IG184">
        <v>1.85837</v>
      </c>
      <c r="IH184">
        <v>1.85745</v>
      </c>
      <c r="II184">
        <v>1.85242</v>
      </c>
      <c r="IJ184">
        <v>0</v>
      </c>
      <c r="IK184">
        <v>0</v>
      </c>
      <c r="IL184">
        <v>0</v>
      </c>
      <c r="IM184">
        <v>0</v>
      </c>
      <c r="IN184" t="s">
        <v>441</v>
      </c>
      <c r="IO184" t="s">
        <v>442</v>
      </c>
      <c r="IP184" t="s">
        <v>443</v>
      </c>
      <c r="IQ184" t="s">
        <v>443</v>
      </c>
      <c r="IR184" t="s">
        <v>443</v>
      </c>
      <c r="IS184" t="s">
        <v>443</v>
      </c>
      <c r="IT184">
        <v>0</v>
      </c>
      <c r="IU184">
        <v>100</v>
      </c>
      <c r="IV184">
        <v>100</v>
      </c>
      <c r="IW184">
        <v>-0.26</v>
      </c>
      <c r="IX184">
        <v>0.2889</v>
      </c>
      <c r="IY184">
        <v>-0.819046093373875</v>
      </c>
      <c r="IZ184">
        <v>-0.0008311593448893811</v>
      </c>
      <c r="JA184">
        <v>1.768286430498992E-06</v>
      </c>
      <c r="JB184">
        <v>-5.176383660599935E-10</v>
      </c>
      <c r="JC184">
        <v>0.01793090377665582</v>
      </c>
      <c r="JD184">
        <v>0.002652576625932546</v>
      </c>
      <c r="JE184">
        <v>0.0004569377311329863</v>
      </c>
      <c r="JF184">
        <v>1.003524486243527E-07</v>
      </c>
      <c r="JG184">
        <v>2</v>
      </c>
      <c r="JH184">
        <v>1975</v>
      </c>
      <c r="JI184">
        <v>1</v>
      </c>
      <c r="JJ184">
        <v>26</v>
      </c>
      <c r="JK184">
        <v>201437.9</v>
      </c>
      <c r="JL184">
        <v>201438.1</v>
      </c>
      <c r="JM184">
        <v>2.60498</v>
      </c>
      <c r="JN184">
        <v>2.62329</v>
      </c>
      <c r="JO184">
        <v>1.49658</v>
      </c>
      <c r="JP184">
        <v>2.34497</v>
      </c>
      <c r="JQ184">
        <v>1.54907</v>
      </c>
      <c r="JR184">
        <v>2.4707</v>
      </c>
      <c r="JS184">
        <v>36.1754</v>
      </c>
      <c r="JT184">
        <v>24.1751</v>
      </c>
      <c r="JU184">
        <v>18</v>
      </c>
      <c r="JV184">
        <v>482.263</v>
      </c>
      <c r="JW184">
        <v>496.371</v>
      </c>
      <c r="JX184">
        <v>27.0768</v>
      </c>
      <c r="JY184">
        <v>29.1438</v>
      </c>
      <c r="JZ184">
        <v>30.0002</v>
      </c>
      <c r="KA184">
        <v>29.2906</v>
      </c>
      <c r="KB184">
        <v>29.2685</v>
      </c>
      <c r="KC184">
        <v>52.2719</v>
      </c>
      <c r="KD184">
        <v>19.6899</v>
      </c>
      <c r="KE184">
        <v>99.62779999999999</v>
      </c>
      <c r="KF184">
        <v>27.0783</v>
      </c>
      <c r="KG184">
        <v>1176.06</v>
      </c>
      <c r="KH184">
        <v>20.4704</v>
      </c>
      <c r="KI184">
        <v>101.909</v>
      </c>
      <c r="KJ184">
        <v>91.40219999999999</v>
      </c>
    </row>
    <row r="185" spans="1:296">
      <c r="A185">
        <v>167</v>
      </c>
      <c r="B185">
        <v>1759075882</v>
      </c>
      <c r="C185">
        <v>2798.900000095367</v>
      </c>
      <c r="D185" t="s">
        <v>778</v>
      </c>
      <c r="E185" t="s">
        <v>779</v>
      </c>
      <c r="F185">
        <v>5</v>
      </c>
      <c r="G185" t="s">
        <v>639</v>
      </c>
      <c r="H185">
        <v>1759075874.214286</v>
      </c>
      <c r="I185">
        <f>(J185)/1000</f>
        <v>0</v>
      </c>
      <c r="J185">
        <f>IF(DO185, AM185, AG185)</f>
        <v>0</v>
      </c>
      <c r="K185">
        <f>IF(DO185, AH185, AF185)</f>
        <v>0</v>
      </c>
      <c r="L185">
        <f>DQ185 - IF(AT185&gt;1, K185*DK185*100.0/(AV185), 0)</f>
        <v>0</v>
      </c>
      <c r="M185">
        <f>((S185-I185/2)*L185-K185)/(S185+I185/2)</f>
        <v>0</v>
      </c>
      <c r="N185">
        <f>M185*(DX185+DY185)/1000.0</f>
        <v>0</v>
      </c>
      <c r="O185">
        <f>(DQ185 - IF(AT185&gt;1, K185*DK185*100.0/(AV185), 0))*(DX185+DY185)/1000.0</f>
        <v>0</v>
      </c>
      <c r="P185">
        <f>2.0/((1/R185-1/Q185)+SIGN(R185)*SQRT((1/R185-1/Q185)*(1/R185-1/Q185) + 4*DL185/((DL185+1)*(DL185+1))*(2*1/R185*1/Q185-1/Q185*1/Q185)))</f>
        <v>0</v>
      </c>
      <c r="Q185">
        <f>IF(LEFT(DM185,1)&lt;&gt;"0",IF(LEFT(DM185,1)="1",3.0,DN185),$D$5+$E$5*(EE185*DX185/($K$5*1000))+$F$5*(EE185*DX185/($K$5*1000))*MAX(MIN(DK185,$J$5),$I$5)*MAX(MIN(DK185,$J$5),$I$5)+$G$5*MAX(MIN(DK185,$J$5),$I$5)*(EE185*DX185/($K$5*1000))+$H$5*(EE185*DX185/($K$5*1000))*(EE185*DX185/($K$5*1000)))</f>
        <v>0</v>
      </c>
      <c r="R185">
        <f>I185*(1000-(1000*0.61365*exp(17.502*V185/(240.97+V185))/(DX185+DY185)+DS185)/2)/(1000*0.61365*exp(17.502*V185/(240.97+V185))/(DX185+DY185)-DS185)</f>
        <v>0</v>
      </c>
      <c r="S185">
        <f>1/((DL185+1)/(P185/1.6)+1/(Q185/1.37)) + DL185/((DL185+1)/(P185/1.6) + DL185/(Q185/1.37))</f>
        <v>0</v>
      </c>
      <c r="T185">
        <f>(DG185*DJ185)</f>
        <v>0</v>
      </c>
      <c r="U185">
        <f>(DZ185+(T185+2*0.95*5.67E-8*(((DZ185+$B$9)+273)^4-(DZ185+273)^4)-44100*I185)/(1.84*29.3*Q185+8*0.95*5.67E-8*(DZ185+273)^3))</f>
        <v>0</v>
      </c>
      <c r="V185">
        <f>($C$9*EA185+$D$9*EB185+$E$9*U185)</f>
        <v>0</v>
      </c>
      <c r="W185">
        <f>0.61365*exp(17.502*V185/(240.97+V185))</f>
        <v>0</v>
      </c>
      <c r="X185">
        <f>(Y185/Z185*100)</f>
        <v>0</v>
      </c>
      <c r="Y185">
        <f>DS185*(DX185+DY185)/1000</f>
        <v>0</v>
      </c>
      <c r="Z185">
        <f>0.61365*exp(17.502*DZ185/(240.97+DZ185))</f>
        <v>0</v>
      </c>
      <c r="AA185">
        <f>(W185-DS185*(DX185+DY185)/1000)</f>
        <v>0</v>
      </c>
      <c r="AB185">
        <f>(-I185*44100)</f>
        <v>0</v>
      </c>
      <c r="AC185">
        <f>2*29.3*Q185*0.92*(DZ185-V185)</f>
        <v>0</v>
      </c>
      <c r="AD185">
        <f>2*0.95*5.67E-8*(((DZ185+$B$9)+273)^4-(V185+273)^4)</f>
        <v>0</v>
      </c>
      <c r="AE185">
        <f>T185+AD185+AB185+AC185</f>
        <v>0</v>
      </c>
      <c r="AF185">
        <f>DW185*AT185*(DR185-DQ185*(1000-AT185*DT185)/(1000-AT185*DS185))/(100*DK185)</f>
        <v>0</v>
      </c>
      <c r="AG185">
        <f>1000*DW185*AT185*(DS185-DT185)/(100*DK185*(1000-AT185*DS185))</f>
        <v>0</v>
      </c>
      <c r="AH185">
        <f>(AI185 - AJ185 - DX185*1E3/(8.314*(DZ185+273.15)) * AL185/DW185 * AK185) * DW185/(100*DK185) * (1000 - DT185)/1000</f>
        <v>0</v>
      </c>
      <c r="AI185">
        <v>1183.938307408132</v>
      </c>
      <c r="AJ185">
        <v>1157.070242424242</v>
      </c>
      <c r="AK185">
        <v>3.477740270816849</v>
      </c>
      <c r="AL185">
        <v>65.07679589717384</v>
      </c>
      <c r="AM185">
        <f>(AO185 - AN185 + DX185*1E3/(8.314*(DZ185+273.15)) * AQ185/DW185 * AP185) * DW185/(100*DK185) * 1000/(1000 - AO185)</f>
        <v>0</v>
      </c>
      <c r="AN185">
        <v>20.53364506666666</v>
      </c>
      <c r="AO185">
        <v>21.85329393939395</v>
      </c>
      <c r="AP185">
        <v>-0.0001706371275782558</v>
      </c>
      <c r="AQ185">
        <v>105.27</v>
      </c>
      <c r="AR185">
        <v>1</v>
      </c>
      <c r="AS185">
        <v>0</v>
      </c>
      <c r="AT185">
        <f>IF(AR185*$H$15&gt;=AV185,1.0,(AV185/(AV185-AR185*$H$15)))</f>
        <v>0</v>
      </c>
      <c r="AU185">
        <f>(AT185-1)*100</f>
        <v>0</v>
      </c>
      <c r="AV185">
        <f>MAX(0,($B$15+$C$15*EE185)/(1+$D$15*EE185)*DX185/(DZ185+273)*$E$15)</f>
        <v>0</v>
      </c>
      <c r="AW185" t="s">
        <v>437</v>
      </c>
      <c r="AX185" t="s">
        <v>437</v>
      </c>
      <c r="AY185">
        <v>0</v>
      </c>
      <c r="AZ185">
        <v>0</v>
      </c>
      <c r="BA185">
        <f>1-AY185/AZ185</f>
        <v>0</v>
      </c>
      <c r="BB185">
        <v>0</v>
      </c>
      <c r="BC185" t="s">
        <v>437</v>
      </c>
      <c r="BD185" t="s">
        <v>437</v>
      </c>
      <c r="BE185">
        <v>0</v>
      </c>
      <c r="BF185">
        <v>0</v>
      </c>
      <c r="BG185">
        <f>1-BE185/BF185</f>
        <v>0</v>
      </c>
      <c r="BH185">
        <v>0.5</v>
      </c>
      <c r="BI185">
        <f>DH185</f>
        <v>0</v>
      </c>
      <c r="BJ185">
        <f>K185</f>
        <v>0</v>
      </c>
      <c r="BK185">
        <f>BG185*BH185*BI185</f>
        <v>0</v>
      </c>
      <c r="BL185">
        <f>(BJ185-BB185)/BI185</f>
        <v>0</v>
      </c>
      <c r="BM185">
        <f>(AZ185-BF185)/BF185</f>
        <v>0</v>
      </c>
      <c r="BN185">
        <f>AY185/(BA185+AY185/BF185)</f>
        <v>0</v>
      </c>
      <c r="BO185" t="s">
        <v>437</v>
      </c>
      <c r="BP185">
        <v>0</v>
      </c>
      <c r="BQ185">
        <f>IF(BP185&lt;&gt;0, BP185, BN185)</f>
        <v>0</v>
      </c>
      <c r="BR185">
        <f>1-BQ185/BF185</f>
        <v>0</v>
      </c>
      <c r="BS185">
        <f>(BF185-BE185)/(BF185-BQ185)</f>
        <v>0</v>
      </c>
      <c r="BT185">
        <f>(AZ185-BF185)/(AZ185-BQ185)</f>
        <v>0</v>
      </c>
      <c r="BU185">
        <f>(BF185-BE185)/(BF185-AY185)</f>
        <v>0</v>
      </c>
      <c r="BV185">
        <f>(AZ185-BF185)/(AZ185-AY185)</f>
        <v>0</v>
      </c>
      <c r="BW185">
        <f>(BS185*BQ185/BE185)</f>
        <v>0</v>
      </c>
      <c r="BX185">
        <f>(1-BW185)</f>
        <v>0</v>
      </c>
      <c r="DG185">
        <f>$B$13*EF185+$C$13*EG185+$F$13*ER185*(1-EU185)</f>
        <v>0</v>
      </c>
      <c r="DH185">
        <f>DG185*DI185</f>
        <v>0</v>
      </c>
      <c r="DI185">
        <f>($B$13*$D$11+$C$13*$D$11+$F$13*((FE185+EW185)/MAX(FE185+EW185+FF185, 0.1)*$I$11+FF185/MAX(FE185+EW185+FF185, 0.1)*$J$11))/($B$13+$C$13+$F$13)</f>
        <v>0</v>
      </c>
      <c r="DJ185">
        <f>($B$13*$K$11+$C$13*$K$11+$F$13*((FE185+EW185)/MAX(FE185+EW185+FF185, 0.1)*$P$11+FF185/MAX(FE185+EW185+FF185, 0.1)*$Q$11))/($B$13+$C$13+$F$13)</f>
        <v>0</v>
      </c>
      <c r="DK185">
        <v>2.96</v>
      </c>
      <c r="DL185">
        <v>0.5</v>
      </c>
      <c r="DM185" t="s">
        <v>438</v>
      </c>
      <c r="DN185">
        <v>2</v>
      </c>
      <c r="DO185" t="b">
        <v>1</v>
      </c>
      <c r="DP185">
        <v>1759075874.214286</v>
      </c>
      <c r="DQ185">
        <v>1107.109642857143</v>
      </c>
      <c r="DR185">
        <v>1143.723928571428</v>
      </c>
      <c r="DS185">
        <v>21.86495</v>
      </c>
      <c r="DT185">
        <v>20.54847857142857</v>
      </c>
      <c r="DU185">
        <v>1107.384285714286</v>
      </c>
      <c r="DV185">
        <v>21.57606428571429</v>
      </c>
      <c r="DW185">
        <v>500.0417499999999</v>
      </c>
      <c r="DX185">
        <v>90.9026857142857</v>
      </c>
      <c r="DY185">
        <v>0.06752593928571429</v>
      </c>
      <c r="DZ185">
        <v>28.74951071428572</v>
      </c>
      <c r="EA185">
        <v>30.00350714285714</v>
      </c>
      <c r="EB185">
        <v>999.9000000000002</v>
      </c>
      <c r="EC185">
        <v>0</v>
      </c>
      <c r="ED185">
        <v>0</v>
      </c>
      <c r="EE185">
        <v>10025.19107142857</v>
      </c>
      <c r="EF185">
        <v>0</v>
      </c>
      <c r="EG185">
        <v>11.1107</v>
      </c>
      <c r="EH185">
        <v>-36.61352857142857</v>
      </c>
      <c r="EI185">
        <v>1131.857857142857</v>
      </c>
      <c r="EJ185">
        <v>1167.718571428571</v>
      </c>
      <c r="EK185">
        <v>1.3164675</v>
      </c>
      <c r="EL185">
        <v>1143.723928571428</v>
      </c>
      <c r="EM185">
        <v>20.54847857142857</v>
      </c>
      <c r="EN185">
        <v>1.987583214285714</v>
      </c>
      <c r="EO185">
        <v>1.8679125</v>
      </c>
      <c r="EP185">
        <v>17.34575714285714</v>
      </c>
      <c r="EQ185">
        <v>16.36699285714286</v>
      </c>
      <c r="ER185">
        <v>1999.968571428571</v>
      </c>
      <c r="ES185">
        <v>0.9799962500000002</v>
      </c>
      <c r="ET185">
        <v>0.02000407857142857</v>
      </c>
      <c r="EU185">
        <v>0</v>
      </c>
      <c r="EV185">
        <v>423.62875</v>
      </c>
      <c r="EW185">
        <v>5.00078</v>
      </c>
      <c r="EX185">
        <v>8378.626785714285</v>
      </c>
      <c r="EY185">
        <v>16379.36071428572</v>
      </c>
      <c r="EZ185">
        <v>39.58014285714285</v>
      </c>
      <c r="FA185">
        <v>40.4775</v>
      </c>
      <c r="FB185">
        <v>39.91042857142856</v>
      </c>
      <c r="FC185">
        <v>40.10910714285713</v>
      </c>
      <c r="FD185">
        <v>40.57774999999999</v>
      </c>
      <c r="FE185">
        <v>1955.058571428572</v>
      </c>
      <c r="FF185">
        <v>39.91</v>
      </c>
      <c r="FG185">
        <v>0</v>
      </c>
      <c r="FH185">
        <v>1759075874</v>
      </c>
      <c r="FI185">
        <v>0</v>
      </c>
      <c r="FJ185">
        <v>423.65168</v>
      </c>
      <c r="FK185">
        <v>0.4452307779370155</v>
      </c>
      <c r="FL185">
        <v>2.571538459691903</v>
      </c>
      <c r="FM185">
        <v>8378.744000000001</v>
      </c>
      <c r="FN185">
        <v>15</v>
      </c>
      <c r="FO185">
        <v>0</v>
      </c>
      <c r="FP185" t="s">
        <v>439</v>
      </c>
      <c r="FQ185">
        <v>1746989605.5</v>
      </c>
      <c r="FR185">
        <v>1746989593.5</v>
      </c>
      <c r="FS185">
        <v>0</v>
      </c>
      <c r="FT185">
        <v>-0.274</v>
      </c>
      <c r="FU185">
        <v>-0.002</v>
      </c>
      <c r="FV185">
        <v>2.549</v>
      </c>
      <c r="FW185">
        <v>0.129</v>
      </c>
      <c r="FX185">
        <v>420</v>
      </c>
      <c r="FY185">
        <v>17</v>
      </c>
      <c r="FZ185">
        <v>0.02</v>
      </c>
      <c r="GA185">
        <v>0.04</v>
      </c>
      <c r="GB185">
        <v>-36.57242195121951</v>
      </c>
      <c r="GC185">
        <v>-1.16064668989541</v>
      </c>
      <c r="GD185">
        <v>0.1598464392856167</v>
      </c>
      <c r="GE185">
        <v>0</v>
      </c>
      <c r="GF185">
        <v>423.5766470588235</v>
      </c>
      <c r="GG185">
        <v>0.6134148249469147</v>
      </c>
      <c r="GH185">
        <v>0.2515369090392049</v>
      </c>
      <c r="GI185">
        <v>1</v>
      </c>
      <c r="GJ185">
        <v>1.319760487804878</v>
      </c>
      <c r="GK185">
        <v>-0.08780738675958225</v>
      </c>
      <c r="GL185">
        <v>0.0102392244254737</v>
      </c>
      <c r="GM185">
        <v>1</v>
      </c>
      <c r="GN185">
        <v>2</v>
      </c>
      <c r="GO185">
        <v>3</v>
      </c>
      <c r="GP185" t="s">
        <v>446</v>
      </c>
      <c r="GQ185">
        <v>3.10231</v>
      </c>
      <c r="GR185">
        <v>2.72544</v>
      </c>
      <c r="GS185">
        <v>0.174598</v>
      </c>
      <c r="GT185">
        <v>0.178142</v>
      </c>
      <c r="GU185">
        <v>0.101294</v>
      </c>
      <c r="GV185">
        <v>0.0981942</v>
      </c>
      <c r="GW185">
        <v>21566.8</v>
      </c>
      <c r="GX185">
        <v>19506.4</v>
      </c>
      <c r="GY185">
        <v>26693.2</v>
      </c>
      <c r="GZ185">
        <v>23957</v>
      </c>
      <c r="HA185">
        <v>38394.1</v>
      </c>
      <c r="HB185">
        <v>31944.7</v>
      </c>
      <c r="HC185">
        <v>46608.7</v>
      </c>
      <c r="HD185">
        <v>37899.2</v>
      </c>
      <c r="HE185">
        <v>1.86693</v>
      </c>
      <c r="HF185">
        <v>1.86553</v>
      </c>
      <c r="HG185">
        <v>0.118591</v>
      </c>
      <c r="HH185">
        <v>0</v>
      </c>
      <c r="HI185">
        <v>28.0656</v>
      </c>
      <c r="HJ185">
        <v>999.9</v>
      </c>
      <c r="HK185">
        <v>49</v>
      </c>
      <c r="HL185">
        <v>31.2</v>
      </c>
      <c r="HM185">
        <v>24.5951</v>
      </c>
      <c r="HN185">
        <v>60.9991</v>
      </c>
      <c r="HO185">
        <v>22.0112</v>
      </c>
      <c r="HP185">
        <v>1</v>
      </c>
      <c r="HQ185">
        <v>0.146875</v>
      </c>
      <c r="HR185">
        <v>0.412432</v>
      </c>
      <c r="HS185">
        <v>20.2805</v>
      </c>
      <c r="HT185">
        <v>5.211</v>
      </c>
      <c r="HU185">
        <v>11.9798</v>
      </c>
      <c r="HV185">
        <v>4.9631</v>
      </c>
      <c r="HW185">
        <v>3.27435</v>
      </c>
      <c r="HX185">
        <v>9999</v>
      </c>
      <c r="HY185">
        <v>9999</v>
      </c>
      <c r="HZ185">
        <v>9999</v>
      </c>
      <c r="IA185">
        <v>31.8</v>
      </c>
      <c r="IB185">
        <v>1.86397</v>
      </c>
      <c r="IC185">
        <v>1.8601</v>
      </c>
      <c r="ID185">
        <v>1.8584</v>
      </c>
      <c r="IE185">
        <v>1.85975</v>
      </c>
      <c r="IF185">
        <v>1.85989</v>
      </c>
      <c r="IG185">
        <v>1.85837</v>
      </c>
      <c r="IH185">
        <v>1.85745</v>
      </c>
      <c r="II185">
        <v>1.85242</v>
      </c>
      <c r="IJ185">
        <v>0</v>
      </c>
      <c r="IK185">
        <v>0</v>
      </c>
      <c r="IL185">
        <v>0</v>
      </c>
      <c r="IM185">
        <v>0</v>
      </c>
      <c r="IN185" t="s">
        <v>441</v>
      </c>
      <c r="IO185" t="s">
        <v>442</v>
      </c>
      <c r="IP185" t="s">
        <v>443</v>
      </c>
      <c r="IQ185" t="s">
        <v>443</v>
      </c>
      <c r="IR185" t="s">
        <v>443</v>
      </c>
      <c r="IS185" t="s">
        <v>443</v>
      </c>
      <c r="IT185">
        <v>0</v>
      </c>
      <c r="IU185">
        <v>100</v>
      </c>
      <c r="IV185">
        <v>100</v>
      </c>
      <c r="IW185">
        <v>-0.25</v>
      </c>
      <c r="IX185">
        <v>0.2886</v>
      </c>
      <c r="IY185">
        <v>-0.819046093373875</v>
      </c>
      <c r="IZ185">
        <v>-0.0008311593448893811</v>
      </c>
      <c r="JA185">
        <v>1.768286430498992E-06</v>
      </c>
      <c r="JB185">
        <v>-5.176383660599935E-10</v>
      </c>
      <c r="JC185">
        <v>0.01793090377665582</v>
      </c>
      <c r="JD185">
        <v>0.002652576625932546</v>
      </c>
      <c r="JE185">
        <v>0.0004569377311329863</v>
      </c>
      <c r="JF185">
        <v>1.003524486243527E-07</v>
      </c>
      <c r="JG185">
        <v>2</v>
      </c>
      <c r="JH185">
        <v>1975</v>
      </c>
      <c r="JI185">
        <v>1</v>
      </c>
      <c r="JJ185">
        <v>26</v>
      </c>
      <c r="JK185">
        <v>201437.9</v>
      </c>
      <c r="JL185">
        <v>201438.1</v>
      </c>
      <c r="JM185">
        <v>2.63184</v>
      </c>
      <c r="JN185">
        <v>2.59888</v>
      </c>
      <c r="JO185">
        <v>1.49658</v>
      </c>
      <c r="JP185">
        <v>2.34497</v>
      </c>
      <c r="JQ185">
        <v>1.54907</v>
      </c>
      <c r="JR185">
        <v>2.45972</v>
      </c>
      <c r="JS185">
        <v>36.1754</v>
      </c>
      <c r="JT185">
        <v>24.1838</v>
      </c>
      <c r="JU185">
        <v>18</v>
      </c>
      <c r="JV185">
        <v>482.374</v>
      </c>
      <c r="JW185">
        <v>496.114</v>
      </c>
      <c r="JX185">
        <v>27.0753</v>
      </c>
      <c r="JY185">
        <v>29.1469</v>
      </c>
      <c r="JZ185">
        <v>30.0003</v>
      </c>
      <c r="KA185">
        <v>29.2937</v>
      </c>
      <c r="KB185">
        <v>29.2717</v>
      </c>
      <c r="KC185">
        <v>52.8445</v>
      </c>
      <c r="KD185">
        <v>19.6899</v>
      </c>
      <c r="KE185">
        <v>99.62779999999999</v>
      </c>
      <c r="KF185">
        <v>27.0772</v>
      </c>
      <c r="KG185">
        <v>1189.42</v>
      </c>
      <c r="KH185">
        <v>20.4785</v>
      </c>
      <c r="KI185">
        <v>101.909</v>
      </c>
      <c r="KJ185">
        <v>91.40170000000001</v>
      </c>
    </row>
    <row r="186" spans="1:296">
      <c r="A186">
        <v>168</v>
      </c>
      <c r="B186">
        <v>1759075887</v>
      </c>
      <c r="C186">
        <v>2803.900000095367</v>
      </c>
      <c r="D186" t="s">
        <v>780</v>
      </c>
      <c r="E186" t="s">
        <v>781</v>
      </c>
      <c r="F186">
        <v>5</v>
      </c>
      <c r="G186" t="s">
        <v>639</v>
      </c>
      <c r="H186">
        <v>1759075879.5</v>
      </c>
      <c r="I186">
        <f>(J186)/1000</f>
        <v>0</v>
      </c>
      <c r="J186">
        <f>IF(DO186, AM186, AG186)</f>
        <v>0</v>
      </c>
      <c r="K186">
        <f>IF(DO186, AH186, AF186)</f>
        <v>0</v>
      </c>
      <c r="L186">
        <f>DQ186 - IF(AT186&gt;1, K186*DK186*100.0/(AV186), 0)</f>
        <v>0</v>
      </c>
      <c r="M186">
        <f>((S186-I186/2)*L186-K186)/(S186+I186/2)</f>
        <v>0</v>
      </c>
      <c r="N186">
        <f>M186*(DX186+DY186)/1000.0</f>
        <v>0</v>
      </c>
      <c r="O186">
        <f>(DQ186 - IF(AT186&gt;1, K186*DK186*100.0/(AV186), 0))*(DX186+DY186)/1000.0</f>
        <v>0</v>
      </c>
      <c r="P186">
        <f>2.0/((1/R186-1/Q186)+SIGN(R186)*SQRT((1/R186-1/Q186)*(1/R186-1/Q186) + 4*DL186/((DL186+1)*(DL186+1))*(2*1/R186*1/Q186-1/Q186*1/Q186)))</f>
        <v>0</v>
      </c>
      <c r="Q186">
        <f>IF(LEFT(DM186,1)&lt;&gt;"0",IF(LEFT(DM186,1)="1",3.0,DN186),$D$5+$E$5*(EE186*DX186/($K$5*1000))+$F$5*(EE186*DX186/($K$5*1000))*MAX(MIN(DK186,$J$5),$I$5)*MAX(MIN(DK186,$J$5),$I$5)+$G$5*MAX(MIN(DK186,$J$5),$I$5)*(EE186*DX186/($K$5*1000))+$H$5*(EE186*DX186/($K$5*1000))*(EE186*DX186/($K$5*1000)))</f>
        <v>0</v>
      </c>
      <c r="R186">
        <f>I186*(1000-(1000*0.61365*exp(17.502*V186/(240.97+V186))/(DX186+DY186)+DS186)/2)/(1000*0.61365*exp(17.502*V186/(240.97+V186))/(DX186+DY186)-DS186)</f>
        <v>0</v>
      </c>
      <c r="S186">
        <f>1/((DL186+1)/(P186/1.6)+1/(Q186/1.37)) + DL186/((DL186+1)/(P186/1.6) + DL186/(Q186/1.37))</f>
        <v>0</v>
      </c>
      <c r="T186">
        <f>(DG186*DJ186)</f>
        <v>0</v>
      </c>
      <c r="U186">
        <f>(DZ186+(T186+2*0.95*5.67E-8*(((DZ186+$B$9)+273)^4-(DZ186+273)^4)-44100*I186)/(1.84*29.3*Q186+8*0.95*5.67E-8*(DZ186+273)^3))</f>
        <v>0</v>
      </c>
      <c r="V186">
        <f>($C$9*EA186+$D$9*EB186+$E$9*U186)</f>
        <v>0</v>
      </c>
      <c r="W186">
        <f>0.61365*exp(17.502*V186/(240.97+V186))</f>
        <v>0</v>
      </c>
      <c r="X186">
        <f>(Y186/Z186*100)</f>
        <v>0</v>
      </c>
      <c r="Y186">
        <f>DS186*(DX186+DY186)/1000</f>
        <v>0</v>
      </c>
      <c r="Z186">
        <f>0.61365*exp(17.502*DZ186/(240.97+DZ186))</f>
        <v>0</v>
      </c>
      <c r="AA186">
        <f>(W186-DS186*(DX186+DY186)/1000)</f>
        <v>0</v>
      </c>
      <c r="AB186">
        <f>(-I186*44100)</f>
        <v>0</v>
      </c>
      <c r="AC186">
        <f>2*29.3*Q186*0.92*(DZ186-V186)</f>
        <v>0</v>
      </c>
      <c r="AD186">
        <f>2*0.95*5.67E-8*(((DZ186+$B$9)+273)^4-(V186+273)^4)</f>
        <v>0</v>
      </c>
      <c r="AE186">
        <f>T186+AD186+AB186+AC186</f>
        <v>0</v>
      </c>
      <c r="AF186">
        <f>DW186*AT186*(DR186-DQ186*(1000-AT186*DT186)/(1000-AT186*DS186))/(100*DK186)</f>
        <v>0</v>
      </c>
      <c r="AG186">
        <f>1000*DW186*AT186*(DS186-DT186)/(100*DK186*(1000-AT186*DS186))</f>
        <v>0</v>
      </c>
      <c r="AH186">
        <f>(AI186 - AJ186 - DX186*1E3/(8.314*(DZ186+273.15)) * AL186/DW186 * AK186) * DW186/(100*DK186) * (1000 - DT186)/1000</f>
        <v>0</v>
      </c>
      <c r="AI186">
        <v>1201.106773337749</v>
      </c>
      <c r="AJ186">
        <v>1174.193212121212</v>
      </c>
      <c r="AK186">
        <v>3.423089718304212</v>
      </c>
      <c r="AL186">
        <v>65.07679589717384</v>
      </c>
      <c r="AM186">
        <f>(AO186 - AN186 + DX186*1E3/(8.314*(DZ186+273.15)) * AQ186/DW186 * AP186) * DW186/(100*DK186) * 1000/(1000 - AO186)</f>
        <v>0</v>
      </c>
      <c r="AN186">
        <v>20.47366176</v>
      </c>
      <c r="AO186">
        <v>21.81257575757576</v>
      </c>
      <c r="AP186">
        <v>-0.008195324675330115</v>
      </c>
      <c r="AQ186">
        <v>105.27</v>
      </c>
      <c r="AR186">
        <v>1</v>
      </c>
      <c r="AS186">
        <v>0</v>
      </c>
      <c r="AT186">
        <f>IF(AR186*$H$15&gt;=AV186,1.0,(AV186/(AV186-AR186*$H$15)))</f>
        <v>0</v>
      </c>
      <c r="AU186">
        <f>(AT186-1)*100</f>
        <v>0</v>
      </c>
      <c r="AV186">
        <f>MAX(0,($B$15+$C$15*EE186)/(1+$D$15*EE186)*DX186/(DZ186+273)*$E$15)</f>
        <v>0</v>
      </c>
      <c r="AW186" t="s">
        <v>437</v>
      </c>
      <c r="AX186" t="s">
        <v>437</v>
      </c>
      <c r="AY186">
        <v>0</v>
      </c>
      <c r="AZ186">
        <v>0</v>
      </c>
      <c r="BA186">
        <f>1-AY186/AZ186</f>
        <v>0</v>
      </c>
      <c r="BB186">
        <v>0</v>
      </c>
      <c r="BC186" t="s">
        <v>437</v>
      </c>
      <c r="BD186" t="s">
        <v>437</v>
      </c>
      <c r="BE186">
        <v>0</v>
      </c>
      <c r="BF186">
        <v>0</v>
      </c>
      <c r="BG186">
        <f>1-BE186/BF186</f>
        <v>0</v>
      </c>
      <c r="BH186">
        <v>0.5</v>
      </c>
      <c r="BI186">
        <f>DH186</f>
        <v>0</v>
      </c>
      <c r="BJ186">
        <f>K186</f>
        <v>0</v>
      </c>
      <c r="BK186">
        <f>BG186*BH186*BI186</f>
        <v>0</v>
      </c>
      <c r="BL186">
        <f>(BJ186-BB186)/BI186</f>
        <v>0</v>
      </c>
      <c r="BM186">
        <f>(AZ186-BF186)/BF186</f>
        <v>0</v>
      </c>
      <c r="BN186">
        <f>AY186/(BA186+AY186/BF186)</f>
        <v>0</v>
      </c>
      <c r="BO186" t="s">
        <v>437</v>
      </c>
      <c r="BP186">
        <v>0</v>
      </c>
      <c r="BQ186">
        <f>IF(BP186&lt;&gt;0, BP186, BN186)</f>
        <v>0</v>
      </c>
      <c r="BR186">
        <f>1-BQ186/BF186</f>
        <v>0</v>
      </c>
      <c r="BS186">
        <f>(BF186-BE186)/(BF186-BQ186)</f>
        <v>0</v>
      </c>
      <c r="BT186">
        <f>(AZ186-BF186)/(AZ186-BQ186)</f>
        <v>0</v>
      </c>
      <c r="BU186">
        <f>(BF186-BE186)/(BF186-AY186)</f>
        <v>0</v>
      </c>
      <c r="BV186">
        <f>(AZ186-BF186)/(AZ186-AY186)</f>
        <v>0</v>
      </c>
      <c r="BW186">
        <f>(BS186*BQ186/BE186)</f>
        <v>0</v>
      </c>
      <c r="BX186">
        <f>(1-BW186)</f>
        <v>0</v>
      </c>
      <c r="DG186">
        <f>$B$13*EF186+$C$13*EG186+$F$13*ER186*(1-EU186)</f>
        <v>0</v>
      </c>
      <c r="DH186">
        <f>DG186*DI186</f>
        <v>0</v>
      </c>
      <c r="DI186">
        <f>($B$13*$D$11+$C$13*$D$11+$F$13*((FE186+EW186)/MAX(FE186+EW186+FF186, 0.1)*$I$11+FF186/MAX(FE186+EW186+FF186, 0.1)*$J$11))/($B$13+$C$13+$F$13)</f>
        <v>0</v>
      </c>
      <c r="DJ186">
        <f>($B$13*$K$11+$C$13*$K$11+$F$13*((FE186+EW186)/MAX(FE186+EW186+FF186, 0.1)*$P$11+FF186/MAX(FE186+EW186+FF186, 0.1)*$Q$11))/($B$13+$C$13+$F$13)</f>
        <v>0</v>
      </c>
      <c r="DK186">
        <v>2.96</v>
      </c>
      <c r="DL186">
        <v>0.5</v>
      </c>
      <c r="DM186" t="s">
        <v>438</v>
      </c>
      <c r="DN186">
        <v>2</v>
      </c>
      <c r="DO186" t="b">
        <v>1</v>
      </c>
      <c r="DP186">
        <v>1759075879.5</v>
      </c>
      <c r="DQ186">
        <v>1124.959259259259</v>
      </c>
      <c r="DR186">
        <v>1161.625185185185</v>
      </c>
      <c r="DS186">
        <v>21.85115925925925</v>
      </c>
      <c r="DT186">
        <v>20.52423333333333</v>
      </c>
      <c r="DU186">
        <v>1125.212962962963</v>
      </c>
      <c r="DV186">
        <v>21.56257037037037</v>
      </c>
      <c r="DW186">
        <v>500.047</v>
      </c>
      <c r="DX186">
        <v>90.90280740740742</v>
      </c>
      <c r="DY186">
        <v>0.06752992222222222</v>
      </c>
      <c r="DZ186">
        <v>28.74443333333334</v>
      </c>
      <c r="EA186">
        <v>29.99586666666666</v>
      </c>
      <c r="EB186">
        <v>999.9000000000001</v>
      </c>
      <c r="EC186">
        <v>0</v>
      </c>
      <c r="ED186">
        <v>0</v>
      </c>
      <c r="EE186">
        <v>10005.16851851852</v>
      </c>
      <c r="EF186">
        <v>0</v>
      </c>
      <c r="EG186">
        <v>11.1107</v>
      </c>
      <c r="EH186">
        <v>-36.66548518518519</v>
      </c>
      <c r="EI186">
        <v>1150.089259259259</v>
      </c>
      <c r="EJ186">
        <v>1185.964814814815</v>
      </c>
      <c r="EK186">
        <v>1.326916296296296</v>
      </c>
      <c r="EL186">
        <v>1161.625185185185</v>
      </c>
      <c r="EM186">
        <v>20.52423333333333</v>
      </c>
      <c r="EN186">
        <v>1.986332222222222</v>
      </c>
      <c r="EO186">
        <v>1.865711111111112</v>
      </c>
      <c r="EP186">
        <v>17.33578518518518</v>
      </c>
      <c r="EQ186">
        <v>16.34846666666667</v>
      </c>
      <c r="ER186">
        <v>1999.973703703704</v>
      </c>
      <c r="ES186">
        <v>0.9799963333333336</v>
      </c>
      <c r="ET186">
        <v>0.02000398888888888</v>
      </c>
      <c r="EU186">
        <v>0</v>
      </c>
      <c r="EV186">
        <v>423.6840740740741</v>
      </c>
      <c r="EW186">
        <v>5.00078</v>
      </c>
      <c r="EX186">
        <v>8379.244444444443</v>
      </c>
      <c r="EY186">
        <v>16379.4</v>
      </c>
      <c r="EZ186">
        <v>39.57618518518519</v>
      </c>
      <c r="FA186">
        <v>40.47199999999999</v>
      </c>
      <c r="FB186">
        <v>39.91403703703703</v>
      </c>
      <c r="FC186">
        <v>40.09225925925926</v>
      </c>
      <c r="FD186">
        <v>40.58059259259259</v>
      </c>
      <c r="FE186">
        <v>1955.063703703703</v>
      </c>
      <c r="FF186">
        <v>39.91</v>
      </c>
      <c r="FG186">
        <v>0</v>
      </c>
      <c r="FH186">
        <v>1759075878.8</v>
      </c>
      <c r="FI186">
        <v>0</v>
      </c>
      <c r="FJ186">
        <v>423.69252</v>
      </c>
      <c r="FK186">
        <v>0.215692309397791</v>
      </c>
      <c r="FL186">
        <v>7.151538471583758</v>
      </c>
      <c r="FM186">
        <v>8379.336799999999</v>
      </c>
      <c r="FN186">
        <v>15</v>
      </c>
      <c r="FO186">
        <v>0</v>
      </c>
      <c r="FP186" t="s">
        <v>439</v>
      </c>
      <c r="FQ186">
        <v>1746989605.5</v>
      </c>
      <c r="FR186">
        <v>1746989593.5</v>
      </c>
      <c r="FS186">
        <v>0</v>
      </c>
      <c r="FT186">
        <v>-0.274</v>
      </c>
      <c r="FU186">
        <v>-0.002</v>
      </c>
      <c r="FV186">
        <v>2.549</v>
      </c>
      <c r="FW186">
        <v>0.129</v>
      </c>
      <c r="FX186">
        <v>420</v>
      </c>
      <c r="FY186">
        <v>17</v>
      </c>
      <c r="FZ186">
        <v>0.02</v>
      </c>
      <c r="GA186">
        <v>0.04</v>
      </c>
      <c r="GB186">
        <v>-36.61739512195121</v>
      </c>
      <c r="GC186">
        <v>-0.382914982578458</v>
      </c>
      <c r="GD186">
        <v>0.1287595243007522</v>
      </c>
      <c r="GE186">
        <v>1</v>
      </c>
      <c r="GF186">
        <v>423.6599705882353</v>
      </c>
      <c r="GG186">
        <v>0.5504507280894013</v>
      </c>
      <c r="GH186">
        <v>0.2657608926763411</v>
      </c>
      <c r="GI186">
        <v>1</v>
      </c>
      <c r="GJ186">
        <v>1.324947073170732</v>
      </c>
      <c r="GK186">
        <v>0.1081141463414648</v>
      </c>
      <c r="GL186">
        <v>0.01770491598314592</v>
      </c>
      <c r="GM186">
        <v>0</v>
      </c>
      <c r="GN186">
        <v>2</v>
      </c>
      <c r="GO186">
        <v>3</v>
      </c>
      <c r="GP186" t="s">
        <v>446</v>
      </c>
      <c r="GQ186">
        <v>3.10205</v>
      </c>
      <c r="GR186">
        <v>2.726</v>
      </c>
      <c r="GS186">
        <v>0.176206</v>
      </c>
      <c r="GT186">
        <v>0.179719</v>
      </c>
      <c r="GU186">
        <v>0.101159</v>
      </c>
      <c r="GV186">
        <v>0.0981167</v>
      </c>
      <c r="GW186">
        <v>21524.6</v>
      </c>
      <c r="GX186">
        <v>19469.1</v>
      </c>
      <c r="GY186">
        <v>26692.9</v>
      </c>
      <c r="GZ186">
        <v>23957.1</v>
      </c>
      <c r="HA186">
        <v>38399.9</v>
      </c>
      <c r="HB186">
        <v>31947.8</v>
      </c>
      <c r="HC186">
        <v>46608.5</v>
      </c>
      <c r="HD186">
        <v>37899.3</v>
      </c>
      <c r="HE186">
        <v>1.86633</v>
      </c>
      <c r="HF186">
        <v>1.86598</v>
      </c>
      <c r="HG186">
        <v>0.117823</v>
      </c>
      <c r="HH186">
        <v>0</v>
      </c>
      <c r="HI186">
        <v>28.0615</v>
      </c>
      <c r="HJ186">
        <v>999.9</v>
      </c>
      <c r="HK186">
        <v>49</v>
      </c>
      <c r="HL186">
        <v>31.2</v>
      </c>
      <c r="HM186">
        <v>24.5957</v>
      </c>
      <c r="HN186">
        <v>61.1591</v>
      </c>
      <c r="HO186">
        <v>21.9712</v>
      </c>
      <c r="HP186">
        <v>1</v>
      </c>
      <c r="HQ186">
        <v>0.147058</v>
      </c>
      <c r="HR186">
        <v>0.0189597</v>
      </c>
      <c r="HS186">
        <v>20.2806</v>
      </c>
      <c r="HT186">
        <v>5.21205</v>
      </c>
      <c r="HU186">
        <v>11.9798</v>
      </c>
      <c r="HV186">
        <v>4.9634</v>
      </c>
      <c r="HW186">
        <v>3.27458</v>
      </c>
      <c r="HX186">
        <v>9999</v>
      </c>
      <c r="HY186">
        <v>9999</v>
      </c>
      <c r="HZ186">
        <v>9999</v>
      </c>
      <c r="IA186">
        <v>31.8</v>
      </c>
      <c r="IB186">
        <v>1.86399</v>
      </c>
      <c r="IC186">
        <v>1.86012</v>
      </c>
      <c r="ID186">
        <v>1.85841</v>
      </c>
      <c r="IE186">
        <v>1.85975</v>
      </c>
      <c r="IF186">
        <v>1.85989</v>
      </c>
      <c r="IG186">
        <v>1.85838</v>
      </c>
      <c r="IH186">
        <v>1.85745</v>
      </c>
      <c r="II186">
        <v>1.85242</v>
      </c>
      <c r="IJ186">
        <v>0</v>
      </c>
      <c r="IK186">
        <v>0</v>
      </c>
      <c r="IL186">
        <v>0</v>
      </c>
      <c r="IM186">
        <v>0</v>
      </c>
      <c r="IN186" t="s">
        <v>441</v>
      </c>
      <c r="IO186" t="s">
        <v>442</v>
      </c>
      <c r="IP186" t="s">
        <v>443</v>
      </c>
      <c r="IQ186" t="s">
        <v>443</v>
      </c>
      <c r="IR186" t="s">
        <v>443</v>
      </c>
      <c r="IS186" t="s">
        <v>443</v>
      </c>
      <c r="IT186">
        <v>0</v>
      </c>
      <c r="IU186">
        <v>100</v>
      </c>
      <c r="IV186">
        <v>100</v>
      </c>
      <c r="IW186">
        <v>-0.22</v>
      </c>
      <c r="IX186">
        <v>0.2877</v>
      </c>
      <c r="IY186">
        <v>-0.819046093373875</v>
      </c>
      <c r="IZ186">
        <v>-0.0008311593448893811</v>
      </c>
      <c r="JA186">
        <v>1.768286430498992E-06</v>
      </c>
      <c r="JB186">
        <v>-5.176383660599935E-10</v>
      </c>
      <c r="JC186">
        <v>0.01793090377665582</v>
      </c>
      <c r="JD186">
        <v>0.002652576625932546</v>
      </c>
      <c r="JE186">
        <v>0.0004569377311329863</v>
      </c>
      <c r="JF186">
        <v>1.003524486243527E-07</v>
      </c>
      <c r="JG186">
        <v>2</v>
      </c>
      <c r="JH186">
        <v>1975</v>
      </c>
      <c r="JI186">
        <v>1</v>
      </c>
      <c r="JJ186">
        <v>26</v>
      </c>
      <c r="JK186">
        <v>201438</v>
      </c>
      <c r="JL186">
        <v>201438.2</v>
      </c>
      <c r="JM186">
        <v>2.66479</v>
      </c>
      <c r="JN186">
        <v>2.65381</v>
      </c>
      <c r="JO186">
        <v>1.49658</v>
      </c>
      <c r="JP186">
        <v>2.34497</v>
      </c>
      <c r="JQ186">
        <v>1.54907</v>
      </c>
      <c r="JR186">
        <v>2.34009</v>
      </c>
      <c r="JS186">
        <v>36.1754</v>
      </c>
      <c r="JT186">
        <v>24.1663</v>
      </c>
      <c r="JU186">
        <v>18</v>
      </c>
      <c r="JV186">
        <v>482.048</v>
      </c>
      <c r="JW186">
        <v>496.44</v>
      </c>
      <c r="JX186">
        <v>27.1027</v>
      </c>
      <c r="JY186">
        <v>29.1501</v>
      </c>
      <c r="JZ186">
        <v>30.0002</v>
      </c>
      <c r="KA186">
        <v>29.2968</v>
      </c>
      <c r="KB186">
        <v>29.2748</v>
      </c>
      <c r="KC186">
        <v>53.4771</v>
      </c>
      <c r="KD186">
        <v>19.6899</v>
      </c>
      <c r="KE186">
        <v>99.62779999999999</v>
      </c>
      <c r="KF186">
        <v>27.196</v>
      </c>
      <c r="KG186">
        <v>1209.47</v>
      </c>
      <c r="KH186">
        <v>20.4814</v>
      </c>
      <c r="KI186">
        <v>101.908</v>
      </c>
      <c r="KJ186">
        <v>91.40219999999999</v>
      </c>
    </row>
    <row r="187" spans="1:296">
      <c r="A187">
        <v>169</v>
      </c>
      <c r="B187">
        <v>1759075892</v>
      </c>
      <c r="C187">
        <v>2808.900000095367</v>
      </c>
      <c r="D187" t="s">
        <v>782</v>
      </c>
      <c r="E187" t="s">
        <v>783</v>
      </c>
      <c r="F187">
        <v>5</v>
      </c>
      <c r="G187" t="s">
        <v>639</v>
      </c>
      <c r="H187">
        <v>1759075884.214286</v>
      </c>
      <c r="I187">
        <f>(J187)/1000</f>
        <v>0</v>
      </c>
      <c r="J187">
        <f>IF(DO187, AM187, AG187)</f>
        <v>0</v>
      </c>
      <c r="K187">
        <f>IF(DO187, AH187, AF187)</f>
        <v>0</v>
      </c>
      <c r="L187">
        <f>DQ187 - IF(AT187&gt;1, K187*DK187*100.0/(AV187), 0)</f>
        <v>0</v>
      </c>
      <c r="M187">
        <f>((S187-I187/2)*L187-K187)/(S187+I187/2)</f>
        <v>0</v>
      </c>
      <c r="N187">
        <f>M187*(DX187+DY187)/1000.0</f>
        <v>0</v>
      </c>
      <c r="O187">
        <f>(DQ187 - IF(AT187&gt;1, K187*DK187*100.0/(AV187), 0))*(DX187+DY187)/1000.0</f>
        <v>0</v>
      </c>
      <c r="P187">
        <f>2.0/((1/R187-1/Q187)+SIGN(R187)*SQRT((1/R187-1/Q187)*(1/R187-1/Q187) + 4*DL187/((DL187+1)*(DL187+1))*(2*1/R187*1/Q187-1/Q187*1/Q187)))</f>
        <v>0</v>
      </c>
      <c r="Q187">
        <f>IF(LEFT(DM187,1)&lt;&gt;"0",IF(LEFT(DM187,1)="1",3.0,DN187),$D$5+$E$5*(EE187*DX187/($K$5*1000))+$F$5*(EE187*DX187/($K$5*1000))*MAX(MIN(DK187,$J$5),$I$5)*MAX(MIN(DK187,$J$5),$I$5)+$G$5*MAX(MIN(DK187,$J$5),$I$5)*(EE187*DX187/($K$5*1000))+$H$5*(EE187*DX187/($K$5*1000))*(EE187*DX187/($K$5*1000)))</f>
        <v>0</v>
      </c>
      <c r="R187">
        <f>I187*(1000-(1000*0.61365*exp(17.502*V187/(240.97+V187))/(DX187+DY187)+DS187)/2)/(1000*0.61365*exp(17.502*V187/(240.97+V187))/(DX187+DY187)-DS187)</f>
        <v>0</v>
      </c>
      <c r="S187">
        <f>1/((DL187+1)/(P187/1.6)+1/(Q187/1.37)) + DL187/((DL187+1)/(P187/1.6) + DL187/(Q187/1.37))</f>
        <v>0</v>
      </c>
      <c r="T187">
        <f>(DG187*DJ187)</f>
        <v>0</v>
      </c>
      <c r="U187">
        <f>(DZ187+(T187+2*0.95*5.67E-8*(((DZ187+$B$9)+273)^4-(DZ187+273)^4)-44100*I187)/(1.84*29.3*Q187+8*0.95*5.67E-8*(DZ187+273)^3))</f>
        <v>0</v>
      </c>
      <c r="V187">
        <f>($C$9*EA187+$D$9*EB187+$E$9*U187)</f>
        <v>0</v>
      </c>
      <c r="W187">
        <f>0.61365*exp(17.502*V187/(240.97+V187))</f>
        <v>0</v>
      </c>
      <c r="X187">
        <f>(Y187/Z187*100)</f>
        <v>0</v>
      </c>
      <c r="Y187">
        <f>DS187*(DX187+DY187)/1000</f>
        <v>0</v>
      </c>
      <c r="Z187">
        <f>0.61365*exp(17.502*DZ187/(240.97+DZ187))</f>
        <v>0</v>
      </c>
      <c r="AA187">
        <f>(W187-DS187*(DX187+DY187)/1000)</f>
        <v>0</v>
      </c>
      <c r="AB187">
        <f>(-I187*44100)</f>
        <v>0</v>
      </c>
      <c r="AC187">
        <f>2*29.3*Q187*0.92*(DZ187-V187)</f>
        <v>0</v>
      </c>
      <c r="AD187">
        <f>2*0.95*5.67E-8*(((DZ187+$B$9)+273)^4-(V187+273)^4)</f>
        <v>0</v>
      </c>
      <c r="AE187">
        <f>T187+AD187+AB187+AC187</f>
        <v>0</v>
      </c>
      <c r="AF187">
        <f>DW187*AT187*(DR187-DQ187*(1000-AT187*DT187)/(1000-AT187*DS187))/(100*DK187)</f>
        <v>0</v>
      </c>
      <c r="AG187">
        <f>1000*DW187*AT187*(DS187-DT187)/(100*DK187*(1000-AT187*DS187))</f>
        <v>0</v>
      </c>
      <c r="AH187">
        <f>(AI187 - AJ187 - DX187*1E3/(8.314*(DZ187+273.15)) * AL187/DW187 * AK187) * DW187/(100*DK187) * (1000 - DT187)/1000</f>
        <v>0</v>
      </c>
      <c r="AI187">
        <v>1218.048633546748</v>
      </c>
      <c r="AJ187">
        <v>1191.317454545454</v>
      </c>
      <c r="AK187">
        <v>3.411911217313512</v>
      </c>
      <c r="AL187">
        <v>65.07679589717384</v>
      </c>
      <c r="AM187">
        <f>(AO187 - AN187 + DX187*1E3/(8.314*(DZ187+273.15)) * AQ187/DW187 * AP187) * DW187/(100*DK187) * 1000/(1000 - AO187)</f>
        <v>0</v>
      </c>
      <c r="AN187">
        <v>20.47600216</v>
      </c>
      <c r="AO187">
        <v>21.78301575757576</v>
      </c>
      <c r="AP187">
        <v>-0.005361800865803235</v>
      </c>
      <c r="AQ187">
        <v>105.27</v>
      </c>
      <c r="AR187">
        <v>1</v>
      </c>
      <c r="AS187">
        <v>0</v>
      </c>
      <c r="AT187">
        <f>IF(AR187*$H$15&gt;=AV187,1.0,(AV187/(AV187-AR187*$H$15)))</f>
        <v>0</v>
      </c>
      <c r="AU187">
        <f>(AT187-1)*100</f>
        <v>0</v>
      </c>
      <c r="AV187">
        <f>MAX(0,($B$15+$C$15*EE187)/(1+$D$15*EE187)*DX187/(DZ187+273)*$E$15)</f>
        <v>0</v>
      </c>
      <c r="AW187" t="s">
        <v>437</v>
      </c>
      <c r="AX187" t="s">
        <v>437</v>
      </c>
      <c r="AY187">
        <v>0</v>
      </c>
      <c r="AZ187">
        <v>0</v>
      </c>
      <c r="BA187">
        <f>1-AY187/AZ187</f>
        <v>0</v>
      </c>
      <c r="BB187">
        <v>0</v>
      </c>
      <c r="BC187" t="s">
        <v>437</v>
      </c>
      <c r="BD187" t="s">
        <v>437</v>
      </c>
      <c r="BE187">
        <v>0</v>
      </c>
      <c r="BF187">
        <v>0</v>
      </c>
      <c r="BG187">
        <f>1-BE187/BF187</f>
        <v>0</v>
      </c>
      <c r="BH187">
        <v>0.5</v>
      </c>
      <c r="BI187">
        <f>DH187</f>
        <v>0</v>
      </c>
      <c r="BJ187">
        <f>K187</f>
        <v>0</v>
      </c>
      <c r="BK187">
        <f>BG187*BH187*BI187</f>
        <v>0</v>
      </c>
      <c r="BL187">
        <f>(BJ187-BB187)/BI187</f>
        <v>0</v>
      </c>
      <c r="BM187">
        <f>(AZ187-BF187)/BF187</f>
        <v>0</v>
      </c>
      <c r="BN187">
        <f>AY187/(BA187+AY187/BF187)</f>
        <v>0</v>
      </c>
      <c r="BO187" t="s">
        <v>437</v>
      </c>
      <c r="BP187">
        <v>0</v>
      </c>
      <c r="BQ187">
        <f>IF(BP187&lt;&gt;0, BP187, BN187)</f>
        <v>0</v>
      </c>
      <c r="BR187">
        <f>1-BQ187/BF187</f>
        <v>0</v>
      </c>
      <c r="BS187">
        <f>(BF187-BE187)/(BF187-BQ187)</f>
        <v>0</v>
      </c>
      <c r="BT187">
        <f>(AZ187-BF187)/(AZ187-BQ187)</f>
        <v>0</v>
      </c>
      <c r="BU187">
        <f>(BF187-BE187)/(BF187-AY187)</f>
        <v>0</v>
      </c>
      <c r="BV187">
        <f>(AZ187-BF187)/(AZ187-AY187)</f>
        <v>0</v>
      </c>
      <c r="BW187">
        <f>(BS187*BQ187/BE187)</f>
        <v>0</v>
      </c>
      <c r="BX187">
        <f>(1-BW187)</f>
        <v>0</v>
      </c>
      <c r="DG187">
        <f>$B$13*EF187+$C$13*EG187+$F$13*ER187*(1-EU187)</f>
        <v>0</v>
      </c>
      <c r="DH187">
        <f>DG187*DI187</f>
        <v>0</v>
      </c>
      <c r="DI187">
        <f>($B$13*$D$11+$C$13*$D$11+$F$13*((FE187+EW187)/MAX(FE187+EW187+FF187, 0.1)*$I$11+FF187/MAX(FE187+EW187+FF187, 0.1)*$J$11))/($B$13+$C$13+$F$13)</f>
        <v>0</v>
      </c>
      <c r="DJ187">
        <f>($B$13*$K$11+$C$13*$K$11+$F$13*((FE187+EW187)/MAX(FE187+EW187+FF187, 0.1)*$P$11+FF187/MAX(FE187+EW187+FF187, 0.1)*$Q$11))/($B$13+$C$13+$F$13)</f>
        <v>0</v>
      </c>
      <c r="DK187">
        <v>2.96</v>
      </c>
      <c r="DL187">
        <v>0.5</v>
      </c>
      <c r="DM187" t="s">
        <v>438</v>
      </c>
      <c r="DN187">
        <v>2</v>
      </c>
      <c r="DO187" t="b">
        <v>1</v>
      </c>
      <c r="DP187">
        <v>1759075884.214286</v>
      </c>
      <c r="DQ187">
        <v>1140.881428571429</v>
      </c>
      <c r="DR187">
        <v>1177.450714285714</v>
      </c>
      <c r="DS187">
        <v>21.82858214285715</v>
      </c>
      <c r="DT187">
        <v>20.49991428571428</v>
      </c>
      <c r="DU187">
        <v>1141.116071428571</v>
      </c>
      <c r="DV187">
        <v>21.54048928571428</v>
      </c>
      <c r="DW187">
        <v>499.9879285714286</v>
      </c>
      <c r="DX187">
        <v>90.90347857142856</v>
      </c>
      <c r="DY187">
        <v>0.06759086071428572</v>
      </c>
      <c r="DZ187">
        <v>28.74074285714286</v>
      </c>
      <c r="EA187">
        <v>29.992525</v>
      </c>
      <c r="EB187">
        <v>999.9000000000002</v>
      </c>
      <c r="EC187">
        <v>0</v>
      </c>
      <c r="ED187">
        <v>0</v>
      </c>
      <c r="EE187">
        <v>10003.99821428572</v>
      </c>
      <c r="EF187">
        <v>0</v>
      </c>
      <c r="EG187">
        <v>11.1107</v>
      </c>
      <c r="EH187">
        <v>-36.56943928571428</v>
      </c>
      <c r="EI187">
        <v>1166.34</v>
      </c>
      <c r="EJ187">
        <v>1202.092142857143</v>
      </c>
      <c r="EK187">
        <v>1.328651428571429</v>
      </c>
      <c r="EL187">
        <v>1177.450714285714</v>
      </c>
      <c r="EM187">
        <v>20.49991428571428</v>
      </c>
      <c r="EN187">
        <v>1.984293571428571</v>
      </c>
      <c r="EO187">
        <v>1.863514285714286</v>
      </c>
      <c r="EP187">
        <v>17.31953928571428</v>
      </c>
      <c r="EQ187">
        <v>16.32996785714286</v>
      </c>
      <c r="ER187">
        <v>1999.9875</v>
      </c>
      <c r="ES187">
        <v>0.9799964642857145</v>
      </c>
      <c r="ET187">
        <v>0.02000385</v>
      </c>
      <c r="EU187">
        <v>0</v>
      </c>
      <c r="EV187">
        <v>423.6973571428572</v>
      </c>
      <c r="EW187">
        <v>5.00078</v>
      </c>
      <c r="EX187">
        <v>8379.742142857143</v>
      </c>
      <c r="EY187">
        <v>16379.50357142857</v>
      </c>
      <c r="EZ187">
        <v>39.58235714285713</v>
      </c>
      <c r="FA187">
        <v>40.47299999999999</v>
      </c>
      <c r="FB187">
        <v>39.91264285714285</v>
      </c>
      <c r="FC187">
        <v>40.09346428571428</v>
      </c>
      <c r="FD187">
        <v>40.58442857142855</v>
      </c>
      <c r="FE187">
        <v>1955.0775</v>
      </c>
      <c r="FF187">
        <v>39.91</v>
      </c>
      <c r="FG187">
        <v>0</v>
      </c>
      <c r="FH187">
        <v>1759075884.2</v>
      </c>
      <c r="FI187">
        <v>0</v>
      </c>
      <c r="FJ187">
        <v>423.6747692307692</v>
      </c>
      <c r="FK187">
        <v>0.2970940075212227</v>
      </c>
      <c r="FL187">
        <v>6.331965840650216</v>
      </c>
      <c r="FM187">
        <v>8379.794230769232</v>
      </c>
      <c r="FN187">
        <v>15</v>
      </c>
      <c r="FO187">
        <v>0</v>
      </c>
      <c r="FP187" t="s">
        <v>439</v>
      </c>
      <c r="FQ187">
        <v>1746989605.5</v>
      </c>
      <c r="FR187">
        <v>1746989593.5</v>
      </c>
      <c r="FS187">
        <v>0</v>
      </c>
      <c r="FT187">
        <v>-0.274</v>
      </c>
      <c r="FU187">
        <v>-0.002</v>
      </c>
      <c r="FV187">
        <v>2.549</v>
      </c>
      <c r="FW187">
        <v>0.129</v>
      </c>
      <c r="FX187">
        <v>420</v>
      </c>
      <c r="FY187">
        <v>17</v>
      </c>
      <c r="FZ187">
        <v>0.02</v>
      </c>
      <c r="GA187">
        <v>0.04</v>
      </c>
      <c r="GB187">
        <v>-36.618425</v>
      </c>
      <c r="GC187">
        <v>1.058249155722383</v>
      </c>
      <c r="GD187">
        <v>0.1286725665206075</v>
      </c>
      <c r="GE187">
        <v>0</v>
      </c>
      <c r="GF187">
        <v>423.6957647058824</v>
      </c>
      <c r="GG187">
        <v>-0.1910771584324047</v>
      </c>
      <c r="GH187">
        <v>0.2881112998604303</v>
      </c>
      <c r="GI187">
        <v>1</v>
      </c>
      <c r="GJ187">
        <v>1.32528775</v>
      </c>
      <c r="GK187">
        <v>0.07887771106941703</v>
      </c>
      <c r="GL187">
        <v>0.01826166606412187</v>
      </c>
      <c r="GM187">
        <v>1</v>
      </c>
      <c r="GN187">
        <v>2</v>
      </c>
      <c r="GO187">
        <v>3</v>
      </c>
      <c r="GP187" t="s">
        <v>446</v>
      </c>
      <c r="GQ187">
        <v>3.10261</v>
      </c>
      <c r="GR187">
        <v>2.72555</v>
      </c>
      <c r="GS187">
        <v>0.177797</v>
      </c>
      <c r="GT187">
        <v>0.181293</v>
      </c>
      <c r="GU187">
        <v>0.101066</v>
      </c>
      <c r="GV187">
        <v>0.098122</v>
      </c>
      <c r="GW187">
        <v>21483</v>
      </c>
      <c r="GX187">
        <v>19431.7</v>
      </c>
      <c r="GY187">
        <v>26693</v>
      </c>
      <c r="GZ187">
        <v>23957.1</v>
      </c>
      <c r="HA187">
        <v>38404.3</v>
      </c>
      <c r="HB187">
        <v>31947.7</v>
      </c>
      <c r="HC187">
        <v>46608.7</v>
      </c>
      <c r="HD187">
        <v>37899.3</v>
      </c>
      <c r="HE187">
        <v>1.86745</v>
      </c>
      <c r="HF187">
        <v>1.865</v>
      </c>
      <c r="HG187">
        <v>0.119098</v>
      </c>
      <c r="HH187">
        <v>0</v>
      </c>
      <c r="HI187">
        <v>28.0561</v>
      </c>
      <c r="HJ187">
        <v>999.9</v>
      </c>
      <c r="HK187">
        <v>49</v>
      </c>
      <c r="HL187">
        <v>31.2</v>
      </c>
      <c r="HM187">
        <v>24.5974</v>
      </c>
      <c r="HN187">
        <v>61.3791</v>
      </c>
      <c r="HO187">
        <v>21.7388</v>
      </c>
      <c r="HP187">
        <v>1</v>
      </c>
      <c r="HQ187">
        <v>0.146314</v>
      </c>
      <c r="HR187">
        <v>0.102633</v>
      </c>
      <c r="HS187">
        <v>20.281</v>
      </c>
      <c r="HT187">
        <v>5.21235</v>
      </c>
      <c r="HU187">
        <v>11.98</v>
      </c>
      <c r="HV187">
        <v>4.96365</v>
      </c>
      <c r="HW187">
        <v>3.27448</v>
      </c>
      <c r="HX187">
        <v>9999</v>
      </c>
      <c r="HY187">
        <v>9999</v>
      </c>
      <c r="HZ187">
        <v>9999</v>
      </c>
      <c r="IA187">
        <v>31.8</v>
      </c>
      <c r="IB187">
        <v>1.86399</v>
      </c>
      <c r="IC187">
        <v>1.86009</v>
      </c>
      <c r="ID187">
        <v>1.85838</v>
      </c>
      <c r="IE187">
        <v>1.85975</v>
      </c>
      <c r="IF187">
        <v>1.85989</v>
      </c>
      <c r="IG187">
        <v>1.85838</v>
      </c>
      <c r="IH187">
        <v>1.85745</v>
      </c>
      <c r="II187">
        <v>1.85242</v>
      </c>
      <c r="IJ187">
        <v>0</v>
      </c>
      <c r="IK187">
        <v>0</v>
      </c>
      <c r="IL187">
        <v>0</v>
      </c>
      <c r="IM187">
        <v>0</v>
      </c>
      <c r="IN187" t="s">
        <v>441</v>
      </c>
      <c r="IO187" t="s">
        <v>442</v>
      </c>
      <c r="IP187" t="s">
        <v>443</v>
      </c>
      <c r="IQ187" t="s">
        <v>443</v>
      </c>
      <c r="IR187" t="s">
        <v>443</v>
      </c>
      <c r="IS187" t="s">
        <v>443</v>
      </c>
      <c r="IT187">
        <v>0</v>
      </c>
      <c r="IU187">
        <v>100</v>
      </c>
      <c r="IV187">
        <v>100</v>
      </c>
      <c r="IW187">
        <v>-0.2</v>
      </c>
      <c r="IX187">
        <v>0.287</v>
      </c>
      <c r="IY187">
        <v>-0.819046093373875</v>
      </c>
      <c r="IZ187">
        <v>-0.0008311593448893811</v>
      </c>
      <c r="JA187">
        <v>1.768286430498992E-06</v>
      </c>
      <c r="JB187">
        <v>-5.176383660599935E-10</v>
      </c>
      <c r="JC187">
        <v>0.01793090377665582</v>
      </c>
      <c r="JD187">
        <v>0.002652576625932546</v>
      </c>
      <c r="JE187">
        <v>0.0004569377311329863</v>
      </c>
      <c r="JF187">
        <v>1.003524486243527E-07</v>
      </c>
      <c r="JG187">
        <v>2</v>
      </c>
      <c r="JH187">
        <v>1975</v>
      </c>
      <c r="JI187">
        <v>1</v>
      </c>
      <c r="JJ187">
        <v>26</v>
      </c>
      <c r="JK187">
        <v>201438.1</v>
      </c>
      <c r="JL187">
        <v>201438.3</v>
      </c>
      <c r="JM187">
        <v>2.69287</v>
      </c>
      <c r="JN187">
        <v>2.60254</v>
      </c>
      <c r="JO187">
        <v>1.49658</v>
      </c>
      <c r="JP187">
        <v>2.34497</v>
      </c>
      <c r="JQ187">
        <v>1.54907</v>
      </c>
      <c r="JR187">
        <v>2.40723</v>
      </c>
      <c r="JS187">
        <v>36.1754</v>
      </c>
      <c r="JT187">
        <v>24.1751</v>
      </c>
      <c r="JU187">
        <v>18</v>
      </c>
      <c r="JV187">
        <v>482.727</v>
      </c>
      <c r="JW187">
        <v>495.819</v>
      </c>
      <c r="JX187">
        <v>27.1967</v>
      </c>
      <c r="JY187">
        <v>29.1532</v>
      </c>
      <c r="JZ187">
        <v>29.9999</v>
      </c>
      <c r="KA187">
        <v>29.2999</v>
      </c>
      <c r="KB187">
        <v>29.278</v>
      </c>
      <c r="KC187">
        <v>54.037</v>
      </c>
      <c r="KD187">
        <v>19.6899</v>
      </c>
      <c r="KE187">
        <v>99.62779999999999</v>
      </c>
      <c r="KF187">
        <v>27.2078</v>
      </c>
      <c r="KG187">
        <v>1222.83</v>
      </c>
      <c r="KH187">
        <v>20.4849</v>
      </c>
      <c r="KI187">
        <v>101.909</v>
      </c>
      <c r="KJ187">
        <v>91.4021</v>
      </c>
    </row>
    <row r="188" spans="1:296">
      <c r="A188">
        <v>170</v>
      </c>
      <c r="B188">
        <v>1759075897</v>
      </c>
      <c r="C188">
        <v>2813.900000095367</v>
      </c>
      <c r="D188" t="s">
        <v>784</v>
      </c>
      <c r="E188" t="s">
        <v>785</v>
      </c>
      <c r="F188">
        <v>5</v>
      </c>
      <c r="G188" t="s">
        <v>639</v>
      </c>
      <c r="H188">
        <v>1759075889.5</v>
      </c>
      <c r="I188">
        <f>(J188)/1000</f>
        <v>0</v>
      </c>
      <c r="J188">
        <f>IF(DO188, AM188, AG188)</f>
        <v>0</v>
      </c>
      <c r="K188">
        <f>IF(DO188, AH188, AF188)</f>
        <v>0</v>
      </c>
      <c r="L188">
        <f>DQ188 - IF(AT188&gt;1, K188*DK188*100.0/(AV188), 0)</f>
        <v>0</v>
      </c>
      <c r="M188">
        <f>((S188-I188/2)*L188-K188)/(S188+I188/2)</f>
        <v>0</v>
      </c>
      <c r="N188">
        <f>M188*(DX188+DY188)/1000.0</f>
        <v>0</v>
      </c>
      <c r="O188">
        <f>(DQ188 - IF(AT188&gt;1, K188*DK188*100.0/(AV188), 0))*(DX188+DY188)/1000.0</f>
        <v>0</v>
      </c>
      <c r="P188">
        <f>2.0/((1/R188-1/Q188)+SIGN(R188)*SQRT((1/R188-1/Q188)*(1/R188-1/Q188) + 4*DL188/((DL188+1)*(DL188+1))*(2*1/R188*1/Q188-1/Q188*1/Q188)))</f>
        <v>0</v>
      </c>
      <c r="Q188">
        <f>IF(LEFT(DM188,1)&lt;&gt;"0",IF(LEFT(DM188,1)="1",3.0,DN188),$D$5+$E$5*(EE188*DX188/($K$5*1000))+$F$5*(EE188*DX188/($K$5*1000))*MAX(MIN(DK188,$J$5),$I$5)*MAX(MIN(DK188,$J$5),$I$5)+$G$5*MAX(MIN(DK188,$J$5),$I$5)*(EE188*DX188/($K$5*1000))+$H$5*(EE188*DX188/($K$5*1000))*(EE188*DX188/($K$5*1000)))</f>
        <v>0</v>
      </c>
      <c r="R188">
        <f>I188*(1000-(1000*0.61365*exp(17.502*V188/(240.97+V188))/(DX188+DY188)+DS188)/2)/(1000*0.61365*exp(17.502*V188/(240.97+V188))/(DX188+DY188)-DS188)</f>
        <v>0</v>
      </c>
      <c r="S188">
        <f>1/((DL188+1)/(P188/1.6)+1/(Q188/1.37)) + DL188/((DL188+1)/(P188/1.6) + DL188/(Q188/1.37))</f>
        <v>0</v>
      </c>
      <c r="T188">
        <f>(DG188*DJ188)</f>
        <v>0</v>
      </c>
      <c r="U188">
        <f>(DZ188+(T188+2*0.95*5.67E-8*(((DZ188+$B$9)+273)^4-(DZ188+273)^4)-44100*I188)/(1.84*29.3*Q188+8*0.95*5.67E-8*(DZ188+273)^3))</f>
        <v>0</v>
      </c>
      <c r="V188">
        <f>($C$9*EA188+$D$9*EB188+$E$9*U188)</f>
        <v>0</v>
      </c>
      <c r="W188">
        <f>0.61365*exp(17.502*V188/(240.97+V188))</f>
        <v>0</v>
      </c>
      <c r="X188">
        <f>(Y188/Z188*100)</f>
        <v>0</v>
      </c>
      <c r="Y188">
        <f>DS188*(DX188+DY188)/1000</f>
        <v>0</v>
      </c>
      <c r="Z188">
        <f>0.61365*exp(17.502*DZ188/(240.97+DZ188))</f>
        <v>0</v>
      </c>
      <c r="AA188">
        <f>(W188-DS188*(DX188+DY188)/1000)</f>
        <v>0</v>
      </c>
      <c r="AB188">
        <f>(-I188*44100)</f>
        <v>0</v>
      </c>
      <c r="AC188">
        <f>2*29.3*Q188*0.92*(DZ188-V188)</f>
        <v>0</v>
      </c>
      <c r="AD188">
        <f>2*0.95*5.67E-8*(((DZ188+$B$9)+273)^4-(V188+273)^4)</f>
        <v>0</v>
      </c>
      <c r="AE188">
        <f>T188+AD188+AB188+AC188</f>
        <v>0</v>
      </c>
      <c r="AF188">
        <f>DW188*AT188*(DR188-DQ188*(1000-AT188*DT188)/(1000-AT188*DS188))/(100*DK188)</f>
        <v>0</v>
      </c>
      <c r="AG188">
        <f>1000*DW188*AT188*(DS188-DT188)/(100*DK188*(1000-AT188*DS188))</f>
        <v>0</v>
      </c>
      <c r="AH188">
        <f>(AI188 - AJ188 - DX188*1E3/(8.314*(DZ188+273.15)) * AL188/DW188 * AK188) * DW188/(100*DK188) * (1000 - DT188)/1000</f>
        <v>0</v>
      </c>
      <c r="AI188">
        <v>1235.295582166418</v>
      </c>
      <c r="AJ188">
        <v>1208.426909090909</v>
      </c>
      <c r="AK188">
        <v>3.417066119205661</v>
      </c>
      <c r="AL188">
        <v>65.07679589717384</v>
      </c>
      <c r="AM188">
        <f>(AO188 - AN188 + DX188*1E3/(8.314*(DZ188+273.15)) * AQ188/DW188 * AP188) * DW188/(100*DK188) * 1000/(1000 - AO188)</f>
        <v>0</v>
      </c>
      <c r="AN188">
        <v>20.47774909333334</v>
      </c>
      <c r="AO188">
        <v>21.76699030303031</v>
      </c>
      <c r="AP188">
        <v>-0.0008848751248753576</v>
      </c>
      <c r="AQ188">
        <v>105.27</v>
      </c>
      <c r="AR188">
        <v>1</v>
      </c>
      <c r="AS188">
        <v>0</v>
      </c>
      <c r="AT188">
        <f>IF(AR188*$H$15&gt;=AV188,1.0,(AV188/(AV188-AR188*$H$15)))</f>
        <v>0</v>
      </c>
      <c r="AU188">
        <f>(AT188-1)*100</f>
        <v>0</v>
      </c>
      <c r="AV188">
        <f>MAX(0,($B$15+$C$15*EE188)/(1+$D$15*EE188)*DX188/(DZ188+273)*$E$15)</f>
        <v>0</v>
      </c>
      <c r="AW188" t="s">
        <v>437</v>
      </c>
      <c r="AX188" t="s">
        <v>437</v>
      </c>
      <c r="AY188">
        <v>0</v>
      </c>
      <c r="AZ188">
        <v>0</v>
      </c>
      <c r="BA188">
        <f>1-AY188/AZ188</f>
        <v>0</v>
      </c>
      <c r="BB188">
        <v>0</v>
      </c>
      <c r="BC188" t="s">
        <v>437</v>
      </c>
      <c r="BD188" t="s">
        <v>437</v>
      </c>
      <c r="BE188">
        <v>0</v>
      </c>
      <c r="BF188">
        <v>0</v>
      </c>
      <c r="BG188">
        <f>1-BE188/BF188</f>
        <v>0</v>
      </c>
      <c r="BH188">
        <v>0.5</v>
      </c>
      <c r="BI188">
        <f>DH188</f>
        <v>0</v>
      </c>
      <c r="BJ188">
        <f>K188</f>
        <v>0</v>
      </c>
      <c r="BK188">
        <f>BG188*BH188*BI188</f>
        <v>0</v>
      </c>
      <c r="BL188">
        <f>(BJ188-BB188)/BI188</f>
        <v>0</v>
      </c>
      <c r="BM188">
        <f>(AZ188-BF188)/BF188</f>
        <v>0</v>
      </c>
      <c r="BN188">
        <f>AY188/(BA188+AY188/BF188)</f>
        <v>0</v>
      </c>
      <c r="BO188" t="s">
        <v>437</v>
      </c>
      <c r="BP188">
        <v>0</v>
      </c>
      <c r="BQ188">
        <f>IF(BP188&lt;&gt;0, BP188, BN188)</f>
        <v>0</v>
      </c>
      <c r="BR188">
        <f>1-BQ188/BF188</f>
        <v>0</v>
      </c>
      <c r="BS188">
        <f>(BF188-BE188)/(BF188-BQ188)</f>
        <v>0</v>
      </c>
      <c r="BT188">
        <f>(AZ188-BF188)/(AZ188-BQ188)</f>
        <v>0</v>
      </c>
      <c r="BU188">
        <f>(BF188-BE188)/(BF188-AY188)</f>
        <v>0</v>
      </c>
      <c r="BV188">
        <f>(AZ188-BF188)/(AZ188-AY188)</f>
        <v>0</v>
      </c>
      <c r="BW188">
        <f>(BS188*BQ188/BE188)</f>
        <v>0</v>
      </c>
      <c r="BX188">
        <f>(1-BW188)</f>
        <v>0</v>
      </c>
      <c r="DG188">
        <f>$B$13*EF188+$C$13*EG188+$F$13*ER188*(1-EU188)</f>
        <v>0</v>
      </c>
      <c r="DH188">
        <f>DG188*DI188</f>
        <v>0</v>
      </c>
      <c r="DI188">
        <f>($B$13*$D$11+$C$13*$D$11+$F$13*((FE188+EW188)/MAX(FE188+EW188+FF188, 0.1)*$I$11+FF188/MAX(FE188+EW188+FF188, 0.1)*$J$11))/($B$13+$C$13+$F$13)</f>
        <v>0</v>
      </c>
      <c r="DJ188">
        <f>($B$13*$K$11+$C$13*$K$11+$F$13*((FE188+EW188)/MAX(FE188+EW188+FF188, 0.1)*$P$11+FF188/MAX(FE188+EW188+FF188, 0.1)*$Q$11))/($B$13+$C$13+$F$13)</f>
        <v>0</v>
      </c>
      <c r="DK188">
        <v>2.96</v>
      </c>
      <c r="DL188">
        <v>0.5</v>
      </c>
      <c r="DM188" t="s">
        <v>438</v>
      </c>
      <c r="DN188">
        <v>2</v>
      </c>
      <c r="DO188" t="b">
        <v>1</v>
      </c>
      <c r="DP188">
        <v>1759075889.5</v>
      </c>
      <c r="DQ188">
        <v>1158.656666666667</v>
      </c>
      <c r="DR188">
        <v>1195.19037037037</v>
      </c>
      <c r="DS188">
        <v>21.79868148148148</v>
      </c>
      <c r="DT188">
        <v>20.47677777777778</v>
      </c>
      <c r="DU188">
        <v>1158.87</v>
      </c>
      <c r="DV188">
        <v>21.51124814814814</v>
      </c>
      <c r="DW188">
        <v>500.0324444444444</v>
      </c>
      <c r="DX188">
        <v>90.90404814814814</v>
      </c>
      <c r="DY188">
        <v>0.0675695925925926</v>
      </c>
      <c r="DZ188">
        <v>28.73914444444445</v>
      </c>
      <c r="EA188">
        <v>29.99027037037037</v>
      </c>
      <c r="EB188">
        <v>999.9000000000001</v>
      </c>
      <c r="EC188">
        <v>0</v>
      </c>
      <c r="ED188">
        <v>0</v>
      </c>
      <c r="EE188">
        <v>9997.81962962963</v>
      </c>
      <c r="EF188">
        <v>0</v>
      </c>
      <c r="EG188">
        <v>11.1107</v>
      </c>
      <c r="EH188">
        <v>-36.53431111111111</v>
      </c>
      <c r="EI188">
        <v>1184.476296296296</v>
      </c>
      <c r="EJ188">
        <v>1220.175925925926</v>
      </c>
      <c r="EK188">
        <v>1.321891481481481</v>
      </c>
      <c r="EL188">
        <v>1195.19037037037</v>
      </c>
      <c r="EM188">
        <v>20.47677777777778</v>
      </c>
      <c r="EN188">
        <v>1.981588518518518</v>
      </c>
      <c r="EO188">
        <v>1.861422592592592</v>
      </c>
      <c r="EP188">
        <v>17.29795925925926</v>
      </c>
      <c r="EQ188">
        <v>16.31235925925926</v>
      </c>
      <c r="ER188">
        <v>2000.024444444444</v>
      </c>
      <c r="ES188">
        <v>0.9799967777777779</v>
      </c>
      <c r="ET188">
        <v>0.02000352962962963</v>
      </c>
      <c r="EU188">
        <v>0</v>
      </c>
      <c r="EV188">
        <v>423.7087777777778</v>
      </c>
      <c r="EW188">
        <v>5.00078</v>
      </c>
      <c r="EX188">
        <v>8380.207037037037</v>
      </c>
      <c r="EY188">
        <v>16379.8</v>
      </c>
      <c r="EZ188">
        <v>39.59696296296296</v>
      </c>
      <c r="FA188">
        <v>40.465</v>
      </c>
      <c r="FB188">
        <v>39.91399999999999</v>
      </c>
      <c r="FC188">
        <v>40.11781481481481</v>
      </c>
      <c r="FD188">
        <v>40.60851851851852</v>
      </c>
      <c r="FE188">
        <v>1955.114444444445</v>
      </c>
      <c r="FF188">
        <v>39.91</v>
      </c>
      <c r="FG188">
        <v>0</v>
      </c>
      <c r="FH188">
        <v>1759075889</v>
      </c>
      <c r="FI188">
        <v>0</v>
      </c>
      <c r="FJ188">
        <v>423.6854615384615</v>
      </c>
      <c r="FK188">
        <v>-0.6109401792507134</v>
      </c>
      <c r="FL188">
        <v>-0.4006837404263859</v>
      </c>
      <c r="FM188">
        <v>8380.163076923076</v>
      </c>
      <c r="FN188">
        <v>15</v>
      </c>
      <c r="FO188">
        <v>0</v>
      </c>
      <c r="FP188" t="s">
        <v>439</v>
      </c>
      <c r="FQ188">
        <v>1746989605.5</v>
      </c>
      <c r="FR188">
        <v>1746989593.5</v>
      </c>
      <c r="FS188">
        <v>0</v>
      </c>
      <c r="FT188">
        <v>-0.274</v>
      </c>
      <c r="FU188">
        <v>-0.002</v>
      </c>
      <c r="FV188">
        <v>2.549</v>
      </c>
      <c r="FW188">
        <v>0.129</v>
      </c>
      <c r="FX188">
        <v>420</v>
      </c>
      <c r="FY188">
        <v>17</v>
      </c>
      <c r="FZ188">
        <v>0.02</v>
      </c>
      <c r="GA188">
        <v>0.04</v>
      </c>
      <c r="GB188">
        <v>-36.56561707317073</v>
      </c>
      <c r="GC188">
        <v>0.6697275261323018</v>
      </c>
      <c r="GD188">
        <v>0.108186327305367</v>
      </c>
      <c r="GE188">
        <v>0</v>
      </c>
      <c r="GF188">
        <v>423.6759999999999</v>
      </c>
      <c r="GG188">
        <v>-0.007394962949952898</v>
      </c>
      <c r="GH188">
        <v>0.274971335404469</v>
      </c>
      <c r="GI188">
        <v>1</v>
      </c>
      <c r="GJ188">
        <v>1.32101756097561</v>
      </c>
      <c r="GK188">
        <v>-0.09472181184668726</v>
      </c>
      <c r="GL188">
        <v>0.02194561312687742</v>
      </c>
      <c r="GM188">
        <v>1</v>
      </c>
      <c r="GN188">
        <v>2</v>
      </c>
      <c r="GO188">
        <v>3</v>
      </c>
      <c r="GP188" t="s">
        <v>446</v>
      </c>
      <c r="GQ188">
        <v>3.10224</v>
      </c>
      <c r="GR188">
        <v>2.72541</v>
      </c>
      <c r="GS188">
        <v>0.179373</v>
      </c>
      <c r="GT188">
        <v>0.18283</v>
      </c>
      <c r="GU188">
        <v>0.101016</v>
      </c>
      <c r="GV188">
        <v>0.0981375</v>
      </c>
      <c r="GW188">
        <v>21441.8</v>
      </c>
      <c r="GX188">
        <v>19395.2</v>
      </c>
      <c r="GY188">
        <v>26692.9</v>
      </c>
      <c r="GZ188">
        <v>23957.1</v>
      </c>
      <c r="HA188">
        <v>38406.4</v>
      </c>
      <c r="HB188">
        <v>31947.3</v>
      </c>
      <c r="HC188">
        <v>46608.4</v>
      </c>
      <c r="HD188">
        <v>37899.2</v>
      </c>
      <c r="HE188">
        <v>1.86653</v>
      </c>
      <c r="HF188">
        <v>1.86542</v>
      </c>
      <c r="HG188">
        <v>0.118788</v>
      </c>
      <c r="HH188">
        <v>0</v>
      </c>
      <c r="HI188">
        <v>28.0516</v>
      </c>
      <c r="HJ188">
        <v>999.9</v>
      </c>
      <c r="HK188">
        <v>49</v>
      </c>
      <c r="HL188">
        <v>31.2</v>
      </c>
      <c r="HM188">
        <v>24.5981</v>
      </c>
      <c r="HN188">
        <v>60.7291</v>
      </c>
      <c r="HO188">
        <v>21.9912</v>
      </c>
      <c r="HP188">
        <v>1</v>
      </c>
      <c r="HQ188">
        <v>0.1467</v>
      </c>
      <c r="HR188">
        <v>0.206773</v>
      </c>
      <c r="HS188">
        <v>20.2809</v>
      </c>
      <c r="HT188">
        <v>5.2116</v>
      </c>
      <c r="HU188">
        <v>11.98</v>
      </c>
      <c r="HV188">
        <v>4.96355</v>
      </c>
      <c r="HW188">
        <v>3.2744</v>
      </c>
      <c r="HX188">
        <v>9999</v>
      </c>
      <c r="HY188">
        <v>9999</v>
      </c>
      <c r="HZ188">
        <v>9999</v>
      </c>
      <c r="IA188">
        <v>31.8</v>
      </c>
      <c r="IB188">
        <v>1.86398</v>
      </c>
      <c r="IC188">
        <v>1.86008</v>
      </c>
      <c r="ID188">
        <v>1.85838</v>
      </c>
      <c r="IE188">
        <v>1.85975</v>
      </c>
      <c r="IF188">
        <v>1.85989</v>
      </c>
      <c r="IG188">
        <v>1.85837</v>
      </c>
      <c r="IH188">
        <v>1.85745</v>
      </c>
      <c r="II188">
        <v>1.85242</v>
      </c>
      <c r="IJ188">
        <v>0</v>
      </c>
      <c r="IK188">
        <v>0</v>
      </c>
      <c r="IL188">
        <v>0</v>
      </c>
      <c r="IM188">
        <v>0</v>
      </c>
      <c r="IN188" t="s">
        <v>441</v>
      </c>
      <c r="IO188" t="s">
        <v>442</v>
      </c>
      <c r="IP188" t="s">
        <v>443</v>
      </c>
      <c r="IQ188" t="s">
        <v>443</v>
      </c>
      <c r="IR188" t="s">
        <v>443</v>
      </c>
      <c r="IS188" t="s">
        <v>443</v>
      </c>
      <c r="IT188">
        <v>0</v>
      </c>
      <c r="IU188">
        <v>100</v>
      </c>
      <c r="IV188">
        <v>100</v>
      </c>
      <c r="IW188">
        <v>-0.19</v>
      </c>
      <c r="IX188">
        <v>0.2867</v>
      </c>
      <c r="IY188">
        <v>-0.819046093373875</v>
      </c>
      <c r="IZ188">
        <v>-0.0008311593448893811</v>
      </c>
      <c r="JA188">
        <v>1.768286430498992E-06</v>
      </c>
      <c r="JB188">
        <v>-5.176383660599935E-10</v>
      </c>
      <c r="JC188">
        <v>0.01793090377665582</v>
      </c>
      <c r="JD188">
        <v>0.002652576625932546</v>
      </c>
      <c r="JE188">
        <v>0.0004569377311329863</v>
      </c>
      <c r="JF188">
        <v>1.003524486243527E-07</v>
      </c>
      <c r="JG188">
        <v>2</v>
      </c>
      <c r="JH188">
        <v>1975</v>
      </c>
      <c r="JI188">
        <v>1</v>
      </c>
      <c r="JJ188">
        <v>26</v>
      </c>
      <c r="JK188">
        <v>201438.2</v>
      </c>
      <c r="JL188">
        <v>201438.4</v>
      </c>
      <c r="JM188">
        <v>2.71973</v>
      </c>
      <c r="JN188">
        <v>2.60986</v>
      </c>
      <c r="JO188">
        <v>1.49658</v>
      </c>
      <c r="JP188">
        <v>2.34497</v>
      </c>
      <c r="JQ188">
        <v>1.54907</v>
      </c>
      <c r="JR188">
        <v>2.323</v>
      </c>
      <c r="JS188">
        <v>36.1754</v>
      </c>
      <c r="JT188">
        <v>24.1751</v>
      </c>
      <c r="JU188">
        <v>18</v>
      </c>
      <c r="JV188">
        <v>482.21</v>
      </c>
      <c r="JW188">
        <v>496.126</v>
      </c>
      <c r="JX188">
        <v>27.221</v>
      </c>
      <c r="JY188">
        <v>29.1561</v>
      </c>
      <c r="JZ188">
        <v>30.0002</v>
      </c>
      <c r="KA188">
        <v>29.3029</v>
      </c>
      <c r="KB188">
        <v>29.2809</v>
      </c>
      <c r="KC188">
        <v>54.6751</v>
      </c>
      <c r="KD188">
        <v>19.6899</v>
      </c>
      <c r="KE188">
        <v>99.62779999999999</v>
      </c>
      <c r="KF188">
        <v>27.2107</v>
      </c>
      <c r="KG188">
        <v>1242.93</v>
      </c>
      <c r="KH188">
        <v>20.4948</v>
      </c>
      <c r="KI188">
        <v>101.908</v>
      </c>
      <c r="KJ188">
        <v>91.402</v>
      </c>
    </row>
    <row r="189" spans="1:296">
      <c r="A189">
        <v>171</v>
      </c>
      <c r="B189">
        <v>1759075902</v>
      </c>
      <c r="C189">
        <v>2818.900000095367</v>
      </c>
      <c r="D189" t="s">
        <v>786</v>
      </c>
      <c r="E189" t="s">
        <v>787</v>
      </c>
      <c r="F189">
        <v>5</v>
      </c>
      <c r="G189" t="s">
        <v>639</v>
      </c>
      <c r="H189">
        <v>1759075894.214286</v>
      </c>
      <c r="I189">
        <f>(J189)/1000</f>
        <v>0</v>
      </c>
      <c r="J189">
        <f>IF(DO189, AM189, AG189)</f>
        <v>0</v>
      </c>
      <c r="K189">
        <f>IF(DO189, AH189, AF189)</f>
        <v>0</v>
      </c>
      <c r="L189">
        <f>DQ189 - IF(AT189&gt;1, K189*DK189*100.0/(AV189), 0)</f>
        <v>0</v>
      </c>
      <c r="M189">
        <f>((S189-I189/2)*L189-K189)/(S189+I189/2)</f>
        <v>0</v>
      </c>
      <c r="N189">
        <f>M189*(DX189+DY189)/1000.0</f>
        <v>0</v>
      </c>
      <c r="O189">
        <f>(DQ189 - IF(AT189&gt;1, K189*DK189*100.0/(AV189), 0))*(DX189+DY189)/1000.0</f>
        <v>0</v>
      </c>
      <c r="P189">
        <f>2.0/((1/R189-1/Q189)+SIGN(R189)*SQRT((1/R189-1/Q189)*(1/R189-1/Q189) + 4*DL189/((DL189+1)*(DL189+1))*(2*1/R189*1/Q189-1/Q189*1/Q189)))</f>
        <v>0</v>
      </c>
      <c r="Q189">
        <f>IF(LEFT(DM189,1)&lt;&gt;"0",IF(LEFT(DM189,1)="1",3.0,DN189),$D$5+$E$5*(EE189*DX189/($K$5*1000))+$F$5*(EE189*DX189/($K$5*1000))*MAX(MIN(DK189,$J$5),$I$5)*MAX(MIN(DK189,$J$5),$I$5)+$G$5*MAX(MIN(DK189,$J$5),$I$5)*(EE189*DX189/($K$5*1000))+$H$5*(EE189*DX189/($K$5*1000))*(EE189*DX189/($K$5*1000)))</f>
        <v>0</v>
      </c>
      <c r="R189">
        <f>I189*(1000-(1000*0.61365*exp(17.502*V189/(240.97+V189))/(DX189+DY189)+DS189)/2)/(1000*0.61365*exp(17.502*V189/(240.97+V189))/(DX189+DY189)-DS189)</f>
        <v>0</v>
      </c>
      <c r="S189">
        <f>1/((DL189+1)/(P189/1.6)+1/(Q189/1.37)) + DL189/((DL189+1)/(P189/1.6) + DL189/(Q189/1.37))</f>
        <v>0</v>
      </c>
      <c r="T189">
        <f>(DG189*DJ189)</f>
        <v>0</v>
      </c>
      <c r="U189">
        <f>(DZ189+(T189+2*0.95*5.67E-8*(((DZ189+$B$9)+273)^4-(DZ189+273)^4)-44100*I189)/(1.84*29.3*Q189+8*0.95*5.67E-8*(DZ189+273)^3))</f>
        <v>0</v>
      </c>
      <c r="V189">
        <f>($C$9*EA189+$D$9*EB189+$E$9*U189)</f>
        <v>0</v>
      </c>
      <c r="W189">
        <f>0.61365*exp(17.502*V189/(240.97+V189))</f>
        <v>0</v>
      </c>
      <c r="X189">
        <f>(Y189/Z189*100)</f>
        <v>0</v>
      </c>
      <c r="Y189">
        <f>DS189*(DX189+DY189)/1000</f>
        <v>0</v>
      </c>
      <c r="Z189">
        <f>0.61365*exp(17.502*DZ189/(240.97+DZ189))</f>
        <v>0</v>
      </c>
      <c r="AA189">
        <f>(W189-DS189*(DX189+DY189)/1000)</f>
        <v>0</v>
      </c>
      <c r="AB189">
        <f>(-I189*44100)</f>
        <v>0</v>
      </c>
      <c r="AC189">
        <f>2*29.3*Q189*0.92*(DZ189-V189)</f>
        <v>0</v>
      </c>
      <c r="AD189">
        <f>2*0.95*5.67E-8*(((DZ189+$B$9)+273)^4-(V189+273)^4)</f>
        <v>0</v>
      </c>
      <c r="AE189">
        <f>T189+AD189+AB189+AC189</f>
        <v>0</v>
      </c>
      <c r="AF189">
        <f>DW189*AT189*(DR189-DQ189*(1000-AT189*DT189)/(1000-AT189*DS189))/(100*DK189)</f>
        <v>0</v>
      </c>
      <c r="AG189">
        <f>1000*DW189*AT189*(DS189-DT189)/(100*DK189*(1000-AT189*DS189))</f>
        <v>0</v>
      </c>
      <c r="AH189">
        <f>(AI189 - AJ189 - DX189*1E3/(8.314*(DZ189+273.15)) * AL189/DW189 * AK189) * DW189/(100*DK189) * (1000 - DT189)/1000</f>
        <v>0</v>
      </c>
      <c r="AI189">
        <v>1252.173999185493</v>
      </c>
      <c r="AJ189">
        <v>1225.343636363636</v>
      </c>
      <c r="AK189">
        <v>3.364944242142198</v>
      </c>
      <c r="AL189">
        <v>65.07679589717384</v>
      </c>
      <c r="AM189">
        <f>(AO189 - AN189 + DX189*1E3/(8.314*(DZ189+273.15)) * AQ189/DW189 * AP189) * DW189/(100*DK189) * 1000/(1000 - AO189)</f>
        <v>0</v>
      </c>
      <c r="AN189">
        <v>20.47842405333333</v>
      </c>
      <c r="AO189">
        <v>21.75478909090909</v>
      </c>
      <c r="AP189">
        <v>-0.0003769094673450933</v>
      </c>
      <c r="AQ189">
        <v>105.27</v>
      </c>
      <c r="AR189">
        <v>1</v>
      </c>
      <c r="AS189">
        <v>0</v>
      </c>
      <c r="AT189">
        <f>IF(AR189*$H$15&gt;=AV189,1.0,(AV189/(AV189-AR189*$H$15)))</f>
        <v>0</v>
      </c>
      <c r="AU189">
        <f>(AT189-1)*100</f>
        <v>0</v>
      </c>
      <c r="AV189">
        <f>MAX(0,($B$15+$C$15*EE189)/(1+$D$15*EE189)*DX189/(DZ189+273)*$E$15)</f>
        <v>0</v>
      </c>
      <c r="AW189" t="s">
        <v>437</v>
      </c>
      <c r="AX189" t="s">
        <v>437</v>
      </c>
      <c r="AY189">
        <v>0</v>
      </c>
      <c r="AZ189">
        <v>0</v>
      </c>
      <c r="BA189">
        <f>1-AY189/AZ189</f>
        <v>0</v>
      </c>
      <c r="BB189">
        <v>0</v>
      </c>
      <c r="BC189" t="s">
        <v>437</v>
      </c>
      <c r="BD189" t="s">
        <v>437</v>
      </c>
      <c r="BE189">
        <v>0</v>
      </c>
      <c r="BF189">
        <v>0</v>
      </c>
      <c r="BG189">
        <f>1-BE189/BF189</f>
        <v>0</v>
      </c>
      <c r="BH189">
        <v>0.5</v>
      </c>
      <c r="BI189">
        <f>DH189</f>
        <v>0</v>
      </c>
      <c r="BJ189">
        <f>K189</f>
        <v>0</v>
      </c>
      <c r="BK189">
        <f>BG189*BH189*BI189</f>
        <v>0</v>
      </c>
      <c r="BL189">
        <f>(BJ189-BB189)/BI189</f>
        <v>0</v>
      </c>
      <c r="BM189">
        <f>(AZ189-BF189)/BF189</f>
        <v>0</v>
      </c>
      <c r="BN189">
        <f>AY189/(BA189+AY189/BF189)</f>
        <v>0</v>
      </c>
      <c r="BO189" t="s">
        <v>437</v>
      </c>
      <c r="BP189">
        <v>0</v>
      </c>
      <c r="BQ189">
        <f>IF(BP189&lt;&gt;0, BP189, BN189)</f>
        <v>0</v>
      </c>
      <c r="BR189">
        <f>1-BQ189/BF189</f>
        <v>0</v>
      </c>
      <c r="BS189">
        <f>(BF189-BE189)/(BF189-BQ189)</f>
        <v>0</v>
      </c>
      <c r="BT189">
        <f>(AZ189-BF189)/(AZ189-BQ189)</f>
        <v>0</v>
      </c>
      <c r="BU189">
        <f>(BF189-BE189)/(BF189-AY189)</f>
        <v>0</v>
      </c>
      <c r="BV189">
        <f>(AZ189-BF189)/(AZ189-AY189)</f>
        <v>0</v>
      </c>
      <c r="BW189">
        <f>(BS189*BQ189/BE189)</f>
        <v>0</v>
      </c>
      <c r="BX189">
        <f>(1-BW189)</f>
        <v>0</v>
      </c>
      <c r="DG189">
        <f>$B$13*EF189+$C$13*EG189+$F$13*ER189*(1-EU189)</f>
        <v>0</v>
      </c>
      <c r="DH189">
        <f>DG189*DI189</f>
        <v>0</v>
      </c>
      <c r="DI189">
        <f>($B$13*$D$11+$C$13*$D$11+$F$13*((FE189+EW189)/MAX(FE189+EW189+FF189, 0.1)*$I$11+FF189/MAX(FE189+EW189+FF189, 0.1)*$J$11))/($B$13+$C$13+$F$13)</f>
        <v>0</v>
      </c>
      <c r="DJ189">
        <f>($B$13*$K$11+$C$13*$K$11+$F$13*((FE189+EW189)/MAX(FE189+EW189+FF189, 0.1)*$P$11+FF189/MAX(FE189+EW189+FF189, 0.1)*$Q$11))/($B$13+$C$13+$F$13)</f>
        <v>0</v>
      </c>
      <c r="DK189">
        <v>2.96</v>
      </c>
      <c r="DL189">
        <v>0.5</v>
      </c>
      <c r="DM189" t="s">
        <v>438</v>
      </c>
      <c r="DN189">
        <v>2</v>
      </c>
      <c r="DO189" t="b">
        <v>1</v>
      </c>
      <c r="DP189">
        <v>1759075894.214286</v>
      </c>
      <c r="DQ189">
        <v>1174.450714285714</v>
      </c>
      <c r="DR189">
        <v>1210.918571428572</v>
      </c>
      <c r="DS189">
        <v>21.77669999999999</v>
      </c>
      <c r="DT189">
        <v>20.47707142857143</v>
      </c>
      <c r="DU189">
        <v>1174.645</v>
      </c>
      <c r="DV189">
        <v>21.48975357142857</v>
      </c>
      <c r="DW189">
        <v>500.0334285714285</v>
      </c>
      <c r="DX189">
        <v>90.90437142857142</v>
      </c>
      <c r="DY189">
        <v>0.06751129285714287</v>
      </c>
      <c r="DZ189">
        <v>28.73922857142857</v>
      </c>
      <c r="EA189">
        <v>29.99309285714286</v>
      </c>
      <c r="EB189">
        <v>999.9000000000002</v>
      </c>
      <c r="EC189">
        <v>0</v>
      </c>
      <c r="ED189">
        <v>0</v>
      </c>
      <c r="EE189">
        <v>9993.813571428573</v>
      </c>
      <c r="EF189">
        <v>0</v>
      </c>
      <c r="EG189">
        <v>11.1107</v>
      </c>
      <c r="EH189">
        <v>-36.468125</v>
      </c>
      <c r="EI189">
        <v>1200.595714285714</v>
      </c>
      <c r="EJ189">
        <v>1236.233571428571</v>
      </c>
      <c r="EK189">
        <v>1.299625</v>
      </c>
      <c r="EL189">
        <v>1210.918571428572</v>
      </c>
      <c r="EM189">
        <v>20.47707142857143</v>
      </c>
      <c r="EN189">
        <v>1.979596785714286</v>
      </c>
      <c r="EO189">
        <v>1.861455357142857</v>
      </c>
      <c r="EP189">
        <v>17.28206428571429</v>
      </c>
      <c r="EQ189">
        <v>16.31263214285714</v>
      </c>
      <c r="ER189">
        <v>2000.018214285714</v>
      </c>
      <c r="ES189">
        <v>0.9799966785714288</v>
      </c>
      <c r="ET189">
        <v>0.02000363214285714</v>
      </c>
      <c r="EU189">
        <v>0</v>
      </c>
      <c r="EV189">
        <v>423.6839642857143</v>
      </c>
      <c r="EW189">
        <v>5.00078</v>
      </c>
      <c r="EX189">
        <v>8380.147500000001</v>
      </c>
      <c r="EY189">
        <v>16379.76071428571</v>
      </c>
      <c r="EZ189">
        <v>39.62921428571428</v>
      </c>
      <c r="FA189">
        <v>40.47296428571428</v>
      </c>
      <c r="FB189">
        <v>39.89482142857143</v>
      </c>
      <c r="FC189">
        <v>40.14489285714286</v>
      </c>
      <c r="FD189">
        <v>40.58907142857142</v>
      </c>
      <c r="FE189">
        <v>1955.108214285714</v>
      </c>
      <c r="FF189">
        <v>39.91</v>
      </c>
      <c r="FG189">
        <v>0</v>
      </c>
      <c r="FH189">
        <v>1759075893.8</v>
      </c>
      <c r="FI189">
        <v>0</v>
      </c>
      <c r="FJ189">
        <v>423.6539615384615</v>
      </c>
      <c r="FK189">
        <v>0.1139487152928354</v>
      </c>
      <c r="FL189">
        <v>-2.02324784588404</v>
      </c>
      <c r="FM189">
        <v>8380.136923076921</v>
      </c>
      <c r="FN189">
        <v>15</v>
      </c>
      <c r="FO189">
        <v>0</v>
      </c>
      <c r="FP189" t="s">
        <v>439</v>
      </c>
      <c r="FQ189">
        <v>1746989605.5</v>
      </c>
      <c r="FR189">
        <v>1746989593.5</v>
      </c>
      <c r="FS189">
        <v>0</v>
      </c>
      <c r="FT189">
        <v>-0.274</v>
      </c>
      <c r="FU189">
        <v>-0.002</v>
      </c>
      <c r="FV189">
        <v>2.549</v>
      </c>
      <c r="FW189">
        <v>0.129</v>
      </c>
      <c r="FX189">
        <v>420</v>
      </c>
      <c r="FY189">
        <v>17</v>
      </c>
      <c r="FZ189">
        <v>0.02</v>
      </c>
      <c r="GA189">
        <v>0.04</v>
      </c>
      <c r="GB189">
        <v>-36.50418292682927</v>
      </c>
      <c r="GC189">
        <v>0.5902724738674818</v>
      </c>
      <c r="GD189">
        <v>0.09416752819865004</v>
      </c>
      <c r="GE189">
        <v>0</v>
      </c>
      <c r="GF189">
        <v>423.6673235294117</v>
      </c>
      <c r="GG189">
        <v>-0.5017723466220242</v>
      </c>
      <c r="GH189">
        <v>0.2676204204584675</v>
      </c>
      <c r="GI189">
        <v>1</v>
      </c>
      <c r="GJ189">
        <v>1.315906097560976</v>
      </c>
      <c r="GK189">
        <v>-0.2598802787456467</v>
      </c>
      <c r="GL189">
        <v>0.02678508448044598</v>
      </c>
      <c r="GM189">
        <v>0</v>
      </c>
      <c r="GN189">
        <v>1</v>
      </c>
      <c r="GO189">
        <v>3</v>
      </c>
      <c r="GP189" t="s">
        <v>455</v>
      </c>
      <c r="GQ189">
        <v>3.10202</v>
      </c>
      <c r="GR189">
        <v>2.72558</v>
      </c>
      <c r="GS189">
        <v>0.18092</v>
      </c>
      <c r="GT189">
        <v>0.184369</v>
      </c>
      <c r="GU189">
        <v>0.100977</v>
      </c>
      <c r="GV189">
        <v>0.09813429999999999</v>
      </c>
      <c r="GW189">
        <v>21401.4</v>
      </c>
      <c r="GX189">
        <v>19358.4</v>
      </c>
      <c r="GY189">
        <v>26693</v>
      </c>
      <c r="GZ189">
        <v>23956.8</v>
      </c>
      <c r="HA189">
        <v>38408.4</v>
      </c>
      <c r="HB189">
        <v>31947.2</v>
      </c>
      <c r="HC189">
        <v>46608.5</v>
      </c>
      <c r="HD189">
        <v>37898.7</v>
      </c>
      <c r="HE189">
        <v>1.86625</v>
      </c>
      <c r="HF189">
        <v>1.866</v>
      </c>
      <c r="HG189">
        <v>0.120677</v>
      </c>
      <c r="HH189">
        <v>0</v>
      </c>
      <c r="HI189">
        <v>28.0464</v>
      </c>
      <c r="HJ189">
        <v>999.9</v>
      </c>
      <c r="HK189">
        <v>49</v>
      </c>
      <c r="HL189">
        <v>31.2</v>
      </c>
      <c r="HM189">
        <v>24.5964</v>
      </c>
      <c r="HN189">
        <v>60.7391</v>
      </c>
      <c r="HO189">
        <v>21.9832</v>
      </c>
      <c r="HP189">
        <v>1</v>
      </c>
      <c r="HQ189">
        <v>0.147355</v>
      </c>
      <c r="HR189">
        <v>0.25207</v>
      </c>
      <c r="HS189">
        <v>20.2807</v>
      </c>
      <c r="HT189">
        <v>5.21115</v>
      </c>
      <c r="HU189">
        <v>11.98</v>
      </c>
      <c r="HV189">
        <v>4.96345</v>
      </c>
      <c r="HW189">
        <v>3.27443</v>
      </c>
      <c r="HX189">
        <v>9999</v>
      </c>
      <c r="HY189">
        <v>9999</v>
      </c>
      <c r="HZ189">
        <v>9999</v>
      </c>
      <c r="IA189">
        <v>31.8</v>
      </c>
      <c r="IB189">
        <v>1.86398</v>
      </c>
      <c r="IC189">
        <v>1.86008</v>
      </c>
      <c r="ID189">
        <v>1.85839</v>
      </c>
      <c r="IE189">
        <v>1.85977</v>
      </c>
      <c r="IF189">
        <v>1.85989</v>
      </c>
      <c r="IG189">
        <v>1.85838</v>
      </c>
      <c r="IH189">
        <v>1.85745</v>
      </c>
      <c r="II189">
        <v>1.85242</v>
      </c>
      <c r="IJ189">
        <v>0</v>
      </c>
      <c r="IK189">
        <v>0</v>
      </c>
      <c r="IL189">
        <v>0</v>
      </c>
      <c r="IM189">
        <v>0</v>
      </c>
      <c r="IN189" t="s">
        <v>441</v>
      </c>
      <c r="IO189" t="s">
        <v>442</v>
      </c>
      <c r="IP189" t="s">
        <v>443</v>
      </c>
      <c r="IQ189" t="s">
        <v>443</v>
      </c>
      <c r="IR189" t="s">
        <v>443</v>
      </c>
      <c r="IS189" t="s">
        <v>443</v>
      </c>
      <c r="IT189">
        <v>0</v>
      </c>
      <c r="IU189">
        <v>100</v>
      </c>
      <c r="IV189">
        <v>100</v>
      </c>
      <c r="IW189">
        <v>-0.16</v>
      </c>
      <c r="IX189">
        <v>0.2864</v>
      </c>
      <c r="IY189">
        <v>-0.819046093373875</v>
      </c>
      <c r="IZ189">
        <v>-0.0008311593448893811</v>
      </c>
      <c r="JA189">
        <v>1.768286430498992E-06</v>
      </c>
      <c r="JB189">
        <v>-5.176383660599935E-10</v>
      </c>
      <c r="JC189">
        <v>0.01793090377665582</v>
      </c>
      <c r="JD189">
        <v>0.002652576625932546</v>
      </c>
      <c r="JE189">
        <v>0.0004569377311329863</v>
      </c>
      <c r="JF189">
        <v>1.003524486243527E-07</v>
      </c>
      <c r="JG189">
        <v>2</v>
      </c>
      <c r="JH189">
        <v>1975</v>
      </c>
      <c r="JI189">
        <v>1</v>
      </c>
      <c r="JJ189">
        <v>26</v>
      </c>
      <c r="JK189">
        <v>201438.3</v>
      </c>
      <c r="JL189">
        <v>201438.5</v>
      </c>
      <c r="JM189">
        <v>2.75391</v>
      </c>
      <c r="JN189">
        <v>2.60864</v>
      </c>
      <c r="JO189">
        <v>1.49658</v>
      </c>
      <c r="JP189">
        <v>2.34497</v>
      </c>
      <c r="JQ189">
        <v>1.54907</v>
      </c>
      <c r="JR189">
        <v>2.44141</v>
      </c>
      <c r="JS189">
        <v>36.1754</v>
      </c>
      <c r="JT189">
        <v>24.1751</v>
      </c>
      <c r="JU189">
        <v>18</v>
      </c>
      <c r="JV189">
        <v>482.074</v>
      </c>
      <c r="JW189">
        <v>496.534</v>
      </c>
      <c r="JX189">
        <v>27.2248</v>
      </c>
      <c r="JY189">
        <v>29.1594</v>
      </c>
      <c r="JZ189">
        <v>30.0005</v>
      </c>
      <c r="KA189">
        <v>29.3062</v>
      </c>
      <c r="KB189">
        <v>29.2841</v>
      </c>
      <c r="KC189">
        <v>55.2434</v>
      </c>
      <c r="KD189">
        <v>19.6899</v>
      </c>
      <c r="KE189">
        <v>99.62779999999999</v>
      </c>
      <c r="KF189">
        <v>27.2178</v>
      </c>
      <c r="KG189">
        <v>1256.3</v>
      </c>
      <c r="KH189">
        <v>20.5106</v>
      </c>
      <c r="KI189">
        <v>101.908</v>
      </c>
      <c r="KJ189">
        <v>91.40089999999999</v>
      </c>
    </row>
    <row r="190" spans="1:296">
      <c r="A190">
        <v>172</v>
      </c>
      <c r="B190">
        <v>1759075907</v>
      </c>
      <c r="C190">
        <v>2823.900000095367</v>
      </c>
      <c r="D190" t="s">
        <v>788</v>
      </c>
      <c r="E190" t="s">
        <v>789</v>
      </c>
      <c r="F190">
        <v>5</v>
      </c>
      <c r="G190" t="s">
        <v>639</v>
      </c>
      <c r="H190">
        <v>1759075899.5</v>
      </c>
      <c r="I190">
        <f>(J190)/1000</f>
        <v>0</v>
      </c>
      <c r="J190">
        <f>IF(DO190, AM190, AG190)</f>
        <v>0</v>
      </c>
      <c r="K190">
        <f>IF(DO190, AH190, AF190)</f>
        <v>0</v>
      </c>
      <c r="L190">
        <f>DQ190 - IF(AT190&gt;1, K190*DK190*100.0/(AV190), 0)</f>
        <v>0</v>
      </c>
      <c r="M190">
        <f>((S190-I190/2)*L190-K190)/(S190+I190/2)</f>
        <v>0</v>
      </c>
      <c r="N190">
        <f>M190*(DX190+DY190)/1000.0</f>
        <v>0</v>
      </c>
      <c r="O190">
        <f>(DQ190 - IF(AT190&gt;1, K190*DK190*100.0/(AV190), 0))*(DX190+DY190)/1000.0</f>
        <v>0</v>
      </c>
      <c r="P190">
        <f>2.0/((1/R190-1/Q190)+SIGN(R190)*SQRT((1/R190-1/Q190)*(1/R190-1/Q190) + 4*DL190/((DL190+1)*(DL190+1))*(2*1/R190*1/Q190-1/Q190*1/Q190)))</f>
        <v>0</v>
      </c>
      <c r="Q190">
        <f>IF(LEFT(DM190,1)&lt;&gt;"0",IF(LEFT(DM190,1)="1",3.0,DN190),$D$5+$E$5*(EE190*DX190/($K$5*1000))+$F$5*(EE190*DX190/($K$5*1000))*MAX(MIN(DK190,$J$5),$I$5)*MAX(MIN(DK190,$J$5),$I$5)+$G$5*MAX(MIN(DK190,$J$5),$I$5)*(EE190*DX190/($K$5*1000))+$H$5*(EE190*DX190/($K$5*1000))*(EE190*DX190/($K$5*1000)))</f>
        <v>0</v>
      </c>
      <c r="R190">
        <f>I190*(1000-(1000*0.61365*exp(17.502*V190/(240.97+V190))/(DX190+DY190)+DS190)/2)/(1000*0.61365*exp(17.502*V190/(240.97+V190))/(DX190+DY190)-DS190)</f>
        <v>0</v>
      </c>
      <c r="S190">
        <f>1/((DL190+1)/(P190/1.6)+1/(Q190/1.37)) + DL190/((DL190+1)/(P190/1.6) + DL190/(Q190/1.37))</f>
        <v>0</v>
      </c>
      <c r="T190">
        <f>(DG190*DJ190)</f>
        <v>0</v>
      </c>
      <c r="U190">
        <f>(DZ190+(T190+2*0.95*5.67E-8*(((DZ190+$B$9)+273)^4-(DZ190+273)^4)-44100*I190)/(1.84*29.3*Q190+8*0.95*5.67E-8*(DZ190+273)^3))</f>
        <v>0</v>
      </c>
      <c r="V190">
        <f>($C$9*EA190+$D$9*EB190+$E$9*U190)</f>
        <v>0</v>
      </c>
      <c r="W190">
        <f>0.61365*exp(17.502*V190/(240.97+V190))</f>
        <v>0</v>
      </c>
      <c r="X190">
        <f>(Y190/Z190*100)</f>
        <v>0</v>
      </c>
      <c r="Y190">
        <f>DS190*(DX190+DY190)/1000</f>
        <v>0</v>
      </c>
      <c r="Z190">
        <f>0.61365*exp(17.502*DZ190/(240.97+DZ190))</f>
        <v>0</v>
      </c>
      <c r="AA190">
        <f>(W190-DS190*(DX190+DY190)/1000)</f>
        <v>0</v>
      </c>
      <c r="AB190">
        <f>(-I190*44100)</f>
        <v>0</v>
      </c>
      <c r="AC190">
        <f>2*29.3*Q190*0.92*(DZ190-V190)</f>
        <v>0</v>
      </c>
      <c r="AD190">
        <f>2*0.95*5.67E-8*(((DZ190+$B$9)+273)^4-(V190+273)^4)</f>
        <v>0</v>
      </c>
      <c r="AE190">
        <f>T190+AD190+AB190+AC190</f>
        <v>0</v>
      </c>
      <c r="AF190">
        <f>DW190*AT190*(DR190-DQ190*(1000-AT190*DT190)/(1000-AT190*DS190))/(100*DK190)</f>
        <v>0</v>
      </c>
      <c r="AG190">
        <f>1000*DW190*AT190*(DS190-DT190)/(100*DK190*(1000-AT190*DS190))</f>
        <v>0</v>
      </c>
      <c r="AH190">
        <f>(AI190 - AJ190 - DX190*1E3/(8.314*(DZ190+273.15)) * AL190/DW190 * AK190) * DW190/(100*DK190) * (1000 - DT190)/1000</f>
        <v>0</v>
      </c>
      <c r="AI190">
        <v>1269.352198364817</v>
      </c>
      <c r="AJ190">
        <v>1242.598363636363</v>
      </c>
      <c r="AK190">
        <v>3.450146342231162</v>
      </c>
      <c r="AL190">
        <v>65.07679589717384</v>
      </c>
      <c r="AM190">
        <f>(AO190 - AN190 + DX190*1E3/(8.314*(DZ190+273.15)) * AQ190/DW190 * AP190) * DW190/(100*DK190) * 1000/(1000 - AO190)</f>
        <v>0</v>
      </c>
      <c r="AN190">
        <v>20.48422813333333</v>
      </c>
      <c r="AO190">
        <v>21.74366242424243</v>
      </c>
      <c r="AP190">
        <v>-0.0003065270890727705</v>
      </c>
      <c r="AQ190">
        <v>105.27</v>
      </c>
      <c r="AR190">
        <v>1</v>
      </c>
      <c r="AS190">
        <v>0</v>
      </c>
      <c r="AT190">
        <f>IF(AR190*$H$15&gt;=AV190,1.0,(AV190/(AV190-AR190*$H$15)))</f>
        <v>0</v>
      </c>
      <c r="AU190">
        <f>(AT190-1)*100</f>
        <v>0</v>
      </c>
      <c r="AV190">
        <f>MAX(0,($B$15+$C$15*EE190)/(1+$D$15*EE190)*DX190/(DZ190+273)*$E$15)</f>
        <v>0</v>
      </c>
      <c r="AW190" t="s">
        <v>437</v>
      </c>
      <c r="AX190" t="s">
        <v>437</v>
      </c>
      <c r="AY190">
        <v>0</v>
      </c>
      <c r="AZ190">
        <v>0</v>
      </c>
      <c r="BA190">
        <f>1-AY190/AZ190</f>
        <v>0</v>
      </c>
      <c r="BB190">
        <v>0</v>
      </c>
      <c r="BC190" t="s">
        <v>437</v>
      </c>
      <c r="BD190" t="s">
        <v>437</v>
      </c>
      <c r="BE190">
        <v>0</v>
      </c>
      <c r="BF190">
        <v>0</v>
      </c>
      <c r="BG190">
        <f>1-BE190/BF190</f>
        <v>0</v>
      </c>
      <c r="BH190">
        <v>0.5</v>
      </c>
      <c r="BI190">
        <f>DH190</f>
        <v>0</v>
      </c>
      <c r="BJ190">
        <f>K190</f>
        <v>0</v>
      </c>
      <c r="BK190">
        <f>BG190*BH190*BI190</f>
        <v>0</v>
      </c>
      <c r="BL190">
        <f>(BJ190-BB190)/BI190</f>
        <v>0</v>
      </c>
      <c r="BM190">
        <f>(AZ190-BF190)/BF190</f>
        <v>0</v>
      </c>
      <c r="BN190">
        <f>AY190/(BA190+AY190/BF190)</f>
        <v>0</v>
      </c>
      <c r="BO190" t="s">
        <v>437</v>
      </c>
      <c r="BP190">
        <v>0</v>
      </c>
      <c r="BQ190">
        <f>IF(BP190&lt;&gt;0, BP190, BN190)</f>
        <v>0</v>
      </c>
      <c r="BR190">
        <f>1-BQ190/BF190</f>
        <v>0</v>
      </c>
      <c r="BS190">
        <f>(BF190-BE190)/(BF190-BQ190)</f>
        <v>0</v>
      </c>
      <c r="BT190">
        <f>(AZ190-BF190)/(AZ190-BQ190)</f>
        <v>0</v>
      </c>
      <c r="BU190">
        <f>(BF190-BE190)/(BF190-AY190)</f>
        <v>0</v>
      </c>
      <c r="BV190">
        <f>(AZ190-BF190)/(AZ190-AY190)</f>
        <v>0</v>
      </c>
      <c r="BW190">
        <f>(BS190*BQ190/BE190)</f>
        <v>0</v>
      </c>
      <c r="BX190">
        <f>(1-BW190)</f>
        <v>0</v>
      </c>
      <c r="DG190">
        <f>$B$13*EF190+$C$13*EG190+$F$13*ER190*(1-EU190)</f>
        <v>0</v>
      </c>
      <c r="DH190">
        <f>DG190*DI190</f>
        <v>0</v>
      </c>
      <c r="DI190">
        <f>($B$13*$D$11+$C$13*$D$11+$F$13*((FE190+EW190)/MAX(FE190+EW190+FF190, 0.1)*$I$11+FF190/MAX(FE190+EW190+FF190, 0.1)*$J$11))/($B$13+$C$13+$F$13)</f>
        <v>0</v>
      </c>
      <c r="DJ190">
        <f>($B$13*$K$11+$C$13*$K$11+$F$13*((FE190+EW190)/MAX(FE190+EW190+FF190, 0.1)*$P$11+FF190/MAX(FE190+EW190+FF190, 0.1)*$Q$11))/($B$13+$C$13+$F$13)</f>
        <v>0</v>
      </c>
      <c r="DK190">
        <v>2.96</v>
      </c>
      <c r="DL190">
        <v>0.5</v>
      </c>
      <c r="DM190" t="s">
        <v>438</v>
      </c>
      <c r="DN190">
        <v>2</v>
      </c>
      <c r="DO190" t="b">
        <v>1</v>
      </c>
      <c r="DP190">
        <v>1759075899.5</v>
      </c>
      <c r="DQ190">
        <v>1192.123333333333</v>
      </c>
      <c r="DR190">
        <v>1228.630740740741</v>
      </c>
      <c r="DS190">
        <v>21.76023333333333</v>
      </c>
      <c r="DT190">
        <v>20.47975925925926</v>
      </c>
      <c r="DU190">
        <v>1192.296666666667</v>
      </c>
      <c r="DV190">
        <v>21.47365185185185</v>
      </c>
      <c r="DW190">
        <v>500.052</v>
      </c>
      <c r="DX190">
        <v>90.90463703703705</v>
      </c>
      <c r="DY190">
        <v>0.067454</v>
      </c>
      <c r="DZ190">
        <v>28.74107407407407</v>
      </c>
      <c r="EA190">
        <v>29.99995555555556</v>
      </c>
      <c r="EB190">
        <v>999.9000000000001</v>
      </c>
      <c r="EC190">
        <v>0</v>
      </c>
      <c r="ED190">
        <v>0</v>
      </c>
      <c r="EE190">
        <v>9992.754814814814</v>
      </c>
      <c r="EF190">
        <v>0</v>
      </c>
      <c r="EG190">
        <v>11.1107</v>
      </c>
      <c r="EH190">
        <v>-36.50681481481482</v>
      </c>
      <c r="EI190">
        <v>1218.641851851852</v>
      </c>
      <c r="EJ190">
        <v>1254.319259259259</v>
      </c>
      <c r="EK190">
        <v>1.280472962962963</v>
      </c>
      <c r="EL190">
        <v>1228.630740740741</v>
      </c>
      <c r="EM190">
        <v>20.47975925925926</v>
      </c>
      <c r="EN190">
        <v>1.978106296296297</v>
      </c>
      <c r="EO190">
        <v>1.861704444444444</v>
      </c>
      <c r="EP190">
        <v>17.27015185185185</v>
      </c>
      <c r="EQ190">
        <v>16.31473333333334</v>
      </c>
      <c r="ER190">
        <v>2000.016296296297</v>
      </c>
      <c r="ES190">
        <v>0.9799966666666668</v>
      </c>
      <c r="ET190">
        <v>0.02000364814814815</v>
      </c>
      <c r="EU190">
        <v>0</v>
      </c>
      <c r="EV190">
        <v>423.7177407407408</v>
      </c>
      <c r="EW190">
        <v>5.00078</v>
      </c>
      <c r="EX190">
        <v>8380.015925925925</v>
      </c>
      <c r="EY190">
        <v>16379.74814814815</v>
      </c>
      <c r="EZ190">
        <v>39.62707407407407</v>
      </c>
      <c r="FA190">
        <v>40.48129629629629</v>
      </c>
      <c r="FB190">
        <v>39.85851851851852</v>
      </c>
      <c r="FC190">
        <v>40.17103703703703</v>
      </c>
      <c r="FD190">
        <v>40.60633333333334</v>
      </c>
      <c r="FE190">
        <v>1955.106296296296</v>
      </c>
      <c r="FF190">
        <v>39.91</v>
      </c>
      <c r="FG190">
        <v>0</v>
      </c>
      <c r="FH190">
        <v>1759075899.2</v>
      </c>
      <c r="FI190">
        <v>0</v>
      </c>
      <c r="FJ190">
        <v>423.71088</v>
      </c>
      <c r="FK190">
        <v>1.076538459001255</v>
      </c>
      <c r="FL190">
        <v>-1.728461543408697</v>
      </c>
      <c r="FM190">
        <v>8379.998</v>
      </c>
      <c r="FN190">
        <v>15</v>
      </c>
      <c r="FO190">
        <v>0</v>
      </c>
      <c r="FP190" t="s">
        <v>439</v>
      </c>
      <c r="FQ190">
        <v>1746989605.5</v>
      </c>
      <c r="FR190">
        <v>1746989593.5</v>
      </c>
      <c r="FS190">
        <v>0</v>
      </c>
      <c r="FT190">
        <v>-0.274</v>
      </c>
      <c r="FU190">
        <v>-0.002</v>
      </c>
      <c r="FV190">
        <v>2.549</v>
      </c>
      <c r="FW190">
        <v>0.129</v>
      </c>
      <c r="FX190">
        <v>420</v>
      </c>
      <c r="FY190">
        <v>17</v>
      </c>
      <c r="FZ190">
        <v>0.02</v>
      </c>
      <c r="GA190">
        <v>0.04</v>
      </c>
      <c r="GB190">
        <v>-36.4908825</v>
      </c>
      <c r="GC190">
        <v>-0.1878270168854711</v>
      </c>
      <c r="GD190">
        <v>0.0824839162731138</v>
      </c>
      <c r="GE190">
        <v>1</v>
      </c>
      <c r="GF190">
        <v>423.6647352941177</v>
      </c>
      <c r="GG190">
        <v>0.5412528633459895</v>
      </c>
      <c r="GH190">
        <v>0.2666902045912344</v>
      </c>
      <c r="GI190">
        <v>1</v>
      </c>
      <c r="GJ190">
        <v>1.2930225</v>
      </c>
      <c r="GK190">
        <v>-0.2203582739212022</v>
      </c>
      <c r="GL190">
        <v>0.02154371935739042</v>
      </c>
      <c r="GM190">
        <v>0</v>
      </c>
      <c r="GN190">
        <v>2</v>
      </c>
      <c r="GO190">
        <v>3</v>
      </c>
      <c r="GP190" t="s">
        <v>446</v>
      </c>
      <c r="GQ190">
        <v>3.10235</v>
      </c>
      <c r="GR190">
        <v>2.72568</v>
      </c>
      <c r="GS190">
        <v>0.182479</v>
      </c>
      <c r="GT190">
        <v>0.185916</v>
      </c>
      <c r="GU190">
        <v>0.10094</v>
      </c>
      <c r="GV190">
        <v>0.09815500000000001</v>
      </c>
      <c r="GW190">
        <v>21360.3</v>
      </c>
      <c r="GX190">
        <v>19321.6</v>
      </c>
      <c r="GY190">
        <v>26692.5</v>
      </c>
      <c r="GZ190">
        <v>23956.7</v>
      </c>
      <c r="HA190">
        <v>38409.7</v>
      </c>
      <c r="HB190">
        <v>31946.4</v>
      </c>
      <c r="HC190">
        <v>46607.9</v>
      </c>
      <c r="HD190">
        <v>37898.5</v>
      </c>
      <c r="HE190">
        <v>1.86663</v>
      </c>
      <c r="HF190">
        <v>1.86548</v>
      </c>
      <c r="HG190">
        <v>0.12061</v>
      </c>
      <c r="HH190">
        <v>0</v>
      </c>
      <c r="HI190">
        <v>28.0425</v>
      </c>
      <c r="HJ190">
        <v>999.9</v>
      </c>
      <c r="HK190">
        <v>49</v>
      </c>
      <c r="HL190">
        <v>31.2</v>
      </c>
      <c r="HM190">
        <v>24.597</v>
      </c>
      <c r="HN190">
        <v>61.2591</v>
      </c>
      <c r="HO190">
        <v>21.8269</v>
      </c>
      <c r="HP190">
        <v>1</v>
      </c>
      <c r="HQ190">
        <v>0.147757</v>
      </c>
      <c r="HR190">
        <v>0.303467</v>
      </c>
      <c r="HS190">
        <v>20.2805</v>
      </c>
      <c r="HT190">
        <v>5.21145</v>
      </c>
      <c r="HU190">
        <v>11.9798</v>
      </c>
      <c r="HV190">
        <v>4.96355</v>
      </c>
      <c r="HW190">
        <v>3.27445</v>
      </c>
      <c r="HX190">
        <v>9999</v>
      </c>
      <c r="HY190">
        <v>9999</v>
      </c>
      <c r="HZ190">
        <v>9999</v>
      </c>
      <c r="IA190">
        <v>31.8</v>
      </c>
      <c r="IB190">
        <v>1.864</v>
      </c>
      <c r="IC190">
        <v>1.86012</v>
      </c>
      <c r="ID190">
        <v>1.85839</v>
      </c>
      <c r="IE190">
        <v>1.85979</v>
      </c>
      <c r="IF190">
        <v>1.85989</v>
      </c>
      <c r="IG190">
        <v>1.85837</v>
      </c>
      <c r="IH190">
        <v>1.85745</v>
      </c>
      <c r="II190">
        <v>1.85242</v>
      </c>
      <c r="IJ190">
        <v>0</v>
      </c>
      <c r="IK190">
        <v>0</v>
      </c>
      <c r="IL190">
        <v>0</v>
      </c>
      <c r="IM190">
        <v>0</v>
      </c>
      <c r="IN190" t="s">
        <v>441</v>
      </c>
      <c r="IO190" t="s">
        <v>442</v>
      </c>
      <c r="IP190" t="s">
        <v>443</v>
      </c>
      <c r="IQ190" t="s">
        <v>443</v>
      </c>
      <c r="IR190" t="s">
        <v>443</v>
      </c>
      <c r="IS190" t="s">
        <v>443</v>
      </c>
      <c r="IT190">
        <v>0</v>
      </c>
      <c r="IU190">
        <v>100</v>
      </c>
      <c r="IV190">
        <v>100</v>
      </c>
      <c r="IW190">
        <v>-0.15</v>
      </c>
      <c r="IX190">
        <v>0.2862</v>
      </c>
      <c r="IY190">
        <v>-0.819046093373875</v>
      </c>
      <c r="IZ190">
        <v>-0.0008311593448893811</v>
      </c>
      <c r="JA190">
        <v>1.768286430498992E-06</v>
      </c>
      <c r="JB190">
        <v>-5.176383660599935E-10</v>
      </c>
      <c r="JC190">
        <v>0.01793090377665582</v>
      </c>
      <c r="JD190">
        <v>0.002652576625932546</v>
      </c>
      <c r="JE190">
        <v>0.0004569377311329863</v>
      </c>
      <c r="JF190">
        <v>1.003524486243527E-07</v>
      </c>
      <c r="JG190">
        <v>2</v>
      </c>
      <c r="JH190">
        <v>1975</v>
      </c>
      <c r="JI190">
        <v>1</v>
      </c>
      <c r="JJ190">
        <v>26</v>
      </c>
      <c r="JK190">
        <v>201438.4</v>
      </c>
      <c r="JL190">
        <v>201438.6</v>
      </c>
      <c r="JM190">
        <v>2.77832</v>
      </c>
      <c r="JN190">
        <v>2.61353</v>
      </c>
      <c r="JO190">
        <v>1.49658</v>
      </c>
      <c r="JP190">
        <v>2.34497</v>
      </c>
      <c r="JQ190">
        <v>1.54907</v>
      </c>
      <c r="JR190">
        <v>2.38159</v>
      </c>
      <c r="JS190">
        <v>36.1989</v>
      </c>
      <c r="JT190">
        <v>24.1751</v>
      </c>
      <c r="JU190">
        <v>18</v>
      </c>
      <c r="JV190">
        <v>482.315</v>
      </c>
      <c r="JW190">
        <v>496.211</v>
      </c>
      <c r="JX190">
        <v>27.224</v>
      </c>
      <c r="JY190">
        <v>29.1618</v>
      </c>
      <c r="JZ190">
        <v>30.0005</v>
      </c>
      <c r="KA190">
        <v>29.3092</v>
      </c>
      <c r="KB190">
        <v>29.2871</v>
      </c>
      <c r="KC190">
        <v>55.8671</v>
      </c>
      <c r="KD190">
        <v>19.6899</v>
      </c>
      <c r="KE190">
        <v>99.62779999999999</v>
      </c>
      <c r="KF190">
        <v>27.211</v>
      </c>
      <c r="KG190">
        <v>1276.35</v>
      </c>
      <c r="KH190">
        <v>20.5292</v>
      </c>
      <c r="KI190">
        <v>101.907</v>
      </c>
      <c r="KJ190">
        <v>91.4004</v>
      </c>
    </row>
    <row r="191" spans="1:296">
      <c r="A191">
        <v>173</v>
      </c>
      <c r="B191">
        <v>1759075912</v>
      </c>
      <c r="C191">
        <v>2828.900000095367</v>
      </c>
      <c r="D191" t="s">
        <v>790</v>
      </c>
      <c r="E191" t="s">
        <v>791</v>
      </c>
      <c r="F191">
        <v>5</v>
      </c>
      <c r="G191" t="s">
        <v>639</v>
      </c>
      <c r="H191">
        <v>1759075904.214286</v>
      </c>
      <c r="I191">
        <f>(J191)/1000</f>
        <v>0</v>
      </c>
      <c r="J191">
        <f>IF(DO191, AM191, AG191)</f>
        <v>0</v>
      </c>
      <c r="K191">
        <f>IF(DO191, AH191, AF191)</f>
        <v>0</v>
      </c>
      <c r="L191">
        <f>DQ191 - IF(AT191&gt;1, K191*DK191*100.0/(AV191), 0)</f>
        <v>0</v>
      </c>
      <c r="M191">
        <f>((S191-I191/2)*L191-K191)/(S191+I191/2)</f>
        <v>0</v>
      </c>
      <c r="N191">
        <f>M191*(DX191+DY191)/1000.0</f>
        <v>0</v>
      </c>
      <c r="O191">
        <f>(DQ191 - IF(AT191&gt;1, K191*DK191*100.0/(AV191), 0))*(DX191+DY191)/1000.0</f>
        <v>0</v>
      </c>
      <c r="P191">
        <f>2.0/((1/R191-1/Q191)+SIGN(R191)*SQRT((1/R191-1/Q191)*(1/R191-1/Q191) + 4*DL191/((DL191+1)*(DL191+1))*(2*1/R191*1/Q191-1/Q191*1/Q191)))</f>
        <v>0</v>
      </c>
      <c r="Q191">
        <f>IF(LEFT(DM191,1)&lt;&gt;"0",IF(LEFT(DM191,1)="1",3.0,DN191),$D$5+$E$5*(EE191*DX191/($K$5*1000))+$F$5*(EE191*DX191/($K$5*1000))*MAX(MIN(DK191,$J$5),$I$5)*MAX(MIN(DK191,$J$5),$I$5)+$G$5*MAX(MIN(DK191,$J$5),$I$5)*(EE191*DX191/($K$5*1000))+$H$5*(EE191*DX191/($K$5*1000))*(EE191*DX191/($K$5*1000)))</f>
        <v>0</v>
      </c>
      <c r="R191">
        <f>I191*(1000-(1000*0.61365*exp(17.502*V191/(240.97+V191))/(DX191+DY191)+DS191)/2)/(1000*0.61365*exp(17.502*V191/(240.97+V191))/(DX191+DY191)-DS191)</f>
        <v>0</v>
      </c>
      <c r="S191">
        <f>1/((DL191+1)/(P191/1.6)+1/(Q191/1.37)) + DL191/((DL191+1)/(P191/1.6) + DL191/(Q191/1.37))</f>
        <v>0</v>
      </c>
      <c r="T191">
        <f>(DG191*DJ191)</f>
        <v>0</v>
      </c>
      <c r="U191">
        <f>(DZ191+(T191+2*0.95*5.67E-8*(((DZ191+$B$9)+273)^4-(DZ191+273)^4)-44100*I191)/(1.84*29.3*Q191+8*0.95*5.67E-8*(DZ191+273)^3))</f>
        <v>0</v>
      </c>
      <c r="V191">
        <f>($C$9*EA191+$D$9*EB191+$E$9*U191)</f>
        <v>0</v>
      </c>
      <c r="W191">
        <f>0.61365*exp(17.502*V191/(240.97+V191))</f>
        <v>0</v>
      </c>
      <c r="X191">
        <f>(Y191/Z191*100)</f>
        <v>0</v>
      </c>
      <c r="Y191">
        <f>DS191*(DX191+DY191)/1000</f>
        <v>0</v>
      </c>
      <c r="Z191">
        <f>0.61365*exp(17.502*DZ191/(240.97+DZ191))</f>
        <v>0</v>
      </c>
      <c r="AA191">
        <f>(W191-DS191*(DX191+DY191)/1000)</f>
        <v>0</v>
      </c>
      <c r="AB191">
        <f>(-I191*44100)</f>
        <v>0</v>
      </c>
      <c r="AC191">
        <f>2*29.3*Q191*0.92*(DZ191-V191)</f>
        <v>0</v>
      </c>
      <c r="AD191">
        <f>2*0.95*5.67E-8*(((DZ191+$B$9)+273)^4-(V191+273)^4)</f>
        <v>0</v>
      </c>
      <c r="AE191">
        <f>T191+AD191+AB191+AC191</f>
        <v>0</v>
      </c>
      <c r="AF191">
        <f>DW191*AT191*(DR191-DQ191*(1000-AT191*DT191)/(1000-AT191*DS191))/(100*DK191)</f>
        <v>0</v>
      </c>
      <c r="AG191">
        <f>1000*DW191*AT191*(DS191-DT191)/(100*DK191*(1000-AT191*DS191))</f>
        <v>0</v>
      </c>
      <c r="AH191">
        <f>(AI191 - AJ191 - DX191*1E3/(8.314*(DZ191+273.15)) * AL191/DW191 * AK191) * DW191/(100*DK191) * (1000 - DT191)/1000</f>
        <v>0</v>
      </c>
      <c r="AI191">
        <v>1286.578387304165</v>
      </c>
      <c r="AJ191">
        <v>1259.747515151515</v>
      </c>
      <c r="AK191">
        <v>3.446691270932285</v>
      </c>
      <c r="AL191">
        <v>65.07679589717384</v>
      </c>
      <c r="AM191">
        <f>(AO191 - AN191 + DX191*1E3/(8.314*(DZ191+273.15)) * AQ191/DW191 * AP191) * DW191/(100*DK191) * 1000/(1000 - AO191)</f>
        <v>0</v>
      </c>
      <c r="AN191">
        <v>20.48850085333333</v>
      </c>
      <c r="AO191">
        <v>21.73571696969696</v>
      </c>
      <c r="AP191">
        <v>-0.0001307141850401211</v>
      </c>
      <c r="AQ191">
        <v>105.27</v>
      </c>
      <c r="AR191">
        <v>1</v>
      </c>
      <c r="AS191">
        <v>0</v>
      </c>
      <c r="AT191">
        <f>IF(AR191*$H$15&gt;=AV191,1.0,(AV191/(AV191-AR191*$H$15)))</f>
        <v>0</v>
      </c>
      <c r="AU191">
        <f>(AT191-1)*100</f>
        <v>0</v>
      </c>
      <c r="AV191">
        <f>MAX(0,($B$15+$C$15*EE191)/(1+$D$15*EE191)*DX191/(DZ191+273)*$E$15)</f>
        <v>0</v>
      </c>
      <c r="AW191" t="s">
        <v>437</v>
      </c>
      <c r="AX191" t="s">
        <v>437</v>
      </c>
      <c r="AY191">
        <v>0</v>
      </c>
      <c r="AZ191">
        <v>0</v>
      </c>
      <c r="BA191">
        <f>1-AY191/AZ191</f>
        <v>0</v>
      </c>
      <c r="BB191">
        <v>0</v>
      </c>
      <c r="BC191" t="s">
        <v>437</v>
      </c>
      <c r="BD191" t="s">
        <v>437</v>
      </c>
      <c r="BE191">
        <v>0</v>
      </c>
      <c r="BF191">
        <v>0</v>
      </c>
      <c r="BG191">
        <f>1-BE191/BF191</f>
        <v>0</v>
      </c>
      <c r="BH191">
        <v>0.5</v>
      </c>
      <c r="BI191">
        <f>DH191</f>
        <v>0</v>
      </c>
      <c r="BJ191">
        <f>K191</f>
        <v>0</v>
      </c>
      <c r="BK191">
        <f>BG191*BH191*BI191</f>
        <v>0</v>
      </c>
      <c r="BL191">
        <f>(BJ191-BB191)/BI191</f>
        <v>0</v>
      </c>
      <c r="BM191">
        <f>(AZ191-BF191)/BF191</f>
        <v>0</v>
      </c>
      <c r="BN191">
        <f>AY191/(BA191+AY191/BF191)</f>
        <v>0</v>
      </c>
      <c r="BO191" t="s">
        <v>437</v>
      </c>
      <c r="BP191">
        <v>0</v>
      </c>
      <c r="BQ191">
        <f>IF(BP191&lt;&gt;0, BP191, BN191)</f>
        <v>0</v>
      </c>
      <c r="BR191">
        <f>1-BQ191/BF191</f>
        <v>0</v>
      </c>
      <c r="BS191">
        <f>(BF191-BE191)/(BF191-BQ191)</f>
        <v>0</v>
      </c>
      <c r="BT191">
        <f>(AZ191-BF191)/(AZ191-BQ191)</f>
        <v>0</v>
      </c>
      <c r="BU191">
        <f>(BF191-BE191)/(BF191-AY191)</f>
        <v>0</v>
      </c>
      <c r="BV191">
        <f>(AZ191-BF191)/(AZ191-AY191)</f>
        <v>0</v>
      </c>
      <c r="BW191">
        <f>(BS191*BQ191/BE191)</f>
        <v>0</v>
      </c>
      <c r="BX191">
        <f>(1-BW191)</f>
        <v>0</v>
      </c>
      <c r="DG191">
        <f>$B$13*EF191+$C$13*EG191+$F$13*ER191*(1-EU191)</f>
        <v>0</v>
      </c>
      <c r="DH191">
        <f>DG191*DI191</f>
        <v>0</v>
      </c>
      <c r="DI191">
        <f>($B$13*$D$11+$C$13*$D$11+$F$13*((FE191+EW191)/MAX(FE191+EW191+FF191, 0.1)*$I$11+FF191/MAX(FE191+EW191+FF191, 0.1)*$J$11))/($B$13+$C$13+$F$13)</f>
        <v>0</v>
      </c>
      <c r="DJ191">
        <f>($B$13*$K$11+$C$13*$K$11+$F$13*((FE191+EW191)/MAX(FE191+EW191+FF191, 0.1)*$P$11+FF191/MAX(FE191+EW191+FF191, 0.1)*$Q$11))/($B$13+$C$13+$F$13)</f>
        <v>0</v>
      </c>
      <c r="DK191">
        <v>2.96</v>
      </c>
      <c r="DL191">
        <v>0.5</v>
      </c>
      <c r="DM191" t="s">
        <v>438</v>
      </c>
      <c r="DN191">
        <v>2</v>
      </c>
      <c r="DO191" t="b">
        <v>1</v>
      </c>
      <c r="DP191">
        <v>1759075904.214286</v>
      </c>
      <c r="DQ191">
        <v>1207.894642857143</v>
      </c>
      <c r="DR191">
        <v>1244.4225</v>
      </c>
      <c r="DS191">
        <v>21.74945357142857</v>
      </c>
      <c r="DT191">
        <v>20.48321071428571</v>
      </c>
      <c r="DU191">
        <v>1208.049285714286</v>
      </c>
      <c r="DV191">
        <v>21.46311071428571</v>
      </c>
      <c r="DW191">
        <v>499.9726071428572</v>
      </c>
      <c r="DX191">
        <v>90.90493571428571</v>
      </c>
      <c r="DY191">
        <v>0.067603675</v>
      </c>
      <c r="DZ191">
        <v>28.74278571428572</v>
      </c>
      <c r="EA191">
        <v>30.00717142857143</v>
      </c>
      <c r="EB191">
        <v>999.9000000000002</v>
      </c>
      <c r="EC191">
        <v>0</v>
      </c>
      <c r="ED191">
        <v>0</v>
      </c>
      <c r="EE191">
        <v>9985.805357142857</v>
      </c>
      <c r="EF191">
        <v>0</v>
      </c>
      <c r="EG191">
        <v>11.1107</v>
      </c>
      <c r="EH191">
        <v>-36.52803571428571</v>
      </c>
      <c r="EI191">
        <v>1234.749285714286</v>
      </c>
      <c r="EJ191">
        <v>1270.445714285714</v>
      </c>
      <c r="EK191">
        <v>1.266248928571428</v>
      </c>
      <c r="EL191">
        <v>1244.4225</v>
      </c>
      <c r="EM191">
        <v>20.48321071428571</v>
      </c>
      <c r="EN191">
        <v>1.977132857142857</v>
      </c>
      <c r="EO191">
        <v>1.862023928571428</v>
      </c>
      <c r="EP191">
        <v>17.26237857142857</v>
      </c>
      <c r="EQ191">
        <v>16.317425</v>
      </c>
      <c r="ER191">
        <v>2000.012857142857</v>
      </c>
      <c r="ES191">
        <v>0.9799966785714288</v>
      </c>
      <c r="ET191">
        <v>0.02000363571428571</v>
      </c>
      <c r="EU191">
        <v>0</v>
      </c>
      <c r="EV191">
        <v>423.7710357142857</v>
      </c>
      <c r="EW191">
        <v>5.00078</v>
      </c>
      <c r="EX191">
        <v>8379.956071428571</v>
      </c>
      <c r="EY191">
        <v>16379.71428571429</v>
      </c>
      <c r="EZ191">
        <v>39.6315</v>
      </c>
      <c r="FA191">
        <v>40.49546428571428</v>
      </c>
      <c r="FB191">
        <v>39.87260714285714</v>
      </c>
      <c r="FC191">
        <v>40.16046428571428</v>
      </c>
      <c r="FD191">
        <v>40.58239285714285</v>
      </c>
      <c r="FE191">
        <v>1955.102857142857</v>
      </c>
      <c r="FF191">
        <v>39.91</v>
      </c>
      <c r="FG191">
        <v>0</v>
      </c>
      <c r="FH191">
        <v>1759075904</v>
      </c>
      <c r="FI191">
        <v>0</v>
      </c>
      <c r="FJ191">
        <v>423.759</v>
      </c>
      <c r="FK191">
        <v>0.9107692324151624</v>
      </c>
      <c r="FL191">
        <v>-0.2646153784676842</v>
      </c>
      <c r="FM191">
        <v>8380.016</v>
      </c>
      <c r="FN191">
        <v>15</v>
      </c>
      <c r="FO191">
        <v>0</v>
      </c>
      <c r="FP191" t="s">
        <v>439</v>
      </c>
      <c r="FQ191">
        <v>1746989605.5</v>
      </c>
      <c r="FR191">
        <v>1746989593.5</v>
      </c>
      <c r="FS191">
        <v>0</v>
      </c>
      <c r="FT191">
        <v>-0.274</v>
      </c>
      <c r="FU191">
        <v>-0.002</v>
      </c>
      <c r="FV191">
        <v>2.549</v>
      </c>
      <c r="FW191">
        <v>0.129</v>
      </c>
      <c r="FX191">
        <v>420</v>
      </c>
      <c r="FY191">
        <v>17</v>
      </c>
      <c r="FZ191">
        <v>0.02</v>
      </c>
      <c r="GA191">
        <v>0.04</v>
      </c>
      <c r="GB191">
        <v>-36.5342075</v>
      </c>
      <c r="GC191">
        <v>-0.4628971857409754</v>
      </c>
      <c r="GD191">
        <v>0.1021611848685697</v>
      </c>
      <c r="GE191">
        <v>1</v>
      </c>
      <c r="GF191">
        <v>423.7304705882353</v>
      </c>
      <c r="GG191">
        <v>0.7177081738719024</v>
      </c>
      <c r="GH191">
        <v>0.250155626301396</v>
      </c>
      <c r="GI191">
        <v>1</v>
      </c>
      <c r="GJ191">
        <v>1.2752925</v>
      </c>
      <c r="GK191">
        <v>-0.18232255159475</v>
      </c>
      <c r="GL191">
        <v>0.01760359334766625</v>
      </c>
      <c r="GM191">
        <v>0</v>
      </c>
      <c r="GN191">
        <v>2</v>
      </c>
      <c r="GO191">
        <v>3</v>
      </c>
      <c r="GP191" t="s">
        <v>446</v>
      </c>
      <c r="GQ191">
        <v>3.10243</v>
      </c>
      <c r="GR191">
        <v>2.72557</v>
      </c>
      <c r="GS191">
        <v>0.184026</v>
      </c>
      <c r="GT191">
        <v>0.187425</v>
      </c>
      <c r="GU191">
        <v>0.100911</v>
      </c>
      <c r="GV191">
        <v>0.0981654</v>
      </c>
      <c r="GW191">
        <v>21319.9</v>
      </c>
      <c r="GX191">
        <v>19285.6</v>
      </c>
      <c r="GY191">
        <v>26692.6</v>
      </c>
      <c r="GZ191">
        <v>23956.5</v>
      </c>
      <c r="HA191">
        <v>38411.1</v>
      </c>
      <c r="HB191">
        <v>31946</v>
      </c>
      <c r="HC191">
        <v>46607.9</v>
      </c>
      <c r="HD191">
        <v>37898.3</v>
      </c>
      <c r="HE191">
        <v>1.86677</v>
      </c>
      <c r="HF191">
        <v>1.8655</v>
      </c>
      <c r="HG191">
        <v>0.121661</v>
      </c>
      <c r="HH191">
        <v>0</v>
      </c>
      <c r="HI191">
        <v>28.0399</v>
      </c>
      <c r="HJ191">
        <v>999.9</v>
      </c>
      <c r="HK191">
        <v>49</v>
      </c>
      <c r="HL191">
        <v>31.2</v>
      </c>
      <c r="HM191">
        <v>24.5962</v>
      </c>
      <c r="HN191">
        <v>60.7591</v>
      </c>
      <c r="HO191">
        <v>21.8429</v>
      </c>
      <c r="HP191">
        <v>1</v>
      </c>
      <c r="HQ191">
        <v>0.147998</v>
      </c>
      <c r="HR191">
        <v>0.342895</v>
      </c>
      <c r="HS191">
        <v>20.2807</v>
      </c>
      <c r="HT191">
        <v>5.21175</v>
      </c>
      <c r="HU191">
        <v>11.98</v>
      </c>
      <c r="HV191">
        <v>4.9636</v>
      </c>
      <c r="HW191">
        <v>3.27443</v>
      </c>
      <c r="HX191">
        <v>9999</v>
      </c>
      <c r="HY191">
        <v>9999</v>
      </c>
      <c r="HZ191">
        <v>9999</v>
      </c>
      <c r="IA191">
        <v>31.8</v>
      </c>
      <c r="IB191">
        <v>1.86401</v>
      </c>
      <c r="IC191">
        <v>1.86015</v>
      </c>
      <c r="ID191">
        <v>1.85838</v>
      </c>
      <c r="IE191">
        <v>1.85978</v>
      </c>
      <c r="IF191">
        <v>1.85989</v>
      </c>
      <c r="IG191">
        <v>1.85837</v>
      </c>
      <c r="IH191">
        <v>1.85745</v>
      </c>
      <c r="II191">
        <v>1.85242</v>
      </c>
      <c r="IJ191">
        <v>0</v>
      </c>
      <c r="IK191">
        <v>0</v>
      </c>
      <c r="IL191">
        <v>0</v>
      </c>
      <c r="IM191">
        <v>0</v>
      </c>
      <c r="IN191" t="s">
        <v>441</v>
      </c>
      <c r="IO191" t="s">
        <v>442</v>
      </c>
      <c r="IP191" t="s">
        <v>443</v>
      </c>
      <c r="IQ191" t="s">
        <v>443</v>
      </c>
      <c r="IR191" t="s">
        <v>443</v>
      </c>
      <c r="IS191" t="s">
        <v>443</v>
      </c>
      <c r="IT191">
        <v>0</v>
      </c>
      <c r="IU191">
        <v>100</v>
      </c>
      <c r="IV191">
        <v>100</v>
      </c>
      <c r="IW191">
        <v>-0.13</v>
      </c>
      <c r="IX191">
        <v>0.286</v>
      </c>
      <c r="IY191">
        <v>-0.819046093373875</v>
      </c>
      <c r="IZ191">
        <v>-0.0008311593448893811</v>
      </c>
      <c r="JA191">
        <v>1.768286430498992E-06</v>
      </c>
      <c r="JB191">
        <v>-5.176383660599935E-10</v>
      </c>
      <c r="JC191">
        <v>0.01793090377665582</v>
      </c>
      <c r="JD191">
        <v>0.002652576625932546</v>
      </c>
      <c r="JE191">
        <v>0.0004569377311329863</v>
      </c>
      <c r="JF191">
        <v>1.003524486243527E-07</v>
      </c>
      <c r="JG191">
        <v>2</v>
      </c>
      <c r="JH191">
        <v>1975</v>
      </c>
      <c r="JI191">
        <v>1</v>
      </c>
      <c r="JJ191">
        <v>26</v>
      </c>
      <c r="JK191">
        <v>201438.4</v>
      </c>
      <c r="JL191">
        <v>201438.6</v>
      </c>
      <c r="JM191">
        <v>2.81006</v>
      </c>
      <c r="JN191">
        <v>2.60864</v>
      </c>
      <c r="JO191">
        <v>1.49658</v>
      </c>
      <c r="JP191">
        <v>2.34497</v>
      </c>
      <c r="JQ191">
        <v>1.54907</v>
      </c>
      <c r="JR191">
        <v>2.44385</v>
      </c>
      <c r="JS191">
        <v>36.1989</v>
      </c>
      <c r="JT191">
        <v>24.1751</v>
      </c>
      <c r="JU191">
        <v>18</v>
      </c>
      <c r="JV191">
        <v>482.428</v>
      </c>
      <c r="JW191">
        <v>496.255</v>
      </c>
      <c r="JX191">
        <v>27.2125</v>
      </c>
      <c r="JY191">
        <v>29.1651</v>
      </c>
      <c r="JZ191">
        <v>30.0003</v>
      </c>
      <c r="KA191">
        <v>29.3125</v>
      </c>
      <c r="KB191">
        <v>29.2904</v>
      </c>
      <c r="KC191">
        <v>56.427</v>
      </c>
      <c r="KD191">
        <v>19.6899</v>
      </c>
      <c r="KE191">
        <v>99.62779999999999</v>
      </c>
      <c r="KF191">
        <v>27.2002</v>
      </c>
      <c r="KG191">
        <v>1289.77</v>
      </c>
      <c r="KH191">
        <v>20.5528</v>
      </c>
      <c r="KI191">
        <v>101.907</v>
      </c>
      <c r="KJ191">
        <v>91.3997</v>
      </c>
    </row>
    <row r="192" spans="1:296">
      <c r="A192">
        <v>174</v>
      </c>
      <c r="B192">
        <v>1759075917</v>
      </c>
      <c r="C192">
        <v>2833.900000095367</v>
      </c>
      <c r="D192" t="s">
        <v>792</v>
      </c>
      <c r="E192" t="s">
        <v>793</v>
      </c>
      <c r="F192">
        <v>5</v>
      </c>
      <c r="G192" t="s">
        <v>639</v>
      </c>
      <c r="H192">
        <v>1759075909.5</v>
      </c>
      <c r="I192">
        <f>(J192)/1000</f>
        <v>0</v>
      </c>
      <c r="J192">
        <f>IF(DO192, AM192, AG192)</f>
        <v>0</v>
      </c>
      <c r="K192">
        <f>IF(DO192, AH192, AF192)</f>
        <v>0</v>
      </c>
      <c r="L192">
        <f>DQ192 - IF(AT192&gt;1, K192*DK192*100.0/(AV192), 0)</f>
        <v>0</v>
      </c>
      <c r="M192">
        <f>((S192-I192/2)*L192-K192)/(S192+I192/2)</f>
        <v>0</v>
      </c>
      <c r="N192">
        <f>M192*(DX192+DY192)/1000.0</f>
        <v>0</v>
      </c>
      <c r="O192">
        <f>(DQ192 - IF(AT192&gt;1, K192*DK192*100.0/(AV192), 0))*(DX192+DY192)/1000.0</f>
        <v>0</v>
      </c>
      <c r="P192">
        <f>2.0/((1/R192-1/Q192)+SIGN(R192)*SQRT((1/R192-1/Q192)*(1/R192-1/Q192) + 4*DL192/((DL192+1)*(DL192+1))*(2*1/R192*1/Q192-1/Q192*1/Q192)))</f>
        <v>0</v>
      </c>
      <c r="Q192">
        <f>IF(LEFT(DM192,1)&lt;&gt;"0",IF(LEFT(DM192,1)="1",3.0,DN192),$D$5+$E$5*(EE192*DX192/($K$5*1000))+$F$5*(EE192*DX192/($K$5*1000))*MAX(MIN(DK192,$J$5),$I$5)*MAX(MIN(DK192,$J$5),$I$5)+$G$5*MAX(MIN(DK192,$J$5),$I$5)*(EE192*DX192/($K$5*1000))+$H$5*(EE192*DX192/($K$5*1000))*(EE192*DX192/($K$5*1000)))</f>
        <v>0</v>
      </c>
      <c r="R192">
        <f>I192*(1000-(1000*0.61365*exp(17.502*V192/(240.97+V192))/(DX192+DY192)+DS192)/2)/(1000*0.61365*exp(17.502*V192/(240.97+V192))/(DX192+DY192)-DS192)</f>
        <v>0</v>
      </c>
      <c r="S192">
        <f>1/((DL192+1)/(P192/1.6)+1/(Q192/1.37)) + DL192/((DL192+1)/(P192/1.6) + DL192/(Q192/1.37))</f>
        <v>0</v>
      </c>
      <c r="T192">
        <f>(DG192*DJ192)</f>
        <v>0</v>
      </c>
      <c r="U192">
        <f>(DZ192+(T192+2*0.95*5.67E-8*(((DZ192+$B$9)+273)^4-(DZ192+273)^4)-44100*I192)/(1.84*29.3*Q192+8*0.95*5.67E-8*(DZ192+273)^3))</f>
        <v>0</v>
      </c>
      <c r="V192">
        <f>($C$9*EA192+$D$9*EB192+$E$9*U192)</f>
        <v>0</v>
      </c>
      <c r="W192">
        <f>0.61365*exp(17.502*V192/(240.97+V192))</f>
        <v>0</v>
      </c>
      <c r="X192">
        <f>(Y192/Z192*100)</f>
        <v>0</v>
      </c>
      <c r="Y192">
        <f>DS192*(DX192+DY192)/1000</f>
        <v>0</v>
      </c>
      <c r="Z192">
        <f>0.61365*exp(17.502*DZ192/(240.97+DZ192))</f>
        <v>0</v>
      </c>
      <c r="AA192">
        <f>(W192-DS192*(DX192+DY192)/1000)</f>
        <v>0</v>
      </c>
      <c r="AB192">
        <f>(-I192*44100)</f>
        <v>0</v>
      </c>
      <c r="AC192">
        <f>2*29.3*Q192*0.92*(DZ192-V192)</f>
        <v>0</v>
      </c>
      <c r="AD192">
        <f>2*0.95*5.67E-8*(((DZ192+$B$9)+273)^4-(V192+273)^4)</f>
        <v>0</v>
      </c>
      <c r="AE192">
        <f>T192+AD192+AB192+AC192</f>
        <v>0</v>
      </c>
      <c r="AF192">
        <f>DW192*AT192*(DR192-DQ192*(1000-AT192*DT192)/(1000-AT192*DS192))/(100*DK192)</f>
        <v>0</v>
      </c>
      <c r="AG192">
        <f>1000*DW192*AT192*(DS192-DT192)/(100*DK192*(1000-AT192*DS192))</f>
        <v>0</v>
      </c>
      <c r="AH192">
        <f>(AI192 - AJ192 - DX192*1E3/(8.314*(DZ192+273.15)) * AL192/DW192 * AK192) * DW192/(100*DK192) * (1000 - DT192)/1000</f>
        <v>0</v>
      </c>
      <c r="AI192">
        <v>1303.645470395165</v>
      </c>
      <c r="AJ192">
        <v>1276.844484848485</v>
      </c>
      <c r="AK192">
        <v>3.40763738431051</v>
      </c>
      <c r="AL192">
        <v>65.07679589717384</v>
      </c>
      <c r="AM192">
        <f>(AO192 - AN192 + DX192*1E3/(8.314*(DZ192+273.15)) * AQ192/DW192 * AP192) * DW192/(100*DK192) * 1000/(1000 - AO192)</f>
        <v>0</v>
      </c>
      <c r="AN192">
        <v>20.49039877333334</v>
      </c>
      <c r="AO192">
        <v>21.72541151515151</v>
      </c>
      <c r="AP192">
        <v>-0.000172124479294808</v>
      </c>
      <c r="AQ192">
        <v>105.27</v>
      </c>
      <c r="AR192">
        <v>1</v>
      </c>
      <c r="AS192">
        <v>0</v>
      </c>
      <c r="AT192">
        <f>IF(AR192*$H$15&gt;=AV192,1.0,(AV192/(AV192-AR192*$H$15)))</f>
        <v>0</v>
      </c>
      <c r="AU192">
        <f>(AT192-1)*100</f>
        <v>0</v>
      </c>
      <c r="AV192">
        <f>MAX(0,($B$15+$C$15*EE192)/(1+$D$15*EE192)*DX192/(DZ192+273)*$E$15)</f>
        <v>0</v>
      </c>
      <c r="AW192" t="s">
        <v>437</v>
      </c>
      <c r="AX192" t="s">
        <v>437</v>
      </c>
      <c r="AY192">
        <v>0</v>
      </c>
      <c r="AZ192">
        <v>0</v>
      </c>
      <c r="BA192">
        <f>1-AY192/AZ192</f>
        <v>0</v>
      </c>
      <c r="BB192">
        <v>0</v>
      </c>
      <c r="BC192" t="s">
        <v>437</v>
      </c>
      <c r="BD192" t="s">
        <v>437</v>
      </c>
      <c r="BE192">
        <v>0</v>
      </c>
      <c r="BF192">
        <v>0</v>
      </c>
      <c r="BG192">
        <f>1-BE192/BF192</f>
        <v>0</v>
      </c>
      <c r="BH192">
        <v>0.5</v>
      </c>
      <c r="BI192">
        <f>DH192</f>
        <v>0</v>
      </c>
      <c r="BJ192">
        <f>K192</f>
        <v>0</v>
      </c>
      <c r="BK192">
        <f>BG192*BH192*BI192</f>
        <v>0</v>
      </c>
      <c r="BL192">
        <f>(BJ192-BB192)/BI192</f>
        <v>0</v>
      </c>
      <c r="BM192">
        <f>(AZ192-BF192)/BF192</f>
        <v>0</v>
      </c>
      <c r="BN192">
        <f>AY192/(BA192+AY192/BF192)</f>
        <v>0</v>
      </c>
      <c r="BO192" t="s">
        <v>437</v>
      </c>
      <c r="BP192">
        <v>0</v>
      </c>
      <c r="BQ192">
        <f>IF(BP192&lt;&gt;0, BP192, BN192)</f>
        <v>0</v>
      </c>
      <c r="BR192">
        <f>1-BQ192/BF192</f>
        <v>0</v>
      </c>
      <c r="BS192">
        <f>(BF192-BE192)/(BF192-BQ192)</f>
        <v>0</v>
      </c>
      <c r="BT192">
        <f>(AZ192-BF192)/(AZ192-BQ192)</f>
        <v>0</v>
      </c>
      <c r="BU192">
        <f>(BF192-BE192)/(BF192-AY192)</f>
        <v>0</v>
      </c>
      <c r="BV192">
        <f>(AZ192-BF192)/(AZ192-AY192)</f>
        <v>0</v>
      </c>
      <c r="BW192">
        <f>(BS192*BQ192/BE192)</f>
        <v>0</v>
      </c>
      <c r="BX192">
        <f>(1-BW192)</f>
        <v>0</v>
      </c>
      <c r="DG192">
        <f>$B$13*EF192+$C$13*EG192+$F$13*ER192*(1-EU192)</f>
        <v>0</v>
      </c>
      <c r="DH192">
        <f>DG192*DI192</f>
        <v>0</v>
      </c>
      <c r="DI192">
        <f>($B$13*$D$11+$C$13*$D$11+$F$13*((FE192+EW192)/MAX(FE192+EW192+FF192, 0.1)*$I$11+FF192/MAX(FE192+EW192+FF192, 0.1)*$J$11))/($B$13+$C$13+$F$13)</f>
        <v>0</v>
      </c>
      <c r="DJ192">
        <f>($B$13*$K$11+$C$13*$K$11+$F$13*((FE192+EW192)/MAX(FE192+EW192+FF192, 0.1)*$P$11+FF192/MAX(FE192+EW192+FF192, 0.1)*$Q$11))/($B$13+$C$13+$F$13)</f>
        <v>0</v>
      </c>
      <c r="DK192">
        <v>2.96</v>
      </c>
      <c r="DL192">
        <v>0.5</v>
      </c>
      <c r="DM192" t="s">
        <v>438</v>
      </c>
      <c r="DN192">
        <v>2</v>
      </c>
      <c r="DO192" t="b">
        <v>1</v>
      </c>
      <c r="DP192">
        <v>1759075909.5</v>
      </c>
      <c r="DQ192">
        <v>1225.621851851852</v>
      </c>
      <c r="DR192">
        <v>1262.158518518519</v>
      </c>
      <c r="DS192">
        <v>21.73904814814815</v>
      </c>
      <c r="DT192">
        <v>20.48712592592592</v>
      </c>
      <c r="DU192">
        <v>1225.756666666667</v>
      </c>
      <c r="DV192">
        <v>21.45292592592593</v>
      </c>
      <c r="DW192">
        <v>499.9689999999999</v>
      </c>
      <c r="DX192">
        <v>90.90490000000001</v>
      </c>
      <c r="DY192">
        <v>0.06754834074074074</v>
      </c>
      <c r="DZ192">
        <v>28.74258888888889</v>
      </c>
      <c r="EA192">
        <v>30.01711481481481</v>
      </c>
      <c r="EB192">
        <v>999.9000000000001</v>
      </c>
      <c r="EC192">
        <v>0</v>
      </c>
      <c r="ED192">
        <v>0</v>
      </c>
      <c r="EE192">
        <v>9996.505555555557</v>
      </c>
      <c r="EF192">
        <v>0</v>
      </c>
      <c r="EG192">
        <v>11.1107</v>
      </c>
      <c r="EH192">
        <v>-36.53711851851852</v>
      </c>
      <c r="EI192">
        <v>1252.857407407407</v>
      </c>
      <c r="EJ192">
        <v>1288.558888888889</v>
      </c>
      <c r="EK192">
        <v>1.251918518518518</v>
      </c>
      <c r="EL192">
        <v>1262.158518518519</v>
      </c>
      <c r="EM192">
        <v>20.48712592592592</v>
      </c>
      <c r="EN192">
        <v>1.976185925925926</v>
      </c>
      <c r="EO192">
        <v>1.86237962962963</v>
      </c>
      <c r="EP192">
        <v>17.25481111111111</v>
      </c>
      <c r="EQ192">
        <v>16.32042592592592</v>
      </c>
      <c r="ER192">
        <v>2000.021111111111</v>
      </c>
      <c r="ES192">
        <v>0.9799967777777779</v>
      </c>
      <c r="ET192">
        <v>0.02000353333333333</v>
      </c>
      <c r="EU192">
        <v>0</v>
      </c>
      <c r="EV192">
        <v>423.7951851851852</v>
      </c>
      <c r="EW192">
        <v>5.00078</v>
      </c>
      <c r="EX192">
        <v>8379.980000000001</v>
      </c>
      <c r="EY192">
        <v>16379.78518518518</v>
      </c>
      <c r="EZ192">
        <v>39.60388888888889</v>
      </c>
      <c r="FA192">
        <v>40.493</v>
      </c>
      <c r="FB192">
        <v>39.86788888888889</v>
      </c>
      <c r="FC192">
        <v>40.12937037037037</v>
      </c>
      <c r="FD192">
        <v>40.60392592592593</v>
      </c>
      <c r="FE192">
        <v>1955.111111111111</v>
      </c>
      <c r="FF192">
        <v>39.91</v>
      </c>
      <c r="FG192">
        <v>0</v>
      </c>
      <c r="FH192">
        <v>1759075909.4</v>
      </c>
      <c r="FI192">
        <v>0</v>
      </c>
      <c r="FJ192">
        <v>423.7871153846154</v>
      </c>
      <c r="FK192">
        <v>-0.4303247920690642</v>
      </c>
      <c r="FL192">
        <v>1.343247884253976</v>
      </c>
      <c r="FM192">
        <v>8380.015000000001</v>
      </c>
      <c r="FN192">
        <v>15</v>
      </c>
      <c r="FO192">
        <v>0</v>
      </c>
      <c r="FP192" t="s">
        <v>439</v>
      </c>
      <c r="FQ192">
        <v>1746989605.5</v>
      </c>
      <c r="FR192">
        <v>1746989593.5</v>
      </c>
      <c r="FS192">
        <v>0</v>
      </c>
      <c r="FT192">
        <v>-0.274</v>
      </c>
      <c r="FU192">
        <v>-0.002</v>
      </c>
      <c r="FV192">
        <v>2.549</v>
      </c>
      <c r="FW192">
        <v>0.129</v>
      </c>
      <c r="FX192">
        <v>420</v>
      </c>
      <c r="FY192">
        <v>17</v>
      </c>
      <c r="FZ192">
        <v>0.02</v>
      </c>
      <c r="GA192">
        <v>0.04</v>
      </c>
      <c r="GB192">
        <v>-36.5065487804878</v>
      </c>
      <c r="GC192">
        <v>-0.134661324041803</v>
      </c>
      <c r="GD192">
        <v>0.1111221369835065</v>
      </c>
      <c r="GE192">
        <v>1</v>
      </c>
      <c r="GF192">
        <v>423.7430294117647</v>
      </c>
      <c r="GG192">
        <v>0.3301604265395477</v>
      </c>
      <c r="GH192">
        <v>0.2518927742575892</v>
      </c>
      <c r="GI192">
        <v>1</v>
      </c>
      <c r="GJ192">
        <v>1.260332926829268</v>
      </c>
      <c r="GK192">
        <v>-0.1633551219512177</v>
      </c>
      <c r="GL192">
        <v>0.01617593699836686</v>
      </c>
      <c r="GM192">
        <v>0</v>
      </c>
      <c r="GN192">
        <v>2</v>
      </c>
      <c r="GO192">
        <v>3</v>
      </c>
      <c r="GP192" t="s">
        <v>446</v>
      </c>
      <c r="GQ192">
        <v>3.10193</v>
      </c>
      <c r="GR192">
        <v>2.72571</v>
      </c>
      <c r="GS192">
        <v>0.185553</v>
      </c>
      <c r="GT192">
        <v>0.188909</v>
      </c>
      <c r="GU192">
        <v>0.100881</v>
      </c>
      <c r="GV192">
        <v>0.0981718</v>
      </c>
      <c r="GW192">
        <v>21280</v>
      </c>
      <c r="GX192">
        <v>19250.2</v>
      </c>
      <c r="GY192">
        <v>26692.5</v>
      </c>
      <c r="GZ192">
        <v>23956.3</v>
      </c>
      <c r="HA192">
        <v>38412.3</v>
      </c>
      <c r="HB192">
        <v>31945.8</v>
      </c>
      <c r="HC192">
        <v>46607.5</v>
      </c>
      <c r="HD192">
        <v>37898.1</v>
      </c>
      <c r="HE192">
        <v>1.866</v>
      </c>
      <c r="HF192">
        <v>1.86623</v>
      </c>
      <c r="HG192">
        <v>0.121683</v>
      </c>
      <c r="HH192">
        <v>0</v>
      </c>
      <c r="HI192">
        <v>28.0383</v>
      </c>
      <c r="HJ192">
        <v>999.9</v>
      </c>
      <c r="HK192">
        <v>49</v>
      </c>
      <c r="HL192">
        <v>31.2</v>
      </c>
      <c r="HM192">
        <v>24.5967</v>
      </c>
      <c r="HN192">
        <v>60.8291</v>
      </c>
      <c r="HO192">
        <v>21.855</v>
      </c>
      <c r="HP192">
        <v>1</v>
      </c>
      <c r="HQ192">
        <v>0.148402</v>
      </c>
      <c r="HR192">
        <v>0.395566</v>
      </c>
      <c r="HS192">
        <v>20.2804</v>
      </c>
      <c r="HT192">
        <v>5.21175</v>
      </c>
      <c r="HU192">
        <v>11.98</v>
      </c>
      <c r="HV192">
        <v>4.96375</v>
      </c>
      <c r="HW192">
        <v>3.27458</v>
      </c>
      <c r="HX192">
        <v>9999</v>
      </c>
      <c r="HY192">
        <v>9999</v>
      </c>
      <c r="HZ192">
        <v>9999</v>
      </c>
      <c r="IA192">
        <v>31.8</v>
      </c>
      <c r="IB192">
        <v>1.86399</v>
      </c>
      <c r="IC192">
        <v>1.86014</v>
      </c>
      <c r="ID192">
        <v>1.85838</v>
      </c>
      <c r="IE192">
        <v>1.85977</v>
      </c>
      <c r="IF192">
        <v>1.85989</v>
      </c>
      <c r="IG192">
        <v>1.85837</v>
      </c>
      <c r="IH192">
        <v>1.85745</v>
      </c>
      <c r="II192">
        <v>1.85242</v>
      </c>
      <c r="IJ192">
        <v>0</v>
      </c>
      <c r="IK192">
        <v>0</v>
      </c>
      <c r="IL192">
        <v>0</v>
      </c>
      <c r="IM192">
        <v>0</v>
      </c>
      <c r="IN192" t="s">
        <v>441</v>
      </c>
      <c r="IO192" t="s">
        <v>442</v>
      </c>
      <c r="IP192" t="s">
        <v>443</v>
      </c>
      <c r="IQ192" t="s">
        <v>443</v>
      </c>
      <c r="IR192" t="s">
        <v>443</v>
      </c>
      <c r="IS192" t="s">
        <v>443</v>
      </c>
      <c r="IT192">
        <v>0</v>
      </c>
      <c r="IU192">
        <v>100</v>
      </c>
      <c r="IV192">
        <v>100</v>
      </c>
      <c r="IW192">
        <v>-0.1</v>
      </c>
      <c r="IX192">
        <v>0.2858</v>
      </c>
      <c r="IY192">
        <v>-0.819046093373875</v>
      </c>
      <c r="IZ192">
        <v>-0.0008311593448893811</v>
      </c>
      <c r="JA192">
        <v>1.768286430498992E-06</v>
      </c>
      <c r="JB192">
        <v>-5.176383660599935E-10</v>
      </c>
      <c r="JC192">
        <v>0.01793090377665582</v>
      </c>
      <c r="JD192">
        <v>0.002652576625932546</v>
      </c>
      <c r="JE192">
        <v>0.0004569377311329863</v>
      </c>
      <c r="JF192">
        <v>1.003524486243527E-07</v>
      </c>
      <c r="JG192">
        <v>2</v>
      </c>
      <c r="JH192">
        <v>1975</v>
      </c>
      <c r="JI192">
        <v>1</v>
      </c>
      <c r="JJ192">
        <v>26</v>
      </c>
      <c r="JK192">
        <v>201438.5</v>
      </c>
      <c r="JL192">
        <v>201438.7</v>
      </c>
      <c r="JM192">
        <v>2.83691</v>
      </c>
      <c r="JN192">
        <v>2.6001</v>
      </c>
      <c r="JO192">
        <v>1.49658</v>
      </c>
      <c r="JP192">
        <v>2.34497</v>
      </c>
      <c r="JQ192">
        <v>1.54907</v>
      </c>
      <c r="JR192">
        <v>2.4585</v>
      </c>
      <c r="JS192">
        <v>36.1989</v>
      </c>
      <c r="JT192">
        <v>24.1751</v>
      </c>
      <c r="JU192">
        <v>18</v>
      </c>
      <c r="JV192">
        <v>481.993</v>
      </c>
      <c r="JW192">
        <v>496.761</v>
      </c>
      <c r="JX192">
        <v>27.197</v>
      </c>
      <c r="JY192">
        <v>29.1681</v>
      </c>
      <c r="JZ192">
        <v>30.0004</v>
      </c>
      <c r="KA192">
        <v>29.3149</v>
      </c>
      <c r="KB192">
        <v>29.2933</v>
      </c>
      <c r="KC192">
        <v>56.9328</v>
      </c>
      <c r="KD192">
        <v>19.6899</v>
      </c>
      <c r="KE192">
        <v>99.62779999999999</v>
      </c>
      <c r="KF192">
        <v>27.1784</v>
      </c>
      <c r="KG192">
        <v>1309.81</v>
      </c>
      <c r="KH192">
        <v>20.5713</v>
      </c>
      <c r="KI192">
        <v>101.906</v>
      </c>
      <c r="KJ192">
        <v>91.39919999999999</v>
      </c>
    </row>
    <row r="193" spans="1:296">
      <c r="A193">
        <v>175</v>
      </c>
      <c r="B193">
        <v>1759075922</v>
      </c>
      <c r="C193">
        <v>2838.900000095367</v>
      </c>
      <c r="D193" t="s">
        <v>794</v>
      </c>
      <c r="E193" t="s">
        <v>795</v>
      </c>
      <c r="F193">
        <v>5</v>
      </c>
      <c r="G193" t="s">
        <v>639</v>
      </c>
      <c r="H193">
        <v>1759075914.214286</v>
      </c>
      <c r="I193">
        <f>(J193)/1000</f>
        <v>0</v>
      </c>
      <c r="J193">
        <f>IF(DO193, AM193, AG193)</f>
        <v>0</v>
      </c>
      <c r="K193">
        <f>IF(DO193, AH193, AF193)</f>
        <v>0</v>
      </c>
      <c r="L193">
        <f>DQ193 - IF(AT193&gt;1, K193*DK193*100.0/(AV193), 0)</f>
        <v>0</v>
      </c>
      <c r="M193">
        <f>((S193-I193/2)*L193-K193)/(S193+I193/2)</f>
        <v>0</v>
      </c>
      <c r="N193">
        <f>M193*(DX193+DY193)/1000.0</f>
        <v>0</v>
      </c>
      <c r="O193">
        <f>(DQ193 - IF(AT193&gt;1, K193*DK193*100.0/(AV193), 0))*(DX193+DY193)/1000.0</f>
        <v>0</v>
      </c>
      <c r="P193">
        <f>2.0/((1/R193-1/Q193)+SIGN(R193)*SQRT((1/R193-1/Q193)*(1/R193-1/Q193) + 4*DL193/((DL193+1)*(DL193+1))*(2*1/R193*1/Q193-1/Q193*1/Q193)))</f>
        <v>0</v>
      </c>
      <c r="Q193">
        <f>IF(LEFT(DM193,1)&lt;&gt;"0",IF(LEFT(DM193,1)="1",3.0,DN193),$D$5+$E$5*(EE193*DX193/($K$5*1000))+$F$5*(EE193*DX193/($K$5*1000))*MAX(MIN(DK193,$J$5),$I$5)*MAX(MIN(DK193,$J$5),$I$5)+$G$5*MAX(MIN(DK193,$J$5),$I$5)*(EE193*DX193/($K$5*1000))+$H$5*(EE193*DX193/($K$5*1000))*(EE193*DX193/($K$5*1000)))</f>
        <v>0</v>
      </c>
      <c r="R193">
        <f>I193*(1000-(1000*0.61365*exp(17.502*V193/(240.97+V193))/(DX193+DY193)+DS193)/2)/(1000*0.61365*exp(17.502*V193/(240.97+V193))/(DX193+DY193)-DS193)</f>
        <v>0</v>
      </c>
      <c r="S193">
        <f>1/((DL193+1)/(P193/1.6)+1/(Q193/1.37)) + DL193/((DL193+1)/(P193/1.6) + DL193/(Q193/1.37))</f>
        <v>0</v>
      </c>
      <c r="T193">
        <f>(DG193*DJ193)</f>
        <v>0</v>
      </c>
      <c r="U193">
        <f>(DZ193+(T193+2*0.95*5.67E-8*(((DZ193+$B$9)+273)^4-(DZ193+273)^4)-44100*I193)/(1.84*29.3*Q193+8*0.95*5.67E-8*(DZ193+273)^3))</f>
        <v>0</v>
      </c>
      <c r="V193">
        <f>($C$9*EA193+$D$9*EB193+$E$9*U193)</f>
        <v>0</v>
      </c>
      <c r="W193">
        <f>0.61365*exp(17.502*V193/(240.97+V193))</f>
        <v>0</v>
      </c>
      <c r="X193">
        <f>(Y193/Z193*100)</f>
        <v>0</v>
      </c>
      <c r="Y193">
        <f>DS193*(DX193+DY193)/1000</f>
        <v>0</v>
      </c>
      <c r="Z193">
        <f>0.61365*exp(17.502*DZ193/(240.97+DZ193))</f>
        <v>0</v>
      </c>
      <c r="AA193">
        <f>(W193-DS193*(DX193+DY193)/1000)</f>
        <v>0</v>
      </c>
      <c r="AB193">
        <f>(-I193*44100)</f>
        <v>0</v>
      </c>
      <c r="AC193">
        <f>2*29.3*Q193*0.92*(DZ193-V193)</f>
        <v>0</v>
      </c>
      <c r="AD193">
        <f>2*0.95*5.67E-8*(((DZ193+$B$9)+273)^4-(V193+273)^4)</f>
        <v>0</v>
      </c>
      <c r="AE193">
        <f>T193+AD193+AB193+AC193</f>
        <v>0</v>
      </c>
      <c r="AF193">
        <f>DW193*AT193*(DR193-DQ193*(1000-AT193*DT193)/(1000-AT193*DS193))/(100*DK193)</f>
        <v>0</v>
      </c>
      <c r="AG193">
        <f>1000*DW193*AT193*(DS193-DT193)/(100*DK193*(1000-AT193*DS193))</f>
        <v>0</v>
      </c>
      <c r="AH193">
        <f>(AI193 - AJ193 - DX193*1E3/(8.314*(DZ193+273.15)) * AL193/DW193 * AK193) * DW193/(100*DK193) * (1000 - DT193)/1000</f>
        <v>0</v>
      </c>
      <c r="AI193">
        <v>1320.022902137895</v>
      </c>
      <c r="AJ193">
        <v>1293.609212121212</v>
      </c>
      <c r="AK193">
        <v>3.331099074484653</v>
      </c>
      <c r="AL193">
        <v>65.07679589717384</v>
      </c>
      <c r="AM193">
        <f>(AO193 - AN193 + DX193*1E3/(8.314*(DZ193+273.15)) * AQ193/DW193 * AP193) * DW193/(100*DK193) * 1000/(1000 - AO193)</f>
        <v>0</v>
      </c>
      <c r="AN193">
        <v>20.49601784</v>
      </c>
      <c r="AO193">
        <v>21.71413818181818</v>
      </c>
      <c r="AP193">
        <v>-0.0001648847660277857</v>
      </c>
      <c r="AQ193">
        <v>105.27</v>
      </c>
      <c r="AR193">
        <v>1</v>
      </c>
      <c r="AS193">
        <v>0</v>
      </c>
      <c r="AT193">
        <f>IF(AR193*$H$15&gt;=AV193,1.0,(AV193/(AV193-AR193*$H$15)))</f>
        <v>0</v>
      </c>
      <c r="AU193">
        <f>(AT193-1)*100</f>
        <v>0</v>
      </c>
      <c r="AV193">
        <f>MAX(0,($B$15+$C$15*EE193)/(1+$D$15*EE193)*DX193/(DZ193+273)*$E$15)</f>
        <v>0</v>
      </c>
      <c r="AW193" t="s">
        <v>437</v>
      </c>
      <c r="AX193" t="s">
        <v>437</v>
      </c>
      <c r="AY193">
        <v>0</v>
      </c>
      <c r="AZ193">
        <v>0</v>
      </c>
      <c r="BA193">
        <f>1-AY193/AZ193</f>
        <v>0</v>
      </c>
      <c r="BB193">
        <v>0</v>
      </c>
      <c r="BC193" t="s">
        <v>437</v>
      </c>
      <c r="BD193" t="s">
        <v>437</v>
      </c>
      <c r="BE193">
        <v>0</v>
      </c>
      <c r="BF193">
        <v>0</v>
      </c>
      <c r="BG193">
        <f>1-BE193/BF193</f>
        <v>0</v>
      </c>
      <c r="BH193">
        <v>0.5</v>
      </c>
      <c r="BI193">
        <f>DH193</f>
        <v>0</v>
      </c>
      <c r="BJ193">
        <f>K193</f>
        <v>0</v>
      </c>
      <c r="BK193">
        <f>BG193*BH193*BI193</f>
        <v>0</v>
      </c>
      <c r="BL193">
        <f>(BJ193-BB193)/BI193</f>
        <v>0</v>
      </c>
      <c r="BM193">
        <f>(AZ193-BF193)/BF193</f>
        <v>0</v>
      </c>
      <c r="BN193">
        <f>AY193/(BA193+AY193/BF193)</f>
        <v>0</v>
      </c>
      <c r="BO193" t="s">
        <v>437</v>
      </c>
      <c r="BP193">
        <v>0</v>
      </c>
      <c r="BQ193">
        <f>IF(BP193&lt;&gt;0, BP193, BN193)</f>
        <v>0</v>
      </c>
      <c r="BR193">
        <f>1-BQ193/BF193</f>
        <v>0</v>
      </c>
      <c r="BS193">
        <f>(BF193-BE193)/(BF193-BQ193)</f>
        <v>0</v>
      </c>
      <c r="BT193">
        <f>(AZ193-BF193)/(AZ193-BQ193)</f>
        <v>0</v>
      </c>
      <c r="BU193">
        <f>(BF193-BE193)/(BF193-AY193)</f>
        <v>0</v>
      </c>
      <c r="BV193">
        <f>(AZ193-BF193)/(AZ193-AY193)</f>
        <v>0</v>
      </c>
      <c r="BW193">
        <f>(BS193*BQ193/BE193)</f>
        <v>0</v>
      </c>
      <c r="BX193">
        <f>(1-BW193)</f>
        <v>0</v>
      </c>
      <c r="DG193">
        <f>$B$13*EF193+$C$13*EG193+$F$13*ER193*(1-EU193)</f>
        <v>0</v>
      </c>
      <c r="DH193">
        <f>DG193*DI193</f>
        <v>0</v>
      </c>
      <c r="DI193">
        <f>($B$13*$D$11+$C$13*$D$11+$F$13*((FE193+EW193)/MAX(FE193+EW193+FF193, 0.1)*$I$11+FF193/MAX(FE193+EW193+FF193, 0.1)*$J$11))/($B$13+$C$13+$F$13)</f>
        <v>0</v>
      </c>
      <c r="DJ193">
        <f>($B$13*$K$11+$C$13*$K$11+$F$13*((FE193+EW193)/MAX(FE193+EW193+FF193, 0.1)*$P$11+FF193/MAX(FE193+EW193+FF193, 0.1)*$Q$11))/($B$13+$C$13+$F$13)</f>
        <v>0</v>
      </c>
      <c r="DK193">
        <v>2.96</v>
      </c>
      <c r="DL193">
        <v>0.5</v>
      </c>
      <c r="DM193" t="s">
        <v>438</v>
      </c>
      <c r="DN193">
        <v>2</v>
      </c>
      <c r="DO193" t="b">
        <v>1</v>
      </c>
      <c r="DP193">
        <v>1759075914.214286</v>
      </c>
      <c r="DQ193">
        <v>1241.3975</v>
      </c>
      <c r="DR193">
        <v>1277.6975</v>
      </c>
      <c r="DS193">
        <v>21.72976428571429</v>
      </c>
      <c r="DT193">
        <v>20.49079642857143</v>
      </c>
      <c r="DU193">
        <v>1241.513928571429</v>
      </c>
      <c r="DV193">
        <v>21.44384285714286</v>
      </c>
      <c r="DW193">
        <v>499.9815357142857</v>
      </c>
      <c r="DX193">
        <v>90.90521785714284</v>
      </c>
      <c r="DY193">
        <v>0.06754255357142856</v>
      </c>
      <c r="DZ193">
        <v>28.74351428571428</v>
      </c>
      <c r="EA193">
        <v>30.01811428571429</v>
      </c>
      <c r="EB193">
        <v>999.9000000000002</v>
      </c>
      <c r="EC193">
        <v>0</v>
      </c>
      <c r="ED193">
        <v>0</v>
      </c>
      <c r="EE193">
        <v>9997.318928571429</v>
      </c>
      <c r="EF193">
        <v>0</v>
      </c>
      <c r="EG193">
        <v>11.1107</v>
      </c>
      <c r="EH193">
        <v>-36.30066428571428</v>
      </c>
      <c r="EI193">
        <v>1268.971071428572</v>
      </c>
      <c r="EJ193">
        <v>1304.428214285714</v>
      </c>
      <c r="EK193">
        <v>1.238957142857143</v>
      </c>
      <c r="EL193">
        <v>1277.6975</v>
      </c>
      <c r="EM193">
        <v>20.49079642857143</v>
      </c>
      <c r="EN193">
        <v>1.975348571428572</v>
      </c>
      <c r="EO193">
        <v>1.86272</v>
      </c>
      <c r="EP193">
        <v>17.24811785714286</v>
      </c>
      <c r="EQ193">
        <v>16.32330357142857</v>
      </c>
      <c r="ER193">
        <v>2000.024285714286</v>
      </c>
      <c r="ES193">
        <v>0.9799967857142858</v>
      </c>
      <c r="ET193">
        <v>0.02000352857142857</v>
      </c>
      <c r="EU193">
        <v>0</v>
      </c>
      <c r="EV193">
        <v>423.7458571428571</v>
      </c>
      <c r="EW193">
        <v>5.00078</v>
      </c>
      <c r="EX193">
        <v>8380.114285714286</v>
      </c>
      <c r="EY193">
        <v>16379.81428571428</v>
      </c>
      <c r="EZ193">
        <v>39.58453571428571</v>
      </c>
      <c r="FA193">
        <v>40.48875</v>
      </c>
      <c r="FB193">
        <v>39.88157142857143</v>
      </c>
      <c r="FC193">
        <v>40.10471428571428</v>
      </c>
      <c r="FD193">
        <v>40.60460714285714</v>
      </c>
      <c r="FE193">
        <v>1955.114285714286</v>
      </c>
      <c r="FF193">
        <v>39.91</v>
      </c>
      <c r="FG193">
        <v>0</v>
      </c>
      <c r="FH193">
        <v>1759075914.2</v>
      </c>
      <c r="FI193">
        <v>0</v>
      </c>
      <c r="FJ193">
        <v>423.7025384615384</v>
      </c>
      <c r="FK193">
        <v>-0.9804444470452779</v>
      </c>
      <c r="FL193">
        <v>2.370256424419154</v>
      </c>
      <c r="FM193">
        <v>8380.179615384615</v>
      </c>
      <c r="FN193">
        <v>15</v>
      </c>
      <c r="FO193">
        <v>0</v>
      </c>
      <c r="FP193" t="s">
        <v>439</v>
      </c>
      <c r="FQ193">
        <v>1746989605.5</v>
      </c>
      <c r="FR193">
        <v>1746989593.5</v>
      </c>
      <c r="FS193">
        <v>0</v>
      </c>
      <c r="FT193">
        <v>-0.274</v>
      </c>
      <c r="FU193">
        <v>-0.002</v>
      </c>
      <c r="FV193">
        <v>2.549</v>
      </c>
      <c r="FW193">
        <v>0.129</v>
      </c>
      <c r="FX193">
        <v>420</v>
      </c>
      <c r="FY193">
        <v>17</v>
      </c>
      <c r="FZ193">
        <v>0.02</v>
      </c>
      <c r="GA193">
        <v>0.04</v>
      </c>
      <c r="GB193">
        <v>-36.41718780487805</v>
      </c>
      <c r="GC193">
        <v>2.073236236933814</v>
      </c>
      <c r="GD193">
        <v>0.2731047232313624</v>
      </c>
      <c r="GE193">
        <v>0</v>
      </c>
      <c r="GF193">
        <v>423.7516764705882</v>
      </c>
      <c r="GG193">
        <v>-0.8022459907412482</v>
      </c>
      <c r="GH193">
        <v>0.2326443537434756</v>
      </c>
      <c r="GI193">
        <v>1</v>
      </c>
      <c r="GJ193">
        <v>1.249482926829268</v>
      </c>
      <c r="GK193">
        <v>-0.1644654355400703</v>
      </c>
      <c r="GL193">
        <v>0.01629016930003843</v>
      </c>
      <c r="GM193">
        <v>0</v>
      </c>
      <c r="GN193">
        <v>1</v>
      </c>
      <c r="GO193">
        <v>3</v>
      </c>
      <c r="GP193" t="s">
        <v>455</v>
      </c>
      <c r="GQ193">
        <v>3.10243</v>
      </c>
      <c r="GR193">
        <v>2.72575</v>
      </c>
      <c r="GS193">
        <v>0.187036</v>
      </c>
      <c r="GT193">
        <v>0.190317</v>
      </c>
      <c r="GU193">
        <v>0.100846</v>
      </c>
      <c r="GV193">
        <v>0.09819120000000001</v>
      </c>
      <c r="GW193">
        <v>21241</v>
      </c>
      <c r="GX193">
        <v>19217</v>
      </c>
      <c r="GY193">
        <v>26692.2</v>
      </c>
      <c r="GZ193">
        <v>23956.5</v>
      </c>
      <c r="HA193">
        <v>38413.7</v>
      </c>
      <c r="HB193">
        <v>31945.4</v>
      </c>
      <c r="HC193">
        <v>46607.1</v>
      </c>
      <c r="HD193">
        <v>37898.3</v>
      </c>
      <c r="HE193">
        <v>1.86683</v>
      </c>
      <c r="HF193">
        <v>1.86537</v>
      </c>
      <c r="HG193">
        <v>0.121497</v>
      </c>
      <c r="HH193">
        <v>0</v>
      </c>
      <c r="HI193">
        <v>28.0383</v>
      </c>
      <c r="HJ193">
        <v>999.9</v>
      </c>
      <c r="HK193">
        <v>49</v>
      </c>
      <c r="HL193">
        <v>31.2</v>
      </c>
      <c r="HM193">
        <v>24.5979</v>
      </c>
      <c r="HN193">
        <v>60.7491</v>
      </c>
      <c r="HO193">
        <v>21.8429</v>
      </c>
      <c r="HP193">
        <v>1</v>
      </c>
      <c r="HQ193">
        <v>0.148496</v>
      </c>
      <c r="HR193">
        <v>0.425978</v>
      </c>
      <c r="HS193">
        <v>20.2804</v>
      </c>
      <c r="HT193">
        <v>5.2125</v>
      </c>
      <c r="HU193">
        <v>11.98</v>
      </c>
      <c r="HV193">
        <v>4.9637</v>
      </c>
      <c r="HW193">
        <v>3.2746</v>
      </c>
      <c r="HX193">
        <v>9999</v>
      </c>
      <c r="HY193">
        <v>9999</v>
      </c>
      <c r="HZ193">
        <v>9999</v>
      </c>
      <c r="IA193">
        <v>31.8</v>
      </c>
      <c r="IB193">
        <v>1.86398</v>
      </c>
      <c r="IC193">
        <v>1.86015</v>
      </c>
      <c r="ID193">
        <v>1.85838</v>
      </c>
      <c r="IE193">
        <v>1.85979</v>
      </c>
      <c r="IF193">
        <v>1.85989</v>
      </c>
      <c r="IG193">
        <v>1.85837</v>
      </c>
      <c r="IH193">
        <v>1.85745</v>
      </c>
      <c r="II193">
        <v>1.85242</v>
      </c>
      <c r="IJ193">
        <v>0</v>
      </c>
      <c r="IK193">
        <v>0</v>
      </c>
      <c r="IL193">
        <v>0</v>
      </c>
      <c r="IM193">
        <v>0</v>
      </c>
      <c r="IN193" t="s">
        <v>441</v>
      </c>
      <c r="IO193" t="s">
        <v>442</v>
      </c>
      <c r="IP193" t="s">
        <v>443</v>
      </c>
      <c r="IQ193" t="s">
        <v>443</v>
      </c>
      <c r="IR193" t="s">
        <v>443</v>
      </c>
      <c r="IS193" t="s">
        <v>443</v>
      </c>
      <c r="IT193">
        <v>0</v>
      </c>
      <c r="IU193">
        <v>100</v>
      </c>
      <c r="IV193">
        <v>100</v>
      </c>
      <c r="IW193">
        <v>-0.09</v>
      </c>
      <c r="IX193">
        <v>0.2855</v>
      </c>
      <c r="IY193">
        <v>-0.819046093373875</v>
      </c>
      <c r="IZ193">
        <v>-0.0008311593448893811</v>
      </c>
      <c r="JA193">
        <v>1.768286430498992E-06</v>
      </c>
      <c r="JB193">
        <v>-5.176383660599935E-10</v>
      </c>
      <c r="JC193">
        <v>0.01793090377665582</v>
      </c>
      <c r="JD193">
        <v>0.002652576625932546</v>
      </c>
      <c r="JE193">
        <v>0.0004569377311329863</v>
      </c>
      <c r="JF193">
        <v>1.003524486243527E-07</v>
      </c>
      <c r="JG193">
        <v>2</v>
      </c>
      <c r="JH193">
        <v>1975</v>
      </c>
      <c r="JI193">
        <v>1</v>
      </c>
      <c r="JJ193">
        <v>26</v>
      </c>
      <c r="JK193">
        <v>201438.6</v>
      </c>
      <c r="JL193">
        <v>201438.8</v>
      </c>
      <c r="JM193">
        <v>2.86865</v>
      </c>
      <c r="JN193">
        <v>2.6062</v>
      </c>
      <c r="JO193">
        <v>1.49658</v>
      </c>
      <c r="JP193">
        <v>2.34497</v>
      </c>
      <c r="JQ193">
        <v>1.54907</v>
      </c>
      <c r="JR193">
        <v>2.46216</v>
      </c>
      <c r="JS193">
        <v>36.1989</v>
      </c>
      <c r="JT193">
        <v>24.1838</v>
      </c>
      <c r="JU193">
        <v>18</v>
      </c>
      <c r="JV193">
        <v>482.499</v>
      </c>
      <c r="JW193">
        <v>496.218</v>
      </c>
      <c r="JX193">
        <v>27.1727</v>
      </c>
      <c r="JY193">
        <v>29.1707</v>
      </c>
      <c r="JZ193">
        <v>30.0003</v>
      </c>
      <c r="KA193">
        <v>29.3181</v>
      </c>
      <c r="KB193">
        <v>29.296</v>
      </c>
      <c r="KC193">
        <v>57.5493</v>
      </c>
      <c r="KD193">
        <v>19.3989</v>
      </c>
      <c r="KE193">
        <v>99.62779999999999</v>
      </c>
      <c r="KF193">
        <v>27.1584</v>
      </c>
      <c r="KG193">
        <v>1323.17</v>
      </c>
      <c r="KH193">
        <v>20.5995</v>
      </c>
      <c r="KI193">
        <v>101.905</v>
      </c>
      <c r="KJ193">
        <v>91.3997</v>
      </c>
    </row>
    <row r="194" spans="1:296">
      <c r="A194">
        <v>176</v>
      </c>
      <c r="B194">
        <v>1759075927</v>
      </c>
      <c r="C194">
        <v>2843.900000095367</v>
      </c>
      <c r="D194" t="s">
        <v>796</v>
      </c>
      <c r="E194" t="s">
        <v>797</v>
      </c>
      <c r="F194">
        <v>5</v>
      </c>
      <c r="G194" t="s">
        <v>639</v>
      </c>
      <c r="H194">
        <v>1759075919.5</v>
      </c>
      <c r="I194">
        <f>(J194)/1000</f>
        <v>0</v>
      </c>
      <c r="J194">
        <f>IF(DO194, AM194, AG194)</f>
        <v>0</v>
      </c>
      <c r="K194">
        <f>IF(DO194, AH194, AF194)</f>
        <v>0</v>
      </c>
      <c r="L194">
        <f>DQ194 - IF(AT194&gt;1, K194*DK194*100.0/(AV194), 0)</f>
        <v>0</v>
      </c>
      <c r="M194">
        <f>((S194-I194/2)*L194-K194)/(S194+I194/2)</f>
        <v>0</v>
      </c>
      <c r="N194">
        <f>M194*(DX194+DY194)/1000.0</f>
        <v>0</v>
      </c>
      <c r="O194">
        <f>(DQ194 - IF(AT194&gt;1, K194*DK194*100.0/(AV194), 0))*(DX194+DY194)/1000.0</f>
        <v>0</v>
      </c>
      <c r="P194">
        <f>2.0/((1/R194-1/Q194)+SIGN(R194)*SQRT((1/R194-1/Q194)*(1/R194-1/Q194) + 4*DL194/((DL194+1)*(DL194+1))*(2*1/R194*1/Q194-1/Q194*1/Q194)))</f>
        <v>0</v>
      </c>
      <c r="Q194">
        <f>IF(LEFT(DM194,1)&lt;&gt;"0",IF(LEFT(DM194,1)="1",3.0,DN194),$D$5+$E$5*(EE194*DX194/($K$5*1000))+$F$5*(EE194*DX194/($K$5*1000))*MAX(MIN(DK194,$J$5),$I$5)*MAX(MIN(DK194,$J$5),$I$5)+$G$5*MAX(MIN(DK194,$J$5),$I$5)*(EE194*DX194/($K$5*1000))+$H$5*(EE194*DX194/($K$5*1000))*(EE194*DX194/($K$5*1000)))</f>
        <v>0</v>
      </c>
      <c r="R194">
        <f>I194*(1000-(1000*0.61365*exp(17.502*V194/(240.97+V194))/(DX194+DY194)+DS194)/2)/(1000*0.61365*exp(17.502*V194/(240.97+V194))/(DX194+DY194)-DS194)</f>
        <v>0</v>
      </c>
      <c r="S194">
        <f>1/((DL194+1)/(P194/1.6)+1/(Q194/1.37)) + DL194/((DL194+1)/(P194/1.6) + DL194/(Q194/1.37))</f>
        <v>0</v>
      </c>
      <c r="T194">
        <f>(DG194*DJ194)</f>
        <v>0</v>
      </c>
      <c r="U194">
        <f>(DZ194+(T194+2*0.95*5.67E-8*(((DZ194+$B$9)+273)^4-(DZ194+273)^4)-44100*I194)/(1.84*29.3*Q194+8*0.95*5.67E-8*(DZ194+273)^3))</f>
        <v>0</v>
      </c>
      <c r="V194">
        <f>($C$9*EA194+$D$9*EB194+$E$9*U194)</f>
        <v>0</v>
      </c>
      <c r="W194">
        <f>0.61365*exp(17.502*V194/(240.97+V194))</f>
        <v>0</v>
      </c>
      <c r="X194">
        <f>(Y194/Z194*100)</f>
        <v>0</v>
      </c>
      <c r="Y194">
        <f>DS194*(DX194+DY194)/1000</f>
        <v>0</v>
      </c>
      <c r="Z194">
        <f>0.61365*exp(17.502*DZ194/(240.97+DZ194))</f>
        <v>0</v>
      </c>
      <c r="AA194">
        <f>(W194-DS194*(DX194+DY194)/1000)</f>
        <v>0</v>
      </c>
      <c r="AB194">
        <f>(-I194*44100)</f>
        <v>0</v>
      </c>
      <c r="AC194">
        <f>2*29.3*Q194*0.92*(DZ194-V194)</f>
        <v>0</v>
      </c>
      <c r="AD194">
        <f>2*0.95*5.67E-8*(((DZ194+$B$9)+273)^4-(V194+273)^4)</f>
        <v>0</v>
      </c>
      <c r="AE194">
        <f>T194+AD194+AB194+AC194</f>
        <v>0</v>
      </c>
      <c r="AF194">
        <f>DW194*AT194*(DR194-DQ194*(1000-AT194*DT194)/(1000-AT194*DS194))/(100*DK194)</f>
        <v>0</v>
      </c>
      <c r="AG194">
        <f>1000*DW194*AT194*(DS194-DT194)/(100*DK194*(1000-AT194*DS194))</f>
        <v>0</v>
      </c>
      <c r="AH194">
        <f>(AI194 - AJ194 - DX194*1E3/(8.314*(DZ194+273.15)) * AL194/DW194 * AK194) * DW194/(100*DK194) * (1000 - DT194)/1000</f>
        <v>0</v>
      </c>
      <c r="AI194">
        <v>1336.314368632741</v>
      </c>
      <c r="AJ194">
        <v>1309.99206060606</v>
      </c>
      <c r="AK194">
        <v>3.282372977036959</v>
      </c>
      <c r="AL194">
        <v>65.07679589717384</v>
      </c>
      <c r="AM194">
        <f>(AO194 - AN194 + DX194*1E3/(8.314*(DZ194+273.15)) * AQ194/DW194 * AP194) * DW194/(100*DK194) * 1000/(1000 - AO194)</f>
        <v>0</v>
      </c>
      <c r="AN194">
        <v>20.52783130666667</v>
      </c>
      <c r="AO194">
        <v>21.71071757575757</v>
      </c>
      <c r="AP194">
        <v>-1.999169780233538E-06</v>
      </c>
      <c r="AQ194">
        <v>105.27</v>
      </c>
      <c r="AR194">
        <v>0</v>
      </c>
      <c r="AS194">
        <v>0</v>
      </c>
      <c r="AT194">
        <f>IF(AR194*$H$15&gt;=AV194,1.0,(AV194/(AV194-AR194*$H$15)))</f>
        <v>0</v>
      </c>
      <c r="AU194">
        <f>(AT194-1)*100</f>
        <v>0</v>
      </c>
      <c r="AV194">
        <f>MAX(0,($B$15+$C$15*EE194)/(1+$D$15*EE194)*DX194/(DZ194+273)*$E$15)</f>
        <v>0</v>
      </c>
      <c r="AW194" t="s">
        <v>437</v>
      </c>
      <c r="AX194" t="s">
        <v>437</v>
      </c>
      <c r="AY194">
        <v>0</v>
      </c>
      <c r="AZ194">
        <v>0</v>
      </c>
      <c r="BA194">
        <f>1-AY194/AZ194</f>
        <v>0</v>
      </c>
      <c r="BB194">
        <v>0</v>
      </c>
      <c r="BC194" t="s">
        <v>437</v>
      </c>
      <c r="BD194" t="s">
        <v>437</v>
      </c>
      <c r="BE194">
        <v>0</v>
      </c>
      <c r="BF194">
        <v>0</v>
      </c>
      <c r="BG194">
        <f>1-BE194/BF194</f>
        <v>0</v>
      </c>
      <c r="BH194">
        <v>0.5</v>
      </c>
      <c r="BI194">
        <f>DH194</f>
        <v>0</v>
      </c>
      <c r="BJ194">
        <f>K194</f>
        <v>0</v>
      </c>
      <c r="BK194">
        <f>BG194*BH194*BI194</f>
        <v>0</v>
      </c>
      <c r="BL194">
        <f>(BJ194-BB194)/BI194</f>
        <v>0</v>
      </c>
      <c r="BM194">
        <f>(AZ194-BF194)/BF194</f>
        <v>0</v>
      </c>
      <c r="BN194">
        <f>AY194/(BA194+AY194/BF194)</f>
        <v>0</v>
      </c>
      <c r="BO194" t="s">
        <v>437</v>
      </c>
      <c r="BP194">
        <v>0</v>
      </c>
      <c r="BQ194">
        <f>IF(BP194&lt;&gt;0, BP194, BN194)</f>
        <v>0</v>
      </c>
      <c r="BR194">
        <f>1-BQ194/BF194</f>
        <v>0</v>
      </c>
      <c r="BS194">
        <f>(BF194-BE194)/(BF194-BQ194)</f>
        <v>0</v>
      </c>
      <c r="BT194">
        <f>(AZ194-BF194)/(AZ194-BQ194)</f>
        <v>0</v>
      </c>
      <c r="BU194">
        <f>(BF194-BE194)/(BF194-AY194)</f>
        <v>0</v>
      </c>
      <c r="BV194">
        <f>(AZ194-BF194)/(AZ194-AY194)</f>
        <v>0</v>
      </c>
      <c r="BW194">
        <f>(BS194*BQ194/BE194)</f>
        <v>0</v>
      </c>
      <c r="BX194">
        <f>(1-BW194)</f>
        <v>0</v>
      </c>
      <c r="DG194">
        <f>$B$13*EF194+$C$13*EG194+$F$13*ER194*(1-EU194)</f>
        <v>0</v>
      </c>
      <c r="DH194">
        <f>DG194*DI194</f>
        <v>0</v>
      </c>
      <c r="DI194">
        <f>($B$13*$D$11+$C$13*$D$11+$F$13*((FE194+EW194)/MAX(FE194+EW194+FF194, 0.1)*$I$11+FF194/MAX(FE194+EW194+FF194, 0.1)*$J$11))/($B$13+$C$13+$F$13)</f>
        <v>0</v>
      </c>
      <c r="DJ194">
        <f>($B$13*$K$11+$C$13*$K$11+$F$13*((FE194+EW194)/MAX(FE194+EW194+FF194, 0.1)*$P$11+FF194/MAX(FE194+EW194+FF194, 0.1)*$Q$11))/($B$13+$C$13+$F$13)</f>
        <v>0</v>
      </c>
      <c r="DK194">
        <v>2.96</v>
      </c>
      <c r="DL194">
        <v>0.5</v>
      </c>
      <c r="DM194" t="s">
        <v>438</v>
      </c>
      <c r="DN194">
        <v>2</v>
      </c>
      <c r="DO194" t="b">
        <v>1</v>
      </c>
      <c r="DP194">
        <v>1759075919.5</v>
      </c>
      <c r="DQ194">
        <v>1258.866296296296</v>
      </c>
      <c r="DR194">
        <v>1294.884814814815</v>
      </c>
      <c r="DS194">
        <v>21.7200925925926</v>
      </c>
      <c r="DT194">
        <v>20.50152962962963</v>
      </c>
      <c r="DU194">
        <v>1258.962222222222</v>
      </c>
      <c r="DV194">
        <v>21.43437777777778</v>
      </c>
      <c r="DW194">
        <v>500.0313703703704</v>
      </c>
      <c r="DX194">
        <v>90.90583703703703</v>
      </c>
      <c r="DY194">
        <v>0.06742515555555556</v>
      </c>
      <c r="DZ194">
        <v>28.74212222222222</v>
      </c>
      <c r="EA194">
        <v>30.01718888888889</v>
      </c>
      <c r="EB194">
        <v>999.9000000000001</v>
      </c>
      <c r="EC194">
        <v>0</v>
      </c>
      <c r="ED194">
        <v>0</v>
      </c>
      <c r="EE194">
        <v>10002.17333333333</v>
      </c>
      <c r="EF194">
        <v>0</v>
      </c>
      <c r="EG194">
        <v>11.1107</v>
      </c>
      <c r="EH194">
        <v>-36.01901851851852</v>
      </c>
      <c r="EI194">
        <v>1286.815925925926</v>
      </c>
      <c r="EJ194">
        <v>1321.99</v>
      </c>
      <c r="EK194">
        <v>1.218545925925926</v>
      </c>
      <c r="EL194">
        <v>1294.884814814815</v>
      </c>
      <c r="EM194">
        <v>20.50152962962963</v>
      </c>
      <c r="EN194">
        <v>1.974482962962963</v>
      </c>
      <c r="EO194">
        <v>1.863709259259259</v>
      </c>
      <c r="EP194">
        <v>17.24118518518519</v>
      </c>
      <c r="EQ194">
        <v>16.33162592592592</v>
      </c>
      <c r="ER194">
        <v>2000.016666666667</v>
      </c>
      <c r="ES194">
        <v>0.9799966666666668</v>
      </c>
      <c r="ET194">
        <v>0.02000365555555555</v>
      </c>
      <c r="EU194">
        <v>0</v>
      </c>
      <c r="EV194">
        <v>423.6355555555555</v>
      </c>
      <c r="EW194">
        <v>5.00078</v>
      </c>
      <c r="EX194">
        <v>8380.225555555555</v>
      </c>
      <c r="EY194">
        <v>16379.75555555555</v>
      </c>
      <c r="EZ194">
        <v>39.58537037037036</v>
      </c>
      <c r="FA194">
        <v>40.49066666666667</v>
      </c>
      <c r="FB194">
        <v>39.87011111111111</v>
      </c>
      <c r="FC194">
        <v>40.10392592592593</v>
      </c>
      <c r="FD194">
        <v>40.60851851851852</v>
      </c>
      <c r="FE194">
        <v>1955.106666666667</v>
      </c>
      <c r="FF194">
        <v>39.91</v>
      </c>
      <c r="FG194">
        <v>0</v>
      </c>
      <c r="FH194">
        <v>1759075919</v>
      </c>
      <c r="FI194">
        <v>0</v>
      </c>
      <c r="FJ194">
        <v>423.6614230769231</v>
      </c>
      <c r="FK194">
        <v>-0.301709414473371</v>
      </c>
      <c r="FL194">
        <v>0.3688889099665283</v>
      </c>
      <c r="FM194">
        <v>8380.162692307691</v>
      </c>
      <c r="FN194">
        <v>15</v>
      </c>
      <c r="FO194">
        <v>0</v>
      </c>
      <c r="FP194" t="s">
        <v>439</v>
      </c>
      <c r="FQ194">
        <v>1746989605.5</v>
      </c>
      <c r="FR194">
        <v>1746989593.5</v>
      </c>
      <c r="FS194">
        <v>0</v>
      </c>
      <c r="FT194">
        <v>-0.274</v>
      </c>
      <c r="FU194">
        <v>-0.002</v>
      </c>
      <c r="FV194">
        <v>2.549</v>
      </c>
      <c r="FW194">
        <v>0.129</v>
      </c>
      <c r="FX194">
        <v>420</v>
      </c>
      <c r="FY194">
        <v>17</v>
      </c>
      <c r="FZ194">
        <v>0.02</v>
      </c>
      <c r="GA194">
        <v>0.04</v>
      </c>
      <c r="GB194">
        <v>-36.1867</v>
      </c>
      <c r="GC194">
        <v>3.48950383275255</v>
      </c>
      <c r="GD194">
        <v>0.3859737183015344</v>
      </c>
      <c r="GE194">
        <v>0</v>
      </c>
      <c r="GF194">
        <v>423.7038823529412</v>
      </c>
      <c r="GG194">
        <v>-1.063773878191467</v>
      </c>
      <c r="GH194">
        <v>0.2572806621189121</v>
      </c>
      <c r="GI194">
        <v>0</v>
      </c>
      <c r="GJ194">
        <v>1.228494146341463</v>
      </c>
      <c r="GK194">
        <v>-0.2274158885017423</v>
      </c>
      <c r="GL194">
        <v>0.02460441631740219</v>
      </c>
      <c r="GM194">
        <v>0</v>
      </c>
      <c r="GN194">
        <v>0</v>
      </c>
      <c r="GO194">
        <v>3</v>
      </c>
      <c r="GP194" t="s">
        <v>458</v>
      </c>
      <c r="GQ194">
        <v>3.10221</v>
      </c>
      <c r="GR194">
        <v>2.72562</v>
      </c>
      <c r="GS194">
        <v>0.188476</v>
      </c>
      <c r="GT194">
        <v>0.191792</v>
      </c>
      <c r="GU194">
        <v>0.100843</v>
      </c>
      <c r="GV194">
        <v>0.09843880000000001</v>
      </c>
      <c r="GW194">
        <v>21203.2</v>
      </c>
      <c r="GX194">
        <v>19181.9</v>
      </c>
      <c r="GY194">
        <v>26691.9</v>
      </c>
      <c r="GZ194">
        <v>23956.3</v>
      </c>
      <c r="HA194">
        <v>38413.7</v>
      </c>
      <c r="HB194">
        <v>31936.4</v>
      </c>
      <c r="HC194">
        <v>46606.8</v>
      </c>
      <c r="HD194">
        <v>37897.9</v>
      </c>
      <c r="HE194">
        <v>1.86675</v>
      </c>
      <c r="HF194">
        <v>1.8657</v>
      </c>
      <c r="HG194">
        <v>0.121638</v>
      </c>
      <c r="HH194">
        <v>0</v>
      </c>
      <c r="HI194">
        <v>28.0383</v>
      </c>
      <c r="HJ194">
        <v>999.9</v>
      </c>
      <c r="HK194">
        <v>49</v>
      </c>
      <c r="HL194">
        <v>31.2</v>
      </c>
      <c r="HM194">
        <v>24.5971</v>
      </c>
      <c r="HN194">
        <v>60.9691</v>
      </c>
      <c r="HO194">
        <v>21.7067</v>
      </c>
      <c r="HP194">
        <v>1</v>
      </c>
      <c r="HQ194">
        <v>0.148783</v>
      </c>
      <c r="HR194">
        <v>0.421939</v>
      </c>
      <c r="HS194">
        <v>20.2804</v>
      </c>
      <c r="HT194">
        <v>5.2119</v>
      </c>
      <c r="HU194">
        <v>11.9798</v>
      </c>
      <c r="HV194">
        <v>4.9638</v>
      </c>
      <c r="HW194">
        <v>3.27455</v>
      </c>
      <c r="HX194">
        <v>9999</v>
      </c>
      <c r="HY194">
        <v>9999</v>
      </c>
      <c r="HZ194">
        <v>9999</v>
      </c>
      <c r="IA194">
        <v>31.8</v>
      </c>
      <c r="IB194">
        <v>1.86399</v>
      </c>
      <c r="IC194">
        <v>1.86013</v>
      </c>
      <c r="ID194">
        <v>1.85837</v>
      </c>
      <c r="IE194">
        <v>1.85977</v>
      </c>
      <c r="IF194">
        <v>1.85989</v>
      </c>
      <c r="IG194">
        <v>1.85837</v>
      </c>
      <c r="IH194">
        <v>1.85745</v>
      </c>
      <c r="II194">
        <v>1.85242</v>
      </c>
      <c r="IJ194">
        <v>0</v>
      </c>
      <c r="IK194">
        <v>0</v>
      </c>
      <c r="IL194">
        <v>0</v>
      </c>
      <c r="IM194">
        <v>0</v>
      </c>
      <c r="IN194" t="s">
        <v>441</v>
      </c>
      <c r="IO194" t="s">
        <v>442</v>
      </c>
      <c r="IP194" t="s">
        <v>443</v>
      </c>
      <c r="IQ194" t="s">
        <v>443</v>
      </c>
      <c r="IR194" t="s">
        <v>443</v>
      </c>
      <c r="IS194" t="s">
        <v>443</v>
      </c>
      <c r="IT194">
        <v>0</v>
      </c>
      <c r="IU194">
        <v>100</v>
      </c>
      <c r="IV194">
        <v>100</v>
      </c>
      <c r="IW194">
        <v>-0.07000000000000001</v>
      </c>
      <c r="IX194">
        <v>0.2855</v>
      </c>
      <c r="IY194">
        <v>-0.819046093373875</v>
      </c>
      <c r="IZ194">
        <v>-0.0008311593448893811</v>
      </c>
      <c r="JA194">
        <v>1.768286430498992E-06</v>
      </c>
      <c r="JB194">
        <v>-5.176383660599935E-10</v>
      </c>
      <c r="JC194">
        <v>0.01793090377665582</v>
      </c>
      <c r="JD194">
        <v>0.002652576625932546</v>
      </c>
      <c r="JE194">
        <v>0.0004569377311329863</v>
      </c>
      <c r="JF194">
        <v>1.003524486243527E-07</v>
      </c>
      <c r="JG194">
        <v>2</v>
      </c>
      <c r="JH194">
        <v>1975</v>
      </c>
      <c r="JI194">
        <v>1</v>
      </c>
      <c r="JJ194">
        <v>26</v>
      </c>
      <c r="JK194">
        <v>201438.7</v>
      </c>
      <c r="JL194">
        <v>201438.9</v>
      </c>
      <c r="JM194">
        <v>2.89551</v>
      </c>
      <c r="JN194">
        <v>2.60864</v>
      </c>
      <c r="JO194">
        <v>1.49658</v>
      </c>
      <c r="JP194">
        <v>2.34497</v>
      </c>
      <c r="JQ194">
        <v>1.54907</v>
      </c>
      <c r="JR194">
        <v>2.39746</v>
      </c>
      <c r="JS194">
        <v>36.1989</v>
      </c>
      <c r="JT194">
        <v>24.1751</v>
      </c>
      <c r="JU194">
        <v>18</v>
      </c>
      <c r="JV194">
        <v>482.478</v>
      </c>
      <c r="JW194">
        <v>496.459</v>
      </c>
      <c r="JX194">
        <v>27.1515</v>
      </c>
      <c r="JY194">
        <v>29.1736</v>
      </c>
      <c r="JZ194">
        <v>30.0003</v>
      </c>
      <c r="KA194">
        <v>29.3211</v>
      </c>
      <c r="KB194">
        <v>29.2989</v>
      </c>
      <c r="KC194">
        <v>58.0946</v>
      </c>
      <c r="KD194">
        <v>19.3989</v>
      </c>
      <c r="KE194">
        <v>99.62779999999999</v>
      </c>
      <c r="KF194">
        <v>27.1441</v>
      </c>
      <c r="KG194">
        <v>1343.2</v>
      </c>
      <c r="KH194">
        <v>20.6151</v>
      </c>
      <c r="KI194">
        <v>101.905</v>
      </c>
      <c r="KJ194">
        <v>91.399</v>
      </c>
    </row>
    <row r="195" spans="1:296">
      <c r="A195">
        <v>177</v>
      </c>
      <c r="B195">
        <v>1759075932</v>
      </c>
      <c r="C195">
        <v>2848.900000095367</v>
      </c>
      <c r="D195" t="s">
        <v>798</v>
      </c>
      <c r="E195" t="s">
        <v>799</v>
      </c>
      <c r="F195">
        <v>5</v>
      </c>
      <c r="G195" t="s">
        <v>639</v>
      </c>
      <c r="H195">
        <v>1759075924.214286</v>
      </c>
      <c r="I195">
        <f>(J195)/1000</f>
        <v>0</v>
      </c>
      <c r="J195">
        <f>IF(DO195, AM195, AG195)</f>
        <v>0</v>
      </c>
      <c r="K195">
        <f>IF(DO195, AH195, AF195)</f>
        <v>0</v>
      </c>
      <c r="L195">
        <f>DQ195 - IF(AT195&gt;1, K195*DK195*100.0/(AV195), 0)</f>
        <v>0</v>
      </c>
      <c r="M195">
        <f>((S195-I195/2)*L195-K195)/(S195+I195/2)</f>
        <v>0</v>
      </c>
      <c r="N195">
        <f>M195*(DX195+DY195)/1000.0</f>
        <v>0</v>
      </c>
      <c r="O195">
        <f>(DQ195 - IF(AT195&gt;1, K195*DK195*100.0/(AV195), 0))*(DX195+DY195)/1000.0</f>
        <v>0</v>
      </c>
      <c r="P195">
        <f>2.0/((1/R195-1/Q195)+SIGN(R195)*SQRT((1/R195-1/Q195)*(1/R195-1/Q195) + 4*DL195/((DL195+1)*(DL195+1))*(2*1/R195*1/Q195-1/Q195*1/Q195)))</f>
        <v>0</v>
      </c>
      <c r="Q195">
        <f>IF(LEFT(DM195,1)&lt;&gt;"0",IF(LEFT(DM195,1)="1",3.0,DN195),$D$5+$E$5*(EE195*DX195/($K$5*1000))+$F$5*(EE195*DX195/($K$5*1000))*MAX(MIN(DK195,$J$5),$I$5)*MAX(MIN(DK195,$J$5),$I$5)+$G$5*MAX(MIN(DK195,$J$5),$I$5)*(EE195*DX195/($K$5*1000))+$H$5*(EE195*DX195/($K$5*1000))*(EE195*DX195/($K$5*1000)))</f>
        <v>0</v>
      </c>
      <c r="R195">
        <f>I195*(1000-(1000*0.61365*exp(17.502*V195/(240.97+V195))/(DX195+DY195)+DS195)/2)/(1000*0.61365*exp(17.502*V195/(240.97+V195))/(DX195+DY195)-DS195)</f>
        <v>0</v>
      </c>
      <c r="S195">
        <f>1/((DL195+1)/(P195/1.6)+1/(Q195/1.37)) + DL195/((DL195+1)/(P195/1.6) + DL195/(Q195/1.37))</f>
        <v>0</v>
      </c>
      <c r="T195">
        <f>(DG195*DJ195)</f>
        <v>0</v>
      </c>
      <c r="U195">
        <f>(DZ195+(T195+2*0.95*5.67E-8*(((DZ195+$B$9)+273)^4-(DZ195+273)^4)-44100*I195)/(1.84*29.3*Q195+8*0.95*5.67E-8*(DZ195+273)^3))</f>
        <v>0</v>
      </c>
      <c r="V195">
        <f>($C$9*EA195+$D$9*EB195+$E$9*U195)</f>
        <v>0</v>
      </c>
      <c r="W195">
        <f>0.61365*exp(17.502*V195/(240.97+V195))</f>
        <v>0</v>
      </c>
      <c r="X195">
        <f>(Y195/Z195*100)</f>
        <v>0</v>
      </c>
      <c r="Y195">
        <f>DS195*(DX195+DY195)/1000</f>
        <v>0</v>
      </c>
      <c r="Z195">
        <f>0.61365*exp(17.502*DZ195/(240.97+DZ195))</f>
        <v>0</v>
      </c>
      <c r="AA195">
        <f>(W195-DS195*(DX195+DY195)/1000)</f>
        <v>0</v>
      </c>
      <c r="AB195">
        <f>(-I195*44100)</f>
        <v>0</v>
      </c>
      <c r="AC195">
        <f>2*29.3*Q195*0.92*(DZ195-V195)</f>
        <v>0</v>
      </c>
      <c r="AD195">
        <f>2*0.95*5.67E-8*(((DZ195+$B$9)+273)^4-(V195+273)^4)</f>
        <v>0</v>
      </c>
      <c r="AE195">
        <f>T195+AD195+AB195+AC195</f>
        <v>0</v>
      </c>
      <c r="AF195">
        <f>DW195*AT195*(DR195-DQ195*(1000-AT195*DT195)/(1000-AT195*DS195))/(100*DK195)</f>
        <v>0</v>
      </c>
      <c r="AG195">
        <f>1000*DW195*AT195*(DS195-DT195)/(100*DK195*(1000-AT195*DS195))</f>
        <v>0</v>
      </c>
      <c r="AH195">
        <f>(AI195 - AJ195 - DX195*1E3/(8.314*(DZ195+273.15)) * AL195/DW195 * AK195) * DW195/(100*DK195) * (1000 - DT195)/1000</f>
        <v>0</v>
      </c>
      <c r="AI195">
        <v>1353.579927250929</v>
      </c>
      <c r="AJ195">
        <v>1326.792606060606</v>
      </c>
      <c r="AK195">
        <v>3.370542052297996</v>
      </c>
      <c r="AL195">
        <v>65.07679589717384</v>
      </c>
      <c r="AM195">
        <f>(AO195 - AN195 + DX195*1E3/(8.314*(DZ195+273.15)) * AQ195/DW195 * AP195) * DW195/(100*DK195) * 1000/(1000 - AO195)</f>
        <v>0</v>
      </c>
      <c r="AN195">
        <v>20.60198192</v>
      </c>
      <c r="AO195">
        <v>21.73910424242424</v>
      </c>
      <c r="AP195">
        <v>0.005629038961038389</v>
      </c>
      <c r="AQ195">
        <v>105.27</v>
      </c>
      <c r="AR195">
        <v>1</v>
      </c>
      <c r="AS195">
        <v>0</v>
      </c>
      <c r="AT195">
        <f>IF(AR195*$H$15&gt;=AV195,1.0,(AV195/(AV195-AR195*$H$15)))</f>
        <v>0</v>
      </c>
      <c r="AU195">
        <f>(AT195-1)*100</f>
        <v>0</v>
      </c>
      <c r="AV195">
        <f>MAX(0,($B$15+$C$15*EE195)/(1+$D$15*EE195)*DX195/(DZ195+273)*$E$15)</f>
        <v>0</v>
      </c>
      <c r="AW195" t="s">
        <v>437</v>
      </c>
      <c r="AX195" t="s">
        <v>437</v>
      </c>
      <c r="AY195">
        <v>0</v>
      </c>
      <c r="AZ195">
        <v>0</v>
      </c>
      <c r="BA195">
        <f>1-AY195/AZ195</f>
        <v>0</v>
      </c>
      <c r="BB195">
        <v>0</v>
      </c>
      <c r="BC195" t="s">
        <v>437</v>
      </c>
      <c r="BD195" t="s">
        <v>437</v>
      </c>
      <c r="BE195">
        <v>0</v>
      </c>
      <c r="BF195">
        <v>0</v>
      </c>
      <c r="BG195">
        <f>1-BE195/BF195</f>
        <v>0</v>
      </c>
      <c r="BH195">
        <v>0.5</v>
      </c>
      <c r="BI195">
        <f>DH195</f>
        <v>0</v>
      </c>
      <c r="BJ195">
        <f>K195</f>
        <v>0</v>
      </c>
      <c r="BK195">
        <f>BG195*BH195*BI195</f>
        <v>0</v>
      </c>
      <c r="BL195">
        <f>(BJ195-BB195)/BI195</f>
        <v>0</v>
      </c>
      <c r="BM195">
        <f>(AZ195-BF195)/BF195</f>
        <v>0</v>
      </c>
      <c r="BN195">
        <f>AY195/(BA195+AY195/BF195)</f>
        <v>0</v>
      </c>
      <c r="BO195" t="s">
        <v>437</v>
      </c>
      <c r="BP195">
        <v>0</v>
      </c>
      <c r="BQ195">
        <f>IF(BP195&lt;&gt;0, BP195, BN195)</f>
        <v>0</v>
      </c>
      <c r="BR195">
        <f>1-BQ195/BF195</f>
        <v>0</v>
      </c>
      <c r="BS195">
        <f>(BF195-BE195)/(BF195-BQ195)</f>
        <v>0</v>
      </c>
      <c r="BT195">
        <f>(AZ195-BF195)/(AZ195-BQ195)</f>
        <v>0</v>
      </c>
      <c r="BU195">
        <f>(BF195-BE195)/(BF195-AY195)</f>
        <v>0</v>
      </c>
      <c r="BV195">
        <f>(AZ195-BF195)/(AZ195-AY195)</f>
        <v>0</v>
      </c>
      <c r="BW195">
        <f>(BS195*BQ195/BE195)</f>
        <v>0</v>
      </c>
      <c r="BX195">
        <f>(1-BW195)</f>
        <v>0</v>
      </c>
      <c r="DG195">
        <f>$B$13*EF195+$C$13*EG195+$F$13*ER195*(1-EU195)</f>
        <v>0</v>
      </c>
      <c r="DH195">
        <f>DG195*DI195</f>
        <v>0</v>
      </c>
      <c r="DI195">
        <f>($B$13*$D$11+$C$13*$D$11+$F$13*((FE195+EW195)/MAX(FE195+EW195+FF195, 0.1)*$I$11+FF195/MAX(FE195+EW195+FF195, 0.1)*$J$11))/($B$13+$C$13+$F$13)</f>
        <v>0</v>
      </c>
      <c r="DJ195">
        <f>($B$13*$K$11+$C$13*$K$11+$F$13*((FE195+EW195)/MAX(FE195+EW195+FF195, 0.1)*$P$11+FF195/MAX(FE195+EW195+FF195, 0.1)*$Q$11))/($B$13+$C$13+$F$13)</f>
        <v>0</v>
      </c>
      <c r="DK195">
        <v>2.96</v>
      </c>
      <c r="DL195">
        <v>0.5</v>
      </c>
      <c r="DM195" t="s">
        <v>438</v>
      </c>
      <c r="DN195">
        <v>2</v>
      </c>
      <c r="DO195" t="b">
        <v>1</v>
      </c>
      <c r="DP195">
        <v>1759075924.214286</v>
      </c>
      <c r="DQ195">
        <v>1274.241071428571</v>
      </c>
      <c r="DR195">
        <v>1310.241785714286</v>
      </c>
      <c r="DS195">
        <v>21.71954285714286</v>
      </c>
      <c r="DT195">
        <v>20.53510714285715</v>
      </c>
      <c r="DU195">
        <v>1274.32</v>
      </c>
      <c r="DV195">
        <v>21.43385357142858</v>
      </c>
      <c r="DW195">
        <v>499.9819642857142</v>
      </c>
      <c r="DX195">
        <v>90.906025</v>
      </c>
      <c r="DY195">
        <v>0.06764626785714287</v>
      </c>
      <c r="DZ195">
        <v>28.74247142857143</v>
      </c>
      <c r="EA195">
        <v>30.0163</v>
      </c>
      <c r="EB195">
        <v>999.9000000000002</v>
      </c>
      <c r="EC195">
        <v>0</v>
      </c>
      <c r="ED195">
        <v>0</v>
      </c>
      <c r="EE195">
        <v>9991.536785714286</v>
      </c>
      <c r="EF195">
        <v>0</v>
      </c>
      <c r="EG195">
        <v>11.1107</v>
      </c>
      <c r="EH195">
        <v>-35.99979642857142</v>
      </c>
      <c r="EI195">
        <v>1302.532857142857</v>
      </c>
      <c r="EJ195">
        <v>1337.713928571429</v>
      </c>
      <c r="EK195">
        <v>1.184428571428571</v>
      </c>
      <c r="EL195">
        <v>1310.241785714286</v>
      </c>
      <c r="EM195">
        <v>20.53510714285715</v>
      </c>
      <c r="EN195">
        <v>1.974437857142857</v>
      </c>
      <c r="EO195">
        <v>1.866765357142857</v>
      </c>
      <c r="EP195">
        <v>17.240825</v>
      </c>
      <c r="EQ195">
        <v>16.35732142857143</v>
      </c>
      <c r="ER195">
        <v>2000.018928571429</v>
      </c>
      <c r="ES195">
        <v>0.9799966785714288</v>
      </c>
      <c r="ET195">
        <v>0.02000364285714285</v>
      </c>
      <c r="EU195">
        <v>0</v>
      </c>
      <c r="EV195">
        <v>423.5896428571428</v>
      </c>
      <c r="EW195">
        <v>5.00078</v>
      </c>
      <c r="EX195">
        <v>8380.422500000001</v>
      </c>
      <c r="EY195">
        <v>16379.76785714286</v>
      </c>
      <c r="EZ195">
        <v>39.58235714285713</v>
      </c>
      <c r="FA195">
        <v>40.49099999999999</v>
      </c>
      <c r="FB195">
        <v>39.87689285714286</v>
      </c>
      <c r="FC195">
        <v>40.11582142857142</v>
      </c>
      <c r="FD195">
        <v>40.58453571428571</v>
      </c>
      <c r="FE195">
        <v>1955.108928571429</v>
      </c>
      <c r="FF195">
        <v>39.91</v>
      </c>
      <c r="FG195">
        <v>0</v>
      </c>
      <c r="FH195">
        <v>1759075923.8</v>
      </c>
      <c r="FI195">
        <v>0</v>
      </c>
      <c r="FJ195">
        <v>423.623</v>
      </c>
      <c r="FK195">
        <v>-0.2789059914216357</v>
      </c>
      <c r="FL195">
        <v>-0.02427349499524874</v>
      </c>
      <c r="FM195">
        <v>8380.335769230769</v>
      </c>
      <c r="FN195">
        <v>15</v>
      </c>
      <c r="FO195">
        <v>0</v>
      </c>
      <c r="FP195" t="s">
        <v>439</v>
      </c>
      <c r="FQ195">
        <v>1746989605.5</v>
      </c>
      <c r="FR195">
        <v>1746989593.5</v>
      </c>
      <c r="FS195">
        <v>0</v>
      </c>
      <c r="FT195">
        <v>-0.274</v>
      </c>
      <c r="FU195">
        <v>-0.002</v>
      </c>
      <c r="FV195">
        <v>2.549</v>
      </c>
      <c r="FW195">
        <v>0.129</v>
      </c>
      <c r="FX195">
        <v>420</v>
      </c>
      <c r="FY195">
        <v>17</v>
      </c>
      <c r="FZ195">
        <v>0.02</v>
      </c>
      <c r="GA195">
        <v>0.04</v>
      </c>
      <c r="GB195">
        <v>-36.11809024390244</v>
      </c>
      <c r="GC195">
        <v>1.181763763066223</v>
      </c>
      <c r="GD195">
        <v>0.3215023997974979</v>
      </c>
      <c r="GE195">
        <v>0</v>
      </c>
      <c r="GF195">
        <v>423.6406176470588</v>
      </c>
      <c r="GG195">
        <v>-0.3005806003091222</v>
      </c>
      <c r="GH195">
        <v>0.2208223953244214</v>
      </c>
      <c r="GI195">
        <v>1</v>
      </c>
      <c r="GJ195">
        <v>1.204915853658537</v>
      </c>
      <c r="GK195">
        <v>-0.3892595121951201</v>
      </c>
      <c r="GL195">
        <v>0.0414820760573451</v>
      </c>
      <c r="GM195">
        <v>0</v>
      </c>
      <c r="GN195">
        <v>1</v>
      </c>
      <c r="GO195">
        <v>3</v>
      </c>
      <c r="GP195" t="s">
        <v>455</v>
      </c>
      <c r="GQ195">
        <v>3.10217</v>
      </c>
      <c r="GR195">
        <v>2.72589</v>
      </c>
      <c r="GS195">
        <v>0.189941</v>
      </c>
      <c r="GT195">
        <v>0.193259</v>
      </c>
      <c r="GU195">
        <v>0.100932</v>
      </c>
      <c r="GV195">
        <v>0.0985584</v>
      </c>
      <c r="GW195">
        <v>21164.7</v>
      </c>
      <c r="GX195">
        <v>19147</v>
      </c>
      <c r="GY195">
        <v>26691.8</v>
      </c>
      <c r="GZ195">
        <v>23956.3</v>
      </c>
      <c r="HA195">
        <v>38409.9</v>
      </c>
      <c r="HB195">
        <v>31932.3</v>
      </c>
      <c r="HC195">
        <v>46606.5</v>
      </c>
      <c r="HD195">
        <v>37898</v>
      </c>
      <c r="HE195">
        <v>1.86593</v>
      </c>
      <c r="HF195">
        <v>1.86575</v>
      </c>
      <c r="HG195">
        <v>0.121213</v>
      </c>
      <c r="HH195">
        <v>0</v>
      </c>
      <c r="HI195">
        <v>28.0383</v>
      </c>
      <c r="HJ195">
        <v>999.9</v>
      </c>
      <c r="HK195">
        <v>49</v>
      </c>
      <c r="HL195">
        <v>31.2</v>
      </c>
      <c r="HM195">
        <v>24.5951</v>
      </c>
      <c r="HN195">
        <v>61.2791</v>
      </c>
      <c r="HO195">
        <v>21.9551</v>
      </c>
      <c r="HP195">
        <v>1</v>
      </c>
      <c r="HQ195">
        <v>0.148989</v>
      </c>
      <c r="HR195">
        <v>0.433943</v>
      </c>
      <c r="HS195">
        <v>20.2804</v>
      </c>
      <c r="HT195">
        <v>5.2113</v>
      </c>
      <c r="HU195">
        <v>11.98</v>
      </c>
      <c r="HV195">
        <v>4.9635</v>
      </c>
      <c r="HW195">
        <v>3.2745</v>
      </c>
      <c r="HX195">
        <v>9999</v>
      </c>
      <c r="HY195">
        <v>9999</v>
      </c>
      <c r="HZ195">
        <v>9999</v>
      </c>
      <c r="IA195">
        <v>31.8</v>
      </c>
      <c r="IB195">
        <v>1.86399</v>
      </c>
      <c r="IC195">
        <v>1.86015</v>
      </c>
      <c r="ID195">
        <v>1.85838</v>
      </c>
      <c r="IE195">
        <v>1.85981</v>
      </c>
      <c r="IF195">
        <v>1.85989</v>
      </c>
      <c r="IG195">
        <v>1.85837</v>
      </c>
      <c r="IH195">
        <v>1.85745</v>
      </c>
      <c r="II195">
        <v>1.85242</v>
      </c>
      <c r="IJ195">
        <v>0</v>
      </c>
      <c r="IK195">
        <v>0</v>
      </c>
      <c r="IL195">
        <v>0</v>
      </c>
      <c r="IM195">
        <v>0</v>
      </c>
      <c r="IN195" t="s">
        <v>441</v>
      </c>
      <c r="IO195" t="s">
        <v>442</v>
      </c>
      <c r="IP195" t="s">
        <v>443</v>
      </c>
      <c r="IQ195" t="s">
        <v>443</v>
      </c>
      <c r="IR195" t="s">
        <v>443</v>
      </c>
      <c r="IS195" t="s">
        <v>443</v>
      </c>
      <c r="IT195">
        <v>0</v>
      </c>
      <c r="IU195">
        <v>100</v>
      </c>
      <c r="IV195">
        <v>100</v>
      </c>
      <c r="IW195">
        <v>-0.05</v>
      </c>
      <c r="IX195">
        <v>0.2862</v>
      </c>
      <c r="IY195">
        <v>-0.819046093373875</v>
      </c>
      <c r="IZ195">
        <v>-0.0008311593448893811</v>
      </c>
      <c r="JA195">
        <v>1.768286430498992E-06</v>
      </c>
      <c r="JB195">
        <v>-5.176383660599935E-10</v>
      </c>
      <c r="JC195">
        <v>0.01793090377665582</v>
      </c>
      <c r="JD195">
        <v>0.002652576625932546</v>
      </c>
      <c r="JE195">
        <v>0.0004569377311329863</v>
      </c>
      <c r="JF195">
        <v>1.003524486243527E-07</v>
      </c>
      <c r="JG195">
        <v>2</v>
      </c>
      <c r="JH195">
        <v>1975</v>
      </c>
      <c r="JI195">
        <v>1</v>
      </c>
      <c r="JJ195">
        <v>26</v>
      </c>
      <c r="JK195">
        <v>201438.8</v>
      </c>
      <c r="JL195">
        <v>201439</v>
      </c>
      <c r="JM195">
        <v>2.92603</v>
      </c>
      <c r="JN195">
        <v>2.61108</v>
      </c>
      <c r="JO195">
        <v>1.49658</v>
      </c>
      <c r="JP195">
        <v>2.34497</v>
      </c>
      <c r="JQ195">
        <v>1.54907</v>
      </c>
      <c r="JR195">
        <v>2.33276</v>
      </c>
      <c r="JS195">
        <v>36.1989</v>
      </c>
      <c r="JT195">
        <v>24.1751</v>
      </c>
      <c r="JU195">
        <v>18</v>
      </c>
      <c r="JV195">
        <v>482.02</v>
      </c>
      <c r="JW195">
        <v>496.519</v>
      </c>
      <c r="JX195">
        <v>27.1345</v>
      </c>
      <c r="JY195">
        <v>29.1761</v>
      </c>
      <c r="JZ195">
        <v>30.0002</v>
      </c>
      <c r="KA195">
        <v>29.3244</v>
      </c>
      <c r="KB195">
        <v>29.3022</v>
      </c>
      <c r="KC195">
        <v>58.7068</v>
      </c>
      <c r="KD195">
        <v>19.3989</v>
      </c>
      <c r="KE195">
        <v>99.62779999999999</v>
      </c>
      <c r="KF195">
        <v>27.1254</v>
      </c>
      <c r="KG195">
        <v>1356.56</v>
      </c>
      <c r="KH195">
        <v>20.6094</v>
      </c>
      <c r="KI195">
        <v>101.904</v>
      </c>
      <c r="KJ195">
        <v>91.399</v>
      </c>
    </row>
    <row r="196" spans="1:296">
      <c r="A196">
        <v>178</v>
      </c>
      <c r="B196">
        <v>1759075937</v>
      </c>
      <c r="C196">
        <v>2853.900000095367</v>
      </c>
      <c r="D196" t="s">
        <v>800</v>
      </c>
      <c r="E196" t="s">
        <v>801</v>
      </c>
      <c r="F196">
        <v>5</v>
      </c>
      <c r="G196" t="s">
        <v>639</v>
      </c>
      <c r="H196">
        <v>1759075929.5</v>
      </c>
      <c r="I196">
        <f>(J196)/1000</f>
        <v>0</v>
      </c>
      <c r="J196">
        <f>IF(DO196, AM196, AG196)</f>
        <v>0</v>
      </c>
      <c r="K196">
        <f>IF(DO196, AH196, AF196)</f>
        <v>0</v>
      </c>
      <c r="L196">
        <f>DQ196 - IF(AT196&gt;1, K196*DK196*100.0/(AV196), 0)</f>
        <v>0</v>
      </c>
      <c r="M196">
        <f>((S196-I196/2)*L196-K196)/(S196+I196/2)</f>
        <v>0</v>
      </c>
      <c r="N196">
        <f>M196*(DX196+DY196)/1000.0</f>
        <v>0</v>
      </c>
      <c r="O196">
        <f>(DQ196 - IF(AT196&gt;1, K196*DK196*100.0/(AV196), 0))*(DX196+DY196)/1000.0</f>
        <v>0</v>
      </c>
      <c r="P196">
        <f>2.0/((1/R196-1/Q196)+SIGN(R196)*SQRT((1/R196-1/Q196)*(1/R196-1/Q196) + 4*DL196/((DL196+1)*(DL196+1))*(2*1/R196*1/Q196-1/Q196*1/Q196)))</f>
        <v>0</v>
      </c>
      <c r="Q196">
        <f>IF(LEFT(DM196,1)&lt;&gt;"0",IF(LEFT(DM196,1)="1",3.0,DN196),$D$5+$E$5*(EE196*DX196/($K$5*1000))+$F$5*(EE196*DX196/($K$5*1000))*MAX(MIN(DK196,$J$5),$I$5)*MAX(MIN(DK196,$J$5),$I$5)+$G$5*MAX(MIN(DK196,$J$5),$I$5)*(EE196*DX196/($K$5*1000))+$H$5*(EE196*DX196/($K$5*1000))*(EE196*DX196/($K$5*1000)))</f>
        <v>0</v>
      </c>
      <c r="R196">
        <f>I196*(1000-(1000*0.61365*exp(17.502*V196/(240.97+V196))/(DX196+DY196)+DS196)/2)/(1000*0.61365*exp(17.502*V196/(240.97+V196))/(DX196+DY196)-DS196)</f>
        <v>0</v>
      </c>
      <c r="S196">
        <f>1/((DL196+1)/(P196/1.6)+1/(Q196/1.37)) + DL196/((DL196+1)/(P196/1.6) + DL196/(Q196/1.37))</f>
        <v>0</v>
      </c>
      <c r="T196">
        <f>(DG196*DJ196)</f>
        <v>0</v>
      </c>
      <c r="U196">
        <f>(DZ196+(T196+2*0.95*5.67E-8*(((DZ196+$B$9)+273)^4-(DZ196+273)^4)-44100*I196)/(1.84*29.3*Q196+8*0.95*5.67E-8*(DZ196+273)^3))</f>
        <v>0</v>
      </c>
      <c r="V196">
        <f>($C$9*EA196+$D$9*EB196+$E$9*U196)</f>
        <v>0</v>
      </c>
      <c r="W196">
        <f>0.61365*exp(17.502*V196/(240.97+V196))</f>
        <v>0</v>
      </c>
      <c r="X196">
        <f>(Y196/Z196*100)</f>
        <v>0</v>
      </c>
      <c r="Y196">
        <f>DS196*(DX196+DY196)/1000</f>
        <v>0</v>
      </c>
      <c r="Z196">
        <f>0.61365*exp(17.502*DZ196/(240.97+DZ196))</f>
        <v>0</v>
      </c>
      <c r="AA196">
        <f>(W196-DS196*(DX196+DY196)/1000)</f>
        <v>0</v>
      </c>
      <c r="AB196">
        <f>(-I196*44100)</f>
        <v>0</v>
      </c>
      <c r="AC196">
        <f>2*29.3*Q196*0.92*(DZ196-V196)</f>
        <v>0</v>
      </c>
      <c r="AD196">
        <f>2*0.95*5.67E-8*(((DZ196+$B$9)+273)^4-(V196+273)^4)</f>
        <v>0</v>
      </c>
      <c r="AE196">
        <f>T196+AD196+AB196+AC196</f>
        <v>0</v>
      </c>
      <c r="AF196">
        <f>DW196*AT196*(DR196-DQ196*(1000-AT196*DT196)/(1000-AT196*DS196))/(100*DK196)</f>
        <v>0</v>
      </c>
      <c r="AG196">
        <f>1000*DW196*AT196*(DS196-DT196)/(100*DK196*(1000-AT196*DS196))</f>
        <v>0</v>
      </c>
      <c r="AH196">
        <f>(AI196 - AJ196 - DX196*1E3/(8.314*(DZ196+273.15)) * AL196/DW196 * AK196) * DW196/(100*DK196) * (1000 - DT196)/1000</f>
        <v>0</v>
      </c>
      <c r="AI196">
        <v>1370.589966831496</v>
      </c>
      <c r="AJ196">
        <v>1343.834484848485</v>
      </c>
      <c r="AK196">
        <v>3.420472121070818</v>
      </c>
      <c r="AL196">
        <v>65.07679589717384</v>
      </c>
      <c r="AM196">
        <f>(AO196 - AN196 + DX196*1E3/(8.314*(DZ196+273.15)) * AQ196/DW196 * AP196) * DW196/(100*DK196) * 1000/(1000 - AO196)</f>
        <v>0</v>
      </c>
      <c r="AN196">
        <v>20.61048093333333</v>
      </c>
      <c r="AO196">
        <v>21.75838909090909</v>
      </c>
      <c r="AP196">
        <v>0.0009957535797526561</v>
      </c>
      <c r="AQ196">
        <v>105.27</v>
      </c>
      <c r="AR196">
        <v>1</v>
      </c>
      <c r="AS196">
        <v>0</v>
      </c>
      <c r="AT196">
        <f>IF(AR196*$H$15&gt;=AV196,1.0,(AV196/(AV196-AR196*$H$15)))</f>
        <v>0</v>
      </c>
      <c r="AU196">
        <f>(AT196-1)*100</f>
        <v>0</v>
      </c>
      <c r="AV196">
        <f>MAX(0,($B$15+$C$15*EE196)/(1+$D$15*EE196)*DX196/(DZ196+273)*$E$15)</f>
        <v>0</v>
      </c>
      <c r="AW196" t="s">
        <v>437</v>
      </c>
      <c r="AX196" t="s">
        <v>437</v>
      </c>
      <c r="AY196">
        <v>0</v>
      </c>
      <c r="AZ196">
        <v>0</v>
      </c>
      <c r="BA196">
        <f>1-AY196/AZ196</f>
        <v>0</v>
      </c>
      <c r="BB196">
        <v>0</v>
      </c>
      <c r="BC196" t="s">
        <v>437</v>
      </c>
      <c r="BD196" t="s">
        <v>437</v>
      </c>
      <c r="BE196">
        <v>0</v>
      </c>
      <c r="BF196">
        <v>0</v>
      </c>
      <c r="BG196">
        <f>1-BE196/BF196</f>
        <v>0</v>
      </c>
      <c r="BH196">
        <v>0.5</v>
      </c>
      <c r="BI196">
        <f>DH196</f>
        <v>0</v>
      </c>
      <c r="BJ196">
        <f>K196</f>
        <v>0</v>
      </c>
      <c r="BK196">
        <f>BG196*BH196*BI196</f>
        <v>0</v>
      </c>
      <c r="BL196">
        <f>(BJ196-BB196)/BI196</f>
        <v>0</v>
      </c>
      <c r="BM196">
        <f>(AZ196-BF196)/BF196</f>
        <v>0</v>
      </c>
      <c r="BN196">
        <f>AY196/(BA196+AY196/BF196)</f>
        <v>0</v>
      </c>
      <c r="BO196" t="s">
        <v>437</v>
      </c>
      <c r="BP196">
        <v>0</v>
      </c>
      <c r="BQ196">
        <f>IF(BP196&lt;&gt;0, BP196, BN196)</f>
        <v>0</v>
      </c>
      <c r="BR196">
        <f>1-BQ196/BF196</f>
        <v>0</v>
      </c>
      <c r="BS196">
        <f>(BF196-BE196)/(BF196-BQ196)</f>
        <v>0</v>
      </c>
      <c r="BT196">
        <f>(AZ196-BF196)/(AZ196-BQ196)</f>
        <v>0</v>
      </c>
      <c r="BU196">
        <f>(BF196-BE196)/(BF196-AY196)</f>
        <v>0</v>
      </c>
      <c r="BV196">
        <f>(AZ196-BF196)/(AZ196-AY196)</f>
        <v>0</v>
      </c>
      <c r="BW196">
        <f>(BS196*BQ196/BE196)</f>
        <v>0</v>
      </c>
      <c r="BX196">
        <f>(1-BW196)</f>
        <v>0</v>
      </c>
      <c r="DG196">
        <f>$B$13*EF196+$C$13*EG196+$F$13*ER196*(1-EU196)</f>
        <v>0</v>
      </c>
      <c r="DH196">
        <f>DG196*DI196</f>
        <v>0</v>
      </c>
      <c r="DI196">
        <f>($B$13*$D$11+$C$13*$D$11+$F$13*((FE196+EW196)/MAX(FE196+EW196+FF196, 0.1)*$I$11+FF196/MAX(FE196+EW196+FF196, 0.1)*$J$11))/($B$13+$C$13+$F$13)</f>
        <v>0</v>
      </c>
      <c r="DJ196">
        <f>($B$13*$K$11+$C$13*$K$11+$F$13*((FE196+EW196)/MAX(FE196+EW196+FF196, 0.1)*$P$11+FF196/MAX(FE196+EW196+FF196, 0.1)*$Q$11))/($B$13+$C$13+$F$13)</f>
        <v>0</v>
      </c>
      <c r="DK196">
        <v>2.96</v>
      </c>
      <c r="DL196">
        <v>0.5</v>
      </c>
      <c r="DM196" t="s">
        <v>438</v>
      </c>
      <c r="DN196">
        <v>2</v>
      </c>
      <c r="DO196" t="b">
        <v>1</v>
      </c>
      <c r="DP196">
        <v>1759075929.5</v>
      </c>
      <c r="DQ196">
        <v>1291.46962962963</v>
      </c>
      <c r="DR196">
        <v>1327.653333333333</v>
      </c>
      <c r="DS196">
        <v>21.73011111111111</v>
      </c>
      <c r="DT196">
        <v>20.5748962962963</v>
      </c>
      <c r="DU196">
        <v>1291.528518518519</v>
      </c>
      <c r="DV196">
        <v>21.44418148148148</v>
      </c>
      <c r="DW196">
        <v>499.9978148148148</v>
      </c>
      <c r="DX196">
        <v>90.90582962962962</v>
      </c>
      <c r="DY196">
        <v>0.06765875185185186</v>
      </c>
      <c r="DZ196">
        <v>28.73998148148148</v>
      </c>
      <c r="EA196">
        <v>30.0174037037037</v>
      </c>
      <c r="EB196">
        <v>999.9000000000001</v>
      </c>
      <c r="EC196">
        <v>0</v>
      </c>
      <c r="ED196">
        <v>0</v>
      </c>
      <c r="EE196">
        <v>9986.182592592593</v>
      </c>
      <c r="EF196">
        <v>0</v>
      </c>
      <c r="EG196">
        <v>11.1107</v>
      </c>
      <c r="EH196">
        <v>-36.1831</v>
      </c>
      <c r="EI196">
        <v>1320.158518518519</v>
      </c>
      <c r="EJ196">
        <v>1355.545185185185</v>
      </c>
      <c r="EK196">
        <v>1.155216296296296</v>
      </c>
      <c r="EL196">
        <v>1327.653333333333</v>
      </c>
      <c r="EM196">
        <v>20.5748962962963</v>
      </c>
      <c r="EN196">
        <v>1.975394444444444</v>
      </c>
      <c r="EO196">
        <v>1.870378148148148</v>
      </c>
      <c r="EP196">
        <v>17.24847777777778</v>
      </c>
      <c r="EQ196">
        <v>16.38768148148148</v>
      </c>
      <c r="ER196">
        <v>2000.018518518519</v>
      </c>
      <c r="ES196">
        <v>0.9799966666666668</v>
      </c>
      <c r="ET196">
        <v>0.02000365185185185</v>
      </c>
      <c r="EU196">
        <v>0</v>
      </c>
      <c r="EV196">
        <v>423.6159629629631</v>
      </c>
      <c r="EW196">
        <v>5.00078</v>
      </c>
      <c r="EX196">
        <v>8380.469259259258</v>
      </c>
      <c r="EY196">
        <v>16379.76666666666</v>
      </c>
      <c r="EZ196">
        <v>39.62707407407407</v>
      </c>
      <c r="FA196">
        <v>40.49533333333333</v>
      </c>
      <c r="FB196">
        <v>39.84218518518518</v>
      </c>
      <c r="FC196">
        <v>40.13625925925925</v>
      </c>
      <c r="FD196">
        <v>40.54140740740741</v>
      </c>
      <c r="FE196">
        <v>1955.108518518519</v>
      </c>
      <c r="FF196">
        <v>39.91</v>
      </c>
      <c r="FG196">
        <v>0</v>
      </c>
      <c r="FH196">
        <v>1759075929.2</v>
      </c>
      <c r="FI196">
        <v>0</v>
      </c>
      <c r="FJ196">
        <v>423.64532</v>
      </c>
      <c r="FK196">
        <v>0.4815384564643211</v>
      </c>
      <c r="FL196">
        <v>1.263846187434221</v>
      </c>
      <c r="FM196">
        <v>8380.368400000001</v>
      </c>
      <c r="FN196">
        <v>15</v>
      </c>
      <c r="FO196">
        <v>0</v>
      </c>
      <c r="FP196" t="s">
        <v>439</v>
      </c>
      <c r="FQ196">
        <v>1746989605.5</v>
      </c>
      <c r="FR196">
        <v>1746989593.5</v>
      </c>
      <c r="FS196">
        <v>0</v>
      </c>
      <c r="FT196">
        <v>-0.274</v>
      </c>
      <c r="FU196">
        <v>-0.002</v>
      </c>
      <c r="FV196">
        <v>2.549</v>
      </c>
      <c r="FW196">
        <v>0.129</v>
      </c>
      <c r="FX196">
        <v>420</v>
      </c>
      <c r="FY196">
        <v>17</v>
      </c>
      <c r="FZ196">
        <v>0.02</v>
      </c>
      <c r="GA196">
        <v>0.04</v>
      </c>
      <c r="GB196">
        <v>-36.10303170731707</v>
      </c>
      <c r="GC196">
        <v>-2.202265505226558</v>
      </c>
      <c r="GD196">
        <v>0.305446812614094</v>
      </c>
      <c r="GE196">
        <v>0</v>
      </c>
      <c r="GF196">
        <v>423.6414705882353</v>
      </c>
      <c r="GG196">
        <v>0.1537662314622275</v>
      </c>
      <c r="GH196">
        <v>0.2039573535720724</v>
      </c>
      <c r="GI196">
        <v>1</v>
      </c>
      <c r="GJ196">
        <v>1.175002926829269</v>
      </c>
      <c r="GK196">
        <v>-0.36697756097561</v>
      </c>
      <c r="GL196">
        <v>0.04041160701676653</v>
      </c>
      <c r="GM196">
        <v>0</v>
      </c>
      <c r="GN196">
        <v>1</v>
      </c>
      <c r="GO196">
        <v>3</v>
      </c>
      <c r="GP196" t="s">
        <v>455</v>
      </c>
      <c r="GQ196">
        <v>3.10212</v>
      </c>
      <c r="GR196">
        <v>2.7257</v>
      </c>
      <c r="GS196">
        <v>0.191415</v>
      </c>
      <c r="GT196">
        <v>0.194705</v>
      </c>
      <c r="GU196">
        <v>0.100993</v>
      </c>
      <c r="GV196">
        <v>0.09858310000000001</v>
      </c>
      <c r="GW196">
        <v>21126.2</v>
      </c>
      <c r="GX196">
        <v>19112.5</v>
      </c>
      <c r="GY196">
        <v>26691.7</v>
      </c>
      <c r="GZ196">
        <v>23956.1</v>
      </c>
      <c r="HA196">
        <v>38407.4</v>
      </c>
      <c r="HB196">
        <v>31931.4</v>
      </c>
      <c r="HC196">
        <v>46606.5</v>
      </c>
      <c r="HD196">
        <v>37897.8</v>
      </c>
      <c r="HE196">
        <v>1.86598</v>
      </c>
      <c r="HF196">
        <v>1.86598</v>
      </c>
      <c r="HG196">
        <v>0.121169</v>
      </c>
      <c r="HH196">
        <v>0</v>
      </c>
      <c r="HI196">
        <v>28.0383</v>
      </c>
      <c r="HJ196">
        <v>999.9</v>
      </c>
      <c r="HK196">
        <v>49</v>
      </c>
      <c r="HL196">
        <v>31.2</v>
      </c>
      <c r="HM196">
        <v>24.5976</v>
      </c>
      <c r="HN196">
        <v>61.1991</v>
      </c>
      <c r="HO196">
        <v>21.867</v>
      </c>
      <c r="HP196">
        <v>1</v>
      </c>
      <c r="HQ196">
        <v>0.149197</v>
      </c>
      <c r="HR196">
        <v>0.445918</v>
      </c>
      <c r="HS196">
        <v>20.2804</v>
      </c>
      <c r="HT196">
        <v>5.2107</v>
      </c>
      <c r="HU196">
        <v>11.98</v>
      </c>
      <c r="HV196">
        <v>4.96365</v>
      </c>
      <c r="HW196">
        <v>3.27445</v>
      </c>
      <c r="HX196">
        <v>9999</v>
      </c>
      <c r="HY196">
        <v>9999</v>
      </c>
      <c r="HZ196">
        <v>9999</v>
      </c>
      <c r="IA196">
        <v>31.8</v>
      </c>
      <c r="IB196">
        <v>1.86401</v>
      </c>
      <c r="IC196">
        <v>1.86016</v>
      </c>
      <c r="ID196">
        <v>1.85839</v>
      </c>
      <c r="IE196">
        <v>1.85979</v>
      </c>
      <c r="IF196">
        <v>1.85989</v>
      </c>
      <c r="IG196">
        <v>1.85837</v>
      </c>
      <c r="IH196">
        <v>1.85745</v>
      </c>
      <c r="II196">
        <v>1.85242</v>
      </c>
      <c r="IJ196">
        <v>0</v>
      </c>
      <c r="IK196">
        <v>0</v>
      </c>
      <c r="IL196">
        <v>0</v>
      </c>
      <c r="IM196">
        <v>0</v>
      </c>
      <c r="IN196" t="s">
        <v>441</v>
      </c>
      <c r="IO196" t="s">
        <v>442</v>
      </c>
      <c r="IP196" t="s">
        <v>443</v>
      </c>
      <c r="IQ196" t="s">
        <v>443</v>
      </c>
      <c r="IR196" t="s">
        <v>443</v>
      </c>
      <c r="IS196" t="s">
        <v>443</v>
      </c>
      <c r="IT196">
        <v>0</v>
      </c>
      <c r="IU196">
        <v>100</v>
      </c>
      <c r="IV196">
        <v>100</v>
      </c>
      <c r="IW196">
        <v>-0.03</v>
      </c>
      <c r="IX196">
        <v>0.2865</v>
      </c>
      <c r="IY196">
        <v>-0.819046093373875</v>
      </c>
      <c r="IZ196">
        <v>-0.0008311593448893811</v>
      </c>
      <c r="JA196">
        <v>1.768286430498992E-06</v>
      </c>
      <c r="JB196">
        <v>-5.176383660599935E-10</v>
      </c>
      <c r="JC196">
        <v>0.01793090377665582</v>
      </c>
      <c r="JD196">
        <v>0.002652576625932546</v>
      </c>
      <c r="JE196">
        <v>0.0004569377311329863</v>
      </c>
      <c r="JF196">
        <v>1.003524486243527E-07</v>
      </c>
      <c r="JG196">
        <v>2</v>
      </c>
      <c r="JH196">
        <v>1975</v>
      </c>
      <c r="JI196">
        <v>1</v>
      </c>
      <c r="JJ196">
        <v>26</v>
      </c>
      <c r="JK196">
        <v>201438.9</v>
      </c>
      <c r="JL196">
        <v>201439.1</v>
      </c>
      <c r="JM196">
        <v>2.9541</v>
      </c>
      <c r="JN196">
        <v>2.59521</v>
      </c>
      <c r="JO196">
        <v>1.49658</v>
      </c>
      <c r="JP196">
        <v>2.34497</v>
      </c>
      <c r="JQ196">
        <v>1.54907</v>
      </c>
      <c r="JR196">
        <v>2.40356</v>
      </c>
      <c r="JS196">
        <v>36.1989</v>
      </c>
      <c r="JT196">
        <v>24.1751</v>
      </c>
      <c r="JU196">
        <v>18</v>
      </c>
      <c r="JV196">
        <v>482.067</v>
      </c>
      <c r="JW196">
        <v>496.694</v>
      </c>
      <c r="JX196">
        <v>27.1167</v>
      </c>
      <c r="JY196">
        <v>29.1786</v>
      </c>
      <c r="JZ196">
        <v>30.0003</v>
      </c>
      <c r="KA196">
        <v>29.3268</v>
      </c>
      <c r="KB196">
        <v>29.3052</v>
      </c>
      <c r="KC196">
        <v>59.2602</v>
      </c>
      <c r="KD196">
        <v>19.3989</v>
      </c>
      <c r="KE196">
        <v>99.62779999999999</v>
      </c>
      <c r="KF196">
        <v>27.1079</v>
      </c>
      <c r="KG196">
        <v>1376.6</v>
      </c>
      <c r="KH196">
        <v>20.6048</v>
      </c>
      <c r="KI196">
        <v>101.904</v>
      </c>
      <c r="KJ196">
        <v>91.3984</v>
      </c>
    </row>
    <row r="197" spans="1:296">
      <c r="A197">
        <v>179</v>
      </c>
      <c r="B197">
        <v>1759075942</v>
      </c>
      <c r="C197">
        <v>2858.900000095367</v>
      </c>
      <c r="D197" t="s">
        <v>802</v>
      </c>
      <c r="E197" t="s">
        <v>803</v>
      </c>
      <c r="F197">
        <v>5</v>
      </c>
      <c r="G197" t="s">
        <v>639</v>
      </c>
      <c r="H197">
        <v>1759075934.214286</v>
      </c>
      <c r="I197">
        <f>(J197)/1000</f>
        <v>0</v>
      </c>
      <c r="J197">
        <f>IF(DO197, AM197, AG197)</f>
        <v>0</v>
      </c>
      <c r="K197">
        <f>IF(DO197, AH197, AF197)</f>
        <v>0</v>
      </c>
      <c r="L197">
        <f>DQ197 - IF(AT197&gt;1, K197*DK197*100.0/(AV197), 0)</f>
        <v>0</v>
      </c>
      <c r="M197">
        <f>((S197-I197/2)*L197-K197)/(S197+I197/2)</f>
        <v>0</v>
      </c>
      <c r="N197">
        <f>M197*(DX197+DY197)/1000.0</f>
        <v>0</v>
      </c>
      <c r="O197">
        <f>(DQ197 - IF(AT197&gt;1, K197*DK197*100.0/(AV197), 0))*(DX197+DY197)/1000.0</f>
        <v>0</v>
      </c>
      <c r="P197">
        <f>2.0/((1/R197-1/Q197)+SIGN(R197)*SQRT((1/R197-1/Q197)*(1/R197-1/Q197) + 4*DL197/((DL197+1)*(DL197+1))*(2*1/R197*1/Q197-1/Q197*1/Q197)))</f>
        <v>0</v>
      </c>
      <c r="Q197">
        <f>IF(LEFT(DM197,1)&lt;&gt;"0",IF(LEFT(DM197,1)="1",3.0,DN197),$D$5+$E$5*(EE197*DX197/($K$5*1000))+$F$5*(EE197*DX197/($K$5*1000))*MAX(MIN(DK197,$J$5),$I$5)*MAX(MIN(DK197,$J$5),$I$5)+$G$5*MAX(MIN(DK197,$J$5),$I$5)*(EE197*DX197/($K$5*1000))+$H$5*(EE197*DX197/($K$5*1000))*(EE197*DX197/($K$5*1000)))</f>
        <v>0</v>
      </c>
      <c r="R197">
        <f>I197*(1000-(1000*0.61365*exp(17.502*V197/(240.97+V197))/(DX197+DY197)+DS197)/2)/(1000*0.61365*exp(17.502*V197/(240.97+V197))/(DX197+DY197)-DS197)</f>
        <v>0</v>
      </c>
      <c r="S197">
        <f>1/((DL197+1)/(P197/1.6)+1/(Q197/1.37)) + DL197/((DL197+1)/(P197/1.6) + DL197/(Q197/1.37))</f>
        <v>0</v>
      </c>
      <c r="T197">
        <f>(DG197*DJ197)</f>
        <v>0</v>
      </c>
      <c r="U197">
        <f>(DZ197+(T197+2*0.95*5.67E-8*(((DZ197+$B$9)+273)^4-(DZ197+273)^4)-44100*I197)/(1.84*29.3*Q197+8*0.95*5.67E-8*(DZ197+273)^3))</f>
        <v>0</v>
      </c>
      <c r="V197">
        <f>($C$9*EA197+$D$9*EB197+$E$9*U197)</f>
        <v>0</v>
      </c>
      <c r="W197">
        <f>0.61365*exp(17.502*V197/(240.97+V197))</f>
        <v>0</v>
      </c>
      <c r="X197">
        <f>(Y197/Z197*100)</f>
        <v>0</v>
      </c>
      <c r="Y197">
        <f>DS197*(DX197+DY197)/1000</f>
        <v>0</v>
      </c>
      <c r="Z197">
        <f>0.61365*exp(17.502*DZ197/(240.97+DZ197))</f>
        <v>0</v>
      </c>
      <c r="AA197">
        <f>(W197-DS197*(DX197+DY197)/1000)</f>
        <v>0</v>
      </c>
      <c r="AB197">
        <f>(-I197*44100)</f>
        <v>0</v>
      </c>
      <c r="AC197">
        <f>2*29.3*Q197*0.92*(DZ197-V197)</f>
        <v>0</v>
      </c>
      <c r="AD197">
        <f>2*0.95*5.67E-8*(((DZ197+$B$9)+273)^4-(V197+273)^4)</f>
        <v>0</v>
      </c>
      <c r="AE197">
        <f>T197+AD197+AB197+AC197</f>
        <v>0</v>
      </c>
      <c r="AF197">
        <f>DW197*AT197*(DR197-DQ197*(1000-AT197*DT197)/(1000-AT197*DS197))/(100*DK197)</f>
        <v>0</v>
      </c>
      <c r="AG197">
        <f>1000*DW197*AT197*(DS197-DT197)/(100*DK197*(1000-AT197*DS197))</f>
        <v>0</v>
      </c>
      <c r="AH197">
        <f>(AI197 - AJ197 - DX197*1E3/(8.314*(DZ197+273.15)) * AL197/DW197 * AK197) * DW197/(100*DK197) * (1000 - DT197)/1000</f>
        <v>0</v>
      </c>
      <c r="AI197">
        <v>1387.69110679643</v>
      </c>
      <c r="AJ197">
        <v>1360.847454545454</v>
      </c>
      <c r="AK197">
        <v>3.406153966273598</v>
      </c>
      <c r="AL197">
        <v>65.07679589717384</v>
      </c>
      <c r="AM197">
        <f>(AO197 - AN197 + DX197*1E3/(8.314*(DZ197+273.15)) * AQ197/DW197 * AP197) * DW197/(100*DK197) * 1000/(1000 - AO197)</f>
        <v>0</v>
      </c>
      <c r="AN197">
        <v>20.61580498666667</v>
      </c>
      <c r="AO197">
        <v>21.7621509090909</v>
      </c>
      <c r="AP197">
        <v>1.318275926860565E-05</v>
      </c>
      <c r="AQ197">
        <v>105.27</v>
      </c>
      <c r="AR197">
        <v>1</v>
      </c>
      <c r="AS197">
        <v>0</v>
      </c>
      <c r="AT197">
        <f>IF(AR197*$H$15&gt;=AV197,1.0,(AV197/(AV197-AR197*$H$15)))</f>
        <v>0</v>
      </c>
      <c r="AU197">
        <f>(AT197-1)*100</f>
        <v>0</v>
      </c>
      <c r="AV197">
        <f>MAX(0,($B$15+$C$15*EE197)/(1+$D$15*EE197)*DX197/(DZ197+273)*$E$15)</f>
        <v>0</v>
      </c>
      <c r="AW197" t="s">
        <v>437</v>
      </c>
      <c r="AX197" t="s">
        <v>437</v>
      </c>
      <c r="AY197">
        <v>0</v>
      </c>
      <c r="AZ197">
        <v>0</v>
      </c>
      <c r="BA197">
        <f>1-AY197/AZ197</f>
        <v>0</v>
      </c>
      <c r="BB197">
        <v>0</v>
      </c>
      <c r="BC197" t="s">
        <v>437</v>
      </c>
      <c r="BD197" t="s">
        <v>437</v>
      </c>
      <c r="BE197">
        <v>0</v>
      </c>
      <c r="BF197">
        <v>0</v>
      </c>
      <c r="BG197">
        <f>1-BE197/BF197</f>
        <v>0</v>
      </c>
      <c r="BH197">
        <v>0.5</v>
      </c>
      <c r="BI197">
        <f>DH197</f>
        <v>0</v>
      </c>
      <c r="BJ197">
        <f>K197</f>
        <v>0</v>
      </c>
      <c r="BK197">
        <f>BG197*BH197*BI197</f>
        <v>0</v>
      </c>
      <c r="BL197">
        <f>(BJ197-BB197)/BI197</f>
        <v>0</v>
      </c>
      <c r="BM197">
        <f>(AZ197-BF197)/BF197</f>
        <v>0</v>
      </c>
      <c r="BN197">
        <f>AY197/(BA197+AY197/BF197)</f>
        <v>0</v>
      </c>
      <c r="BO197" t="s">
        <v>437</v>
      </c>
      <c r="BP197">
        <v>0</v>
      </c>
      <c r="BQ197">
        <f>IF(BP197&lt;&gt;0, BP197, BN197)</f>
        <v>0</v>
      </c>
      <c r="BR197">
        <f>1-BQ197/BF197</f>
        <v>0</v>
      </c>
      <c r="BS197">
        <f>(BF197-BE197)/(BF197-BQ197)</f>
        <v>0</v>
      </c>
      <c r="BT197">
        <f>(AZ197-BF197)/(AZ197-BQ197)</f>
        <v>0</v>
      </c>
      <c r="BU197">
        <f>(BF197-BE197)/(BF197-AY197)</f>
        <v>0</v>
      </c>
      <c r="BV197">
        <f>(AZ197-BF197)/(AZ197-AY197)</f>
        <v>0</v>
      </c>
      <c r="BW197">
        <f>(BS197*BQ197/BE197)</f>
        <v>0</v>
      </c>
      <c r="BX197">
        <f>(1-BW197)</f>
        <v>0</v>
      </c>
      <c r="DG197">
        <f>$B$13*EF197+$C$13*EG197+$F$13*ER197*(1-EU197)</f>
        <v>0</v>
      </c>
      <c r="DH197">
        <f>DG197*DI197</f>
        <v>0</v>
      </c>
      <c r="DI197">
        <f>($B$13*$D$11+$C$13*$D$11+$F$13*((FE197+EW197)/MAX(FE197+EW197+FF197, 0.1)*$I$11+FF197/MAX(FE197+EW197+FF197, 0.1)*$J$11))/($B$13+$C$13+$F$13)</f>
        <v>0</v>
      </c>
      <c r="DJ197">
        <f>($B$13*$K$11+$C$13*$K$11+$F$13*((FE197+EW197)/MAX(FE197+EW197+FF197, 0.1)*$P$11+FF197/MAX(FE197+EW197+FF197, 0.1)*$Q$11))/($B$13+$C$13+$F$13)</f>
        <v>0</v>
      </c>
      <c r="DK197">
        <v>2.96</v>
      </c>
      <c r="DL197">
        <v>0.5</v>
      </c>
      <c r="DM197" t="s">
        <v>438</v>
      </c>
      <c r="DN197">
        <v>2</v>
      </c>
      <c r="DO197" t="b">
        <v>1</v>
      </c>
      <c r="DP197">
        <v>1759075934.214286</v>
      </c>
      <c r="DQ197">
        <v>1306.998928571428</v>
      </c>
      <c r="DR197">
        <v>1343.431428571428</v>
      </c>
      <c r="DS197">
        <v>21.74573928571429</v>
      </c>
      <c r="DT197">
        <v>20.60512142857143</v>
      </c>
      <c r="DU197">
        <v>1307.04</v>
      </c>
      <c r="DV197">
        <v>21.45946071428571</v>
      </c>
      <c r="DW197">
        <v>499.9577857142858</v>
      </c>
      <c r="DX197">
        <v>90.90567142857141</v>
      </c>
      <c r="DY197">
        <v>0.06768105357142858</v>
      </c>
      <c r="DZ197">
        <v>28.73862857142857</v>
      </c>
      <c r="EA197">
        <v>30.01712857142857</v>
      </c>
      <c r="EB197">
        <v>999.9000000000002</v>
      </c>
      <c r="EC197">
        <v>0</v>
      </c>
      <c r="ED197">
        <v>0</v>
      </c>
      <c r="EE197">
        <v>9989.934999999999</v>
      </c>
      <c r="EF197">
        <v>0</v>
      </c>
      <c r="EG197">
        <v>11.1107</v>
      </c>
      <c r="EH197">
        <v>-36.43214642857144</v>
      </c>
      <c r="EI197">
        <v>1336.053928571429</v>
      </c>
      <c r="EJ197">
        <v>1371.696071428571</v>
      </c>
      <c r="EK197">
        <v>1.140623571428572</v>
      </c>
      <c r="EL197">
        <v>1343.431428571428</v>
      </c>
      <c r="EM197">
        <v>20.60512142857143</v>
      </c>
      <c r="EN197">
        <v>1.976810714285714</v>
      </c>
      <c r="EO197">
        <v>1.873121785714286</v>
      </c>
      <c r="EP197">
        <v>17.25981785714286</v>
      </c>
      <c r="EQ197">
        <v>16.41073571428571</v>
      </c>
      <c r="ER197">
        <v>2000.005357142857</v>
      </c>
      <c r="ES197">
        <v>0.9799965714285717</v>
      </c>
      <c r="ET197">
        <v>0.02000374285714285</v>
      </c>
      <c r="EU197">
        <v>0</v>
      </c>
      <c r="EV197">
        <v>423.5945</v>
      </c>
      <c r="EW197">
        <v>5.00078</v>
      </c>
      <c r="EX197">
        <v>8380.495357142858</v>
      </c>
      <c r="EY197">
        <v>16379.65357142857</v>
      </c>
      <c r="EZ197">
        <v>39.61139285714285</v>
      </c>
      <c r="FA197">
        <v>40.49992857142858</v>
      </c>
      <c r="FB197">
        <v>39.83228571428571</v>
      </c>
      <c r="FC197">
        <v>40.156</v>
      </c>
      <c r="FD197">
        <v>40.53760714285713</v>
      </c>
      <c r="FE197">
        <v>1955.095357142857</v>
      </c>
      <c r="FF197">
        <v>39.91</v>
      </c>
      <c r="FG197">
        <v>0</v>
      </c>
      <c r="FH197">
        <v>1759075934</v>
      </c>
      <c r="FI197">
        <v>0</v>
      </c>
      <c r="FJ197">
        <v>423.58916</v>
      </c>
      <c r="FK197">
        <v>-0.4729230852162789</v>
      </c>
      <c r="FL197">
        <v>-0.389999981610549</v>
      </c>
      <c r="FM197">
        <v>8380.560800000001</v>
      </c>
      <c r="FN197">
        <v>15</v>
      </c>
      <c r="FO197">
        <v>0</v>
      </c>
      <c r="FP197" t="s">
        <v>439</v>
      </c>
      <c r="FQ197">
        <v>1746989605.5</v>
      </c>
      <c r="FR197">
        <v>1746989593.5</v>
      </c>
      <c r="FS197">
        <v>0</v>
      </c>
      <c r="FT197">
        <v>-0.274</v>
      </c>
      <c r="FU197">
        <v>-0.002</v>
      </c>
      <c r="FV197">
        <v>2.549</v>
      </c>
      <c r="FW197">
        <v>0.129</v>
      </c>
      <c r="FX197">
        <v>420</v>
      </c>
      <c r="FY197">
        <v>17</v>
      </c>
      <c r="FZ197">
        <v>0.02</v>
      </c>
      <c r="GA197">
        <v>0.04</v>
      </c>
      <c r="GB197">
        <v>-36.20523902439024</v>
      </c>
      <c r="GC197">
        <v>-3.010793728222976</v>
      </c>
      <c r="GD197">
        <v>0.3286140436691787</v>
      </c>
      <c r="GE197">
        <v>0</v>
      </c>
      <c r="GF197">
        <v>423.616294117647</v>
      </c>
      <c r="GG197">
        <v>-0.2635294175471238</v>
      </c>
      <c r="GH197">
        <v>0.2368465039555896</v>
      </c>
      <c r="GI197">
        <v>1</v>
      </c>
      <c r="GJ197">
        <v>1.158947073170732</v>
      </c>
      <c r="GK197">
        <v>-0.2240002787456443</v>
      </c>
      <c r="GL197">
        <v>0.03110827513182905</v>
      </c>
      <c r="GM197">
        <v>0</v>
      </c>
      <c r="GN197">
        <v>1</v>
      </c>
      <c r="GO197">
        <v>3</v>
      </c>
      <c r="GP197" t="s">
        <v>455</v>
      </c>
      <c r="GQ197">
        <v>3.10225</v>
      </c>
      <c r="GR197">
        <v>2.72573</v>
      </c>
      <c r="GS197">
        <v>0.192887</v>
      </c>
      <c r="GT197">
        <v>0.196185</v>
      </c>
      <c r="GU197">
        <v>0.101004</v>
      </c>
      <c r="GV197">
        <v>0.09859619999999999</v>
      </c>
      <c r="GW197">
        <v>21087.7</v>
      </c>
      <c r="GX197">
        <v>19077.3</v>
      </c>
      <c r="GY197">
        <v>26691.7</v>
      </c>
      <c r="GZ197">
        <v>23956</v>
      </c>
      <c r="HA197">
        <v>38406.9</v>
      </c>
      <c r="HB197">
        <v>31931.1</v>
      </c>
      <c r="HC197">
        <v>46606.3</v>
      </c>
      <c r="HD197">
        <v>37897.7</v>
      </c>
      <c r="HE197">
        <v>1.86635</v>
      </c>
      <c r="HF197">
        <v>1.86555</v>
      </c>
      <c r="HG197">
        <v>0.120409</v>
      </c>
      <c r="HH197">
        <v>0</v>
      </c>
      <c r="HI197">
        <v>28.0406</v>
      </c>
      <c r="HJ197">
        <v>999.9</v>
      </c>
      <c r="HK197">
        <v>49</v>
      </c>
      <c r="HL197">
        <v>31.2</v>
      </c>
      <c r="HM197">
        <v>24.5952</v>
      </c>
      <c r="HN197">
        <v>61.0291</v>
      </c>
      <c r="HO197">
        <v>21.879</v>
      </c>
      <c r="HP197">
        <v>1</v>
      </c>
      <c r="HQ197">
        <v>0.149464</v>
      </c>
      <c r="HR197">
        <v>0.457078</v>
      </c>
      <c r="HS197">
        <v>20.2802</v>
      </c>
      <c r="HT197">
        <v>5.211</v>
      </c>
      <c r="HU197">
        <v>11.98</v>
      </c>
      <c r="HV197">
        <v>4.9634</v>
      </c>
      <c r="HW197">
        <v>3.27443</v>
      </c>
      <c r="HX197">
        <v>9999</v>
      </c>
      <c r="HY197">
        <v>9999</v>
      </c>
      <c r="HZ197">
        <v>9999</v>
      </c>
      <c r="IA197">
        <v>31.8</v>
      </c>
      <c r="IB197">
        <v>1.86399</v>
      </c>
      <c r="IC197">
        <v>1.86015</v>
      </c>
      <c r="ID197">
        <v>1.85839</v>
      </c>
      <c r="IE197">
        <v>1.8598</v>
      </c>
      <c r="IF197">
        <v>1.85989</v>
      </c>
      <c r="IG197">
        <v>1.85837</v>
      </c>
      <c r="IH197">
        <v>1.85745</v>
      </c>
      <c r="II197">
        <v>1.85242</v>
      </c>
      <c r="IJ197">
        <v>0</v>
      </c>
      <c r="IK197">
        <v>0</v>
      </c>
      <c r="IL197">
        <v>0</v>
      </c>
      <c r="IM197">
        <v>0</v>
      </c>
      <c r="IN197" t="s">
        <v>441</v>
      </c>
      <c r="IO197" t="s">
        <v>442</v>
      </c>
      <c r="IP197" t="s">
        <v>443</v>
      </c>
      <c r="IQ197" t="s">
        <v>443</v>
      </c>
      <c r="IR197" t="s">
        <v>443</v>
      </c>
      <c r="IS197" t="s">
        <v>443</v>
      </c>
      <c r="IT197">
        <v>0</v>
      </c>
      <c r="IU197">
        <v>100</v>
      </c>
      <c r="IV197">
        <v>100</v>
      </c>
      <c r="IW197">
        <v>-0.01</v>
      </c>
      <c r="IX197">
        <v>0.2867</v>
      </c>
      <c r="IY197">
        <v>-0.819046093373875</v>
      </c>
      <c r="IZ197">
        <v>-0.0008311593448893811</v>
      </c>
      <c r="JA197">
        <v>1.768286430498992E-06</v>
      </c>
      <c r="JB197">
        <v>-5.176383660599935E-10</v>
      </c>
      <c r="JC197">
        <v>0.01793090377665582</v>
      </c>
      <c r="JD197">
        <v>0.002652576625932546</v>
      </c>
      <c r="JE197">
        <v>0.0004569377311329863</v>
      </c>
      <c r="JF197">
        <v>1.003524486243527E-07</v>
      </c>
      <c r="JG197">
        <v>2</v>
      </c>
      <c r="JH197">
        <v>1975</v>
      </c>
      <c r="JI197">
        <v>1</v>
      </c>
      <c r="JJ197">
        <v>26</v>
      </c>
      <c r="JK197">
        <v>201438.9</v>
      </c>
      <c r="JL197">
        <v>201439.1</v>
      </c>
      <c r="JM197">
        <v>2.98218</v>
      </c>
      <c r="JN197">
        <v>2.61108</v>
      </c>
      <c r="JO197">
        <v>1.49658</v>
      </c>
      <c r="JP197">
        <v>2.34497</v>
      </c>
      <c r="JQ197">
        <v>1.54907</v>
      </c>
      <c r="JR197">
        <v>2.32422</v>
      </c>
      <c r="JS197">
        <v>36.1989</v>
      </c>
      <c r="JT197">
        <v>24.1751</v>
      </c>
      <c r="JU197">
        <v>18</v>
      </c>
      <c r="JV197">
        <v>482.306</v>
      </c>
      <c r="JW197">
        <v>496.433</v>
      </c>
      <c r="JX197">
        <v>27.0998</v>
      </c>
      <c r="JY197">
        <v>29.1813</v>
      </c>
      <c r="JZ197">
        <v>30.0004</v>
      </c>
      <c r="KA197">
        <v>29.3294</v>
      </c>
      <c r="KB197">
        <v>29.3078</v>
      </c>
      <c r="KC197">
        <v>59.8701</v>
      </c>
      <c r="KD197">
        <v>19.3989</v>
      </c>
      <c r="KE197">
        <v>99.62779999999999</v>
      </c>
      <c r="KF197">
        <v>27.0915</v>
      </c>
      <c r="KG197">
        <v>1389.96</v>
      </c>
      <c r="KH197">
        <v>20.6088</v>
      </c>
      <c r="KI197">
        <v>101.903</v>
      </c>
      <c r="KJ197">
        <v>91.3982</v>
      </c>
    </row>
    <row r="198" spans="1:296">
      <c r="A198">
        <v>180</v>
      </c>
      <c r="B198">
        <v>1759075946.5</v>
      </c>
      <c r="C198">
        <v>2863.400000095367</v>
      </c>
      <c r="D198" t="s">
        <v>804</v>
      </c>
      <c r="E198" t="s">
        <v>805</v>
      </c>
      <c r="F198">
        <v>5</v>
      </c>
      <c r="G198" t="s">
        <v>639</v>
      </c>
      <c r="H198">
        <v>1759075938.660714</v>
      </c>
      <c r="I198">
        <f>(J198)/1000</f>
        <v>0</v>
      </c>
      <c r="J198">
        <f>IF(DO198, AM198, AG198)</f>
        <v>0</v>
      </c>
      <c r="K198">
        <f>IF(DO198, AH198, AF198)</f>
        <v>0</v>
      </c>
      <c r="L198">
        <f>DQ198 - IF(AT198&gt;1, K198*DK198*100.0/(AV198), 0)</f>
        <v>0</v>
      </c>
      <c r="M198">
        <f>((S198-I198/2)*L198-K198)/(S198+I198/2)</f>
        <v>0</v>
      </c>
      <c r="N198">
        <f>M198*(DX198+DY198)/1000.0</f>
        <v>0</v>
      </c>
      <c r="O198">
        <f>(DQ198 - IF(AT198&gt;1, K198*DK198*100.0/(AV198), 0))*(DX198+DY198)/1000.0</f>
        <v>0</v>
      </c>
      <c r="P198">
        <f>2.0/((1/R198-1/Q198)+SIGN(R198)*SQRT((1/R198-1/Q198)*(1/R198-1/Q198) + 4*DL198/((DL198+1)*(DL198+1))*(2*1/R198*1/Q198-1/Q198*1/Q198)))</f>
        <v>0</v>
      </c>
      <c r="Q198">
        <f>IF(LEFT(DM198,1)&lt;&gt;"0",IF(LEFT(DM198,1)="1",3.0,DN198),$D$5+$E$5*(EE198*DX198/($K$5*1000))+$F$5*(EE198*DX198/($K$5*1000))*MAX(MIN(DK198,$J$5),$I$5)*MAX(MIN(DK198,$J$5),$I$5)+$G$5*MAX(MIN(DK198,$J$5),$I$5)*(EE198*DX198/($K$5*1000))+$H$5*(EE198*DX198/($K$5*1000))*(EE198*DX198/($K$5*1000)))</f>
        <v>0</v>
      </c>
      <c r="R198">
        <f>I198*(1000-(1000*0.61365*exp(17.502*V198/(240.97+V198))/(DX198+DY198)+DS198)/2)/(1000*0.61365*exp(17.502*V198/(240.97+V198))/(DX198+DY198)-DS198)</f>
        <v>0</v>
      </c>
      <c r="S198">
        <f>1/((DL198+1)/(P198/1.6)+1/(Q198/1.37)) + DL198/((DL198+1)/(P198/1.6) + DL198/(Q198/1.37))</f>
        <v>0</v>
      </c>
      <c r="T198">
        <f>(DG198*DJ198)</f>
        <v>0</v>
      </c>
      <c r="U198">
        <f>(DZ198+(T198+2*0.95*5.67E-8*(((DZ198+$B$9)+273)^4-(DZ198+273)^4)-44100*I198)/(1.84*29.3*Q198+8*0.95*5.67E-8*(DZ198+273)^3))</f>
        <v>0</v>
      </c>
      <c r="V198">
        <f>($C$9*EA198+$D$9*EB198+$E$9*U198)</f>
        <v>0</v>
      </c>
      <c r="W198">
        <f>0.61365*exp(17.502*V198/(240.97+V198))</f>
        <v>0</v>
      </c>
      <c r="X198">
        <f>(Y198/Z198*100)</f>
        <v>0</v>
      </c>
      <c r="Y198">
        <f>DS198*(DX198+DY198)/1000</f>
        <v>0</v>
      </c>
      <c r="Z198">
        <f>0.61365*exp(17.502*DZ198/(240.97+DZ198))</f>
        <v>0</v>
      </c>
      <c r="AA198">
        <f>(W198-DS198*(DX198+DY198)/1000)</f>
        <v>0</v>
      </c>
      <c r="AB198">
        <f>(-I198*44100)</f>
        <v>0</v>
      </c>
      <c r="AC198">
        <f>2*29.3*Q198*0.92*(DZ198-V198)</f>
        <v>0</v>
      </c>
      <c r="AD198">
        <f>2*0.95*5.67E-8*(((DZ198+$B$9)+273)^4-(V198+273)^4)</f>
        <v>0</v>
      </c>
      <c r="AE198">
        <f>T198+AD198+AB198+AC198</f>
        <v>0</v>
      </c>
      <c r="AF198">
        <f>DW198*AT198*(DR198-DQ198*(1000-AT198*DT198)/(1000-AT198*DS198))/(100*DK198)</f>
        <v>0</v>
      </c>
      <c r="AG198">
        <f>1000*DW198*AT198*(DS198-DT198)/(100*DK198*(1000-AT198*DS198))</f>
        <v>0</v>
      </c>
      <c r="AH198">
        <f>(AI198 - AJ198 - DX198*1E3/(8.314*(DZ198+273.15)) * AL198/DW198 * AK198) * DW198/(100*DK198) * (1000 - DT198)/1000</f>
        <v>0</v>
      </c>
      <c r="AI198">
        <v>1403.210805514893</v>
      </c>
      <c r="AJ198">
        <v>1376.307757575757</v>
      </c>
      <c r="AK198">
        <v>3.433101950888039</v>
      </c>
      <c r="AL198">
        <v>65.07679589717384</v>
      </c>
      <c r="AM198">
        <f>(AO198 - AN198 + DX198*1E3/(8.314*(DZ198+273.15)) * AQ198/DW198 * AP198) * DW198/(100*DK198) * 1000/(1000 - AO198)</f>
        <v>0</v>
      </c>
      <c r="AN198">
        <v>20.61978688</v>
      </c>
      <c r="AO198">
        <v>21.76366909090909</v>
      </c>
      <c r="AP198">
        <v>5.376298701280523E-05</v>
      </c>
      <c r="AQ198">
        <v>105.27</v>
      </c>
      <c r="AR198">
        <v>1</v>
      </c>
      <c r="AS198">
        <v>0</v>
      </c>
      <c r="AT198">
        <f>IF(AR198*$H$15&gt;=AV198,1.0,(AV198/(AV198-AR198*$H$15)))</f>
        <v>0</v>
      </c>
      <c r="AU198">
        <f>(AT198-1)*100</f>
        <v>0</v>
      </c>
      <c r="AV198">
        <f>MAX(0,($B$15+$C$15*EE198)/(1+$D$15*EE198)*DX198/(DZ198+273)*$E$15)</f>
        <v>0</v>
      </c>
      <c r="AW198" t="s">
        <v>437</v>
      </c>
      <c r="AX198" t="s">
        <v>437</v>
      </c>
      <c r="AY198">
        <v>0</v>
      </c>
      <c r="AZ198">
        <v>0</v>
      </c>
      <c r="BA198">
        <f>1-AY198/AZ198</f>
        <v>0</v>
      </c>
      <c r="BB198">
        <v>0</v>
      </c>
      <c r="BC198" t="s">
        <v>437</v>
      </c>
      <c r="BD198" t="s">
        <v>437</v>
      </c>
      <c r="BE198">
        <v>0</v>
      </c>
      <c r="BF198">
        <v>0</v>
      </c>
      <c r="BG198">
        <f>1-BE198/BF198</f>
        <v>0</v>
      </c>
      <c r="BH198">
        <v>0.5</v>
      </c>
      <c r="BI198">
        <f>DH198</f>
        <v>0</v>
      </c>
      <c r="BJ198">
        <f>K198</f>
        <v>0</v>
      </c>
      <c r="BK198">
        <f>BG198*BH198*BI198</f>
        <v>0</v>
      </c>
      <c r="BL198">
        <f>(BJ198-BB198)/BI198</f>
        <v>0</v>
      </c>
      <c r="BM198">
        <f>(AZ198-BF198)/BF198</f>
        <v>0</v>
      </c>
      <c r="BN198">
        <f>AY198/(BA198+AY198/BF198)</f>
        <v>0</v>
      </c>
      <c r="BO198" t="s">
        <v>437</v>
      </c>
      <c r="BP198">
        <v>0</v>
      </c>
      <c r="BQ198">
        <f>IF(BP198&lt;&gt;0, BP198, BN198)</f>
        <v>0</v>
      </c>
      <c r="BR198">
        <f>1-BQ198/BF198</f>
        <v>0</v>
      </c>
      <c r="BS198">
        <f>(BF198-BE198)/(BF198-BQ198)</f>
        <v>0</v>
      </c>
      <c r="BT198">
        <f>(AZ198-BF198)/(AZ198-BQ198)</f>
        <v>0</v>
      </c>
      <c r="BU198">
        <f>(BF198-BE198)/(BF198-AY198)</f>
        <v>0</v>
      </c>
      <c r="BV198">
        <f>(AZ198-BF198)/(AZ198-AY198)</f>
        <v>0</v>
      </c>
      <c r="BW198">
        <f>(BS198*BQ198/BE198)</f>
        <v>0</v>
      </c>
      <c r="BX198">
        <f>(1-BW198)</f>
        <v>0</v>
      </c>
      <c r="DG198">
        <f>$B$13*EF198+$C$13*EG198+$F$13*ER198*(1-EU198)</f>
        <v>0</v>
      </c>
      <c r="DH198">
        <f>DG198*DI198</f>
        <v>0</v>
      </c>
      <c r="DI198">
        <f>($B$13*$D$11+$C$13*$D$11+$F$13*((FE198+EW198)/MAX(FE198+EW198+FF198, 0.1)*$I$11+FF198/MAX(FE198+EW198+FF198, 0.1)*$J$11))/($B$13+$C$13+$F$13)</f>
        <v>0</v>
      </c>
      <c r="DJ198">
        <f>($B$13*$K$11+$C$13*$K$11+$F$13*((FE198+EW198)/MAX(FE198+EW198+FF198, 0.1)*$P$11+FF198/MAX(FE198+EW198+FF198, 0.1)*$Q$11))/($B$13+$C$13+$F$13)</f>
        <v>0</v>
      </c>
      <c r="DK198">
        <v>2.96</v>
      </c>
      <c r="DL198">
        <v>0.5</v>
      </c>
      <c r="DM198" t="s">
        <v>438</v>
      </c>
      <c r="DN198">
        <v>2</v>
      </c>
      <c r="DO198" t="b">
        <v>1</v>
      </c>
      <c r="DP198">
        <v>1759075938.660714</v>
      </c>
      <c r="DQ198">
        <v>1321.800357142857</v>
      </c>
      <c r="DR198">
        <v>1358.318571428571</v>
      </c>
      <c r="DS198">
        <v>21.75711071428572</v>
      </c>
      <c r="DT198">
        <v>20.61366428571429</v>
      </c>
      <c r="DU198">
        <v>1321.823214285714</v>
      </c>
      <c r="DV198">
        <v>21.47058214285714</v>
      </c>
      <c r="DW198">
        <v>499.9695</v>
      </c>
      <c r="DX198">
        <v>90.90632500000001</v>
      </c>
      <c r="DY198">
        <v>0.06759430000000001</v>
      </c>
      <c r="DZ198">
        <v>28.73571071428571</v>
      </c>
      <c r="EA198">
        <v>30.01236785714286</v>
      </c>
      <c r="EB198">
        <v>999.9000000000002</v>
      </c>
      <c r="EC198">
        <v>0</v>
      </c>
      <c r="ED198">
        <v>0</v>
      </c>
      <c r="EE198">
        <v>10001.76178571429</v>
      </c>
      <c r="EF198">
        <v>0</v>
      </c>
      <c r="EG198">
        <v>11.1107</v>
      </c>
      <c r="EH198">
        <v>-36.51902142857143</v>
      </c>
      <c r="EI198">
        <v>1351.198571428572</v>
      </c>
      <c r="EJ198">
        <v>1386.908214285714</v>
      </c>
      <c r="EK198">
        <v>1.143453214285714</v>
      </c>
      <c r="EL198">
        <v>1358.318571428571</v>
      </c>
      <c r="EM198">
        <v>20.61366428571429</v>
      </c>
      <c r="EN198">
        <v>1.977857857142857</v>
      </c>
      <c r="EO198">
        <v>1.873911071428572</v>
      </c>
      <c r="EP198">
        <v>17.26819642857143</v>
      </c>
      <c r="EQ198">
        <v>16.41735357142857</v>
      </c>
      <c r="ER198">
        <v>2000.000714285714</v>
      </c>
      <c r="ES198">
        <v>0.9799965714285717</v>
      </c>
      <c r="ET198">
        <v>0.02000374285714285</v>
      </c>
      <c r="EU198">
        <v>0</v>
      </c>
      <c r="EV198">
        <v>423.5828571428571</v>
      </c>
      <c r="EW198">
        <v>5.00078</v>
      </c>
      <c r="EX198">
        <v>8380.466428571428</v>
      </c>
      <c r="EY198">
        <v>16379.61785714286</v>
      </c>
      <c r="EZ198">
        <v>39.64032142857142</v>
      </c>
      <c r="FA198">
        <v>40.50660714285714</v>
      </c>
      <c r="FB198">
        <v>39.81892857142856</v>
      </c>
      <c r="FC198">
        <v>40.16710714285713</v>
      </c>
      <c r="FD198">
        <v>40.55996428571427</v>
      </c>
      <c r="FE198">
        <v>1955.090714285714</v>
      </c>
      <c r="FF198">
        <v>39.91</v>
      </c>
      <c r="FG198">
        <v>0</v>
      </c>
      <c r="FH198">
        <v>1759075938.8</v>
      </c>
      <c r="FI198">
        <v>0</v>
      </c>
      <c r="FJ198">
        <v>423.5608</v>
      </c>
      <c r="FK198">
        <v>-1.28707693108306</v>
      </c>
      <c r="FL198">
        <v>-0.7430769307931449</v>
      </c>
      <c r="FM198">
        <v>8380.5692</v>
      </c>
      <c r="FN198">
        <v>15</v>
      </c>
      <c r="FO198">
        <v>0</v>
      </c>
      <c r="FP198" t="s">
        <v>439</v>
      </c>
      <c r="FQ198">
        <v>1746989605.5</v>
      </c>
      <c r="FR198">
        <v>1746989593.5</v>
      </c>
      <c r="FS198">
        <v>0</v>
      </c>
      <c r="FT198">
        <v>-0.274</v>
      </c>
      <c r="FU198">
        <v>-0.002</v>
      </c>
      <c r="FV198">
        <v>2.549</v>
      </c>
      <c r="FW198">
        <v>0.129</v>
      </c>
      <c r="FX198">
        <v>420</v>
      </c>
      <c r="FY198">
        <v>17</v>
      </c>
      <c r="FZ198">
        <v>0.02</v>
      </c>
      <c r="GA198">
        <v>0.04</v>
      </c>
      <c r="GB198">
        <v>-36.4375425</v>
      </c>
      <c r="GC198">
        <v>-1.63504953095678</v>
      </c>
      <c r="GD198">
        <v>0.1836864337498822</v>
      </c>
      <c r="GE198">
        <v>0</v>
      </c>
      <c r="GF198">
        <v>423.5911470588235</v>
      </c>
      <c r="GG198">
        <v>-0.6429182611050333</v>
      </c>
      <c r="GH198">
        <v>0.2365305766023056</v>
      </c>
      <c r="GI198">
        <v>1</v>
      </c>
      <c r="GJ198">
        <v>1.14286925</v>
      </c>
      <c r="GK198">
        <v>0.01258075046904237</v>
      </c>
      <c r="GL198">
        <v>0.008733421261882417</v>
      </c>
      <c r="GM198">
        <v>1</v>
      </c>
      <c r="GN198">
        <v>2</v>
      </c>
      <c r="GO198">
        <v>3</v>
      </c>
      <c r="GP198" t="s">
        <v>446</v>
      </c>
      <c r="GQ198">
        <v>3.10236</v>
      </c>
      <c r="GR198">
        <v>2.72583</v>
      </c>
      <c r="GS198">
        <v>0.1942</v>
      </c>
      <c r="GT198">
        <v>0.197473</v>
      </c>
      <c r="GU198">
        <v>0.101008</v>
      </c>
      <c r="GV198">
        <v>0.098616</v>
      </c>
      <c r="GW198">
        <v>21053.3</v>
      </c>
      <c r="GX198">
        <v>19046.9</v>
      </c>
      <c r="GY198">
        <v>26691.5</v>
      </c>
      <c r="GZ198">
        <v>23956.2</v>
      </c>
      <c r="HA198">
        <v>38406.8</v>
      </c>
      <c r="HB198">
        <v>31930.8</v>
      </c>
      <c r="HC198">
        <v>46606.1</v>
      </c>
      <c r="HD198">
        <v>37898</v>
      </c>
      <c r="HE198">
        <v>1.86647</v>
      </c>
      <c r="HF198">
        <v>1.86553</v>
      </c>
      <c r="HG198">
        <v>0.121359</v>
      </c>
      <c r="HH198">
        <v>0</v>
      </c>
      <c r="HI198">
        <v>28.0406</v>
      </c>
      <c r="HJ198">
        <v>999.9</v>
      </c>
      <c r="HK198">
        <v>49</v>
      </c>
      <c r="HL198">
        <v>31.2</v>
      </c>
      <c r="HM198">
        <v>24.593</v>
      </c>
      <c r="HN198">
        <v>60.9291</v>
      </c>
      <c r="HO198">
        <v>21.8269</v>
      </c>
      <c r="HP198">
        <v>1</v>
      </c>
      <c r="HQ198">
        <v>0.149619</v>
      </c>
      <c r="HR198">
        <v>0.437059</v>
      </c>
      <c r="HS198">
        <v>20.2804</v>
      </c>
      <c r="HT198">
        <v>5.21115</v>
      </c>
      <c r="HU198">
        <v>11.98</v>
      </c>
      <c r="HV198">
        <v>4.96355</v>
      </c>
      <c r="HW198">
        <v>3.27438</v>
      </c>
      <c r="HX198">
        <v>9999</v>
      </c>
      <c r="HY198">
        <v>9999</v>
      </c>
      <c r="HZ198">
        <v>9999</v>
      </c>
      <c r="IA198">
        <v>31.8</v>
      </c>
      <c r="IB198">
        <v>1.864</v>
      </c>
      <c r="IC198">
        <v>1.86013</v>
      </c>
      <c r="ID198">
        <v>1.85838</v>
      </c>
      <c r="IE198">
        <v>1.85977</v>
      </c>
      <c r="IF198">
        <v>1.85989</v>
      </c>
      <c r="IG198">
        <v>1.85838</v>
      </c>
      <c r="IH198">
        <v>1.85745</v>
      </c>
      <c r="II198">
        <v>1.85242</v>
      </c>
      <c r="IJ198">
        <v>0</v>
      </c>
      <c r="IK198">
        <v>0</v>
      </c>
      <c r="IL198">
        <v>0</v>
      </c>
      <c r="IM198">
        <v>0</v>
      </c>
      <c r="IN198" t="s">
        <v>441</v>
      </c>
      <c r="IO198" t="s">
        <v>442</v>
      </c>
      <c r="IP198" t="s">
        <v>443</v>
      </c>
      <c r="IQ198" t="s">
        <v>443</v>
      </c>
      <c r="IR198" t="s">
        <v>443</v>
      </c>
      <c r="IS198" t="s">
        <v>443</v>
      </c>
      <c r="IT198">
        <v>0</v>
      </c>
      <c r="IU198">
        <v>100</v>
      </c>
      <c r="IV198">
        <v>100</v>
      </c>
      <c r="IW198">
        <v>0.01</v>
      </c>
      <c r="IX198">
        <v>0.2867</v>
      </c>
      <c r="IY198">
        <v>-0.819046093373875</v>
      </c>
      <c r="IZ198">
        <v>-0.0008311593448893811</v>
      </c>
      <c r="JA198">
        <v>1.768286430498992E-06</v>
      </c>
      <c r="JB198">
        <v>-5.176383660599935E-10</v>
      </c>
      <c r="JC198">
        <v>0.01793090377665582</v>
      </c>
      <c r="JD198">
        <v>0.002652576625932546</v>
      </c>
      <c r="JE198">
        <v>0.0004569377311329863</v>
      </c>
      <c r="JF198">
        <v>1.003524486243527E-07</v>
      </c>
      <c r="JG198">
        <v>2</v>
      </c>
      <c r="JH198">
        <v>1975</v>
      </c>
      <c r="JI198">
        <v>1</v>
      </c>
      <c r="JJ198">
        <v>26</v>
      </c>
      <c r="JK198">
        <v>201439</v>
      </c>
      <c r="JL198">
        <v>201439.2</v>
      </c>
      <c r="JM198">
        <v>3.00781</v>
      </c>
      <c r="JN198">
        <v>2.61108</v>
      </c>
      <c r="JO198">
        <v>1.49658</v>
      </c>
      <c r="JP198">
        <v>2.34497</v>
      </c>
      <c r="JQ198">
        <v>1.54907</v>
      </c>
      <c r="JR198">
        <v>2.40723</v>
      </c>
      <c r="JS198">
        <v>36.2224</v>
      </c>
      <c r="JT198">
        <v>24.1751</v>
      </c>
      <c r="JU198">
        <v>18</v>
      </c>
      <c r="JV198">
        <v>482.4</v>
      </c>
      <c r="JW198">
        <v>496.44</v>
      </c>
      <c r="JX198">
        <v>27.0861</v>
      </c>
      <c r="JY198">
        <v>29.1836</v>
      </c>
      <c r="JZ198">
        <v>30.0002</v>
      </c>
      <c r="KA198">
        <v>29.3322</v>
      </c>
      <c r="KB198">
        <v>29.3106</v>
      </c>
      <c r="KC198">
        <v>60.3628</v>
      </c>
      <c r="KD198">
        <v>19.3989</v>
      </c>
      <c r="KE198">
        <v>99.62779999999999</v>
      </c>
      <c r="KF198">
        <v>27.0856</v>
      </c>
      <c r="KG198">
        <v>1403.32</v>
      </c>
      <c r="KH198">
        <v>20.6131</v>
      </c>
      <c r="KI198">
        <v>101.903</v>
      </c>
      <c r="KJ198">
        <v>91.399</v>
      </c>
    </row>
    <row r="199" spans="1:296">
      <c r="A199">
        <v>181</v>
      </c>
      <c r="B199">
        <v>1759075951.5</v>
      </c>
      <c r="C199">
        <v>2868.400000095367</v>
      </c>
      <c r="D199" t="s">
        <v>806</v>
      </c>
      <c r="E199" t="s">
        <v>807</v>
      </c>
      <c r="F199">
        <v>5</v>
      </c>
      <c r="G199" t="s">
        <v>639</v>
      </c>
      <c r="H199">
        <v>1759075943.962963</v>
      </c>
      <c r="I199">
        <f>(J199)/1000</f>
        <v>0</v>
      </c>
      <c r="J199">
        <f>IF(DO199, AM199, AG199)</f>
        <v>0</v>
      </c>
      <c r="K199">
        <f>IF(DO199, AH199, AF199)</f>
        <v>0</v>
      </c>
      <c r="L199">
        <f>DQ199 - IF(AT199&gt;1, K199*DK199*100.0/(AV199), 0)</f>
        <v>0</v>
      </c>
      <c r="M199">
        <f>((S199-I199/2)*L199-K199)/(S199+I199/2)</f>
        <v>0</v>
      </c>
      <c r="N199">
        <f>M199*(DX199+DY199)/1000.0</f>
        <v>0</v>
      </c>
      <c r="O199">
        <f>(DQ199 - IF(AT199&gt;1, K199*DK199*100.0/(AV199), 0))*(DX199+DY199)/1000.0</f>
        <v>0</v>
      </c>
      <c r="P199">
        <f>2.0/((1/R199-1/Q199)+SIGN(R199)*SQRT((1/R199-1/Q199)*(1/R199-1/Q199) + 4*DL199/((DL199+1)*(DL199+1))*(2*1/R199*1/Q199-1/Q199*1/Q199)))</f>
        <v>0</v>
      </c>
      <c r="Q199">
        <f>IF(LEFT(DM199,1)&lt;&gt;"0",IF(LEFT(DM199,1)="1",3.0,DN199),$D$5+$E$5*(EE199*DX199/($K$5*1000))+$F$5*(EE199*DX199/($K$5*1000))*MAX(MIN(DK199,$J$5),$I$5)*MAX(MIN(DK199,$J$5),$I$5)+$G$5*MAX(MIN(DK199,$J$5),$I$5)*(EE199*DX199/($K$5*1000))+$H$5*(EE199*DX199/($K$5*1000))*(EE199*DX199/($K$5*1000)))</f>
        <v>0</v>
      </c>
      <c r="R199">
        <f>I199*(1000-(1000*0.61365*exp(17.502*V199/(240.97+V199))/(DX199+DY199)+DS199)/2)/(1000*0.61365*exp(17.502*V199/(240.97+V199))/(DX199+DY199)-DS199)</f>
        <v>0</v>
      </c>
      <c r="S199">
        <f>1/((DL199+1)/(P199/1.6)+1/(Q199/1.37)) + DL199/((DL199+1)/(P199/1.6) + DL199/(Q199/1.37))</f>
        <v>0</v>
      </c>
      <c r="T199">
        <f>(DG199*DJ199)</f>
        <v>0</v>
      </c>
      <c r="U199">
        <f>(DZ199+(T199+2*0.95*5.67E-8*(((DZ199+$B$9)+273)^4-(DZ199+273)^4)-44100*I199)/(1.84*29.3*Q199+8*0.95*5.67E-8*(DZ199+273)^3))</f>
        <v>0</v>
      </c>
      <c r="V199">
        <f>($C$9*EA199+$D$9*EB199+$E$9*U199)</f>
        <v>0</v>
      </c>
      <c r="W199">
        <f>0.61365*exp(17.502*V199/(240.97+V199))</f>
        <v>0</v>
      </c>
      <c r="X199">
        <f>(Y199/Z199*100)</f>
        <v>0</v>
      </c>
      <c r="Y199">
        <f>DS199*(DX199+DY199)/1000</f>
        <v>0</v>
      </c>
      <c r="Z199">
        <f>0.61365*exp(17.502*DZ199/(240.97+DZ199))</f>
        <v>0</v>
      </c>
      <c r="AA199">
        <f>(W199-DS199*(DX199+DY199)/1000)</f>
        <v>0</v>
      </c>
      <c r="AB199">
        <f>(-I199*44100)</f>
        <v>0</v>
      </c>
      <c r="AC199">
        <f>2*29.3*Q199*0.92*(DZ199-V199)</f>
        <v>0</v>
      </c>
      <c r="AD199">
        <f>2*0.95*5.67E-8*(((DZ199+$B$9)+273)^4-(V199+273)^4)</f>
        <v>0</v>
      </c>
      <c r="AE199">
        <f>T199+AD199+AB199+AC199</f>
        <v>0</v>
      </c>
      <c r="AF199">
        <f>DW199*AT199*(DR199-DQ199*(1000-AT199*DT199)/(1000-AT199*DS199))/(100*DK199)</f>
        <v>0</v>
      </c>
      <c r="AG199">
        <f>1000*DW199*AT199*(DS199-DT199)/(100*DK199*(1000-AT199*DS199))</f>
        <v>0</v>
      </c>
      <c r="AH199">
        <f>(AI199 - AJ199 - DX199*1E3/(8.314*(DZ199+273.15)) * AL199/DW199 * AK199) * DW199/(100*DK199) * (1000 - DT199)/1000</f>
        <v>0</v>
      </c>
      <c r="AI199">
        <v>1420.384804520642</v>
      </c>
      <c r="AJ199">
        <v>1393.309212121212</v>
      </c>
      <c r="AK199">
        <v>3.389847904962282</v>
      </c>
      <c r="AL199">
        <v>65.07679589717384</v>
      </c>
      <c r="AM199">
        <f>(AO199 - AN199 + DX199*1E3/(8.314*(DZ199+273.15)) * AQ199/DW199 * AP199) * DW199/(100*DK199) * 1000/(1000 - AO199)</f>
        <v>0</v>
      </c>
      <c r="AN199">
        <v>20.62665816</v>
      </c>
      <c r="AO199">
        <v>21.75987030303029</v>
      </c>
      <c r="AP199">
        <v>-0.0001290917336637799</v>
      </c>
      <c r="AQ199">
        <v>105.27</v>
      </c>
      <c r="AR199">
        <v>1</v>
      </c>
      <c r="AS199">
        <v>0</v>
      </c>
      <c r="AT199">
        <f>IF(AR199*$H$15&gt;=AV199,1.0,(AV199/(AV199-AR199*$H$15)))</f>
        <v>0</v>
      </c>
      <c r="AU199">
        <f>(AT199-1)*100</f>
        <v>0</v>
      </c>
      <c r="AV199">
        <f>MAX(0,($B$15+$C$15*EE199)/(1+$D$15*EE199)*DX199/(DZ199+273)*$E$15)</f>
        <v>0</v>
      </c>
      <c r="AW199" t="s">
        <v>437</v>
      </c>
      <c r="AX199" t="s">
        <v>437</v>
      </c>
      <c r="AY199">
        <v>0</v>
      </c>
      <c r="AZ199">
        <v>0</v>
      </c>
      <c r="BA199">
        <f>1-AY199/AZ199</f>
        <v>0</v>
      </c>
      <c r="BB199">
        <v>0</v>
      </c>
      <c r="BC199" t="s">
        <v>437</v>
      </c>
      <c r="BD199" t="s">
        <v>437</v>
      </c>
      <c r="BE199">
        <v>0</v>
      </c>
      <c r="BF199">
        <v>0</v>
      </c>
      <c r="BG199">
        <f>1-BE199/BF199</f>
        <v>0</v>
      </c>
      <c r="BH199">
        <v>0.5</v>
      </c>
      <c r="BI199">
        <f>DH199</f>
        <v>0</v>
      </c>
      <c r="BJ199">
        <f>K199</f>
        <v>0</v>
      </c>
      <c r="BK199">
        <f>BG199*BH199*BI199</f>
        <v>0</v>
      </c>
      <c r="BL199">
        <f>(BJ199-BB199)/BI199</f>
        <v>0</v>
      </c>
      <c r="BM199">
        <f>(AZ199-BF199)/BF199</f>
        <v>0</v>
      </c>
      <c r="BN199">
        <f>AY199/(BA199+AY199/BF199)</f>
        <v>0</v>
      </c>
      <c r="BO199" t="s">
        <v>437</v>
      </c>
      <c r="BP199">
        <v>0</v>
      </c>
      <c r="BQ199">
        <f>IF(BP199&lt;&gt;0, BP199, BN199)</f>
        <v>0</v>
      </c>
      <c r="BR199">
        <f>1-BQ199/BF199</f>
        <v>0</v>
      </c>
      <c r="BS199">
        <f>(BF199-BE199)/(BF199-BQ199)</f>
        <v>0</v>
      </c>
      <c r="BT199">
        <f>(AZ199-BF199)/(AZ199-BQ199)</f>
        <v>0</v>
      </c>
      <c r="BU199">
        <f>(BF199-BE199)/(BF199-AY199)</f>
        <v>0</v>
      </c>
      <c r="BV199">
        <f>(AZ199-BF199)/(AZ199-AY199)</f>
        <v>0</v>
      </c>
      <c r="BW199">
        <f>(BS199*BQ199/BE199)</f>
        <v>0</v>
      </c>
      <c r="BX199">
        <f>(1-BW199)</f>
        <v>0</v>
      </c>
      <c r="DG199">
        <f>$B$13*EF199+$C$13*EG199+$F$13*ER199*(1-EU199)</f>
        <v>0</v>
      </c>
      <c r="DH199">
        <f>DG199*DI199</f>
        <v>0</v>
      </c>
      <c r="DI199">
        <f>($B$13*$D$11+$C$13*$D$11+$F$13*((FE199+EW199)/MAX(FE199+EW199+FF199, 0.1)*$I$11+FF199/MAX(FE199+EW199+FF199, 0.1)*$J$11))/($B$13+$C$13+$F$13)</f>
        <v>0</v>
      </c>
      <c r="DJ199">
        <f>($B$13*$K$11+$C$13*$K$11+$F$13*((FE199+EW199)/MAX(FE199+EW199+FF199, 0.1)*$P$11+FF199/MAX(FE199+EW199+FF199, 0.1)*$Q$11))/($B$13+$C$13+$F$13)</f>
        <v>0</v>
      </c>
      <c r="DK199">
        <v>2.96</v>
      </c>
      <c r="DL199">
        <v>0.5</v>
      </c>
      <c r="DM199" t="s">
        <v>438</v>
      </c>
      <c r="DN199">
        <v>2</v>
      </c>
      <c r="DO199" t="b">
        <v>1</v>
      </c>
      <c r="DP199">
        <v>1759075943.962963</v>
      </c>
      <c r="DQ199">
        <v>1339.515555555555</v>
      </c>
      <c r="DR199">
        <v>1376.103703703704</v>
      </c>
      <c r="DS199">
        <v>21.76221851851852</v>
      </c>
      <c r="DT199">
        <v>20.61988888888889</v>
      </c>
      <c r="DU199">
        <v>1339.518148148148</v>
      </c>
      <c r="DV199">
        <v>21.47558148148148</v>
      </c>
      <c r="DW199">
        <v>500.0097777777778</v>
      </c>
      <c r="DX199">
        <v>90.90682222222223</v>
      </c>
      <c r="DY199">
        <v>0.06750852962962964</v>
      </c>
      <c r="DZ199">
        <v>28.73277037037037</v>
      </c>
      <c r="EA199">
        <v>30.01208518518518</v>
      </c>
      <c r="EB199">
        <v>999.9000000000001</v>
      </c>
      <c r="EC199">
        <v>0</v>
      </c>
      <c r="ED199">
        <v>0</v>
      </c>
      <c r="EE199">
        <v>10002.65851851852</v>
      </c>
      <c r="EF199">
        <v>0</v>
      </c>
      <c r="EG199">
        <v>11.1107</v>
      </c>
      <c r="EH199">
        <v>-36.58888888888889</v>
      </c>
      <c r="EI199">
        <v>1369.314444444444</v>
      </c>
      <c r="EJ199">
        <v>1405.076296296296</v>
      </c>
      <c r="EK199">
        <v>1.142326296296296</v>
      </c>
      <c r="EL199">
        <v>1376.103703703704</v>
      </c>
      <c r="EM199">
        <v>20.61988888888889</v>
      </c>
      <c r="EN199">
        <v>1.978332592592593</v>
      </c>
      <c r="EO199">
        <v>1.874487407407407</v>
      </c>
      <c r="EP199">
        <v>17.27199259259259</v>
      </c>
      <c r="EQ199">
        <v>16.42218148148148</v>
      </c>
      <c r="ER199">
        <v>1999.992222222222</v>
      </c>
      <c r="ES199">
        <v>0.9799965555555558</v>
      </c>
      <c r="ET199">
        <v>0.02000375925925926</v>
      </c>
      <c r="EU199">
        <v>0</v>
      </c>
      <c r="EV199">
        <v>423.5852222222222</v>
      </c>
      <c r="EW199">
        <v>5.00078</v>
      </c>
      <c r="EX199">
        <v>8380.352592592593</v>
      </c>
      <c r="EY199">
        <v>16379.53703703704</v>
      </c>
      <c r="EZ199">
        <v>39.64788888888889</v>
      </c>
      <c r="FA199">
        <v>40.50451851851852</v>
      </c>
      <c r="FB199">
        <v>39.81462962962963</v>
      </c>
      <c r="FC199">
        <v>40.17796296296296</v>
      </c>
      <c r="FD199">
        <v>40.627</v>
      </c>
      <c r="FE199">
        <v>1955.082222222223</v>
      </c>
      <c r="FF199">
        <v>39.91</v>
      </c>
      <c r="FG199">
        <v>0</v>
      </c>
      <c r="FH199">
        <v>1759075943.6</v>
      </c>
      <c r="FI199">
        <v>0</v>
      </c>
      <c r="FJ199">
        <v>423.5378</v>
      </c>
      <c r="FK199">
        <v>0.2927692323253748</v>
      </c>
      <c r="FL199">
        <v>-1.650769253903172</v>
      </c>
      <c r="FM199">
        <v>8380.474399999999</v>
      </c>
      <c r="FN199">
        <v>15</v>
      </c>
      <c r="FO199">
        <v>0</v>
      </c>
      <c r="FP199" t="s">
        <v>439</v>
      </c>
      <c r="FQ199">
        <v>1746989605.5</v>
      </c>
      <c r="FR199">
        <v>1746989593.5</v>
      </c>
      <c r="FS199">
        <v>0</v>
      </c>
      <c r="FT199">
        <v>-0.274</v>
      </c>
      <c r="FU199">
        <v>-0.002</v>
      </c>
      <c r="FV199">
        <v>2.549</v>
      </c>
      <c r="FW199">
        <v>0.129</v>
      </c>
      <c r="FX199">
        <v>420</v>
      </c>
      <c r="FY199">
        <v>17</v>
      </c>
      <c r="FZ199">
        <v>0.02</v>
      </c>
      <c r="GA199">
        <v>0.04</v>
      </c>
      <c r="GB199">
        <v>-36.53929268292683</v>
      </c>
      <c r="GC199">
        <v>-0.83091219512187</v>
      </c>
      <c r="GD199">
        <v>0.1229723177063446</v>
      </c>
      <c r="GE199">
        <v>0</v>
      </c>
      <c r="GF199">
        <v>423.5840882352941</v>
      </c>
      <c r="GG199">
        <v>-0.1328800592452948</v>
      </c>
      <c r="GH199">
        <v>0.2239412170305401</v>
      </c>
      <c r="GI199">
        <v>1</v>
      </c>
      <c r="GJ199">
        <v>1.141776829268293</v>
      </c>
      <c r="GK199">
        <v>-0.002475679442507879</v>
      </c>
      <c r="GL199">
        <v>0.004528016008237017</v>
      </c>
      <c r="GM199">
        <v>1</v>
      </c>
      <c r="GN199">
        <v>2</v>
      </c>
      <c r="GO199">
        <v>3</v>
      </c>
      <c r="GP199" t="s">
        <v>446</v>
      </c>
      <c r="GQ199">
        <v>3.10214</v>
      </c>
      <c r="GR199">
        <v>2.72554</v>
      </c>
      <c r="GS199">
        <v>0.195647</v>
      </c>
      <c r="GT199">
        <v>0.198878</v>
      </c>
      <c r="GU199">
        <v>0.100992</v>
      </c>
      <c r="GV199">
        <v>0.0986258</v>
      </c>
      <c r="GW199">
        <v>21015.5</v>
      </c>
      <c r="GX199">
        <v>19013.4</v>
      </c>
      <c r="GY199">
        <v>26691.5</v>
      </c>
      <c r="GZ199">
        <v>23956</v>
      </c>
      <c r="HA199">
        <v>38407.5</v>
      </c>
      <c r="HB199">
        <v>31930.1</v>
      </c>
      <c r="HC199">
        <v>46605.9</v>
      </c>
      <c r="HD199">
        <v>37897.5</v>
      </c>
      <c r="HE199">
        <v>1.86612</v>
      </c>
      <c r="HF199">
        <v>1.86593</v>
      </c>
      <c r="HG199">
        <v>0.120737</v>
      </c>
      <c r="HH199">
        <v>0</v>
      </c>
      <c r="HI199">
        <v>28.0406</v>
      </c>
      <c r="HJ199">
        <v>999.9</v>
      </c>
      <c r="HK199">
        <v>49</v>
      </c>
      <c r="HL199">
        <v>31.2</v>
      </c>
      <c r="HM199">
        <v>24.5964</v>
      </c>
      <c r="HN199">
        <v>61.1191</v>
      </c>
      <c r="HO199">
        <v>21.887</v>
      </c>
      <c r="HP199">
        <v>1</v>
      </c>
      <c r="HQ199">
        <v>0.149713</v>
      </c>
      <c r="HR199">
        <v>0.446631</v>
      </c>
      <c r="HS199">
        <v>20.2803</v>
      </c>
      <c r="HT199">
        <v>5.21145</v>
      </c>
      <c r="HU199">
        <v>11.98</v>
      </c>
      <c r="HV199">
        <v>4.9636</v>
      </c>
      <c r="HW199">
        <v>3.27448</v>
      </c>
      <c r="HX199">
        <v>9999</v>
      </c>
      <c r="HY199">
        <v>9999</v>
      </c>
      <c r="HZ199">
        <v>9999</v>
      </c>
      <c r="IA199">
        <v>31.8</v>
      </c>
      <c r="IB199">
        <v>1.864</v>
      </c>
      <c r="IC199">
        <v>1.86013</v>
      </c>
      <c r="ID199">
        <v>1.85839</v>
      </c>
      <c r="IE199">
        <v>1.8598</v>
      </c>
      <c r="IF199">
        <v>1.85989</v>
      </c>
      <c r="IG199">
        <v>1.85838</v>
      </c>
      <c r="IH199">
        <v>1.85745</v>
      </c>
      <c r="II199">
        <v>1.85243</v>
      </c>
      <c r="IJ199">
        <v>0</v>
      </c>
      <c r="IK199">
        <v>0</v>
      </c>
      <c r="IL199">
        <v>0</v>
      </c>
      <c r="IM199">
        <v>0</v>
      </c>
      <c r="IN199" t="s">
        <v>441</v>
      </c>
      <c r="IO199" t="s">
        <v>442</v>
      </c>
      <c r="IP199" t="s">
        <v>443</v>
      </c>
      <c r="IQ199" t="s">
        <v>443</v>
      </c>
      <c r="IR199" t="s">
        <v>443</v>
      </c>
      <c r="IS199" t="s">
        <v>443</v>
      </c>
      <c r="IT199">
        <v>0</v>
      </c>
      <c r="IU199">
        <v>100</v>
      </c>
      <c r="IV199">
        <v>100</v>
      </c>
      <c r="IW199">
        <v>0.02</v>
      </c>
      <c r="IX199">
        <v>0.2865</v>
      </c>
      <c r="IY199">
        <v>-0.819046093373875</v>
      </c>
      <c r="IZ199">
        <v>-0.0008311593448893811</v>
      </c>
      <c r="JA199">
        <v>1.768286430498992E-06</v>
      </c>
      <c r="JB199">
        <v>-5.176383660599935E-10</v>
      </c>
      <c r="JC199">
        <v>0.01793090377665582</v>
      </c>
      <c r="JD199">
        <v>0.002652576625932546</v>
      </c>
      <c r="JE199">
        <v>0.0004569377311329863</v>
      </c>
      <c r="JF199">
        <v>1.003524486243527E-07</v>
      </c>
      <c r="JG199">
        <v>2</v>
      </c>
      <c r="JH199">
        <v>1975</v>
      </c>
      <c r="JI199">
        <v>1</v>
      </c>
      <c r="JJ199">
        <v>26</v>
      </c>
      <c r="JK199">
        <v>201439.1</v>
      </c>
      <c r="JL199">
        <v>201439.3</v>
      </c>
      <c r="JM199">
        <v>3.03955</v>
      </c>
      <c r="JN199">
        <v>2.59766</v>
      </c>
      <c r="JO199">
        <v>1.49658</v>
      </c>
      <c r="JP199">
        <v>2.34497</v>
      </c>
      <c r="JQ199">
        <v>1.54907</v>
      </c>
      <c r="JR199">
        <v>2.46216</v>
      </c>
      <c r="JS199">
        <v>36.2224</v>
      </c>
      <c r="JT199">
        <v>24.1838</v>
      </c>
      <c r="JU199">
        <v>18</v>
      </c>
      <c r="JV199">
        <v>482.219</v>
      </c>
      <c r="JW199">
        <v>496.729</v>
      </c>
      <c r="JX199">
        <v>27.0784</v>
      </c>
      <c r="JY199">
        <v>29.186</v>
      </c>
      <c r="JZ199">
        <v>30.0002</v>
      </c>
      <c r="KA199">
        <v>29.3354</v>
      </c>
      <c r="KB199">
        <v>29.3133</v>
      </c>
      <c r="KC199">
        <v>60.9777</v>
      </c>
      <c r="KD199">
        <v>19.3989</v>
      </c>
      <c r="KE199">
        <v>99.62779999999999</v>
      </c>
      <c r="KF199">
        <v>27.07</v>
      </c>
      <c r="KG199">
        <v>1423.36</v>
      </c>
      <c r="KH199">
        <v>20.6232</v>
      </c>
      <c r="KI199">
        <v>101.903</v>
      </c>
      <c r="KJ199">
        <v>91.3978</v>
      </c>
    </row>
    <row r="200" spans="1:296">
      <c r="A200">
        <v>182</v>
      </c>
      <c r="B200">
        <v>1759075956.5</v>
      </c>
      <c r="C200">
        <v>2873.400000095367</v>
      </c>
      <c r="D200" t="s">
        <v>808</v>
      </c>
      <c r="E200" t="s">
        <v>809</v>
      </c>
      <c r="F200">
        <v>5</v>
      </c>
      <c r="G200" t="s">
        <v>639</v>
      </c>
      <c r="H200">
        <v>1759075948.981482</v>
      </c>
      <c r="I200">
        <f>(J200)/1000</f>
        <v>0</v>
      </c>
      <c r="J200">
        <f>IF(DO200, AM200, AG200)</f>
        <v>0</v>
      </c>
      <c r="K200">
        <f>IF(DO200, AH200, AF200)</f>
        <v>0</v>
      </c>
      <c r="L200">
        <f>DQ200 - IF(AT200&gt;1, K200*DK200*100.0/(AV200), 0)</f>
        <v>0</v>
      </c>
      <c r="M200">
        <f>((S200-I200/2)*L200-K200)/(S200+I200/2)</f>
        <v>0</v>
      </c>
      <c r="N200">
        <f>M200*(DX200+DY200)/1000.0</f>
        <v>0</v>
      </c>
      <c r="O200">
        <f>(DQ200 - IF(AT200&gt;1, K200*DK200*100.0/(AV200), 0))*(DX200+DY200)/1000.0</f>
        <v>0</v>
      </c>
      <c r="P200">
        <f>2.0/((1/R200-1/Q200)+SIGN(R200)*SQRT((1/R200-1/Q200)*(1/R200-1/Q200) + 4*DL200/((DL200+1)*(DL200+1))*(2*1/R200*1/Q200-1/Q200*1/Q200)))</f>
        <v>0</v>
      </c>
      <c r="Q200">
        <f>IF(LEFT(DM200,1)&lt;&gt;"0",IF(LEFT(DM200,1)="1",3.0,DN200),$D$5+$E$5*(EE200*DX200/($K$5*1000))+$F$5*(EE200*DX200/($K$5*1000))*MAX(MIN(DK200,$J$5),$I$5)*MAX(MIN(DK200,$J$5),$I$5)+$G$5*MAX(MIN(DK200,$J$5),$I$5)*(EE200*DX200/($K$5*1000))+$H$5*(EE200*DX200/($K$5*1000))*(EE200*DX200/($K$5*1000)))</f>
        <v>0</v>
      </c>
      <c r="R200">
        <f>I200*(1000-(1000*0.61365*exp(17.502*V200/(240.97+V200))/(DX200+DY200)+DS200)/2)/(1000*0.61365*exp(17.502*V200/(240.97+V200))/(DX200+DY200)-DS200)</f>
        <v>0</v>
      </c>
      <c r="S200">
        <f>1/((DL200+1)/(P200/1.6)+1/(Q200/1.37)) + DL200/((DL200+1)/(P200/1.6) + DL200/(Q200/1.37))</f>
        <v>0</v>
      </c>
      <c r="T200">
        <f>(DG200*DJ200)</f>
        <v>0</v>
      </c>
      <c r="U200">
        <f>(DZ200+(T200+2*0.95*5.67E-8*(((DZ200+$B$9)+273)^4-(DZ200+273)^4)-44100*I200)/(1.84*29.3*Q200+8*0.95*5.67E-8*(DZ200+273)^3))</f>
        <v>0</v>
      </c>
      <c r="V200">
        <f>($C$9*EA200+$D$9*EB200+$E$9*U200)</f>
        <v>0</v>
      </c>
      <c r="W200">
        <f>0.61365*exp(17.502*V200/(240.97+V200))</f>
        <v>0</v>
      </c>
      <c r="X200">
        <f>(Y200/Z200*100)</f>
        <v>0</v>
      </c>
      <c r="Y200">
        <f>DS200*(DX200+DY200)/1000</f>
        <v>0</v>
      </c>
      <c r="Z200">
        <f>0.61365*exp(17.502*DZ200/(240.97+DZ200))</f>
        <v>0</v>
      </c>
      <c r="AA200">
        <f>(W200-DS200*(DX200+DY200)/1000)</f>
        <v>0</v>
      </c>
      <c r="AB200">
        <f>(-I200*44100)</f>
        <v>0</v>
      </c>
      <c r="AC200">
        <f>2*29.3*Q200*0.92*(DZ200-V200)</f>
        <v>0</v>
      </c>
      <c r="AD200">
        <f>2*0.95*5.67E-8*(((DZ200+$B$9)+273)^4-(V200+273)^4)</f>
        <v>0</v>
      </c>
      <c r="AE200">
        <f>T200+AD200+AB200+AC200</f>
        <v>0</v>
      </c>
      <c r="AF200">
        <f>DW200*AT200*(DR200-DQ200*(1000-AT200*DT200)/(1000-AT200*DS200))/(100*DK200)</f>
        <v>0</v>
      </c>
      <c r="AG200">
        <f>1000*DW200*AT200*(DS200-DT200)/(100*DK200*(1000-AT200*DS200))</f>
        <v>0</v>
      </c>
      <c r="AH200">
        <f>(AI200 - AJ200 - DX200*1E3/(8.314*(DZ200+273.15)) * AL200/DW200 * AK200) * DW200/(100*DK200) * (1000 - DT200)/1000</f>
        <v>0</v>
      </c>
      <c r="AI200">
        <v>1437.210274679849</v>
      </c>
      <c r="AJ200">
        <v>1410.355090909091</v>
      </c>
      <c r="AK200">
        <v>3.400351249174478</v>
      </c>
      <c r="AL200">
        <v>65.07679589717384</v>
      </c>
      <c r="AM200">
        <f>(AO200 - AN200 + DX200*1E3/(8.314*(DZ200+273.15)) * AQ200/DW200 * AP200) * DW200/(100*DK200) * 1000/(1000 - AO200)</f>
        <v>0</v>
      </c>
      <c r="AN200">
        <v>20.62821232</v>
      </c>
      <c r="AO200">
        <v>21.75645030303031</v>
      </c>
      <c r="AP200">
        <v>-8.512354312382626E-05</v>
      </c>
      <c r="AQ200">
        <v>105.27</v>
      </c>
      <c r="AR200">
        <v>1</v>
      </c>
      <c r="AS200">
        <v>0</v>
      </c>
      <c r="AT200">
        <f>IF(AR200*$H$15&gt;=AV200,1.0,(AV200/(AV200-AR200*$H$15)))</f>
        <v>0</v>
      </c>
      <c r="AU200">
        <f>(AT200-1)*100</f>
        <v>0</v>
      </c>
      <c r="AV200">
        <f>MAX(0,($B$15+$C$15*EE200)/(1+$D$15*EE200)*DX200/(DZ200+273)*$E$15)</f>
        <v>0</v>
      </c>
      <c r="AW200" t="s">
        <v>437</v>
      </c>
      <c r="AX200" t="s">
        <v>437</v>
      </c>
      <c r="AY200">
        <v>0</v>
      </c>
      <c r="AZ200">
        <v>0</v>
      </c>
      <c r="BA200">
        <f>1-AY200/AZ200</f>
        <v>0</v>
      </c>
      <c r="BB200">
        <v>0</v>
      </c>
      <c r="BC200" t="s">
        <v>437</v>
      </c>
      <c r="BD200" t="s">
        <v>437</v>
      </c>
      <c r="BE200">
        <v>0</v>
      </c>
      <c r="BF200">
        <v>0</v>
      </c>
      <c r="BG200">
        <f>1-BE200/BF200</f>
        <v>0</v>
      </c>
      <c r="BH200">
        <v>0.5</v>
      </c>
      <c r="BI200">
        <f>DH200</f>
        <v>0</v>
      </c>
      <c r="BJ200">
        <f>K200</f>
        <v>0</v>
      </c>
      <c r="BK200">
        <f>BG200*BH200*BI200</f>
        <v>0</v>
      </c>
      <c r="BL200">
        <f>(BJ200-BB200)/BI200</f>
        <v>0</v>
      </c>
      <c r="BM200">
        <f>(AZ200-BF200)/BF200</f>
        <v>0</v>
      </c>
      <c r="BN200">
        <f>AY200/(BA200+AY200/BF200)</f>
        <v>0</v>
      </c>
      <c r="BO200" t="s">
        <v>437</v>
      </c>
      <c r="BP200">
        <v>0</v>
      </c>
      <c r="BQ200">
        <f>IF(BP200&lt;&gt;0, BP200, BN200)</f>
        <v>0</v>
      </c>
      <c r="BR200">
        <f>1-BQ200/BF200</f>
        <v>0</v>
      </c>
      <c r="BS200">
        <f>(BF200-BE200)/(BF200-BQ200)</f>
        <v>0</v>
      </c>
      <c r="BT200">
        <f>(AZ200-BF200)/(AZ200-BQ200)</f>
        <v>0</v>
      </c>
      <c r="BU200">
        <f>(BF200-BE200)/(BF200-AY200)</f>
        <v>0</v>
      </c>
      <c r="BV200">
        <f>(AZ200-BF200)/(AZ200-AY200)</f>
        <v>0</v>
      </c>
      <c r="BW200">
        <f>(BS200*BQ200/BE200)</f>
        <v>0</v>
      </c>
      <c r="BX200">
        <f>(1-BW200)</f>
        <v>0</v>
      </c>
      <c r="DG200">
        <f>$B$13*EF200+$C$13*EG200+$F$13*ER200*(1-EU200)</f>
        <v>0</v>
      </c>
      <c r="DH200">
        <f>DG200*DI200</f>
        <v>0</v>
      </c>
      <c r="DI200">
        <f>($B$13*$D$11+$C$13*$D$11+$F$13*((FE200+EW200)/MAX(FE200+EW200+FF200, 0.1)*$I$11+FF200/MAX(FE200+EW200+FF200, 0.1)*$J$11))/($B$13+$C$13+$F$13)</f>
        <v>0</v>
      </c>
      <c r="DJ200">
        <f>($B$13*$K$11+$C$13*$K$11+$F$13*((FE200+EW200)/MAX(FE200+EW200+FF200, 0.1)*$P$11+FF200/MAX(FE200+EW200+FF200, 0.1)*$Q$11))/($B$13+$C$13+$F$13)</f>
        <v>0</v>
      </c>
      <c r="DK200">
        <v>2.96</v>
      </c>
      <c r="DL200">
        <v>0.5</v>
      </c>
      <c r="DM200" t="s">
        <v>438</v>
      </c>
      <c r="DN200">
        <v>2</v>
      </c>
      <c r="DO200" t="b">
        <v>1</v>
      </c>
      <c r="DP200">
        <v>1759075948.981482</v>
      </c>
      <c r="DQ200">
        <v>1356.292222222222</v>
      </c>
      <c r="DR200">
        <v>1392.887407407407</v>
      </c>
      <c r="DS200">
        <v>21.76125185185185</v>
      </c>
      <c r="DT200">
        <v>20.62406296296296</v>
      </c>
      <c r="DU200">
        <v>1356.277407407407</v>
      </c>
      <c r="DV200">
        <v>21.47464444444445</v>
      </c>
      <c r="DW200">
        <v>500.0040370370371</v>
      </c>
      <c r="DX200">
        <v>90.90681851851852</v>
      </c>
      <c r="DY200">
        <v>0.06754567037037036</v>
      </c>
      <c r="DZ200">
        <v>28.72982222222223</v>
      </c>
      <c r="EA200">
        <v>30.00914444444444</v>
      </c>
      <c r="EB200">
        <v>999.9000000000001</v>
      </c>
      <c r="EC200">
        <v>0</v>
      </c>
      <c r="ED200">
        <v>0</v>
      </c>
      <c r="EE200">
        <v>9999.782592592594</v>
      </c>
      <c r="EF200">
        <v>0</v>
      </c>
      <c r="EG200">
        <v>11.1107</v>
      </c>
      <c r="EH200">
        <v>-36.59481851851852</v>
      </c>
      <c r="EI200">
        <v>1386.462592592593</v>
      </c>
      <c r="EJ200">
        <v>1422.218888888889</v>
      </c>
      <c r="EK200">
        <v>1.137186666666667</v>
      </c>
      <c r="EL200">
        <v>1392.887407407407</v>
      </c>
      <c r="EM200">
        <v>20.62406296296296</v>
      </c>
      <c r="EN200">
        <v>1.978245185185186</v>
      </c>
      <c r="EO200">
        <v>1.874867407407408</v>
      </c>
      <c r="EP200">
        <v>17.27128888888889</v>
      </c>
      <c r="EQ200">
        <v>16.42536296296296</v>
      </c>
      <c r="ER200">
        <v>1999.988518518519</v>
      </c>
      <c r="ES200">
        <v>0.9799965555555558</v>
      </c>
      <c r="ET200">
        <v>0.02000375925925926</v>
      </c>
      <c r="EU200">
        <v>0</v>
      </c>
      <c r="EV200">
        <v>423.6452592592592</v>
      </c>
      <c r="EW200">
        <v>5.00078</v>
      </c>
      <c r="EX200">
        <v>8380.213333333333</v>
      </c>
      <c r="EY200">
        <v>16379.51851851852</v>
      </c>
      <c r="EZ200">
        <v>39.66644444444444</v>
      </c>
      <c r="FA200">
        <v>40.50911111111112</v>
      </c>
      <c r="FB200">
        <v>39.79607407407406</v>
      </c>
      <c r="FC200">
        <v>40.18492592592592</v>
      </c>
      <c r="FD200">
        <v>40.68262962962963</v>
      </c>
      <c r="FE200">
        <v>1955.078518518519</v>
      </c>
      <c r="FF200">
        <v>39.91</v>
      </c>
      <c r="FG200">
        <v>0</v>
      </c>
      <c r="FH200">
        <v>1759075948.4</v>
      </c>
      <c r="FI200">
        <v>0</v>
      </c>
      <c r="FJ200">
        <v>423.6104399999999</v>
      </c>
      <c r="FK200">
        <v>1.075615398995492</v>
      </c>
      <c r="FL200">
        <v>-2.780769223339235</v>
      </c>
      <c r="FM200">
        <v>8380.336799999997</v>
      </c>
      <c r="FN200">
        <v>15</v>
      </c>
      <c r="FO200">
        <v>0</v>
      </c>
      <c r="FP200" t="s">
        <v>439</v>
      </c>
      <c r="FQ200">
        <v>1746989605.5</v>
      </c>
      <c r="FR200">
        <v>1746989593.5</v>
      </c>
      <c r="FS200">
        <v>0</v>
      </c>
      <c r="FT200">
        <v>-0.274</v>
      </c>
      <c r="FU200">
        <v>-0.002</v>
      </c>
      <c r="FV200">
        <v>2.549</v>
      </c>
      <c r="FW200">
        <v>0.129</v>
      </c>
      <c r="FX200">
        <v>420</v>
      </c>
      <c r="FY200">
        <v>17</v>
      </c>
      <c r="FZ200">
        <v>0.02</v>
      </c>
      <c r="GA200">
        <v>0.04</v>
      </c>
      <c r="GB200">
        <v>-36.56267804878049</v>
      </c>
      <c r="GC200">
        <v>-0.1832822299651258</v>
      </c>
      <c r="GD200">
        <v>0.123118274509286</v>
      </c>
      <c r="GE200">
        <v>1</v>
      </c>
      <c r="GF200">
        <v>423.5813529411765</v>
      </c>
      <c r="GG200">
        <v>0.4496867838221454</v>
      </c>
      <c r="GH200">
        <v>0.2420959802801724</v>
      </c>
      <c r="GI200">
        <v>1</v>
      </c>
      <c r="GJ200">
        <v>1.140286829268293</v>
      </c>
      <c r="GK200">
        <v>-0.0576518466898935</v>
      </c>
      <c r="GL200">
        <v>0.005992445422495098</v>
      </c>
      <c r="GM200">
        <v>1</v>
      </c>
      <c r="GN200">
        <v>3</v>
      </c>
      <c r="GO200">
        <v>3</v>
      </c>
      <c r="GP200" t="s">
        <v>440</v>
      </c>
      <c r="GQ200">
        <v>3.10219</v>
      </c>
      <c r="GR200">
        <v>2.7257</v>
      </c>
      <c r="GS200">
        <v>0.197072</v>
      </c>
      <c r="GT200">
        <v>0.200323</v>
      </c>
      <c r="GU200">
        <v>0.100975</v>
      </c>
      <c r="GV200">
        <v>0.0986344</v>
      </c>
      <c r="GW200">
        <v>20978</v>
      </c>
      <c r="GX200">
        <v>18979.1</v>
      </c>
      <c r="GY200">
        <v>26691.2</v>
      </c>
      <c r="GZ200">
        <v>23955.9</v>
      </c>
      <c r="HA200">
        <v>38408.3</v>
      </c>
      <c r="HB200">
        <v>31929.9</v>
      </c>
      <c r="HC200">
        <v>46605.7</v>
      </c>
      <c r="HD200">
        <v>37897.4</v>
      </c>
      <c r="HE200">
        <v>1.86598</v>
      </c>
      <c r="HF200">
        <v>1.86588</v>
      </c>
      <c r="HG200">
        <v>0.120532</v>
      </c>
      <c r="HH200">
        <v>0</v>
      </c>
      <c r="HI200">
        <v>28.0406</v>
      </c>
      <c r="HJ200">
        <v>999.9</v>
      </c>
      <c r="HK200">
        <v>49</v>
      </c>
      <c r="HL200">
        <v>31.2</v>
      </c>
      <c r="HM200">
        <v>24.5975</v>
      </c>
      <c r="HN200">
        <v>60.9491</v>
      </c>
      <c r="HO200">
        <v>22.0753</v>
      </c>
      <c r="HP200">
        <v>1</v>
      </c>
      <c r="HQ200">
        <v>0.149947</v>
      </c>
      <c r="HR200">
        <v>0.451446</v>
      </c>
      <c r="HS200">
        <v>20.2803</v>
      </c>
      <c r="HT200">
        <v>5.2116</v>
      </c>
      <c r="HU200">
        <v>11.98</v>
      </c>
      <c r="HV200">
        <v>4.96385</v>
      </c>
      <c r="HW200">
        <v>3.27445</v>
      </c>
      <c r="HX200">
        <v>9999</v>
      </c>
      <c r="HY200">
        <v>9999</v>
      </c>
      <c r="HZ200">
        <v>9999</v>
      </c>
      <c r="IA200">
        <v>31.8</v>
      </c>
      <c r="IB200">
        <v>1.864</v>
      </c>
      <c r="IC200">
        <v>1.86009</v>
      </c>
      <c r="ID200">
        <v>1.85838</v>
      </c>
      <c r="IE200">
        <v>1.85978</v>
      </c>
      <c r="IF200">
        <v>1.85989</v>
      </c>
      <c r="IG200">
        <v>1.85837</v>
      </c>
      <c r="IH200">
        <v>1.85745</v>
      </c>
      <c r="II200">
        <v>1.85242</v>
      </c>
      <c r="IJ200">
        <v>0</v>
      </c>
      <c r="IK200">
        <v>0</v>
      </c>
      <c r="IL200">
        <v>0</v>
      </c>
      <c r="IM200">
        <v>0</v>
      </c>
      <c r="IN200" t="s">
        <v>441</v>
      </c>
      <c r="IO200" t="s">
        <v>442</v>
      </c>
      <c r="IP200" t="s">
        <v>443</v>
      </c>
      <c r="IQ200" t="s">
        <v>443</v>
      </c>
      <c r="IR200" t="s">
        <v>443</v>
      </c>
      <c r="IS200" t="s">
        <v>443</v>
      </c>
      <c r="IT200">
        <v>0</v>
      </c>
      <c r="IU200">
        <v>100</v>
      </c>
      <c r="IV200">
        <v>100</v>
      </c>
      <c r="IW200">
        <v>0.04</v>
      </c>
      <c r="IX200">
        <v>0.2865</v>
      </c>
      <c r="IY200">
        <v>-0.819046093373875</v>
      </c>
      <c r="IZ200">
        <v>-0.0008311593448893811</v>
      </c>
      <c r="JA200">
        <v>1.768286430498992E-06</v>
      </c>
      <c r="JB200">
        <v>-5.176383660599935E-10</v>
      </c>
      <c r="JC200">
        <v>0.01793090377665582</v>
      </c>
      <c r="JD200">
        <v>0.002652576625932546</v>
      </c>
      <c r="JE200">
        <v>0.0004569377311329863</v>
      </c>
      <c r="JF200">
        <v>1.003524486243527E-07</v>
      </c>
      <c r="JG200">
        <v>2</v>
      </c>
      <c r="JH200">
        <v>1975</v>
      </c>
      <c r="JI200">
        <v>1</v>
      </c>
      <c r="JJ200">
        <v>26</v>
      </c>
      <c r="JK200">
        <v>201439.2</v>
      </c>
      <c r="JL200">
        <v>201439.4</v>
      </c>
      <c r="JM200">
        <v>3.06641</v>
      </c>
      <c r="JN200">
        <v>2.60742</v>
      </c>
      <c r="JO200">
        <v>1.49658</v>
      </c>
      <c r="JP200">
        <v>2.34497</v>
      </c>
      <c r="JQ200">
        <v>1.54907</v>
      </c>
      <c r="JR200">
        <v>2.42676</v>
      </c>
      <c r="JS200">
        <v>36.2224</v>
      </c>
      <c r="JT200">
        <v>24.1751</v>
      </c>
      <c r="JU200">
        <v>18</v>
      </c>
      <c r="JV200">
        <v>482.15</v>
      </c>
      <c r="JW200">
        <v>496.72</v>
      </c>
      <c r="JX200">
        <v>27.065</v>
      </c>
      <c r="JY200">
        <v>29.1886</v>
      </c>
      <c r="JZ200">
        <v>30.0003</v>
      </c>
      <c r="KA200">
        <v>29.3379</v>
      </c>
      <c r="KB200">
        <v>29.3162</v>
      </c>
      <c r="KC200">
        <v>61.5205</v>
      </c>
      <c r="KD200">
        <v>19.3989</v>
      </c>
      <c r="KE200">
        <v>99.62779999999999</v>
      </c>
      <c r="KF200">
        <v>27.0601</v>
      </c>
      <c r="KG200">
        <v>1436.72</v>
      </c>
      <c r="KH200">
        <v>20.6321</v>
      </c>
      <c r="KI200">
        <v>101.902</v>
      </c>
      <c r="KJ200">
        <v>91.3976</v>
      </c>
    </row>
    <row r="201" spans="1:296">
      <c r="A201">
        <v>183</v>
      </c>
      <c r="B201">
        <v>1759075961.5</v>
      </c>
      <c r="C201">
        <v>2878.400000095367</v>
      </c>
      <c r="D201" t="s">
        <v>810</v>
      </c>
      <c r="E201" t="s">
        <v>811</v>
      </c>
      <c r="F201">
        <v>5</v>
      </c>
      <c r="G201" t="s">
        <v>639</v>
      </c>
      <c r="H201">
        <v>1759075954</v>
      </c>
      <c r="I201">
        <f>(J201)/1000</f>
        <v>0</v>
      </c>
      <c r="J201">
        <f>IF(DO201, AM201, AG201)</f>
        <v>0</v>
      </c>
      <c r="K201">
        <f>IF(DO201, AH201, AF201)</f>
        <v>0</v>
      </c>
      <c r="L201">
        <f>DQ201 - IF(AT201&gt;1, K201*DK201*100.0/(AV201), 0)</f>
        <v>0</v>
      </c>
      <c r="M201">
        <f>((S201-I201/2)*L201-K201)/(S201+I201/2)</f>
        <v>0</v>
      </c>
      <c r="N201">
        <f>M201*(DX201+DY201)/1000.0</f>
        <v>0</v>
      </c>
      <c r="O201">
        <f>(DQ201 - IF(AT201&gt;1, K201*DK201*100.0/(AV201), 0))*(DX201+DY201)/1000.0</f>
        <v>0</v>
      </c>
      <c r="P201">
        <f>2.0/((1/R201-1/Q201)+SIGN(R201)*SQRT((1/R201-1/Q201)*(1/R201-1/Q201) + 4*DL201/((DL201+1)*(DL201+1))*(2*1/R201*1/Q201-1/Q201*1/Q201)))</f>
        <v>0</v>
      </c>
      <c r="Q201">
        <f>IF(LEFT(DM201,1)&lt;&gt;"0",IF(LEFT(DM201,1)="1",3.0,DN201),$D$5+$E$5*(EE201*DX201/($K$5*1000))+$F$5*(EE201*DX201/($K$5*1000))*MAX(MIN(DK201,$J$5),$I$5)*MAX(MIN(DK201,$J$5),$I$5)+$G$5*MAX(MIN(DK201,$J$5),$I$5)*(EE201*DX201/($K$5*1000))+$H$5*(EE201*DX201/($K$5*1000))*(EE201*DX201/($K$5*1000)))</f>
        <v>0</v>
      </c>
      <c r="R201">
        <f>I201*(1000-(1000*0.61365*exp(17.502*V201/(240.97+V201))/(DX201+DY201)+DS201)/2)/(1000*0.61365*exp(17.502*V201/(240.97+V201))/(DX201+DY201)-DS201)</f>
        <v>0</v>
      </c>
      <c r="S201">
        <f>1/((DL201+1)/(P201/1.6)+1/(Q201/1.37)) + DL201/((DL201+1)/(P201/1.6) + DL201/(Q201/1.37))</f>
        <v>0</v>
      </c>
      <c r="T201">
        <f>(DG201*DJ201)</f>
        <v>0</v>
      </c>
      <c r="U201">
        <f>(DZ201+(T201+2*0.95*5.67E-8*(((DZ201+$B$9)+273)^4-(DZ201+273)^4)-44100*I201)/(1.84*29.3*Q201+8*0.95*5.67E-8*(DZ201+273)^3))</f>
        <v>0</v>
      </c>
      <c r="V201">
        <f>($C$9*EA201+$D$9*EB201+$E$9*U201)</f>
        <v>0</v>
      </c>
      <c r="W201">
        <f>0.61365*exp(17.502*V201/(240.97+V201))</f>
        <v>0</v>
      </c>
      <c r="X201">
        <f>(Y201/Z201*100)</f>
        <v>0</v>
      </c>
      <c r="Y201">
        <f>DS201*(DX201+DY201)/1000</f>
        <v>0</v>
      </c>
      <c r="Z201">
        <f>0.61365*exp(17.502*DZ201/(240.97+DZ201))</f>
        <v>0</v>
      </c>
      <c r="AA201">
        <f>(W201-DS201*(DX201+DY201)/1000)</f>
        <v>0</v>
      </c>
      <c r="AB201">
        <f>(-I201*44100)</f>
        <v>0</v>
      </c>
      <c r="AC201">
        <f>2*29.3*Q201*0.92*(DZ201-V201)</f>
        <v>0</v>
      </c>
      <c r="AD201">
        <f>2*0.95*5.67E-8*(((DZ201+$B$9)+273)^4-(V201+273)^4)</f>
        <v>0</v>
      </c>
      <c r="AE201">
        <f>T201+AD201+AB201+AC201</f>
        <v>0</v>
      </c>
      <c r="AF201">
        <f>DW201*AT201*(DR201-DQ201*(1000-AT201*DT201)/(1000-AT201*DS201))/(100*DK201)</f>
        <v>0</v>
      </c>
      <c r="AG201">
        <f>1000*DW201*AT201*(DS201-DT201)/(100*DK201*(1000-AT201*DS201))</f>
        <v>0</v>
      </c>
      <c r="AH201">
        <f>(AI201 - AJ201 - DX201*1E3/(8.314*(DZ201+273.15)) * AL201/DW201 * AK201) * DW201/(100*DK201) * (1000 - DT201)/1000</f>
        <v>0</v>
      </c>
      <c r="AI201">
        <v>1454.372649032588</v>
      </c>
      <c r="AJ201">
        <v>1427.414303030303</v>
      </c>
      <c r="AK201">
        <v>3.413278511093296</v>
      </c>
      <c r="AL201">
        <v>65.07679589717384</v>
      </c>
      <c r="AM201">
        <f>(AO201 - AN201 + DX201*1E3/(8.314*(DZ201+273.15)) * AQ201/DW201 * AP201) * DW201/(100*DK201) * 1000/(1000 - AO201)</f>
        <v>0</v>
      </c>
      <c r="AN201">
        <v>20.63201575999999</v>
      </c>
      <c r="AO201">
        <v>21.75062060606062</v>
      </c>
      <c r="AP201">
        <v>-6.856360843463046E-05</v>
      </c>
      <c r="AQ201">
        <v>105.27</v>
      </c>
      <c r="AR201">
        <v>1</v>
      </c>
      <c r="AS201">
        <v>0</v>
      </c>
      <c r="AT201">
        <f>IF(AR201*$H$15&gt;=AV201,1.0,(AV201/(AV201-AR201*$H$15)))</f>
        <v>0</v>
      </c>
      <c r="AU201">
        <f>(AT201-1)*100</f>
        <v>0</v>
      </c>
      <c r="AV201">
        <f>MAX(0,($B$15+$C$15*EE201)/(1+$D$15*EE201)*DX201/(DZ201+273)*$E$15)</f>
        <v>0</v>
      </c>
      <c r="AW201" t="s">
        <v>437</v>
      </c>
      <c r="AX201" t="s">
        <v>437</v>
      </c>
      <c r="AY201">
        <v>0</v>
      </c>
      <c r="AZ201">
        <v>0</v>
      </c>
      <c r="BA201">
        <f>1-AY201/AZ201</f>
        <v>0</v>
      </c>
      <c r="BB201">
        <v>0</v>
      </c>
      <c r="BC201" t="s">
        <v>437</v>
      </c>
      <c r="BD201" t="s">
        <v>437</v>
      </c>
      <c r="BE201">
        <v>0</v>
      </c>
      <c r="BF201">
        <v>0</v>
      </c>
      <c r="BG201">
        <f>1-BE201/BF201</f>
        <v>0</v>
      </c>
      <c r="BH201">
        <v>0.5</v>
      </c>
      <c r="BI201">
        <f>DH201</f>
        <v>0</v>
      </c>
      <c r="BJ201">
        <f>K201</f>
        <v>0</v>
      </c>
      <c r="BK201">
        <f>BG201*BH201*BI201</f>
        <v>0</v>
      </c>
      <c r="BL201">
        <f>(BJ201-BB201)/BI201</f>
        <v>0</v>
      </c>
      <c r="BM201">
        <f>(AZ201-BF201)/BF201</f>
        <v>0</v>
      </c>
      <c r="BN201">
        <f>AY201/(BA201+AY201/BF201)</f>
        <v>0</v>
      </c>
      <c r="BO201" t="s">
        <v>437</v>
      </c>
      <c r="BP201">
        <v>0</v>
      </c>
      <c r="BQ201">
        <f>IF(BP201&lt;&gt;0, BP201, BN201)</f>
        <v>0</v>
      </c>
      <c r="BR201">
        <f>1-BQ201/BF201</f>
        <v>0</v>
      </c>
      <c r="BS201">
        <f>(BF201-BE201)/(BF201-BQ201)</f>
        <v>0</v>
      </c>
      <c r="BT201">
        <f>(AZ201-BF201)/(AZ201-BQ201)</f>
        <v>0</v>
      </c>
      <c r="BU201">
        <f>(BF201-BE201)/(BF201-AY201)</f>
        <v>0</v>
      </c>
      <c r="BV201">
        <f>(AZ201-BF201)/(AZ201-AY201)</f>
        <v>0</v>
      </c>
      <c r="BW201">
        <f>(BS201*BQ201/BE201)</f>
        <v>0</v>
      </c>
      <c r="BX201">
        <f>(1-BW201)</f>
        <v>0</v>
      </c>
      <c r="DG201">
        <f>$B$13*EF201+$C$13*EG201+$F$13*ER201*(1-EU201)</f>
        <v>0</v>
      </c>
      <c r="DH201">
        <f>DG201*DI201</f>
        <v>0</v>
      </c>
      <c r="DI201">
        <f>($B$13*$D$11+$C$13*$D$11+$F$13*((FE201+EW201)/MAX(FE201+EW201+FF201, 0.1)*$I$11+FF201/MAX(FE201+EW201+FF201, 0.1)*$J$11))/($B$13+$C$13+$F$13)</f>
        <v>0</v>
      </c>
      <c r="DJ201">
        <f>($B$13*$K$11+$C$13*$K$11+$F$13*((FE201+EW201)/MAX(FE201+EW201+FF201, 0.1)*$P$11+FF201/MAX(FE201+EW201+FF201, 0.1)*$Q$11))/($B$13+$C$13+$F$13)</f>
        <v>0</v>
      </c>
      <c r="DK201">
        <v>2.96</v>
      </c>
      <c r="DL201">
        <v>0.5</v>
      </c>
      <c r="DM201" t="s">
        <v>438</v>
      </c>
      <c r="DN201">
        <v>2</v>
      </c>
      <c r="DO201" t="b">
        <v>1</v>
      </c>
      <c r="DP201">
        <v>1759075954</v>
      </c>
      <c r="DQ201">
        <v>1373.03962962963</v>
      </c>
      <c r="DR201">
        <v>1409.647037037037</v>
      </c>
      <c r="DS201">
        <v>21.75785555555556</v>
      </c>
      <c r="DT201">
        <v>20.62826666666667</v>
      </c>
      <c r="DU201">
        <v>1373.006296296296</v>
      </c>
      <c r="DV201">
        <v>21.47132962962963</v>
      </c>
      <c r="DW201">
        <v>500.0523703703704</v>
      </c>
      <c r="DX201">
        <v>90.90648148148148</v>
      </c>
      <c r="DY201">
        <v>0.06749077407407407</v>
      </c>
      <c r="DZ201">
        <v>28.7265037037037</v>
      </c>
      <c r="EA201">
        <v>30.01022962962963</v>
      </c>
      <c r="EB201">
        <v>999.9000000000001</v>
      </c>
      <c r="EC201">
        <v>0</v>
      </c>
      <c r="ED201">
        <v>0</v>
      </c>
      <c r="EE201">
        <v>10007.60851851852</v>
      </c>
      <c r="EF201">
        <v>0</v>
      </c>
      <c r="EG201">
        <v>11.1107</v>
      </c>
      <c r="EH201">
        <v>-36.6069</v>
      </c>
      <c r="EI201">
        <v>1403.578148148148</v>
      </c>
      <c r="EJ201">
        <v>1439.338148148148</v>
      </c>
      <c r="EK201">
        <v>1.129582592592593</v>
      </c>
      <c r="EL201">
        <v>1409.647037037037</v>
      </c>
      <c r="EM201">
        <v>20.62826666666667</v>
      </c>
      <c r="EN201">
        <v>1.97793</v>
      </c>
      <c r="EO201">
        <v>1.875243333333333</v>
      </c>
      <c r="EP201">
        <v>17.26875925925926</v>
      </c>
      <c r="EQ201">
        <v>16.42852222222222</v>
      </c>
      <c r="ER201">
        <v>2000.000740740741</v>
      </c>
      <c r="ES201">
        <v>0.9799966666666668</v>
      </c>
      <c r="ET201">
        <v>0.02000364444444444</v>
      </c>
      <c r="EU201">
        <v>0</v>
      </c>
      <c r="EV201">
        <v>423.6985185185185</v>
      </c>
      <c r="EW201">
        <v>5.00078</v>
      </c>
      <c r="EX201">
        <v>8380.192962962963</v>
      </c>
      <c r="EY201">
        <v>16379.61851851852</v>
      </c>
      <c r="EZ201">
        <v>39.66422222222222</v>
      </c>
      <c r="FA201">
        <v>40.5114074074074</v>
      </c>
      <c r="FB201">
        <v>39.78214814814815</v>
      </c>
      <c r="FC201">
        <v>40.19651851851851</v>
      </c>
      <c r="FD201">
        <v>40.75896296296295</v>
      </c>
      <c r="FE201">
        <v>1955.090740740741</v>
      </c>
      <c r="FF201">
        <v>39.91</v>
      </c>
      <c r="FG201">
        <v>0</v>
      </c>
      <c r="FH201">
        <v>1759075953.8</v>
      </c>
      <c r="FI201">
        <v>0</v>
      </c>
      <c r="FJ201">
        <v>423.6691153846154</v>
      </c>
      <c r="FK201">
        <v>0.1869743694614271</v>
      </c>
      <c r="FL201">
        <v>-1.378461519684038</v>
      </c>
      <c r="FM201">
        <v>8380.174615384616</v>
      </c>
      <c r="FN201">
        <v>15</v>
      </c>
      <c r="FO201">
        <v>0</v>
      </c>
      <c r="FP201" t="s">
        <v>439</v>
      </c>
      <c r="FQ201">
        <v>1746989605.5</v>
      </c>
      <c r="FR201">
        <v>1746989593.5</v>
      </c>
      <c r="FS201">
        <v>0</v>
      </c>
      <c r="FT201">
        <v>-0.274</v>
      </c>
      <c r="FU201">
        <v>-0.002</v>
      </c>
      <c r="FV201">
        <v>2.549</v>
      </c>
      <c r="FW201">
        <v>0.129</v>
      </c>
      <c r="FX201">
        <v>420</v>
      </c>
      <c r="FY201">
        <v>17</v>
      </c>
      <c r="FZ201">
        <v>0.02</v>
      </c>
      <c r="GA201">
        <v>0.04</v>
      </c>
      <c r="GB201">
        <v>-36.61412682926829</v>
      </c>
      <c r="GC201">
        <v>0.08715888501742317</v>
      </c>
      <c r="GD201">
        <v>0.1114003722557824</v>
      </c>
      <c r="GE201">
        <v>1</v>
      </c>
      <c r="GF201">
        <v>423.6111176470588</v>
      </c>
      <c r="GG201">
        <v>0.8471199470718499</v>
      </c>
      <c r="GH201">
        <v>0.2231703075213357</v>
      </c>
      <c r="GI201">
        <v>1</v>
      </c>
      <c r="GJ201">
        <v>1.134574878048781</v>
      </c>
      <c r="GK201">
        <v>-0.08521045296167</v>
      </c>
      <c r="GL201">
        <v>0.008471880639532983</v>
      </c>
      <c r="GM201">
        <v>1</v>
      </c>
      <c r="GN201">
        <v>3</v>
      </c>
      <c r="GO201">
        <v>3</v>
      </c>
      <c r="GP201" t="s">
        <v>440</v>
      </c>
      <c r="GQ201">
        <v>3.10257</v>
      </c>
      <c r="GR201">
        <v>2.72551</v>
      </c>
      <c r="GS201">
        <v>0.198507</v>
      </c>
      <c r="GT201">
        <v>0.201734</v>
      </c>
      <c r="GU201">
        <v>0.100962</v>
      </c>
      <c r="GV201">
        <v>0.0986523</v>
      </c>
      <c r="GW201">
        <v>20940.5</v>
      </c>
      <c r="GX201">
        <v>18945.4</v>
      </c>
      <c r="GY201">
        <v>26691.2</v>
      </c>
      <c r="GZ201">
        <v>23955.8</v>
      </c>
      <c r="HA201">
        <v>38409.1</v>
      </c>
      <c r="HB201">
        <v>31929.3</v>
      </c>
      <c r="HC201">
        <v>46605.8</v>
      </c>
      <c r="HD201">
        <v>37897.2</v>
      </c>
      <c r="HE201">
        <v>1.8668</v>
      </c>
      <c r="HF201">
        <v>1.86507</v>
      </c>
      <c r="HG201">
        <v>0.120766</v>
      </c>
      <c r="HH201">
        <v>0</v>
      </c>
      <c r="HI201">
        <v>28.0406</v>
      </c>
      <c r="HJ201">
        <v>999.9</v>
      </c>
      <c r="HK201">
        <v>49</v>
      </c>
      <c r="HL201">
        <v>31.2</v>
      </c>
      <c r="HM201">
        <v>24.5959</v>
      </c>
      <c r="HN201">
        <v>60.6291</v>
      </c>
      <c r="HO201">
        <v>21.855</v>
      </c>
      <c r="HP201">
        <v>1</v>
      </c>
      <c r="HQ201">
        <v>0.150142</v>
      </c>
      <c r="HR201">
        <v>0.440166</v>
      </c>
      <c r="HS201">
        <v>20.2803</v>
      </c>
      <c r="HT201">
        <v>5.2113</v>
      </c>
      <c r="HU201">
        <v>11.98</v>
      </c>
      <c r="HV201">
        <v>4.96355</v>
      </c>
      <c r="HW201">
        <v>3.27438</v>
      </c>
      <c r="HX201">
        <v>9999</v>
      </c>
      <c r="HY201">
        <v>9999</v>
      </c>
      <c r="HZ201">
        <v>9999</v>
      </c>
      <c r="IA201">
        <v>31.8</v>
      </c>
      <c r="IB201">
        <v>1.86401</v>
      </c>
      <c r="IC201">
        <v>1.8601</v>
      </c>
      <c r="ID201">
        <v>1.85838</v>
      </c>
      <c r="IE201">
        <v>1.8598</v>
      </c>
      <c r="IF201">
        <v>1.85989</v>
      </c>
      <c r="IG201">
        <v>1.85838</v>
      </c>
      <c r="IH201">
        <v>1.85745</v>
      </c>
      <c r="II201">
        <v>1.85242</v>
      </c>
      <c r="IJ201">
        <v>0</v>
      </c>
      <c r="IK201">
        <v>0</v>
      </c>
      <c r="IL201">
        <v>0</v>
      </c>
      <c r="IM201">
        <v>0</v>
      </c>
      <c r="IN201" t="s">
        <v>441</v>
      </c>
      <c r="IO201" t="s">
        <v>442</v>
      </c>
      <c r="IP201" t="s">
        <v>443</v>
      </c>
      <c r="IQ201" t="s">
        <v>443</v>
      </c>
      <c r="IR201" t="s">
        <v>443</v>
      </c>
      <c r="IS201" t="s">
        <v>443</v>
      </c>
      <c r="IT201">
        <v>0</v>
      </c>
      <c r="IU201">
        <v>100</v>
      </c>
      <c r="IV201">
        <v>100</v>
      </c>
      <c r="IW201">
        <v>0.06</v>
      </c>
      <c r="IX201">
        <v>0.2863</v>
      </c>
      <c r="IY201">
        <v>-0.819046093373875</v>
      </c>
      <c r="IZ201">
        <v>-0.0008311593448893811</v>
      </c>
      <c r="JA201">
        <v>1.768286430498992E-06</v>
      </c>
      <c r="JB201">
        <v>-5.176383660599935E-10</v>
      </c>
      <c r="JC201">
        <v>0.01793090377665582</v>
      </c>
      <c r="JD201">
        <v>0.002652576625932546</v>
      </c>
      <c r="JE201">
        <v>0.0004569377311329863</v>
      </c>
      <c r="JF201">
        <v>1.003524486243527E-07</v>
      </c>
      <c r="JG201">
        <v>2</v>
      </c>
      <c r="JH201">
        <v>1975</v>
      </c>
      <c r="JI201">
        <v>1</v>
      </c>
      <c r="JJ201">
        <v>26</v>
      </c>
      <c r="JK201">
        <v>201439.3</v>
      </c>
      <c r="JL201">
        <v>201439.5</v>
      </c>
      <c r="JM201">
        <v>3.09082</v>
      </c>
      <c r="JN201">
        <v>2.59766</v>
      </c>
      <c r="JO201">
        <v>1.49658</v>
      </c>
      <c r="JP201">
        <v>2.34497</v>
      </c>
      <c r="JQ201">
        <v>1.54907</v>
      </c>
      <c r="JR201">
        <v>2.45605</v>
      </c>
      <c r="JS201">
        <v>36.2224</v>
      </c>
      <c r="JT201">
        <v>24.1751</v>
      </c>
      <c r="JU201">
        <v>18</v>
      </c>
      <c r="JV201">
        <v>482.651</v>
      </c>
      <c r="JW201">
        <v>496.209</v>
      </c>
      <c r="JX201">
        <v>27.0559</v>
      </c>
      <c r="JY201">
        <v>29.191</v>
      </c>
      <c r="JZ201">
        <v>30.0003</v>
      </c>
      <c r="KA201">
        <v>29.3404</v>
      </c>
      <c r="KB201">
        <v>29.3187</v>
      </c>
      <c r="KC201">
        <v>62.1218</v>
      </c>
      <c r="KD201">
        <v>19.3989</v>
      </c>
      <c r="KE201">
        <v>99.62779999999999</v>
      </c>
      <c r="KF201">
        <v>27.0547</v>
      </c>
      <c r="KG201">
        <v>1456.76</v>
      </c>
      <c r="KH201">
        <v>20.6434</v>
      </c>
      <c r="KI201">
        <v>101.902</v>
      </c>
      <c r="KJ201">
        <v>91.39709999999999</v>
      </c>
    </row>
    <row r="202" spans="1:296">
      <c r="A202">
        <v>184</v>
      </c>
      <c r="B202">
        <v>1759075966.5</v>
      </c>
      <c r="C202">
        <v>2883.400000095367</v>
      </c>
      <c r="D202" t="s">
        <v>812</v>
      </c>
      <c r="E202" t="s">
        <v>813</v>
      </c>
      <c r="F202">
        <v>5</v>
      </c>
      <c r="G202" t="s">
        <v>639</v>
      </c>
      <c r="H202">
        <v>1759075958.714286</v>
      </c>
      <c r="I202">
        <f>(J202)/1000</f>
        <v>0</v>
      </c>
      <c r="J202">
        <f>IF(DO202, AM202, AG202)</f>
        <v>0</v>
      </c>
      <c r="K202">
        <f>IF(DO202, AH202, AF202)</f>
        <v>0</v>
      </c>
      <c r="L202">
        <f>DQ202 - IF(AT202&gt;1, K202*DK202*100.0/(AV202), 0)</f>
        <v>0</v>
      </c>
      <c r="M202">
        <f>((S202-I202/2)*L202-K202)/(S202+I202/2)</f>
        <v>0</v>
      </c>
      <c r="N202">
        <f>M202*(DX202+DY202)/1000.0</f>
        <v>0</v>
      </c>
      <c r="O202">
        <f>(DQ202 - IF(AT202&gt;1, K202*DK202*100.0/(AV202), 0))*(DX202+DY202)/1000.0</f>
        <v>0</v>
      </c>
      <c r="P202">
        <f>2.0/((1/R202-1/Q202)+SIGN(R202)*SQRT((1/R202-1/Q202)*(1/R202-1/Q202) + 4*DL202/((DL202+1)*(DL202+1))*(2*1/R202*1/Q202-1/Q202*1/Q202)))</f>
        <v>0</v>
      </c>
      <c r="Q202">
        <f>IF(LEFT(DM202,1)&lt;&gt;"0",IF(LEFT(DM202,1)="1",3.0,DN202),$D$5+$E$5*(EE202*DX202/($K$5*1000))+$F$5*(EE202*DX202/($K$5*1000))*MAX(MIN(DK202,$J$5),$I$5)*MAX(MIN(DK202,$J$5),$I$5)+$G$5*MAX(MIN(DK202,$J$5),$I$5)*(EE202*DX202/($K$5*1000))+$H$5*(EE202*DX202/($K$5*1000))*(EE202*DX202/($K$5*1000)))</f>
        <v>0</v>
      </c>
      <c r="R202">
        <f>I202*(1000-(1000*0.61365*exp(17.502*V202/(240.97+V202))/(DX202+DY202)+DS202)/2)/(1000*0.61365*exp(17.502*V202/(240.97+V202))/(DX202+DY202)-DS202)</f>
        <v>0</v>
      </c>
      <c r="S202">
        <f>1/((DL202+1)/(P202/1.6)+1/(Q202/1.37)) + DL202/((DL202+1)/(P202/1.6) + DL202/(Q202/1.37))</f>
        <v>0</v>
      </c>
      <c r="T202">
        <f>(DG202*DJ202)</f>
        <v>0</v>
      </c>
      <c r="U202">
        <f>(DZ202+(T202+2*0.95*5.67E-8*(((DZ202+$B$9)+273)^4-(DZ202+273)^4)-44100*I202)/(1.84*29.3*Q202+8*0.95*5.67E-8*(DZ202+273)^3))</f>
        <v>0</v>
      </c>
      <c r="V202">
        <f>($C$9*EA202+$D$9*EB202+$E$9*U202)</f>
        <v>0</v>
      </c>
      <c r="W202">
        <f>0.61365*exp(17.502*V202/(240.97+V202))</f>
        <v>0</v>
      </c>
      <c r="X202">
        <f>(Y202/Z202*100)</f>
        <v>0</v>
      </c>
      <c r="Y202">
        <f>DS202*(DX202+DY202)/1000</f>
        <v>0</v>
      </c>
      <c r="Z202">
        <f>0.61365*exp(17.502*DZ202/(240.97+DZ202))</f>
        <v>0</v>
      </c>
      <c r="AA202">
        <f>(W202-DS202*(DX202+DY202)/1000)</f>
        <v>0</v>
      </c>
      <c r="AB202">
        <f>(-I202*44100)</f>
        <v>0</v>
      </c>
      <c r="AC202">
        <f>2*29.3*Q202*0.92*(DZ202-V202)</f>
        <v>0</v>
      </c>
      <c r="AD202">
        <f>2*0.95*5.67E-8*(((DZ202+$B$9)+273)^4-(V202+273)^4)</f>
        <v>0</v>
      </c>
      <c r="AE202">
        <f>T202+AD202+AB202+AC202</f>
        <v>0</v>
      </c>
      <c r="AF202">
        <f>DW202*AT202*(DR202-DQ202*(1000-AT202*DT202)/(1000-AT202*DS202))/(100*DK202)</f>
        <v>0</v>
      </c>
      <c r="AG202">
        <f>1000*DW202*AT202*(DS202-DT202)/(100*DK202*(1000-AT202*DS202))</f>
        <v>0</v>
      </c>
      <c r="AH202">
        <f>(AI202 - AJ202 - DX202*1E3/(8.314*(DZ202+273.15)) * AL202/DW202 * AK202) * DW202/(100*DK202) * (1000 - DT202)/1000</f>
        <v>0</v>
      </c>
      <c r="AI202">
        <v>1471.613916353092</v>
      </c>
      <c r="AJ202">
        <v>1444.45896969697</v>
      </c>
      <c r="AK202">
        <v>3.41885272215067</v>
      </c>
      <c r="AL202">
        <v>65.07679589717384</v>
      </c>
      <c r="AM202">
        <f>(AO202 - AN202 + DX202*1E3/(8.314*(DZ202+273.15)) * AQ202/DW202 * AP202) * DW202/(100*DK202) * 1000/(1000 - AO202)</f>
        <v>0</v>
      </c>
      <c r="AN202">
        <v>20.63707144</v>
      </c>
      <c r="AO202">
        <v>21.74411272727272</v>
      </c>
      <c r="AP202">
        <v>-5.632948532979931E-05</v>
      </c>
      <c r="AQ202">
        <v>105.27</v>
      </c>
      <c r="AR202">
        <v>1</v>
      </c>
      <c r="AS202">
        <v>0</v>
      </c>
      <c r="AT202">
        <f>IF(AR202*$H$15&gt;=AV202,1.0,(AV202/(AV202-AR202*$H$15)))</f>
        <v>0</v>
      </c>
      <c r="AU202">
        <f>(AT202-1)*100</f>
        <v>0</v>
      </c>
      <c r="AV202">
        <f>MAX(0,($B$15+$C$15*EE202)/(1+$D$15*EE202)*DX202/(DZ202+273)*$E$15)</f>
        <v>0</v>
      </c>
      <c r="AW202" t="s">
        <v>437</v>
      </c>
      <c r="AX202" t="s">
        <v>437</v>
      </c>
      <c r="AY202">
        <v>0</v>
      </c>
      <c r="AZ202">
        <v>0</v>
      </c>
      <c r="BA202">
        <f>1-AY202/AZ202</f>
        <v>0</v>
      </c>
      <c r="BB202">
        <v>0</v>
      </c>
      <c r="BC202" t="s">
        <v>437</v>
      </c>
      <c r="BD202" t="s">
        <v>437</v>
      </c>
      <c r="BE202">
        <v>0</v>
      </c>
      <c r="BF202">
        <v>0</v>
      </c>
      <c r="BG202">
        <f>1-BE202/BF202</f>
        <v>0</v>
      </c>
      <c r="BH202">
        <v>0.5</v>
      </c>
      <c r="BI202">
        <f>DH202</f>
        <v>0</v>
      </c>
      <c r="BJ202">
        <f>K202</f>
        <v>0</v>
      </c>
      <c r="BK202">
        <f>BG202*BH202*BI202</f>
        <v>0</v>
      </c>
      <c r="BL202">
        <f>(BJ202-BB202)/BI202</f>
        <v>0</v>
      </c>
      <c r="BM202">
        <f>(AZ202-BF202)/BF202</f>
        <v>0</v>
      </c>
      <c r="BN202">
        <f>AY202/(BA202+AY202/BF202)</f>
        <v>0</v>
      </c>
      <c r="BO202" t="s">
        <v>437</v>
      </c>
      <c r="BP202">
        <v>0</v>
      </c>
      <c r="BQ202">
        <f>IF(BP202&lt;&gt;0, BP202, BN202)</f>
        <v>0</v>
      </c>
      <c r="BR202">
        <f>1-BQ202/BF202</f>
        <v>0</v>
      </c>
      <c r="BS202">
        <f>(BF202-BE202)/(BF202-BQ202)</f>
        <v>0</v>
      </c>
      <c r="BT202">
        <f>(AZ202-BF202)/(AZ202-BQ202)</f>
        <v>0</v>
      </c>
      <c r="BU202">
        <f>(BF202-BE202)/(BF202-AY202)</f>
        <v>0</v>
      </c>
      <c r="BV202">
        <f>(AZ202-BF202)/(AZ202-AY202)</f>
        <v>0</v>
      </c>
      <c r="BW202">
        <f>(BS202*BQ202/BE202)</f>
        <v>0</v>
      </c>
      <c r="BX202">
        <f>(1-BW202)</f>
        <v>0</v>
      </c>
      <c r="DG202">
        <f>$B$13*EF202+$C$13*EG202+$F$13*ER202*(1-EU202)</f>
        <v>0</v>
      </c>
      <c r="DH202">
        <f>DG202*DI202</f>
        <v>0</v>
      </c>
      <c r="DI202">
        <f>($B$13*$D$11+$C$13*$D$11+$F$13*((FE202+EW202)/MAX(FE202+EW202+FF202, 0.1)*$I$11+FF202/MAX(FE202+EW202+FF202, 0.1)*$J$11))/($B$13+$C$13+$F$13)</f>
        <v>0</v>
      </c>
      <c r="DJ202">
        <f>($B$13*$K$11+$C$13*$K$11+$F$13*((FE202+EW202)/MAX(FE202+EW202+FF202, 0.1)*$P$11+FF202/MAX(FE202+EW202+FF202, 0.1)*$Q$11))/($B$13+$C$13+$F$13)</f>
        <v>0</v>
      </c>
      <c r="DK202">
        <v>2.96</v>
      </c>
      <c r="DL202">
        <v>0.5</v>
      </c>
      <c r="DM202" t="s">
        <v>438</v>
      </c>
      <c r="DN202">
        <v>2</v>
      </c>
      <c r="DO202" t="b">
        <v>1</v>
      </c>
      <c r="DP202">
        <v>1759075958.714286</v>
      </c>
      <c r="DQ202">
        <v>1388.740357142857</v>
      </c>
      <c r="DR202">
        <v>1425.429642857143</v>
      </c>
      <c r="DS202">
        <v>21.75278571428571</v>
      </c>
      <c r="DT202">
        <v>20.63144285714286</v>
      </c>
      <c r="DU202">
        <v>1388.69</v>
      </c>
      <c r="DV202">
        <v>21.46637857142857</v>
      </c>
      <c r="DW202">
        <v>500.0381428571428</v>
      </c>
      <c r="DX202">
        <v>90.90687499999999</v>
      </c>
      <c r="DY202">
        <v>0.0674839</v>
      </c>
      <c r="DZ202">
        <v>28.72205714285715</v>
      </c>
      <c r="EA202">
        <v>30.003</v>
      </c>
      <c r="EB202">
        <v>999.9000000000002</v>
      </c>
      <c r="EC202">
        <v>0</v>
      </c>
      <c r="ED202">
        <v>0</v>
      </c>
      <c r="EE202">
        <v>10001.31714285714</v>
      </c>
      <c r="EF202">
        <v>0</v>
      </c>
      <c r="EG202">
        <v>11.1107</v>
      </c>
      <c r="EH202">
        <v>-36.68894642857143</v>
      </c>
      <c r="EI202">
        <v>1419.620357142857</v>
      </c>
      <c r="EJ202">
        <v>1455.457857142857</v>
      </c>
      <c r="EK202">
        <v>1.121346428571429</v>
      </c>
      <c r="EL202">
        <v>1425.429642857143</v>
      </c>
      <c r="EM202">
        <v>20.63144285714286</v>
      </c>
      <c r="EN202">
        <v>1.977478214285714</v>
      </c>
      <c r="EO202">
        <v>1.87554</v>
      </c>
      <c r="EP202">
        <v>17.26514642857143</v>
      </c>
      <c r="EQ202">
        <v>16.43100714285714</v>
      </c>
      <c r="ER202">
        <v>1999.987857142857</v>
      </c>
      <c r="ES202">
        <v>0.9799965714285717</v>
      </c>
      <c r="ET202">
        <v>0.02000373928571428</v>
      </c>
      <c r="EU202">
        <v>0</v>
      </c>
      <c r="EV202">
        <v>423.6951071428571</v>
      </c>
      <c r="EW202">
        <v>5.00078</v>
      </c>
      <c r="EX202">
        <v>8380.228571428572</v>
      </c>
      <c r="EY202">
        <v>16379.51785714286</v>
      </c>
      <c r="EZ202">
        <v>39.67621428571429</v>
      </c>
      <c r="FA202">
        <v>40.51992857142857</v>
      </c>
      <c r="FB202">
        <v>39.78760714285713</v>
      </c>
      <c r="FC202">
        <v>40.22071428571428</v>
      </c>
      <c r="FD202">
        <v>40.78764285714284</v>
      </c>
      <c r="FE202">
        <v>1955.077857142857</v>
      </c>
      <c r="FF202">
        <v>39.91</v>
      </c>
      <c r="FG202">
        <v>0</v>
      </c>
      <c r="FH202">
        <v>1759075958.6</v>
      </c>
      <c r="FI202">
        <v>0</v>
      </c>
      <c r="FJ202">
        <v>423.6851153846154</v>
      </c>
      <c r="FK202">
        <v>0.02314531032482412</v>
      </c>
      <c r="FL202">
        <v>1.509743584555077</v>
      </c>
      <c r="FM202">
        <v>8380.243846153846</v>
      </c>
      <c r="FN202">
        <v>15</v>
      </c>
      <c r="FO202">
        <v>0</v>
      </c>
      <c r="FP202" t="s">
        <v>439</v>
      </c>
      <c r="FQ202">
        <v>1746989605.5</v>
      </c>
      <c r="FR202">
        <v>1746989593.5</v>
      </c>
      <c r="FS202">
        <v>0</v>
      </c>
      <c r="FT202">
        <v>-0.274</v>
      </c>
      <c r="FU202">
        <v>-0.002</v>
      </c>
      <c r="FV202">
        <v>2.549</v>
      </c>
      <c r="FW202">
        <v>0.129</v>
      </c>
      <c r="FX202">
        <v>420</v>
      </c>
      <c r="FY202">
        <v>17</v>
      </c>
      <c r="FZ202">
        <v>0.02</v>
      </c>
      <c r="GA202">
        <v>0.04</v>
      </c>
      <c r="GB202">
        <v>-36.669725</v>
      </c>
      <c r="GC202">
        <v>-1.050616885553444</v>
      </c>
      <c r="GD202">
        <v>0.1554015069907622</v>
      </c>
      <c r="GE202">
        <v>0</v>
      </c>
      <c r="GF202">
        <v>423.6630294117647</v>
      </c>
      <c r="GG202">
        <v>0.09092437801013775</v>
      </c>
      <c r="GH202">
        <v>0.2313813360328775</v>
      </c>
      <c r="GI202">
        <v>1</v>
      </c>
      <c r="GJ202">
        <v>1.125239</v>
      </c>
      <c r="GK202">
        <v>-0.1054998123827401</v>
      </c>
      <c r="GL202">
        <v>0.0102681010415753</v>
      </c>
      <c r="GM202">
        <v>0</v>
      </c>
      <c r="GN202">
        <v>1</v>
      </c>
      <c r="GO202">
        <v>3</v>
      </c>
      <c r="GP202" t="s">
        <v>455</v>
      </c>
      <c r="GQ202">
        <v>3.10207</v>
      </c>
      <c r="GR202">
        <v>2.72565</v>
      </c>
      <c r="GS202">
        <v>0.19992</v>
      </c>
      <c r="GT202">
        <v>0.203137</v>
      </c>
      <c r="GU202">
        <v>0.100937</v>
      </c>
      <c r="GV202">
        <v>0.098667</v>
      </c>
      <c r="GW202">
        <v>20903.5</v>
      </c>
      <c r="GX202">
        <v>18912.1</v>
      </c>
      <c r="GY202">
        <v>26691.1</v>
      </c>
      <c r="GZ202">
        <v>23955.7</v>
      </c>
      <c r="HA202">
        <v>38410.2</v>
      </c>
      <c r="HB202">
        <v>31928.9</v>
      </c>
      <c r="HC202">
        <v>46605.6</v>
      </c>
      <c r="HD202">
        <v>37897.3</v>
      </c>
      <c r="HE202">
        <v>1.86585</v>
      </c>
      <c r="HF202">
        <v>1.86623</v>
      </c>
      <c r="HG202">
        <v>0.118695</v>
      </c>
      <c r="HH202">
        <v>0</v>
      </c>
      <c r="HI202">
        <v>28.0385</v>
      </c>
      <c r="HJ202">
        <v>999.9</v>
      </c>
      <c r="HK202">
        <v>49</v>
      </c>
      <c r="HL202">
        <v>31.2</v>
      </c>
      <c r="HM202">
        <v>24.5947</v>
      </c>
      <c r="HN202">
        <v>61.1191</v>
      </c>
      <c r="HO202">
        <v>21.7748</v>
      </c>
      <c r="HP202">
        <v>1</v>
      </c>
      <c r="HQ202">
        <v>0.150269</v>
      </c>
      <c r="HR202">
        <v>0.444017</v>
      </c>
      <c r="HS202">
        <v>20.2802</v>
      </c>
      <c r="HT202">
        <v>5.2104</v>
      </c>
      <c r="HU202">
        <v>11.98</v>
      </c>
      <c r="HV202">
        <v>4.9634</v>
      </c>
      <c r="HW202">
        <v>3.27445</v>
      </c>
      <c r="HX202">
        <v>9999</v>
      </c>
      <c r="HY202">
        <v>9999</v>
      </c>
      <c r="HZ202">
        <v>9999</v>
      </c>
      <c r="IA202">
        <v>31.8</v>
      </c>
      <c r="IB202">
        <v>1.864</v>
      </c>
      <c r="IC202">
        <v>1.86013</v>
      </c>
      <c r="ID202">
        <v>1.85838</v>
      </c>
      <c r="IE202">
        <v>1.85975</v>
      </c>
      <c r="IF202">
        <v>1.85989</v>
      </c>
      <c r="IG202">
        <v>1.85837</v>
      </c>
      <c r="IH202">
        <v>1.85745</v>
      </c>
      <c r="II202">
        <v>1.85242</v>
      </c>
      <c r="IJ202">
        <v>0</v>
      </c>
      <c r="IK202">
        <v>0</v>
      </c>
      <c r="IL202">
        <v>0</v>
      </c>
      <c r="IM202">
        <v>0</v>
      </c>
      <c r="IN202" t="s">
        <v>441</v>
      </c>
      <c r="IO202" t="s">
        <v>442</v>
      </c>
      <c r="IP202" t="s">
        <v>443</v>
      </c>
      <c r="IQ202" t="s">
        <v>443</v>
      </c>
      <c r="IR202" t="s">
        <v>443</v>
      </c>
      <c r="IS202" t="s">
        <v>443</v>
      </c>
      <c r="IT202">
        <v>0</v>
      </c>
      <c r="IU202">
        <v>100</v>
      </c>
      <c r="IV202">
        <v>100</v>
      </c>
      <c r="IW202">
        <v>0.07000000000000001</v>
      </c>
      <c r="IX202">
        <v>0.2863</v>
      </c>
      <c r="IY202">
        <v>-0.819046093373875</v>
      </c>
      <c r="IZ202">
        <v>-0.0008311593448893811</v>
      </c>
      <c r="JA202">
        <v>1.768286430498992E-06</v>
      </c>
      <c r="JB202">
        <v>-5.176383660599935E-10</v>
      </c>
      <c r="JC202">
        <v>0.01793090377665582</v>
      </c>
      <c r="JD202">
        <v>0.002652576625932546</v>
      </c>
      <c r="JE202">
        <v>0.0004569377311329863</v>
      </c>
      <c r="JF202">
        <v>1.003524486243527E-07</v>
      </c>
      <c r="JG202">
        <v>2</v>
      </c>
      <c r="JH202">
        <v>1975</v>
      </c>
      <c r="JI202">
        <v>1</v>
      </c>
      <c r="JJ202">
        <v>26</v>
      </c>
      <c r="JK202">
        <v>201439.4</v>
      </c>
      <c r="JL202">
        <v>201439.5</v>
      </c>
      <c r="JM202">
        <v>3.12256</v>
      </c>
      <c r="JN202">
        <v>2.59888</v>
      </c>
      <c r="JO202">
        <v>1.49658</v>
      </c>
      <c r="JP202">
        <v>2.34497</v>
      </c>
      <c r="JQ202">
        <v>1.54907</v>
      </c>
      <c r="JR202">
        <v>2.41455</v>
      </c>
      <c r="JS202">
        <v>36.2224</v>
      </c>
      <c r="JT202">
        <v>24.1751</v>
      </c>
      <c r="JU202">
        <v>18</v>
      </c>
      <c r="JV202">
        <v>482.12</v>
      </c>
      <c r="JW202">
        <v>497</v>
      </c>
      <c r="JX202">
        <v>27.0503</v>
      </c>
      <c r="JY202">
        <v>29.1935</v>
      </c>
      <c r="JZ202">
        <v>30.0002</v>
      </c>
      <c r="KA202">
        <v>29.3435</v>
      </c>
      <c r="KB202">
        <v>29.3218</v>
      </c>
      <c r="KC202">
        <v>62.66</v>
      </c>
      <c r="KD202">
        <v>19.3989</v>
      </c>
      <c r="KE202">
        <v>99.62779999999999</v>
      </c>
      <c r="KF202">
        <v>27.0473</v>
      </c>
      <c r="KG202">
        <v>1470.11</v>
      </c>
      <c r="KH202">
        <v>20.6566</v>
      </c>
      <c r="KI202">
        <v>101.902</v>
      </c>
      <c r="KJ202">
        <v>91.3972</v>
      </c>
    </row>
    <row r="203" spans="1:296">
      <c r="A203">
        <v>185</v>
      </c>
      <c r="B203">
        <v>1759075971.5</v>
      </c>
      <c r="C203">
        <v>2888.400000095367</v>
      </c>
      <c r="D203" t="s">
        <v>814</v>
      </c>
      <c r="E203" t="s">
        <v>815</v>
      </c>
      <c r="F203">
        <v>5</v>
      </c>
      <c r="G203" t="s">
        <v>639</v>
      </c>
      <c r="H203">
        <v>1759075964</v>
      </c>
      <c r="I203">
        <f>(J203)/1000</f>
        <v>0</v>
      </c>
      <c r="J203">
        <f>IF(DO203, AM203, AG203)</f>
        <v>0</v>
      </c>
      <c r="K203">
        <f>IF(DO203, AH203, AF203)</f>
        <v>0</v>
      </c>
      <c r="L203">
        <f>DQ203 - IF(AT203&gt;1, K203*DK203*100.0/(AV203), 0)</f>
        <v>0</v>
      </c>
      <c r="M203">
        <f>((S203-I203/2)*L203-K203)/(S203+I203/2)</f>
        <v>0</v>
      </c>
      <c r="N203">
        <f>M203*(DX203+DY203)/1000.0</f>
        <v>0</v>
      </c>
      <c r="O203">
        <f>(DQ203 - IF(AT203&gt;1, K203*DK203*100.0/(AV203), 0))*(DX203+DY203)/1000.0</f>
        <v>0</v>
      </c>
      <c r="P203">
        <f>2.0/((1/R203-1/Q203)+SIGN(R203)*SQRT((1/R203-1/Q203)*(1/R203-1/Q203) + 4*DL203/((DL203+1)*(DL203+1))*(2*1/R203*1/Q203-1/Q203*1/Q203)))</f>
        <v>0</v>
      </c>
      <c r="Q203">
        <f>IF(LEFT(DM203,1)&lt;&gt;"0",IF(LEFT(DM203,1)="1",3.0,DN203),$D$5+$E$5*(EE203*DX203/($K$5*1000))+$F$5*(EE203*DX203/($K$5*1000))*MAX(MIN(DK203,$J$5),$I$5)*MAX(MIN(DK203,$J$5),$I$5)+$G$5*MAX(MIN(DK203,$J$5),$I$5)*(EE203*DX203/($K$5*1000))+$H$5*(EE203*DX203/($K$5*1000))*(EE203*DX203/($K$5*1000)))</f>
        <v>0</v>
      </c>
      <c r="R203">
        <f>I203*(1000-(1000*0.61365*exp(17.502*V203/(240.97+V203))/(DX203+DY203)+DS203)/2)/(1000*0.61365*exp(17.502*V203/(240.97+V203))/(DX203+DY203)-DS203)</f>
        <v>0</v>
      </c>
      <c r="S203">
        <f>1/((DL203+1)/(P203/1.6)+1/(Q203/1.37)) + DL203/((DL203+1)/(P203/1.6) + DL203/(Q203/1.37))</f>
        <v>0</v>
      </c>
      <c r="T203">
        <f>(DG203*DJ203)</f>
        <v>0</v>
      </c>
      <c r="U203">
        <f>(DZ203+(T203+2*0.95*5.67E-8*(((DZ203+$B$9)+273)^4-(DZ203+273)^4)-44100*I203)/(1.84*29.3*Q203+8*0.95*5.67E-8*(DZ203+273)^3))</f>
        <v>0</v>
      </c>
      <c r="V203">
        <f>($C$9*EA203+$D$9*EB203+$E$9*U203)</f>
        <v>0</v>
      </c>
      <c r="W203">
        <f>0.61365*exp(17.502*V203/(240.97+V203))</f>
        <v>0</v>
      </c>
      <c r="X203">
        <f>(Y203/Z203*100)</f>
        <v>0</v>
      </c>
      <c r="Y203">
        <f>DS203*(DX203+DY203)/1000</f>
        <v>0</v>
      </c>
      <c r="Z203">
        <f>0.61365*exp(17.502*DZ203/(240.97+DZ203))</f>
        <v>0</v>
      </c>
      <c r="AA203">
        <f>(W203-DS203*(DX203+DY203)/1000)</f>
        <v>0</v>
      </c>
      <c r="AB203">
        <f>(-I203*44100)</f>
        <v>0</v>
      </c>
      <c r="AC203">
        <f>2*29.3*Q203*0.92*(DZ203-V203)</f>
        <v>0</v>
      </c>
      <c r="AD203">
        <f>2*0.95*5.67E-8*(((DZ203+$B$9)+273)^4-(V203+273)^4)</f>
        <v>0</v>
      </c>
      <c r="AE203">
        <f>T203+AD203+AB203+AC203</f>
        <v>0</v>
      </c>
      <c r="AF203">
        <f>DW203*AT203*(DR203-DQ203*(1000-AT203*DT203)/(1000-AT203*DS203))/(100*DK203)</f>
        <v>0</v>
      </c>
      <c r="AG203">
        <f>1000*DW203*AT203*(DS203-DT203)/(100*DK203*(1000-AT203*DS203))</f>
        <v>0</v>
      </c>
      <c r="AH203">
        <f>(AI203 - AJ203 - DX203*1E3/(8.314*(DZ203+273.15)) * AL203/DW203 * AK203) * DW203/(100*DK203) * (1000 - DT203)/1000</f>
        <v>0</v>
      </c>
      <c r="AI203">
        <v>1488.516205309149</v>
      </c>
      <c r="AJ203">
        <v>1461.536545454545</v>
      </c>
      <c r="AK203">
        <v>3.403597671057814</v>
      </c>
      <c r="AL203">
        <v>65.07679589717384</v>
      </c>
      <c r="AM203">
        <f>(AO203 - AN203 + DX203*1E3/(8.314*(DZ203+273.15)) * AQ203/DW203 * AP203) * DW203/(100*DK203) * 1000/(1000 - AO203)</f>
        <v>0</v>
      </c>
      <c r="AN203">
        <v>20.64058453333334</v>
      </c>
      <c r="AO203">
        <v>21.73842363636363</v>
      </c>
      <c r="AP203">
        <v>-8.118171259664371E-05</v>
      </c>
      <c r="AQ203">
        <v>105.27</v>
      </c>
      <c r="AR203">
        <v>1</v>
      </c>
      <c r="AS203">
        <v>0</v>
      </c>
      <c r="AT203">
        <f>IF(AR203*$H$15&gt;=AV203,1.0,(AV203/(AV203-AR203*$H$15)))</f>
        <v>0</v>
      </c>
      <c r="AU203">
        <f>(AT203-1)*100</f>
        <v>0</v>
      </c>
      <c r="AV203">
        <f>MAX(0,($B$15+$C$15*EE203)/(1+$D$15*EE203)*DX203/(DZ203+273)*$E$15)</f>
        <v>0</v>
      </c>
      <c r="AW203" t="s">
        <v>437</v>
      </c>
      <c r="AX203" t="s">
        <v>437</v>
      </c>
      <c r="AY203">
        <v>0</v>
      </c>
      <c r="AZ203">
        <v>0</v>
      </c>
      <c r="BA203">
        <f>1-AY203/AZ203</f>
        <v>0</v>
      </c>
      <c r="BB203">
        <v>0</v>
      </c>
      <c r="BC203" t="s">
        <v>437</v>
      </c>
      <c r="BD203" t="s">
        <v>437</v>
      </c>
      <c r="BE203">
        <v>0</v>
      </c>
      <c r="BF203">
        <v>0</v>
      </c>
      <c r="BG203">
        <f>1-BE203/BF203</f>
        <v>0</v>
      </c>
      <c r="BH203">
        <v>0.5</v>
      </c>
      <c r="BI203">
        <f>DH203</f>
        <v>0</v>
      </c>
      <c r="BJ203">
        <f>K203</f>
        <v>0</v>
      </c>
      <c r="BK203">
        <f>BG203*BH203*BI203</f>
        <v>0</v>
      </c>
      <c r="BL203">
        <f>(BJ203-BB203)/BI203</f>
        <v>0</v>
      </c>
      <c r="BM203">
        <f>(AZ203-BF203)/BF203</f>
        <v>0</v>
      </c>
      <c r="BN203">
        <f>AY203/(BA203+AY203/BF203)</f>
        <v>0</v>
      </c>
      <c r="BO203" t="s">
        <v>437</v>
      </c>
      <c r="BP203">
        <v>0</v>
      </c>
      <c r="BQ203">
        <f>IF(BP203&lt;&gt;0, BP203, BN203)</f>
        <v>0</v>
      </c>
      <c r="BR203">
        <f>1-BQ203/BF203</f>
        <v>0</v>
      </c>
      <c r="BS203">
        <f>(BF203-BE203)/(BF203-BQ203)</f>
        <v>0</v>
      </c>
      <c r="BT203">
        <f>(AZ203-BF203)/(AZ203-BQ203)</f>
        <v>0</v>
      </c>
      <c r="BU203">
        <f>(BF203-BE203)/(BF203-AY203)</f>
        <v>0</v>
      </c>
      <c r="BV203">
        <f>(AZ203-BF203)/(AZ203-AY203)</f>
        <v>0</v>
      </c>
      <c r="BW203">
        <f>(BS203*BQ203/BE203)</f>
        <v>0</v>
      </c>
      <c r="BX203">
        <f>(1-BW203)</f>
        <v>0</v>
      </c>
      <c r="DG203">
        <f>$B$13*EF203+$C$13*EG203+$F$13*ER203*(1-EU203)</f>
        <v>0</v>
      </c>
      <c r="DH203">
        <f>DG203*DI203</f>
        <v>0</v>
      </c>
      <c r="DI203">
        <f>($B$13*$D$11+$C$13*$D$11+$F$13*((FE203+EW203)/MAX(FE203+EW203+FF203, 0.1)*$I$11+FF203/MAX(FE203+EW203+FF203, 0.1)*$J$11))/($B$13+$C$13+$F$13)</f>
        <v>0</v>
      </c>
      <c r="DJ203">
        <f>($B$13*$K$11+$C$13*$K$11+$F$13*((FE203+EW203)/MAX(FE203+EW203+FF203, 0.1)*$P$11+FF203/MAX(FE203+EW203+FF203, 0.1)*$Q$11))/($B$13+$C$13+$F$13)</f>
        <v>0</v>
      </c>
      <c r="DK203">
        <v>2.96</v>
      </c>
      <c r="DL203">
        <v>0.5</v>
      </c>
      <c r="DM203" t="s">
        <v>438</v>
      </c>
      <c r="DN203">
        <v>2</v>
      </c>
      <c r="DO203" t="b">
        <v>1</v>
      </c>
      <c r="DP203">
        <v>1759075964</v>
      </c>
      <c r="DQ203">
        <v>1406.393703703704</v>
      </c>
      <c r="DR203">
        <v>1443.13</v>
      </c>
      <c r="DS203">
        <v>21.74688518518519</v>
      </c>
      <c r="DT203">
        <v>20.63591481481481</v>
      </c>
      <c r="DU203">
        <v>1406.324074074074</v>
      </c>
      <c r="DV203">
        <v>21.46060740740741</v>
      </c>
      <c r="DW203">
        <v>500.0256296296296</v>
      </c>
      <c r="DX203">
        <v>90.90691111111111</v>
      </c>
      <c r="DY203">
        <v>0.06753867407407407</v>
      </c>
      <c r="DZ203">
        <v>28.71591851851852</v>
      </c>
      <c r="EA203">
        <v>29.99635555555556</v>
      </c>
      <c r="EB203">
        <v>999.9000000000001</v>
      </c>
      <c r="EC203">
        <v>0</v>
      </c>
      <c r="ED203">
        <v>0</v>
      </c>
      <c r="EE203">
        <v>9996.369259259258</v>
      </c>
      <c r="EF203">
        <v>0</v>
      </c>
      <c r="EG203">
        <v>11.1107</v>
      </c>
      <c r="EH203">
        <v>-36.73555185185185</v>
      </c>
      <c r="EI203">
        <v>1437.658518518519</v>
      </c>
      <c r="EJ203">
        <v>1473.537407407407</v>
      </c>
      <c r="EK203">
        <v>1.110970740740741</v>
      </c>
      <c r="EL203">
        <v>1443.13</v>
      </c>
      <c r="EM203">
        <v>20.63591481481481</v>
      </c>
      <c r="EN203">
        <v>1.976942222222222</v>
      </c>
      <c r="EO203">
        <v>1.875947037037037</v>
      </c>
      <c r="EP203">
        <v>17.26086296296297</v>
      </c>
      <c r="EQ203">
        <v>16.43441481481482</v>
      </c>
      <c r="ER203">
        <v>2000.002962962963</v>
      </c>
      <c r="ES203">
        <v>0.9799967777777779</v>
      </c>
      <c r="ET203">
        <v>0.02000352592592592</v>
      </c>
      <c r="EU203">
        <v>0</v>
      </c>
      <c r="EV203">
        <v>423.7080740740741</v>
      </c>
      <c r="EW203">
        <v>5.00078</v>
      </c>
      <c r="EX203">
        <v>8380.381851851853</v>
      </c>
      <c r="EY203">
        <v>16379.64444444444</v>
      </c>
      <c r="EZ203">
        <v>39.68044444444445</v>
      </c>
      <c r="FA203">
        <v>40.51837037037036</v>
      </c>
      <c r="FB203">
        <v>39.78899999999999</v>
      </c>
      <c r="FC203">
        <v>40.22422222222222</v>
      </c>
      <c r="FD203">
        <v>40.77288888888889</v>
      </c>
      <c r="FE203">
        <v>1955.092962962963</v>
      </c>
      <c r="FF203">
        <v>39.91</v>
      </c>
      <c r="FG203">
        <v>0</v>
      </c>
      <c r="FH203">
        <v>1759075963.4</v>
      </c>
      <c r="FI203">
        <v>0</v>
      </c>
      <c r="FJ203">
        <v>423.7173846153846</v>
      </c>
      <c r="FK203">
        <v>0.3330598381198379</v>
      </c>
      <c r="FL203">
        <v>1.341880331609417</v>
      </c>
      <c r="FM203">
        <v>8380.351153846153</v>
      </c>
      <c r="FN203">
        <v>15</v>
      </c>
      <c r="FO203">
        <v>0</v>
      </c>
      <c r="FP203" t="s">
        <v>439</v>
      </c>
      <c r="FQ203">
        <v>1746989605.5</v>
      </c>
      <c r="FR203">
        <v>1746989593.5</v>
      </c>
      <c r="FS203">
        <v>0</v>
      </c>
      <c r="FT203">
        <v>-0.274</v>
      </c>
      <c r="FU203">
        <v>-0.002</v>
      </c>
      <c r="FV203">
        <v>2.549</v>
      </c>
      <c r="FW203">
        <v>0.129</v>
      </c>
      <c r="FX203">
        <v>420</v>
      </c>
      <c r="FY203">
        <v>17</v>
      </c>
      <c r="FZ203">
        <v>0.02</v>
      </c>
      <c r="GA203">
        <v>0.04</v>
      </c>
      <c r="GB203">
        <v>-36.691765</v>
      </c>
      <c r="GC203">
        <v>-0.7910904315196938</v>
      </c>
      <c r="GD203">
        <v>0.1493022631275222</v>
      </c>
      <c r="GE203">
        <v>0</v>
      </c>
      <c r="GF203">
        <v>423.7071764705883</v>
      </c>
      <c r="GG203">
        <v>0.3467990890358527</v>
      </c>
      <c r="GH203">
        <v>0.2289247847949746</v>
      </c>
      <c r="GI203">
        <v>1</v>
      </c>
      <c r="GJ203">
        <v>1.11640625</v>
      </c>
      <c r="GK203">
        <v>-0.1187989868667955</v>
      </c>
      <c r="GL203">
        <v>0.01146335393493108</v>
      </c>
      <c r="GM203">
        <v>0</v>
      </c>
      <c r="GN203">
        <v>1</v>
      </c>
      <c r="GO203">
        <v>3</v>
      </c>
      <c r="GP203" t="s">
        <v>455</v>
      </c>
      <c r="GQ203">
        <v>3.10222</v>
      </c>
      <c r="GR203">
        <v>2.72583</v>
      </c>
      <c r="GS203">
        <v>0.201329</v>
      </c>
      <c r="GT203">
        <v>0.204521</v>
      </c>
      <c r="GU203">
        <v>0.100917</v>
      </c>
      <c r="GV203">
        <v>0.09867099999999999</v>
      </c>
      <c r="GW203">
        <v>20866.8</v>
      </c>
      <c r="GX203">
        <v>18879.1</v>
      </c>
      <c r="GY203">
        <v>26691.2</v>
      </c>
      <c r="GZ203">
        <v>23955.6</v>
      </c>
      <c r="HA203">
        <v>38411.2</v>
      </c>
      <c r="HB203">
        <v>31928.6</v>
      </c>
      <c r="HC203">
        <v>46605.5</v>
      </c>
      <c r="HD203">
        <v>37896.9</v>
      </c>
      <c r="HE203">
        <v>1.86625</v>
      </c>
      <c r="HF203">
        <v>1.86593</v>
      </c>
      <c r="HG203">
        <v>0.120815</v>
      </c>
      <c r="HH203">
        <v>0</v>
      </c>
      <c r="HI203">
        <v>28.0355</v>
      </c>
      <c r="HJ203">
        <v>999.9</v>
      </c>
      <c r="HK203">
        <v>49</v>
      </c>
      <c r="HL203">
        <v>31.2</v>
      </c>
      <c r="HM203">
        <v>24.5968</v>
      </c>
      <c r="HN203">
        <v>61.2191</v>
      </c>
      <c r="HO203">
        <v>21.8229</v>
      </c>
      <c r="HP203">
        <v>1</v>
      </c>
      <c r="HQ203">
        <v>0.150274</v>
      </c>
      <c r="HR203">
        <v>0.203881</v>
      </c>
      <c r="HS203">
        <v>20.2804</v>
      </c>
      <c r="HT203">
        <v>5.21175</v>
      </c>
      <c r="HU203">
        <v>11.98</v>
      </c>
      <c r="HV203">
        <v>4.96375</v>
      </c>
      <c r="HW203">
        <v>3.27453</v>
      </c>
      <c r="HX203">
        <v>9999</v>
      </c>
      <c r="HY203">
        <v>9999</v>
      </c>
      <c r="HZ203">
        <v>9999</v>
      </c>
      <c r="IA203">
        <v>31.8</v>
      </c>
      <c r="IB203">
        <v>1.86397</v>
      </c>
      <c r="IC203">
        <v>1.86011</v>
      </c>
      <c r="ID203">
        <v>1.85838</v>
      </c>
      <c r="IE203">
        <v>1.85977</v>
      </c>
      <c r="IF203">
        <v>1.85989</v>
      </c>
      <c r="IG203">
        <v>1.85838</v>
      </c>
      <c r="IH203">
        <v>1.85745</v>
      </c>
      <c r="II203">
        <v>1.85242</v>
      </c>
      <c r="IJ203">
        <v>0</v>
      </c>
      <c r="IK203">
        <v>0</v>
      </c>
      <c r="IL203">
        <v>0</v>
      </c>
      <c r="IM203">
        <v>0</v>
      </c>
      <c r="IN203" t="s">
        <v>441</v>
      </c>
      <c r="IO203" t="s">
        <v>442</v>
      </c>
      <c r="IP203" t="s">
        <v>443</v>
      </c>
      <c r="IQ203" t="s">
        <v>443</v>
      </c>
      <c r="IR203" t="s">
        <v>443</v>
      </c>
      <c r="IS203" t="s">
        <v>443</v>
      </c>
      <c r="IT203">
        <v>0</v>
      </c>
      <c r="IU203">
        <v>100</v>
      </c>
      <c r="IV203">
        <v>100</v>
      </c>
      <c r="IW203">
        <v>0.1</v>
      </c>
      <c r="IX203">
        <v>0.2861</v>
      </c>
      <c r="IY203">
        <v>-0.819046093373875</v>
      </c>
      <c r="IZ203">
        <v>-0.0008311593448893811</v>
      </c>
      <c r="JA203">
        <v>1.768286430498992E-06</v>
      </c>
      <c r="JB203">
        <v>-5.176383660599935E-10</v>
      </c>
      <c r="JC203">
        <v>0.01793090377665582</v>
      </c>
      <c r="JD203">
        <v>0.002652576625932546</v>
      </c>
      <c r="JE203">
        <v>0.0004569377311329863</v>
      </c>
      <c r="JF203">
        <v>1.003524486243527E-07</v>
      </c>
      <c r="JG203">
        <v>2</v>
      </c>
      <c r="JH203">
        <v>1975</v>
      </c>
      <c r="JI203">
        <v>1</v>
      </c>
      <c r="JJ203">
        <v>26</v>
      </c>
      <c r="JK203">
        <v>201439.4</v>
      </c>
      <c r="JL203">
        <v>201439.6</v>
      </c>
      <c r="JM203">
        <v>3.15308</v>
      </c>
      <c r="JN203">
        <v>2.59888</v>
      </c>
      <c r="JO203">
        <v>1.49658</v>
      </c>
      <c r="JP203">
        <v>2.34497</v>
      </c>
      <c r="JQ203">
        <v>1.54907</v>
      </c>
      <c r="JR203">
        <v>2.44873</v>
      </c>
      <c r="JS203">
        <v>36.2224</v>
      </c>
      <c r="JT203">
        <v>24.1838</v>
      </c>
      <c r="JU203">
        <v>18</v>
      </c>
      <c r="JV203">
        <v>482.372</v>
      </c>
      <c r="JW203">
        <v>496.821</v>
      </c>
      <c r="JX203">
        <v>27.0537</v>
      </c>
      <c r="JY203">
        <v>29.196</v>
      </c>
      <c r="JZ203">
        <v>30.0001</v>
      </c>
      <c r="KA203">
        <v>29.346</v>
      </c>
      <c r="KB203">
        <v>29.3243</v>
      </c>
      <c r="KC203">
        <v>63.2601</v>
      </c>
      <c r="KD203">
        <v>19.3989</v>
      </c>
      <c r="KE203">
        <v>99.62779999999999</v>
      </c>
      <c r="KF203">
        <v>27.1287</v>
      </c>
      <c r="KG203">
        <v>1490.16</v>
      </c>
      <c r="KH203">
        <v>20.6793</v>
      </c>
      <c r="KI203">
        <v>101.902</v>
      </c>
      <c r="KJ203">
        <v>91.3963</v>
      </c>
    </row>
    <row r="204" spans="1:296">
      <c r="A204">
        <v>186</v>
      </c>
      <c r="B204">
        <v>1759075976.5</v>
      </c>
      <c r="C204">
        <v>2893.400000095367</v>
      </c>
      <c r="D204" t="s">
        <v>816</v>
      </c>
      <c r="E204" t="s">
        <v>817</v>
      </c>
      <c r="F204">
        <v>5</v>
      </c>
      <c r="G204" t="s">
        <v>639</v>
      </c>
      <c r="H204">
        <v>1759075968.714286</v>
      </c>
      <c r="I204">
        <f>(J204)/1000</f>
        <v>0</v>
      </c>
      <c r="J204">
        <f>IF(DO204, AM204, AG204)</f>
        <v>0</v>
      </c>
      <c r="K204">
        <f>IF(DO204, AH204, AF204)</f>
        <v>0</v>
      </c>
      <c r="L204">
        <f>DQ204 - IF(AT204&gt;1, K204*DK204*100.0/(AV204), 0)</f>
        <v>0</v>
      </c>
      <c r="M204">
        <f>((S204-I204/2)*L204-K204)/(S204+I204/2)</f>
        <v>0</v>
      </c>
      <c r="N204">
        <f>M204*(DX204+DY204)/1000.0</f>
        <v>0</v>
      </c>
      <c r="O204">
        <f>(DQ204 - IF(AT204&gt;1, K204*DK204*100.0/(AV204), 0))*(DX204+DY204)/1000.0</f>
        <v>0</v>
      </c>
      <c r="P204">
        <f>2.0/((1/R204-1/Q204)+SIGN(R204)*SQRT((1/R204-1/Q204)*(1/R204-1/Q204) + 4*DL204/((DL204+1)*(DL204+1))*(2*1/R204*1/Q204-1/Q204*1/Q204)))</f>
        <v>0</v>
      </c>
      <c r="Q204">
        <f>IF(LEFT(DM204,1)&lt;&gt;"0",IF(LEFT(DM204,1)="1",3.0,DN204),$D$5+$E$5*(EE204*DX204/($K$5*1000))+$F$5*(EE204*DX204/($K$5*1000))*MAX(MIN(DK204,$J$5),$I$5)*MAX(MIN(DK204,$J$5),$I$5)+$G$5*MAX(MIN(DK204,$J$5),$I$5)*(EE204*DX204/($K$5*1000))+$H$5*(EE204*DX204/($K$5*1000))*(EE204*DX204/($K$5*1000)))</f>
        <v>0</v>
      </c>
      <c r="R204">
        <f>I204*(1000-(1000*0.61365*exp(17.502*V204/(240.97+V204))/(DX204+DY204)+DS204)/2)/(1000*0.61365*exp(17.502*V204/(240.97+V204))/(DX204+DY204)-DS204)</f>
        <v>0</v>
      </c>
      <c r="S204">
        <f>1/((DL204+1)/(P204/1.6)+1/(Q204/1.37)) + DL204/((DL204+1)/(P204/1.6) + DL204/(Q204/1.37))</f>
        <v>0</v>
      </c>
      <c r="T204">
        <f>(DG204*DJ204)</f>
        <v>0</v>
      </c>
      <c r="U204">
        <f>(DZ204+(T204+2*0.95*5.67E-8*(((DZ204+$B$9)+273)^4-(DZ204+273)^4)-44100*I204)/(1.84*29.3*Q204+8*0.95*5.67E-8*(DZ204+273)^3))</f>
        <v>0</v>
      </c>
      <c r="V204">
        <f>($C$9*EA204+$D$9*EB204+$E$9*U204)</f>
        <v>0</v>
      </c>
      <c r="W204">
        <f>0.61365*exp(17.502*V204/(240.97+V204))</f>
        <v>0</v>
      </c>
      <c r="X204">
        <f>(Y204/Z204*100)</f>
        <v>0</v>
      </c>
      <c r="Y204">
        <f>DS204*(DX204+DY204)/1000</f>
        <v>0</v>
      </c>
      <c r="Z204">
        <f>0.61365*exp(17.502*DZ204/(240.97+DZ204))</f>
        <v>0</v>
      </c>
      <c r="AA204">
        <f>(W204-DS204*(DX204+DY204)/1000)</f>
        <v>0</v>
      </c>
      <c r="AB204">
        <f>(-I204*44100)</f>
        <v>0</v>
      </c>
      <c r="AC204">
        <f>2*29.3*Q204*0.92*(DZ204-V204)</f>
        <v>0</v>
      </c>
      <c r="AD204">
        <f>2*0.95*5.67E-8*(((DZ204+$B$9)+273)^4-(V204+273)^4)</f>
        <v>0</v>
      </c>
      <c r="AE204">
        <f>T204+AD204+AB204+AC204</f>
        <v>0</v>
      </c>
      <c r="AF204">
        <f>DW204*AT204*(DR204-DQ204*(1000-AT204*DT204)/(1000-AT204*DS204))/(100*DK204)</f>
        <v>0</v>
      </c>
      <c r="AG204">
        <f>1000*DW204*AT204*(DS204-DT204)/(100*DK204*(1000-AT204*DS204))</f>
        <v>0</v>
      </c>
      <c r="AH204">
        <f>(AI204 - AJ204 - DX204*1E3/(8.314*(DZ204+273.15)) * AL204/DW204 * AK204) * DW204/(100*DK204) * (1000 - DT204)/1000</f>
        <v>0</v>
      </c>
      <c r="AI204">
        <v>1505.775815136518</v>
      </c>
      <c r="AJ204">
        <v>1478.658545454545</v>
      </c>
      <c r="AK204">
        <v>3.424934746863466</v>
      </c>
      <c r="AL204">
        <v>65.07679589717384</v>
      </c>
      <c r="AM204">
        <f>(AO204 - AN204 + DX204*1E3/(8.314*(DZ204+273.15)) * AQ204/DW204 * AP204) * DW204/(100*DK204) * 1000/(1000 - AO204)</f>
        <v>0</v>
      </c>
      <c r="AN204">
        <v>20.64458848</v>
      </c>
      <c r="AO204">
        <v>21.73177272727272</v>
      </c>
      <c r="AP204">
        <v>-4.082928665553952E-05</v>
      </c>
      <c r="AQ204">
        <v>105.27</v>
      </c>
      <c r="AR204">
        <v>1</v>
      </c>
      <c r="AS204">
        <v>0</v>
      </c>
      <c r="AT204">
        <f>IF(AR204*$H$15&gt;=AV204,1.0,(AV204/(AV204-AR204*$H$15)))</f>
        <v>0</v>
      </c>
      <c r="AU204">
        <f>(AT204-1)*100</f>
        <v>0</v>
      </c>
      <c r="AV204">
        <f>MAX(0,($B$15+$C$15*EE204)/(1+$D$15*EE204)*DX204/(DZ204+273)*$E$15)</f>
        <v>0</v>
      </c>
      <c r="AW204" t="s">
        <v>437</v>
      </c>
      <c r="AX204" t="s">
        <v>437</v>
      </c>
      <c r="AY204">
        <v>0</v>
      </c>
      <c r="AZ204">
        <v>0</v>
      </c>
      <c r="BA204">
        <f>1-AY204/AZ204</f>
        <v>0</v>
      </c>
      <c r="BB204">
        <v>0</v>
      </c>
      <c r="BC204" t="s">
        <v>437</v>
      </c>
      <c r="BD204" t="s">
        <v>437</v>
      </c>
      <c r="BE204">
        <v>0</v>
      </c>
      <c r="BF204">
        <v>0</v>
      </c>
      <c r="BG204">
        <f>1-BE204/BF204</f>
        <v>0</v>
      </c>
      <c r="BH204">
        <v>0.5</v>
      </c>
      <c r="BI204">
        <f>DH204</f>
        <v>0</v>
      </c>
      <c r="BJ204">
        <f>K204</f>
        <v>0</v>
      </c>
      <c r="BK204">
        <f>BG204*BH204*BI204</f>
        <v>0</v>
      </c>
      <c r="BL204">
        <f>(BJ204-BB204)/BI204</f>
        <v>0</v>
      </c>
      <c r="BM204">
        <f>(AZ204-BF204)/BF204</f>
        <v>0</v>
      </c>
      <c r="BN204">
        <f>AY204/(BA204+AY204/BF204)</f>
        <v>0</v>
      </c>
      <c r="BO204" t="s">
        <v>437</v>
      </c>
      <c r="BP204">
        <v>0</v>
      </c>
      <c r="BQ204">
        <f>IF(BP204&lt;&gt;0, BP204, BN204)</f>
        <v>0</v>
      </c>
      <c r="BR204">
        <f>1-BQ204/BF204</f>
        <v>0</v>
      </c>
      <c r="BS204">
        <f>(BF204-BE204)/(BF204-BQ204)</f>
        <v>0</v>
      </c>
      <c r="BT204">
        <f>(AZ204-BF204)/(AZ204-BQ204)</f>
        <v>0</v>
      </c>
      <c r="BU204">
        <f>(BF204-BE204)/(BF204-AY204)</f>
        <v>0</v>
      </c>
      <c r="BV204">
        <f>(AZ204-BF204)/(AZ204-AY204)</f>
        <v>0</v>
      </c>
      <c r="BW204">
        <f>(BS204*BQ204/BE204)</f>
        <v>0</v>
      </c>
      <c r="BX204">
        <f>(1-BW204)</f>
        <v>0</v>
      </c>
      <c r="DG204">
        <f>$B$13*EF204+$C$13*EG204+$F$13*ER204*(1-EU204)</f>
        <v>0</v>
      </c>
      <c r="DH204">
        <f>DG204*DI204</f>
        <v>0</v>
      </c>
      <c r="DI204">
        <f>($B$13*$D$11+$C$13*$D$11+$F$13*((FE204+EW204)/MAX(FE204+EW204+FF204, 0.1)*$I$11+FF204/MAX(FE204+EW204+FF204, 0.1)*$J$11))/($B$13+$C$13+$F$13)</f>
        <v>0</v>
      </c>
      <c r="DJ204">
        <f>($B$13*$K$11+$C$13*$K$11+$F$13*((FE204+EW204)/MAX(FE204+EW204+FF204, 0.1)*$P$11+FF204/MAX(FE204+EW204+FF204, 0.1)*$Q$11))/($B$13+$C$13+$F$13)</f>
        <v>0</v>
      </c>
      <c r="DK204">
        <v>2.96</v>
      </c>
      <c r="DL204">
        <v>0.5</v>
      </c>
      <c r="DM204" t="s">
        <v>438</v>
      </c>
      <c r="DN204">
        <v>2</v>
      </c>
      <c r="DO204" t="b">
        <v>1</v>
      </c>
      <c r="DP204">
        <v>1759075968.714286</v>
      </c>
      <c r="DQ204">
        <v>1422.156071428571</v>
      </c>
      <c r="DR204">
        <v>1458.945</v>
      </c>
      <c r="DS204">
        <v>21.74096071428571</v>
      </c>
      <c r="DT204">
        <v>20.63964285714286</v>
      </c>
      <c r="DU204">
        <v>1422.071071428571</v>
      </c>
      <c r="DV204">
        <v>21.45480357142857</v>
      </c>
      <c r="DW204">
        <v>499.9413928571429</v>
      </c>
      <c r="DX204">
        <v>90.90715714285714</v>
      </c>
      <c r="DY204">
        <v>0.06778745714285714</v>
      </c>
      <c r="DZ204">
        <v>28.71028928571429</v>
      </c>
      <c r="EA204">
        <v>29.99623571428572</v>
      </c>
      <c r="EB204">
        <v>999.9000000000002</v>
      </c>
      <c r="EC204">
        <v>0</v>
      </c>
      <c r="ED204">
        <v>0</v>
      </c>
      <c r="EE204">
        <v>9979.780000000001</v>
      </c>
      <c r="EF204">
        <v>0</v>
      </c>
      <c r="EG204">
        <v>11.109725</v>
      </c>
      <c r="EH204">
        <v>-36.78749642857143</v>
      </c>
      <c r="EI204">
        <v>1453.762857142857</v>
      </c>
      <c r="EJ204">
        <v>1489.691071428572</v>
      </c>
      <c r="EK204">
        <v>1.101314642857143</v>
      </c>
      <c r="EL204">
        <v>1458.945</v>
      </c>
      <c r="EM204">
        <v>20.63964285714286</v>
      </c>
      <c r="EN204">
        <v>1.976408571428572</v>
      </c>
      <c r="EO204">
        <v>1.876291428571429</v>
      </c>
      <c r="EP204">
        <v>17.25659642857143</v>
      </c>
      <c r="EQ204">
        <v>16.43729285714286</v>
      </c>
      <c r="ER204">
        <v>1999.966071428571</v>
      </c>
      <c r="ES204">
        <v>0.9799964642857145</v>
      </c>
      <c r="ET204">
        <v>0.02000384285714286</v>
      </c>
      <c r="EU204">
        <v>0</v>
      </c>
      <c r="EV204">
        <v>423.6291071428571</v>
      </c>
      <c r="EW204">
        <v>5.00078</v>
      </c>
      <c r="EX204">
        <v>8380.246071428572</v>
      </c>
      <c r="EY204">
        <v>16379.34642857143</v>
      </c>
      <c r="EZ204">
        <v>39.70082142857142</v>
      </c>
      <c r="FA204">
        <v>40.51328571428571</v>
      </c>
      <c r="FB204">
        <v>39.75417857142857</v>
      </c>
      <c r="FC204">
        <v>40.22296428571428</v>
      </c>
      <c r="FD204">
        <v>40.69167857142856</v>
      </c>
      <c r="FE204">
        <v>1955.056071428571</v>
      </c>
      <c r="FF204">
        <v>39.91</v>
      </c>
      <c r="FG204">
        <v>0</v>
      </c>
      <c r="FH204">
        <v>1759075968.8</v>
      </c>
      <c r="FI204">
        <v>0</v>
      </c>
      <c r="FJ204">
        <v>423.63864</v>
      </c>
      <c r="FK204">
        <v>-1.114538462126637</v>
      </c>
      <c r="FL204">
        <v>-2.323846191297794</v>
      </c>
      <c r="FM204">
        <v>8380.321599999999</v>
      </c>
      <c r="FN204">
        <v>15</v>
      </c>
      <c r="FO204">
        <v>0</v>
      </c>
      <c r="FP204" t="s">
        <v>439</v>
      </c>
      <c r="FQ204">
        <v>1746989605.5</v>
      </c>
      <c r="FR204">
        <v>1746989593.5</v>
      </c>
      <c r="FS204">
        <v>0</v>
      </c>
      <c r="FT204">
        <v>-0.274</v>
      </c>
      <c r="FU204">
        <v>-0.002</v>
      </c>
      <c r="FV204">
        <v>2.549</v>
      </c>
      <c r="FW204">
        <v>0.129</v>
      </c>
      <c r="FX204">
        <v>420</v>
      </c>
      <c r="FY204">
        <v>17</v>
      </c>
      <c r="FZ204">
        <v>0.02</v>
      </c>
      <c r="GA204">
        <v>0.04</v>
      </c>
      <c r="GB204">
        <v>-36.75281750000001</v>
      </c>
      <c r="GC204">
        <v>-0.2105189493433474</v>
      </c>
      <c r="GD204">
        <v>0.1065260388062466</v>
      </c>
      <c r="GE204">
        <v>1</v>
      </c>
      <c r="GF204">
        <v>423.6785588235293</v>
      </c>
      <c r="GG204">
        <v>-0.8324064158071852</v>
      </c>
      <c r="GH204">
        <v>0.2489305586109953</v>
      </c>
      <c r="GI204">
        <v>1</v>
      </c>
      <c r="GJ204">
        <v>1.1084145</v>
      </c>
      <c r="GK204">
        <v>-0.1219605253283322</v>
      </c>
      <c r="GL204">
        <v>0.01176915416459484</v>
      </c>
      <c r="GM204">
        <v>0</v>
      </c>
      <c r="GN204">
        <v>2</v>
      </c>
      <c r="GO204">
        <v>3</v>
      </c>
      <c r="GP204" t="s">
        <v>446</v>
      </c>
      <c r="GQ204">
        <v>3.1021</v>
      </c>
      <c r="GR204">
        <v>2.72646</v>
      </c>
      <c r="GS204">
        <v>0.202732</v>
      </c>
      <c r="GT204">
        <v>0.205917</v>
      </c>
      <c r="GU204">
        <v>0.100901</v>
      </c>
      <c r="GV204">
        <v>0.0986846</v>
      </c>
      <c r="GW204">
        <v>20830.1</v>
      </c>
      <c r="GX204">
        <v>18846</v>
      </c>
      <c r="GY204">
        <v>26691.1</v>
      </c>
      <c r="GZ204">
        <v>23955.6</v>
      </c>
      <c r="HA204">
        <v>38412.1</v>
      </c>
      <c r="HB204">
        <v>31928.3</v>
      </c>
      <c r="HC204">
        <v>46605.5</v>
      </c>
      <c r="HD204">
        <v>37897</v>
      </c>
      <c r="HE204">
        <v>1.86595</v>
      </c>
      <c r="HF204">
        <v>1.86585</v>
      </c>
      <c r="HG204">
        <v>0.120852</v>
      </c>
      <c r="HH204">
        <v>0</v>
      </c>
      <c r="HI204">
        <v>28.0325</v>
      </c>
      <c r="HJ204">
        <v>999.9</v>
      </c>
      <c r="HK204">
        <v>49</v>
      </c>
      <c r="HL204">
        <v>31.2</v>
      </c>
      <c r="HM204">
        <v>24.5944</v>
      </c>
      <c r="HN204">
        <v>60.8691</v>
      </c>
      <c r="HO204">
        <v>22.0633</v>
      </c>
      <c r="HP204">
        <v>1</v>
      </c>
      <c r="HQ204">
        <v>0.149977</v>
      </c>
      <c r="HR204">
        <v>0.26342</v>
      </c>
      <c r="HS204">
        <v>20.2806</v>
      </c>
      <c r="HT204">
        <v>5.2119</v>
      </c>
      <c r="HU204">
        <v>11.98</v>
      </c>
      <c r="HV204">
        <v>4.96375</v>
      </c>
      <c r="HW204">
        <v>3.27458</v>
      </c>
      <c r="HX204">
        <v>9999</v>
      </c>
      <c r="HY204">
        <v>9999</v>
      </c>
      <c r="HZ204">
        <v>9999</v>
      </c>
      <c r="IA204">
        <v>31.8</v>
      </c>
      <c r="IB204">
        <v>1.86398</v>
      </c>
      <c r="IC204">
        <v>1.86014</v>
      </c>
      <c r="ID204">
        <v>1.85838</v>
      </c>
      <c r="IE204">
        <v>1.85979</v>
      </c>
      <c r="IF204">
        <v>1.85989</v>
      </c>
      <c r="IG204">
        <v>1.85837</v>
      </c>
      <c r="IH204">
        <v>1.85745</v>
      </c>
      <c r="II204">
        <v>1.85242</v>
      </c>
      <c r="IJ204">
        <v>0</v>
      </c>
      <c r="IK204">
        <v>0</v>
      </c>
      <c r="IL204">
        <v>0</v>
      </c>
      <c r="IM204">
        <v>0</v>
      </c>
      <c r="IN204" t="s">
        <v>441</v>
      </c>
      <c r="IO204" t="s">
        <v>442</v>
      </c>
      <c r="IP204" t="s">
        <v>443</v>
      </c>
      <c r="IQ204" t="s">
        <v>443</v>
      </c>
      <c r="IR204" t="s">
        <v>443</v>
      </c>
      <c r="IS204" t="s">
        <v>443</v>
      </c>
      <c r="IT204">
        <v>0</v>
      </c>
      <c r="IU204">
        <v>100</v>
      </c>
      <c r="IV204">
        <v>100</v>
      </c>
      <c r="IW204">
        <v>0.12</v>
      </c>
      <c r="IX204">
        <v>0.286</v>
      </c>
      <c r="IY204">
        <v>-0.819046093373875</v>
      </c>
      <c r="IZ204">
        <v>-0.0008311593448893811</v>
      </c>
      <c r="JA204">
        <v>1.768286430498992E-06</v>
      </c>
      <c r="JB204">
        <v>-5.176383660599935E-10</v>
      </c>
      <c r="JC204">
        <v>0.01793090377665582</v>
      </c>
      <c r="JD204">
        <v>0.002652576625932546</v>
      </c>
      <c r="JE204">
        <v>0.0004569377311329863</v>
      </c>
      <c r="JF204">
        <v>1.003524486243527E-07</v>
      </c>
      <c r="JG204">
        <v>2</v>
      </c>
      <c r="JH204">
        <v>1975</v>
      </c>
      <c r="JI204">
        <v>1</v>
      </c>
      <c r="JJ204">
        <v>26</v>
      </c>
      <c r="JK204">
        <v>201439.5</v>
      </c>
      <c r="JL204">
        <v>201439.7</v>
      </c>
      <c r="JM204">
        <v>3.17749</v>
      </c>
      <c r="JN204">
        <v>2.59521</v>
      </c>
      <c r="JO204">
        <v>1.49658</v>
      </c>
      <c r="JP204">
        <v>2.34497</v>
      </c>
      <c r="JQ204">
        <v>1.54785</v>
      </c>
      <c r="JR204">
        <v>2.42188</v>
      </c>
      <c r="JS204">
        <v>36.2224</v>
      </c>
      <c r="JT204">
        <v>24.1838</v>
      </c>
      <c r="JU204">
        <v>18</v>
      </c>
      <c r="JV204">
        <v>482.216</v>
      </c>
      <c r="JW204">
        <v>496.798</v>
      </c>
      <c r="JX204">
        <v>27.1192</v>
      </c>
      <c r="JY204">
        <v>29.1985</v>
      </c>
      <c r="JZ204">
        <v>29.9999</v>
      </c>
      <c r="KA204">
        <v>29.3485</v>
      </c>
      <c r="KB204">
        <v>29.3274</v>
      </c>
      <c r="KC204">
        <v>63.7934</v>
      </c>
      <c r="KD204">
        <v>19.3989</v>
      </c>
      <c r="KE204">
        <v>99.62779999999999</v>
      </c>
      <c r="KF204">
        <v>27.1109</v>
      </c>
      <c r="KG204">
        <v>1503.51</v>
      </c>
      <c r="KH204">
        <v>20.6943</v>
      </c>
      <c r="KI204">
        <v>101.902</v>
      </c>
      <c r="KJ204">
        <v>91.39660000000001</v>
      </c>
    </row>
    <row r="205" spans="1:296">
      <c r="A205">
        <v>187</v>
      </c>
      <c r="B205">
        <v>1759075981.5</v>
      </c>
      <c r="C205">
        <v>2898.400000095367</v>
      </c>
      <c r="D205" t="s">
        <v>818</v>
      </c>
      <c r="E205" t="s">
        <v>819</v>
      </c>
      <c r="F205">
        <v>5</v>
      </c>
      <c r="G205" t="s">
        <v>639</v>
      </c>
      <c r="H205">
        <v>1759075974</v>
      </c>
      <c r="I205">
        <f>(J205)/1000</f>
        <v>0</v>
      </c>
      <c r="J205">
        <f>IF(DO205, AM205, AG205)</f>
        <v>0</v>
      </c>
      <c r="K205">
        <f>IF(DO205, AH205, AF205)</f>
        <v>0</v>
      </c>
      <c r="L205">
        <f>DQ205 - IF(AT205&gt;1, K205*DK205*100.0/(AV205), 0)</f>
        <v>0</v>
      </c>
      <c r="M205">
        <f>((S205-I205/2)*L205-K205)/(S205+I205/2)</f>
        <v>0</v>
      </c>
      <c r="N205">
        <f>M205*(DX205+DY205)/1000.0</f>
        <v>0</v>
      </c>
      <c r="O205">
        <f>(DQ205 - IF(AT205&gt;1, K205*DK205*100.0/(AV205), 0))*(DX205+DY205)/1000.0</f>
        <v>0</v>
      </c>
      <c r="P205">
        <f>2.0/((1/R205-1/Q205)+SIGN(R205)*SQRT((1/R205-1/Q205)*(1/R205-1/Q205) + 4*DL205/((DL205+1)*(DL205+1))*(2*1/R205*1/Q205-1/Q205*1/Q205)))</f>
        <v>0</v>
      </c>
      <c r="Q205">
        <f>IF(LEFT(DM205,1)&lt;&gt;"0",IF(LEFT(DM205,1)="1",3.0,DN205),$D$5+$E$5*(EE205*DX205/($K$5*1000))+$F$5*(EE205*DX205/($K$5*1000))*MAX(MIN(DK205,$J$5),$I$5)*MAX(MIN(DK205,$J$5),$I$5)+$G$5*MAX(MIN(DK205,$J$5),$I$5)*(EE205*DX205/($K$5*1000))+$H$5*(EE205*DX205/($K$5*1000))*(EE205*DX205/($K$5*1000)))</f>
        <v>0</v>
      </c>
      <c r="R205">
        <f>I205*(1000-(1000*0.61365*exp(17.502*V205/(240.97+V205))/(DX205+DY205)+DS205)/2)/(1000*0.61365*exp(17.502*V205/(240.97+V205))/(DX205+DY205)-DS205)</f>
        <v>0</v>
      </c>
      <c r="S205">
        <f>1/((DL205+1)/(P205/1.6)+1/(Q205/1.37)) + DL205/((DL205+1)/(P205/1.6) + DL205/(Q205/1.37))</f>
        <v>0</v>
      </c>
      <c r="T205">
        <f>(DG205*DJ205)</f>
        <v>0</v>
      </c>
      <c r="U205">
        <f>(DZ205+(T205+2*0.95*5.67E-8*(((DZ205+$B$9)+273)^4-(DZ205+273)^4)-44100*I205)/(1.84*29.3*Q205+8*0.95*5.67E-8*(DZ205+273)^3))</f>
        <v>0</v>
      </c>
      <c r="V205">
        <f>($C$9*EA205+$D$9*EB205+$E$9*U205)</f>
        <v>0</v>
      </c>
      <c r="W205">
        <f>0.61365*exp(17.502*V205/(240.97+V205))</f>
        <v>0</v>
      </c>
      <c r="X205">
        <f>(Y205/Z205*100)</f>
        <v>0</v>
      </c>
      <c r="Y205">
        <f>DS205*(DX205+DY205)/1000</f>
        <v>0</v>
      </c>
      <c r="Z205">
        <f>0.61365*exp(17.502*DZ205/(240.97+DZ205))</f>
        <v>0</v>
      </c>
      <c r="AA205">
        <f>(W205-DS205*(DX205+DY205)/1000)</f>
        <v>0</v>
      </c>
      <c r="AB205">
        <f>(-I205*44100)</f>
        <v>0</v>
      </c>
      <c r="AC205">
        <f>2*29.3*Q205*0.92*(DZ205-V205)</f>
        <v>0</v>
      </c>
      <c r="AD205">
        <f>2*0.95*5.67E-8*(((DZ205+$B$9)+273)^4-(V205+273)^4)</f>
        <v>0</v>
      </c>
      <c r="AE205">
        <f>T205+AD205+AB205+AC205</f>
        <v>0</v>
      </c>
      <c r="AF205">
        <f>DW205*AT205*(DR205-DQ205*(1000-AT205*DT205)/(1000-AT205*DS205))/(100*DK205)</f>
        <v>0</v>
      </c>
      <c r="AG205">
        <f>1000*DW205*AT205*(DS205-DT205)/(100*DK205*(1000-AT205*DS205))</f>
        <v>0</v>
      </c>
      <c r="AH205">
        <f>(AI205 - AJ205 - DX205*1E3/(8.314*(DZ205+273.15)) * AL205/DW205 * AK205) * DW205/(100*DK205) * (1000 - DT205)/1000</f>
        <v>0</v>
      </c>
      <c r="AI205">
        <v>1522.929344502487</v>
      </c>
      <c r="AJ205">
        <v>1495.861636363636</v>
      </c>
      <c r="AK205">
        <v>3.448103891672934</v>
      </c>
      <c r="AL205">
        <v>65.07679589717384</v>
      </c>
      <c r="AM205">
        <f>(AO205 - AN205 + DX205*1E3/(8.314*(DZ205+273.15)) * AQ205/DW205 * AP205) * DW205/(100*DK205) * 1000/(1000 - AO205)</f>
        <v>0</v>
      </c>
      <c r="AN205">
        <v>20.64642317333334</v>
      </c>
      <c r="AO205">
        <v>21.7280703030303</v>
      </c>
      <c r="AP205">
        <v>-5.621797810039143E-05</v>
      </c>
      <c r="AQ205">
        <v>105.27</v>
      </c>
      <c r="AR205">
        <v>1</v>
      </c>
      <c r="AS205">
        <v>0</v>
      </c>
      <c r="AT205">
        <f>IF(AR205*$H$15&gt;=AV205,1.0,(AV205/(AV205-AR205*$H$15)))</f>
        <v>0</v>
      </c>
      <c r="AU205">
        <f>(AT205-1)*100</f>
        <v>0</v>
      </c>
      <c r="AV205">
        <f>MAX(0,($B$15+$C$15*EE205)/(1+$D$15*EE205)*DX205/(DZ205+273)*$E$15)</f>
        <v>0</v>
      </c>
      <c r="AW205" t="s">
        <v>437</v>
      </c>
      <c r="AX205" t="s">
        <v>437</v>
      </c>
      <c r="AY205">
        <v>0</v>
      </c>
      <c r="AZ205">
        <v>0</v>
      </c>
      <c r="BA205">
        <f>1-AY205/AZ205</f>
        <v>0</v>
      </c>
      <c r="BB205">
        <v>0</v>
      </c>
      <c r="BC205" t="s">
        <v>437</v>
      </c>
      <c r="BD205" t="s">
        <v>437</v>
      </c>
      <c r="BE205">
        <v>0</v>
      </c>
      <c r="BF205">
        <v>0</v>
      </c>
      <c r="BG205">
        <f>1-BE205/BF205</f>
        <v>0</v>
      </c>
      <c r="BH205">
        <v>0.5</v>
      </c>
      <c r="BI205">
        <f>DH205</f>
        <v>0</v>
      </c>
      <c r="BJ205">
        <f>K205</f>
        <v>0</v>
      </c>
      <c r="BK205">
        <f>BG205*BH205*BI205</f>
        <v>0</v>
      </c>
      <c r="BL205">
        <f>(BJ205-BB205)/BI205</f>
        <v>0</v>
      </c>
      <c r="BM205">
        <f>(AZ205-BF205)/BF205</f>
        <v>0</v>
      </c>
      <c r="BN205">
        <f>AY205/(BA205+AY205/BF205)</f>
        <v>0</v>
      </c>
      <c r="BO205" t="s">
        <v>437</v>
      </c>
      <c r="BP205">
        <v>0</v>
      </c>
      <c r="BQ205">
        <f>IF(BP205&lt;&gt;0, BP205, BN205)</f>
        <v>0</v>
      </c>
      <c r="BR205">
        <f>1-BQ205/BF205</f>
        <v>0</v>
      </c>
      <c r="BS205">
        <f>(BF205-BE205)/(BF205-BQ205)</f>
        <v>0</v>
      </c>
      <c r="BT205">
        <f>(AZ205-BF205)/(AZ205-BQ205)</f>
        <v>0</v>
      </c>
      <c r="BU205">
        <f>(BF205-BE205)/(BF205-AY205)</f>
        <v>0</v>
      </c>
      <c r="BV205">
        <f>(AZ205-BF205)/(AZ205-AY205)</f>
        <v>0</v>
      </c>
      <c r="BW205">
        <f>(BS205*BQ205/BE205)</f>
        <v>0</v>
      </c>
      <c r="BX205">
        <f>(1-BW205)</f>
        <v>0</v>
      </c>
      <c r="DG205">
        <f>$B$13*EF205+$C$13*EG205+$F$13*ER205*(1-EU205)</f>
        <v>0</v>
      </c>
      <c r="DH205">
        <f>DG205*DI205</f>
        <v>0</v>
      </c>
      <c r="DI205">
        <f>($B$13*$D$11+$C$13*$D$11+$F$13*((FE205+EW205)/MAX(FE205+EW205+FF205, 0.1)*$I$11+FF205/MAX(FE205+EW205+FF205, 0.1)*$J$11))/($B$13+$C$13+$F$13)</f>
        <v>0</v>
      </c>
      <c r="DJ205">
        <f>($B$13*$K$11+$C$13*$K$11+$F$13*((FE205+EW205)/MAX(FE205+EW205+FF205, 0.1)*$P$11+FF205/MAX(FE205+EW205+FF205, 0.1)*$Q$11))/($B$13+$C$13+$F$13)</f>
        <v>0</v>
      </c>
      <c r="DK205">
        <v>2.96</v>
      </c>
      <c r="DL205">
        <v>0.5</v>
      </c>
      <c r="DM205" t="s">
        <v>438</v>
      </c>
      <c r="DN205">
        <v>2</v>
      </c>
      <c r="DO205" t="b">
        <v>1</v>
      </c>
      <c r="DP205">
        <v>1759075974</v>
      </c>
      <c r="DQ205">
        <v>1439.863333333333</v>
      </c>
      <c r="DR205">
        <v>1476.651481481481</v>
      </c>
      <c r="DS205">
        <v>21.73538518518518</v>
      </c>
      <c r="DT205">
        <v>20.64317407407408</v>
      </c>
      <c r="DU205">
        <v>1439.758888888889</v>
      </c>
      <c r="DV205">
        <v>21.44934444444445</v>
      </c>
      <c r="DW205">
        <v>499.9685555555556</v>
      </c>
      <c r="DX205">
        <v>90.90806296296294</v>
      </c>
      <c r="DY205">
        <v>0.06792298888888888</v>
      </c>
      <c r="DZ205">
        <v>28.7055037037037</v>
      </c>
      <c r="EA205">
        <v>29.99592222222222</v>
      </c>
      <c r="EB205">
        <v>999.9000000000001</v>
      </c>
      <c r="EC205">
        <v>0</v>
      </c>
      <c r="ED205">
        <v>0</v>
      </c>
      <c r="EE205">
        <v>9992.682962962963</v>
      </c>
      <c r="EF205">
        <v>0</v>
      </c>
      <c r="EG205">
        <v>11.10023333333334</v>
      </c>
      <c r="EH205">
        <v>-36.78742222222223</v>
      </c>
      <c r="EI205">
        <v>1471.854814814815</v>
      </c>
      <c r="EJ205">
        <v>1507.775925925926</v>
      </c>
      <c r="EK205">
        <v>1.092205185185185</v>
      </c>
      <c r="EL205">
        <v>1476.651481481481</v>
      </c>
      <c r="EM205">
        <v>20.64317407407408</v>
      </c>
      <c r="EN205">
        <v>1.975921851851852</v>
      </c>
      <c r="EO205">
        <v>1.876631111111111</v>
      </c>
      <c r="EP205">
        <v>17.2527</v>
      </c>
      <c r="EQ205">
        <v>16.44014444444444</v>
      </c>
      <c r="ER205">
        <v>1999.99037037037</v>
      </c>
      <c r="ES205">
        <v>0.9799966666666668</v>
      </c>
      <c r="ET205">
        <v>0.02000363703703703</v>
      </c>
      <c r="EU205">
        <v>0</v>
      </c>
      <c r="EV205">
        <v>423.6207407407408</v>
      </c>
      <c r="EW205">
        <v>5.00078</v>
      </c>
      <c r="EX205">
        <v>8380.102962962963</v>
      </c>
      <c r="EY205">
        <v>16379.54444444445</v>
      </c>
      <c r="EZ205">
        <v>39.68048148148147</v>
      </c>
      <c r="FA205">
        <v>40.51377777777778</v>
      </c>
      <c r="FB205">
        <v>39.74974074074074</v>
      </c>
      <c r="FC205">
        <v>40.21737037037038</v>
      </c>
      <c r="FD205">
        <v>40.60388888888888</v>
      </c>
      <c r="FE205">
        <v>1955.08037037037</v>
      </c>
      <c r="FF205">
        <v>39.91</v>
      </c>
      <c r="FG205">
        <v>0</v>
      </c>
      <c r="FH205">
        <v>1759075973.6</v>
      </c>
      <c r="FI205">
        <v>0</v>
      </c>
      <c r="FJ205">
        <v>423.6292</v>
      </c>
      <c r="FK205">
        <v>-0.5462307751983813</v>
      </c>
      <c r="FL205">
        <v>-4.019230778225626</v>
      </c>
      <c r="FM205">
        <v>8380.1008</v>
      </c>
      <c r="FN205">
        <v>15</v>
      </c>
      <c r="FO205">
        <v>0</v>
      </c>
      <c r="FP205" t="s">
        <v>439</v>
      </c>
      <c r="FQ205">
        <v>1746989605.5</v>
      </c>
      <c r="FR205">
        <v>1746989593.5</v>
      </c>
      <c r="FS205">
        <v>0</v>
      </c>
      <c r="FT205">
        <v>-0.274</v>
      </c>
      <c r="FU205">
        <v>-0.002</v>
      </c>
      <c r="FV205">
        <v>2.549</v>
      </c>
      <c r="FW205">
        <v>0.129</v>
      </c>
      <c r="FX205">
        <v>420</v>
      </c>
      <c r="FY205">
        <v>17</v>
      </c>
      <c r="FZ205">
        <v>0.02</v>
      </c>
      <c r="GA205">
        <v>0.04</v>
      </c>
      <c r="GB205">
        <v>-36.79979512195122</v>
      </c>
      <c r="GC205">
        <v>-0.243106620209099</v>
      </c>
      <c r="GD205">
        <v>0.10434364180898</v>
      </c>
      <c r="GE205">
        <v>1</v>
      </c>
      <c r="GF205">
        <v>423.634294117647</v>
      </c>
      <c r="GG205">
        <v>-0.1415431623722768</v>
      </c>
      <c r="GH205">
        <v>0.2392657308629896</v>
      </c>
      <c r="GI205">
        <v>1</v>
      </c>
      <c r="GJ205">
        <v>1.098710487804878</v>
      </c>
      <c r="GK205">
        <v>-0.108671080139371</v>
      </c>
      <c r="GL205">
        <v>0.01083190205832156</v>
      </c>
      <c r="GM205">
        <v>0</v>
      </c>
      <c r="GN205">
        <v>2</v>
      </c>
      <c r="GO205">
        <v>3</v>
      </c>
      <c r="GP205" t="s">
        <v>446</v>
      </c>
      <c r="GQ205">
        <v>3.10228</v>
      </c>
      <c r="GR205">
        <v>2.72598</v>
      </c>
      <c r="GS205">
        <v>0.204133</v>
      </c>
      <c r="GT205">
        <v>0.207289</v>
      </c>
      <c r="GU205">
        <v>0.100886</v>
      </c>
      <c r="GV205">
        <v>0.0987039</v>
      </c>
      <c r="GW205">
        <v>20793.4</v>
      </c>
      <c r="GX205">
        <v>18813.4</v>
      </c>
      <c r="GY205">
        <v>26691.1</v>
      </c>
      <c r="GZ205">
        <v>23955.6</v>
      </c>
      <c r="HA205">
        <v>38412.7</v>
      </c>
      <c r="HB205">
        <v>31928</v>
      </c>
      <c r="HC205">
        <v>46605.3</v>
      </c>
      <c r="HD205">
        <v>37897.3</v>
      </c>
      <c r="HE205">
        <v>1.86613</v>
      </c>
      <c r="HF205">
        <v>1.86548</v>
      </c>
      <c r="HG205">
        <v>0.120379</v>
      </c>
      <c r="HH205">
        <v>0</v>
      </c>
      <c r="HI205">
        <v>28.0285</v>
      </c>
      <c r="HJ205">
        <v>999.9</v>
      </c>
      <c r="HK205">
        <v>49</v>
      </c>
      <c r="HL205">
        <v>31.2</v>
      </c>
      <c r="HM205">
        <v>24.5935</v>
      </c>
      <c r="HN205">
        <v>61.1791</v>
      </c>
      <c r="HO205">
        <v>21.9872</v>
      </c>
      <c r="HP205">
        <v>1</v>
      </c>
      <c r="HQ205">
        <v>0.150572</v>
      </c>
      <c r="HR205">
        <v>0.331449</v>
      </c>
      <c r="HS205">
        <v>20.2806</v>
      </c>
      <c r="HT205">
        <v>5.21115</v>
      </c>
      <c r="HU205">
        <v>11.98</v>
      </c>
      <c r="HV205">
        <v>4.96355</v>
      </c>
      <c r="HW205">
        <v>3.27455</v>
      </c>
      <c r="HX205">
        <v>9999</v>
      </c>
      <c r="HY205">
        <v>9999</v>
      </c>
      <c r="HZ205">
        <v>9999</v>
      </c>
      <c r="IA205">
        <v>31.8</v>
      </c>
      <c r="IB205">
        <v>1.86398</v>
      </c>
      <c r="IC205">
        <v>1.86012</v>
      </c>
      <c r="ID205">
        <v>1.85839</v>
      </c>
      <c r="IE205">
        <v>1.85977</v>
      </c>
      <c r="IF205">
        <v>1.85989</v>
      </c>
      <c r="IG205">
        <v>1.85838</v>
      </c>
      <c r="IH205">
        <v>1.85745</v>
      </c>
      <c r="II205">
        <v>1.85242</v>
      </c>
      <c r="IJ205">
        <v>0</v>
      </c>
      <c r="IK205">
        <v>0</v>
      </c>
      <c r="IL205">
        <v>0</v>
      </c>
      <c r="IM205">
        <v>0</v>
      </c>
      <c r="IN205" t="s">
        <v>441</v>
      </c>
      <c r="IO205" t="s">
        <v>442</v>
      </c>
      <c r="IP205" t="s">
        <v>443</v>
      </c>
      <c r="IQ205" t="s">
        <v>443</v>
      </c>
      <c r="IR205" t="s">
        <v>443</v>
      </c>
      <c r="IS205" t="s">
        <v>443</v>
      </c>
      <c r="IT205">
        <v>0</v>
      </c>
      <c r="IU205">
        <v>100</v>
      </c>
      <c r="IV205">
        <v>100</v>
      </c>
      <c r="IW205">
        <v>0.13</v>
      </c>
      <c r="IX205">
        <v>0.2859</v>
      </c>
      <c r="IY205">
        <v>-0.819046093373875</v>
      </c>
      <c r="IZ205">
        <v>-0.0008311593448893811</v>
      </c>
      <c r="JA205">
        <v>1.768286430498992E-06</v>
      </c>
      <c r="JB205">
        <v>-5.176383660599935E-10</v>
      </c>
      <c r="JC205">
        <v>0.01793090377665582</v>
      </c>
      <c r="JD205">
        <v>0.002652576625932546</v>
      </c>
      <c r="JE205">
        <v>0.0004569377311329863</v>
      </c>
      <c r="JF205">
        <v>1.003524486243527E-07</v>
      </c>
      <c r="JG205">
        <v>2</v>
      </c>
      <c r="JH205">
        <v>1975</v>
      </c>
      <c r="JI205">
        <v>1</v>
      </c>
      <c r="JJ205">
        <v>26</v>
      </c>
      <c r="JK205">
        <v>201439.6</v>
      </c>
      <c r="JL205">
        <v>201439.8</v>
      </c>
      <c r="JM205">
        <v>3.20923</v>
      </c>
      <c r="JN205">
        <v>2.60986</v>
      </c>
      <c r="JO205">
        <v>1.49658</v>
      </c>
      <c r="JP205">
        <v>2.34497</v>
      </c>
      <c r="JQ205">
        <v>1.54907</v>
      </c>
      <c r="JR205">
        <v>2.3938</v>
      </c>
      <c r="JS205">
        <v>36.2224</v>
      </c>
      <c r="JT205">
        <v>24.1663</v>
      </c>
      <c r="JU205">
        <v>18</v>
      </c>
      <c r="JV205">
        <v>482.341</v>
      </c>
      <c r="JW205">
        <v>496.569</v>
      </c>
      <c r="JX205">
        <v>27.1184</v>
      </c>
      <c r="JY205">
        <v>29.2004</v>
      </c>
      <c r="JZ205">
        <v>30.0005</v>
      </c>
      <c r="KA205">
        <v>29.3517</v>
      </c>
      <c r="KB205">
        <v>29.33</v>
      </c>
      <c r="KC205">
        <v>64.39060000000001</v>
      </c>
      <c r="KD205">
        <v>19.3989</v>
      </c>
      <c r="KE205">
        <v>99.62779999999999</v>
      </c>
      <c r="KF205">
        <v>27.1098</v>
      </c>
      <c r="KG205">
        <v>1523.55</v>
      </c>
      <c r="KH205">
        <v>20.7163</v>
      </c>
      <c r="KI205">
        <v>101.901</v>
      </c>
      <c r="KJ205">
        <v>91.3969</v>
      </c>
    </row>
    <row r="206" spans="1:296">
      <c r="A206">
        <v>188</v>
      </c>
      <c r="B206">
        <v>1759075986.5</v>
      </c>
      <c r="C206">
        <v>2903.400000095367</v>
      </c>
      <c r="D206" t="s">
        <v>820</v>
      </c>
      <c r="E206" t="s">
        <v>821</v>
      </c>
      <c r="F206">
        <v>5</v>
      </c>
      <c r="G206" t="s">
        <v>639</v>
      </c>
      <c r="H206">
        <v>1759075978.714286</v>
      </c>
      <c r="I206">
        <f>(J206)/1000</f>
        <v>0</v>
      </c>
      <c r="J206">
        <f>IF(DO206, AM206, AG206)</f>
        <v>0</v>
      </c>
      <c r="K206">
        <f>IF(DO206, AH206, AF206)</f>
        <v>0</v>
      </c>
      <c r="L206">
        <f>DQ206 - IF(AT206&gt;1, K206*DK206*100.0/(AV206), 0)</f>
        <v>0</v>
      </c>
      <c r="M206">
        <f>((S206-I206/2)*L206-K206)/(S206+I206/2)</f>
        <v>0</v>
      </c>
      <c r="N206">
        <f>M206*(DX206+DY206)/1000.0</f>
        <v>0</v>
      </c>
      <c r="O206">
        <f>(DQ206 - IF(AT206&gt;1, K206*DK206*100.0/(AV206), 0))*(DX206+DY206)/1000.0</f>
        <v>0</v>
      </c>
      <c r="P206">
        <f>2.0/((1/R206-1/Q206)+SIGN(R206)*SQRT((1/R206-1/Q206)*(1/R206-1/Q206) + 4*DL206/((DL206+1)*(DL206+1))*(2*1/R206*1/Q206-1/Q206*1/Q206)))</f>
        <v>0</v>
      </c>
      <c r="Q206">
        <f>IF(LEFT(DM206,1)&lt;&gt;"0",IF(LEFT(DM206,1)="1",3.0,DN206),$D$5+$E$5*(EE206*DX206/($K$5*1000))+$F$5*(EE206*DX206/($K$5*1000))*MAX(MIN(DK206,$J$5),$I$5)*MAX(MIN(DK206,$J$5),$I$5)+$G$5*MAX(MIN(DK206,$J$5),$I$5)*(EE206*DX206/($K$5*1000))+$H$5*(EE206*DX206/($K$5*1000))*(EE206*DX206/($K$5*1000)))</f>
        <v>0</v>
      </c>
      <c r="R206">
        <f>I206*(1000-(1000*0.61365*exp(17.502*V206/(240.97+V206))/(DX206+DY206)+DS206)/2)/(1000*0.61365*exp(17.502*V206/(240.97+V206))/(DX206+DY206)-DS206)</f>
        <v>0</v>
      </c>
      <c r="S206">
        <f>1/((DL206+1)/(P206/1.6)+1/(Q206/1.37)) + DL206/((DL206+1)/(P206/1.6) + DL206/(Q206/1.37))</f>
        <v>0</v>
      </c>
      <c r="T206">
        <f>(DG206*DJ206)</f>
        <v>0</v>
      </c>
      <c r="U206">
        <f>(DZ206+(T206+2*0.95*5.67E-8*(((DZ206+$B$9)+273)^4-(DZ206+273)^4)-44100*I206)/(1.84*29.3*Q206+8*0.95*5.67E-8*(DZ206+273)^3))</f>
        <v>0</v>
      </c>
      <c r="V206">
        <f>($C$9*EA206+$D$9*EB206+$E$9*U206)</f>
        <v>0</v>
      </c>
      <c r="W206">
        <f>0.61365*exp(17.502*V206/(240.97+V206))</f>
        <v>0</v>
      </c>
      <c r="X206">
        <f>(Y206/Z206*100)</f>
        <v>0</v>
      </c>
      <c r="Y206">
        <f>DS206*(DX206+DY206)/1000</f>
        <v>0</v>
      </c>
      <c r="Z206">
        <f>0.61365*exp(17.502*DZ206/(240.97+DZ206))</f>
        <v>0</v>
      </c>
      <c r="AA206">
        <f>(W206-DS206*(DX206+DY206)/1000)</f>
        <v>0</v>
      </c>
      <c r="AB206">
        <f>(-I206*44100)</f>
        <v>0</v>
      </c>
      <c r="AC206">
        <f>2*29.3*Q206*0.92*(DZ206-V206)</f>
        <v>0</v>
      </c>
      <c r="AD206">
        <f>2*0.95*5.67E-8*(((DZ206+$B$9)+273)^4-(V206+273)^4)</f>
        <v>0</v>
      </c>
      <c r="AE206">
        <f>T206+AD206+AB206+AC206</f>
        <v>0</v>
      </c>
      <c r="AF206">
        <f>DW206*AT206*(DR206-DQ206*(1000-AT206*DT206)/(1000-AT206*DS206))/(100*DK206)</f>
        <v>0</v>
      </c>
      <c r="AG206">
        <f>1000*DW206*AT206*(DS206-DT206)/(100*DK206*(1000-AT206*DS206))</f>
        <v>0</v>
      </c>
      <c r="AH206">
        <f>(AI206 - AJ206 - DX206*1E3/(8.314*(DZ206+273.15)) * AL206/DW206 * AK206) * DW206/(100*DK206) * (1000 - DT206)/1000</f>
        <v>0</v>
      </c>
      <c r="AI206">
        <v>1539.869055304565</v>
      </c>
      <c r="AJ206">
        <v>1513.073575757576</v>
      </c>
      <c r="AK206">
        <v>3.447652493297583</v>
      </c>
      <c r="AL206">
        <v>65.07679589717384</v>
      </c>
      <c r="AM206">
        <f>(AO206 - AN206 + DX206*1E3/(8.314*(DZ206+273.15)) * AQ206/DW206 * AP206) * DW206/(100*DK206) * 1000/(1000 - AO206)</f>
        <v>0</v>
      </c>
      <c r="AN206">
        <v>20.65304464</v>
      </c>
      <c r="AO206">
        <v>21.72246121212121</v>
      </c>
      <c r="AP206">
        <v>-3.562059369218732E-05</v>
      </c>
      <c r="AQ206">
        <v>105.27</v>
      </c>
      <c r="AR206">
        <v>1</v>
      </c>
      <c r="AS206">
        <v>0</v>
      </c>
      <c r="AT206">
        <f>IF(AR206*$H$15&gt;=AV206,1.0,(AV206/(AV206-AR206*$H$15)))</f>
        <v>0</v>
      </c>
      <c r="AU206">
        <f>(AT206-1)*100</f>
        <v>0</v>
      </c>
      <c r="AV206">
        <f>MAX(0,($B$15+$C$15*EE206)/(1+$D$15*EE206)*DX206/(DZ206+273)*$E$15)</f>
        <v>0</v>
      </c>
      <c r="AW206" t="s">
        <v>437</v>
      </c>
      <c r="AX206" t="s">
        <v>437</v>
      </c>
      <c r="AY206">
        <v>0</v>
      </c>
      <c r="AZ206">
        <v>0</v>
      </c>
      <c r="BA206">
        <f>1-AY206/AZ206</f>
        <v>0</v>
      </c>
      <c r="BB206">
        <v>0</v>
      </c>
      <c r="BC206" t="s">
        <v>437</v>
      </c>
      <c r="BD206" t="s">
        <v>437</v>
      </c>
      <c r="BE206">
        <v>0</v>
      </c>
      <c r="BF206">
        <v>0</v>
      </c>
      <c r="BG206">
        <f>1-BE206/BF206</f>
        <v>0</v>
      </c>
      <c r="BH206">
        <v>0.5</v>
      </c>
      <c r="BI206">
        <f>DH206</f>
        <v>0</v>
      </c>
      <c r="BJ206">
        <f>K206</f>
        <v>0</v>
      </c>
      <c r="BK206">
        <f>BG206*BH206*BI206</f>
        <v>0</v>
      </c>
      <c r="BL206">
        <f>(BJ206-BB206)/BI206</f>
        <v>0</v>
      </c>
      <c r="BM206">
        <f>(AZ206-BF206)/BF206</f>
        <v>0</v>
      </c>
      <c r="BN206">
        <f>AY206/(BA206+AY206/BF206)</f>
        <v>0</v>
      </c>
      <c r="BO206" t="s">
        <v>437</v>
      </c>
      <c r="BP206">
        <v>0</v>
      </c>
      <c r="BQ206">
        <f>IF(BP206&lt;&gt;0, BP206, BN206)</f>
        <v>0</v>
      </c>
      <c r="BR206">
        <f>1-BQ206/BF206</f>
        <v>0</v>
      </c>
      <c r="BS206">
        <f>(BF206-BE206)/(BF206-BQ206)</f>
        <v>0</v>
      </c>
      <c r="BT206">
        <f>(AZ206-BF206)/(AZ206-BQ206)</f>
        <v>0</v>
      </c>
      <c r="BU206">
        <f>(BF206-BE206)/(BF206-AY206)</f>
        <v>0</v>
      </c>
      <c r="BV206">
        <f>(AZ206-BF206)/(AZ206-AY206)</f>
        <v>0</v>
      </c>
      <c r="BW206">
        <f>(BS206*BQ206/BE206)</f>
        <v>0</v>
      </c>
      <c r="BX206">
        <f>(1-BW206)</f>
        <v>0</v>
      </c>
      <c r="DG206">
        <f>$B$13*EF206+$C$13*EG206+$F$13*ER206*(1-EU206)</f>
        <v>0</v>
      </c>
      <c r="DH206">
        <f>DG206*DI206</f>
        <v>0</v>
      </c>
      <c r="DI206">
        <f>($B$13*$D$11+$C$13*$D$11+$F$13*((FE206+EW206)/MAX(FE206+EW206+FF206, 0.1)*$I$11+FF206/MAX(FE206+EW206+FF206, 0.1)*$J$11))/($B$13+$C$13+$F$13)</f>
        <v>0</v>
      </c>
      <c r="DJ206">
        <f>($B$13*$K$11+$C$13*$K$11+$F$13*((FE206+EW206)/MAX(FE206+EW206+FF206, 0.1)*$P$11+FF206/MAX(FE206+EW206+FF206, 0.1)*$Q$11))/($B$13+$C$13+$F$13)</f>
        <v>0</v>
      </c>
      <c r="DK206">
        <v>2.96</v>
      </c>
      <c r="DL206">
        <v>0.5</v>
      </c>
      <c r="DM206" t="s">
        <v>438</v>
      </c>
      <c r="DN206">
        <v>2</v>
      </c>
      <c r="DO206" t="b">
        <v>1</v>
      </c>
      <c r="DP206">
        <v>1759075978.714286</v>
      </c>
      <c r="DQ206">
        <v>1455.682142857143</v>
      </c>
      <c r="DR206">
        <v>1492.454285714286</v>
      </c>
      <c r="DS206">
        <v>21.72998214285714</v>
      </c>
      <c r="DT206">
        <v>20.64686785714286</v>
      </c>
      <c r="DU206">
        <v>1455.561071428571</v>
      </c>
      <c r="DV206">
        <v>21.44405714285714</v>
      </c>
      <c r="DW206">
        <v>500.0284285714287</v>
      </c>
      <c r="DX206">
        <v>90.90940357142857</v>
      </c>
      <c r="DY206">
        <v>0.06777892142857143</v>
      </c>
      <c r="DZ206">
        <v>28.70342142857143</v>
      </c>
      <c r="EA206">
        <v>29.99655714285714</v>
      </c>
      <c r="EB206">
        <v>999.9000000000002</v>
      </c>
      <c r="EC206">
        <v>0</v>
      </c>
      <c r="ED206">
        <v>0</v>
      </c>
      <c r="EE206">
        <v>10006.15857142857</v>
      </c>
      <c r="EF206">
        <v>0</v>
      </c>
      <c r="EG206">
        <v>11.09495714285714</v>
      </c>
      <c r="EH206">
        <v>-36.7722</v>
      </c>
      <c r="EI206">
        <v>1488.016428571429</v>
      </c>
      <c r="EJ206">
        <v>1523.918214285714</v>
      </c>
      <c r="EK206">
        <v>1.083104285714286</v>
      </c>
      <c r="EL206">
        <v>1492.454285714286</v>
      </c>
      <c r="EM206">
        <v>20.64686785714286</v>
      </c>
      <c r="EN206">
        <v>1.975459642857143</v>
      </c>
      <c r="EO206">
        <v>1.876995</v>
      </c>
      <c r="EP206">
        <v>17.24899285714286</v>
      </c>
      <c r="EQ206">
        <v>16.44319285714285</v>
      </c>
      <c r="ER206">
        <v>1999.978928571428</v>
      </c>
      <c r="ES206">
        <v>0.9799965714285717</v>
      </c>
      <c r="ET206">
        <v>0.02000374285714285</v>
      </c>
      <c r="EU206">
        <v>0</v>
      </c>
      <c r="EV206">
        <v>423.6029285714286</v>
      </c>
      <c r="EW206">
        <v>5.00078</v>
      </c>
      <c r="EX206">
        <v>8379.71642857143</v>
      </c>
      <c r="EY206">
        <v>16379.43928571429</v>
      </c>
      <c r="EZ206">
        <v>39.6785</v>
      </c>
      <c r="FA206">
        <v>40.52214285714285</v>
      </c>
      <c r="FB206">
        <v>39.7787857142857</v>
      </c>
      <c r="FC206">
        <v>40.22071428571428</v>
      </c>
      <c r="FD206">
        <v>40.62025</v>
      </c>
      <c r="FE206">
        <v>1955.068928571429</v>
      </c>
      <c r="FF206">
        <v>39.91</v>
      </c>
      <c r="FG206">
        <v>0</v>
      </c>
      <c r="FH206">
        <v>1759075978.4</v>
      </c>
      <c r="FI206">
        <v>0</v>
      </c>
      <c r="FJ206">
        <v>423.59904</v>
      </c>
      <c r="FK206">
        <v>0.9409999837973975</v>
      </c>
      <c r="FL206">
        <v>-3.583846134198037</v>
      </c>
      <c r="FM206">
        <v>8379.7456</v>
      </c>
      <c r="FN206">
        <v>15</v>
      </c>
      <c r="FO206">
        <v>0</v>
      </c>
      <c r="FP206" t="s">
        <v>439</v>
      </c>
      <c r="FQ206">
        <v>1746989605.5</v>
      </c>
      <c r="FR206">
        <v>1746989593.5</v>
      </c>
      <c r="FS206">
        <v>0</v>
      </c>
      <c r="FT206">
        <v>-0.274</v>
      </c>
      <c r="FU206">
        <v>-0.002</v>
      </c>
      <c r="FV206">
        <v>2.549</v>
      </c>
      <c r="FW206">
        <v>0.129</v>
      </c>
      <c r="FX206">
        <v>420</v>
      </c>
      <c r="FY206">
        <v>17</v>
      </c>
      <c r="FZ206">
        <v>0.02</v>
      </c>
      <c r="GA206">
        <v>0.04</v>
      </c>
      <c r="GB206">
        <v>-36.753935</v>
      </c>
      <c r="GC206">
        <v>0.1689163227017272</v>
      </c>
      <c r="GD206">
        <v>0.1092680546866283</v>
      </c>
      <c r="GE206">
        <v>1</v>
      </c>
      <c r="GF206">
        <v>423.6558529411764</v>
      </c>
      <c r="GG206">
        <v>-0.09786096623561731</v>
      </c>
      <c r="GH206">
        <v>0.2138270511078283</v>
      </c>
      <c r="GI206">
        <v>1</v>
      </c>
      <c r="GJ206">
        <v>1.0877375</v>
      </c>
      <c r="GK206">
        <v>-0.1111636772983145</v>
      </c>
      <c r="GL206">
        <v>0.01080688270270386</v>
      </c>
      <c r="GM206">
        <v>0</v>
      </c>
      <c r="GN206">
        <v>2</v>
      </c>
      <c r="GO206">
        <v>3</v>
      </c>
      <c r="GP206" t="s">
        <v>446</v>
      </c>
      <c r="GQ206">
        <v>3.10229</v>
      </c>
      <c r="GR206">
        <v>2.72547</v>
      </c>
      <c r="GS206">
        <v>0.205531</v>
      </c>
      <c r="GT206">
        <v>0.208667</v>
      </c>
      <c r="GU206">
        <v>0.100868</v>
      </c>
      <c r="GV206">
        <v>0.0987214</v>
      </c>
      <c r="GW206">
        <v>20756.7</v>
      </c>
      <c r="GX206">
        <v>18780.8</v>
      </c>
      <c r="GY206">
        <v>26690.9</v>
      </c>
      <c r="GZ206">
        <v>23955.7</v>
      </c>
      <c r="HA206">
        <v>38413.4</v>
      </c>
      <c r="HB206">
        <v>31927.5</v>
      </c>
      <c r="HC206">
        <v>46605</v>
      </c>
      <c r="HD206">
        <v>37897.3</v>
      </c>
      <c r="HE206">
        <v>1.86618</v>
      </c>
      <c r="HF206">
        <v>1.86555</v>
      </c>
      <c r="HG206">
        <v>0.120562</v>
      </c>
      <c r="HH206">
        <v>0</v>
      </c>
      <c r="HI206">
        <v>28.0253</v>
      </c>
      <c r="HJ206">
        <v>999.9</v>
      </c>
      <c r="HK206">
        <v>49</v>
      </c>
      <c r="HL206">
        <v>31.2</v>
      </c>
      <c r="HM206">
        <v>24.594</v>
      </c>
      <c r="HN206">
        <v>60.7391</v>
      </c>
      <c r="HO206">
        <v>21.7949</v>
      </c>
      <c r="HP206">
        <v>1</v>
      </c>
      <c r="HQ206">
        <v>0.150899</v>
      </c>
      <c r="HR206">
        <v>0.341125</v>
      </c>
      <c r="HS206">
        <v>20.2804</v>
      </c>
      <c r="HT206">
        <v>5.21055</v>
      </c>
      <c r="HU206">
        <v>11.98</v>
      </c>
      <c r="HV206">
        <v>4.9636</v>
      </c>
      <c r="HW206">
        <v>3.27448</v>
      </c>
      <c r="HX206">
        <v>9999</v>
      </c>
      <c r="HY206">
        <v>9999</v>
      </c>
      <c r="HZ206">
        <v>9999</v>
      </c>
      <c r="IA206">
        <v>31.8</v>
      </c>
      <c r="IB206">
        <v>1.86401</v>
      </c>
      <c r="IC206">
        <v>1.86013</v>
      </c>
      <c r="ID206">
        <v>1.85838</v>
      </c>
      <c r="IE206">
        <v>1.85979</v>
      </c>
      <c r="IF206">
        <v>1.85989</v>
      </c>
      <c r="IG206">
        <v>1.85838</v>
      </c>
      <c r="IH206">
        <v>1.85745</v>
      </c>
      <c r="II206">
        <v>1.85242</v>
      </c>
      <c r="IJ206">
        <v>0</v>
      </c>
      <c r="IK206">
        <v>0</v>
      </c>
      <c r="IL206">
        <v>0</v>
      </c>
      <c r="IM206">
        <v>0</v>
      </c>
      <c r="IN206" t="s">
        <v>441</v>
      </c>
      <c r="IO206" t="s">
        <v>442</v>
      </c>
      <c r="IP206" t="s">
        <v>443</v>
      </c>
      <c r="IQ206" t="s">
        <v>443</v>
      </c>
      <c r="IR206" t="s">
        <v>443</v>
      </c>
      <c r="IS206" t="s">
        <v>443</v>
      </c>
      <c r="IT206">
        <v>0</v>
      </c>
      <c r="IU206">
        <v>100</v>
      </c>
      <c r="IV206">
        <v>100</v>
      </c>
      <c r="IW206">
        <v>0.15</v>
      </c>
      <c r="IX206">
        <v>0.2857</v>
      </c>
      <c r="IY206">
        <v>-0.819046093373875</v>
      </c>
      <c r="IZ206">
        <v>-0.0008311593448893811</v>
      </c>
      <c r="JA206">
        <v>1.768286430498992E-06</v>
      </c>
      <c r="JB206">
        <v>-5.176383660599935E-10</v>
      </c>
      <c r="JC206">
        <v>0.01793090377665582</v>
      </c>
      <c r="JD206">
        <v>0.002652576625932546</v>
      </c>
      <c r="JE206">
        <v>0.0004569377311329863</v>
      </c>
      <c r="JF206">
        <v>1.003524486243527E-07</v>
      </c>
      <c r="JG206">
        <v>2</v>
      </c>
      <c r="JH206">
        <v>1975</v>
      </c>
      <c r="JI206">
        <v>1</v>
      </c>
      <c r="JJ206">
        <v>26</v>
      </c>
      <c r="JK206">
        <v>201439.7</v>
      </c>
      <c r="JL206">
        <v>201439.9</v>
      </c>
      <c r="JM206">
        <v>3.23486</v>
      </c>
      <c r="JN206">
        <v>2.60132</v>
      </c>
      <c r="JO206">
        <v>1.49658</v>
      </c>
      <c r="JP206">
        <v>2.34497</v>
      </c>
      <c r="JQ206">
        <v>1.54907</v>
      </c>
      <c r="JR206">
        <v>2.39746</v>
      </c>
      <c r="JS206">
        <v>36.2224</v>
      </c>
      <c r="JT206">
        <v>24.1751</v>
      </c>
      <c r="JU206">
        <v>18</v>
      </c>
      <c r="JV206">
        <v>482.389</v>
      </c>
      <c r="JW206">
        <v>496.645</v>
      </c>
      <c r="JX206">
        <v>27.116</v>
      </c>
      <c r="JY206">
        <v>29.2023</v>
      </c>
      <c r="JZ206">
        <v>30.0003</v>
      </c>
      <c r="KA206">
        <v>29.3542</v>
      </c>
      <c r="KB206">
        <v>29.3331</v>
      </c>
      <c r="KC206">
        <v>64.914</v>
      </c>
      <c r="KD206">
        <v>19.3989</v>
      </c>
      <c r="KE206">
        <v>99.62779999999999</v>
      </c>
      <c r="KF206">
        <v>27.114</v>
      </c>
      <c r="KG206">
        <v>1536.9</v>
      </c>
      <c r="KH206">
        <v>20.7407</v>
      </c>
      <c r="KI206">
        <v>101.901</v>
      </c>
      <c r="KJ206">
        <v>91.39700000000001</v>
      </c>
    </row>
    <row r="207" spans="1:296">
      <c r="A207">
        <v>189</v>
      </c>
      <c r="B207">
        <v>1759075991.5</v>
      </c>
      <c r="C207">
        <v>2908.400000095367</v>
      </c>
      <c r="D207" t="s">
        <v>822</v>
      </c>
      <c r="E207" t="s">
        <v>823</v>
      </c>
      <c r="F207">
        <v>5</v>
      </c>
      <c r="G207" t="s">
        <v>639</v>
      </c>
      <c r="H207">
        <v>1759075984</v>
      </c>
      <c r="I207">
        <f>(J207)/1000</f>
        <v>0</v>
      </c>
      <c r="J207">
        <f>IF(DO207, AM207, AG207)</f>
        <v>0</v>
      </c>
      <c r="K207">
        <f>IF(DO207, AH207, AF207)</f>
        <v>0</v>
      </c>
      <c r="L207">
        <f>DQ207 - IF(AT207&gt;1, K207*DK207*100.0/(AV207), 0)</f>
        <v>0</v>
      </c>
      <c r="M207">
        <f>((S207-I207/2)*L207-K207)/(S207+I207/2)</f>
        <v>0</v>
      </c>
      <c r="N207">
        <f>M207*(DX207+DY207)/1000.0</f>
        <v>0</v>
      </c>
      <c r="O207">
        <f>(DQ207 - IF(AT207&gt;1, K207*DK207*100.0/(AV207), 0))*(DX207+DY207)/1000.0</f>
        <v>0</v>
      </c>
      <c r="P207">
        <f>2.0/((1/R207-1/Q207)+SIGN(R207)*SQRT((1/R207-1/Q207)*(1/R207-1/Q207) + 4*DL207/((DL207+1)*(DL207+1))*(2*1/R207*1/Q207-1/Q207*1/Q207)))</f>
        <v>0</v>
      </c>
      <c r="Q207">
        <f>IF(LEFT(DM207,1)&lt;&gt;"0",IF(LEFT(DM207,1)="1",3.0,DN207),$D$5+$E$5*(EE207*DX207/($K$5*1000))+$F$5*(EE207*DX207/($K$5*1000))*MAX(MIN(DK207,$J$5),$I$5)*MAX(MIN(DK207,$J$5),$I$5)+$G$5*MAX(MIN(DK207,$J$5),$I$5)*(EE207*DX207/($K$5*1000))+$H$5*(EE207*DX207/($K$5*1000))*(EE207*DX207/($K$5*1000)))</f>
        <v>0</v>
      </c>
      <c r="R207">
        <f>I207*(1000-(1000*0.61365*exp(17.502*V207/(240.97+V207))/(DX207+DY207)+DS207)/2)/(1000*0.61365*exp(17.502*V207/(240.97+V207))/(DX207+DY207)-DS207)</f>
        <v>0</v>
      </c>
      <c r="S207">
        <f>1/((DL207+1)/(P207/1.6)+1/(Q207/1.37)) + DL207/((DL207+1)/(P207/1.6) + DL207/(Q207/1.37))</f>
        <v>0</v>
      </c>
      <c r="T207">
        <f>(DG207*DJ207)</f>
        <v>0</v>
      </c>
      <c r="U207">
        <f>(DZ207+(T207+2*0.95*5.67E-8*(((DZ207+$B$9)+273)^4-(DZ207+273)^4)-44100*I207)/(1.84*29.3*Q207+8*0.95*5.67E-8*(DZ207+273)^3))</f>
        <v>0</v>
      </c>
      <c r="V207">
        <f>($C$9*EA207+$D$9*EB207+$E$9*U207)</f>
        <v>0</v>
      </c>
      <c r="W207">
        <f>0.61365*exp(17.502*V207/(240.97+V207))</f>
        <v>0</v>
      </c>
      <c r="X207">
        <f>(Y207/Z207*100)</f>
        <v>0</v>
      </c>
      <c r="Y207">
        <f>DS207*(DX207+DY207)/1000</f>
        <v>0</v>
      </c>
      <c r="Z207">
        <f>0.61365*exp(17.502*DZ207/(240.97+DZ207))</f>
        <v>0</v>
      </c>
      <c r="AA207">
        <f>(W207-DS207*(DX207+DY207)/1000)</f>
        <v>0</v>
      </c>
      <c r="AB207">
        <f>(-I207*44100)</f>
        <v>0</v>
      </c>
      <c r="AC207">
        <f>2*29.3*Q207*0.92*(DZ207-V207)</f>
        <v>0</v>
      </c>
      <c r="AD207">
        <f>2*0.95*5.67E-8*(((DZ207+$B$9)+273)^4-(V207+273)^4)</f>
        <v>0</v>
      </c>
      <c r="AE207">
        <f>T207+AD207+AB207+AC207</f>
        <v>0</v>
      </c>
      <c r="AF207">
        <f>DW207*AT207*(DR207-DQ207*(1000-AT207*DT207)/(1000-AT207*DS207))/(100*DK207)</f>
        <v>0</v>
      </c>
      <c r="AG207">
        <f>1000*DW207*AT207*(DS207-DT207)/(100*DK207*(1000-AT207*DS207))</f>
        <v>0</v>
      </c>
      <c r="AH207">
        <f>(AI207 - AJ207 - DX207*1E3/(8.314*(DZ207+273.15)) * AL207/DW207 * AK207) * DW207/(100*DK207) * (1000 - DT207)/1000</f>
        <v>0</v>
      </c>
      <c r="AI207">
        <v>1557.186239676289</v>
      </c>
      <c r="AJ207">
        <v>1530.235030303031</v>
      </c>
      <c r="AK207">
        <v>3.416568388701882</v>
      </c>
      <c r="AL207">
        <v>65.07679589717384</v>
      </c>
      <c r="AM207">
        <f>(AO207 - AN207 + DX207*1E3/(8.314*(DZ207+273.15)) * AQ207/DW207 * AP207) * DW207/(100*DK207) * 1000/(1000 - AO207)</f>
        <v>0</v>
      </c>
      <c r="AN207">
        <v>20.65675261333333</v>
      </c>
      <c r="AO207">
        <v>21.71658121212122</v>
      </c>
      <c r="AP207">
        <v>-3.493662621539885E-05</v>
      </c>
      <c r="AQ207">
        <v>105.27</v>
      </c>
      <c r="AR207">
        <v>1</v>
      </c>
      <c r="AS207">
        <v>0</v>
      </c>
      <c r="AT207">
        <f>IF(AR207*$H$15&gt;=AV207,1.0,(AV207/(AV207-AR207*$H$15)))</f>
        <v>0</v>
      </c>
      <c r="AU207">
        <f>(AT207-1)*100</f>
        <v>0</v>
      </c>
      <c r="AV207">
        <f>MAX(0,($B$15+$C$15*EE207)/(1+$D$15*EE207)*DX207/(DZ207+273)*$E$15)</f>
        <v>0</v>
      </c>
      <c r="AW207" t="s">
        <v>437</v>
      </c>
      <c r="AX207" t="s">
        <v>437</v>
      </c>
      <c r="AY207">
        <v>0</v>
      </c>
      <c r="AZ207">
        <v>0</v>
      </c>
      <c r="BA207">
        <f>1-AY207/AZ207</f>
        <v>0</v>
      </c>
      <c r="BB207">
        <v>0</v>
      </c>
      <c r="BC207" t="s">
        <v>437</v>
      </c>
      <c r="BD207" t="s">
        <v>437</v>
      </c>
      <c r="BE207">
        <v>0</v>
      </c>
      <c r="BF207">
        <v>0</v>
      </c>
      <c r="BG207">
        <f>1-BE207/BF207</f>
        <v>0</v>
      </c>
      <c r="BH207">
        <v>0.5</v>
      </c>
      <c r="BI207">
        <f>DH207</f>
        <v>0</v>
      </c>
      <c r="BJ207">
        <f>K207</f>
        <v>0</v>
      </c>
      <c r="BK207">
        <f>BG207*BH207*BI207</f>
        <v>0</v>
      </c>
      <c r="BL207">
        <f>(BJ207-BB207)/BI207</f>
        <v>0</v>
      </c>
      <c r="BM207">
        <f>(AZ207-BF207)/BF207</f>
        <v>0</v>
      </c>
      <c r="BN207">
        <f>AY207/(BA207+AY207/BF207)</f>
        <v>0</v>
      </c>
      <c r="BO207" t="s">
        <v>437</v>
      </c>
      <c r="BP207">
        <v>0</v>
      </c>
      <c r="BQ207">
        <f>IF(BP207&lt;&gt;0, BP207, BN207)</f>
        <v>0</v>
      </c>
      <c r="BR207">
        <f>1-BQ207/BF207</f>
        <v>0</v>
      </c>
      <c r="BS207">
        <f>(BF207-BE207)/(BF207-BQ207)</f>
        <v>0</v>
      </c>
      <c r="BT207">
        <f>(AZ207-BF207)/(AZ207-BQ207)</f>
        <v>0</v>
      </c>
      <c r="BU207">
        <f>(BF207-BE207)/(BF207-AY207)</f>
        <v>0</v>
      </c>
      <c r="BV207">
        <f>(AZ207-BF207)/(AZ207-AY207)</f>
        <v>0</v>
      </c>
      <c r="BW207">
        <f>(BS207*BQ207/BE207)</f>
        <v>0</v>
      </c>
      <c r="BX207">
        <f>(1-BW207)</f>
        <v>0</v>
      </c>
      <c r="DG207">
        <f>$B$13*EF207+$C$13*EG207+$F$13*ER207*(1-EU207)</f>
        <v>0</v>
      </c>
      <c r="DH207">
        <f>DG207*DI207</f>
        <v>0</v>
      </c>
      <c r="DI207">
        <f>($B$13*$D$11+$C$13*$D$11+$F$13*((FE207+EW207)/MAX(FE207+EW207+FF207, 0.1)*$I$11+FF207/MAX(FE207+EW207+FF207, 0.1)*$J$11))/($B$13+$C$13+$F$13)</f>
        <v>0</v>
      </c>
      <c r="DJ207">
        <f>($B$13*$K$11+$C$13*$K$11+$F$13*((FE207+EW207)/MAX(FE207+EW207+FF207, 0.1)*$P$11+FF207/MAX(FE207+EW207+FF207, 0.1)*$Q$11))/($B$13+$C$13+$F$13)</f>
        <v>0</v>
      </c>
      <c r="DK207">
        <v>2.96</v>
      </c>
      <c r="DL207">
        <v>0.5</v>
      </c>
      <c r="DM207" t="s">
        <v>438</v>
      </c>
      <c r="DN207">
        <v>2</v>
      </c>
      <c r="DO207" t="b">
        <v>1</v>
      </c>
      <c r="DP207">
        <v>1759075984</v>
      </c>
      <c r="DQ207">
        <v>1473.47</v>
      </c>
      <c r="DR207">
        <v>1510.19</v>
      </c>
      <c r="DS207">
        <v>21.72466666666666</v>
      </c>
      <c r="DT207">
        <v>20.65139629629629</v>
      </c>
      <c r="DU207">
        <v>1473.33037037037</v>
      </c>
      <c r="DV207">
        <v>21.43886296296296</v>
      </c>
      <c r="DW207">
        <v>500.0950740740741</v>
      </c>
      <c r="DX207">
        <v>90.91135185185186</v>
      </c>
      <c r="DY207">
        <v>0.0675167</v>
      </c>
      <c r="DZ207">
        <v>28.70284814814815</v>
      </c>
      <c r="EA207">
        <v>29.99415185185185</v>
      </c>
      <c r="EB207">
        <v>999.9000000000001</v>
      </c>
      <c r="EC207">
        <v>0</v>
      </c>
      <c r="ED207">
        <v>0</v>
      </c>
      <c r="EE207">
        <v>10015.80740740741</v>
      </c>
      <c r="EF207">
        <v>0</v>
      </c>
      <c r="EG207">
        <v>11.09538518518518</v>
      </c>
      <c r="EH207">
        <v>-36.72050740740741</v>
      </c>
      <c r="EI207">
        <v>1506.190740740741</v>
      </c>
      <c r="EJ207">
        <v>1542.035555555556</v>
      </c>
      <c r="EK207">
        <v>1.073273333333333</v>
      </c>
      <c r="EL207">
        <v>1510.19</v>
      </c>
      <c r="EM207">
        <v>20.65139629629629</v>
      </c>
      <c r="EN207">
        <v>1.975019259259259</v>
      </c>
      <c r="EO207">
        <v>1.877446296296296</v>
      </c>
      <c r="EP207">
        <v>17.24547037037037</v>
      </c>
      <c r="EQ207">
        <v>16.44697037037037</v>
      </c>
      <c r="ER207">
        <v>2000.006296296296</v>
      </c>
      <c r="ES207">
        <v>0.979996888888889</v>
      </c>
      <c r="ET207">
        <v>0.02000342222222222</v>
      </c>
      <c r="EU207">
        <v>0</v>
      </c>
      <c r="EV207">
        <v>423.6466666666666</v>
      </c>
      <c r="EW207">
        <v>5.00078</v>
      </c>
      <c r="EX207">
        <v>8379.476296296298</v>
      </c>
      <c r="EY207">
        <v>16379.66296296296</v>
      </c>
      <c r="EZ207">
        <v>39.68048148148147</v>
      </c>
      <c r="FA207">
        <v>40.53214814814814</v>
      </c>
      <c r="FB207">
        <v>39.78444444444444</v>
      </c>
      <c r="FC207">
        <v>40.22655555555554</v>
      </c>
      <c r="FD207">
        <v>40.63637037037036</v>
      </c>
      <c r="FE207">
        <v>1955.096296296296</v>
      </c>
      <c r="FF207">
        <v>39.91</v>
      </c>
      <c r="FG207">
        <v>0</v>
      </c>
      <c r="FH207">
        <v>1759075983.8</v>
      </c>
      <c r="FI207">
        <v>0</v>
      </c>
      <c r="FJ207">
        <v>423.6383076923076</v>
      </c>
      <c r="FK207">
        <v>-0.6774700953389446</v>
      </c>
      <c r="FL207">
        <v>-4.053675199399082</v>
      </c>
      <c r="FM207">
        <v>8379.465</v>
      </c>
      <c r="FN207">
        <v>15</v>
      </c>
      <c r="FO207">
        <v>0</v>
      </c>
      <c r="FP207" t="s">
        <v>439</v>
      </c>
      <c r="FQ207">
        <v>1746989605.5</v>
      </c>
      <c r="FR207">
        <v>1746989593.5</v>
      </c>
      <c r="FS207">
        <v>0</v>
      </c>
      <c r="FT207">
        <v>-0.274</v>
      </c>
      <c r="FU207">
        <v>-0.002</v>
      </c>
      <c r="FV207">
        <v>2.549</v>
      </c>
      <c r="FW207">
        <v>0.129</v>
      </c>
      <c r="FX207">
        <v>420</v>
      </c>
      <c r="FY207">
        <v>17</v>
      </c>
      <c r="FZ207">
        <v>0.02</v>
      </c>
      <c r="GA207">
        <v>0.04</v>
      </c>
      <c r="GB207">
        <v>-36.7466575</v>
      </c>
      <c r="GC207">
        <v>0.7766352720450539</v>
      </c>
      <c r="GD207">
        <v>0.1080922265648647</v>
      </c>
      <c r="GE207">
        <v>0</v>
      </c>
      <c r="GF207">
        <v>423.6089999999999</v>
      </c>
      <c r="GG207">
        <v>0.3204889154872282</v>
      </c>
      <c r="GH207">
        <v>0.2098217731089654</v>
      </c>
      <c r="GI207">
        <v>1</v>
      </c>
      <c r="GJ207">
        <v>1.07809625</v>
      </c>
      <c r="GK207">
        <v>-0.1163348217636038</v>
      </c>
      <c r="GL207">
        <v>0.01130479869071093</v>
      </c>
      <c r="GM207">
        <v>0</v>
      </c>
      <c r="GN207">
        <v>1</v>
      </c>
      <c r="GO207">
        <v>3</v>
      </c>
      <c r="GP207" t="s">
        <v>455</v>
      </c>
      <c r="GQ207">
        <v>3.1022</v>
      </c>
      <c r="GR207">
        <v>2.72569</v>
      </c>
      <c r="GS207">
        <v>0.206905</v>
      </c>
      <c r="GT207">
        <v>0.210019</v>
      </c>
      <c r="GU207">
        <v>0.100852</v>
      </c>
      <c r="GV207">
        <v>0.0987444</v>
      </c>
      <c r="GW207">
        <v>20720.6</v>
      </c>
      <c r="GX207">
        <v>18748.6</v>
      </c>
      <c r="GY207">
        <v>26690.6</v>
      </c>
      <c r="GZ207">
        <v>23955.6</v>
      </c>
      <c r="HA207">
        <v>38414.2</v>
      </c>
      <c r="HB207">
        <v>31926.8</v>
      </c>
      <c r="HC207">
        <v>46605</v>
      </c>
      <c r="HD207">
        <v>37897.2</v>
      </c>
      <c r="HE207">
        <v>1.86595</v>
      </c>
      <c r="HF207">
        <v>1.86593</v>
      </c>
      <c r="HG207">
        <v>0.121225</v>
      </c>
      <c r="HH207">
        <v>0</v>
      </c>
      <c r="HI207">
        <v>28.0213</v>
      </c>
      <c r="HJ207">
        <v>999.9</v>
      </c>
      <c r="HK207">
        <v>49</v>
      </c>
      <c r="HL207">
        <v>31.2</v>
      </c>
      <c r="HM207">
        <v>24.5929</v>
      </c>
      <c r="HN207">
        <v>60.9891</v>
      </c>
      <c r="HO207">
        <v>21.7829</v>
      </c>
      <c r="HP207">
        <v>1</v>
      </c>
      <c r="HQ207">
        <v>0.150948</v>
      </c>
      <c r="HR207">
        <v>0.335202</v>
      </c>
      <c r="HS207">
        <v>20.2805</v>
      </c>
      <c r="HT207">
        <v>5.2104</v>
      </c>
      <c r="HU207">
        <v>11.9798</v>
      </c>
      <c r="HV207">
        <v>4.9635</v>
      </c>
      <c r="HW207">
        <v>3.2744</v>
      </c>
      <c r="HX207">
        <v>9999</v>
      </c>
      <c r="HY207">
        <v>9999</v>
      </c>
      <c r="HZ207">
        <v>9999</v>
      </c>
      <c r="IA207">
        <v>31.8</v>
      </c>
      <c r="IB207">
        <v>1.86399</v>
      </c>
      <c r="IC207">
        <v>1.86014</v>
      </c>
      <c r="ID207">
        <v>1.85838</v>
      </c>
      <c r="IE207">
        <v>1.85976</v>
      </c>
      <c r="IF207">
        <v>1.85989</v>
      </c>
      <c r="IG207">
        <v>1.85837</v>
      </c>
      <c r="IH207">
        <v>1.85745</v>
      </c>
      <c r="II207">
        <v>1.85242</v>
      </c>
      <c r="IJ207">
        <v>0</v>
      </c>
      <c r="IK207">
        <v>0</v>
      </c>
      <c r="IL207">
        <v>0</v>
      </c>
      <c r="IM207">
        <v>0</v>
      </c>
      <c r="IN207" t="s">
        <v>441</v>
      </c>
      <c r="IO207" t="s">
        <v>442</v>
      </c>
      <c r="IP207" t="s">
        <v>443</v>
      </c>
      <c r="IQ207" t="s">
        <v>443</v>
      </c>
      <c r="IR207" t="s">
        <v>443</v>
      </c>
      <c r="IS207" t="s">
        <v>443</v>
      </c>
      <c r="IT207">
        <v>0</v>
      </c>
      <c r="IU207">
        <v>100</v>
      </c>
      <c r="IV207">
        <v>100</v>
      </c>
      <c r="IW207">
        <v>0.16</v>
      </c>
      <c r="IX207">
        <v>0.2856</v>
      </c>
      <c r="IY207">
        <v>-0.819046093373875</v>
      </c>
      <c r="IZ207">
        <v>-0.0008311593448893811</v>
      </c>
      <c r="JA207">
        <v>1.768286430498992E-06</v>
      </c>
      <c r="JB207">
        <v>-5.176383660599935E-10</v>
      </c>
      <c r="JC207">
        <v>0.01793090377665582</v>
      </c>
      <c r="JD207">
        <v>0.002652576625932546</v>
      </c>
      <c r="JE207">
        <v>0.0004569377311329863</v>
      </c>
      <c r="JF207">
        <v>1.003524486243527E-07</v>
      </c>
      <c r="JG207">
        <v>2</v>
      </c>
      <c r="JH207">
        <v>1975</v>
      </c>
      <c r="JI207">
        <v>1</v>
      </c>
      <c r="JJ207">
        <v>26</v>
      </c>
      <c r="JK207">
        <v>201439.8</v>
      </c>
      <c r="JL207">
        <v>201440</v>
      </c>
      <c r="JM207">
        <v>3.25928</v>
      </c>
      <c r="JN207">
        <v>2.60864</v>
      </c>
      <c r="JO207">
        <v>1.49658</v>
      </c>
      <c r="JP207">
        <v>2.34497</v>
      </c>
      <c r="JQ207">
        <v>1.54907</v>
      </c>
      <c r="JR207">
        <v>2.34619</v>
      </c>
      <c r="JS207">
        <v>36.2459</v>
      </c>
      <c r="JT207">
        <v>24.1751</v>
      </c>
      <c r="JU207">
        <v>18</v>
      </c>
      <c r="JV207">
        <v>482.277</v>
      </c>
      <c r="JW207">
        <v>496.915</v>
      </c>
      <c r="JX207">
        <v>27.1169</v>
      </c>
      <c r="JY207">
        <v>29.2042</v>
      </c>
      <c r="JZ207">
        <v>30.0003</v>
      </c>
      <c r="KA207">
        <v>29.3567</v>
      </c>
      <c r="KB207">
        <v>29.3356</v>
      </c>
      <c r="KC207">
        <v>65.5093</v>
      </c>
      <c r="KD207">
        <v>19.1048</v>
      </c>
      <c r="KE207">
        <v>99.62779999999999</v>
      </c>
      <c r="KF207">
        <v>27.1188</v>
      </c>
      <c r="KG207">
        <v>1556.94</v>
      </c>
      <c r="KH207">
        <v>20.7592</v>
      </c>
      <c r="KI207">
        <v>101.9</v>
      </c>
      <c r="KJ207">
        <v>91.3968</v>
      </c>
    </row>
    <row r="208" spans="1:296">
      <c r="A208">
        <v>190</v>
      </c>
      <c r="B208">
        <v>1759075996.5</v>
      </c>
      <c r="C208">
        <v>2913.400000095367</v>
      </c>
      <c r="D208" t="s">
        <v>824</v>
      </c>
      <c r="E208" t="s">
        <v>825</v>
      </c>
      <c r="F208">
        <v>5</v>
      </c>
      <c r="G208" t="s">
        <v>639</v>
      </c>
      <c r="H208">
        <v>1759075988.714286</v>
      </c>
      <c r="I208">
        <f>(J208)/1000</f>
        <v>0</v>
      </c>
      <c r="J208">
        <f>IF(DO208, AM208, AG208)</f>
        <v>0</v>
      </c>
      <c r="K208">
        <f>IF(DO208, AH208, AF208)</f>
        <v>0</v>
      </c>
      <c r="L208">
        <f>DQ208 - IF(AT208&gt;1, K208*DK208*100.0/(AV208), 0)</f>
        <v>0</v>
      </c>
      <c r="M208">
        <f>((S208-I208/2)*L208-K208)/(S208+I208/2)</f>
        <v>0</v>
      </c>
      <c r="N208">
        <f>M208*(DX208+DY208)/1000.0</f>
        <v>0</v>
      </c>
      <c r="O208">
        <f>(DQ208 - IF(AT208&gt;1, K208*DK208*100.0/(AV208), 0))*(DX208+DY208)/1000.0</f>
        <v>0</v>
      </c>
      <c r="P208">
        <f>2.0/((1/R208-1/Q208)+SIGN(R208)*SQRT((1/R208-1/Q208)*(1/R208-1/Q208) + 4*DL208/((DL208+1)*(DL208+1))*(2*1/R208*1/Q208-1/Q208*1/Q208)))</f>
        <v>0</v>
      </c>
      <c r="Q208">
        <f>IF(LEFT(DM208,1)&lt;&gt;"0",IF(LEFT(DM208,1)="1",3.0,DN208),$D$5+$E$5*(EE208*DX208/($K$5*1000))+$F$5*(EE208*DX208/($K$5*1000))*MAX(MIN(DK208,$J$5),$I$5)*MAX(MIN(DK208,$J$5),$I$5)+$G$5*MAX(MIN(DK208,$J$5),$I$5)*(EE208*DX208/($K$5*1000))+$H$5*(EE208*DX208/($K$5*1000))*(EE208*DX208/($K$5*1000)))</f>
        <v>0</v>
      </c>
      <c r="R208">
        <f>I208*(1000-(1000*0.61365*exp(17.502*V208/(240.97+V208))/(DX208+DY208)+DS208)/2)/(1000*0.61365*exp(17.502*V208/(240.97+V208))/(DX208+DY208)-DS208)</f>
        <v>0</v>
      </c>
      <c r="S208">
        <f>1/((DL208+1)/(P208/1.6)+1/(Q208/1.37)) + DL208/((DL208+1)/(P208/1.6) + DL208/(Q208/1.37))</f>
        <v>0</v>
      </c>
      <c r="T208">
        <f>(DG208*DJ208)</f>
        <v>0</v>
      </c>
      <c r="U208">
        <f>(DZ208+(T208+2*0.95*5.67E-8*(((DZ208+$B$9)+273)^4-(DZ208+273)^4)-44100*I208)/(1.84*29.3*Q208+8*0.95*5.67E-8*(DZ208+273)^3))</f>
        <v>0</v>
      </c>
      <c r="V208">
        <f>($C$9*EA208+$D$9*EB208+$E$9*U208)</f>
        <v>0</v>
      </c>
      <c r="W208">
        <f>0.61365*exp(17.502*V208/(240.97+V208))</f>
        <v>0</v>
      </c>
      <c r="X208">
        <f>(Y208/Z208*100)</f>
        <v>0</v>
      </c>
      <c r="Y208">
        <f>DS208*(DX208+DY208)/1000</f>
        <v>0</v>
      </c>
      <c r="Z208">
        <f>0.61365*exp(17.502*DZ208/(240.97+DZ208))</f>
        <v>0</v>
      </c>
      <c r="AA208">
        <f>(W208-DS208*(DX208+DY208)/1000)</f>
        <v>0</v>
      </c>
      <c r="AB208">
        <f>(-I208*44100)</f>
        <v>0</v>
      </c>
      <c r="AC208">
        <f>2*29.3*Q208*0.92*(DZ208-V208)</f>
        <v>0</v>
      </c>
      <c r="AD208">
        <f>2*0.95*5.67E-8*(((DZ208+$B$9)+273)^4-(V208+273)^4)</f>
        <v>0</v>
      </c>
      <c r="AE208">
        <f>T208+AD208+AB208+AC208</f>
        <v>0</v>
      </c>
      <c r="AF208">
        <f>DW208*AT208*(DR208-DQ208*(1000-AT208*DT208)/(1000-AT208*DS208))/(100*DK208)</f>
        <v>0</v>
      </c>
      <c r="AG208">
        <f>1000*DW208*AT208*(DS208-DT208)/(100*DK208*(1000-AT208*DS208))</f>
        <v>0</v>
      </c>
      <c r="AH208">
        <f>(AI208 - AJ208 - DX208*1E3/(8.314*(DZ208+273.15)) * AL208/DW208 * AK208) * DW208/(100*DK208) * (1000 - DT208)/1000</f>
        <v>0</v>
      </c>
      <c r="AI208">
        <v>1573.919328605694</v>
      </c>
      <c r="AJ208">
        <v>1547.322969696969</v>
      </c>
      <c r="AK208">
        <v>3.41569120138318</v>
      </c>
      <c r="AL208">
        <v>65.07679589717384</v>
      </c>
      <c r="AM208">
        <f>(AO208 - AN208 + DX208*1E3/(8.314*(DZ208+273.15)) * AQ208/DW208 * AP208) * DW208/(100*DK208) * 1000/(1000 - AO208)</f>
        <v>0</v>
      </c>
      <c r="AN208">
        <v>20.67849399999999</v>
      </c>
      <c r="AO208">
        <v>21.71561818181818</v>
      </c>
      <c r="AP208">
        <v>-4.585333858017645E-06</v>
      </c>
      <c r="AQ208">
        <v>105.27</v>
      </c>
      <c r="AR208">
        <v>0</v>
      </c>
      <c r="AS208">
        <v>0</v>
      </c>
      <c r="AT208">
        <f>IF(AR208*$H$15&gt;=AV208,1.0,(AV208/(AV208-AR208*$H$15)))</f>
        <v>0</v>
      </c>
      <c r="AU208">
        <f>(AT208-1)*100</f>
        <v>0</v>
      </c>
      <c r="AV208">
        <f>MAX(0,($B$15+$C$15*EE208)/(1+$D$15*EE208)*DX208/(DZ208+273)*$E$15)</f>
        <v>0</v>
      </c>
      <c r="AW208" t="s">
        <v>437</v>
      </c>
      <c r="AX208" t="s">
        <v>437</v>
      </c>
      <c r="AY208">
        <v>0</v>
      </c>
      <c r="AZ208">
        <v>0</v>
      </c>
      <c r="BA208">
        <f>1-AY208/AZ208</f>
        <v>0</v>
      </c>
      <c r="BB208">
        <v>0</v>
      </c>
      <c r="BC208" t="s">
        <v>437</v>
      </c>
      <c r="BD208" t="s">
        <v>437</v>
      </c>
      <c r="BE208">
        <v>0</v>
      </c>
      <c r="BF208">
        <v>0</v>
      </c>
      <c r="BG208">
        <f>1-BE208/BF208</f>
        <v>0</v>
      </c>
      <c r="BH208">
        <v>0.5</v>
      </c>
      <c r="BI208">
        <f>DH208</f>
        <v>0</v>
      </c>
      <c r="BJ208">
        <f>K208</f>
        <v>0</v>
      </c>
      <c r="BK208">
        <f>BG208*BH208*BI208</f>
        <v>0</v>
      </c>
      <c r="BL208">
        <f>(BJ208-BB208)/BI208</f>
        <v>0</v>
      </c>
      <c r="BM208">
        <f>(AZ208-BF208)/BF208</f>
        <v>0</v>
      </c>
      <c r="BN208">
        <f>AY208/(BA208+AY208/BF208)</f>
        <v>0</v>
      </c>
      <c r="BO208" t="s">
        <v>437</v>
      </c>
      <c r="BP208">
        <v>0</v>
      </c>
      <c r="BQ208">
        <f>IF(BP208&lt;&gt;0, BP208, BN208)</f>
        <v>0</v>
      </c>
      <c r="BR208">
        <f>1-BQ208/BF208</f>
        <v>0</v>
      </c>
      <c r="BS208">
        <f>(BF208-BE208)/(BF208-BQ208)</f>
        <v>0</v>
      </c>
      <c r="BT208">
        <f>(AZ208-BF208)/(AZ208-BQ208)</f>
        <v>0</v>
      </c>
      <c r="BU208">
        <f>(BF208-BE208)/(BF208-AY208)</f>
        <v>0</v>
      </c>
      <c r="BV208">
        <f>(AZ208-BF208)/(AZ208-AY208)</f>
        <v>0</v>
      </c>
      <c r="BW208">
        <f>(BS208*BQ208/BE208)</f>
        <v>0</v>
      </c>
      <c r="BX208">
        <f>(1-BW208)</f>
        <v>0</v>
      </c>
      <c r="DG208">
        <f>$B$13*EF208+$C$13*EG208+$F$13*ER208*(1-EU208)</f>
        <v>0</v>
      </c>
      <c r="DH208">
        <f>DG208*DI208</f>
        <v>0</v>
      </c>
      <c r="DI208">
        <f>($B$13*$D$11+$C$13*$D$11+$F$13*((FE208+EW208)/MAX(FE208+EW208+FF208, 0.1)*$I$11+FF208/MAX(FE208+EW208+FF208, 0.1)*$J$11))/($B$13+$C$13+$F$13)</f>
        <v>0</v>
      </c>
      <c r="DJ208">
        <f>($B$13*$K$11+$C$13*$K$11+$F$13*((FE208+EW208)/MAX(FE208+EW208+FF208, 0.1)*$P$11+FF208/MAX(FE208+EW208+FF208, 0.1)*$Q$11))/($B$13+$C$13+$F$13)</f>
        <v>0</v>
      </c>
      <c r="DK208">
        <v>2.96</v>
      </c>
      <c r="DL208">
        <v>0.5</v>
      </c>
      <c r="DM208" t="s">
        <v>438</v>
      </c>
      <c r="DN208">
        <v>2</v>
      </c>
      <c r="DO208" t="b">
        <v>1</v>
      </c>
      <c r="DP208">
        <v>1759075988.714286</v>
      </c>
      <c r="DQ208">
        <v>1489.3225</v>
      </c>
      <c r="DR208">
        <v>1525.892142857143</v>
      </c>
      <c r="DS208">
        <v>21.72005357142858</v>
      </c>
      <c r="DT208">
        <v>20.66035</v>
      </c>
      <c r="DU208">
        <v>1489.1675</v>
      </c>
      <c r="DV208">
        <v>21.43434285714286</v>
      </c>
      <c r="DW208">
        <v>500.0304642857143</v>
      </c>
      <c r="DX208">
        <v>90.91191785714287</v>
      </c>
      <c r="DY208">
        <v>0.06738485000000001</v>
      </c>
      <c r="DZ208">
        <v>28.70362499999999</v>
      </c>
      <c r="EA208">
        <v>29.99518571428572</v>
      </c>
      <c r="EB208">
        <v>999.9000000000002</v>
      </c>
      <c r="EC208">
        <v>0</v>
      </c>
      <c r="ED208">
        <v>0</v>
      </c>
      <c r="EE208">
        <v>10014.26428571429</v>
      </c>
      <c r="EF208">
        <v>0</v>
      </c>
      <c r="EG208">
        <v>11.10396428571429</v>
      </c>
      <c r="EH208">
        <v>-36.56976428571428</v>
      </c>
      <c r="EI208">
        <v>1522.387857142857</v>
      </c>
      <c r="EJ208">
        <v>1558.083214285714</v>
      </c>
      <c r="EK208">
        <v>1.059706071428572</v>
      </c>
      <c r="EL208">
        <v>1525.892142857143</v>
      </c>
      <c r="EM208">
        <v>20.66035</v>
      </c>
      <c r="EN208">
        <v>1.974611071428572</v>
      </c>
      <c r="EO208">
        <v>1.878271428571429</v>
      </c>
      <c r="EP208">
        <v>17.24220357142857</v>
      </c>
      <c r="EQ208">
        <v>16.45386785714286</v>
      </c>
      <c r="ER208">
        <v>2000</v>
      </c>
      <c r="ES208">
        <v>0.979996892857143</v>
      </c>
      <c r="ET208">
        <v>0.02000341785714286</v>
      </c>
      <c r="EU208">
        <v>0</v>
      </c>
      <c r="EV208">
        <v>423.5902500000001</v>
      </c>
      <c r="EW208">
        <v>5.00078</v>
      </c>
      <c r="EX208">
        <v>8379.171428571428</v>
      </c>
      <c r="EY208">
        <v>16379.60357142857</v>
      </c>
      <c r="EZ208">
        <v>39.69407142857143</v>
      </c>
      <c r="FA208">
        <v>40.51985714285713</v>
      </c>
      <c r="FB208">
        <v>39.77649999999999</v>
      </c>
      <c r="FC208">
        <v>40.22521428571429</v>
      </c>
      <c r="FD208">
        <v>40.69182142857142</v>
      </c>
      <c r="FE208">
        <v>1955.09</v>
      </c>
      <c r="FF208">
        <v>39.91</v>
      </c>
      <c r="FG208">
        <v>0</v>
      </c>
      <c r="FH208">
        <v>1759075988.6</v>
      </c>
      <c r="FI208">
        <v>0</v>
      </c>
      <c r="FJ208">
        <v>423.5904230769231</v>
      </c>
      <c r="FK208">
        <v>-1.230393172703366</v>
      </c>
      <c r="FL208">
        <v>-2.717264941300238</v>
      </c>
      <c r="FM208">
        <v>8379.16076923077</v>
      </c>
      <c r="FN208">
        <v>15</v>
      </c>
      <c r="FO208">
        <v>0</v>
      </c>
      <c r="FP208" t="s">
        <v>439</v>
      </c>
      <c r="FQ208">
        <v>1746989605.5</v>
      </c>
      <c r="FR208">
        <v>1746989593.5</v>
      </c>
      <c r="FS208">
        <v>0</v>
      </c>
      <c r="FT208">
        <v>-0.274</v>
      </c>
      <c r="FU208">
        <v>-0.002</v>
      </c>
      <c r="FV208">
        <v>2.549</v>
      </c>
      <c r="FW208">
        <v>0.129</v>
      </c>
      <c r="FX208">
        <v>420</v>
      </c>
      <c r="FY208">
        <v>17</v>
      </c>
      <c r="FZ208">
        <v>0.02</v>
      </c>
      <c r="GA208">
        <v>0.04</v>
      </c>
      <c r="GB208">
        <v>-36.667055</v>
      </c>
      <c r="GC208">
        <v>1.55408555347096</v>
      </c>
      <c r="GD208">
        <v>0.1747725363865849</v>
      </c>
      <c r="GE208">
        <v>0</v>
      </c>
      <c r="GF208">
        <v>423.6145882352941</v>
      </c>
      <c r="GG208">
        <v>-0.5155691430719606</v>
      </c>
      <c r="GH208">
        <v>0.1987444586940545</v>
      </c>
      <c r="GI208">
        <v>1</v>
      </c>
      <c r="GJ208">
        <v>1.0688295</v>
      </c>
      <c r="GK208">
        <v>-0.1504484803001916</v>
      </c>
      <c r="GL208">
        <v>0.01479979103737618</v>
      </c>
      <c r="GM208">
        <v>0</v>
      </c>
      <c r="GN208">
        <v>1</v>
      </c>
      <c r="GO208">
        <v>3</v>
      </c>
      <c r="GP208" t="s">
        <v>455</v>
      </c>
      <c r="GQ208">
        <v>3.10239</v>
      </c>
      <c r="GR208">
        <v>2.72521</v>
      </c>
      <c r="GS208">
        <v>0.208261</v>
      </c>
      <c r="GT208">
        <v>0.211349</v>
      </c>
      <c r="GU208">
        <v>0.100849</v>
      </c>
      <c r="GV208">
        <v>0.0988192</v>
      </c>
      <c r="GW208">
        <v>20685.2</v>
      </c>
      <c r="GX208">
        <v>18717</v>
      </c>
      <c r="GY208">
        <v>26690.6</v>
      </c>
      <c r="GZ208">
        <v>23955.5</v>
      </c>
      <c r="HA208">
        <v>38414.2</v>
      </c>
      <c r="HB208">
        <v>31924</v>
      </c>
      <c r="HC208">
        <v>46604.6</v>
      </c>
      <c r="HD208">
        <v>37896.9</v>
      </c>
      <c r="HE208">
        <v>1.8665</v>
      </c>
      <c r="HF208">
        <v>1.86567</v>
      </c>
      <c r="HG208">
        <v>0.121906</v>
      </c>
      <c r="HH208">
        <v>0</v>
      </c>
      <c r="HI208">
        <v>28.0181</v>
      </c>
      <c r="HJ208">
        <v>999.9</v>
      </c>
      <c r="HK208">
        <v>49</v>
      </c>
      <c r="HL208">
        <v>31.2</v>
      </c>
      <c r="HM208">
        <v>24.5938</v>
      </c>
      <c r="HN208">
        <v>60.5791</v>
      </c>
      <c r="HO208">
        <v>21.899</v>
      </c>
      <c r="HP208">
        <v>1</v>
      </c>
      <c r="HQ208">
        <v>0.151179</v>
      </c>
      <c r="HR208">
        <v>0.334828</v>
      </c>
      <c r="HS208">
        <v>20.2805</v>
      </c>
      <c r="HT208">
        <v>5.211</v>
      </c>
      <c r="HU208">
        <v>11.98</v>
      </c>
      <c r="HV208">
        <v>4.96315</v>
      </c>
      <c r="HW208">
        <v>3.27448</v>
      </c>
      <c r="HX208">
        <v>9999</v>
      </c>
      <c r="HY208">
        <v>9999</v>
      </c>
      <c r="HZ208">
        <v>9999</v>
      </c>
      <c r="IA208">
        <v>31.8</v>
      </c>
      <c r="IB208">
        <v>1.86398</v>
      </c>
      <c r="IC208">
        <v>1.86016</v>
      </c>
      <c r="ID208">
        <v>1.85838</v>
      </c>
      <c r="IE208">
        <v>1.85977</v>
      </c>
      <c r="IF208">
        <v>1.85989</v>
      </c>
      <c r="IG208">
        <v>1.85838</v>
      </c>
      <c r="IH208">
        <v>1.85745</v>
      </c>
      <c r="II208">
        <v>1.85242</v>
      </c>
      <c r="IJ208">
        <v>0</v>
      </c>
      <c r="IK208">
        <v>0</v>
      </c>
      <c r="IL208">
        <v>0</v>
      </c>
      <c r="IM208">
        <v>0</v>
      </c>
      <c r="IN208" t="s">
        <v>441</v>
      </c>
      <c r="IO208" t="s">
        <v>442</v>
      </c>
      <c r="IP208" t="s">
        <v>443</v>
      </c>
      <c r="IQ208" t="s">
        <v>443</v>
      </c>
      <c r="IR208" t="s">
        <v>443</v>
      </c>
      <c r="IS208" t="s">
        <v>443</v>
      </c>
      <c r="IT208">
        <v>0</v>
      </c>
      <c r="IU208">
        <v>100</v>
      </c>
      <c r="IV208">
        <v>100</v>
      </c>
      <c r="IW208">
        <v>0.18</v>
      </c>
      <c r="IX208">
        <v>0.2857</v>
      </c>
      <c r="IY208">
        <v>-0.819046093373875</v>
      </c>
      <c r="IZ208">
        <v>-0.0008311593448893811</v>
      </c>
      <c r="JA208">
        <v>1.768286430498992E-06</v>
      </c>
      <c r="JB208">
        <v>-5.176383660599935E-10</v>
      </c>
      <c r="JC208">
        <v>0.01793090377665582</v>
      </c>
      <c r="JD208">
        <v>0.002652576625932546</v>
      </c>
      <c r="JE208">
        <v>0.0004569377311329863</v>
      </c>
      <c r="JF208">
        <v>1.003524486243527E-07</v>
      </c>
      <c r="JG208">
        <v>2</v>
      </c>
      <c r="JH208">
        <v>1975</v>
      </c>
      <c r="JI208">
        <v>1</v>
      </c>
      <c r="JJ208">
        <v>26</v>
      </c>
      <c r="JK208">
        <v>201439.9</v>
      </c>
      <c r="JL208">
        <v>201440</v>
      </c>
      <c r="JM208">
        <v>3.29224</v>
      </c>
      <c r="JN208">
        <v>2.60254</v>
      </c>
      <c r="JO208">
        <v>1.49658</v>
      </c>
      <c r="JP208">
        <v>2.34497</v>
      </c>
      <c r="JQ208">
        <v>1.54907</v>
      </c>
      <c r="JR208">
        <v>2.43164</v>
      </c>
      <c r="JS208">
        <v>36.2459</v>
      </c>
      <c r="JT208">
        <v>24.1751</v>
      </c>
      <c r="JU208">
        <v>18</v>
      </c>
      <c r="JV208">
        <v>482.616</v>
      </c>
      <c r="JW208">
        <v>496.77</v>
      </c>
      <c r="JX208">
        <v>27.12</v>
      </c>
      <c r="JY208">
        <v>29.2061</v>
      </c>
      <c r="JZ208">
        <v>30.0003</v>
      </c>
      <c r="KA208">
        <v>29.3592</v>
      </c>
      <c r="KB208">
        <v>29.3381</v>
      </c>
      <c r="KC208">
        <v>66.0389</v>
      </c>
      <c r="KD208">
        <v>18.8313</v>
      </c>
      <c r="KE208">
        <v>99.62779999999999</v>
      </c>
      <c r="KF208">
        <v>27.1204</v>
      </c>
      <c r="KG208">
        <v>1570.29</v>
      </c>
      <c r="KH208">
        <v>20.779</v>
      </c>
      <c r="KI208">
        <v>101.9</v>
      </c>
      <c r="KJ208">
        <v>91.39619999999999</v>
      </c>
    </row>
    <row r="209" spans="1:296">
      <c r="A209">
        <v>191</v>
      </c>
      <c r="B209">
        <v>1759076001.5</v>
      </c>
      <c r="C209">
        <v>2918.400000095367</v>
      </c>
      <c r="D209" t="s">
        <v>826</v>
      </c>
      <c r="E209" t="s">
        <v>827</v>
      </c>
      <c r="F209">
        <v>5</v>
      </c>
      <c r="G209" t="s">
        <v>639</v>
      </c>
      <c r="H209">
        <v>1759075994</v>
      </c>
      <c r="I209">
        <f>(J209)/1000</f>
        <v>0</v>
      </c>
      <c r="J209">
        <f>IF(DO209, AM209, AG209)</f>
        <v>0</v>
      </c>
      <c r="K209">
        <f>IF(DO209, AH209, AF209)</f>
        <v>0</v>
      </c>
      <c r="L209">
        <f>DQ209 - IF(AT209&gt;1, K209*DK209*100.0/(AV209), 0)</f>
        <v>0</v>
      </c>
      <c r="M209">
        <f>((S209-I209/2)*L209-K209)/(S209+I209/2)</f>
        <v>0</v>
      </c>
      <c r="N209">
        <f>M209*(DX209+DY209)/1000.0</f>
        <v>0</v>
      </c>
      <c r="O209">
        <f>(DQ209 - IF(AT209&gt;1, K209*DK209*100.0/(AV209), 0))*(DX209+DY209)/1000.0</f>
        <v>0</v>
      </c>
      <c r="P209">
        <f>2.0/((1/R209-1/Q209)+SIGN(R209)*SQRT((1/R209-1/Q209)*(1/R209-1/Q209) + 4*DL209/((DL209+1)*(DL209+1))*(2*1/R209*1/Q209-1/Q209*1/Q209)))</f>
        <v>0</v>
      </c>
      <c r="Q209">
        <f>IF(LEFT(DM209,1)&lt;&gt;"0",IF(LEFT(DM209,1)="1",3.0,DN209),$D$5+$E$5*(EE209*DX209/($K$5*1000))+$F$5*(EE209*DX209/($K$5*1000))*MAX(MIN(DK209,$J$5),$I$5)*MAX(MIN(DK209,$J$5),$I$5)+$G$5*MAX(MIN(DK209,$J$5),$I$5)*(EE209*DX209/($K$5*1000))+$H$5*(EE209*DX209/($K$5*1000))*(EE209*DX209/($K$5*1000)))</f>
        <v>0</v>
      </c>
      <c r="R209">
        <f>I209*(1000-(1000*0.61365*exp(17.502*V209/(240.97+V209))/(DX209+DY209)+DS209)/2)/(1000*0.61365*exp(17.502*V209/(240.97+V209))/(DX209+DY209)-DS209)</f>
        <v>0</v>
      </c>
      <c r="S209">
        <f>1/((DL209+1)/(P209/1.6)+1/(Q209/1.37)) + DL209/((DL209+1)/(P209/1.6) + DL209/(Q209/1.37))</f>
        <v>0</v>
      </c>
      <c r="T209">
        <f>(DG209*DJ209)</f>
        <v>0</v>
      </c>
      <c r="U209">
        <f>(DZ209+(T209+2*0.95*5.67E-8*(((DZ209+$B$9)+273)^4-(DZ209+273)^4)-44100*I209)/(1.84*29.3*Q209+8*0.95*5.67E-8*(DZ209+273)^3))</f>
        <v>0</v>
      </c>
      <c r="V209">
        <f>($C$9*EA209+$D$9*EB209+$E$9*U209)</f>
        <v>0</v>
      </c>
      <c r="W209">
        <f>0.61365*exp(17.502*V209/(240.97+V209))</f>
        <v>0</v>
      </c>
      <c r="X209">
        <f>(Y209/Z209*100)</f>
        <v>0</v>
      </c>
      <c r="Y209">
        <f>DS209*(DX209+DY209)/1000</f>
        <v>0</v>
      </c>
      <c r="Z209">
        <f>0.61365*exp(17.502*DZ209/(240.97+DZ209))</f>
        <v>0</v>
      </c>
      <c r="AA209">
        <f>(W209-DS209*(DX209+DY209)/1000)</f>
        <v>0</v>
      </c>
      <c r="AB209">
        <f>(-I209*44100)</f>
        <v>0</v>
      </c>
      <c r="AC209">
        <f>2*29.3*Q209*0.92*(DZ209-V209)</f>
        <v>0</v>
      </c>
      <c r="AD209">
        <f>2*0.95*5.67E-8*(((DZ209+$B$9)+273)^4-(V209+273)^4)</f>
        <v>0</v>
      </c>
      <c r="AE209">
        <f>T209+AD209+AB209+AC209</f>
        <v>0</v>
      </c>
      <c r="AF209">
        <f>DW209*AT209*(DR209-DQ209*(1000-AT209*DT209)/(1000-AT209*DS209))/(100*DK209)</f>
        <v>0</v>
      </c>
      <c r="AG209">
        <f>1000*DW209*AT209*(DS209-DT209)/(100*DK209*(1000-AT209*DS209))</f>
        <v>0</v>
      </c>
      <c r="AH209">
        <f>(AI209 - AJ209 - DX209*1E3/(8.314*(DZ209+273.15)) * AL209/DW209 * AK209) * DW209/(100*DK209) * (1000 - DT209)/1000</f>
        <v>0</v>
      </c>
      <c r="AI209">
        <v>1591.305711477472</v>
      </c>
      <c r="AJ209">
        <v>1564.605878787878</v>
      </c>
      <c r="AK209">
        <v>3.455928197536985</v>
      </c>
      <c r="AL209">
        <v>65.07679589717384</v>
      </c>
      <c r="AM209">
        <f>(AO209 - AN209 + DX209*1E3/(8.314*(DZ209+273.15)) * AQ209/DW209 * AP209) * DW209/(100*DK209) * 1000/(1000 - AO209)</f>
        <v>0</v>
      </c>
      <c r="AN209">
        <v>20.70303274666666</v>
      </c>
      <c r="AO209">
        <v>21.72399212121212</v>
      </c>
      <c r="AP209">
        <v>3.656728248270735E-05</v>
      </c>
      <c r="AQ209">
        <v>105.27</v>
      </c>
      <c r="AR209">
        <v>1</v>
      </c>
      <c r="AS209">
        <v>0</v>
      </c>
      <c r="AT209">
        <f>IF(AR209*$H$15&gt;=AV209,1.0,(AV209/(AV209-AR209*$H$15)))</f>
        <v>0</v>
      </c>
      <c r="AU209">
        <f>(AT209-1)*100</f>
        <v>0</v>
      </c>
      <c r="AV209">
        <f>MAX(0,($B$15+$C$15*EE209)/(1+$D$15*EE209)*DX209/(DZ209+273)*$E$15)</f>
        <v>0</v>
      </c>
      <c r="AW209" t="s">
        <v>437</v>
      </c>
      <c r="AX209" t="s">
        <v>437</v>
      </c>
      <c r="AY209">
        <v>0</v>
      </c>
      <c r="AZ209">
        <v>0</v>
      </c>
      <c r="BA209">
        <f>1-AY209/AZ209</f>
        <v>0</v>
      </c>
      <c r="BB209">
        <v>0</v>
      </c>
      <c r="BC209" t="s">
        <v>437</v>
      </c>
      <c r="BD209" t="s">
        <v>437</v>
      </c>
      <c r="BE209">
        <v>0</v>
      </c>
      <c r="BF209">
        <v>0</v>
      </c>
      <c r="BG209">
        <f>1-BE209/BF209</f>
        <v>0</v>
      </c>
      <c r="BH209">
        <v>0.5</v>
      </c>
      <c r="BI209">
        <f>DH209</f>
        <v>0</v>
      </c>
      <c r="BJ209">
        <f>K209</f>
        <v>0</v>
      </c>
      <c r="BK209">
        <f>BG209*BH209*BI209</f>
        <v>0</v>
      </c>
      <c r="BL209">
        <f>(BJ209-BB209)/BI209</f>
        <v>0</v>
      </c>
      <c r="BM209">
        <f>(AZ209-BF209)/BF209</f>
        <v>0</v>
      </c>
      <c r="BN209">
        <f>AY209/(BA209+AY209/BF209)</f>
        <v>0</v>
      </c>
      <c r="BO209" t="s">
        <v>437</v>
      </c>
      <c r="BP209">
        <v>0</v>
      </c>
      <c r="BQ209">
        <f>IF(BP209&lt;&gt;0, BP209, BN209)</f>
        <v>0</v>
      </c>
      <c r="BR209">
        <f>1-BQ209/BF209</f>
        <v>0</v>
      </c>
      <c r="BS209">
        <f>(BF209-BE209)/(BF209-BQ209)</f>
        <v>0</v>
      </c>
      <c r="BT209">
        <f>(AZ209-BF209)/(AZ209-BQ209)</f>
        <v>0</v>
      </c>
      <c r="BU209">
        <f>(BF209-BE209)/(BF209-AY209)</f>
        <v>0</v>
      </c>
      <c r="BV209">
        <f>(AZ209-BF209)/(AZ209-AY209)</f>
        <v>0</v>
      </c>
      <c r="BW209">
        <f>(BS209*BQ209/BE209)</f>
        <v>0</v>
      </c>
      <c r="BX209">
        <f>(1-BW209)</f>
        <v>0</v>
      </c>
      <c r="DG209">
        <f>$B$13*EF209+$C$13*EG209+$F$13*ER209*(1-EU209)</f>
        <v>0</v>
      </c>
      <c r="DH209">
        <f>DG209*DI209</f>
        <v>0</v>
      </c>
      <c r="DI209">
        <f>($B$13*$D$11+$C$13*$D$11+$F$13*((FE209+EW209)/MAX(FE209+EW209+FF209, 0.1)*$I$11+FF209/MAX(FE209+EW209+FF209, 0.1)*$J$11))/($B$13+$C$13+$F$13)</f>
        <v>0</v>
      </c>
      <c r="DJ209">
        <f>($B$13*$K$11+$C$13*$K$11+$F$13*((FE209+EW209)/MAX(FE209+EW209+FF209, 0.1)*$P$11+FF209/MAX(FE209+EW209+FF209, 0.1)*$Q$11))/($B$13+$C$13+$F$13)</f>
        <v>0</v>
      </c>
      <c r="DK209">
        <v>2.96</v>
      </c>
      <c r="DL209">
        <v>0.5</v>
      </c>
      <c r="DM209" t="s">
        <v>438</v>
      </c>
      <c r="DN209">
        <v>2</v>
      </c>
      <c r="DO209" t="b">
        <v>1</v>
      </c>
      <c r="DP209">
        <v>1759075994</v>
      </c>
      <c r="DQ209">
        <v>1507.089629629629</v>
      </c>
      <c r="DR209">
        <v>1543.592222222223</v>
      </c>
      <c r="DS209">
        <v>21.71865925925926</v>
      </c>
      <c r="DT209">
        <v>20.67638888888889</v>
      </c>
      <c r="DU209">
        <v>1506.918148148148</v>
      </c>
      <c r="DV209">
        <v>21.43298148148148</v>
      </c>
      <c r="DW209">
        <v>500.0695555555557</v>
      </c>
      <c r="DX209">
        <v>90.91195555555556</v>
      </c>
      <c r="DY209">
        <v>0.0671806888888889</v>
      </c>
      <c r="DZ209">
        <v>28.70385185185186</v>
      </c>
      <c r="EA209">
        <v>30.00086666666667</v>
      </c>
      <c r="EB209">
        <v>999.9000000000001</v>
      </c>
      <c r="EC209">
        <v>0</v>
      </c>
      <c r="ED209">
        <v>0</v>
      </c>
      <c r="EE209">
        <v>10007.75518518519</v>
      </c>
      <c r="EF209">
        <v>0</v>
      </c>
      <c r="EG209">
        <v>11.1107</v>
      </c>
      <c r="EH209">
        <v>-36.50252222222222</v>
      </c>
      <c r="EI209">
        <v>1540.547407407407</v>
      </c>
      <c r="EJ209">
        <v>1576.183333333333</v>
      </c>
      <c r="EK209">
        <v>1.042282888888889</v>
      </c>
      <c r="EL209">
        <v>1543.592222222223</v>
      </c>
      <c r="EM209">
        <v>20.67638888888889</v>
      </c>
      <c r="EN209">
        <v>1.974485555555556</v>
      </c>
      <c r="EO209">
        <v>1.87972962962963</v>
      </c>
      <c r="EP209">
        <v>17.2412</v>
      </c>
      <c r="EQ209">
        <v>16.46605555555556</v>
      </c>
      <c r="ER209">
        <v>2000.005185185185</v>
      </c>
      <c r="ES209">
        <v>0.9799970000000001</v>
      </c>
      <c r="ET209">
        <v>0.02000329999999999</v>
      </c>
      <c r="EU209">
        <v>0</v>
      </c>
      <c r="EV209">
        <v>423.5726666666667</v>
      </c>
      <c r="EW209">
        <v>5.00078</v>
      </c>
      <c r="EX209">
        <v>8378.925925925925</v>
      </c>
      <c r="EY209">
        <v>16379.64814814814</v>
      </c>
      <c r="EZ209">
        <v>39.71507407407407</v>
      </c>
      <c r="FA209">
        <v>40.51599999999999</v>
      </c>
      <c r="FB209">
        <v>39.79144444444444</v>
      </c>
      <c r="FC209">
        <v>40.22655555555554</v>
      </c>
      <c r="FD209">
        <v>40.76366666666667</v>
      </c>
      <c r="FE209">
        <v>1955.095185185185</v>
      </c>
      <c r="FF209">
        <v>39.91</v>
      </c>
      <c r="FG209">
        <v>0</v>
      </c>
      <c r="FH209">
        <v>1759075993.4</v>
      </c>
      <c r="FI209">
        <v>0</v>
      </c>
      <c r="FJ209">
        <v>423.5781923076922</v>
      </c>
      <c r="FK209">
        <v>0.3378119660210959</v>
      </c>
      <c r="FL209">
        <v>-4.016752136835172</v>
      </c>
      <c r="FM209">
        <v>8378.928846153847</v>
      </c>
      <c r="FN209">
        <v>15</v>
      </c>
      <c r="FO209">
        <v>0</v>
      </c>
      <c r="FP209" t="s">
        <v>439</v>
      </c>
      <c r="FQ209">
        <v>1746989605.5</v>
      </c>
      <c r="FR209">
        <v>1746989593.5</v>
      </c>
      <c r="FS209">
        <v>0</v>
      </c>
      <c r="FT209">
        <v>-0.274</v>
      </c>
      <c r="FU209">
        <v>-0.002</v>
      </c>
      <c r="FV209">
        <v>2.549</v>
      </c>
      <c r="FW209">
        <v>0.129</v>
      </c>
      <c r="FX209">
        <v>420</v>
      </c>
      <c r="FY209">
        <v>17</v>
      </c>
      <c r="FZ209">
        <v>0.02</v>
      </c>
      <c r="GA209">
        <v>0.04</v>
      </c>
      <c r="GB209">
        <v>-36.56445365853659</v>
      </c>
      <c r="GC209">
        <v>1.029944947735167</v>
      </c>
      <c r="GD209">
        <v>0.1434736690341725</v>
      </c>
      <c r="GE209">
        <v>0</v>
      </c>
      <c r="GF209">
        <v>423.6021176470588</v>
      </c>
      <c r="GG209">
        <v>-0.4417417893721917</v>
      </c>
      <c r="GH209">
        <v>0.2006427560888626</v>
      </c>
      <c r="GI209">
        <v>1</v>
      </c>
      <c r="GJ209">
        <v>1.053418780487805</v>
      </c>
      <c r="GK209">
        <v>-0.1914380487804866</v>
      </c>
      <c r="GL209">
        <v>0.01936594763447127</v>
      </c>
      <c r="GM209">
        <v>0</v>
      </c>
      <c r="GN209">
        <v>1</v>
      </c>
      <c r="GO209">
        <v>3</v>
      </c>
      <c r="GP209" t="s">
        <v>455</v>
      </c>
      <c r="GQ209">
        <v>3.10203</v>
      </c>
      <c r="GR209">
        <v>2.72522</v>
      </c>
      <c r="GS209">
        <v>0.209621</v>
      </c>
      <c r="GT209">
        <v>0.212675</v>
      </c>
      <c r="GU209">
        <v>0.100876</v>
      </c>
      <c r="GV209">
        <v>0.0990027</v>
      </c>
      <c r="GW209">
        <v>20649.7</v>
      </c>
      <c r="GX209">
        <v>18685.4</v>
      </c>
      <c r="GY209">
        <v>26690.7</v>
      </c>
      <c r="GZ209">
        <v>23955.4</v>
      </c>
      <c r="HA209">
        <v>38413</v>
      </c>
      <c r="HB209">
        <v>31917.5</v>
      </c>
      <c r="HC209">
        <v>46604.4</v>
      </c>
      <c r="HD209">
        <v>37896.8</v>
      </c>
      <c r="HE209">
        <v>1.86567</v>
      </c>
      <c r="HF209">
        <v>1.86635</v>
      </c>
      <c r="HG209">
        <v>0.121661</v>
      </c>
      <c r="HH209">
        <v>0</v>
      </c>
      <c r="HI209">
        <v>28.0152</v>
      </c>
      <c r="HJ209">
        <v>999.9</v>
      </c>
      <c r="HK209">
        <v>49</v>
      </c>
      <c r="HL209">
        <v>31.2</v>
      </c>
      <c r="HM209">
        <v>24.5944</v>
      </c>
      <c r="HN209">
        <v>60.8291</v>
      </c>
      <c r="HO209">
        <v>21.9671</v>
      </c>
      <c r="HP209">
        <v>1</v>
      </c>
      <c r="HQ209">
        <v>0.151438</v>
      </c>
      <c r="HR209">
        <v>0.346855</v>
      </c>
      <c r="HS209">
        <v>20.2805</v>
      </c>
      <c r="HT209">
        <v>5.211</v>
      </c>
      <c r="HU209">
        <v>11.9798</v>
      </c>
      <c r="HV209">
        <v>4.96355</v>
      </c>
      <c r="HW209">
        <v>3.27448</v>
      </c>
      <c r="HX209">
        <v>9999</v>
      </c>
      <c r="HY209">
        <v>9999</v>
      </c>
      <c r="HZ209">
        <v>9999</v>
      </c>
      <c r="IA209">
        <v>31.8</v>
      </c>
      <c r="IB209">
        <v>1.86401</v>
      </c>
      <c r="IC209">
        <v>1.86015</v>
      </c>
      <c r="ID209">
        <v>1.85839</v>
      </c>
      <c r="IE209">
        <v>1.85977</v>
      </c>
      <c r="IF209">
        <v>1.85989</v>
      </c>
      <c r="IG209">
        <v>1.85837</v>
      </c>
      <c r="IH209">
        <v>1.85745</v>
      </c>
      <c r="II209">
        <v>1.85242</v>
      </c>
      <c r="IJ209">
        <v>0</v>
      </c>
      <c r="IK209">
        <v>0</v>
      </c>
      <c r="IL209">
        <v>0</v>
      </c>
      <c r="IM209">
        <v>0</v>
      </c>
      <c r="IN209" t="s">
        <v>441</v>
      </c>
      <c r="IO209" t="s">
        <v>442</v>
      </c>
      <c r="IP209" t="s">
        <v>443</v>
      </c>
      <c r="IQ209" t="s">
        <v>443</v>
      </c>
      <c r="IR209" t="s">
        <v>443</v>
      </c>
      <c r="IS209" t="s">
        <v>443</v>
      </c>
      <c r="IT209">
        <v>0</v>
      </c>
      <c r="IU209">
        <v>100</v>
      </c>
      <c r="IV209">
        <v>100</v>
      </c>
      <c r="IW209">
        <v>0.19</v>
      </c>
      <c r="IX209">
        <v>0.2858</v>
      </c>
      <c r="IY209">
        <v>-0.819046093373875</v>
      </c>
      <c r="IZ209">
        <v>-0.0008311593448893811</v>
      </c>
      <c r="JA209">
        <v>1.768286430498992E-06</v>
      </c>
      <c r="JB209">
        <v>-5.176383660599935E-10</v>
      </c>
      <c r="JC209">
        <v>0.01793090377665582</v>
      </c>
      <c r="JD209">
        <v>0.002652576625932546</v>
      </c>
      <c r="JE209">
        <v>0.0004569377311329863</v>
      </c>
      <c r="JF209">
        <v>1.003524486243527E-07</v>
      </c>
      <c r="JG209">
        <v>2</v>
      </c>
      <c r="JH209">
        <v>1975</v>
      </c>
      <c r="JI209">
        <v>1</v>
      </c>
      <c r="JJ209">
        <v>26</v>
      </c>
      <c r="JK209">
        <v>201439.9</v>
      </c>
      <c r="JL209">
        <v>201440.1</v>
      </c>
      <c r="JM209">
        <v>3.32153</v>
      </c>
      <c r="JN209">
        <v>2.60986</v>
      </c>
      <c r="JO209">
        <v>1.49658</v>
      </c>
      <c r="JP209">
        <v>2.34497</v>
      </c>
      <c r="JQ209">
        <v>1.54907</v>
      </c>
      <c r="JR209">
        <v>2.37915</v>
      </c>
      <c r="JS209">
        <v>36.2459</v>
      </c>
      <c r="JT209">
        <v>24.1663</v>
      </c>
      <c r="JU209">
        <v>18</v>
      </c>
      <c r="JV209">
        <v>482.153</v>
      </c>
      <c r="JW209">
        <v>497.24</v>
      </c>
      <c r="JX209">
        <v>27.1208</v>
      </c>
      <c r="JY209">
        <v>29.2086</v>
      </c>
      <c r="JZ209">
        <v>30.0002</v>
      </c>
      <c r="KA209">
        <v>29.3617</v>
      </c>
      <c r="KB209">
        <v>29.3406</v>
      </c>
      <c r="KC209">
        <v>66.6324</v>
      </c>
      <c r="KD209">
        <v>18.8313</v>
      </c>
      <c r="KE209">
        <v>99.62779999999999</v>
      </c>
      <c r="KF209">
        <v>27.1174</v>
      </c>
      <c r="KG209">
        <v>1590.33</v>
      </c>
      <c r="KH209">
        <v>20.788</v>
      </c>
      <c r="KI209">
        <v>101.899</v>
      </c>
      <c r="KJ209">
        <v>91.3959</v>
      </c>
    </row>
    <row r="210" spans="1:296">
      <c r="A210">
        <v>192</v>
      </c>
      <c r="B210">
        <v>1759076006.5</v>
      </c>
      <c r="C210">
        <v>2923.400000095367</v>
      </c>
      <c r="D210" t="s">
        <v>828</v>
      </c>
      <c r="E210" t="s">
        <v>829</v>
      </c>
      <c r="F210">
        <v>5</v>
      </c>
      <c r="G210" t="s">
        <v>639</v>
      </c>
      <c r="H210">
        <v>1759075998.714286</v>
      </c>
      <c r="I210">
        <f>(J210)/1000</f>
        <v>0</v>
      </c>
      <c r="J210">
        <f>IF(DO210, AM210, AG210)</f>
        <v>0</v>
      </c>
      <c r="K210">
        <f>IF(DO210, AH210, AF210)</f>
        <v>0</v>
      </c>
      <c r="L210">
        <f>DQ210 - IF(AT210&gt;1, K210*DK210*100.0/(AV210), 0)</f>
        <v>0</v>
      </c>
      <c r="M210">
        <f>((S210-I210/2)*L210-K210)/(S210+I210/2)</f>
        <v>0</v>
      </c>
      <c r="N210">
        <f>M210*(DX210+DY210)/1000.0</f>
        <v>0</v>
      </c>
      <c r="O210">
        <f>(DQ210 - IF(AT210&gt;1, K210*DK210*100.0/(AV210), 0))*(DX210+DY210)/1000.0</f>
        <v>0</v>
      </c>
      <c r="P210">
        <f>2.0/((1/R210-1/Q210)+SIGN(R210)*SQRT((1/R210-1/Q210)*(1/R210-1/Q210) + 4*DL210/((DL210+1)*(DL210+1))*(2*1/R210*1/Q210-1/Q210*1/Q210)))</f>
        <v>0</v>
      </c>
      <c r="Q210">
        <f>IF(LEFT(DM210,1)&lt;&gt;"0",IF(LEFT(DM210,1)="1",3.0,DN210),$D$5+$E$5*(EE210*DX210/($K$5*1000))+$F$5*(EE210*DX210/($K$5*1000))*MAX(MIN(DK210,$J$5),$I$5)*MAX(MIN(DK210,$J$5),$I$5)+$G$5*MAX(MIN(DK210,$J$5),$I$5)*(EE210*DX210/($K$5*1000))+$H$5*(EE210*DX210/($K$5*1000))*(EE210*DX210/($K$5*1000)))</f>
        <v>0</v>
      </c>
      <c r="R210">
        <f>I210*(1000-(1000*0.61365*exp(17.502*V210/(240.97+V210))/(DX210+DY210)+DS210)/2)/(1000*0.61365*exp(17.502*V210/(240.97+V210))/(DX210+DY210)-DS210)</f>
        <v>0</v>
      </c>
      <c r="S210">
        <f>1/((DL210+1)/(P210/1.6)+1/(Q210/1.37)) + DL210/((DL210+1)/(P210/1.6) + DL210/(Q210/1.37))</f>
        <v>0</v>
      </c>
      <c r="T210">
        <f>(DG210*DJ210)</f>
        <v>0</v>
      </c>
      <c r="U210">
        <f>(DZ210+(T210+2*0.95*5.67E-8*(((DZ210+$B$9)+273)^4-(DZ210+273)^4)-44100*I210)/(1.84*29.3*Q210+8*0.95*5.67E-8*(DZ210+273)^3))</f>
        <v>0</v>
      </c>
      <c r="V210">
        <f>($C$9*EA210+$D$9*EB210+$E$9*U210)</f>
        <v>0</v>
      </c>
      <c r="W210">
        <f>0.61365*exp(17.502*V210/(240.97+V210))</f>
        <v>0</v>
      </c>
      <c r="X210">
        <f>(Y210/Z210*100)</f>
        <v>0</v>
      </c>
      <c r="Y210">
        <f>DS210*(DX210+DY210)/1000</f>
        <v>0</v>
      </c>
      <c r="Z210">
        <f>0.61365*exp(17.502*DZ210/(240.97+DZ210))</f>
        <v>0</v>
      </c>
      <c r="AA210">
        <f>(W210-DS210*(DX210+DY210)/1000)</f>
        <v>0</v>
      </c>
      <c r="AB210">
        <f>(-I210*44100)</f>
        <v>0</v>
      </c>
      <c r="AC210">
        <f>2*29.3*Q210*0.92*(DZ210-V210)</f>
        <v>0</v>
      </c>
      <c r="AD210">
        <f>2*0.95*5.67E-8*(((DZ210+$B$9)+273)^4-(V210+273)^4)</f>
        <v>0</v>
      </c>
      <c r="AE210">
        <f>T210+AD210+AB210+AC210</f>
        <v>0</v>
      </c>
      <c r="AF210">
        <f>DW210*AT210*(DR210-DQ210*(1000-AT210*DT210)/(1000-AT210*DS210))/(100*DK210)</f>
        <v>0</v>
      </c>
      <c r="AG210">
        <f>1000*DW210*AT210*(DS210-DT210)/(100*DK210*(1000-AT210*DS210))</f>
        <v>0</v>
      </c>
      <c r="AH210">
        <f>(AI210 - AJ210 - DX210*1E3/(8.314*(DZ210+273.15)) * AL210/DW210 * AK210) * DW210/(100*DK210) * (1000 - DT210)/1000</f>
        <v>0</v>
      </c>
      <c r="AI210">
        <v>1608.453563856055</v>
      </c>
      <c r="AJ210">
        <v>1581.668424242423</v>
      </c>
      <c r="AK210">
        <v>3.417096337179741</v>
      </c>
      <c r="AL210">
        <v>65.07679589717384</v>
      </c>
      <c r="AM210">
        <f>(AO210 - AN210 + DX210*1E3/(8.314*(DZ210+273.15)) * AQ210/DW210 * AP210) * DW210/(100*DK210) * 1000/(1000 - AO210)</f>
        <v>0</v>
      </c>
      <c r="AN210">
        <v>20.78976160000001</v>
      </c>
      <c r="AO210">
        <v>21.75362484848484</v>
      </c>
      <c r="AP210">
        <v>0.007407636363630515</v>
      </c>
      <c r="AQ210">
        <v>105.27</v>
      </c>
      <c r="AR210">
        <v>0</v>
      </c>
      <c r="AS210">
        <v>0</v>
      </c>
      <c r="AT210">
        <f>IF(AR210*$H$15&gt;=AV210,1.0,(AV210/(AV210-AR210*$H$15)))</f>
        <v>0</v>
      </c>
      <c r="AU210">
        <f>(AT210-1)*100</f>
        <v>0</v>
      </c>
      <c r="AV210">
        <f>MAX(0,($B$15+$C$15*EE210)/(1+$D$15*EE210)*DX210/(DZ210+273)*$E$15)</f>
        <v>0</v>
      </c>
      <c r="AW210" t="s">
        <v>437</v>
      </c>
      <c r="AX210" t="s">
        <v>437</v>
      </c>
      <c r="AY210">
        <v>0</v>
      </c>
      <c r="AZ210">
        <v>0</v>
      </c>
      <c r="BA210">
        <f>1-AY210/AZ210</f>
        <v>0</v>
      </c>
      <c r="BB210">
        <v>0</v>
      </c>
      <c r="BC210" t="s">
        <v>437</v>
      </c>
      <c r="BD210" t="s">
        <v>437</v>
      </c>
      <c r="BE210">
        <v>0</v>
      </c>
      <c r="BF210">
        <v>0</v>
      </c>
      <c r="BG210">
        <f>1-BE210/BF210</f>
        <v>0</v>
      </c>
      <c r="BH210">
        <v>0.5</v>
      </c>
      <c r="BI210">
        <f>DH210</f>
        <v>0</v>
      </c>
      <c r="BJ210">
        <f>K210</f>
        <v>0</v>
      </c>
      <c r="BK210">
        <f>BG210*BH210*BI210</f>
        <v>0</v>
      </c>
      <c r="BL210">
        <f>(BJ210-BB210)/BI210</f>
        <v>0</v>
      </c>
      <c r="BM210">
        <f>(AZ210-BF210)/BF210</f>
        <v>0</v>
      </c>
      <c r="BN210">
        <f>AY210/(BA210+AY210/BF210)</f>
        <v>0</v>
      </c>
      <c r="BO210" t="s">
        <v>437</v>
      </c>
      <c r="BP210">
        <v>0</v>
      </c>
      <c r="BQ210">
        <f>IF(BP210&lt;&gt;0, BP210, BN210)</f>
        <v>0</v>
      </c>
      <c r="BR210">
        <f>1-BQ210/BF210</f>
        <v>0</v>
      </c>
      <c r="BS210">
        <f>(BF210-BE210)/(BF210-BQ210)</f>
        <v>0</v>
      </c>
      <c r="BT210">
        <f>(AZ210-BF210)/(AZ210-BQ210)</f>
        <v>0</v>
      </c>
      <c r="BU210">
        <f>(BF210-BE210)/(BF210-AY210)</f>
        <v>0</v>
      </c>
      <c r="BV210">
        <f>(AZ210-BF210)/(AZ210-AY210)</f>
        <v>0</v>
      </c>
      <c r="BW210">
        <f>(BS210*BQ210/BE210)</f>
        <v>0</v>
      </c>
      <c r="BX210">
        <f>(1-BW210)</f>
        <v>0</v>
      </c>
      <c r="DG210">
        <f>$B$13*EF210+$C$13*EG210+$F$13*ER210*(1-EU210)</f>
        <v>0</v>
      </c>
      <c r="DH210">
        <f>DG210*DI210</f>
        <v>0</v>
      </c>
      <c r="DI210">
        <f>($B$13*$D$11+$C$13*$D$11+$F$13*((FE210+EW210)/MAX(FE210+EW210+FF210, 0.1)*$I$11+FF210/MAX(FE210+EW210+FF210, 0.1)*$J$11))/($B$13+$C$13+$F$13)</f>
        <v>0</v>
      </c>
      <c r="DJ210">
        <f>($B$13*$K$11+$C$13*$K$11+$F$13*((FE210+EW210)/MAX(FE210+EW210+FF210, 0.1)*$P$11+FF210/MAX(FE210+EW210+FF210, 0.1)*$Q$11))/($B$13+$C$13+$F$13)</f>
        <v>0</v>
      </c>
      <c r="DK210">
        <v>2.96</v>
      </c>
      <c r="DL210">
        <v>0.5</v>
      </c>
      <c r="DM210" t="s">
        <v>438</v>
      </c>
      <c r="DN210">
        <v>2</v>
      </c>
      <c r="DO210" t="b">
        <v>1</v>
      </c>
      <c r="DP210">
        <v>1759075998.714286</v>
      </c>
      <c r="DQ210">
        <v>1522.879642857143</v>
      </c>
      <c r="DR210">
        <v>1559.340714285715</v>
      </c>
      <c r="DS210">
        <v>21.72508928571429</v>
      </c>
      <c r="DT210">
        <v>20.715175</v>
      </c>
      <c r="DU210">
        <v>1522.6925</v>
      </c>
      <c r="DV210">
        <v>21.43927142857143</v>
      </c>
      <c r="DW210">
        <v>500.0403928571428</v>
      </c>
      <c r="DX210">
        <v>90.91083928571427</v>
      </c>
      <c r="DY210">
        <v>0.06725624285714285</v>
      </c>
      <c r="DZ210">
        <v>28.70268571428571</v>
      </c>
      <c r="EA210">
        <v>29.99836071428572</v>
      </c>
      <c r="EB210">
        <v>999.9000000000002</v>
      </c>
      <c r="EC210">
        <v>0</v>
      </c>
      <c r="ED210">
        <v>0</v>
      </c>
      <c r="EE210">
        <v>9996.966071428571</v>
      </c>
      <c r="EF210">
        <v>0</v>
      </c>
      <c r="EG210">
        <v>11.1107</v>
      </c>
      <c r="EH210">
        <v>-36.46207500000001</v>
      </c>
      <c r="EI210">
        <v>1556.698571428572</v>
      </c>
      <c r="EJ210">
        <v>1592.327857142857</v>
      </c>
      <c r="EK210">
        <v>1.0099155</v>
      </c>
      <c r="EL210">
        <v>1559.340714285715</v>
      </c>
      <c r="EM210">
        <v>20.715175</v>
      </c>
      <c r="EN210">
        <v>1.975045714285715</v>
      </c>
      <c r="EO210">
        <v>1.883232857142858</v>
      </c>
      <c r="EP210">
        <v>17.24568214285714</v>
      </c>
      <c r="EQ210">
        <v>16.49528928571429</v>
      </c>
      <c r="ER210">
        <v>2000.001071428571</v>
      </c>
      <c r="ES210">
        <v>0.9799970000000001</v>
      </c>
      <c r="ET210">
        <v>0.02000329999999999</v>
      </c>
      <c r="EU210">
        <v>0</v>
      </c>
      <c r="EV210">
        <v>423.5040714285714</v>
      </c>
      <c r="EW210">
        <v>5.00078</v>
      </c>
      <c r="EX210">
        <v>8378.519999999999</v>
      </c>
      <c r="EY210">
        <v>16379.61785714286</v>
      </c>
      <c r="EZ210">
        <v>39.67835714285713</v>
      </c>
      <c r="FA210">
        <v>40.511</v>
      </c>
      <c r="FB210">
        <v>39.85921428571429</v>
      </c>
      <c r="FC210">
        <v>40.20728571428571</v>
      </c>
      <c r="FD210">
        <v>40.76989285714285</v>
      </c>
      <c r="FE210">
        <v>1955.091071428571</v>
      </c>
      <c r="FF210">
        <v>39.91</v>
      </c>
      <c r="FG210">
        <v>0</v>
      </c>
      <c r="FH210">
        <v>1759075998.8</v>
      </c>
      <c r="FI210">
        <v>0</v>
      </c>
      <c r="FJ210">
        <v>423.5406</v>
      </c>
      <c r="FK210">
        <v>-0.2224615201357321</v>
      </c>
      <c r="FL210">
        <v>-6.066153857551859</v>
      </c>
      <c r="FM210">
        <v>8378.462</v>
      </c>
      <c r="FN210">
        <v>15</v>
      </c>
      <c r="FO210">
        <v>0</v>
      </c>
      <c r="FP210" t="s">
        <v>439</v>
      </c>
      <c r="FQ210">
        <v>1746989605.5</v>
      </c>
      <c r="FR210">
        <v>1746989593.5</v>
      </c>
      <c r="FS210">
        <v>0</v>
      </c>
      <c r="FT210">
        <v>-0.274</v>
      </c>
      <c r="FU210">
        <v>-0.002</v>
      </c>
      <c r="FV210">
        <v>2.549</v>
      </c>
      <c r="FW210">
        <v>0.129</v>
      </c>
      <c r="FX210">
        <v>420</v>
      </c>
      <c r="FY210">
        <v>17</v>
      </c>
      <c r="FZ210">
        <v>0.02</v>
      </c>
      <c r="GA210">
        <v>0.04</v>
      </c>
      <c r="GB210">
        <v>-36.50651000000001</v>
      </c>
      <c r="GC210">
        <v>0.5219234521576519</v>
      </c>
      <c r="GD210">
        <v>0.1502917442842421</v>
      </c>
      <c r="GE210">
        <v>0</v>
      </c>
      <c r="GF210">
        <v>423.5502647058823</v>
      </c>
      <c r="GG210">
        <v>-0.2179831894617091</v>
      </c>
      <c r="GH210">
        <v>0.1856508913531179</v>
      </c>
      <c r="GI210">
        <v>1</v>
      </c>
      <c r="GJ210">
        <v>1.023141825</v>
      </c>
      <c r="GK210">
        <v>-0.3802888367729859</v>
      </c>
      <c r="GL210">
        <v>0.03862038568093767</v>
      </c>
      <c r="GM210">
        <v>0</v>
      </c>
      <c r="GN210">
        <v>1</v>
      </c>
      <c r="GO210">
        <v>3</v>
      </c>
      <c r="GP210" t="s">
        <v>455</v>
      </c>
      <c r="GQ210">
        <v>3.10243</v>
      </c>
      <c r="GR210">
        <v>2.7253</v>
      </c>
      <c r="GS210">
        <v>0.210958</v>
      </c>
      <c r="GT210">
        <v>0.214037</v>
      </c>
      <c r="GU210">
        <v>0.100976</v>
      </c>
      <c r="GV210">
        <v>0.0991928</v>
      </c>
      <c r="GW210">
        <v>20614.6</v>
      </c>
      <c r="GX210">
        <v>18653</v>
      </c>
      <c r="GY210">
        <v>26690.5</v>
      </c>
      <c r="GZ210">
        <v>23955.3</v>
      </c>
      <c r="HA210">
        <v>38408.9</v>
      </c>
      <c r="HB210">
        <v>31910.8</v>
      </c>
      <c r="HC210">
        <v>46604.3</v>
      </c>
      <c r="HD210">
        <v>37896.7</v>
      </c>
      <c r="HE210">
        <v>1.86637</v>
      </c>
      <c r="HF210">
        <v>1.8657</v>
      </c>
      <c r="HG210">
        <v>0.121776</v>
      </c>
      <c r="HH210">
        <v>0</v>
      </c>
      <c r="HI210">
        <v>28.014</v>
      </c>
      <c r="HJ210">
        <v>999.9</v>
      </c>
      <c r="HK210">
        <v>49</v>
      </c>
      <c r="HL210">
        <v>31.2</v>
      </c>
      <c r="HM210">
        <v>24.5964</v>
      </c>
      <c r="HN210">
        <v>60.5391</v>
      </c>
      <c r="HO210">
        <v>21.7548</v>
      </c>
      <c r="HP210">
        <v>1</v>
      </c>
      <c r="HQ210">
        <v>0.151469</v>
      </c>
      <c r="HR210">
        <v>0.345877</v>
      </c>
      <c r="HS210">
        <v>20.2804</v>
      </c>
      <c r="HT210">
        <v>5.21115</v>
      </c>
      <c r="HU210">
        <v>11.9798</v>
      </c>
      <c r="HV210">
        <v>4.96335</v>
      </c>
      <c r="HW210">
        <v>3.2744</v>
      </c>
      <c r="HX210">
        <v>9999</v>
      </c>
      <c r="HY210">
        <v>9999</v>
      </c>
      <c r="HZ210">
        <v>9999</v>
      </c>
      <c r="IA210">
        <v>31.8</v>
      </c>
      <c r="IB210">
        <v>1.86401</v>
      </c>
      <c r="IC210">
        <v>1.86017</v>
      </c>
      <c r="ID210">
        <v>1.85838</v>
      </c>
      <c r="IE210">
        <v>1.85979</v>
      </c>
      <c r="IF210">
        <v>1.85989</v>
      </c>
      <c r="IG210">
        <v>1.85837</v>
      </c>
      <c r="IH210">
        <v>1.85745</v>
      </c>
      <c r="II210">
        <v>1.85243</v>
      </c>
      <c r="IJ210">
        <v>0</v>
      </c>
      <c r="IK210">
        <v>0</v>
      </c>
      <c r="IL210">
        <v>0</v>
      </c>
      <c r="IM210">
        <v>0</v>
      </c>
      <c r="IN210" t="s">
        <v>441</v>
      </c>
      <c r="IO210" t="s">
        <v>442</v>
      </c>
      <c r="IP210" t="s">
        <v>443</v>
      </c>
      <c r="IQ210" t="s">
        <v>443</v>
      </c>
      <c r="IR210" t="s">
        <v>443</v>
      </c>
      <c r="IS210" t="s">
        <v>443</v>
      </c>
      <c r="IT210">
        <v>0</v>
      </c>
      <c r="IU210">
        <v>100</v>
      </c>
      <c r="IV210">
        <v>100</v>
      </c>
      <c r="IW210">
        <v>0.21</v>
      </c>
      <c r="IX210">
        <v>0.2865</v>
      </c>
      <c r="IY210">
        <v>-0.819046093373875</v>
      </c>
      <c r="IZ210">
        <v>-0.0008311593448893811</v>
      </c>
      <c r="JA210">
        <v>1.768286430498992E-06</v>
      </c>
      <c r="JB210">
        <v>-5.176383660599935E-10</v>
      </c>
      <c r="JC210">
        <v>0.01793090377665582</v>
      </c>
      <c r="JD210">
        <v>0.002652576625932546</v>
      </c>
      <c r="JE210">
        <v>0.0004569377311329863</v>
      </c>
      <c r="JF210">
        <v>1.003524486243527E-07</v>
      </c>
      <c r="JG210">
        <v>2</v>
      </c>
      <c r="JH210">
        <v>1975</v>
      </c>
      <c r="JI210">
        <v>1</v>
      </c>
      <c r="JJ210">
        <v>26</v>
      </c>
      <c r="JK210">
        <v>201440</v>
      </c>
      <c r="JL210">
        <v>201440.2</v>
      </c>
      <c r="JM210">
        <v>3.34473</v>
      </c>
      <c r="JN210">
        <v>2.59644</v>
      </c>
      <c r="JO210">
        <v>1.49658</v>
      </c>
      <c r="JP210">
        <v>2.34497</v>
      </c>
      <c r="JQ210">
        <v>1.54907</v>
      </c>
      <c r="JR210">
        <v>2.44995</v>
      </c>
      <c r="JS210">
        <v>36.2459</v>
      </c>
      <c r="JT210">
        <v>24.1751</v>
      </c>
      <c r="JU210">
        <v>18</v>
      </c>
      <c r="JV210">
        <v>482.581</v>
      </c>
      <c r="JW210">
        <v>496.83</v>
      </c>
      <c r="JX210">
        <v>27.1182</v>
      </c>
      <c r="JY210">
        <v>29.2112</v>
      </c>
      <c r="JZ210">
        <v>30.0002</v>
      </c>
      <c r="KA210">
        <v>29.3642</v>
      </c>
      <c r="KB210">
        <v>29.3432</v>
      </c>
      <c r="KC210">
        <v>67.1447</v>
      </c>
      <c r="KD210">
        <v>18.8313</v>
      </c>
      <c r="KE210">
        <v>99.62779999999999</v>
      </c>
      <c r="KF210">
        <v>27.1184</v>
      </c>
      <c r="KG210">
        <v>1603.69</v>
      </c>
      <c r="KH210">
        <v>20.7725</v>
      </c>
      <c r="KI210">
        <v>101.899</v>
      </c>
      <c r="KJ210">
        <v>91.39570000000001</v>
      </c>
    </row>
    <row r="211" spans="1:296">
      <c r="A211">
        <v>193</v>
      </c>
      <c r="B211">
        <v>1759079817.5</v>
      </c>
      <c r="C211">
        <v>6734.400000095367</v>
      </c>
      <c r="D211" t="s">
        <v>830</v>
      </c>
      <c r="E211" t="s">
        <v>831</v>
      </c>
      <c r="F211">
        <v>5</v>
      </c>
      <c r="G211" t="s">
        <v>832</v>
      </c>
      <c r="H211">
        <v>1759079809.5</v>
      </c>
      <c r="I211">
        <f>(J211)/1000</f>
        <v>0</v>
      </c>
      <c r="J211">
        <f>IF(DO211, AM211, AG211)</f>
        <v>0</v>
      </c>
      <c r="K211">
        <f>IF(DO211, AH211, AF211)</f>
        <v>0</v>
      </c>
      <c r="L211">
        <f>DQ211 - IF(AT211&gt;1, K211*DK211*100.0/(AV211), 0)</f>
        <v>0</v>
      </c>
      <c r="M211">
        <f>((S211-I211/2)*L211-K211)/(S211+I211/2)</f>
        <v>0</v>
      </c>
      <c r="N211">
        <f>M211*(DX211+DY211)/1000.0</f>
        <v>0</v>
      </c>
      <c r="O211">
        <f>(DQ211 - IF(AT211&gt;1, K211*DK211*100.0/(AV211), 0))*(DX211+DY211)/1000.0</f>
        <v>0</v>
      </c>
      <c r="P211">
        <f>2.0/((1/R211-1/Q211)+SIGN(R211)*SQRT((1/R211-1/Q211)*(1/R211-1/Q211) + 4*DL211/((DL211+1)*(DL211+1))*(2*1/R211*1/Q211-1/Q211*1/Q211)))</f>
        <v>0</v>
      </c>
      <c r="Q211">
        <f>IF(LEFT(DM211,1)&lt;&gt;"0",IF(LEFT(DM211,1)="1",3.0,DN211),$D$5+$E$5*(EE211*DX211/($K$5*1000))+$F$5*(EE211*DX211/($K$5*1000))*MAX(MIN(DK211,$J$5),$I$5)*MAX(MIN(DK211,$J$5),$I$5)+$G$5*MAX(MIN(DK211,$J$5),$I$5)*(EE211*DX211/($K$5*1000))+$H$5*(EE211*DX211/($K$5*1000))*(EE211*DX211/($K$5*1000)))</f>
        <v>0</v>
      </c>
      <c r="R211">
        <f>I211*(1000-(1000*0.61365*exp(17.502*V211/(240.97+V211))/(DX211+DY211)+DS211)/2)/(1000*0.61365*exp(17.502*V211/(240.97+V211))/(DX211+DY211)-DS211)</f>
        <v>0</v>
      </c>
      <c r="S211">
        <f>1/((DL211+1)/(P211/1.6)+1/(Q211/1.37)) + DL211/((DL211+1)/(P211/1.6) + DL211/(Q211/1.37))</f>
        <v>0</v>
      </c>
      <c r="T211">
        <f>(DG211*DJ211)</f>
        <v>0</v>
      </c>
      <c r="U211">
        <f>(DZ211+(T211+2*0.95*5.67E-8*(((DZ211+$B$9)+273)^4-(DZ211+273)^4)-44100*I211)/(1.84*29.3*Q211+8*0.95*5.67E-8*(DZ211+273)^3))</f>
        <v>0</v>
      </c>
      <c r="V211">
        <f>($C$9*EA211+$D$9*EB211+$E$9*U211)</f>
        <v>0</v>
      </c>
      <c r="W211">
        <f>0.61365*exp(17.502*V211/(240.97+V211))</f>
        <v>0</v>
      </c>
      <c r="X211">
        <f>(Y211/Z211*100)</f>
        <v>0</v>
      </c>
      <c r="Y211">
        <f>DS211*(DX211+DY211)/1000</f>
        <v>0</v>
      </c>
      <c r="Z211">
        <f>0.61365*exp(17.502*DZ211/(240.97+DZ211))</f>
        <v>0</v>
      </c>
      <c r="AA211">
        <f>(W211-DS211*(DX211+DY211)/1000)</f>
        <v>0</v>
      </c>
      <c r="AB211">
        <f>(-I211*44100)</f>
        <v>0</v>
      </c>
      <c r="AC211">
        <f>2*29.3*Q211*0.92*(DZ211-V211)</f>
        <v>0</v>
      </c>
      <c r="AD211">
        <f>2*0.95*5.67E-8*(((DZ211+$B$9)+273)^4-(V211+273)^4)</f>
        <v>0</v>
      </c>
      <c r="AE211">
        <f>T211+AD211+AB211+AC211</f>
        <v>0</v>
      </c>
      <c r="AF211">
        <f>DW211*AT211*(DR211-DQ211*(1000-AT211*DT211)/(1000-AT211*DS211))/(100*DK211)</f>
        <v>0</v>
      </c>
      <c r="AG211">
        <f>1000*DW211*AT211*(DS211-DT211)/(100*DK211*(1000-AT211*DS211))</f>
        <v>0</v>
      </c>
      <c r="AH211">
        <f>(AI211 - AJ211 - DX211*1E3/(8.314*(DZ211+273.15)) * AL211/DW211 * AK211) * DW211/(100*DK211) * (1000 - DT211)/1000</f>
        <v>0</v>
      </c>
      <c r="AI211">
        <v>428.7108100641066</v>
      </c>
      <c r="AJ211">
        <v>411.6167818181818</v>
      </c>
      <c r="AK211">
        <v>0.009136654207294122</v>
      </c>
      <c r="AL211">
        <v>65.07899341637443</v>
      </c>
      <c r="AM211">
        <f>(AO211 - AN211 + DX211*1E3/(8.314*(DZ211+273.15)) * AQ211/DW211 * AP211) * DW211/(100*DK211) * 1000/(1000 - AO211)</f>
        <v>0</v>
      </c>
      <c r="AN211">
        <v>19.26472867064559</v>
      </c>
      <c r="AO211">
        <v>21.53387030303031</v>
      </c>
      <c r="AP211">
        <v>-1.288881504434025E-05</v>
      </c>
      <c r="AQ211">
        <v>105.2538477165729</v>
      </c>
      <c r="AR211">
        <v>0</v>
      </c>
      <c r="AS211">
        <v>0</v>
      </c>
      <c r="AT211">
        <f>IF(AR211*$H$15&gt;=AV211,1.0,(AV211/(AV211-AR211*$H$15)))</f>
        <v>0</v>
      </c>
      <c r="AU211">
        <f>(AT211-1)*100</f>
        <v>0</v>
      </c>
      <c r="AV211">
        <f>MAX(0,($B$15+$C$15*EE211)/(1+$D$15*EE211)*DX211/(DZ211+273)*$E$15)</f>
        <v>0</v>
      </c>
      <c r="AW211" t="s">
        <v>437</v>
      </c>
      <c r="AX211" t="s">
        <v>437</v>
      </c>
      <c r="AY211">
        <v>0</v>
      </c>
      <c r="AZ211">
        <v>0</v>
      </c>
      <c r="BA211">
        <f>1-AY211/AZ211</f>
        <v>0</v>
      </c>
      <c r="BB211">
        <v>0</v>
      </c>
      <c r="BC211" t="s">
        <v>437</v>
      </c>
      <c r="BD211" t="s">
        <v>437</v>
      </c>
      <c r="BE211">
        <v>0</v>
      </c>
      <c r="BF211">
        <v>0</v>
      </c>
      <c r="BG211">
        <f>1-BE211/BF211</f>
        <v>0</v>
      </c>
      <c r="BH211">
        <v>0.5</v>
      </c>
      <c r="BI211">
        <f>DH211</f>
        <v>0</v>
      </c>
      <c r="BJ211">
        <f>K211</f>
        <v>0</v>
      </c>
      <c r="BK211">
        <f>BG211*BH211*BI211</f>
        <v>0</v>
      </c>
      <c r="BL211">
        <f>(BJ211-BB211)/BI211</f>
        <v>0</v>
      </c>
      <c r="BM211">
        <f>(AZ211-BF211)/BF211</f>
        <v>0</v>
      </c>
      <c r="BN211">
        <f>AY211/(BA211+AY211/BF211)</f>
        <v>0</v>
      </c>
      <c r="BO211" t="s">
        <v>437</v>
      </c>
      <c r="BP211">
        <v>0</v>
      </c>
      <c r="BQ211">
        <f>IF(BP211&lt;&gt;0, BP211, BN211)</f>
        <v>0</v>
      </c>
      <c r="BR211">
        <f>1-BQ211/BF211</f>
        <v>0</v>
      </c>
      <c r="BS211">
        <f>(BF211-BE211)/(BF211-BQ211)</f>
        <v>0</v>
      </c>
      <c r="BT211">
        <f>(AZ211-BF211)/(AZ211-BQ211)</f>
        <v>0</v>
      </c>
      <c r="BU211">
        <f>(BF211-BE211)/(BF211-AY211)</f>
        <v>0</v>
      </c>
      <c r="BV211">
        <f>(AZ211-BF211)/(AZ211-AY211)</f>
        <v>0</v>
      </c>
      <c r="BW211">
        <f>(BS211*BQ211/BE211)</f>
        <v>0</v>
      </c>
      <c r="BX211">
        <f>(1-BW211)</f>
        <v>0</v>
      </c>
      <c r="DG211">
        <f>$B$13*EF211+$C$13*EG211+$F$13*ER211*(1-EU211)</f>
        <v>0</v>
      </c>
      <c r="DH211">
        <f>DG211*DI211</f>
        <v>0</v>
      </c>
      <c r="DI211">
        <f>($B$13*$D$11+$C$13*$D$11+$F$13*((FE211+EW211)/MAX(FE211+EW211+FF211, 0.1)*$I$11+FF211/MAX(FE211+EW211+FF211, 0.1)*$J$11))/($B$13+$C$13+$F$13)</f>
        <v>0</v>
      </c>
      <c r="DJ211">
        <f>($B$13*$K$11+$C$13*$K$11+$F$13*((FE211+EW211)/MAX(FE211+EW211+FF211, 0.1)*$P$11+FF211/MAX(FE211+EW211+FF211, 0.1)*$Q$11))/($B$13+$C$13+$F$13)</f>
        <v>0</v>
      </c>
      <c r="DK211">
        <v>3.21</v>
      </c>
      <c r="DL211">
        <v>0.5</v>
      </c>
      <c r="DM211" t="s">
        <v>438</v>
      </c>
      <c r="DN211">
        <v>2</v>
      </c>
      <c r="DO211" t="b">
        <v>1</v>
      </c>
      <c r="DP211">
        <v>1759079809.5</v>
      </c>
      <c r="DQ211">
        <v>402.6847096774194</v>
      </c>
      <c r="DR211">
        <v>420.4472580645162</v>
      </c>
      <c r="DS211">
        <v>21.53247741935484</v>
      </c>
      <c r="DT211">
        <v>19.25975483870968</v>
      </c>
      <c r="DU211">
        <v>403.5852258064516</v>
      </c>
      <c r="DV211">
        <v>21.25086129032257</v>
      </c>
      <c r="DW211">
        <v>499.9776451612903</v>
      </c>
      <c r="DX211">
        <v>90.88326774193547</v>
      </c>
      <c r="DY211">
        <v>0.06803745806451612</v>
      </c>
      <c r="DZ211">
        <v>28.60682903225807</v>
      </c>
      <c r="EA211">
        <v>29.98504516129032</v>
      </c>
      <c r="EB211">
        <v>999.9000000000003</v>
      </c>
      <c r="EC211">
        <v>0</v>
      </c>
      <c r="ED211">
        <v>0</v>
      </c>
      <c r="EE211">
        <v>9992.985483870967</v>
      </c>
      <c r="EF211">
        <v>0</v>
      </c>
      <c r="EG211">
        <v>10.98923870967741</v>
      </c>
      <c r="EH211">
        <v>-17.76254516129032</v>
      </c>
      <c r="EI211">
        <v>411.5463548387096</v>
      </c>
      <c r="EJ211">
        <v>428.7040000000001</v>
      </c>
      <c r="EK211">
        <v>2.272727096774193</v>
      </c>
      <c r="EL211">
        <v>420.4472580645162</v>
      </c>
      <c r="EM211">
        <v>19.25975483870968</v>
      </c>
      <c r="EN211">
        <v>1.956940967741935</v>
      </c>
      <c r="EO211">
        <v>1.750389354838709</v>
      </c>
      <c r="EP211">
        <v>17.10018064516129</v>
      </c>
      <c r="EQ211">
        <v>15.35066774193548</v>
      </c>
      <c r="ER211">
        <v>1999.978387096774</v>
      </c>
      <c r="ES211">
        <v>0.9799965483870965</v>
      </c>
      <c r="ET211">
        <v>0.02000319032258065</v>
      </c>
      <c r="EU211">
        <v>0</v>
      </c>
      <c r="EV211">
        <v>488.1960967741936</v>
      </c>
      <c r="EW211">
        <v>5.000779999999999</v>
      </c>
      <c r="EX211">
        <v>9541.759032258064</v>
      </c>
      <c r="EY211">
        <v>16379.44193548387</v>
      </c>
      <c r="EZ211">
        <v>39.55816129032258</v>
      </c>
      <c r="FA211">
        <v>40.40699999999999</v>
      </c>
      <c r="FB211">
        <v>39.76790322580645</v>
      </c>
      <c r="FC211">
        <v>40.06016129032257</v>
      </c>
      <c r="FD211">
        <v>40.49167741935482</v>
      </c>
      <c r="FE211">
        <v>1955.068387096775</v>
      </c>
      <c r="FF211">
        <v>39.91000000000001</v>
      </c>
      <c r="FG211">
        <v>0</v>
      </c>
      <c r="FH211">
        <v>1759079810</v>
      </c>
      <c r="FI211">
        <v>0</v>
      </c>
      <c r="FJ211">
        <v>488.23696</v>
      </c>
      <c r="FK211">
        <v>0.7669999793993018</v>
      </c>
      <c r="FL211">
        <v>-9.661538498026076</v>
      </c>
      <c r="FM211">
        <v>9541.6636</v>
      </c>
      <c r="FN211">
        <v>15</v>
      </c>
      <c r="FO211">
        <v>0</v>
      </c>
      <c r="FP211" t="s">
        <v>439</v>
      </c>
      <c r="FQ211">
        <v>1746989605.5</v>
      </c>
      <c r="FR211">
        <v>1746989593.5</v>
      </c>
      <c r="FS211">
        <v>0</v>
      </c>
      <c r="FT211">
        <v>-0.274</v>
      </c>
      <c r="FU211">
        <v>-0.002</v>
      </c>
      <c r="FV211">
        <v>2.549</v>
      </c>
      <c r="FW211">
        <v>0.129</v>
      </c>
      <c r="FX211">
        <v>420</v>
      </c>
      <c r="FY211">
        <v>17</v>
      </c>
      <c r="FZ211">
        <v>0.02</v>
      </c>
      <c r="GA211">
        <v>0.04</v>
      </c>
      <c r="GB211">
        <v>-17.76271463414635</v>
      </c>
      <c r="GC211">
        <v>0.0997317073170445</v>
      </c>
      <c r="GD211">
        <v>0.05568409836059134</v>
      </c>
      <c r="GE211">
        <v>1</v>
      </c>
      <c r="GF211">
        <v>488.2783823529412</v>
      </c>
      <c r="GG211">
        <v>-0.466722695379255</v>
      </c>
      <c r="GH211">
        <v>0.2529694255771223</v>
      </c>
      <c r="GI211">
        <v>1</v>
      </c>
      <c r="GJ211">
        <v>2.274528780487805</v>
      </c>
      <c r="GK211">
        <v>-0.03669052264807964</v>
      </c>
      <c r="GL211">
        <v>0.004020724479749683</v>
      </c>
      <c r="GM211">
        <v>1</v>
      </c>
      <c r="GN211">
        <v>3</v>
      </c>
      <c r="GO211">
        <v>3</v>
      </c>
      <c r="GP211" t="s">
        <v>440</v>
      </c>
      <c r="GQ211">
        <v>3.10199</v>
      </c>
      <c r="GR211">
        <v>2.72556</v>
      </c>
      <c r="GS211">
        <v>0.0857277</v>
      </c>
      <c r="GT211">
        <v>0.0884428</v>
      </c>
      <c r="GU211">
        <v>0.100286</v>
      </c>
      <c r="GV211">
        <v>0.0939995</v>
      </c>
      <c r="GW211">
        <v>23887.1</v>
      </c>
      <c r="GX211">
        <v>21637.8</v>
      </c>
      <c r="GY211">
        <v>26691.1</v>
      </c>
      <c r="GZ211">
        <v>23959.5</v>
      </c>
      <c r="HA211">
        <v>38424.1</v>
      </c>
      <c r="HB211">
        <v>32090.1</v>
      </c>
      <c r="HC211">
        <v>46606.4</v>
      </c>
      <c r="HD211">
        <v>37905.5</v>
      </c>
      <c r="HE211">
        <v>1.8711</v>
      </c>
      <c r="HF211">
        <v>1.86365</v>
      </c>
      <c r="HG211">
        <v>0.124689</v>
      </c>
      <c r="HH211">
        <v>0</v>
      </c>
      <c r="HI211">
        <v>27.9646</v>
      </c>
      <c r="HJ211">
        <v>999.9</v>
      </c>
      <c r="HK211">
        <v>46.5</v>
      </c>
      <c r="HL211">
        <v>31.3</v>
      </c>
      <c r="HM211">
        <v>23.4807</v>
      </c>
      <c r="HN211">
        <v>61.301</v>
      </c>
      <c r="HO211">
        <v>22.0393</v>
      </c>
      <c r="HP211">
        <v>1</v>
      </c>
      <c r="HQ211">
        <v>0.130117</v>
      </c>
      <c r="HR211">
        <v>0.187533</v>
      </c>
      <c r="HS211">
        <v>20.2813</v>
      </c>
      <c r="HT211">
        <v>5.21729</v>
      </c>
      <c r="HU211">
        <v>11.9798</v>
      </c>
      <c r="HV211">
        <v>4.96475</v>
      </c>
      <c r="HW211">
        <v>3.2752</v>
      </c>
      <c r="HX211">
        <v>9999</v>
      </c>
      <c r="HY211">
        <v>9999</v>
      </c>
      <c r="HZ211">
        <v>9999</v>
      </c>
      <c r="IA211">
        <v>32.9</v>
      </c>
      <c r="IB211">
        <v>1.86399</v>
      </c>
      <c r="IC211">
        <v>1.86014</v>
      </c>
      <c r="ID211">
        <v>1.85838</v>
      </c>
      <c r="IE211">
        <v>1.85975</v>
      </c>
      <c r="IF211">
        <v>1.85989</v>
      </c>
      <c r="IG211">
        <v>1.85837</v>
      </c>
      <c r="IH211">
        <v>1.85745</v>
      </c>
      <c r="II211">
        <v>1.85242</v>
      </c>
      <c r="IJ211">
        <v>0</v>
      </c>
      <c r="IK211">
        <v>0</v>
      </c>
      <c r="IL211">
        <v>0</v>
      </c>
      <c r="IM211">
        <v>0</v>
      </c>
      <c r="IN211" t="s">
        <v>441</v>
      </c>
      <c r="IO211" t="s">
        <v>442</v>
      </c>
      <c r="IP211" t="s">
        <v>443</v>
      </c>
      <c r="IQ211" t="s">
        <v>443</v>
      </c>
      <c r="IR211" t="s">
        <v>443</v>
      </c>
      <c r="IS211" t="s">
        <v>443</v>
      </c>
      <c r="IT211">
        <v>0</v>
      </c>
      <c r="IU211">
        <v>100</v>
      </c>
      <c r="IV211">
        <v>100</v>
      </c>
      <c r="IW211">
        <v>-0.901</v>
      </c>
      <c r="IX211">
        <v>0.2816</v>
      </c>
      <c r="IY211">
        <v>-0.819046093373875</v>
      </c>
      <c r="IZ211">
        <v>-0.0008311593448893811</v>
      </c>
      <c r="JA211">
        <v>1.768286430498992E-06</v>
      </c>
      <c r="JB211">
        <v>-5.176383660599935E-10</v>
      </c>
      <c r="JC211">
        <v>0.01793090377665582</v>
      </c>
      <c r="JD211">
        <v>0.002652576625932546</v>
      </c>
      <c r="JE211">
        <v>0.0004569377311329863</v>
      </c>
      <c r="JF211">
        <v>1.003524486243527E-07</v>
      </c>
      <c r="JG211">
        <v>2</v>
      </c>
      <c r="JH211">
        <v>1975</v>
      </c>
      <c r="JI211">
        <v>1</v>
      </c>
      <c r="JJ211">
        <v>26</v>
      </c>
      <c r="JK211">
        <v>201503.5</v>
      </c>
      <c r="JL211">
        <v>201503.7</v>
      </c>
      <c r="JM211">
        <v>1.12549</v>
      </c>
      <c r="JN211">
        <v>2.61475</v>
      </c>
      <c r="JO211">
        <v>1.49658</v>
      </c>
      <c r="JP211">
        <v>2.34253</v>
      </c>
      <c r="JQ211">
        <v>1.54907</v>
      </c>
      <c r="JR211">
        <v>2.45239</v>
      </c>
      <c r="JS211">
        <v>36.105</v>
      </c>
      <c r="JT211">
        <v>24.1751</v>
      </c>
      <c r="JU211">
        <v>18</v>
      </c>
      <c r="JV211">
        <v>483.249</v>
      </c>
      <c r="JW211">
        <v>493.156</v>
      </c>
      <c r="JX211">
        <v>27.1162</v>
      </c>
      <c r="JY211">
        <v>28.9336</v>
      </c>
      <c r="JZ211">
        <v>30.0002</v>
      </c>
      <c r="KA211">
        <v>29.0857</v>
      </c>
      <c r="KB211">
        <v>29.066</v>
      </c>
      <c r="KC211">
        <v>22.6288</v>
      </c>
      <c r="KD211">
        <v>20.4359</v>
      </c>
      <c r="KE211">
        <v>80.6263</v>
      </c>
      <c r="KF211">
        <v>27.1198</v>
      </c>
      <c r="KG211">
        <v>413.752</v>
      </c>
      <c r="KH211">
        <v>19.2497</v>
      </c>
      <c r="KI211">
        <v>101.903</v>
      </c>
      <c r="KJ211">
        <v>91.4148</v>
      </c>
    </row>
    <row r="212" spans="1:296">
      <c r="A212">
        <v>194</v>
      </c>
      <c r="B212">
        <v>1759079822.5</v>
      </c>
      <c r="C212">
        <v>6739.400000095367</v>
      </c>
      <c r="D212" t="s">
        <v>833</v>
      </c>
      <c r="E212" t="s">
        <v>834</v>
      </c>
      <c r="F212">
        <v>5</v>
      </c>
      <c r="G212" t="s">
        <v>832</v>
      </c>
      <c r="H212">
        <v>1759079814.655172</v>
      </c>
      <c r="I212">
        <f>(J212)/1000</f>
        <v>0</v>
      </c>
      <c r="J212">
        <f>IF(DO212, AM212, AG212)</f>
        <v>0</v>
      </c>
      <c r="K212">
        <f>IF(DO212, AH212, AF212)</f>
        <v>0</v>
      </c>
      <c r="L212">
        <f>DQ212 - IF(AT212&gt;1, K212*DK212*100.0/(AV212), 0)</f>
        <v>0</v>
      </c>
      <c r="M212">
        <f>((S212-I212/2)*L212-K212)/(S212+I212/2)</f>
        <v>0</v>
      </c>
      <c r="N212">
        <f>M212*(DX212+DY212)/1000.0</f>
        <v>0</v>
      </c>
      <c r="O212">
        <f>(DQ212 - IF(AT212&gt;1, K212*DK212*100.0/(AV212), 0))*(DX212+DY212)/1000.0</f>
        <v>0</v>
      </c>
      <c r="P212">
        <f>2.0/((1/R212-1/Q212)+SIGN(R212)*SQRT((1/R212-1/Q212)*(1/R212-1/Q212) + 4*DL212/((DL212+1)*(DL212+1))*(2*1/R212*1/Q212-1/Q212*1/Q212)))</f>
        <v>0</v>
      </c>
      <c r="Q212">
        <f>IF(LEFT(DM212,1)&lt;&gt;"0",IF(LEFT(DM212,1)="1",3.0,DN212),$D$5+$E$5*(EE212*DX212/($K$5*1000))+$F$5*(EE212*DX212/($K$5*1000))*MAX(MIN(DK212,$J$5),$I$5)*MAX(MIN(DK212,$J$5),$I$5)+$G$5*MAX(MIN(DK212,$J$5),$I$5)*(EE212*DX212/($K$5*1000))+$H$5*(EE212*DX212/($K$5*1000))*(EE212*DX212/($K$5*1000)))</f>
        <v>0</v>
      </c>
      <c r="R212">
        <f>I212*(1000-(1000*0.61365*exp(17.502*V212/(240.97+V212))/(DX212+DY212)+DS212)/2)/(1000*0.61365*exp(17.502*V212/(240.97+V212))/(DX212+DY212)-DS212)</f>
        <v>0</v>
      </c>
      <c r="S212">
        <f>1/((DL212+1)/(P212/1.6)+1/(Q212/1.37)) + DL212/((DL212+1)/(P212/1.6) + DL212/(Q212/1.37))</f>
        <v>0</v>
      </c>
      <c r="T212">
        <f>(DG212*DJ212)</f>
        <v>0</v>
      </c>
      <c r="U212">
        <f>(DZ212+(T212+2*0.95*5.67E-8*(((DZ212+$B$9)+273)^4-(DZ212+273)^4)-44100*I212)/(1.84*29.3*Q212+8*0.95*5.67E-8*(DZ212+273)^3))</f>
        <v>0</v>
      </c>
      <c r="V212">
        <f>($C$9*EA212+$D$9*EB212+$E$9*U212)</f>
        <v>0</v>
      </c>
      <c r="W212">
        <f>0.61365*exp(17.502*V212/(240.97+V212))</f>
        <v>0</v>
      </c>
      <c r="X212">
        <f>(Y212/Z212*100)</f>
        <v>0</v>
      </c>
      <c r="Y212">
        <f>DS212*(DX212+DY212)/1000</f>
        <v>0</v>
      </c>
      <c r="Z212">
        <f>0.61365*exp(17.502*DZ212/(240.97+DZ212))</f>
        <v>0</v>
      </c>
      <c r="AA212">
        <f>(W212-DS212*(DX212+DY212)/1000)</f>
        <v>0</v>
      </c>
      <c r="AB212">
        <f>(-I212*44100)</f>
        <v>0</v>
      </c>
      <c r="AC212">
        <f>2*29.3*Q212*0.92*(DZ212-V212)</f>
        <v>0</v>
      </c>
      <c r="AD212">
        <f>2*0.95*5.67E-8*(((DZ212+$B$9)+273)^4-(V212+273)^4)</f>
        <v>0</v>
      </c>
      <c r="AE212">
        <f>T212+AD212+AB212+AC212</f>
        <v>0</v>
      </c>
      <c r="AF212">
        <f>DW212*AT212*(DR212-DQ212*(1000-AT212*DT212)/(1000-AT212*DS212))/(100*DK212)</f>
        <v>0</v>
      </c>
      <c r="AG212">
        <f>1000*DW212*AT212*(DS212-DT212)/(100*DK212*(1000-AT212*DS212))</f>
        <v>0</v>
      </c>
      <c r="AH212">
        <f>(AI212 - AJ212 - DX212*1E3/(8.314*(DZ212+273.15)) * AL212/DW212 * AK212) * DW212/(100*DK212) * (1000 - DT212)/1000</f>
        <v>0</v>
      </c>
      <c r="AI212">
        <v>428.6768375505954</v>
      </c>
      <c r="AJ212">
        <v>411.5018484848485</v>
      </c>
      <c r="AK212">
        <v>-0.02540608744883952</v>
      </c>
      <c r="AL212">
        <v>65.07899341637443</v>
      </c>
      <c r="AM212">
        <f>(AO212 - AN212 + DX212*1E3/(8.314*(DZ212+273.15)) * AQ212/DW212 * AP212) * DW212/(100*DK212) * 1000/(1000 - AO212)</f>
        <v>0</v>
      </c>
      <c r="AN212">
        <v>19.26562397487329</v>
      </c>
      <c r="AO212">
        <v>21.53497151515151</v>
      </c>
      <c r="AP212">
        <v>1.2890889316082E-05</v>
      </c>
      <c r="AQ212">
        <v>105.2538477165729</v>
      </c>
      <c r="AR212">
        <v>0</v>
      </c>
      <c r="AS212">
        <v>0</v>
      </c>
      <c r="AT212">
        <f>IF(AR212*$H$15&gt;=AV212,1.0,(AV212/(AV212-AR212*$H$15)))</f>
        <v>0</v>
      </c>
      <c r="AU212">
        <f>(AT212-1)*100</f>
        <v>0</v>
      </c>
      <c r="AV212">
        <f>MAX(0,($B$15+$C$15*EE212)/(1+$D$15*EE212)*DX212/(DZ212+273)*$E$15)</f>
        <v>0</v>
      </c>
      <c r="AW212" t="s">
        <v>437</v>
      </c>
      <c r="AX212" t="s">
        <v>437</v>
      </c>
      <c r="AY212">
        <v>0</v>
      </c>
      <c r="AZ212">
        <v>0</v>
      </c>
      <c r="BA212">
        <f>1-AY212/AZ212</f>
        <v>0</v>
      </c>
      <c r="BB212">
        <v>0</v>
      </c>
      <c r="BC212" t="s">
        <v>437</v>
      </c>
      <c r="BD212" t="s">
        <v>437</v>
      </c>
      <c r="BE212">
        <v>0</v>
      </c>
      <c r="BF212">
        <v>0</v>
      </c>
      <c r="BG212">
        <f>1-BE212/BF212</f>
        <v>0</v>
      </c>
      <c r="BH212">
        <v>0.5</v>
      </c>
      <c r="BI212">
        <f>DH212</f>
        <v>0</v>
      </c>
      <c r="BJ212">
        <f>K212</f>
        <v>0</v>
      </c>
      <c r="BK212">
        <f>BG212*BH212*BI212</f>
        <v>0</v>
      </c>
      <c r="BL212">
        <f>(BJ212-BB212)/BI212</f>
        <v>0</v>
      </c>
      <c r="BM212">
        <f>(AZ212-BF212)/BF212</f>
        <v>0</v>
      </c>
      <c r="BN212">
        <f>AY212/(BA212+AY212/BF212)</f>
        <v>0</v>
      </c>
      <c r="BO212" t="s">
        <v>437</v>
      </c>
      <c r="BP212">
        <v>0</v>
      </c>
      <c r="BQ212">
        <f>IF(BP212&lt;&gt;0, BP212, BN212)</f>
        <v>0</v>
      </c>
      <c r="BR212">
        <f>1-BQ212/BF212</f>
        <v>0</v>
      </c>
      <c r="BS212">
        <f>(BF212-BE212)/(BF212-BQ212)</f>
        <v>0</v>
      </c>
      <c r="BT212">
        <f>(AZ212-BF212)/(AZ212-BQ212)</f>
        <v>0</v>
      </c>
      <c r="BU212">
        <f>(BF212-BE212)/(BF212-AY212)</f>
        <v>0</v>
      </c>
      <c r="BV212">
        <f>(AZ212-BF212)/(AZ212-AY212)</f>
        <v>0</v>
      </c>
      <c r="BW212">
        <f>(BS212*BQ212/BE212)</f>
        <v>0</v>
      </c>
      <c r="BX212">
        <f>(1-BW212)</f>
        <v>0</v>
      </c>
      <c r="DG212">
        <f>$B$13*EF212+$C$13*EG212+$F$13*ER212*(1-EU212)</f>
        <v>0</v>
      </c>
      <c r="DH212">
        <f>DG212*DI212</f>
        <v>0</v>
      </c>
      <c r="DI212">
        <f>($B$13*$D$11+$C$13*$D$11+$F$13*((FE212+EW212)/MAX(FE212+EW212+FF212, 0.1)*$I$11+FF212/MAX(FE212+EW212+FF212, 0.1)*$J$11))/($B$13+$C$13+$F$13)</f>
        <v>0</v>
      </c>
      <c r="DJ212">
        <f>($B$13*$K$11+$C$13*$K$11+$F$13*((FE212+EW212)/MAX(FE212+EW212+FF212, 0.1)*$P$11+FF212/MAX(FE212+EW212+FF212, 0.1)*$Q$11))/($B$13+$C$13+$F$13)</f>
        <v>0</v>
      </c>
      <c r="DK212">
        <v>3.21</v>
      </c>
      <c r="DL212">
        <v>0.5</v>
      </c>
      <c r="DM212" t="s">
        <v>438</v>
      </c>
      <c r="DN212">
        <v>2</v>
      </c>
      <c r="DO212" t="b">
        <v>1</v>
      </c>
      <c r="DP212">
        <v>1759079814.655172</v>
      </c>
      <c r="DQ212">
        <v>402.7012413793103</v>
      </c>
      <c r="DR212">
        <v>420.3141379310345</v>
      </c>
      <c r="DS212">
        <v>21.53338275862069</v>
      </c>
      <c r="DT212">
        <v>19.26299310344828</v>
      </c>
      <c r="DU212">
        <v>403.6018275862069</v>
      </c>
      <c r="DV212">
        <v>21.25174482758621</v>
      </c>
      <c r="DW212">
        <v>499.9704827586207</v>
      </c>
      <c r="DX212">
        <v>90.88405172413792</v>
      </c>
      <c r="DY212">
        <v>0.06783497586206896</v>
      </c>
      <c r="DZ212">
        <v>28.60713103448276</v>
      </c>
      <c r="EA212">
        <v>29.98802758620689</v>
      </c>
      <c r="EB212">
        <v>999.9000000000002</v>
      </c>
      <c r="EC212">
        <v>0</v>
      </c>
      <c r="ED212">
        <v>0</v>
      </c>
      <c r="EE212">
        <v>9998.879310344828</v>
      </c>
      <c r="EF212">
        <v>0</v>
      </c>
      <c r="EG212">
        <v>10.98111034482758</v>
      </c>
      <c r="EH212">
        <v>-17.61283448275862</v>
      </c>
      <c r="EI212">
        <v>411.5636551724137</v>
      </c>
      <c r="EJ212">
        <v>428.5695862068965</v>
      </c>
      <c r="EK212">
        <v>2.270391034482759</v>
      </c>
      <c r="EL212">
        <v>420.3141379310345</v>
      </c>
      <c r="EM212">
        <v>19.26299310344828</v>
      </c>
      <c r="EN212">
        <v>1.957040344827586</v>
      </c>
      <c r="EO212">
        <v>1.750698965517242</v>
      </c>
      <c r="EP212">
        <v>17.10098965517241</v>
      </c>
      <c r="EQ212">
        <v>15.35342413793103</v>
      </c>
      <c r="ER212">
        <v>1999.956206896552</v>
      </c>
      <c r="ES212">
        <v>0.9799964482758619</v>
      </c>
      <c r="ET212">
        <v>0.02000328620689655</v>
      </c>
      <c r="EU212">
        <v>0</v>
      </c>
      <c r="EV212">
        <v>488.16</v>
      </c>
      <c r="EW212">
        <v>5.00078</v>
      </c>
      <c r="EX212">
        <v>9540.961724137931</v>
      </c>
      <c r="EY212">
        <v>16379.26206896552</v>
      </c>
      <c r="EZ212">
        <v>39.53631034482758</v>
      </c>
      <c r="FA212">
        <v>40.3985172413793</v>
      </c>
      <c r="FB212">
        <v>39.78644827586206</v>
      </c>
      <c r="FC212">
        <v>40.02548275862068</v>
      </c>
      <c r="FD212">
        <v>40.56875862068966</v>
      </c>
      <c r="FE212">
        <v>1955.046206896552</v>
      </c>
      <c r="FF212">
        <v>39.91</v>
      </c>
      <c r="FG212">
        <v>0</v>
      </c>
      <c r="FH212">
        <v>1759079814.8</v>
      </c>
      <c r="FI212">
        <v>0</v>
      </c>
      <c r="FJ212">
        <v>488.1647199999999</v>
      </c>
      <c r="FK212">
        <v>-1.006000005734503</v>
      </c>
      <c r="FL212">
        <v>-8.133076962998128</v>
      </c>
      <c r="FM212">
        <v>9540.922400000001</v>
      </c>
      <c r="FN212">
        <v>15</v>
      </c>
      <c r="FO212">
        <v>0</v>
      </c>
      <c r="FP212" t="s">
        <v>439</v>
      </c>
      <c r="FQ212">
        <v>1746989605.5</v>
      </c>
      <c r="FR212">
        <v>1746989593.5</v>
      </c>
      <c r="FS212">
        <v>0</v>
      </c>
      <c r="FT212">
        <v>-0.274</v>
      </c>
      <c r="FU212">
        <v>-0.002</v>
      </c>
      <c r="FV212">
        <v>2.549</v>
      </c>
      <c r="FW212">
        <v>0.129</v>
      </c>
      <c r="FX212">
        <v>420</v>
      </c>
      <c r="FY212">
        <v>17</v>
      </c>
      <c r="FZ212">
        <v>0.02</v>
      </c>
      <c r="GA212">
        <v>0.04</v>
      </c>
      <c r="GB212">
        <v>-17.72190731707317</v>
      </c>
      <c r="GC212">
        <v>0.832394425087129</v>
      </c>
      <c r="GD212">
        <v>0.139234621063003</v>
      </c>
      <c r="GE212">
        <v>0</v>
      </c>
      <c r="GF212">
        <v>488.1981470588236</v>
      </c>
      <c r="GG212">
        <v>-0.5119786144607877</v>
      </c>
      <c r="GH212">
        <v>0.2649501764875139</v>
      </c>
      <c r="GI212">
        <v>1</v>
      </c>
      <c r="GJ212">
        <v>2.2722</v>
      </c>
      <c r="GK212">
        <v>-0.02882592334494639</v>
      </c>
      <c r="GL212">
        <v>0.003351815671047977</v>
      </c>
      <c r="GM212">
        <v>1</v>
      </c>
      <c r="GN212">
        <v>2</v>
      </c>
      <c r="GO212">
        <v>3</v>
      </c>
      <c r="GP212" t="s">
        <v>446</v>
      </c>
      <c r="GQ212">
        <v>3.10207</v>
      </c>
      <c r="GR212">
        <v>2.72492</v>
      </c>
      <c r="GS212">
        <v>0.08569740000000001</v>
      </c>
      <c r="GT212">
        <v>0.0880571</v>
      </c>
      <c r="GU212">
        <v>0.100292</v>
      </c>
      <c r="GV212">
        <v>0.09400260000000001</v>
      </c>
      <c r="GW212">
        <v>23887.7</v>
      </c>
      <c r="GX212">
        <v>21647</v>
      </c>
      <c r="GY212">
        <v>26690.9</v>
      </c>
      <c r="GZ212">
        <v>23959.5</v>
      </c>
      <c r="HA212">
        <v>38423.4</v>
      </c>
      <c r="HB212">
        <v>32089.9</v>
      </c>
      <c r="HC212">
        <v>46605.9</v>
      </c>
      <c r="HD212">
        <v>37905.4</v>
      </c>
      <c r="HE212">
        <v>1.87083</v>
      </c>
      <c r="HF212">
        <v>1.86343</v>
      </c>
      <c r="HG212">
        <v>0.124805</v>
      </c>
      <c r="HH212">
        <v>0</v>
      </c>
      <c r="HI212">
        <v>27.9645</v>
      </c>
      <c r="HJ212">
        <v>999.9</v>
      </c>
      <c r="HK212">
        <v>46.6</v>
      </c>
      <c r="HL212">
        <v>31.3</v>
      </c>
      <c r="HM212">
        <v>23.5309</v>
      </c>
      <c r="HN212">
        <v>60.741</v>
      </c>
      <c r="HO212">
        <v>21.9511</v>
      </c>
      <c r="HP212">
        <v>1</v>
      </c>
      <c r="HQ212">
        <v>0.130424</v>
      </c>
      <c r="HR212">
        <v>0.210123</v>
      </c>
      <c r="HS212">
        <v>20.2807</v>
      </c>
      <c r="HT212">
        <v>5.21205</v>
      </c>
      <c r="HU212">
        <v>11.9798</v>
      </c>
      <c r="HV212">
        <v>4.9635</v>
      </c>
      <c r="HW212">
        <v>3.27433</v>
      </c>
      <c r="HX212">
        <v>9999</v>
      </c>
      <c r="HY212">
        <v>9999</v>
      </c>
      <c r="HZ212">
        <v>9999</v>
      </c>
      <c r="IA212">
        <v>32.9</v>
      </c>
      <c r="IB212">
        <v>1.864</v>
      </c>
      <c r="IC212">
        <v>1.86014</v>
      </c>
      <c r="ID212">
        <v>1.85839</v>
      </c>
      <c r="IE212">
        <v>1.85978</v>
      </c>
      <c r="IF212">
        <v>1.85989</v>
      </c>
      <c r="IG212">
        <v>1.85837</v>
      </c>
      <c r="IH212">
        <v>1.85745</v>
      </c>
      <c r="II212">
        <v>1.85242</v>
      </c>
      <c r="IJ212">
        <v>0</v>
      </c>
      <c r="IK212">
        <v>0</v>
      </c>
      <c r="IL212">
        <v>0</v>
      </c>
      <c r="IM212">
        <v>0</v>
      </c>
      <c r="IN212" t="s">
        <v>441</v>
      </c>
      <c r="IO212" t="s">
        <v>442</v>
      </c>
      <c r="IP212" t="s">
        <v>443</v>
      </c>
      <c r="IQ212" t="s">
        <v>443</v>
      </c>
      <c r="IR212" t="s">
        <v>443</v>
      </c>
      <c r="IS212" t="s">
        <v>443</v>
      </c>
      <c r="IT212">
        <v>0</v>
      </c>
      <c r="IU212">
        <v>100</v>
      </c>
      <c r="IV212">
        <v>100</v>
      </c>
      <c r="IW212">
        <v>-0.901</v>
      </c>
      <c r="IX212">
        <v>0.2817</v>
      </c>
      <c r="IY212">
        <v>-0.819046093373875</v>
      </c>
      <c r="IZ212">
        <v>-0.0008311593448893811</v>
      </c>
      <c r="JA212">
        <v>1.768286430498992E-06</v>
      </c>
      <c r="JB212">
        <v>-5.176383660599935E-10</v>
      </c>
      <c r="JC212">
        <v>0.01793090377665582</v>
      </c>
      <c r="JD212">
        <v>0.002652576625932546</v>
      </c>
      <c r="JE212">
        <v>0.0004569377311329863</v>
      </c>
      <c r="JF212">
        <v>1.003524486243527E-07</v>
      </c>
      <c r="JG212">
        <v>2</v>
      </c>
      <c r="JH212">
        <v>1975</v>
      </c>
      <c r="JI212">
        <v>1</v>
      </c>
      <c r="JJ212">
        <v>26</v>
      </c>
      <c r="JK212">
        <v>201503.6</v>
      </c>
      <c r="JL212">
        <v>201503.8</v>
      </c>
      <c r="JM212">
        <v>1.09863</v>
      </c>
      <c r="JN212">
        <v>2.61841</v>
      </c>
      <c r="JO212">
        <v>1.49658</v>
      </c>
      <c r="JP212">
        <v>2.34253</v>
      </c>
      <c r="JQ212">
        <v>1.54907</v>
      </c>
      <c r="JR212">
        <v>2.45117</v>
      </c>
      <c r="JS212">
        <v>36.105</v>
      </c>
      <c r="JT212">
        <v>24.1751</v>
      </c>
      <c r="JU212">
        <v>18</v>
      </c>
      <c r="JV212">
        <v>483.112</v>
      </c>
      <c r="JW212">
        <v>493.034</v>
      </c>
      <c r="JX212">
        <v>27.1272</v>
      </c>
      <c r="JY212">
        <v>28.9374</v>
      </c>
      <c r="JZ212">
        <v>30.0004</v>
      </c>
      <c r="KA212">
        <v>29.0889</v>
      </c>
      <c r="KB212">
        <v>29.0692</v>
      </c>
      <c r="KC212">
        <v>22.0896</v>
      </c>
      <c r="KD212">
        <v>20.4359</v>
      </c>
      <c r="KE212">
        <v>80.6263</v>
      </c>
      <c r="KF212">
        <v>27.1258</v>
      </c>
      <c r="KG212">
        <v>400.32</v>
      </c>
      <c r="KH212">
        <v>19.2497</v>
      </c>
      <c r="KI212">
        <v>101.902</v>
      </c>
      <c r="KJ212">
        <v>91.4148</v>
      </c>
    </row>
    <row r="213" spans="1:296">
      <c r="A213">
        <v>195</v>
      </c>
      <c r="B213">
        <v>1759079827.5</v>
      </c>
      <c r="C213">
        <v>6744.400000095367</v>
      </c>
      <c r="D213" t="s">
        <v>835</v>
      </c>
      <c r="E213" t="s">
        <v>836</v>
      </c>
      <c r="F213">
        <v>5</v>
      </c>
      <c r="G213" t="s">
        <v>832</v>
      </c>
      <c r="H213">
        <v>1759079819.732143</v>
      </c>
      <c r="I213">
        <f>(J213)/1000</f>
        <v>0</v>
      </c>
      <c r="J213">
        <f>IF(DO213, AM213, AG213)</f>
        <v>0</v>
      </c>
      <c r="K213">
        <f>IF(DO213, AH213, AF213)</f>
        <v>0</v>
      </c>
      <c r="L213">
        <f>DQ213 - IF(AT213&gt;1, K213*DK213*100.0/(AV213), 0)</f>
        <v>0</v>
      </c>
      <c r="M213">
        <f>((S213-I213/2)*L213-K213)/(S213+I213/2)</f>
        <v>0</v>
      </c>
      <c r="N213">
        <f>M213*(DX213+DY213)/1000.0</f>
        <v>0</v>
      </c>
      <c r="O213">
        <f>(DQ213 - IF(AT213&gt;1, K213*DK213*100.0/(AV213), 0))*(DX213+DY213)/1000.0</f>
        <v>0</v>
      </c>
      <c r="P213">
        <f>2.0/((1/R213-1/Q213)+SIGN(R213)*SQRT((1/R213-1/Q213)*(1/R213-1/Q213) + 4*DL213/((DL213+1)*(DL213+1))*(2*1/R213*1/Q213-1/Q213*1/Q213)))</f>
        <v>0</v>
      </c>
      <c r="Q213">
        <f>IF(LEFT(DM213,1)&lt;&gt;"0",IF(LEFT(DM213,1)="1",3.0,DN213),$D$5+$E$5*(EE213*DX213/($K$5*1000))+$F$5*(EE213*DX213/($K$5*1000))*MAX(MIN(DK213,$J$5),$I$5)*MAX(MIN(DK213,$J$5),$I$5)+$G$5*MAX(MIN(DK213,$J$5),$I$5)*(EE213*DX213/($K$5*1000))+$H$5*(EE213*DX213/($K$5*1000))*(EE213*DX213/($K$5*1000)))</f>
        <v>0</v>
      </c>
      <c r="R213">
        <f>I213*(1000-(1000*0.61365*exp(17.502*V213/(240.97+V213))/(DX213+DY213)+DS213)/2)/(1000*0.61365*exp(17.502*V213/(240.97+V213))/(DX213+DY213)-DS213)</f>
        <v>0</v>
      </c>
      <c r="S213">
        <f>1/((DL213+1)/(P213/1.6)+1/(Q213/1.37)) + DL213/((DL213+1)/(P213/1.6) + DL213/(Q213/1.37))</f>
        <v>0</v>
      </c>
      <c r="T213">
        <f>(DG213*DJ213)</f>
        <v>0</v>
      </c>
      <c r="U213">
        <f>(DZ213+(T213+2*0.95*5.67E-8*(((DZ213+$B$9)+273)^4-(DZ213+273)^4)-44100*I213)/(1.84*29.3*Q213+8*0.95*5.67E-8*(DZ213+273)^3))</f>
        <v>0</v>
      </c>
      <c r="V213">
        <f>($C$9*EA213+$D$9*EB213+$E$9*U213)</f>
        <v>0</v>
      </c>
      <c r="W213">
        <f>0.61365*exp(17.502*V213/(240.97+V213))</f>
        <v>0</v>
      </c>
      <c r="X213">
        <f>(Y213/Z213*100)</f>
        <v>0</v>
      </c>
      <c r="Y213">
        <f>DS213*(DX213+DY213)/1000</f>
        <v>0</v>
      </c>
      <c r="Z213">
        <f>0.61365*exp(17.502*DZ213/(240.97+DZ213))</f>
        <v>0</v>
      </c>
      <c r="AA213">
        <f>(W213-DS213*(DX213+DY213)/1000)</f>
        <v>0</v>
      </c>
      <c r="AB213">
        <f>(-I213*44100)</f>
        <v>0</v>
      </c>
      <c r="AC213">
        <f>2*29.3*Q213*0.92*(DZ213-V213)</f>
        <v>0</v>
      </c>
      <c r="AD213">
        <f>2*0.95*5.67E-8*(((DZ213+$B$9)+273)^4-(V213+273)^4)</f>
        <v>0</v>
      </c>
      <c r="AE213">
        <f>T213+AD213+AB213+AC213</f>
        <v>0</v>
      </c>
      <c r="AF213">
        <f>DW213*AT213*(DR213-DQ213*(1000-AT213*DT213)/(1000-AT213*DS213))/(100*DK213)</f>
        <v>0</v>
      </c>
      <c r="AG213">
        <f>1000*DW213*AT213*(DS213-DT213)/(100*DK213*(1000-AT213*DS213))</f>
        <v>0</v>
      </c>
      <c r="AH213">
        <f>(AI213 - AJ213 - DX213*1E3/(8.314*(DZ213+273.15)) * AL213/DW213 * AK213) * DW213/(100*DK213) * (1000 - DT213)/1000</f>
        <v>0</v>
      </c>
      <c r="AI213">
        <v>422.1854440921054</v>
      </c>
      <c r="AJ213">
        <v>408.612509090909</v>
      </c>
      <c r="AK213">
        <v>-0.706472029892369</v>
      </c>
      <c r="AL213">
        <v>65.07899341637443</v>
      </c>
      <c r="AM213">
        <f>(AO213 - AN213 + DX213*1E3/(8.314*(DZ213+273.15)) * AQ213/DW213 * AP213) * DW213/(100*DK213) * 1000/(1000 - AO213)</f>
        <v>0</v>
      </c>
      <c r="AN213">
        <v>19.27095650418388</v>
      </c>
      <c r="AO213">
        <v>21.53820303030303</v>
      </c>
      <c r="AP213">
        <v>3.613175839963978E-05</v>
      </c>
      <c r="AQ213">
        <v>105.2538477165729</v>
      </c>
      <c r="AR213">
        <v>0</v>
      </c>
      <c r="AS213">
        <v>0</v>
      </c>
      <c r="AT213">
        <f>IF(AR213*$H$15&gt;=AV213,1.0,(AV213/(AV213-AR213*$H$15)))</f>
        <v>0</v>
      </c>
      <c r="AU213">
        <f>(AT213-1)*100</f>
        <v>0</v>
      </c>
      <c r="AV213">
        <f>MAX(0,($B$15+$C$15*EE213)/(1+$D$15*EE213)*DX213/(DZ213+273)*$E$15)</f>
        <v>0</v>
      </c>
      <c r="AW213" t="s">
        <v>437</v>
      </c>
      <c r="AX213" t="s">
        <v>437</v>
      </c>
      <c r="AY213">
        <v>0</v>
      </c>
      <c r="AZ213">
        <v>0</v>
      </c>
      <c r="BA213">
        <f>1-AY213/AZ213</f>
        <v>0</v>
      </c>
      <c r="BB213">
        <v>0</v>
      </c>
      <c r="BC213" t="s">
        <v>437</v>
      </c>
      <c r="BD213" t="s">
        <v>437</v>
      </c>
      <c r="BE213">
        <v>0</v>
      </c>
      <c r="BF213">
        <v>0</v>
      </c>
      <c r="BG213">
        <f>1-BE213/BF213</f>
        <v>0</v>
      </c>
      <c r="BH213">
        <v>0.5</v>
      </c>
      <c r="BI213">
        <f>DH213</f>
        <v>0</v>
      </c>
      <c r="BJ213">
        <f>K213</f>
        <v>0</v>
      </c>
      <c r="BK213">
        <f>BG213*BH213*BI213</f>
        <v>0</v>
      </c>
      <c r="BL213">
        <f>(BJ213-BB213)/BI213</f>
        <v>0</v>
      </c>
      <c r="BM213">
        <f>(AZ213-BF213)/BF213</f>
        <v>0</v>
      </c>
      <c r="BN213">
        <f>AY213/(BA213+AY213/BF213)</f>
        <v>0</v>
      </c>
      <c r="BO213" t="s">
        <v>437</v>
      </c>
      <c r="BP213">
        <v>0</v>
      </c>
      <c r="BQ213">
        <f>IF(BP213&lt;&gt;0, BP213, BN213)</f>
        <v>0</v>
      </c>
      <c r="BR213">
        <f>1-BQ213/BF213</f>
        <v>0</v>
      </c>
      <c r="BS213">
        <f>(BF213-BE213)/(BF213-BQ213)</f>
        <v>0</v>
      </c>
      <c r="BT213">
        <f>(AZ213-BF213)/(AZ213-BQ213)</f>
        <v>0</v>
      </c>
      <c r="BU213">
        <f>(BF213-BE213)/(BF213-AY213)</f>
        <v>0</v>
      </c>
      <c r="BV213">
        <f>(AZ213-BF213)/(AZ213-AY213)</f>
        <v>0</v>
      </c>
      <c r="BW213">
        <f>(BS213*BQ213/BE213)</f>
        <v>0</v>
      </c>
      <c r="BX213">
        <f>(1-BW213)</f>
        <v>0</v>
      </c>
      <c r="DG213">
        <f>$B$13*EF213+$C$13*EG213+$F$13*ER213*(1-EU213)</f>
        <v>0</v>
      </c>
      <c r="DH213">
        <f>DG213*DI213</f>
        <v>0</v>
      </c>
      <c r="DI213">
        <f>($B$13*$D$11+$C$13*$D$11+$F$13*((FE213+EW213)/MAX(FE213+EW213+FF213, 0.1)*$I$11+FF213/MAX(FE213+EW213+FF213, 0.1)*$J$11))/($B$13+$C$13+$F$13)</f>
        <v>0</v>
      </c>
      <c r="DJ213">
        <f>($B$13*$K$11+$C$13*$K$11+$F$13*((FE213+EW213)/MAX(FE213+EW213+FF213, 0.1)*$P$11+FF213/MAX(FE213+EW213+FF213, 0.1)*$Q$11))/($B$13+$C$13+$F$13)</f>
        <v>0</v>
      </c>
      <c r="DK213">
        <v>3.21</v>
      </c>
      <c r="DL213">
        <v>0.5</v>
      </c>
      <c r="DM213" t="s">
        <v>438</v>
      </c>
      <c r="DN213">
        <v>2</v>
      </c>
      <c r="DO213" t="b">
        <v>1</v>
      </c>
      <c r="DP213">
        <v>1759079819.732143</v>
      </c>
      <c r="DQ213">
        <v>402.3052499999999</v>
      </c>
      <c r="DR213">
        <v>417.7296428571429</v>
      </c>
      <c r="DS213">
        <v>21.535075</v>
      </c>
      <c r="DT213">
        <v>19.26623214285715</v>
      </c>
      <c r="DU213">
        <v>403.2059642857143</v>
      </c>
      <c r="DV213">
        <v>21.2534</v>
      </c>
      <c r="DW213">
        <v>500.0335357142857</v>
      </c>
      <c r="DX213">
        <v>90.88353214285716</v>
      </c>
      <c r="DY213">
        <v>0.06722570714285715</v>
      </c>
      <c r="DZ213">
        <v>28.60797857142857</v>
      </c>
      <c r="EA213">
        <v>29.99467857142857</v>
      </c>
      <c r="EB213">
        <v>999.9000000000002</v>
      </c>
      <c r="EC213">
        <v>0</v>
      </c>
      <c r="ED213">
        <v>0</v>
      </c>
      <c r="EE213">
        <v>10008.97321428571</v>
      </c>
      <c r="EF213">
        <v>0</v>
      </c>
      <c r="EG213">
        <v>10.98898571428571</v>
      </c>
      <c r="EH213">
        <v>-15.42433892857143</v>
      </c>
      <c r="EI213">
        <v>411.1596071428571</v>
      </c>
      <c r="EJ213">
        <v>425.9356785714285</v>
      </c>
      <c r="EK213">
        <v>2.268855357142857</v>
      </c>
      <c r="EL213">
        <v>417.7296428571429</v>
      </c>
      <c r="EM213">
        <v>19.26623214285715</v>
      </c>
      <c r="EN213">
        <v>1.957183571428571</v>
      </c>
      <c r="EO213">
        <v>1.7509825</v>
      </c>
      <c r="EP213">
        <v>17.10214642857143</v>
      </c>
      <c r="EQ213">
        <v>15.35595</v>
      </c>
      <c r="ER213">
        <v>1999.942142857143</v>
      </c>
      <c r="ES213">
        <v>0.9799963928571428</v>
      </c>
      <c r="ET213">
        <v>0.02000333928571429</v>
      </c>
      <c r="EU213">
        <v>0</v>
      </c>
      <c r="EV213">
        <v>488.131</v>
      </c>
      <c r="EW213">
        <v>5.00078</v>
      </c>
      <c r="EX213">
        <v>9539.842142857144</v>
      </c>
      <c r="EY213">
        <v>16379.15</v>
      </c>
      <c r="EZ213">
        <v>39.52203571428571</v>
      </c>
      <c r="FA213">
        <v>40.39492857142857</v>
      </c>
      <c r="FB213">
        <v>39.79899999999999</v>
      </c>
      <c r="FC213">
        <v>40.01071428571428</v>
      </c>
      <c r="FD213">
        <v>40.58021428571429</v>
      </c>
      <c r="FE213">
        <v>1955.032142857143</v>
      </c>
      <c r="FF213">
        <v>39.91</v>
      </c>
      <c r="FG213">
        <v>0</v>
      </c>
      <c r="FH213">
        <v>1759079820.2</v>
      </c>
      <c r="FI213">
        <v>0</v>
      </c>
      <c r="FJ213">
        <v>488.1177692307692</v>
      </c>
      <c r="FK213">
        <v>-0.7794871751972404</v>
      </c>
      <c r="FL213">
        <v>-12.66222226358259</v>
      </c>
      <c r="FM213">
        <v>9539.819615384615</v>
      </c>
      <c r="FN213">
        <v>15</v>
      </c>
      <c r="FO213">
        <v>0</v>
      </c>
      <c r="FP213" t="s">
        <v>439</v>
      </c>
      <c r="FQ213">
        <v>1746989605.5</v>
      </c>
      <c r="FR213">
        <v>1746989593.5</v>
      </c>
      <c r="FS213">
        <v>0</v>
      </c>
      <c r="FT213">
        <v>-0.274</v>
      </c>
      <c r="FU213">
        <v>-0.002</v>
      </c>
      <c r="FV213">
        <v>2.549</v>
      </c>
      <c r="FW213">
        <v>0.129</v>
      </c>
      <c r="FX213">
        <v>420</v>
      </c>
      <c r="FY213">
        <v>17</v>
      </c>
      <c r="FZ213">
        <v>0.02</v>
      </c>
      <c r="GA213">
        <v>0.04</v>
      </c>
      <c r="GB213">
        <v>-16.11863390243902</v>
      </c>
      <c r="GC213">
        <v>22.83890027874566</v>
      </c>
      <c r="GD213">
        <v>2.945515510772993</v>
      </c>
      <c r="GE213">
        <v>0</v>
      </c>
      <c r="GF213">
        <v>488.152588235294</v>
      </c>
      <c r="GG213">
        <v>-0.7394957981636878</v>
      </c>
      <c r="GH213">
        <v>0.2553130854975894</v>
      </c>
      <c r="GI213">
        <v>1</v>
      </c>
      <c r="GJ213">
        <v>2.269469268292683</v>
      </c>
      <c r="GK213">
        <v>-0.01858912891985398</v>
      </c>
      <c r="GL213">
        <v>0.002340698655596563</v>
      </c>
      <c r="GM213">
        <v>1</v>
      </c>
      <c r="GN213">
        <v>2</v>
      </c>
      <c r="GO213">
        <v>3</v>
      </c>
      <c r="GP213" t="s">
        <v>446</v>
      </c>
      <c r="GQ213">
        <v>3.10194</v>
      </c>
      <c r="GR213">
        <v>2.72491</v>
      </c>
      <c r="GS213">
        <v>0.0851456</v>
      </c>
      <c r="GT213">
        <v>0.0861113</v>
      </c>
      <c r="GU213">
        <v>0.100298</v>
      </c>
      <c r="GV213">
        <v>0.0940151</v>
      </c>
      <c r="GW213">
        <v>23902.1</v>
      </c>
      <c r="GX213">
        <v>21693.2</v>
      </c>
      <c r="GY213">
        <v>26690.8</v>
      </c>
      <c r="GZ213">
        <v>23959.5</v>
      </c>
      <c r="HA213">
        <v>38422.8</v>
      </c>
      <c r="HB213">
        <v>32089.4</v>
      </c>
      <c r="HC213">
        <v>46605.6</v>
      </c>
      <c r="HD213">
        <v>37905.6</v>
      </c>
      <c r="HE213">
        <v>1.87053</v>
      </c>
      <c r="HF213">
        <v>1.86353</v>
      </c>
      <c r="HG213">
        <v>0.125606</v>
      </c>
      <c r="HH213">
        <v>0</v>
      </c>
      <c r="HI213">
        <v>27.9643</v>
      </c>
      <c r="HJ213">
        <v>999.9</v>
      </c>
      <c r="HK213">
        <v>46.6</v>
      </c>
      <c r="HL213">
        <v>31.3</v>
      </c>
      <c r="HM213">
        <v>23.5291</v>
      </c>
      <c r="HN213">
        <v>61.051</v>
      </c>
      <c r="HO213">
        <v>22.0713</v>
      </c>
      <c r="HP213">
        <v>1</v>
      </c>
      <c r="HQ213">
        <v>0.130826</v>
      </c>
      <c r="HR213">
        <v>0.223712</v>
      </c>
      <c r="HS213">
        <v>20.2807</v>
      </c>
      <c r="HT213">
        <v>5.2128</v>
      </c>
      <c r="HU213">
        <v>11.98</v>
      </c>
      <c r="HV213">
        <v>4.9636</v>
      </c>
      <c r="HW213">
        <v>3.27443</v>
      </c>
      <c r="HX213">
        <v>9999</v>
      </c>
      <c r="HY213">
        <v>9999</v>
      </c>
      <c r="HZ213">
        <v>9999</v>
      </c>
      <c r="IA213">
        <v>32.9</v>
      </c>
      <c r="IB213">
        <v>1.86399</v>
      </c>
      <c r="IC213">
        <v>1.86012</v>
      </c>
      <c r="ID213">
        <v>1.8584</v>
      </c>
      <c r="IE213">
        <v>1.8598</v>
      </c>
      <c r="IF213">
        <v>1.85989</v>
      </c>
      <c r="IG213">
        <v>1.85837</v>
      </c>
      <c r="IH213">
        <v>1.85745</v>
      </c>
      <c r="II213">
        <v>1.85242</v>
      </c>
      <c r="IJ213">
        <v>0</v>
      </c>
      <c r="IK213">
        <v>0</v>
      </c>
      <c r="IL213">
        <v>0</v>
      </c>
      <c r="IM213">
        <v>0</v>
      </c>
      <c r="IN213" t="s">
        <v>441</v>
      </c>
      <c r="IO213" t="s">
        <v>442</v>
      </c>
      <c r="IP213" t="s">
        <v>443</v>
      </c>
      <c r="IQ213" t="s">
        <v>443</v>
      </c>
      <c r="IR213" t="s">
        <v>443</v>
      </c>
      <c r="IS213" t="s">
        <v>443</v>
      </c>
      <c r="IT213">
        <v>0</v>
      </c>
      <c r="IU213">
        <v>100</v>
      </c>
      <c r="IV213">
        <v>100</v>
      </c>
      <c r="IW213">
        <v>-0.902</v>
      </c>
      <c r="IX213">
        <v>0.2818</v>
      </c>
      <c r="IY213">
        <v>-0.819046093373875</v>
      </c>
      <c r="IZ213">
        <v>-0.0008311593448893811</v>
      </c>
      <c r="JA213">
        <v>1.768286430498992E-06</v>
      </c>
      <c r="JB213">
        <v>-5.176383660599935E-10</v>
      </c>
      <c r="JC213">
        <v>0.01793090377665582</v>
      </c>
      <c r="JD213">
        <v>0.002652576625932546</v>
      </c>
      <c r="JE213">
        <v>0.0004569377311329863</v>
      </c>
      <c r="JF213">
        <v>1.003524486243527E-07</v>
      </c>
      <c r="JG213">
        <v>2</v>
      </c>
      <c r="JH213">
        <v>1975</v>
      </c>
      <c r="JI213">
        <v>1</v>
      </c>
      <c r="JJ213">
        <v>26</v>
      </c>
      <c r="JK213">
        <v>201503.7</v>
      </c>
      <c r="JL213">
        <v>201503.9</v>
      </c>
      <c r="JM213">
        <v>1.06689</v>
      </c>
      <c r="JN213">
        <v>2.62817</v>
      </c>
      <c r="JO213">
        <v>1.49658</v>
      </c>
      <c r="JP213">
        <v>2.34253</v>
      </c>
      <c r="JQ213">
        <v>1.54907</v>
      </c>
      <c r="JR213">
        <v>2.37671</v>
      </c>
      <c r="JS213">
        <v>36.105</v>
      </c>
      <c r="JT213">
        <v>24.1663</v>
      </c>
      <c r="JU213">
        <v>18</v>
      </c>
      <c r="JV213">
        <v>482.963</v>
      </c>
      <c r="JW213">
        <v>493.135</v>
      </c>
      <c r="JX213">
        <v>27.1321</v>
      </c>
      <c r="JY213">
        <v>28.9404</v>
      </c>
      <c r="JZ213">
        <v>30.0004</v>
      </c>
      <c r="KA213">
        <v>29.0923</v>
      </c>
      <c r="KB213">
        <v>29.0734</v>
      </c>
      <c r="KC213">
        <v>21.4599</v>
      </c>
      <c r="KD213">
        <v>20.4359</v>
      </c>
      <c r="KE213">
        <v>80.6263</v>
      </c>
      <c r="KF213">
        <v>27.1299</v>
      </c>
      <c r="KG213">
        <v>380.283</v>
      </c>
      <c r="KH213">
        <v>19.2497</v>
      </c>
      <c r="KI213">
        <v>101.901</v>
      </c>
      <c r="KJ213">
        <v>91.41500000000001</v>
      </c>
    </row>
    <row r="214" spans="1:296">
      <c r="A214">
        <v>196</v>
      </c>
      <c r="B214">
        <v>1759079832.5</v>
      </c>
      <c r="C214">
        <v>6749.400000095367</v>
      </c>
      <c r="D214" t="s">
        <v>837</v>
      </c>
      <c r="E214" t="s">
        <v>838</v>
      </c>
      <c r="F214">
        <v>5</v>
      </c>
      <c r="G214" t="s">
        <v>832</v>
      </c>
      <c r="H214">
        <v>1759079825</v>
      </c>
      <c r="I214">
        <f>(J214)/1000</f>
        <v>0</v>
      </c>
      <c r="J214">
        <f>IF(DO214, AM214, AG214)</f>
        <v>0</v>
      </c>
      <c r="K214">
        <f>IF(DO214, AH214, AF214)</f>
        <v>0</v>
      </c>
      <c r="L214">
        <f>DQ214 - IF(AT214&gt;1, K214*DK214*100.0/(AV214), 0)</f>
        <v>0</v>
      </c>
      <c r="M214">
        <f>((S214-I214/2)*L214-K214)/(S214+I214/2)</f>
        <v>0</v>
      </c>
      <c r="N214">
        <f>M214*(DX214+DY214)/1000.0</f>
        <v>0</v>
      </c>
      <c r="O214">
        <f>(DQ214 - IF(AT214&gt;1, K214*DK214*100.0/(AV214), 0))*(DX214+DY214)/1000.0</f>
        <v>0</v>
      </c>
      <c r="P214">
        <f>2.0/((1/R214-1/Q214)+SIGN(R214)*SQRT((1/R214-1/Q214)*(1/R214-1/Q214) + 4*DL214/((DL214+1)*(DL214+1))*(2*1/R214*1/Q214-1/Q214*1/Q214)))</f>
        <v>0</v>
      </c>
      <c r="Q214">
        <f>IF(LEFT(DM214,1)&lt;&gt;"0",IF(LEFT(DM214,1)="1",3.0,DN214),$D$5+$E$5*(EE214*DX214/($K$5*1000))+$F$5*(EE214*DX214/($K$5*1000))*MAX(MIN(DK214,$J$5),$I$5)*MAX(MIN(DK214,$J$5),$I$5)+$G$5*MAX(MIN(DK214,$J$5),$I$5)*(EE214*DX214/($K$5*1000))+$H$5*(EE214*DX214/($K$5*1000))*(EE214*DX214/($K$5*1000)))</f>
        <v>0</v>
      </c>
      <c r="R214">
        <f>I214*(1000-(1000*0.61365*exp(17.502*V214/(240.97+V214))/(DX214+DY214)+DS214)/2)/(1000*0.61365*exp(17.502*V214/(240.97+V214))/(DX214+DY214)-DS214)</f>
        <v>0</v>
      </c>
      <c r="S214">
        <f>1/((DL214+1)/(P214/1.6)+1/(Q214/1.37)) + DL214/((DL214+1)/(P214/1.6) + DL214/(Q214/1.37))</f>
        <v>0</v>
      </c>
      <c r="T214">
        <f>(DG214*DJ214)</f>
        <v>0</v>
      </c>
      <c r="U214">
        <f>(DZ214+(T214+2*0.95*5.67E-8*(((DZ214+$B$9)+273)^4-(DZ214+273)^4)-44100*I214)/(1.84*29.3*Q214+8*0.95*5.67E-8*(DZ214+273)^3))</f>
        <v>0</v>
      </c>
      <c r="V214">
        <f>($C$9*EA214+$D$9*EB214+$E$9*U214)</f>
        <v>0</v>
      </c>
      <c r="W214">
        <f>0.61365*exp(17.502*V214/(240.97+V214))</f>
        <v>0</v>
      </c>
      <c r="X214">
        <f>(Y214/Z214*100)</f>
        <v>0</v>
      </c>
      <c r="Y214">
        <f>DS214*(DX214+DY214)/1000</f>
        <v>0</v>
      </c>
      <c r="Z214">
        <f>0.61365*exp(17.502*DZ214/(240.97+DZ214))</f>
        <v>0</v>
      </c>
      <c r="AA214">
        <f>(W214-DS214*(DX214+DY214)/1000)</f>
        <v>0</v>
      </c>
      <c r="AB214">
        <f>(-I214*44100)</f>
        <v>0</v>
      </c>
      <c r="AC214">
        <f>2*29.3*Q214*0.92*(DZ214-V214)</f>
        <v>0</v>
      </c>
      <c r="AD214">
        <f>2*0.95*5.67E-8*(((DZ214+$B$9)+273)^4-(V214+273)^4)</f>
        <v>0</v>
      </c>
      <c r="AE214">
        <f>T214+AD214+AB214+AC214</f>
        <v>0</v>
      </c>
      <c r="AF214">
        <f>DW214*AT214*(DR214-DQ214*(1000-AT214*DT214)/(1000-AT214*DS214))/(100*DK214)</f>
        <v>0</v>
      </c>
      <c r="AG214">
        <f>1000*DW214*AT214*(DS214-DT214)/(100*DK214*(1000-AT214*DS214))</f>
        <v>0</v>
      </c>
      <c r="AH214">
        <f>(AI214 - AJ214 - DX214*1E3/(8.314*(DZ214+273.15)) * AL214/DW214 * AK214) * DW214/(100*DK214) * (1000 - DT214)/1000</f>
        <v>0</v>
      </c>
      <c r="AI214">
        <v>408.0931207936397</v>
      </c>
      <c r="AJ214">
        <v>399.9357333333331</v>
      </c>
      <c r="AK214">
        <v>-1.853044992635681</v>
      </c>
      <c r="AL214">
        <v>65.07899341637443</v>
      </c>
      <c r="AM214">
        <f>(AO214 - AN214 + DX214*1E3/(8.314*(DZ214+273.15)) * AQ214/DW214 * AP214) * DW214/(100*DK214) * 1000/(1000 - AO214)</f>
        <v>0</v>
      </c>
      <c r="AN214">
        <v>19.26999434028805</v>
      </c>
      <c r="AO214">
        <v>21.54104363636364</v>
      </c>
      <c r="AP214">
        <v>5.293939922532082E-05</v>
      </c>
      <c r="AQ214">
        <v>105.2538477165729</v>
      </c>
      <c r="AR214">
        <v>0</v>
      </c>
      <c r="AS214">
        <v>0</v>
      </c>
      <c r="AT214">
        <f>IF(AR214*$H$15&gt;=AV214,1.0,(AV214/(AV214-AR214*$H$15)))</f>
        <v>0</v>
      </c>
      <c r="AU214">
        <f>(AT214-1)*100</f>
        <v>0</v>
      </c>
      <c r="AV214">
        <f>MAX(0,($B$15+$C$15*EE214)/(1+$D$15*EE214)*DX214/(DZ214+273)*$E$15)</f>
        <v>0</v>
      </c>
      <c r="AW214" t="s">
        <v>437</v>
      </c>
      <c r="AX214" t="s">
        <v>437</v>
      </c>
      <c r="AY214">
        <v>0</v>
      </c>
      <c r="AZ214">
        <v>0</v>
      </c>
      <c r="BA214">
        <f>1-AY214/AZ214</f>
        <v>0</v>
      </c>
      <c r="BB214">
        <v>0</v>
      </c>
      <c r="BC214" t="s">
        <v>437</v>
      </c>
      <c r="BD214" t="s">
        <v>437</v>
      </c>
      <c r="BE214">
        <v>0</v>
      </c>
      <c r="BF214">
        <v>0</v>
      </c>
      <c r="BG214">
        <f>1-BE214/BF214</f>
        <v>0</v>
      </c>
      <c r="BH214">
        <v>0.5</v>
      </c>
      <c r="BI214">
        <f>DH214</f>
        <v>0</v>
      </c>
      <c r="BJ214">
        <f>K214</f>
        <v>0</v>
      </c>
      <c r="BK214">
        <f>BG214*BH214*BI214</f>
        <v>0</v>
      </c>
      <c r="BL214">
        <f>(BJ214-BB214)/BI214</f>
        <v>0</v>
      </c>
      <c r="BM214">
        <f>(AZ214-BF214)/BF214</f>
        <v>0</v>
      </c>
      <c r="BN214">
        <f>AY214/(BA214+AY214/BF214)</f>
        <v>0</v>
      </c>
      <c r="BO214" t="s">
        <v>437</v>
      </c>
      <c r="BP214">
        <v>0</v>
      </c>
      <c r="BQ214">
        <f>IF(BP214&lt;&gt;0, BP214, BN214)</f>
        <v>0</v>
      </c>
      <c r="BR214">
        <f>1-BQ214/BF214</f>
        <v>0</v>
      </c>
      <c r="BS214">
        <f>(BF214-BE214)/(BF214-BQ214)</f>
        <v>0</v>
      </c>
      <c r="BT214">
        <f>(AZ214-BF214)/(AZ214-BQ214)</f>
        <v>0</v>
      </c>
      <c r="BU214">
        <f>(BF214-BE214)/(BF214-AY214)</f>
        <v>0</v>
      </c>
      <c r="BV214">
        <f>(AZ214-BF214)/(AZ214-AY214)</f>
        <v>0</v>
      </c>
      <c r="BW214">
        <f>(BS214*BQ214/BE214)</f>
        <v>0</v>
      </c>
      <c r="BX214">
        <f>(1-BW214)</f>
        <v>0</v>
      </c>
      <c r="DG214">
        <f>$B$13*EF214+$C$13*EG214+$F$13*ER214*(1-EU214)</f>
        <v>0</v>
      </c>
      <c r="DH214">
        <f>DG214*DI214</f>
        <v>0</v>
      </c>
      <c r="DI214">
        <f>($B$13*$D$11+$C$13*$D$11+$F$13*((FE214+EW214)/MAX(FE214+EW214+FF214, 0.1)*$I$11+FF214/MAX(FE214+EW214+FF214, 0.1)*$J$11))/($B$13+$C$13+$F$13)</f>
        <v>0</v>
      </c>
      <c r="DJ214">
        <f>($B$13*$K$11+$C$13*$K$11+$F$13*((FE214+EW214)/MAX(FE214+EW214+FF214, 0.1)*$P$11+FF214/MAX(FE214+EW214+FF214, 0.1)*$Q$11))/($B$13+$C$13+$F$13)</f>
        <v>0</v>
      </c>
      <c r="DK214">
        <v>3.21</v>
      </c>
      <c r="DL214">
        <v>0.5</v>
      </c>
      <c r="DM214" t="s">
        <v>438</v>
      </c>
      <c r="DN214">
        <v>2</v>
      </c>
      <c r="DO214" t="b">
        <v>1</v>
      </c>
      <c r="DP214">
        <v>1759079825</v>
      </c>
      <c r="DQ214">
        <v>399.7503333333334</v>
      </c>
      <c r="DR214">
        <v>410.2668148148147</v>
      </c>
      <c r="DS214">
        <v>21.53668148148149</v>
      </c>
      <c r="DT214">
        <v>19.26873703703704</v>
      </c>
      <c r="DU214">
        <v>400.6518518518518</v>
      </c>
      <c r="DV214">
        <v>21.25497407407408</v>
      </c>
      <c r="DW214">
        <v>500.0601851851852</v>
      </c>
      <c r="DX214">
        <v>90.88380740740739</v>
      </c>
      <c r="DY214">
        <v>0.06672605555555554</v>
      </c>
      <c r="DZ214">
        <v>28.61046296296296</v>
      </c>
      <c r="EA214">
        <v>29.99864814814814</v>
      </c>
      <c r="EB214">
        <v>999.9000000000001</v>
      </c>
      <c r="EC214">
        <v>0</v>
      </c>
      <c r="ED214">
        <v>0</v>
      </c>
      <c r="EE214">
        <v>10009.72037037037</v>
      </c>
      <c r="EF214">
        <v>0</v>
      </c>
      <c r="EG214">
        <v>10.99258518518519</v>
      </c>
      <c r="EH214">
        <v>-10.51652718518519</v>
      </c>
      <c r="EI214">
        <v>408.5490740740741</v>
      </c>
      <c r="EJ214">
        <v>418.3273333333333</v>
      </c>
      <c r="EK214">
        <v>2.267947037037037</v>
      </c>
      <c r="EL214">
        <v>410.2668148148147</v>
      </c>
      <c r="EM214">
        <v>19.26873703703704</v>
      </c>
      <c r="EN214">
        <v>1.957335925925926</v>
      </c>
      <c r="EO214">
        <v>1.751215185185185</v>
      </c>
      <c r="EP214">
        <v>17.10337037037037</v>
      </c>
      <c r="EQ214">
        <v>15.35802592592593</v>
      </c>
      <c r="ER214">
        <v>1999.942222222222</v>
      </c>
      <c r="ES214">
        <v>0.9799964444444443</v>
      </c>
      <c r="ET214">
        <v>0.02000328518518519</v>
      </c>
      <c r="EU214">
        <v>0</v>
      </c>
      <c r="EV214">
        <v>488.0569999999999</v>
      </c>
      <c r="EW214">
        <v>5.00078</v>
      </c>
      <c r="EX214">
        <v>9539.173703703704</v>
      </c>
      <c r="EY214">
        <v>16379.15925925926</v>
      </c>
      <c r="EZ214">
        <v>39.4997037037037</v>
      </c>
      <c r="FA214">
        <v>40.39566666666666</v>
      </c>
      <c r="FB214">
        <v>39.78914814814815</v>
      </c>
      <c r="FC214">
        <v>40.00881481481481</v>
      </c>
      <c r="FD214">
        <v>40.58559259259259</v>
      </c>
      <c r="FE214">
        <v>1955.032222222222</v>
      </c>
      <c r="FF214">
        <v>39.91</v>
      </c>
      <c r="FG214">
        <v>0</v>
      </c>
      <c r="FH214">
        <v>1759079824.4</v>
      </c>
      <c r="FI214">
        <v>0</v>
      </c>
      <c r="FJ214">
        <v>488.0629999999999</v>
      </c>
      <c r="FK214">
        <v>0.1586922949750597</v>
      </c>
      <c r="FL214">
        <v>-7.939999987640105</v>
      </c>
      <c r="FM214">
        <v>9539.276400000001</v>
      </c>
      <c r="FN214">
        <v>15</v>
      </c>
      <c r="FO214">
        <v>0</v>
      </c>
      <c r="FP214" t="s">
        <v>439</v>
      </c>
      <c r="FQ214">
        <v>1746989605.5</v>
      </c>
      <c r="FR214">
        <v>1746989593.5</v>
      </c>
      <c r="FS214">
        <v>0</v>
      </c>
      <c r="FT214">
        <v>-0.274</v>
      </c>
      <c r="FU214">
        <v>-0.002</v>
      </c>
      <c r="FV214">
        <v>2.549</v>
      </c>
      <c r="FW214">
        <v>0.129</v>
      </c>
      <c r="FX214">
        <v>420</v>
      </c>
      <c r="FY214">
        <v>17</v>
      </c>
      <c r="FZ214">
        <v>0.02</v>
      </c>
      <c r="GA214">
        <v>0.04</v>
      </c>
      <c r="GB214">
        <v>-12.65151717073171</v>
      </c>
      <c r="GC214">
        <v>55.56329080139373</v>
      </c>
      <c r="GD214">
        <v>5.923162848118801</v>
      </c>
      <c r="GE214">
        <v>0</v>
      </c>
      <c r="GF214">
        <v>488.1243823529412</v>
      </c>
      <c r="GG214">
        <v>-0.7854087138802076</v>
      </c>
      <c r="GH214">
        <v>0.2726839384283902</v>
      </c>
      <c r="GI214">
        <v>1</v>
      </c>
      <c r="GJ214">
        <v>2.268828292682927</v>
      </c>
      <c r="GK214">
        <v>-0.01281700348431718</v>
      </c>
      <c r="GL214">
        <v>0.002209248743780924</v>
      </c>
      <c r="GM214">
        <v>1</v>
      </c>
      <c r="GN214">
        <v>2</v>
      </c>
      <c r="GO214">
        <v>3</v>
      </c>
      <c r="GP214" t="s">
        <v>446</v>
      </c>
      <c r="GQ214">
        <v>3.10196</v>
      </c>
      <c r="GR214">
        <v>2.72481</v>
      </c>
      <c r="GS214">
        <v>0.08368250000000001</v>
      </c>
      <c r="GT214">
        <v>0.0836076</v>
      </c>
      <c r="GU214">
        <v>0.100306</v>
      </c>
      <c r="GV214">
        <v>0.0940102</v>
      </c>
      <c r="GW214">
        <v>23939.9</v>
      </c>
      <c r="GX214">
        <v>21752.5</v>
      </c>
      <c r="GY214">
        <v>26690.4</v>
      </c>
      <c r="GZ214">
        <v>23959.4</v>
      </c>
      <c r="HA214">
        <v>38422.2</v>
      </c>
      <c r="HB214">
        <v>32089.4</v>
      </c>
      <c r="HC214">
        <v>46605.5</v>
      </c>
      <c r="HD214">
        <v>37905.7</v>
      </c>
      <c r="HE214">
        <v>1.87097</v>
      </c>
      <c r="HF214">
        <v>1.8633</v>
      </c>
      <c r="HG214">
        <v>0.124522</v>
      </c>
      <c r="HH214">
        <v>0</v>
      </c>
      <c r="HI214">
        <v>27.9643</v>
      </c>
      <c r="HJ214">
        <v>999.9</v>
      </c>
      <c r="HK214">
        <v>46.6</v>
      </c>
      <c r="HL214">
        <v>31.3</v>
      </c>
      <c r="HM214">
        <v>23.5297</v>
      </c>
      <c r="HN214">
        <v>61.151</v>
      </c>
      <c r="HO214">
        <v>22.1154</v>
      </c>
      <c r="HP214">
        <v>1</v>
      </c>
      <c r="HQ214">
        <v>0.131448</v>
      </c>
      <c r="HR214">
        <v>0.302966</v>
      </c>
      <c r="HS214">
        <v>20.2807</v>
      </c>
      <c r="HT214">
        <v>5.21295</v>
      </c>
      <c r="HU214">
        <v>11.98</v>
      </c>
      <c r="HV214">
        <v>4.96365</v>
      </c>
      <c r="HW214">
        <v>3.2745</v>
      </c>
      <c r="HX214">
        <v>9999</v>
      </c>
      <c r="HY214">
        <v>9999</v>
      </c>
      <c r="HZ214">
        <v>9999</v>
      </c>
      <c r="IA214">
        <v>32.9</v>
      </c>
      <c r="IB214">
        <v>1.86399</v>
      </c>
      <c r="IC214">
        <v>1.86014</v>
      </c>
      <c r="ID214">
        <v>1.8584</v>
      </c>
      <c r="IE214">
        <v>1.8598</v>
      </c>
      <c r="IF214">
        <v>1.85989</v>
      </c>
      <c r="IG214">
        <v>1.85837</v>
      </c>
      <c r="IH214">
        <v>1.85745</v>
      </c>
      <c r="II214">
        <v>1.85242</v>
      </c>
      <c r="IJ214">
        <v>0</v>
      </c>
      <c r="IK214">
        <v>0</v>
      </c>
      <c r="IL214">
        <v>0</v>
      </c>
      <c r="IM214">
        <v>0</v>
      </c>
      <c r="IN214" t="s">
        <v>441</v>
      </c>
      <c r="IO214" t="s">
        <v>442</v>
      </c>
      <c r="IP214" t="s">
        <v>443</v>
      </c>
      <c r="IQ214" t="s">
        <v>443</v>
      </c>
      <c r="IR214" t="s">
        <v>443</v>
      </c>
      <c r="IS214" t="s">
        <v>443</v>
      </c>
      <c r="IT214">
        <v>0</v>
      </c>
      <c r="IU214">
        <v>100</v>
      </c>
      <c r="IV214">
        <v>100</v>
      </c>
      <c r="IW214">
        <v>-0.904</v>
      </c>
      <c r="IX214">
        <v>0.2818</v>
      </c>
      <c r="IY214">
        <v>-0.819046093373875</v>
      </c>
      <c r="IZ214">
        <v>-0.0008311593448893811</v>
      </c>
      <c r="JA214">
        <v>1.768286430498992E-06</v>
      </c>
      <c r="JB214">
        <v>-5.176383660599935E-10</v>
      </c>
      <c r="JC214">
        <v>0.01793090377665582</v>
      </c>
      <c r="JD214">
        <v>0.002652576625932546</v>
      </c>
      <c r="JE214">
        <v>0.0004569377311329863</v>
      </c>
      <c r="JF214">
        <v>1.003524486243527E-07</v>
      </c>
      <c r="JG214">
        <v>2</v>
      </c>
      <c r="JH214">
        <v>1975</v>
      </c>
      <c r="JI214">
        <v>1</v>
      </c>
      <c r="JJ214">
        <v>26</v>
      </c>
      <c r="JK214">
        <v>201503.8</v>
      </c>
      <c r="JL214">
        <v>201504</v>
      </c>
      <c r="JM214">
        <v>1.02905</v>
      </c>
      <c r="JN214">
        <v>2.61963</v>
      </c>
      <c r="JO214">
        <v>1.49658</v>
      </c>
      <c r="JP214">
        <v>2.34253</v>
      </c>
      <c r="JQ214">
        <v>1.54907</v>
      </c>
      <c r="JR214">
        <v>2.35596</v>
      </c>
      <c r="JS214">
        <v>36.105</v>
      </c>
      <c r="JT214">
        <v>24.1751</v>
      </c>
      <c r="JU214">
        <v>18</v>
      </c>
      <c r="JV214">
        <v>483.256</v>
      </c>
      <c r="JW214">
        <v>493.013</v>
      </c>
      <c r="JX214">
        <v>27.1242</v>
      </c>
      <c r="JY214">
        <v>28.9436</v>
      </c>
      <c r="JZ214">
        <v>30.0006</v>
      </c>
      <c r="KA214">
        <v>29.0963</v>
      </c>
      <c r="KB214">
        <v>29.0766</v>
      </c>
      <c r="KC214">
        <v>20.697</v>
      </c>
      <c r="KD214">
        <v>20.4359</v>
      </c>
      <c r="KE214">
        <v>80.6263</v>
      </c>
      <c r="KF214">
        <v>27.1138</v>
      </c>
      <c r="KG214">
        <v>366.807</v>
      </c>
      <c r="KH214">
        <v>19.2497</v>
      </c>
      <c r="KI214">
        <v>101.901</v>
      </c>
      <c r="KJ214">
        <v>91.4149</v>
      </c>
    </row>
    <row r="215" spans="1:296">
      <c r="A215">
        <v>197</v>
      </c>
      <c r="B215">
        <v>1759079837.5</v>
      </c>
      <c r="C215">
        <v>6754.400000095367</v>
      </c>
      <c r="D215" t="s">
        <v>839</v>
      </c>
      <c r="E215" t="s">
        <v>840</v>
      </c>
      <c r="F215">
        <v>5</v>
      </c>
      <c r="G215" t="s">
        <v>832</v>
      </c>
      <c r="H215">
        <v>1759079829.714286</v>
      </c>
      <c r="I215">
        <f>(J215)/1000</f>
        <v>0</v>
      </c>
      <c r="J215">
        <f>IF(DO215, AM215, AG215)</f>
        <v>0</v>
      </c>
      <c r="K215">
        <f>IF(DO215, AH215, AF215)</f>
        <v>0</v>
      </c>
      <c r="L215">
        <f>DQ215 - IF(AT215&gt;1, K215*DK215*100.0/(AV215), 0)</f>
        <v>0</v>
      </c>
      <c r="M215">
        <f>((S215-I215/2)*L215-K215)/(S215+I215/2)</f>
        <v>0</v>
      </c>
      <c r="N215">
        <f>M215*(DX215+DY215)/1000.0</f>
        <v>0</v>
      </c>
      <c r="O215">
        <f>(DQ215 - IF(AT215&gt;1, K215*DK215*100.0/(AV215), 0))*(DX215+DY215)/1000.0</f>
        <v>0</v>
      </c>
      <c r="P215">
        <f>2.0/((1/R215-1/Q215)+SIGN(R215)*SQRT((1/R215-1/Q215)*(1/R215-1/Q215) + 4*DL215/((DL215+1)*(DL215+1))*(2*1/R215*1/Q215-1/Q215*1/Q215)))</f>
        <v>0</v>
      </c>
      <c r="Q215">
        <f>IF(LEFT(DM215,1)&lt;&gt;"0",IF(LEFT(DM215,1)="1",3.0,DN215),$D$5+$E$5*(EE215*DX215/($K$5*1000))+$F$5*(EE215*DX215/($K$5*1000))*MAX(MIN(DK215,$J$5),$I$5)*MAX(MIN(DK215,$J$5),$I$5)+$G$5*MAX(MIN(DK215,$J$5),$I$5)*(EE215*DX215/($K$5*1000))+$H$5*(EE215*DX215/($K$5*1000))*(EE215*DX215/($K$5*1000)))</f>
        <v>0</v>
      </c>
      <c r="R215">
        <f>I215*(1000-(1000*0.61365*exp(17.502*V215/(240.97+V215))/(DX215+DY215)+DS215)/2)/(1000*0.61365*exp(17.502*V215/(240.97+V215))/(DX215+DY215)-DS215)</f>
        <v>0</v>
      </c>
      <c r="S215">
        <f>1/((DL215+1)/(P215/1.6)+1/(Q215/1.37)) + DL215/((DL215+1)/(P215/1.6) + DL215/(Q215/1.37))</f>
        <v>0</v>
      </c>
      <c r="T215">
        <f>(DG215*DJ215)</f>
        <v>0</v>
      </c>
      <c r="U215">
        <f>(DZ215+(T215+2*0.95*5.67E-8*(((DZ215+$B$9)+273)^4-(DZ215+273)^4)-44100*I215)/(1.84*29.3*Q215+8*0.95*5.67E-8*(DZ215+273)^3))</f>
        <v>0</v>
      </c>
      <c r="V215">
        <f>($C$9*EA215+$D$9*EB215+$E$9*U215)</f>
        <v>0</v>
      </c>
      <c r="W215">
        <f>0.61365*exp(17.502*V215/(240.97+V215))</f>
        <v>0</v>
      </c>
      <c r="X215">
        <f>(Y215/Z215*100)</f>
        <v>0</v>
      </c>
      <c r="Y215">
        <f>DS215*(DX215+DY215)/1000</f>
        <v>0</v>
      </c>
      <c r="Z215">
        <f>0.61365*exp(17.502*DZ215/(240.97+DZ215))</f>
        <v>0</v>
      </c>
      <c r="AA215">
        <f>(W215-DS215*(DX215+DY215)/1000)</f>
        <v>0</v>
      </c>
      <c r="AB215">
        <f>(-I215*44100)</f>
        <v>0</v>
      </c>
      <c r="AC215">
        <f>2*29.3*Q215*0.92*(DZ215-V215)</f>
        <v>0</v>
      </c>
      <c r="AD215">
        <f>2*0.95*5.67E-8*(((DZ215+$B$9)+273)^4-(V215+273)^4)</f>
        <v>0</v>
      </c>
      <c r="AE215">
        <f>T215+AD215+AB215+AC215</f>
        <v>0</v>
      </c>
      <c r="AF215">
        <f>DW215*AT215*(DR215-DQ215*(1000-AT215*DT215)/(1000-AT215*DS215))/(100*DK215)</f>
        <v>0</v>
      </c>
      <c r="AG215">
        <f>1000*DW215*AT215*(DS215-DT215)/(100*DK215*(1000-AT215*DS215))</f>
        <v>0</v>
      </c>
      <c r="AH215">
        <f>(AI215 - AJ215 - DX215*1E3/(8.314*(DZ215+273.15)) * AL215/DW215 * AK215) * DW215/(100*DK215) * (1000 - DT215)/1000</f>
        <v>0</v>
      </c>
      <c r="AI215">
        <v>391.8268226210716</v>
      </c>
      <c r="AJ215">
        <v>387.4734787878787</v>
      </c>
      <c r="AK215">
        <v>-2.566537614566907</v>
      </c>
      <c r="AL215">
        <v>65.07899341637443</v>
      </c>
      <c r="AM215">
        <f>(AO215 - AN215 + DX215*1E3/(8.314*(DZ215+273.15)) * AQ215/DW215 * AP215) * DW215/(100*DK215) * 1000/(1000 - AO215)</f>
        <v>0</v>
      </c>
      <c r="AN215">
        <v>19.27084106574064</v>
      </c>
      <c r="AO215">
        <v>21.53796424242424</v>
      </c>
      <c r="AP215">
        <v>-1.552393826258611E-05</v>
      </c>
      <c r="AQ215">
        <v>105.2538477165729</v>
      </c>
      <c r="AR215">
        <v>0</v>
      </c>
      <c r="AS215">
        <v>0</v>
      </c>
      <c r="AT215">
        <f>IF(AR215*$H$15&gt;=AV215,1.0,(AV215/(AV215-AR215*$H$15)))</f>
        <v>0</v>
      </c>
      <c r="AU215">
        <f>(AT215-1)*100</f>
        <v>0</v>
      </c>
      <c r="AV215">
        <f>MAX(0,($B$15+$C$15*EE215)/(1+$D$15*EE215)*DX215/(DZ215+273)*$E$15)</f>
        <v>0</v>
      </c>
      <c r="AW215" t="s">
        <v>437</v>
      </c>
      <c r="AX215" t="s">
        <v>437</v>
      </c>
      <c r="AY215">
        <v>0</v>
      </c>
      <c r="AZ215">
        <v>0</v>
      </c>
      <c r="BA215">
        <f>1-AY215/AZ215</f>
        <v>0</v>
      </c>
      <c r="BB215">
        <v>0</v>
      </c>
      <c r="BC215" t="s">
        <v>437</v>
      </c>
      <c r="BD215" t="s">
        <v>437</v>
      </c>
      <c r="BE215">
        <v>0</v>
      </c>
      <c r="BF215">
        <v>0</v>
      </c>
      <c r="BG215">
        <f>1-BE215/BF215</f>
        <v>0</v>
      </c>
      <c r="BH215">
        <v>0.5</v>
      </c>
      <c r="BI215">
        <f>DH215</f>
        <v>0</v>
      </c>
      <c r="BJ215">
        <f>K215</f>
        <v>0</v>
      </c>
      <c r="BK215">
        <f>BG215*BH215*BI215</f>
        <v>0</v>
      </c>
      <c r="BL215">
        <f>(BJ215-BB215)/BI215</f>
        <v>0</v>
      </c>
      <c r="BM215">
        <f>(AZ215-BF215)/BF215</f>
        <v>0</v>
      </c>
      <c r="BN215">
        <f>AY215/(BA215+AY215/BF215)</f>
        <v>0</v>
      </c>
      <c r="BO215" t="s">
        <v>437</v>
      </c>
      <c r="BP215">
        <v>0</v>
      </c>
      <c r="BQ215">
        <f>IF(BP215&lt;&gt;0, BP215, BN215)</f>
        <v>0</v>
      </c>
      <c r="BR215">
        <f>1-BQ215/BF215</f>
        <v>0</v>
      </c>
      <c r="BS215">
        <f>(BF215-BE215)/(BF215-BQ215)</f>
        <v>0</v>
      </c>
      <c r="BT215">
        <f>(AZ215-BF215)/(AZ215-BQ215)</f>
        <v>0</v>
      </c>
      <c r="BU215">
        <f>(BF215-BE215)/(BF215-AY215)</f>
        <v>0</v>
      </c>
      <c r="BV215">
        <f>(AZ215-BF215)/(AZ215-AY215)</f>
        <v>0</v>
      </c>
      <c r="BW215">
        <f>(BS215*BQ215/BE215)</f>
        <v>0</v>
      </c>
      <c r="BX215">
        <f>(1-BW215)</f>
        <v>0</v>
      </c>
      <c r="DG215">
        <f>$B$13*EF215+$C$13*EG215+$F$13*ER215*(1-EU215)</f>
        <v>0</v>
      </c>
      <c r="DH215">
        <f>DG215*DI215</f>
        <v>0</v>
      </c>
      <c r="DI215">
        <f>($B$13*$D$11+$C$13*$D$11+$F$13*((FE215+EW215)/MAX(FE215+EW215+FF215, 0.1)*$I$11+FF215/MAX(FE215+EW215+FF215, 0.1)*$J$11))/($B$13+$C$13+$F$13)</f>
        <v>0</v>
      </c>
      <c r="DJ215">
        <f>($B$13*$K$11+$C$13*$K$11+$F$13*((FE215+EW215)/MAX(FE215+EW215+FF215, 0.1)*$P$11+FF215/MAX(FE215+EW215+FF215, 0.1)*$Q$11))/($B$13+$C$13+$F$13)</f>
        <v>0</v>
      </c>
      <c r="DK215">
        <v>3.21</v>
      </c>
      <c r="DL215">
        <v>0.5</v>
      </c>
      <c r="DM215" t="s">
        <v>438</v>
      </c>
      <c r="DN215">
        <v>2</v>
      </c>
      <c r="DO215" t="b">
        <v>1</v>
      </c>
      <c r="DP215">
        <v>1759079829.714286</v>
      </c>
      <c r="DQ215">
        <v>393.9240714285714</v>
      </c>
      <c r="DR215">
        <v>398.4845714285714</v>
      </c>
      <c r="DS215">
        <v>21.53808928571429</v>
      </c>
      <c r="DT215">
        <v>19.27026428571429</v>
      </c>
      <c r="DU215">
        <v>394.8274285714286</v>
      </c>
      <c r="DV215">
        <v>21.25635714285714</v>
      </c>
      <c r="DW215">
        <v>500.0102857142857</v>
      </c>
      <c r="DX215">
        <v>90.88325357142857</v>
      </c>
      <c r="DY215">
        <v>0.06676986428571428</v>
      </c>
      <c r="DZ215">
        <v>28.61094285714286</v>
      </c>
      <c r="EA215">
        <v>30.00089642857143</v>
      </c>
      <c r="EB215">
        <v>999.9000000000002</v>
      </c>
      <c r="EC215">
        <v>0</v>
      </c>
      <c r="ED215">
        <v>0</v>
      </c>
      <c r="EE215">
        <v>9998.636785714287</v>
      </c>
      <c r="EF215">
        <v>0</v>
      </c>
      <c r="EG215">
        <v>10.98044642857143</v>
      </c>
      <c r="EH215">
        <v>-4.560505107142857</v>
      </c>
      <c r="EI215">
        <v>402.5951785714286</v>
      </c>
      <c r="EJ215">
        <v>406.31425</v>
      </c>
      <c r="EK215">
        <v>2.267830714285714</v>
      </c>
      <c r="EL215">
        <v>398.4845714285714</v>
      </c>
      <c r="EM215">
        <v>19.27026428571429</v>
      </c>
      <c r="EN215">
        <v>1.957452142857143</v>
      </c>
      <c r="EO215">
        <v>1.751343928571429</v>
      </c>
      <c r="EP215">
        <v>17.10430714285715</v>
      </c>
      <c r="EQ215">
        <v>15.35916071428572</v>
      </c>
      <c r="ER215">
        <v>1999.9325</v>
      </c>
      <c r="ES215">
        <v>0.9799963928571426</v>
      </c>
      <c r="ET215">
        <v>0.02000333928571429</v>
      </c>
      <c r="EU215">
        <v>0</v>
      </c>
      <c r="EV215">
        <v>487.9957142857143</v>
      </c>
      <c r="EW215">
        <v>5.00078</v>
      </c>
      <c r="EX215">
        <v>9538.412142857142</v>
      </c>
      <c r="EY215">
        <v>16379.06428571428</v>
      </c>
      <c r="EZ215">
        <v>39.51082142857142</v>
      </c>
      <c r="FA215">
        <v>40.40378571428571</v>
      </c>
      <c r="FB215">
        <v>39.81010714285713</v>
      </c>
      <c r="FC215">
        <v>40.02857142857142</v>
      </c>
      <c r="FD215">
        <v>40.59803571428571</v>
      </c>
      <c r="FE215">
        <v>1955.0225</v>
      </c>
      <c r="FF215">
        <v>39.90928571428572</v>
      </c>
      <c r="FG215">
        <v>0</v>
      </c>
      <c r="FH215">
        <v>1759079829.8</v>
      </c>
      <c r="FI215">
        <v>0</v>
      </c>
      <c r="FJ215">
        <v>488.0066538461539</v>
      </c>
      <c r="FK215">
        <v>-1.675247881041303</v>
      </c>
      <c r="FL215">
        <v>-4.572991479921711</v>
      </c>
      <c r="FM215">
        <v>9538.470769230769</v>
      </c>
      <c r="FN215">
        <v>15</v>
      </c>
      <c r="FO215">
        <v>0</v>
      </c>
      <c r="FP215" t="s">
        <v>439</v>
      </c>
      <c r="FQ215">
        <v>1746989605.5</v>
      </c>
      <c r="FR215">
        <v>1746989593.5</v>
      </c>
      <c r="FS215">
        <v>0</v>
      </c>
      <c r="FT215">
        <v>-0.274</v>
      </c>
      <c r="FU215">
        <v>-0.002</v>
      </c>
      <c r="FV215">
        <v>2.549</v>
      </c>
      <c r="FW215">
        <v>0.129</v>
      </c>
      <c r="FX215">
        <v>420</v>
      </c>
      <c r="FY215">
        <v>17</v>
      </c>
      <c r="FZ215">
        <v>0.02</v>
      </c>
      <c r="GA215">
        <v>0.04</v>
      </c>
      <c r="GB215">
        <v>-8.199573474999999</v>
      </c>
      <c r="GC215">
        <v>76.15414186491566</v>
      </c>
      <c r="GD215">
        <v>7.41004540679128</v>
      </c>
      <c r="GE215">
        <v>0</v>
      </c>
      <c r="GF215">
        <v>488.0284411764706</v>
      </c>
      <c r="GG215">
        <v>-0.8879908371684898</v>
      </c>
      <c r="GH215">
        <v>0.2706077246817587</v>
      </c>
      <c r="GI215">
        <v>1</v>
      </c>
      <c r="GJ215">
        <v>2.2680635</v>
      </c>
      <c r="GK215">
        <v>0.00205328330205826</v>
      </c>
      <c r="GL215">
        <v>0.001300827717263102</v>
      </c>
      <c r="GM215">
        <v>1</v>
      </c>
      <c r="GN215">
        <v>2</v>
      </c>
      <c r="GO215">
        <v>3</v>
      </c>
      <c r="GP215" t="s">
        <v>446</v>
      </c>
      <c r="GQ215">
        <v>3.10168</v>
      </c>
      <c r="GR215">
        <v>2.72495</v>
      </c>
      <c r="GS215">
        <v>0.0816244</v>
      </c>
      <c r="GT215">
        <v>0.0809121</v>
      </c>
      <c r="GU215">
        <v>0.100299</v>
      </c>
      <c r="GV215">
        <v>0.0940163</v>
      </c>
      <c r="GW215">
        <v>23993.7</v>
      </c>
      <c r="GX215">
        <v>21816.5</v>
      </c>
      <c r="GY215">
        <v>26690.4</v>
      </c>
      <c r="GZ215">
        <v>23959.5</v>
      </c>
      <c r="HA215">
        <v>38422.1</v>
      </c>
      <c r="HB215">
        <v>32088.7</v>
      </c>
      <c r="HC215">
        <v>46605.3</v>
      </c>
      <c r="HD215">
        <v>37905.4</v>
      </c>
      <c r="HE215">
        <v>1.87033</v>
      </c>
      <c r="HF215">
        <v>1.8638</v>
      </c>
      <c r="HG215">
        <v>0.124674</v>
      </c>
      <c r="HH215">
        <v>0</v>
      </c>
      <c r="HI215">
        <v>27.9643</v>
      </c>
      <c r="HJ215">
        <v>999.9</v>
      </c>
      <c r="HK215">
        <v>46.6</v>
      </c>
      <c r="HL215">
        <v>31.3</v>
      </c>
      <c r="HM215">
        <v>23.5296</v>
      </c>
      <c r="HN215">
        <v>61.011</v>
      </c>
      <c r="HO215">
        <v>22.2155</v>
      </c>
      <c r="HP215">
        <v>1</v>
      </c>
      <c r="HQ215">
        <v>0.131575</v>
      </c>
      <c r="HR215">
        <v>0.26406</v>
      </c>
      <c r="HS215">
        <v>20.2806</v>
      </c>
      <c r="HT215">
        <v>5.2116</v>
      </c>
      <c r="HU215">
        <v>11.9798</v>
      </c>
      <c r="HV215">
        <v>4.9633</v>
      </c>
      <c r="HW215">
        <v>3.27438</v>
      </c>
      <c r="HX215">
        <v>9999</v>
      </c>
      <c r="HY215">
        <v>9999</v>
      </c>
      <c r="HZ215">
        <v>9999</v>
      </c>
      <c r="IA215">
        <v>32.9</v>
      </c>
      <c r="IB215">
        <v>1.864</v>
      </c>
      <c r="IC215">
        <v>1.86012</v>
      </c>
      <c r="ID215">
        <v>1.8584</v>
      </c>
      <c r="IE215">
        <v>1.85978</v>
      </c>
      <c r="IF215">
        <v>1.85989</v>
      </c>
      <c r="IG215">
        <v>1.85837</v>
      </c>
      <c r="IH215">
        <v>1.85745</v>
      </c>
      <c r="II215">
        <v>1.85242</v>
      </c>
      <c r="IJ215">
        <v>0</v>
      </c>
      <c r="IK215">
        <v>0</v>
      </c>
      <c r="IL215">
        <v>0</v>
      </c>
      <c r="IM215">
        <v>0</v>
      </c>
      <c r="IN215" t="s">
        <v>441</v>
      </c>
      <c r="IO215" t="s">
        <v>442</v>
      </c>
      <c r="IP215" t="s">
        <v>443</v>
      </c>
      <c r="IQ215" t="s">
        <v>443</v>
      </c>
      <c r="IR215" t="s">
        <v>443</v>
      </c>
      <c r="IS215" t="s">
        <v>443</v>
      </c>
      <c r="IT215">
        <v>0</v>
      </c>
      <c r="IU215">
        <v>100</v>
      </c>
      <c r="IV215">
        <v>100</v>
      </c>
      <c r="IW215">
        <v>-0.908</v>
      </c>
      <c r="IX215">
        <v>0.2817</v>
      </c>
      <c r="IY215">
        <v>-0.819046093373875</v>
      </c>
      <c r="IZ215">
        <v>-0.0008311593448893811</v>
      </c>
      <c r="JA215">
        <v>1.768286430498992E-06</v>
      </c>
      <c r="JB215">
        <v>-5.176383660599935E-10</v>
      </c>
      <c r="JC215">
        <v>0.01793090377665582</v>
      </c>
      <c r="JD215">
        <v>0.002652576625932546</v>
      </c>
      <c r="JE215">
        <v>0.0004569377311329863</v>
      </c>
      <c r="JF215">
        <v>1.003524486243527E-07</v>
      </c>
      <c r="JG215">
        <v>2</v>
      </c>
      <c r="JH215">
        <v>1975</v>
      </c>
      <c r="JI215">
        <v>1</v>
      </c>
      <c r="JJ215">
        <v>26</v>
      </c>
      <c r="JK215">
        <v>201503.9</v>
      </c>
      <c r="JL215">
        <v>201504.1</v>
      </c>
      <c r="JM215">
        <v>0.993652</v>
      </c>
      <c r="JN215">
        <v>2.61841</v>
      </c>
      <c r="JO215">
        <v>1.49658</v>
      </c>
      <c r="JP215">
        <v>2.34253</v>
      </c>
      <c r="JQ215">
        <v>1.54907</v>
      </c>
      <c r="JR215">
        <v>2.4585</v>
      </c>
      <c r="JS215">
        <v>36.105</v>
      </c>
      <c r="JT215">
        <v>24.1751</v>
      </c>
      <c r="JU215">
        <v>18</v>
      </c>
      <c r="JV215">
        <v>482.902</v>
      </c>
      <c r="JW215">
        <v>493.373</v>
      </c>
      <c r="JX215">
        <v>27.1171</v>
      </c>
      <c r="JY215">
        <v>28.9473</v>
      </c>
      <c r="JZ215">
        <v>30.0003</v>
      </c>
      <c r="KA215">
        <v>29.0998</v>
      </c>
      <c r="KB215">
        <v>29.0802</v>
      </c>
      <c r="KC215">
        <v>19.9982</v>
      </c>
      <c r="KD215">
        <v>20.4359</v>
      </c>
      <c r="KE215">
        <v>80.6263</v>
      </c>
      <c r="KF215">
        <v>27.118</v>
      </c>
      <c r="KG215">
        <v>346.769</v>
      </c>
      <c r="KH215">
        <v>19.2497</v>
      </c>
      <c r="KI215">
        <v>101.9</v>
      </c>
      <c r="KJ215">
        <v>91.4148</v>
      </c>
    </row>
    <row r="216" spans="1:296">
      <c r="A216">
        <v>198</v>
      </c>
      <c r="B216">
        <v>1759079842.5</v>
      </c>
      <c r="C216">
        <v>6759.400000095367</v>
      </c>
      <c r="D216" t="s">
        <v>841</v>
      </c>
      <c r="E216" t="s">
        <v>842</v>
      </c>
      <c r="F216">
        <v>5</v>
      </c>
      <c r="G216" t="s">
        <v>832</v>
      </c>
      <c r="H216">
        <v>1759079835</v>
      </c>
      <c r="I216">
        <f>(J216)/1000</f>
        <v>0</v>
      </c>
      <c r="J216">
        <f>IF(DO216, AM216, AG216)</f>
        <v>0</v>
      </c>
      <c r="K216">
        <f>IF(DO216, AH216, AF216)</f>
        <v>0</v>
      </c>
      <c r="L216">
        <f>DQ216 - IF(AT216&gt;1, K216*DK216*100.0/(AV216), 0)</f>
        <v>0</v>
      </c>
      <c r="M216">
        <f>((S216-I216/2)*L216-K216)/(S216+I216/2)</f>
        <v>0</v>
      </c>
      <c r="N216">
        <f>M216*(DX216+DY216)/1000.0</f>
        <v>0</v>
      </c>
      <c r="O216">
        <f>(DQ216 - IF(AT216&gt;1, K216*DK216*100.0/(AV216), 0))*(DX216+DY216)/1000.0</f>
        <v>0</v>
      </c>
      <c r="P216">
        <f>2.0/((1/R216-1/Q216)+SIGN(R216)*SQRT((1/R216-1/Q216)*(1/R216-1/Q216) + 4*DL216/((DL216+1)*(DL216+1))*(2*1/R216*1/Q216-1/Q216*1/Q216)))</f>
        <v>0</v>
      </c>
      <c r="Q216">
        <f>IF(LEFT(DM216,1)&lt;&gt;"0",IF(LEFT(DM216,1)="1",3.0,DN216),$D$5+$E$5*(EE216*DX216/($K$5*1000))+$F$5*(EE216*DX216/($K$5*1000))*MAX(MIN(DK216,$J$5),$I$5)*MAX(MIN(DK216,$J$5),$I$5)+$G$5*MAX(MIN(DK216,$J$5),$I$5)*(EE216*DX216/($K$5*1000))+$H$5*(EE216*DX216/($K$5*1000))*(EE216*DX216/($K$5*1000)))</f>
        <v>0</v>
      </c>
      <c r="R216">
        <f>I216*(1000-(1000*0.61365*exp(17.502*V216/(240.97+V216))/(DX216+DY216)+DS216)/2)/(1000*0.61365*exp(17.502*V216/(240.97+V216))/(DX216+DY216)-DS216)</f>
        <v>0</v>
      </c>
      <c r="S216">
        <f>1/((DL216+1)/(P216/1.6)+1/(Q216/1.37)) + DL216/((DL216+1)/(P216/1.6) + DL216/(Q216/1.37))</f>
        <v>0</v>
      </c>
      <c r="T216">
        <f>(DG216*DJ216)</f>
        <v>0</v>
      </c>
      <c r="U216">
        <f>(DZ216+(T216+2*0.95*5.67E-8*(((DZ216+$B$9)+273)^4-(DZ216+273)^4)-44100*I216)/(1.84*29.3*Q216+8*0.95*5.67E-8*(DZ216+273)^3))</f>
        <v>0</v>
      </c>
      <c r="V216">
        <f>($C$9*EA216+$D$9*EB216+$E$9*U216)</f>
        <v>0</v>
      </c>
      <c r="W216">
        <f>0.61365*exp(17.502*V216/(240.97+V216))</f>
        <v>0</v>
      </c>
      <c r="X216">
        <f>(Y216/Z216*100)</f>
        <v>0</v>
      </c>
      <c r="Y216">
        <f>DS216*(DX216+DY216)/1000</f>
        <v>0</v>
      </c>
      <c r="Z216">
        <f>0.61365*exp(17.502*DZ216/(240.97+DZ216))</f>
        <v>0</v>
      </c>
      <c r="AA216">
        <f>(W216-DS216*(DX216+DY216)/1000)</f>
        <v>0</v>
      </c>
      <c r="AB216">
        <f>(-I216*44100)</f>
        <v>0</v>
      </c>
      <c r="AC216">
        <f>2*29.3*Q216*0.92*(DZ216-V216)</f>
        <v>0</v>
      </c>
      <c r="AD216">
        <f>2*0.95*5.67E-8*(((DZ216+$B$9)+273)^4-(V216+273)^4)</f>
        <v>0</v>
      </c>
      <c r="AE216">
        <f>T216+AD216+AB216+AC216</f>
        <v>0</v>
      </c>
      <c r="AF216">
        <f>DW216*AT216*(DR216-DQ216*(1000-AT216*DT216)/(1000-AT216*DS216))/(100*DK216)</f>
        <v>0</v>
      </c>
      <c r="AG216">
        <f>1000*DW216*AT216*(DS216-DT216)/(100*DK216*(1000-AT216*DS216))</f>
        <v>0</v>
      </c>
      <c r="AH216">
        <f>(AI216 - AJ216 - DX216*1E3/(8.314*(DZ216+273.15)) * AL216/DW216 * AK216) * DW216/(100*DK216) * (1000 - DT216)/1000</f>
        <v>0</v>
      </c>
      <c r="AI216">
        <v>375.1967854167186</v>
      </c>
      <c r="AJ216">
        <v>372.9414848484848</v>
      </c>
      <c r="AK216">
        <v>-2.937782311429464</v>
      </c>
      <c r="AL216">
        <v>65.07899341637443</v>
      </c>
      <c r="AM216">
        <f>(AO216 - AN216 + DX216*1E3/(8.314*(DZ216+273.15)) * AQ216/DW216 * AP216) * DW216/(100*DK216) * 1000/(1000 - AO216)</f>
        <v>0</v>
      </c>
      <c r="AN216">
        <v>19.2720005267526</v>
      </c>
      <c r="AO216">
        <v>21.53837333333332</v>
      </c>
      <c r="AP216">
        <v>-8.191788425598654E-06</v>
      </c>
      <c r="AQ216">
        <v>105.2538477165729</v>
      </c>
      <c r="AR216">
        <v>0</v>
      </c>
      <c r="AS216">
        <v>0</v>
      </c>
      <c r="AT216">
        <f>IF(AR216*$H$15&gt;=AV216,1.0,(AV216/(AV216-AR216*$H$15)))</f>
        <v>0</v>
      </c>
      <c r="AU216">
        <f>(AT216-1)*100</f>
        <v>0</v>
      </c>
      <c r="AV216">
        <f>MAX(0,($B$15+$C$15*EE216)/(1+$D$15*EE216)*DX216/(DZ216+273)*$E$15)</f>
        <v>0</v>
      </c>
      <c r="AW216" t="s">
        <v>437</v>
      </c>
      <c r="AX216" t="s">
        <v>437</v>
      </c>
      <c r="AY216">
        <v>0</v>
      </c>
      <c r="AZ216">
        <v>0</v>
      </c>
      <c r="BA216">
        <f>1-AY216/AZ216</f>
        <v>0</v>
      </c>
      <c r="BB216">
        <v>0</v>
      </c>
      <c r="BC216" t="s">
        <v>437</v>
      </c>
      <c r="BD216" t="s">
        <v>437</v>
      </c>
      <c r="BE216">
        <v>0</v>
      </c>
      <c r="BF216">
        <v>0</v>
      </c>
      <c r="BG216">
        <f>1-BE216/BF216</f>
        <v>0</v>
      </c>
      <c r="BH216">
        <v>0.5</v>
      </c>
      <c r="BI216">
        <f>DH216</f>
        <v>0</v>
      </c>
      <c r="BJ216">
        <f>K216</f>
        <v>0</v>
      </c>
      <c r="BK216">
        <f>BG216*BH216*BI216</f>
        <v>0</v>
      </c>
      <c r="BL216">
        <f>(BJ216-BB216)/BI216</f>
        <v>0</v>
      </c>
      <c r="BM216">
        <f>(AZ216-BF216)/BF216</f>
        <v>0</v>
      </c>
      <c r="BN216">
        <f>AY216/(BA216+AY216/BF216)</f>
        <v>0</v>
      </c>
      <c r="BO216" t="s">
        <v>437</v>
      </c>
      <c r="BP216">
        <v>0</v>
      </c>
      <c r="BQ216">
        <f>IF(BP216&lt;&gt;0, BP216, BN216)</f>
        <v>0</v>
      </c>
      <c r="BR216">
        <f>1-BQ216/BF216</f>
        <v>0</v>
      </c>
      <c r="BS216">
        <f>(BF216-BE216)/(BF216-BQ216)</f>
        <v>0</v>
      </c>
      <c r="BT216">
        <f>(AZ216-BF216)/(AZ216-BQ216)</f>
        <v>0</v>
      </c>
      <c r="BU216">
        <f>(BF216-BE216)/(BF216-AY216)</f>
        <v>0</v>
      </c>
      <c r="BV216">
        <f>(AZ216-BF216)/(AZ216-AY216)</f>
        <v>0</v>
      </c>
      <c r="BW216">
        <f>(BS216*BQ216/BE216)</f>
        <v>0</v>
      </c>
      <c r="BX216">
        <f>(1-BW216)</f>
        <v>0</v>
      </c>
      <c r="DG216">
        <f>$B$13*EF216+$C$13*EG216+$F$13*ER216*(1-EU216)</f>
        <v>0</v>
      </c>
      <c r="DH216">
        <f>DG216*DI216</f>
        <v>0</v>
      </c>
      <c r="DI216">
        <f>($B$13*$D$11+$C$13*$D$11+$F$13*((FE216+EW216)/MAX(FE216+EW216+FF216, 0.1)*$I$11+FF216/MAX(FE216+EW216+FF216, 0.1)*$J$11))/($B$13+$C$13+$F$13)</f>
        <v>0</v>
      </c>
      <c r="DJ216">
        <f>($B$13*$K$11+$C$13*$K$11+$F$13*((FE216+EW216)/MAX(FE216+EW216+FF216, 0.1)*$P$11+FF216/MAX(FE216+EW216+FF216, 0.1)*$Q$11))/($B$13+$C$13+$F$13)</f>
        <v>0</v>
      </c>
      <c r="DK216">
        <v>3.21</v>
      </c>
      <c r="DL216">
        <v>0.5</v>
      </c>
      <c r="DM216" t="s">
        <v>438</v>
      </c>
      <c r="DN216">
        <v>2</v>
      </c>
      <c r="DO216" t="b">
        <v>1</v>
      </c>
      <c r="DP216">
        <v>1759079835</v>
      </c>
      <c r="DQ216">
        <v>383.3583703703704</v>
      </c>
      <c r="DR216">
        <v>382.2604074074074</v>
      </c>
      <c r="DS216">
        <v>21.53884814814815</v>
      </c>
      <c r="DT216">
        <v>19.27094074074074</v>
      </c>
      <c r="DU216">
        <v>384.2649629629631</v>
      </c>
      <c r="DV216">
        <v>21.2571074074074</v>
      </c>
      <c r="DW216">
        <v>499.9990000000001</v>
      </c>
      <c r="DX216">
        <v>90.88346296296295</v>
      </c>
      <c r="DY216">
        <v>0.06692636666666668</v>
      </c>
      <c r="DZ216">
        <v>28.61033703703704</v>
      </c>
      <c r="EA216">
        <v>29.99582962962963</v>
      </c>
      <c r="EB216">
        <v>999.9000000000001</v>
      </c>
      <c r="EC216">
        <v>0</v>
      </c>
      <c r="ED216">
        <v>0</v>
      </c>
      <c r="EE216">
        <v>9989.165925925925</v>
      </c>
      <c r="EF216">
        <v>0</v>
      </c>
      <c r="EG216">
        <v>10.97754444444444</v>
      </c>
      <c r="EH216">
        <v>1.097973962962963</v>
      </c>
      <c r="EI216">
        <v>391.7971481481482</v>
      </c>
      <c r="EJ216">
        <v>389.7715925925926</v>
      </c>
      <c r="EK216">
        <v>2.267911111111111</v>
      </c>
      <c r="EL216">
        <v>382.2604074074074</v>
      </c>
      <c r="EM216">
        <v>19.27094074074074</v>
      </c>
      <c r="EN216">
        <v>1.957525925925926</v>
      </c>
      <c r="EO216">
        <v>1.751410370370371</v>
      </c>
      <c r="EP216">
        <v>17.1049</v>
      </c>
      <c r="EQ216">
        <v>15.35974074074074</v>
      </c>
      <c r="ER216">
        <v>1999.964074074074</v>
      </c>
      <c r="ES216">
        <v>0.9799967777777776</v>
      </c>
      <c r="ET216">
        <v>0.02000294814814815</v>
      </c>
      <c r="EU216">
        <v>0</v>
      </c>
      <c r="EV216">
        <v>487.8567407407408</v>
      </c>
      <c r="EW216">
        <v>5.00078</v>
      </c>
      <c r="EX216">
        <v>9536.724074074074</v>
      </c>
      <c r="EY216">
        <v>16379.32592592593</v>
      </c>
      <c r="EZ216">
        <v>39.53203703703703</v>
      </c>
      <c r="FA216">
        <v>40.40714814814815</v>
      </c>
      <c r="FB216">
        <v>39.8261111111111</v>
      </c>
      <c r="FC216">
        <v>40.05755555555556</v>
      </c>
      <c r="FD216">
        <v>40.56222222222222</v>
      </c>
      <c r="FE216">
        <v>1955.054074074074</v>
      </c>
      <c r="FF216">
        <v>39.90703703703704</v>
      </c>
      <c r="FG216">
        <v>0</v>
      </c>
      <c r="FH216">
        <v>1759079834.6</v>
      </c>
      <c r="FI216">
        <v>0</v>
      </c>
      <c r="FJ216">
        <v>487.8785384615384</v>
      </c>
      <c r="FK216">
        <v>-2.240820537861733</v>
      </c>
      <c r="FL216">
        <v>-34.1685469496342</v>
      </c>
      <c r="FM216">
        <v>9536.612692307694</v>
      </c>
      <c r="FN216">
        <v>15</v>
      </c>
      <c r="FO216">
        <v>0</v>
      </c>
      <c r="FP216" t="s">
        <v>439</v>
      </c>
      <c r="FQ216">
        <v>1746989605.5</v>
      </c>
      <c r="FR216">
        <v>1746989593.5</v>
      </c>
      <c r="FS216">
        <v>0</v>
      </c>
      <c r="FT216">
        <v>-0.274</v>
      </c>
      <c r="FU216">
        <v>-0.002</v>
      </c>
      <c r="FV216">
        <v>2.549</v>
      </c>
      <c r="FW216">
        <v>0.129</v>
      </c>
      <c r="FX216">
        <v>420</v>
      </c>
      <c r="FY216">
        <v>17</v>
      </c>
      <c r="FZ216">
        <v>0.02</v>
      </c>
      <c r="GA216">
        <v>0.04</v>
      </c>
      <c r="GB216">
        <v>-3.634045341463414</v>
      </c>
      <c r="GC216">
        <v>69.81640695470378</v>
      </c>
      <c r="GD216">
        <v>7.029776793880123</v>
      </c>
      <c r="GE216">
        <v>0</v>
      </c>
      <c r="GF216">
        <v>487.961</v>
      </c>
      <c r="GG216">
        <v>-1.311260513441976</v>
      </c>
      <c r="GH216">
        <v>0.2622730952091463</v>
      </c>
      <c r="GI216">
        <v>0</v>
      </c>
      <c r="GJ216">
        <v>2.267759268292683</v>
      </c>
      <c r="GK216">
        <v>0.0003152613240410252</v>
      </c>
      <c r="GL216">
        <v>0.001258528738867561</v>
      </c>
      <c r="GM216">
        <v>1</v>
      </c>
      <c r="GN216">
        <v>1</v>
      </c>
      <c r="GO216">
        <v>3</v>
      </c>
      <c r="GP216" t="s">
        <v>455</v>
      </c>
      <c r="GQ216">
        <v>3.10189</v>
      </c>
      <c r="GR216">
        <v>2.72508</v>
      </c>
      <c r="GS216">
        <v>0.0792197</v>
      </c>
      <c r="GT216">
        <v>0.07813879999999999</v>
      </c>
      <c r="GU216">
        <v>0.100299</v>
      </c>
      <c r="GV216">
        <v>0.0940199</v>
      </c>
      <c r="GW216">
        <v>24056.3</v>
      </c>
      <c r="GX216">
        <v>21882.1</v>
      </c>
      <c r="GY216">
        <v>26690.3</v>
      </c>
      <c r="GZ216">
        <v>23959.2</v>
      </c>
      <c r="HA216">
        <v>38421.6</v>
      </c>
      <c r="HB216">
        <v>32088.3</v>
      </c>
      <c r="HC216">
        <v>46604.9</v>
      </c>
      <c r="HD216">
        <v>37905.4</v>
      </c>
      <c r="HE216">
        <v>1.87015</v>
      </c>
      <c r="HF216">
        <v>1.86355</v>
      </c>
      <c r="HG216">
        <v>0.12406</v>
      </c>
      <c r="HH216">
        <v>0</v>
      </c>
      <c r="HI216">
        <v>27.9643</v>
      </c>
      <c r="HJ216">
        <v>999.9</v>
      </c>
      <c r="HK216">
        <v>46.6</v>
      </c>
      <c r="HL216">
        <v>31.3</v>
      </c>
      <c r="HM216">
        <v>23.5295</v>
      </c>
      <c r="HN216">
        <v>61.501</v>
      </c>
      <c r="HO216">
        <v>21.9631</v>
      </c>
      <c r="HP216">
        <v>1</v>
      </c>
      <c r="HQ216">
        <v>0.131677</v>
      </c>
      <c r="HR216">
        <v>0.260978</v>
      </c>
      <c r="HS216">
        <v>20.2809</v>
      </c>
      <c r="HT216">
        <v>5.21355</v>
      </c>
      <c r="HU216">
        <v>11.98</v>
      </c>
      <c r="HV216">
        <v>4.96385</v>
      </c>
      <c r="HW216">
        <v>3.2746</v>
      </c>
      <c r="HX216">
        <v>9999</v>
      </c>
      <c r="HY216">
        <v>9999</v>
      </c>
      <c r="HZ216">
        <v>9999</v>
      </c>
      <c r="IA216">
        <v>32.9</v>
      </c>
      <c r="IB216">
        <v>1.864</v>
      </c>
      <c r="IC216">
        <v>1.86014</v>
      </c>
      <c r="ID216">
        <v>1.85839</v>
      </c>
      <c r="IE216">
        <v>1.85977</v>
      </c>
      <c r="IF216">
        <v>1.85989</v>
      </c>
      <c r="IG216">
        <v>1.85837</v>
      </c>
      <c r="IH216">
        <v>1.85745</v>
      </c>
      <c r="II216">
        <v>1.85242</v>
      </c>
      <c r="IJ216">
        <v>0</v>
      </c>
      <c r="IK216">
        <v>0</v>
      </c>
      <c r="IL216">
        <v>0</v>
      </c>
      <c r="IM216">
        <v>0</v>
      </c>
      <c r="IN216" t="s">
        <v>441</v>
      </c>
      <c r="IO216" t="s">
        <v>442</v>
      </c>
      <c r="IP216" t="s">
        <v>443</v>
      </c>
      <c r="IQ216" t="s">
        <v>443</v>
      </c>
      <c r="IR216" t="s">
        <v>443</v>
      </c>
      <c r="IS216" t="s">
        <v>443</v>
      </c>
      <c r="IT216">
        <v>0</v>
      </c>
      <c r="IU216">
        <v>100</v>
      </c>
      <c r="IV216">
        <v>100</v>
      </c>
      <c r="IW216">
        <v>-0.913</v>
      </c>
      <c r="IX216">
        <v>0.2817</v>
      </c>
      <c r="IY216">
        <v>-0.819046093373875</v>
      </c>
      <c r="IZ216">
        <v>-0.0008311593448893811</v>
      </c>
      <c r="JA216">
        <v>1.768286430498992E-06</v>
      </c>
      <c r="JB216">
        <v>-5.176383660599935E-10</v>
      </c>
      <c r="JC216">
        <v>0.01793090377665582</v>
      </c>
      <c r="JD216">
        <v>0.002652576625932546</v>
      </c>
      <c r="JE216">
        <v>0.0004569377311329863</v>
      </c>
      <c r="JF216">
        <v>1.003524486243527E-07</v>
      </c>
      <c r="JG216">
        <v>2</v>
      </c>
      <c r="JH216">
        <v>1975</v>
      </c>
      <c r="JI216">
        <v>1</v>
      </c>
      <c r="JJ216">
        <v>26</v>
      </c>
      <c r="JK216">
        <v>201504</v>
      </c>
      <c r="JL216">
        <v>201504.1</v>
      </c>
      <c r="JM216">
        <v>0.95459</v>
      </c>
      <c r="JN216">
        <v>2.61963</v>
      </c>
      <c r="JO216">
        <v>1.49658</v>
      </c>
      <c r="JP216">
        <v>2.34253</v>
      </c>
      <c r="JQ216">
        <v>1.54907</v>
      </c>
      <c r="JR216">
        <v>2.46094</v>
      </c>
      <c r="JS216">
        <v>36.105</v>
      </c>
      <c r="JT216">
        <v>24.1838</v>
      </c>
      <c r="JU216">
        <v>18</v>
      </c>
      <c r="JV216">
        <v>482.826</v>
      </c>
      <c r="JW216">
        <v>493.234</v>
      </c>
      <c r="JX216">
        <v>27.1175</v>
      </c>
      <c r="JY216">
        <v>28.9511</v>
      </c>
      <c r="JZ216">
        <v>30.0004</v>
      </c>
      <c r="KA216">
        <v>29.1031</v>
      </c>
      <c r="KB216">
        <v>29.0834</v>
      </c>
      <c r="KC216">
        <v>19.1929</v>
      </c>
      <c r="KD216">
        <v>20.4359</v>
      </c>
      <c r="KE216">
        <v>80.6263</v>
      </c>
      <c r="KF216">
        <v>27.1182</v>
      </c>
      <c r="KG216">
        <v>332.889</v>
      </c>
      <c r="KH216">
        <v>19.2497</v>
      </c>
      <c r="KI216">
        <v>101.9</v>
      </c>
      <c r="KJ216">
        <v>91.4143</v>
      </c>
    </row>
    <row r="217" spans="1:296">
      <c r="A217">
        <v>199</v>
      </c>
      <c r="B217">
        <v>1759079847.5</v>
      </c>
      <c r="C217">
        <v>6764.400000095367</v>
      </c>
      <c r="D217" t="s">
        <v>843</v>
      </c>
      <c r="E217" t="s">
        <v>844</v>
      </c>
      <c r="F217">
        <v>5</v>
      </c>
      <c r="G217" t="s">
        <v>832</v>
      </c>
      <c r="H217">
        <v>1759079839.714286</v>
      </c>
      <c r="I217">
        <f>(J217)/1000</f>
        <v>0</v>
      </c>
      <c r="J217">
        <f>IF(DO217, AM217, AG217)</f>
        <v>0</v>
      </c>
      <c r="K217">
        <f>IF(DO217, AH217, AF217)</f>
        <v>0</v>
      </c>
      <c r="L217">
        <f>DQ217 - IF(AT217&gt;1, K217*DK217*100.0/(AV217), 0)</f>
        <v>0</v>
      </c>
      <c r="M217">
        <f>((S217-I217/2)*L217-K217)/(S217+I217/2)</f>
        <v>0</v>
      </c>
      <c r="N217">
        <f>M217*(DX217+DY217)/1000.0</f>
        <v>0</v>
      </c>
      <c r="O217">
        <f>(DQ217 - IF(AT217&gt;1, K217*DK217*100.0/(AV217), 0))*(DX217+DY217)/1000.0</f>
        <v>0</v>
      </c>
      <c r="P217">
        <f>2.0/((1/R217-1/Q217)+SIGN(R217)*SQRT((1/R217-1/Q217)*(1/R217-1/Q217) + 4*DL217/((DL217+1)*(DL217+1))*(2*1/R217*1/Q217-1/Q217*1/Q217)))</f>
        <v>0</v>
      </c>
      <c r="Q217">
        <f>IF(LEFT(DM217,1)&lt;&gt;"0",IF(LEFT(DM217,1)="1",3.0,DN217),$D$5+$E$5*(EE217*DX217/($K$5*1000))+$F$5*(EE217*DX217/($K$5*1000))*MAX(MIN(DK217,$J$5),$I$5)*MAX(MIN(DK217,$J$5),$I$5)+$G$5*MAX(MIN(DK217,$J$5),$I$5)*(EE217*DX217/($K$5*1000))+$H$5*(EE217*DX217/($K$5*1000))*(EE217*DX217/($K$5*1000)))</f>
        <v>0</v>
      </c>
      <c r="R217">
        <f>I217*(1000-(1000*0.61365*exp(17.502*V217/(240.97+V217))/(DX217+DY217)+DS217)/2)/(1000*0.61365*exp(17.502*V217/(240.97+V217))/(DX217+DY217)-DS217)</f>
        <v>0</v>
      </c>
      <c r="S217">
        <f>1/((DL217+1)/(P217/1.6)+1/(Q217/1.37)) + DL217/((DL217+1)/(P217/1.6) + DL217/(Q217/1.37))</f>
        <v>0</v>
      </c>
      <c r="T217">
        <f>(DG217*DJ217)</f>
        <v>0</v>
      </c>
      <c r="U217">
        <f>(DZ217+(T217+2*0.95*5.67E-8*(((DZ217+$B$9)+273)^4-(DZ217+273)^4)-44100*I217)/(1.84*29.3*Q217+8*0.95*5.67E-8*(DZ217+273)^3))</f>
        <v>0</v>
      </c>
      <c r="V217">
        <f>($C$9*EA217+$D$9*EB217+$E$9*U217)</f>
        <v>0</v>
      </c>
      <c r="W217">
        <f>0.61365*exp(17.502*V217/(240.97+V217))</f>
        <v>0</v>
      </c>
      <c r="X217">
        <f>(Y217/Z217*100)</f>
        <v>0</v>
      </c>
      <c r="Y217">
        <f>DS217*(DX217+DY217)/1000</f>
        <v>0</v>
      </c>
      <c r="Z217">
        <f>0.61365*exp(17.502*DZ217/(240.97+DZ217))</f>
        <v>0</v>
      </c>
      <c r="AA217">
        <f>(W217-DS217*(DX217+DY217)/1000)</f>
        <v>0</v>
      </c>
      <c r="AB217">
        <f>(-I217*44100)</f>
        <v>0</v>
      </c>
      <c r="AC217">
        <f>2*29.3*Q217*0.92*(DZ217-V217)</f>
        <v>0</v>
      </c>
      <c r="AD217">
        <f>2*0.95*5.67E-8*(((DZ217+$B$9)+273)^4-(V217+273)^4)</f>
        <v>0</v>
      </c>
      <c r="AE217">
        <f>T217+AD217+AB217+AC217</f>
        <v>0</v>
      </c>
      <c r="AF217">
        <f>DW217*AT217*(DR217-DQ217*(1000-AT217*DT217)/(1000-AT217*DS217))/(100*DK217)</f>
        <v>0</v>
      </c>
      <c r="AG217">
        <f>1000*DW217*AT217*(DS217-DT217)/(100*DK217*(1000-AT217*DS217))</f>
        <v>0</v>
      </c>
      <c r="AH217">
        <f>(AI217 - AJ217 - DX217*1E3/(8.314*(DZ217+273.15)) * AL217/DW217 * AK217) * DW217/(100*DK217) * (1000 - DT217)/1000</f>
        <v>0</v>
      </c>
      <c r="AI217">
        <v>358.2906751039041</v>
      </c>
      <c r="AJ217">
        <v>357.2906909090909</v>
      </c>
      <c r="AK217">
        <v>-3.156344279356143</v>
      </c>
      <c r="AL217">
        <v>65.07899341637443</v>
      </c>
      <c r="AM217">
        <f>(AO217 - AN217 + DX217*1E3/(8.314*(DZ217+273.15)) * AQ217/DW217 * AP217) * DW217/(100*DK217) * 1000/(1000 - AO217)</f>
        <v>0</v>
      </c>
      <c r="AN217">
        <v>19.27359584117916</v>
      </c>
      <c r="AO217">
        <v>21.53916242424242</v>
      </c>
      <c r="AP217">
        <v>-6.806906929871836E-06</v>
      </c>
      <c r="AQ217">
        <v>105.2538477165729</v>
      </c>
      <c r="AR217">
        <v>0</v>
      </c>
      <c r="AS217">
        <v>0</v>
      </c>
      <c r="AT217">
        <f>IF(AR217*$H$15&gt;=AV217,1.0,(AV217/(AV217-AR217*$H$15)))</f>
        <v>0</v>
      </c>
      <c r="AU217">
        <f>(AT217-1)*100</f>
        <v>0</v>
      </c>
      <c r="AV217">
        <f>MAX(0,($B$15+$C$15*EE217)/(1+$D$15*EE217)*DX217/(DZ217+273)*$E$15)</f>
        <v>0</v>
      </c>
      <c r="AW217" t="s">
        <v>437</v>
      </c>
      <c r="AX217" t="s">
        <v>437</v>
      </c>
      <c r="AY217">
        <v>0</v>
      </c>
      <c r="AZ217">
        <v>0</v>
      </c>
      <c r="BA217">
        <f>1-AY217/AZ217</f>
        <v>0</v>
      </c>
      <c r="BB217">
        <v>0</v>
      </c>
      <c r="BC217" t="s">
        <v>437</v>
      </c>
      <c r="BD217" t="s">
        <v>437</v>
      </c>
      <c r="BE217">
        <v>0</v>
      </c>
      <c r="BF217">
        <v>0</v>
      </c>
      <c r="BG217">
        <f>1-BE217/BF217</f>
        <v>0</v>
      </c>
      <c r="BH217">
        <v>0.5</v>
      </c>
      <c r="BI217">
        <f>DH217</f>
        <v>0</v>
      </c>
      <c r="BJ217">
        <f>K217</f>
        <v>0</v>
      </c>
      <c r="BK217">
        <f>BG217*BH217*BI217</f>
        <v>0</v>
      </c>
      <c r="BL217">
        <f>(BJ217-BB217)/BI217</f>
        <v>0</v>
      </c>
      <c r="BM217">
        <f>(AZ217-BF217)/BF217</f>
        <v>0</v>
      </c>
      <c r="BN217">
        <f>AY217/(BA217+AY217/BF217)</f>
        <v>0</v>
      </c>
      <c r="BO217" t="s">
        <v>437</v>
      </c>
      <c r="BP217">
        <v>0</v>
      </c>
      <c r="BQ217">
        <f>IF(BP217&lt;&gt;0, BP217, BN217)</f>
        <v>0</v>
      </c>
      <c r="BR217">
        <f>1-BQ217/BF217</f>
        <v>0</v>
      </c>
      <c r="BS217">
        <f>(BF217-BE217)/(BF217-BQ217)</f>
        <v>0</v>
      </c>
      <c r="BT217">
        <f>(AZ217-BF217)/(AZ217-BQ217)</f>
        <v>0</v>
      </c>
      <c r="BU217">
        <f>(BF217-BE217)/(BF217-AY217)</f>
        <v>0</v>
      </c>
      <c r="BV217">
        <f>(AZ217-BF217)/(AZ217-AY217)</f>
        <v>0</v>
      </c>
      <c r="BW217">
        <f>(BS217*BQ217/BE217)</f>
        <v>0</v>
      </c>
      <c r="BX217">
        <f>(1-BW217)</f>
        <v>0</v>
      </c>
      <c r="DG217">
        <f>$B$13*EF217+$C$13*EG217+$F$13*ER217*(1-EU217)</f>
        <v>0</v>
      </c>
      <c r="DH217">
        <f>DG217*DI217</f>
        <v>0</v>
      </c>
      <c r="DI217">
        <f>($B$13*$D$11+$C$13*$D$11+$F$13*((FE217+EW217)/MAX(FE217+EW217+FF217, 0.1)*$I$11+FF217/MAX(FE217+EW217+FF217, 0.1)*$J$11))/($B$13+$C$13+$F$13)</f>
        <v>0</v>
      </c>
      <c r="DJ217">
        <f>($B$13*$K$11+$C$13*$K$11+$F$13*((FE217+EW217)/MAX(FE217+EW217+FF217, 0.1)*$P$11+FF217/MAX(FE217+EW217+FF217, 0.1)*$Q$11))/($B$13+$C$13+$F$13)</f>
        <v>0</v>
      </c>
      <c r="DK217">
        <v>3.21</v>
      </c>
      <c r="DL217">
        <v>0.5</v>
      </c>
      <c r="DM217" t="s">
        <v>438</v>
      </c>
      <c r="DN217">
        <v>2</v>
      </c>
      <c r="DO217" t="b">
        <v>1</v>
      </c>
      <c r="DP217">
        <v>1759079839.714286</v>
      </c>
      <c r="DQ217">
        <v>371.0080714285714</v>
      </c>
      <c r="DR217">
        <v>366.8692857142857</v>
      </c>
      <c r="DS217">
        <v>21.53908214285714</v>
      </c>
      <c r="DT217">
        <v>19.27200714285715</v>
      </c>
      <c r="DU217">
        <v>371.9181785714286</v>
      </c>
      <c r="DV217">
        <v>21.257325</v>
      </c>
      <c r="DW217">
        <v>499.9173928571428</v>
      </c>
      <c r="DX217">
        <v>90.88307857142856</v>
      </c>
      <c r="DY217">
        <v>0.06705537142857142</v>
      </c>
      <c r="DZ217">
        <v>28.60850714285714</v>
      </c>
      <c r="EA217">
        <v>29.98935357142857</v>
      </c>
      <c r="EB217">
        <v>999.9000000000002</v>
      </c>
      <c r="EC217">
        <v>0</v>
      </c>
      <c r="ED217">
        <v>0</v>
      </c>
      <c r="EE217">
        <v>9994.149285714286</v>
      </c>
      <c r="EF217">
        <v>0</v>
      </c>
      <c r="EG217">
        <v>10.97464285714286</v>
      </c>
      <c r="EH217">
        <v>4.138817035714285</v>
      </c>
      <c r="EI217">
        <v>379.1751428571428</v>
      </c>
      <c r="EJ217">
        <v>374.0785357142857</v>
      </c>
      <c r="EK217">
        <v>2.267084285714286</v>
      </c>
      <c r="EL217">
        <v>366.8692857142857</v>
      </c>
      <c r="EM217">
        <v>19.27200714285715</v>
      </c>
      <c r="EN217">
        <v>1.957538571428572</v>
      </c>
      <c r="EO217">
        <v>1.7515</v>
      </c>
      <c r="EP217">
        <v>17.10500357142858</v>
      </c>
      <c r="EQ217">
        <v>15.36053571428571</v>
      </c>
      <c r="ER217">
        <v>1999.976071428571</v>
      </c>
      <c r="ES217">
        <v>0.9799969285714284</v>
      </c>
      <c r="ET217">
        <v>0.02000279285714286</v>
      </c>
      <c r="EU217">
        <v>0</v>
      </c>
      <c r="EV217">
        <v>487.5068214285715</v>
      </c>
      <c r="EW217">
        <v>5.00078</v>
      </c>
      <c r="EX217">
        <v>9530.507857142858</v>
      </c>
      <c r="EY217">
        <v>16379.42142857143</v>
      </c>
      <c r="EZ217">
        <v>39.56657142857143</v>
      </c>
      <c r="FA217">
        <v>40.41267857142856</v>
      </c>
      <c r="FB217">
        <v>39.85692857142856</v>
      </c>
      <c r="FC217">
        <v>40.08896428571428</v>
      </c>
      <c r="FD217">
        <v>40.57332142857142</v>
      </c>
      <c r="FE217">
        <v>1955.066071428571</v>
      </c>
      <c r="FF217">
        <v>39.90607142857143</v>
      </c>
      <c r="FG217">
        <v>0</v>
      </c>
      <c r="FH217">
        <v>1759079839.4</v>
      </c>
      <c r="FI217">
        <v>0</v>
      </c>
      <c r="FJ217">
        <v>487.5145384615385</v>
      </c>
      <c r="FK217">
        <v>-4.298119675714831</v>
      </c>
      <c r="FL217">
        <v>-110.0468376757711</v>
      </c>
      <c r="FM217">
        <v>9530.448846153846</v>
      </c>
      <c r="FN217">
        <v>15</v>
      </c>
      <c r="FO217">
        <v>0</v>
      </c>
      <c r="FP217" t="s">
        <v>439</v>
      </c>
      <c r="FQ217">
        <v>1746989605.5</v>
      </c>
      <c r="FR217">
        <v>1746989593.5</v>
      </c>
      <c r="FS217">
        <v>0</v>
      </c>
      <c r="FT217">
        <v>-0.274</v>
      </c>
      <c r="FU217">
        <v>-0.002</v>
      </c>
      <c r="FV217">
        <v>2.549</v>
      </c>
      <c r="FW217">
        <v>0.129</v>
      </c>
      <c r="FX217">
        <v>420</v>
      </c>
      <c r="FY217">
        <v>17</v>
      </c>
      <c r="FZ217">
        <v>0.02</v>
      </c>
      <c r="GA217">
        <v>0.04</v>
      </c>
      <c r="GB217">
        <v>2.002432951219512</v>
      </c>
      <c r="GC217">
        <v>40.68225875958188</v>
      </c>
      <c r="GD217">
        <v>4.166161417516328</v>
      </c>
      <c r="GE217">
        <v>0</v>
      </c>
      <c r="GF217">
        <v>487.668705882353</v>
      </c>
      <c r="GG217">
        <v>-3.991168840371482</v>
      </c>
      <c r="GH217">
        <v>0.4843897027012912</v>
      </c>
      <c r="GI217">
        <v>0</v>
      </c>
      <c r="GJ217">
        <v>2.267350487804878</v>
      </c>
      <c r="GK217">
        <v>-0.009604808362367901</v>
      </c>
      <c r="GL217">
        <v>0.001500221042606903</v>
      </c>
      <c r="GM217">
        <v>1</v>
      </c>
      <c r="GN217">
        <v>1</v>
      </c>
      <c r="GO217">
        <v>3</v>
      </c>
      <c r="GP217" t="s">
        <v>455</v>
      </c>
      <c r="GQ217">
        <v>3.10198</v>
      </c>
      <c r="GR217">
        <v>2.72566</v>
      </c>
      <c r="GS217">
        <v>0.07659340000000001</v>
      </c>
      <c r="GT217">
        <v>0.07522330000000001</v>
      </c>
      <c r="GU217">
        <v>0.100302</v>
      </c>
      <c r="GV217">
        <v>0.0940209</v>
      </c>
      <c r="GW217">
        <v>24124.6</v>
      </c>
      <c r="GX217">
        <v>21951.1</v>
      </c>
      <c r="GY217">
        <v>26689.9</v>
      </c>
      <c r="GZ217">
        <v>23959</v>
      </c>
      <c r="HA217">
        <v>38420.6</v>
      </c>
      <c r="HB217">
        <v>32087.7</v>
      </c>
      <c r="HC217">
        <v>46604.4</v>
      </c>
      <c r="HD217">
        <v>37905.1</v>
      </c>
      <c r="HE217">
        <v>1.87042</v>
      </c>
      <c r="HF217">
        <v>1.86318</v>
      </c>
      <c r="HG217">
        <v>0.12292</v>
      </c>
      <c r="HH217">
        <v>0</v>
      </c>
      <c r="HI217">
        <v>27.9643</v>
      </c>
      <c r="HJ217">
        <v>999.9</v>
      </c>
      <c r="HK217">
        <v>46.6</v>
      </c>
      <c r="HL217">
        <v>31.3</v>
      </c>
      <c r="HM217">
        <v>23.5281</v>
      </c>
      <c r="HN217">
        <v>60.881</v>
      </c>
      <c r="HO217">
        <v>22.0633</v>
      </c>
      <c r="HP217">
        <v>1</v>
      </c>
      <c r="HQ217">
        <v>0.131875</v>
      </c>
      <c r="HR217">
        <v>0.227644</v>
      </c>
      <c r="HS217">
        <v>20.2809</v>
      </c>
      <c r="HT217">
        <v>5.21235</v>
      </c>
      <c r="HU217">
        <v>11.9798</v>
      </c>
      <c r="HV217">
        <v>4.9636</v>
      </c>
      <c r="HW217">
        <v>3.27448</v>
      </c>
      <c r="HX217">
        <v>9999</v>
      </c>
      <c r="HY217">
        <v>9999</v>
      </c>
      <c r="HZ217">
        <v>9999</v>
      </c>
      <c r="IA217">
        <v>32.9</v>
      </c>
      <c r="IB217">
        <v>1.864</v>
      </c>
      <c r="IC217">
        <v>1.86011</v>
      </c>
      <c r="ID217">
        <v>1.8584</v>
      </c>
      <c r="IE217">
        <v>1.85976</v>
      </c>
      <c r="IF217">
        <v>1.85989</v>
      </c>
      <c r="IG217">
        <v>1.85837</v>
      </c>
      <c r="IH217">
        <v>1.85745</v>
      </c>
      <c r="II217">
        <v>1.85242</v>
      </c>
      <c r="IJ217">
        <v>0</v>
      </c>
      <c r="IK217">
        <v>0</v>
      </c>
      <c r="IL217">
        <v>0</v>
      </c>
      <c r="IM217">
        <v>0</v>
      </c>
      <c r="IN217" t="s">
        <v>441</v>
      </c>
      <c r="IO217" t="s">
        <v>442</v>
      </c>
      <c r="IP217" t="s">
        <v>443</v>
      </c>
      <c r="IQ217" t="s">
        <v>443</v>
      </c>
      <c r="IR217" t="s">
        <v>443</v>
      </c>
      <c r="IS217" t="s">
        <v>443</v>
      </c>
      <c r="IT217">
        <v>0</v>
      </c>
      <c r="IU217">
        <v>100</v>
      </c>
      <c r="IV217">
        <v>100</v>
      </c>
      <c r="IW217">
        <v>-0.916</v>
      </c>
      <c r="IX217">
        <v>0.2818</v>
      </c>
      <c r="IY217">
        <v>-0.819046093373875</v>
      </c>
      <c r="IZ217">
        <v>-0.0008311593448893811</v>
      </c>
      <c r="JA217">
        <v>1.768286430498992E-06</v>
      </c>
      <c r="JB217">
        <v>-5.176383660599935E-10</v>
      </c>
      <c r="JC217">
        <v>0.01793090377665582</v>
      </c>
      <c r="JD217">
        <v>0.002652576625932546</v>
      </c>
      <c r="JE217">
        <v>0.0004569377311329863</v>
      </c>
      <c r="JF217">
        <v>1.003524486243527E-07</v>
      </c>
      <c r="JG217">
        <v>2</v>
      </c>
      <c r="JH217">
        <v>1975</v>
      </c>
      <c r="JI217">
        <v>1</v>
      </c>
      <c r="JJ217">
        <v>26</v>
      </c>
      <c r="JK217">
        <v>201504</v>
      </c>
      <c r="JL217">
        <v>201504.2</v>
      </c>
      <c r="JM217">
        <v>0.917969</v>
      </c>
      <c r="JN217">
        <v>2.62939</v>
      </c>
      <c r="JO217">
        <v>1.49658</v>
      </c>
      <c r="JP217">
        <v>2.34253</v>
      </c>
      <c r="JQ217">
        <v>1.54907</v>
      </c>
      <c r="JR217">
        <v>2.42065</v>
      </c>
      <c r="JS217">
        <v>36.105</v>
      </c>
      <c r="JT217">
        <v>24.1751</v>
      </c>
      <c r="JU217">
        <v>18</v>
      </c>
      <c r="JV217">
        <v>483.014</v>
      </c>
      <c r="JW217">
        <v>493.02</v>
      </c>
      <c r="JX217">
        <v>27.1223</v>
      </c>
      <c r="JY217">
        <v>28.9548</v>
      </c>
      <c r="JZ217">
        <v>30.0001</v>
      </c>
      <c r="KA217">
        <v>29.1069</v>
      </c>
      <c r="KB217">
        <v>29.0874</v>
      </c>
      <c r="KC217">
        <v>18.4661</v>
      </c>
      <c r="KD217">
        <v>20.4359</v>
      </c>
      <c r="KE217">
        <v>80.6263</v>
      </c>
      <c r="KF217">
        <v>27.1268</v>
      </c>
      <c r="KG217">
        <v>319.394</v>
      </c>
      <c r="KH217">
        <v>19.2497</v>
      </c>
      <c r="KI217">
        <v>101.898</v>
      </c>
      <c r="KJ217">
        <v>91.4136</v>
      </c>
    </row>
    <row r="218" spans="1:296">
      <c r="A218">
        <v>200</v>
      </c>
      <c r="B218">
        <v>1759079852.5</v>
      </c>
      <c r="C218">
        <v>6769.400000095367</v>
      </c>
      <c r="D218" t="s">
        <v>845</v>
      </c>
      <c r="E218" t="s">
        <v>846</v>
      </c>
      <c r="F218">
        <v>5</v>
      </c>
      <c r="G218" t="s">
        <v>832</v>
      </c>
      <c r="H218">
        <v>1759079845</v>
      </c>
      <c r="I218">
        <f>(J218)/1000</f>
        <v>0</v>
      </c>
      <c r="J218">
        <f>IF(DO218, AM218, AG218)</f>
        <v>0</v>
      </c>
      <c r="K218">
        <f>IF(DO218, AH218, AF218)</f>
        <v>0</v>
      </c>
      <c r="L218">
        <f>DQ218 - IF(AT218&gt;1, K218*DK218*100.0/(AV218), 0)</f>
        <v>0</v>
      </c>
      <c r="M218">
        <f>((S218-I218/2)*L218-K218)/(S218+I218/2)</f>
        <v>0</v>
      </c>
      <c r="N218">
        <f>M218*(DX218+DY218)/1000.0</f>
        <v>0</v>
      </c>
      <c r="O218">
        <f>(DQ218 - IF(AT218&gt;1, K218*DK218*100.0/(AV218), 0))*(DX218+DY218)/1000.0</f>
        <v>0</v>
      </c>
      <c r="P218">
        <f>2.0/((1/R218-1/Q218)+SIGN(R218)*SQRT((1/R218-1/Q218)*(1/R218-1/Q218) + 4*DL218/((DL218+1)*(DL218+1))*(2*1/R218*1/Q218-1/Q218*1/Q218)))</f>
        <v>0</v>
      </c>
      <c r="Q218">
        <f>IF(LEFT(DM218,1)&lt;&gt;"0",IF(LEFT(DM218,1)="1",3.0,DN218),$D$5+$E$5*(EE218*DX218/($K$5*1000))+$F$5*(EE218*DX218/($K$5*1000))*MAX(MIN(DK218,$J$5),$I$5)*MAX(MIN(DK218,$J$5),$I$5)+$G$5*MAX(MIN(DK218,$J$5),$I$5)*(EE218*DX218/($K$5*1000))+$H$5*(EE218*DX218/($K$5*1000))*(EE218*DX218/($K$5*1000)))</f>
        <v>0</v>
      </c>
      <c r="R218">
        <f>I218*(1000-(1000*0.61365*exp(17.502*V218/(240.97+V218))/(DX218+DY218)+DS218)/2)/(1000*0.61365*exp(17.502*V218/(240.97+V218))/(DX218+DY218)-DS218)</f>
        <v>0</v>
      </c>
      <c r="S218">
        <f>1/((DL218+1)/(P218/1.6)+1/(Q218/1.37)) + DL218/((DL218+1)/(P218/1.6) + DL218/(Q218/1.37))</f>
        <v>0</v>
      </c>
      <c r="T218">
        <f>(DG218*DJ218)</f>
        <v>0</v>
      </c>
      <c r="U218">
        <f>(DZ218+(T218+2*0.95*5.67E-8*(((DZ218+$B$9)+273)^4-(DZ218+273)^4)-44100*I218)/(1.84*29.3*Q218+8*0.95*5.67E-8*(DZ218+273)^3))</f>
        <v>0</v>
      </c>
      <c r="V218">
        <f>($C$9*EA218+$D$9*EB218+$E$9*U218)</f>
        <v>0</v>
      </c>
      <c r="W218">
        <f>0.61365*exp(17.502*V218/(240.97+V218))</f>
        <v>0</v>
      </c>
      <c r="X218">
        <f>(Y218/Z218*100)</f>
        <v>0</v>
      </c>
      <c r="Y218">
        <f>DS218*(DX218+DY218)/1000</f>
        <v>0</v>
      </c>
      <c r="Z218">
        <f>0.61365*exp(17.502*DZ218/(240.97+DZ218))</f>
        <v>0</v>
      </c>
      <c r="AA218">
        <f>(W218-DS218*(DX218+DY218)/1000)</f>
        <v>0</v>
      </c>
      <c r="AB218">
        <f>(-I218*44100)</f>
        <v>0</v>
      </c>
      <c r="AC218">
        <f>2*29.3*Q218*0.92*(DZ218-V218)</f>
        <v>0</v>
      </c>
      <c r="AD218">
        <f>2*0.95*5.67E-8*(((DZ218+$B$9)+273)^4-(V218+273)^4)</f>
        <v>0</v>
      </c>
      <c r="AE218">
        <f>T218+AD218+AB218+AC218</f>
        <v>0</v>
      </c>
      <c r="AF218">
        <f>DW218*AT218*(DR218-DQ218*(1000-AT218*DT218)/(1000-AT218*DS218))/(100*DK218)</f>
        <v>0</v>
      </c>
      <c r="AG218">
        <f>1000*DW218*AT218*(DS218-DT218)/(100*DK218*(1000-AT218*DS218))</f>
        <v>0</v>
      </c>
      <c r="AH218">
        <f>(AI218 - AJ218 - DX218*1E3/(8.314*(DZ218+273.15)) * AL218/DW218 * AK218) * DW218/(100*DK218) * (1000 - DT218)/1000</f>
        <v>0</v>
      </c>
      <c r="AI218">
        <v>340.9914446784932</v>
      </c>
      <c r="AJ218">
        <v>341.0258424242423</v>
      </c>
      <c r="AK218">
        <v>-3.264918774377926</v>
      </c>
      <c r="AL218">
        <v>65.07899341637443</v>
      </c>
      <c r="AM218">
        <f>(AO218 - AN218 + DX218*1E3/(8.314*(DZ218+273.15)) * AQ218/DW218 * AP218) * DW218/(100*DK218) * 1000/(1000 - AO218)</f>
        <v>0</v>
      </c>
      <c r="AN218">
        <v>19.27463134878911</v>
      </c>
      <c r="AO218">
        <v>21.54082606060605</v>
      </c>
      <c r="AP218">
        <v>2.750052008419465E-05</v>
      </c>
      <c r="AQ218">
        <v>105.2538477165729</v>
      </c>
      <c r="AR218">
        <v>0</v>
      </c>
      <c r="AS218">
        <v>0</v>
      </c>
      <c r="AT218">
        <f>IF(AR218*$H$15&gt;=AV218,1.0,(AV218/(AV218-AR218*$H$15)))</f>
        <v>0</v>
      </c>
      <c r="AU218">
        <f>(AT218-1)*100</f>
        <v>0</v>
      </c>
      <c r="AV218">
        <f>MAX(0,($B$15+$C$15*EE218)/(1+$D$15*EE218)*DX218/(DZ218+273)*$E$15)</f>
        <v>0</v>
      </c>
      <c r="AW218" t="s">
        <v>437</v>
      </c>
      <c r="AX218" t="s">
        <v>437</v>
      </c>
      <c r="AY218">
        <v>0</v>
      </c>
      <c r="AZ218">
        <v>0</v>
      </c>
      <c r="BA218">
        <f>1-AY218/AZ218</f>
        <v>0</v>
      </c>
      <c r="BB218">
        <v>0</v>
      </c>
      <c r="BC218" t="s">
        <v>437</v>
      </c>
      <c r="BD218" t="s">
        <v>437</v>
      </c>
      <c r="BE218">
        <v>0</v>
      </c>
      <c r="BF218">
        <v>0</v>
      </c>
      <c r="BG218">
        <f>1-BE218/BF218</f>
        <v>0</v>
      </c>
      <c r="BH218">
        <v>0.5</v>
      </c>
      <c r="BI218">
        <f>DH218</f>
        <v>0</v>
      </c>
      <c r="BJ218">
        <f>K218</f>
        <v>0</v>
      </c>
      <c r="BK218">
        <f>BG218*BH218*BI218</f>
        <v>0</v>
      </c>
      <c r="BL218">
        <f>(BJ218-BB218)/BI218</f>
        <v>0</v>
      </c>
      <c r="BM218">
        <f>(AZ218-BF218)/BF218</f>
        <v>0</v>
      </c>
      <c r="BN218">
        <f>AY218/(BA218+AY218/BF218)</f>
        <v>0</v>
      </c>
      <c r="BO218" t="s">
        <v>437</v>
      </c>
      <c r="BP218">
        <v>0</v>
      </c>
      <c r="BQ218">
        <f>IF(BP218&lt;&gt;0, BP218, BN218)</f>
        <v>0</v>
      </c>
      <c r="BR218">
        <f>1-BQ218/BF218</f>
        <v>0</v>
      </c>
      <c r="BS218">
        <f>(BF218-BE218)/(BF218-BQ218)</f>
        <v>0</v>
      </c>
      <c r="BT218">
        <f>(AZ218-BF218)/(AZ218-BQ218)</f>
        <v>0</v>
      </c>
      <c r="BU218">
        <f>(BF218-BE218)/(BF218-AY218)</f>
        <v>0</v>
      </c>
      <c r="BV218">
        <f>(AZ218-BF218)/(AZ218-AY218)</f>
        <v>0</v>
      </c>
      <c r="BW218">
        <f>(BS218*BQ218/BE218)</f>
        <v>0</v>
      </c>
      <c r="BX218">
        <f>(1-BW218)</f>
        <v>0</v>
      </c>
      <c r="DG218">
        <f>$B$13*EF218+$C$13*EG218+$F$13*ER218*(1-EU218)</f>
        <v>0</v>
      </c>
      <c r="DH218">
        <f>DG218*DI218</f>
        <v>0</v>
      </c>
      <c r="DI218">
        <f>($B$13*$D$11+$C$13*$D$11+$F$13*((FE218+EW218)/MAX(FE218+EW218+FF218, 0.1)*$I$11+FF218/MAX(FE218+EW218+FF218, 0.1)*$J$11))/($B$13+$C$13+$F$13)</f>
        <v>0</v>
      </c>
      <c r="DJ218">
        <f>($B$13*$K$11+$C$13*$K$11+$F$13*((FE218+EW218)/MAX(FE218+EW218+FF218, 0.1)*$P$11+FF218/MAX(FE218+EW218+FF218, 0.1)*$Q$11))/($B$13+$C$13+$F$13)</f>
        <v>0</v>
      </c>
      <c r="DK218">
        <v>3.21</v>
      </c>
      <c r="DL218">
        <v>0.5</v>
      </c>
      <c r="DM218" t="s">
        <v>438</v>
      </c>
      <c r="DN218">
        <v>2</v>
      </c>
      <c r="DO218" t="b">
        <v>1</v>
      </c>
      <c r="DP218">
        <v>1759079845</v>
      </c>
      <c r="DQ218">
        <v>355.5329629629629</v>
      </c>
      <c r="DR218">
        <v>349.3135555555555</v>
      </c>
      <c r="DS218">
        <v>21.53912222222223</v>
      </c>
      <c r="DT218">
        <v>19.2732</v>
      </c>
      <c r="DU218">
        <v>356.447037037037</v>
      </c>
      <c r="DV218">
        <v>21.25735925925926</v>
      </c>
      <c r="DW218">
        <v>499.9923333333333</v>
      </c>
      <c r="DX218">
        <v>90.88394814814814</v>
      </c>
      <c r="DY218">
        <v>0.0671957</v>
      </c>
      <c r="DZ218">
        <v>28.60665555555556</v>
      </c>
      <c r="EA218">
        <v>29.98040000000001</v>
      </c>
      <c r="EB218">
        <v>999.9000000000001</v>
      </c>
      <c r="EC218">
        <v>0</v>
      </c>
      <c r="ED218">
        <v>0</v>
      </c>
      <c r="EE218">
        <v>10003.4462962963</v>
      </c>
      <c r="EF218">
        <v>0</v>
      </c>
      <c r="EG218">
        <v>10.98662222222222</v>
      </c>
      <c r="EH218">
        <v>6.219496296296297</v>
      </c>
      <c r="EI218">
        <v>363.3594444444444</v>
      </c>
      <c r="EJ218">
        <v>356.1782592592593</v>
      </c>
      <c r="EK218">
        <v>2.265927037037037</v>
      </c>
      <c r="EL218">
        <v>349.3135555555555</v>
      </c>
      <c r="EM218">
        <v>19.2732</v>
      </c>
      <c r="EN218">
        <v>1.957560740740741</v>
      </c>
      <c r="EO218">
        <v>1.751624814814815</v>
      </c>
      <c r="EP218">
        <v>17.10518148148148</v>
      </c>
      <c r="EQ218">
        <v>15.36165185185185</v>
      </c>
      <c r="ER218">
        <v>1999.974444444444</v>
      </c>
      <c r="ES218">
        <v>0.9799968888888887</v>
      </c>
      <c r="ET218">
        <v>0.02000283333333333</v>
      </c>
      <c r="EU218">
        <v>0</v>
      </c>
      <c r="EV218">
        <v>486.7302222222221</v>
      </c>
      <c r="EW218">
        <v>5.00078</v>
      </c>
      <c r="EX218">
        <v>9514.700740740742</v>
      </c>
      <c r="EY218">
        <v>16379.41481481482</v>
      </c>
      <c r="EZ218">
        <v>39.58996296296296</v>
      </c>
      <c r="FA218">
        <v>40.40718518518518</v>
      </c>
      <c r="FB218">
        <v>39.85614814814815</v>
      </c>
      <c r="FC218">
        <v>40.10625925925925</v>
      </c>
      <c r="FD218">
        <v>40.59688888888888</v>
      </c>
      <c r="FE218">
        <v>1955.064444444445</v>
      </c>
      <c r="FF218">
        <v>39.90666666666667</v>
      </c>
      <c r="FG218">
        <v>0</v>
      </c>
      <c r="FH218">
        <v>1759079844.8</v>
      </c>
      <c r="FI218">
        <v>0</v>
      </c>
      <c r="FJ218">
        <v>486.64324</v>
      </c>
      <c r="FK218">
        <v>-13.95776926142089</v>
      </c>
      <c r="FL218">
        <v>-269.1407696443725</v>
      </c>
      <c r="FM218">
        <v>9512.549999999999</v>
      </c>
      <c r="FN218">
        <v>15</v>
      </c>
      <c r="FO218">
        <v>0</v>
      </c>
      <c r="FP218" t="s">
        <v>439</v>
      </c>
      <c r="FQ218">
        <v>1746989605.5</v>
      </c>
      <c r="FR218">
        <v>1746989593.5</v>
      </c>
      <c r="FS218">
        <v>0</v>
      </c>
      <c r="FT218">
        <v>-0.274</v>
      </c>
      <c r="FU218">
        <v>-0.002</v>
      </c>
      <c r="FV218">
        <v>2.549</v>
      </c>
      <c r="FW218">
        <v>0.129</v>
      </c>
      <c r="FX218">
        <v>420</v>
      </c>
      <c r="FY218">
        <v>17</v>
      </c>
      <c r="FZ218">
        <v>0.02</v>
      </c>
      <c r="GA218">
        <v>0.04</v>
      </c>
      <c r="GB218">
        <v>4.422132951219512</v>
      </c>
      <c r="GC218">
        <v>26.88690765156794</v>
      </c>
      <c r="GD218">
        <v>2.738087986149156</v>
      </c>
      <c r="GE218">
        <v>0</v>
      </c>
      <c r="GF218">
        <v>487.2473235294117</v>
      </c>
      <c r="GG218">
        <v>-7.209946532979791</v>
      </c>
      <c r="GH218">
        <v>0.8146475860434196</v>
      </c>
      <c r="GI218">
        <v>0</v>
      </c>
      <c r="GJ218">
        <v>2.266859756097561</v>
      </c>
      <c r="GK218">
        <v>-0.01529331010452503</v>
      </c>
      <c r="GL218">
        <v>0.001685776202206637</v>
      </c>
      <c r="GM218">
        <v>1</v>
      </c>
      <c r="GN218">
        <v>1</v>
      </c>
      <c r="GO218">
        <v>3</v>
      </c>
      <c r="GP218" t="s">
        <v>455</v>
      </c>
      <c r="GQ218">
        <v>3.10164</v>
      </c>
      <c r="GR218">
        <v>2.72578</v>
      </c>
      <c r="GS218">
        <v>0.0738211</v>
      </c>
      <c r="GT218">
        <v>0.0723244</v>
      </c>
      <c r="GU218">
        <v>0.100308</v>
      </c>
      <c r="GV218">
        <v>0.0940261</v>
      </c>
      <c r="GW218">
        <v>24196.9</v>
      </c>
      <c r="GX218">
        <v>22019.7</v>
      </c>
      <c r="GY218">
        <v>26689.8</v>
      </c>
      <c r="GZ218">
        <v>23958.8</v>
      </c>
      <c r="HA218">
        <v>38420.1</v>
      </c>
      <c r="HB218">
        <v>32086.8</v>
      </c>
      <c r="HC218">
        <v>46604.4</v>
      </c>
      <c r="HD218">
        <v>37904.7</v>
      </c>
      <c r="HE218">
        <v>1.86987</v>
      </c>
      <c r="HF218">
        <v>1.8637</v>
      </c>
      <c r="HG218">
        <v>0.123627</v>
      </c>
      <c r="HH218">
        <v>0</v>
      </c>
      <c r="HI218">
        <v>27.9664</v>
      </c>
      <c r="HJ218">
        <v>999.9</v>
      </c>
      <c r="HK218">
        <v>46.6</v>
      </c>
      <c r="HL218">
        <v>31.3</v>
      </c>
      <c r="HM218">
        <v>23.5322</v>
      </c>
      <c r="HN218">
        <v>61.161</v>
      </c>
      <c r="HO218">
        <v>22.2716</v>
      </c>
      <c r="HP218">
        <v>1</v>
      </c>
      <c r="HQ218">
        <v>0.131926</v>
      </c>
      <c r="HR218">
        <v>0.180449</v>
      </c>
      <c r="HS218">
        <v>20.2807</v>
      </c>
      <c r="HT218">
        <v>5.21175</v>
      </c>
      <c r="HU218">
        <v>11.98</v>
      </c>
      <c r="HV218">
        <v>4.9635</v>
      </c>
      <c r="HW218">
        <v>3.2744</v>
      </c>
      <c r="HX218">
        <v>9999</v>
      </c>
      <c r="HY218">
        <v>9999</v>
      </c>
      <c r="HZ218">
        <v>9999</v>
      </c>
      <c r="IA218">
        <v>32.9</v>
      </c>
      <c r="IB218">
        <v>1.864</v>
      </c>
      <c r="IC218">
        <v>1.86015</v>
      </c>
      <c r="ID218">
        <v>1.85841</v>
      </c>
      <c r="IE218">
        <v>1.85975</v>
      </c>
      <c r="IF218">
        <v>1.85989</v>
      </c>
      <c r="IG218">
        <v>1.85837</v>
      </c>
      <c r="IH218">
        <v>1.85745</v>
      </c>
      <c r="II218">
        <v>1.85241</v>
      </c>
      <c r="IJ218">
        <v>0</v>
      </c>
      <c r="IK218">
        <v>0</v>
      </c>
      <c r="IL218">
        <v>0</v>
      </c>
      <c r="IM218">
        <v>0</v>
      </c>
      <c r="IN218" t="s">
        <v>441</v>
      </c>
      <c r="IO218" t="s">
        <v>442</v>
      </c>
      <c r="IP218" t="s">
        <v>443</v>
      </c>
      <c r="IQ218" t="s">
        <v>443</v>
      </c>
      <c r="IR218" t="s">
        <v>443</v>
      </c>
      <c r="IS218" t="s">
        <v>443</v>
      </c>
      <c r="IT218">
        <v>0</v>
      </c>
      <c r="IU218">
        <v>100</v>
      </c>
      <c r="IV218">
        <v>100</v>
      </c>
      <c r="IW218">
        <v>-0.919</v>
      </c>
      <c r="IX218">
        <v>0.2818</v>
      </c>
      <c r="IY218">
        <v>-0.819046093373875</v>
      </c>
      <c r="IZ218">
        <v>-0.0008311593448893811</v>
      </c>
      <c r="JA218">
        <v>1.768286430498992E-06</v>
      </c>
      <c r="JB218">
        <v>-5.176383660599935E-10</v>
      </c>
      <c r="JC218">
        <v>0.01793090377665582</v>
      </c>
      <c r="JD218">
        <v>0.002652576625932546</v>
      </c>
      <c r="JE218">
        <v>0.0004569377311329863</v>
      </c>
      <c r="JF218">
        <v>1.003524486243527E-07</v>
      </c>
      <c r="JG218">
        <v>2</v>
      </c>
      <c r="JH218">
        <v>1975</v>
      </c>
      <c r="JI218">
        <v>1</v>
      </c>
      <c r="JJ218">
        <v>26</v>
      </c>
      <c r="JK218">
        <v>201504.1</v>
      </c>
      <c r="JL218">
        <v>201504.3</v>
      </c>
      <c r="JM218">
        <v>0.878906</v>
      </c>
      <c r="JN218">
        <v>2.63428</v>
      </c>
      <c r="JO218">
        <v>1.49658</v>
      </c>
      <c r="JP218">
        <v>2.34253</v>
      </c>
      <c r="JQ218">
        <v>1.54907</v>
      </c>
      <c r="JR218">
        <v>2.33887</v>
      </c>
      <c r="JS218">
        <v>36.1285</v>
      </c>
      <c r="JT218">
        <v>24.1751</v>
      </c>
      <c r="JU218">
        <v>18</v>
      </c>
      <c r="JV218">
        <v>482.722</v>
      </c>
      <c r="JW218">
        <v>493.395</v>
      </c>
      <c r="JX218">
        <v>27.1361</v>
      </c>
      <c r="JY218">
        <v>28.9585</v>
      </c>
      <c r="JZ218">
        <v>30.0002</v>
      </c>
      <c r="KA218">
        <v>29.1106</v>
      </c>
      <c r="KB218">
        <v>29.0908</v>
      </c>
      <c r="KC218">
        <v>17.6756</v>
      </c>
      <c r="KD218">
        <v>20.4359</v>
      </c>
      <c r="KE218">
        <v>80.6263</v>
      </c>
      <c r="KF218">
        <v>27.1438</v>
      </c>
      <c r="KG218">
        <v>299.327</v>
      </c>
      <c r="KH218">
        <v>19.2497</v>
      </c>
      <c r="KI218">
        <v>101.898</v>
      </c>
      <c r="KJ218">
        <v>91.4126</v>
      </c>
    </row>
    <row r="219" spans="1:296">
      <c r="A219">
        <v>201</v>
      </c>
      <c r="B219">
        <v>1759079857.5</v>
      </c>
      <c r="C219">
        <v>6774.400000095367</v>
      </c>
      <c r="D219" t="s">
        <v>847</v>
      </c>
      <c r="E219" t="s">
        <v>848</v>
      </c>
      <c r="F219">
        <v>5</v>
      </c>
      <c r="G219" t="s">
        <v>832</v>
      </c>
      <c r="H219">
        <v>1759079849.714286</v>
      </c>
      <c r="I219">
        <f>(J219)/1000</f>
        <v>0</v>
      </c>
      <c r="J219">
        <f>IF(DO219, AM219, AG219)</f>
        <v>0</v>
      </c>
      <c r="K219">
        <f>IF(DO219, AH219, AF219)</f>
        <v>0</v>
      </c>
      <c r="L219">
        <f>DQ219 - IF(AT219&gt;1, K219*DK219*100.0/(AV219), 0)</f>
        <v>0</v>
      </c>
      <c r="M219">
        <f>((S219-I219/2)*L219-K219)/(S219+I219/2)</f>
        <v>0</v>
      </c>
      <c r="N219">
        <f>M219*(DX219+DY219)/1000.0</f>
        <v>0</v>
      </c>
      <c r="O219">
        <f>(DQ219 - IF(AT219&gt;1, K219*DK219*100.0/(AV219), 0))*(DX219+DY219)/1000.0</f>
        <v>0</v>
      </c>
      <c r="P219">
        <f>2.0/((1/R219-1/Q219)+SIGN(R219)*SQRT((1/R219-1/Q219)*(1/R219-1/Q219) + 4*DL219/((DL219+1)*(DL219+1))*(2*1/R219*1/Q219-1/Q219*1/Q219)))</f>
        <v>0</v>
      </c>
      <c r="Q219">
        <f>IF(LEFT(DM219,1)&lt;&gt;"0",IF(LEFT(DM219,1)="1",3.0,DN219),$D$5+$E$5*(EE219*DX219/($K$5*1000))+$F$5*(EE219*DX219/($K$5*1000))*MAX(MIN(DK219,$J$5),$I$5)*MAX(MIN(DK219,$J$5),$I$5)+$G$5*MAX(MIN(DK219,$J$5),$I$5)*(EE219*DX219/($K$5*1000))+$H$5*(EE219*DX219/($K$5*1000))*(EE219*DX219/($K$5*1000)))</f>
        <v>0</v>
      </c>
      <c r="R219">
        <f>I219*(1000-(1000*0.61365*exp(17.502*V219/(240.97+V219))/(DX219+DY219)+DS219)/2)/(1000*0.61365*exp(17.502*V219/(240.97+V219))/(DX219+DY219)-DS219)</f>
        <v>0</v>
      </c>
      <c r="S219">
        <f>1/((DL219+1)/(P219/1.6)+1/(Q219/1.37)) + DL219/((DL219+1)/(P219/1.6) + DL219/(Q219/1.37))</f>
        <v>0</v>
      </c>
      <c r="T219">
        <f>(DG219*DJ219)</f>
        <v>0</v>
      </c>
      <c r="U219">
        <f>(DZ219+(T219+2*0.95*5.67E-8*(((DZ219+$B$9)+273)^4-(DZ219+273)^4)-44100*I219)/(1.84*29.3*Q219+8*0.95*5.67E-8*(DZ219+273)^3))</f>
        <v>0</v>
      </c>
      <c r="V219">
        <f>($C$9*EA219+$D$9*EB219+$E$9*U219)</f>
        <v>0</v>
      </c>
      <c r="W219">
        <f>0.61365*exp(17.502*V219/(240.97+V219))</f>
        <v>0</v>
      </c>
      <c r="X219">
        <f>(Y219/Z219*100)</f>
        <v>0</v>
      </c>
      <c r="Y219">
        <f>DS219*(DX219+DY219)/1000</f>
        <v>0</v>
      </c>
      <c r="Z219">
        <f>0.61365*exp(17.502*DZ219/(240.97+DZ219))</f>
        <v>0</v>
      </c>
      <c r="AA219">
        <f>(W219-DS219*(DX219+DY219)/1000)</f>
        <v>0</v>
      </c>
      <c r="AB219">
        <f>(-I219*44100)</f>
        <v>0</v>
      </c>
      <c r="AC219">
        <f>2*29.3*Q219*0.92*(DZ219-V219)</f>
        <v>0</v>
      </c>
      <c r="AD219">
        <f>2*0.95*5.67E-8*(((DZ219+$B$9)+273)^4-(V219+273)^4)</f>
        <v>0</v>
      </c>
      <c r="AE219">
        <f>T219+AD219+AB219+AC219</f>
        <v>0</v>
      </c>
      <c r="AF219">
        <f>DW219*AT219*(DR219-DQ219*(1000-AT219*DT219)/(1000-AT219*DS219))/(100*DK219)</f>
        <v>0</v>
      </c>
      <c r="AG219">
        <f>1000*DW219*AT219*(DS219-DT219)/(100*DK219*(1000-AT219*DS219))</f>
        <v>0</v>
      </c>
      <c r="AH219">
        <f>(AI219 - AJ219 - DX219*1E3/(8.314*(DZ219+273.15)) * AL219/DW219 * AK219) * DW219/(100*DK219) * (1000 - DT219)/1000</f>
        <v>0</v>
      </c>
      <c r="AI219">
        <v>324.4202630833605</v>
      </c>
      <c r="AJ219">
        <v>324.8483454545454</v>
      </c>
      <c r="AK219">
        <v>-3.229302265386802</v>
      </c>
      <c r="AL219">
        <v>65.07899341637443</v>
      </c>
      <c r="AM219">
        <f>(AO219 - AN219 + DX219*1E3/(8.314*(DZ219+273.15)) * AQ219/DW219 * AP219) * DW219/(100*DK219) * 1000/(1000 - AO219)</f>
        <v>0</v>
      </c>
      <c r="AN219">
        <v>19.27113645101468</v>
      </c>
      <c r="AO219">
        <v>21.54318121212122</v>
      </c>
      <c r="AP219">
        <v>9.130960363197347E-06</v>
      </c>
      <c r="AQ219">
        <v>105.2538477165729</v>
      </c>
      <c r="AR219">
        <v>0</v>
      </c>
      <c r="AS219">
        <v>0</v>
      </c>
      <c r="AT219">
        <f>IF(AR219*$H$15&gt;=AV219,1.0,(AV219/(AV219-AR219*$H$15)))</f>
        <v>0</v>
      </c>
      <c r="AU219">
        <f>(AT219-1)*100</f>
        <v>0</v>
      </c>
      <c r="AV219">
        <f>MAX(0,($B$15+$C$15*EE219)/(1+$D$15*EE219)*DX219/(DZ219+273)*$E$15)</f>
        <v>0</v>
      </c>
      <c r="AW219" t="s">
        <v>437</v>
      </c>
      <c r="AX219" t="s">
        <v>437</v>
      </c>
      <c r="AY219">
        <v>0</v>
      </c>
      <c r="AZ219">
        <v>0</v>
      </c>
      <c r="BA219">
        <f>1-AY219/AZ219</f>
        <v>0</v>
      </c>
      <c r="BB219">
        <v>0</v>
      </c>
      <c r="BC219" t="s">
        <v>437</v>
      </c>
      <c r="BD219" t="s">
        <v>437</v>
      </c>
      <c r="BE219">
        <v>0</v>
      </c>
      <c r="BF219">
        <v>0</v>
      </c>
      <c r="BG219">
        <f>1-BE219/BF219</f>
        <v>0</v>
      </c>
      <c r="BH219">
        <v>0.5</v>
      </c>
      <c r="BI219">
        <f>DH219</f>
        <v>0</v>
      </c>
      <c r="BJ219">
        <f>K219</f>
        <v>0</v>
      </c>
      <c r="BK219">
        <f>BG219*BH219*BI219</f>
        <v>0</v>
      </c>
      <c r="BL219">
        <f>(BJ219-BB219)/BI219</f>
        <v>0</v>
      </c>
      <c r="BM219">
        <f>(AZ219-BF219)/BF219</f>
        <v>0</v>
      </c>
      <c r="BN219">
        <f>AY219/(BA219+AY219/BF219)</f>
        <v>0</v>
      </c>
      <c r="BO219" t="s">
        <v>437</v>
      </c>
      <c r="BP219">
        <v>0</v>
      </c>
      <c r="BQ219">
        <f>IF(BP219&lt;&gt;0, BP219, BN219)</f>
        <v>0</v>
      </c>
      <c r="BR219">
        <f>1-BQ219/BF219</f>
        <v>0</v>
      </c>
      <c r="BS219">
        <f>(BF219-BE219)/(BF219-BQ219)</f>
        <v>0</v>
      </c>
      <c r="BT219">
        <f>(AZ219-BF219)/(AZ219-BQ219)</f>
        <v>0</v>
      </c>
      <c r="BU219">
        <f>(BF219-BE219)/(BF219-AY219)</f>
        <v>0</v>
      </c>
      <c r="BV219">
        <f>(AZ219-BF219)/(AZ219-AY219)</f>
        <v>0</v>
      </c>
      <c r="BW219">
        <f>(BS219*BQ219/BE219)</f>
        <v>0</v>
      </c>
      <c r="BX219">
        <f>(1-BW219)</f>
        <v>0</v>
      </c>
      <c r="DG219">
        <f>$B$13*EF219+$C$13*EG219+$F$13*ER219*(1-EU219)</f>
        <v>0</v>
      </c>
      <c r="DH219">
        <f>DG219*DI219</f>
        <v>0</v>
      </c>
      <c r="DI219">
        <f>($B$13*$D$11+$C$13*$D$11+$F$13*((FE219+EW219)/MAX(FE219+EW219+FF219, 0.1)*$I$11+FF219/MAX(FE219+EW219+FF219, 0.1)*$J$11))/($B$13+$C$13+$F$13)</f>
        <v>0</v>
      </c>
      <c r="DJ219">
        <f>($B$13*$K$11+$C$13*$K$11+$F$13*((FE219+EW219)/MAX(FE219+EW219+FF219, 0.1)*$P$11+FF219/MAX(FE219+EW219+FF219, 0.1)*$Q$11))/($B$13+$C$13+$F$13)</f>
        <v>0</v>
      </c>
      <c r="DK219">
        <v>3.21</v>
      </c>
      <c r="DL219">
        <v>0.5</v>
      </c>
      <c r="DM219" t="s">
        <v>438</v>
      </c>
      <c r="DN219">
        <v>2</v>
      </c>
      <c r="DO219" t="b">
        <v>1</v>
      </c>
      <c r="DP219">
        <v>1759079849.714286</v>
      </c>
      <c r="DQ219">
        <v>340.9110714285715</v>
      </c>
      <c r="DR219">
        <v>333.6349642857143</v>
      </c>
      <c r="DS219">
        <v>21.54033214285714</v>
      </c>
      <c r="DT219">
        <v>19.27328928571429</v>
      </c>
      <c r="DU219">
        <v>341.8282142857143</v>
      </c>
      <c r="DV219">
        <v>21.25854285714286</v>
      </c>
      <c r="DW219">
        <v>499.9732142857142</v>
      </c>
      <c r="DX219">
        <v>90.88437499999998</v>
      </c>
      <c r="DY219">
        <v>0.06731413571428571</v>
      </c>
      <c r="DZ219">
        <v>28.60653571428572</v>
      </c>
      <c r="EA219">
        <v>29.97956785714286</v>
      </c>
      <c r="EB219">
        <v>999.9000000000002</v>
      </c>
      <c r="EC219">
        <v>0</v>
      </c>
      <c r="ED219">
        <v>0</v>
      </c>
      <c r="EE219">
        <v>10010.17321428572</v>
      </c>
      <c r="EF219">
        <v>0</v>
      </c>
      <c r="EG219">
        <v>10.9892</v>
      </c>
      <c r="EH219">
        <v>7.276146071428571</v>
      </c>
      <c r="EI219">
        <v>348.4161428571429</v>
      </c>
      <c r="EJ219">
        <v>340.1916785714285</v>
      </c>
      <c r="EK219">
        <v>2.267043571428572</v>
      </c>
      <c r="EL219">
        <v>333.6349642857143</v>
      </c>
      <c r="EM219">
        <v>19.27328928571429</v>
      </c>
      <c r="EN219">
        <v>1.957679285714286</v>
      </c>
      <c r="EO219">
        <v>1.751640714285714</v>
      </c>
      <c r="EP219">
        <v>17.10613214285714</v>
      </c>
      <c r="EQ219">
        <v>15.3618</v>
      </c>
      <c r="ER219">
        <v>1999.984642857142</v>
      </c>
      <c r="ES219">
        <v>0.9799969285714284</v>
      </c>
      <c r="ET219">
        <v>0.02000279285714286</v>
      </c>
      <c r="EU219">
        <v>0</v>
      </c>
      <c r="EV219">
        <v>485.2498571428571</v>
      </c>
      <c r="EW219">
        <v>5.00078</v>
      </c>
      <c r="EX219">
        <v>9487.131428571429</v>
      </c>
      <c r="EY219">
        <v>16379.49285714286</v>
      </c>
      <c r="EZ219">
        <v>39.5845</v>
      </c>
      <c r="FA219">
        <v>40.41275</v>
      </c>
      <c r="FB219">
        <v>39.85010714285713</v>
      </c>
      <c r="FC219">
        <v>40.11132142857143</v>
      </c>
      <c r="FD219">
        <v>40.59125</v>
      </c>
      <c r="FE219">
        <v>1955.074642857143</v>
      </c>
      <c r="FF219">
        <v>39.90892857142858</v>
      </c>
      <c r="FG219">
        <v>0</v>
      </c>
      <c r="FH219">
        <v>1759079849.6</v>
      </c>
      <c r="FI219">
        <v>0</v>
      </c>
      <c r="FJ219">
        <v>485.0990399999999</v>
      </c>
      <c r="FK219">
        <v>-23.79707696842227</v>
      </c>
      <c r="FL219">
        <v>-453.6884621896618</v>
      </c>
      <c r="FM219">
        <v>9483.4984</v>
      </c>
      <c r="FN219">
        <v>15</v>
      </c>
      <c r="FO219">
        <v>0</v>
      </c>
      <c r="FP219" t="s">
        <v>439</v>
      </c>
      <c r="FQ219">
        <v>1746989605.5</v>
      </c>
      <c r="FR219">
        <v>1746989593.5</v>
      </c>
      <c r="FS219">
        <v>0</v>
      </c>
      <c r="FT219">
        <v>-0.274</v>
      </c>
      <c r="FU219">
        <v>-0.002</v>
      </c>
      <c r="FV219">
        <v>2.549</v>
      </c>
      <c r="FW219">
        <v>0.129</v>
      </c>
      <c r="FX219">
        <v>420</v>
      </c>
      <c r="FY219">
        <v>17</v>
      </c>
      <c r="FZ219">
        <v>0.02</v>
      </c>
      <c r="GA219">
        <v>0.04</v>
      </c>
      <c r="GB219">
        <v>6.52437731707317</v>
      </c>
      <c r="GC219">
        <v>14.41872857142857</v>
      </c>
      <c r="GD219">
        <v>1.475536242802768</v>
      </c>
      <c r="GE219">
        <v>0</v>
      </c>
      <c r="GF219">
        <v>485.9641764705882</v>
      </c>
      <c r="GG219">
        <v>-17.58441559489949</v>
      </c>
      <c r="GH219">
        <v>1.812198607324141</v>
      </c>
      <c r="GI219">
        <v>0</v>
      </c>
      <c r="GJ219">
        <v>2.266960487804878</v>
      </c>
      <c r="GK219">
        <v>0.01009735191637854</v>
      </c>
      <c r="GL219">
        <v>0.002130695467841563</v>
      </c>
      <c r="GM219">
        <v>1</v>
      </c>
      <c r="GN219">
        <v>1</v>
      </c>
      <c r="GO219">
        <v>3</v>
      </c>
      <c r="GP219" t="s">
        <v>455</v>
      </c>
      <c r="GQ219">
        <v>3.10205</v>
      </c>
      <c r="GR219">
        <v>2.72552</v>
      </c>
      <c r="GS219">
        <v>0.07101300000000001</v>
      </c>
      <c r="GT219">
        <v>0.0693165</v>
      </c>
      <c r="GU219">
        <v>0.100312</v>
      </c>
      <c r="GV219">
        <v>0.09401320000000001</v>
      </c>
      <c r="GW219">
        <v>24270.1</v>
      </c>
      <c r="GX219">
        <v>22090.7</v>
      </c>
      <c r="GY219">
        <v>26689.7</v>
      </c>
      <c r="GZ219">
        <v>23958.5</v>
      </c>
      <c r="HA219">
        <v>38419.2</v>
      </c>
      <c r="HB219">
        <v>32086.7</v>
      </c>
      <c r="HC219">
        <v>46604</v>
      </c>
      <c r="HD219">
        <v>37904.4</v>
      </c>
      <c r="HE219">
        <v>1.87068</v>
      </c>
      <c r="HF219">
        <v>1.86303</v>
      </c>
      <c r="HG219">
        <v>0.124097</v>
      </c>
      <c r="HH219">
        <v>0</v>
      </c>
      <c r="HI219">
        <v>27.9666</v>
      </c>
      <c r="HJ219">
        <v>999.9</v>
      </c>
      <c r="HK219">
        <v>46.6</v>
      </c>
      <c r="HL219">
        <v>31.3</v>
      </c>
      <c r="HM219">
        <v>23.5318</v>
      </c>
      <c r="HN219">
        <v>61.441</v>
      </c>
      <c r="HO219">
        <v>22.1154</v>
      </c>
      <c r="HP219">
        <v>1</v>
      </c>
      <c r="HQ219">
        <v>0.132162</v>
      </c>
      <c r="HR219">
        <v>0.15756</v>
      </c>
      <c r="HS219">
        <v>20.281</v>
      </c>
      <c r="HT219">
        <v>5.2125</v>
      </c>
      <c r="HU219">
        <v>11.98</v>
      </c>
      <c r="HV219">
        <v>4.96345</v>
      </c>
      <c r="HW219">
        <v>3.27448</v>
      </c>
      <c r="HX219">
        <v>9999</v>
      </c>
      <c r="HY219">
        <v>9999</v>
      </c>
      <c r="HZ219">
        <v>9999</v>
      </c>
      <c r="IA219">
        <v>32.9</v>
      </c>
      <c r="IB219">
        <v>1.864</v>
      </c>
      <c r="IC219">
        <v>1.86014</v>
      </c>
      <c r="ID219">
        <v>1.85841</v>
      </c>
      <c r="IE219">
        <v>1.85977</v>
      </c>
      <c r="IF219">
        <v>1.85989</v>
      </c>
      <c r="IG219">
        <v>1.85837</v>
      </c>
      <c r="IH219">
        <v>1.85745</v>
      </c>
      <c r="II219">
        <v>1.85242</v>
      </c>
      <c r="IJ219">
        <v>0</v>
      </c>
      <c r="IK219">
        <v>0</v>
      </c>
      <c r="IL219">
        <v>0</v>
      </c>
      <c r="IM219">
        <v>0</v>
      </c>
      <c r="IN219" t="s">
        <v>441</v>
      </c>
      <c r="IO219" t="s">
        <v>442</v>
      </c>
      <c r="IP219" t="s">
        <v>443</v>
      </c>
      <c r="IQ219" t="s">
        <v>443</v>
      </c>
      <c r="IR219" t="s">
        <v>443</v>
      </c>
      <c r="IS219" t="s">
        <v>443</v>
      </c>
      <c r="IT219">
        <v>0</v>
      </c>
      <c r="IU219">
        <v>100</v>
      </c>
      <c r="IV219">
        <v>100</v>
      </c>
      <c r="IW219">
        <v>-0.922</v>
      </c>
      <c r="IX219">
        <v>0.2819</v>
      </c>
      <c r="IY219">
        <v>-0.819046093373875</v>
      </c>
      <c r="IZ219">
        <v>-0.0008311593448893811</v>
      </c>
      <c r="JA219">
        <v>1.768286430498992E-06</v>
      </c>
      <c r="JB219">
        <v>-5.176383660599935E-10</v>
      </c>
      <c r="JC219">
        <v>0.01793090377665582</v>
      </c>
      <c r="JD219">
        <v>0.002652576625932546</v>
      </c>
      <c r="JE219">
        <v>0.0004569377311329863</v>
      </c>
      <c r="JF219">
        <v>1.003524486243527E-07</v>
      </c>
      <c r="JG219">
        <v>2</v>
      </c>
      <c r="JH219">
        <v>1975</v>
      </c>
      <c r="JI219">
        <v>1</v>
      </c>
      <c r="JJ219">
        <v>26</v>
      </c>
      <c r="JK219">
        <v>201504.2</v>
      </c>
      <c r="JL219">
        <v>201504.4</v>
      </c>
      <c r="JM219">
        <v>0.842285</v>
      </c>
      <c r="JN219">
        <v>2.62207</v>
      </c>
      <c r="JO219">
        <v>1.49658</v>
      </c>
      <c r="JP219">
        <v>2.34253</v>
      </c>
      <c r="JQ219">
        <v>1.54907</v>
      </c>
      <c r="JR219">
        <v>2.40723</v>
      </c>
      <c r="JS219">
        <v>36.1285</v>
      </c>
      <c r="JT219">
        <v>24.1751</v>
      </c>
      <c r="JU219">
        <v>18</v>
      </c>
      <c r="JV219">
        <v>483.212</v>
      </c>
      <c r="JW219">
        <v>492.983</v>
      </c>
      <c r="JX219">
        <v>27.1549</v>
      </c>
      <c r="JY219">
        <v>28.9621</v>
      </c>
      <c r="JZ219">
        <v>30.0003</v>
      </c>
      <c r="KA219">
        <v>29.1137</v>
      </c>
      <c r="KB219">
        <v>29.0949</v>
      </c>
      <c r="KC219">
        <v>16.9439</v>
      </c>
      <c r="KD219">
        <v>20.4359</v>
      </c>
      <c r="KE219">
        <v>80.6263</v>
      </c>
      <c r="KF219">
        <v>27.1606</v>
      </c>
      <c r="KG219">
        <v>285.951</v>
      </c>
      <c r="KH219">
        <v>19.2497</v>
      </c>
      <c r="KI219">
        <v>101.898</v>
      </c>
      <c r="KJ219">
        <v>91.4117</v>
      </c>
    </row>
    <row r="220" spans="1:296">
      <c r="A220">
        <v>202</v>
      </c>
      <c r="B220">
        <v>1759079862.5</v>
      </c>
      <c r="C220">
        <v>6779.400000095367</v>
      </c>
      <c r="D220" t="s">
        <v>849</v>
      </c>
      <c r="E220" t="s">
        <v>850</v>
      </c>
      <c r="F220">
        <v>5</v>
      </c>
      <c r="G220" t="s">
        <v>832</v>
      </c>
      <c r="H220">
        <v>1759079855</v>
      </c>
      <c r="I220">
        <f>(J220)/1000</f>
        <v>0</v>
      </c>
      <c r="J220">
        <f>IF(DO220, AM220, AG220)</f>
        <v>0</v>
      </c>
      <c r="K220">
        <f>IF(DO220, AH220, AF220)</f>
        <v>0</v>
      </c>
      <c r="L220">
        <f>DQ220 - IF(AT220&gt;1, K220*DK220*100.0/(AV220), 0)</f>
        <v>0</v>
      </c>
      <c r="M220">
        <f>((S220-I220/2)*L220-K220)/(S220+I220/2)</f>
        <v>0</v>
      </c>
      <c r="N220">
        <f>M220*(DX220+DY220)/1000.0</f>
        <v>0</v>
      </c>
      <c r="O220">
        <f>(DQ220 - IF(AT220&gt;1, K220*DK220*100.0/(AV220), 0))*(DX220+DY220)/1000.0</f>
        <v>0</v>
      </c>
      <c r="P220">
        <f>2.0/((1/R220-1/Q220)+SIGN(R220)*SQRT((1/R220-1/Q220)*(1/R220-1/Q220) + 4*DL220/((DL220+1)*(DL220+1))*(2*1/R220*1/Q220-1/Q220*1/Q220)))</f>
        <v>0</v>
      </c>
      <c r="Q220">
        <f>IF(LEFT(DM220,1)&lt;&gt;"0",IF(LEFT(DM220,1)="1",3.0,DN220),$D$5+$E$5*(EE220*DX220/($K$5*1000))+$F$5*(EE220*DX220/($K$5*1000))*MAX(MIN(DK220,$J$5),$I$5)*MAX(MIN(DK220,$J$5),$I$5)+$G$5*MAX(MIN(DK220,$J$5),$I$5)*(EE220*DX220/($K$5*1000))+$H$5*(EE220*DX220/($K$5*1000))*(EE220*DX220/($K$5*1000)))</f>
        <v>0</v>
      </c>
      <c r="R220">
        <f>I220*(1000-(1000*0.61365*exp(17.502*V220/(240.97+V220))/(DX220+DY220)+DS220)/2)/(1000*0.61365*exp(17.502*V220/(240.97+V220))/(DX220+DY220)-DS220)</f>
        <v>0</v>
      </c>
      <c r="S220">
        <f>1/((DL220+1)/(P220/1.6)+1/(Q220/1.37)) + DL220/((DL220+1)/(P220/1.6) + DL220/(Q220/1.37))</f>
        <v>0</v>
      </c>
      <c r="T220">
        <f>(DG220*DJ220)</f>
        <v>0</v>
      </c>
      <c r="U220">
        <f>(DZ220+(T220+2*0.95*5.67E-8*(((DZ220+$B$9)+273)^4-(DZ220+273)^4)-44100*I220)/(1.84*29.3*Q220+8*0.95*5.67E-8*(DZ220+273)^3))</f>
        <v>0</v>
      </c>
      <c r="V220">
        <f>($C$9*EA220+$D$9*EB220+$E$9*U220)</f>
        <v>0</v>
      </c>
      <c r="W220">
        <f>0.61365*exp(17.502*V220/(240.97+V220))</f>
        <v>0</v>
      </c>
      <c r="X220">
        <f>(Y220/Z220*100)</f>
        <v>0</v>
      </c>
      <c r="Y220">
        <f>DS220*(DX220+DY220)/1000</f>
        <v>0</v>
      </c>
      <c r="Z220">
        <f>0.61365*exp(17.502*DZ220/(240.97+DZ220))</f>
        <v>0</v>
      </c>
      <c r="AA220">
        <f>(W220-DS220*(DX220+DY220)/1000)</f>
        <v>0</v>
      </c>
      <c r="AB220">
        <f>(-I220*44100)</f>
        <v>0</v>
      </c>
      <c r="AC220">
        <f>2*29.3*Q220*0.92*(DZ220-V220)</f>
        <v>0</v>
      </c>
      <c r="AD220">
        <f>2*0.95*5.67E-8*(((DZ220+$B$9)+273)^4-(V220+273)^4)</f>
        <v>0</v>
      </c>
      <c r="AE220">
        <f>T220+AD220+AB220+AC220</f>
        <v>0</v>
      </c>
      <c r="AF220">
        <f>DW220*AT220*(DR220-DQ220*(1000-AT220*DT220)/(1000-AT220*DS220))/(100*DK220)</f>
        <v>0</v>
      </c>
      <c r="AG220">
        <f>1000*DW220*AT220*(DS220-DT220)/(100*DK220*(1000-AT220*DS220))</f>
        <v>0</v>
      </c>
      <c r="AH220">
        <f>(AI220 - AJ220 - DX220*1E3/(8.314*(DZ220+273.15)) * AL220/DW220 * AK220) * DW220/(100*DK220) * (1000 - DT220)/1000</f>
        <v>0</v>
      </c>
      <c r="AI220">
        <v>307.1961553002761</v>
      </c>
      <c r="AJ220">
        <v>308.4507212121212</v>
      </c>
      <c r="AK220">
        <v>-3.287968055375686</v>
      </c>
      <c r="AL220">
        <v>65.07899341637443</v>
      </c>
      <c r="AM220">
        <f>(AO220 - AN220 + DX220*1E3/(8.314*(DZ220+273.15)) * AQ220/DW220 * AP220) * DW220/(100*DK220) * 1000/(1000 - AO220)</f>
        <v>0</v>
      </c>
      <c r="AN220">
        <v>19.27352630606107</v>
      </c>
      <c r="AO220">
        <v>21.54710909090909</v>
      </c>
      <c r="AP220">
        <v>2.928128767595596E-05</v>
      </c>
      <c r="AQ220">
        <v>105.2538477165729</v>
      </c>
      <c r="AR220">
        <v>0</v>
      </c>
      <c r="AS220">
        <v>0</v>
      </c>
      <c r="AT220">
        <f>IF(AR220*$H$15&gt;=AV220,1.0,(AV220/(AV220-AR220*$H$15)))</f>
        <v>0</v>
      </c>
      <c r="AU220">
        <f>(AT220-1)*100</f>
        <v>0</v>
      </c>
      <c r="AV220">
        <f>MAX(0,($B$15+$C$15*EE220)/(1+$D$15*EE220)*DX220/(DZ220+273)*$E$15)</f>
        <v>0</v>
      </c>
      <c r="AW220" t="s">
        <v>437</v>
      </c>
      <c r="AX220" t="s">
        <v>437</v>
      </c>
      <c r="AY220">
        <v>0</v>
      </c>
      <c r="AZ220">
        <v>0</v>
      </c>
      <c r="BA220">
        <f>1-AY220/AZ220</f>
        <v>0</v>
      </c>
      <c r="BB220">
        <v>0</v>
      </c>
      <c r="BC220" t="s">
        <v>437</v>
      </c>
      <c r="BD220" t="s">
        <v>437</v>
      </c>
      <c r="BE220">
        <v>0</v>
      </c>
      <c r="BF220">
        <v>0</v>
      </c>
      <c r="BG220">
        <f>1-BE220/BF220</f>
        <v>0</v>
      </c>
      <c r="BH220">
        <v>0.5</v>
      </c>
      <c r="BI220">
        <f>DH220</f>
        <v>0</v>
      </c>
      <c r="BJ220">
        <f>K220</f>
        <v>0</v>
      </c>
      <c r="BK220">
        <f>BG220*BH220*BI220</f>
        <v>0</v>
      </c>
      <c r="BL220">
        <f>(BJ220-BB220)/BI220</f>
        <v>0</v>
      </c>
      <c r="BM220">
        <f>(AZ220-BF220)/BF220</f>
        <v>0</v>
      </c>
      <c r="BN220">
        <f>AY220/(BA220+AY220/BF220)</f>
        <v>0</v>
      </c>
      <c r="BO220" t="s">
        <v>437</v>
      </c>
      <c r="BP220">
        <v>0</v>
      </c>
      <c r="BQ220">
        <f>IF(BP220&lt;&gt;0, BP220, BN220)</f>
        <v>0</v>
      </c>
      <c r="BR220">
        <f>1-BQ220/BF220</f>
        <v>0</v>
      </c>
      <c r="BS220">
        <f>(BF220-BE220)/(BF220-BQ220)</f>
        <v>0</v>
      </c>
      <c r="BT220">
        <f>(AZ220-BF220)/(AZ220-BQ220)</f>
        <v>0</v>
      </c>
      <c r="BU220">
        <f>(BF220-BE220)/(BF220-AY220)</f>
        <v>0</v>
      </c>
      <c r="BV220">
        <f>(AZ220-BF220)/(AZ220-AY220)</f>
        <v>0</v>
      </c>
      <c r="BW220">
        <f>(BS220*BQ220/BE220)</f>
        <v>0</v>
      </c>
      <c r="BX220">
        <f>(1-BW220)</f>
        <v>0</v>
      </c>
      <c r="DG220">
        <f>$B$13*EF220+$C$13*EG220+$F$13*ER220*(1-EU220)</f>
        <v>0</v>
      </c>
      <c r="DH220">
        <f>DG220*DI220</f>
        <v>0</v>
      </c>
      <c r="DI220">
        <f>($B$13*$D$11+$C$13*$D$11+$F$13*((FE220+EW220)/MAX(FE220+EW220+FF220, 0.1)*$I$11+FF220/MAX(FE220+EW220+FF220, 0.1)*$J$11))/($B$13+$C$13+$F$13)</f>
        <v>0</v>
      </c>
      <c r="DJ220">
        <f>($B$13*$K$11+$C$13*$K$11+$F$13*((FE220+EW220)/MAX(FE220+EW220+FF220, 0.1)*$P$11+FF220/MAX(FE220+EW220+FF220, 0.1)*$Q$11))/($B$13+$C$13+$F$13)</f>
        <v>0</v>
      </c>
      <c r="DK220">
        <v>3.21</v>
      </c>
      <c r="DL220">
        <v>0.5</v>
      </c>
      <c r="DM220" t="s">
        <v>438</v>
      </c>
      <c r="DN220">
        <v>2</v>
      </c>
      <c r="DO220" t="b">
        <v>1</v>
      </c>
      <c r="DP220">
        <v>1759079855</v>
      </c>
      <c r="DQ220">
        <v>324.1649999999999</v>
      </c>
      <c r="DR220">
        <v>316.0030370370371</v>
      </c>
      <c r="DS220">
        <v>21.54227407407407</v>
      </c>
      <c r="DT220">
        <v>19.2732037037037</v>
      </c>
      <c r="DU220">
        <v>325.085</v>
      </c>
      <c r="DV220">
        <v>21.26045185185185</v>
      </c>
      <c r="DW220">
        <v>500.0164814814814</v>
      </c>
      <c r="DX220">
        <v>90.88458888888891</v>
      </c>
      <c r="DY220">
        <v>0.06741947777777779</v>
      </c>
      <c r="DZ220">
        <v>28.60735185185185</v>
      </c>
      <c r="EA220">
        <v>29.98256296296297</v>
      </c>
      <c r="EB220">
        <v>999.9000000000001</v>
      </c>
      <c r="EC220">
        <v>0</v>
      </c>
      <c r="ED220">
        <v>0</v>
      </c>
      <c r="EE220">
        <v>10006.59444444444</v>
      </c>
      <c r="EF220">
        <v>0</v>
      </c>
      <c r="EG220">
        <v>10.9892</v>
      </c>
      <c r="EH220">
        <v>8.161931481481481</v>
      </c>
      <c r="EI220">
        <v>331.302</v>
      </c>
      <c r="EJ220">
        <v>322.2131481481482</v>
      </c>
      <c r="EK220">
        <v>2.269066296296296</v>
      </c>
      <c r="EL220">
        <v>316.0030370370371</v>
      </c>
      <c r="EM220">
        <v>19.2732037037037</v>
      </c>
      <c r="EN220">
        <v>1.95786</v>
      </c>
      <c r="EO220">
        <v>1.751637037037037</v>
      </c>
      <c r="EP220">
        <v>17.1076</v>
      </c>
      <c r="EQ220">
        <v>15.36176666666667</v>
      </c>
      <c r="ER220">
        <v>2000.005185185185</v>
      </c>
      <c r="ES220">
        <v>0.979997111111111</v>
      </c>
      <c r="ET220">
        <v>0.02000261111111111</v>
      </c>
      <c r="EU220">
        <v>0</v>
      </c>
      <c r="EV220">
        <v>482.6967037037037</v>
      </c>
      <c r="EW220">
        <v>5.00078</v>
      </c>
      <c r="EX220">
        <v>9438.91814814815</v>
      </c>
      <c r="EY220">
        <v>16379.66296296296</v>
      </c>
      <c r="EZ220">
        <v>39.57607407407407</v>
      </c>
      <c r="FA220">
        <v>40.41181481481481</v>
      </c>
      <c r="FB220">
        <v>39.80059259259259</v>
      </c>
      <c r="FC220">
        <v>40.09225925925926</v>
      </c>
      <c r="FD220">
        <v>40.59462962962962</v>
      </c>
      <c r="FE220">
        <v>1955.095185185185</v>
      </c>
      <c r="FF220">
        <v>39.90962962962963</v>
      </c>
      <c r="FG220">
        <v>0</v>
      </c>
      <c r="FH220">
        <v>1759079854.4</v>
      </c>
      <c r="FI220">
        <v>0</v>
      </c>
      <c r="FJ220">
        <v>482.71692</v>
      </c>
      <c r="FK220">
        <v>-34.63623072696835</v>
      </c>
      <c r="FL220">
        <v>-670.4307682102788</v>
      </c>
      <c r="FM220">
        <v>9438.340400000001</v>
      </c>
      <c r="FN220">
        <v>15</v>
      </c>
      <c r="FO220">
        <v>0</v>
      </c>
      <c r="FP220" t="s">
        <v>439</v>
      </c>
      <c r="FQ220">
        <v>1746989605.5</v>
      </c>
      <c r="FR220">
        <v>1746989593.5</v>
      </c>
      <c r="FS220">
        <v>0</v>
      </c>
      <c r="FT220">
        <v>-0.274</v>
      </c>
      <c r="FU220">
        <v>-0.002</v>
      </c>
      <c r="FV220">
        <v>2.549</v>
      </c>
      <c r="FW220">
        <v>0.129</v>
      </c>
      <c r="FX220">
        <v>420</v>
      </c>
      <c r="FY220">
        <v>17</v>
      </c>
      <c r="FZ220">
        <v>0.02</v>
      </c>
      <c r="GA220">
        <v>0.04</v>
      </c>
      <c r="GB220">
        <v>7.439503902439024</v>
      </c>
      <c r="GC220">
        <v>10.72303400696864</v>
      </c>
      <c r="GD220">
        <v>1.085945298756843</v>
      </c>
      <c r="GE220">
        <v>0</v>
      </c>
      <c r="GF220">
        <v>484.3992058823529</v>
      </c>
      <c r="GG220">
        <v>-26.21009933362671</v>
      </c>
      <c r="GH220">
        <v>2.648494797598552</v>
      </c>
      <c r="GI220">
        <v>0</v>
      </c>
      <c r="GJ220">
        <v>2.267743902439025</v>
      </c>
      <c r="GK220">
        <v>0.02287756097560814</v>
      </c>
      <c r="GL220">
        <v>0.002744271975116297</v>
      </c>
      <c r="GM220">
        <v>1</v>
      </c>
      <c r="GN220">
        <v>1</v>
      </c>
      <c r="GO220">
        <v>3</v>
      </c>
      <c r="GP220" t="s">
        <v>455</v>
      </c>
      <c r="GQ220">
        <v>3.10198</v>
      </c>
      <c r="GR220">
        <v>2.72539</v>
      </c>
      <c r="GS220">
        <v>0.0681088</v>
      </c>
      <c r="GT220">
        <v>0.06631140000000001</v>
      </c>
      <c r="GU220">
        <v>0.100326</v>
      </c>
      <c r="GV220">
        <v>0.0940127</v>
      </c>
      <c r="GW220">
        <v>24345.8</v>
      </c>
      <c r="GX220">
        <v>22162.1</v>
      </c>
      <c r="GY220">
        <v>26689.5</v>
      </c>
      <c r="GZ220">
        <v>23958.6</v>
      </c>
      <c r="HA220">
        <v>38418</v>
      </c>
      <c r="HB220">
        <v>32086.3</v>
      </c>
      <c r="HC220">
        <v>46603.7</v>
      </c>
      <c r="HD220">
        <v>37904.2</v>
      </c>
      <c r="HE220">
        <v>1.87062</v>
      </c>
      <c r="HF220">
        <v>1.86275</v>
      </c>
      <c r="HG220">
        <v>0.124194</v>
      </c>
      <c r="HH220">
        <v>0</v>
      </c>
      <c r="HI220">
        <v>27.9666</v>
      </c>
      <c r="HJ220">
        <v>999.9</v>
      </c>
      <c r="HK220">
        <v>46.6</v>
      </c>
      <c r="HL220">
        <v>31.3</v>
      </c>
      <c r="HM220">
        <v>23.5285</v>
      </c>
      <c r="HN220">
        <v>61.361</v>
      </c>
      <c r="HO220">
        <v>21.9912</v>
      </c>
      <c r="HP220">
        <v>1</v>
      </c>
      <c r="HQ220">
        <v>0.132434</v>
      </c>
      <c r="HR220">
        <v>0.168034</v>
      </c>
      <c r="HS220">
        <v>20.2807</v>
      </c>
      <c r="HT220">
        <v>5.21235</v>
      </c>
      <c r="HU220">
        <v>11.9797</v>
      </c>
      <c r="HV220">
        <v>4.96355</v>
      </c>
      <c r="HW220">
        <v>3.27445</v>
      </c>
      <c r="HX220">
        <v>9999</v>
      </c>
      <c r="HY220">
        <v>9999</v>
      </c>
      <c r="HZ220">
        <v>9999</v>
      </c>
      <c r="IA220">
        <v>32.9</v>
      </c>
      <c r="IB220">
        <v>1.86398</v>
      </c>
      <c r="IC220">
        <v>1.86011</v>
      </c>
      <c r="ID220">
        <v>1.85838</v>
      </c>
      <c r="IE220">
        <v>1.85979</v>
      </c>
      <c r="IF220">
        <v>1.85989</v>
      </c>
      <c r="IG220">
        <v>1.85837</v>
      </c>
      <c r="IH220">
        <v>1.85745</v>
      </c>
      <c r="II220">
        <v>1.85241</v>
      </c>
      <c r="IJ220">
        <v>0</v>
      </c>
      <c r="IK220">
        <v>0</v>
      </c>
      <c r="IL220">
        <v>0</v>
      </c>
      <c r="IM220">
        <v>0</v>
      </c>
      <c r="IN220" t="s">
        <v>441</v>
      </c>
      <c r="IO220" t="s">
        <v>442</v>
      </c>
      <c r="IP220" t="s">
        <v>443</v>
      </c>
      <c r="IQ220" t="s">
        <v>443</v>
      </c>
      <c r="IR220" t="s">
        <v>443</v>
      </c>
      <c r="IS220" t="s">
        <v>443</v>
      </c>
      <c r="IT220">
        <v>0</v>
      </c>
      <c r="IU220">
        <v>100</v>
      </c>
      <c r="IV220">
        <v>100</v>
      </c>
      <c r="IW220">
        <v>-0.923</v>
      </c>
      <c r="IX220">
        <v>0.2819</v>
      </c>
      <c r="IY220">
        <v>-0.819046093373875</v>
      </c>
      <c r="IZ220">
        <v>-0.0008311593448893811</v>
      </c>
      <c r="JA220">
        <v>1.768286430498992E-06</v>
      </c>
      <c r="JB220">
        <v>-5.176383660599935E-10</v>
      </c>
      <c r="JC220">
        <v>0.01793090377665582</v>
      </c>
      <c r="JD220">
        <v>0.002652576625932546</v>
      </c>
      <c r="JE220">
        <v>0.0004569377311329863</v>
      </c>
      <c r="JF220">
        <v>1.003524486243527E-07</v>
      </c>
      <c r="JG220">
        <v>2</v>
      </c>
      <c r="JH220">
        <v>1975</v>
      </c>
      <c r="JI220">
        <v>1</v>
      </c>
      <c r="JJ220">
        <v>26</v>
      </c>
      <c r="JK220">
        <v>201504.3</v>
      </c>
      <c r="JL220">
        <v>201504.5</v>
      </c>
      <c r="JM220">
        <v>0.804443</v>
      </c>
      <c r="JN220">
        <v>2.62207</v>
      </c>
      <c r="JO220">
        <v>1.49658</v>
      </c>
      <c r="JP220">
        <v>2.34253</v>
      </c>
      <c r="JQ220">
        <v>1.54907</v>
      </c>
      <c r="JR220">
        <v>2.45728</v>
      </c>
      <c r="JS220">
        <v>36.1285</v>
      </c>
      <c r="JT220">
        <v>24.1751</v>
      </c>
      <c r="JU220">
        <v>18</v>
      </c>
      <c r="JV220">
        <v>483.215</v>
      </c>
      <c r="JW220">
        <v>492.83</v>
      </c>
      <c r="JX220">
        <v>27.1689</v>
      </c>
      <c r="JY220">
        <v>28.9653</v>
      </c>
      <c r="JZ220">
        <v>30.0003</v>
      </c>
      <c r="KA220">
        <v>29.1181</v>
      </c>
      <c r="KB220">
        <v>29.0982</v>
      </c>
      <c r="KC220">
        <v>16.1934</v>
      </c>
      <c r="KD220">
        <v>20.4359</v>
      </c>
      <c r="KE220">
        <v>80.6263</v>
      </c>
      <c r="KF220">
        <v>27.17</v>
      </c>
      <c r="KG220">
        <v>265.882</v>
      </c>
      <c r="KH220">
        <v>19.2497</v>
      </c>
      <c r="KI220">
        <v>101.897</v>
      </c>
      <c r="KJ220">
        <v>91.41160000000001</v>
      </c>
    </row>
    <row r="221" spans="1:296">
      <c r="A221">
        <v>203</v>
      </c>
      <c r="B221">
        <v>1759079867.5</v>
      </c>
      <c r="C221">
        <v>6784.400000095367</v>
      </c>
      <c r="D221" t="s">
        <v>851</v>
      </c>
      <c r="E221" t="s">
        <v>852</v>
      </c>
      <c r="F221">
        <v>5</v>
      </c>
      <c r="G221" t="s">
        <v>832</v>
      </c>
      <c r="H221">
        <v>1759079859.714286</v>
      </c>
      <c r="I221">
        <f>(J221)/1000</f>
        <v>0</v>
      </c>
      <c r="J221">
        <f>IF(DO221, AM221, AG221)</f>
        <v>0</v>
      </c>
      <c r="K221">
        <f>IF(DO221, AH221, AF221)</f>
        <v>0</v>
      </c>
      <c r="L221">
        <f>DQ221 - IF(AT221&gt;1, K221*DK221*100.0/(AV221), 0)</f>
        <v>0</v>
      </c>
      <c r="M221">
        <f>((S221-I221/2)*L221-K221)/(S221+I221/2)</f>
        <v>0</v>
      </c>
      <c r="N221">
        <f>M221*(DX221+DY221)/1000.0</f>
        <v>0</v>
      </c>
      <c r="O221">
        <f>(DQ221 - IF(AT221&gt;1, K221*DK221*100.0/(AV221), 0))*(DX221+DY221)/1000.0</f>
        <v>0</v>
      </c>
      <c r="P221">
        <f>2.0/((1/R221-1/Q221)+SIGN(R221)*SQRT((1/R221-1/Q221)*(1/R221-1/Q221) + 4*DL221/((DL221+1)*(DL221+1))*(2*1/R221*1/Q221-1/Q221*1/Q221)))</f>
        <v>0</v>
      </c>
      <c r="Q221">
        <f>IF(LEFT(DM221,1)&lt;&gt;"0",IF(LEFT(DM221,1)="1",3.0,DN221),$D$5+$E$5*(EE221*DX221/($K$5*1000))+$F$5*(EE221*DX221/($K$5*1000))*MAX(MIN(DK221,$J$5),$I$5)*MAX(MIN(DK221,$J$5),$I$5)+$G$5*MAX(MIN(DK221,$J$5),$I$5)*(EE221*DX221/($K$5*1000))+$H$5*(EE221*DX221/($K$5*1000))*(EE221*DX221/($K$5*1000)))</f>
        <v>0</v>
      </c>
      <c r="R221">
        <f>I221*(1000-(1000*0.61365*exp(17.502*V221/(240.97+V221))/(DX221+DY221)+DS221)/2)/(1000*0.61365*exp(17.502*V221/(240.97+V221))/(DX221+DY221)-DS221)</f>
        <v>0</v>
      </c>
      <c r="S221">
        <f>1/((DL221+1)/(P221/1.6)+1/(Q221/1.37)) + DL221/((DL221+1)/(P221/1.6) + DL221/(Q221/1.37))</f>
        <v>0</v>
      </c>
      <c r="T221">
        <f>(DG221*DJ221)</f>
        <v>0</v>
      </c>
      <c r="U221">
        <f>(DZ221+(T221+2*0.95*5.67E-8*(((DZ221+$B$9)+273)^4-(DZ221+273)^4)-44100*I221)/(1.84*29.3*Q221+8*0.95*5.67E-8*(DZ221+273)^3))</f>
        <v>0</v>
      </c>
      <c r="V221">
        <f>($C$9*EA221+$D$9*EB221+$E$9*U221)</f>
        <v>0</v>
      </c>
      <c r="W221">
        <f>0.61365*exp(17.502*V221/(240.97+V221))</f>
        <v>0</v>
      </c>
      <c r="X221">
        <f>(Y221/Z221*100)</f>
        <v>0</v>
      </c>
      <c r="Y221">
        <f>DS221*(DX221+DY221)/1000</f>
        <v>0</v>
      </c>
      <c r="Z221">
        <f>0.61365*exp(17.502*DZ221/(240.97+DZ221))</f>
        <v>0</v>
      </c>
      <c r="AA221">
        <f>(W221-DS221*(DX221+DY221)/1000)</f>
        <v>0</v>
      </c>
      <c r="AB221">
        <f>(-I221*44100)</f>
        <v>0</v>
      </c>
      <c r="AC221">
        <f>2*29.3*Q221*0.92*(DZ221-V221)</f>
        <v>0</v>
      </c>
      <c r="AD221">
        <f>2*0.95*5.67E-8*(((DZ221+$B$9)+273)^4-(V221+273)^4)</f>
        <v>0</v>
      </c>
      <c r="AE221">
        <f>T221+AD221+AB221+AC221</f>
        <v>0</v>
      </c>
      <c r="AF221">
        <f>DW221*AT221*(DR221-DQ221*(1000-AT221*DT221)/(1000-AT221*DS221))/(100*DK221)</f>
        <v>0</v>
      </c>
      <c r="AG221">
        <f>1000*DW221*AT221*(DS221-DT221)/(100*DK221*(1000-AT221*DS221))</f>
        <v>0</v>
      </c>
      <c r="AH221">
        <f>(AI221 - AJ221 - DX221*1E3/(8.314*(DZ221+273.15)) * AL221/DW221 * AK221) * DW221/(100*DK221) * (1000 - DT221)/1000</f>
        <v>0</v>
      </c>
      <c r="AI221">
        <v>290.911458261203</v>
      </c>
      <c r="AJ221">
        <v>292.3906545454544</v>
      </c>
      <c r="AK221">
        <v>-3.204650358421909</v>
      </c>
      <c r="AL221">
        <v>65.07899341637443</v>
      </c>
      <c r="AM221">
        <f>(AO221 - AN221 + DX221*1E3/(8.314*(DZ221+273.15)) * AQ221/DW221 * AP221) * DW221/(100*DK221) * 1000/(1000 - AO221)</f>
        <v>0</v>
      </c>
      <c r="AN221">
        <v>19.27416627921663</v>
      </c>
      <c r="AO221">
        <v>21.55081515151515</v>
      </c>
      <c r="AP221">
        <v>2.885988646841519E-05</v>
      </c>
      <c r="AQ221">
        <v>105.2538477165729</v>
      </c>
      <c r="AR221">
        <v>0</v>
      </c>
      <c r="AS221">
        <v>0</v>
      </c>
      <c r="AT221">
        <f>IF(AR221*$H$15&gt;=AV221,1.0,(AV221/(AV221-AR221*$H$15)))</f>
        <v>0</v>
      </c>
      <c r="AU221">
        <f>(AT221-1)*100</f>
        <v>0</v>
      </c>
      <c r="AV221">
        <f>MAX(0,($B$15+$C$15*EE221)/(1+$D$15*EE221)*DX221/(DZ221+273)*$E$15)</f>
        <v>0</v>
      </c>
      <c r="AW221" t="s">
        <v>437</v>
      </c>
      <c r="AX221" t="s">
        <v>437</v>
      </c>
      <c r="AY221">
        <v>0</v>
      </c>
      <c r="AZ221">
        <v>0</v>
      </c>
      <c r="BA221">
        <f>1-AY221/AZ221</f>
        <v>0</v>
      </c>
      <c r="BB221">
        <v>0</v>
      </c>
      <c r="BC221" t="s">
        <v>437</v>
      </c>
      <c r="BD221" t="s">
        <v>437</v>
      </c>
      <c r="BE221">
        <v>0</v>
      </c>
      <c r="BF221">
        <v>0</v>
      </c>
      <c r="BG221">
        <f>1-BE221/BF221</f>
        <v>0</v>
      </c>
      <c r="BH221">
        <v>0.5</v>
      </c>
      <c r="BI221">
        <f>DH221</f>
        <v>0</v>
      </c>
      <c r="BJ221">
        <f>K221</f>
        <v>0</v>
      </c>
      <c r="BK221">
        <f>BG221*BH221*BI221</f>
        <v>0</v>
      </c>
      <c r="BL221">
        <f>(BJ221-BB221)/BI221</f>
        <v>0</v>
      </c>
      <c r="BM221">
        <f>(AZ221-BF221)/BF221</f>
        <v>0</v>
      </c>
      <c r="BN221">
        <f>AY221/(BA221+AY221/BF221)</f>
        <v>0</v>
      </c>
      <c r="BO221" t="s">
        <v>437</v>
      </c>
      <c r="BP221">
        <v>0</v>
      </c>
      <c r="BQ221">
        <f>IF(BP221&lt;&gt;0, BP221, BN221)</f>
        <v>0</v>
      </c>
      <c r="BR221">
        <f>1-BQ221/BF221</f>
        <v>0</v>
      </c>
      <c r="BS221">
        <f>(BF221-BE221)/(BF221-BQ221)</f>
        <v>0</v>
      </c>
      <c r="BT221">
        <f>(AZ221-BF221)/(AZ221-BQ221)</f>
        <v>0</v>
      </c>
      <c r="BU221">
        <f>(BF221-BE221)/(BF221-AY221)</f>
        <v>0</v>
      </c>
      <c r="BV221">
        <f>(AZ221-BF221)/(AZ221-AY221)</f>
        <v>0</v>
      </c>
      <c r="BW221">
        <f>(BS221*BQ221/BE221)</f>
        <v>0</v>
      </c>
      <c r="BX221">
        <f>(1-BW221)</f>
        <v>0</v>
      </c>
      <c r="DG221">
        <f>$B$13*EF221+$C$13*EG221+$F$13*ER221*(1-EU221)</f>
        <v>0</v>
      </c>
      <c r="DH221">
        <f>DG221*DI221</f>
        <v>0</v>
      </c>
      <c r="DI221">
        <f>($B$13*$D$11+$C$13*$D$11+$F$13*((FE221+EW221)/MAX(FE221+EW221+FF221, 0.1)*$I$11+FF221/MAX(FE221+EW221+FF221, 0.1)*$J$11))/($B$13+$C$13+$F$13)</f>
        <v>0</v>
      </c>
      <c r="DJ221">
        <f>($B$13*$K$11+$C$13*$K$11+$F$13*((FE221+EW221)/MAX(FE221+EW221+FF221, 0.1)*$P$11+FF221/MAX(FE221+EW221+FF221, 0.1)*$Q$11))/($B$13+$C$13+$F$13)</f>
        <v>0</v>
      </c>
      <c r="DK221">
        <v>3.21</v>
      </c>
      <c r="DL221">
        <v>0.5</v>
      </c>
      <c r="DM221" t="s">
        <v>438</v>
      </c>
      <c r="DN221">
        <v>2</v>
      </c>
      <c r="DO221" t="b">
        <v>1</v>
      </c>
      <c r="DP221">
        <v>1759079859.714286</v>
      </c>
      <c r="DQ221">
        <v>309.1635357142857</v>
      </c>
      <c r="DR221">
        <v>300.581</v>
      </c>
      <c r="DS221">
        <v>21.54528571428571</v>
      </c>
      <c r="DT221">
        <v>19.27304285714285</v>
      </c>
      <c r="DU221">
        <v>310.0853928571428</v>
      </c>
      <c r="DV221">
        <v>21.2634</v>
      </c>
      <c r="DW221">
        <v>499.984</v>
      </c>
      <c r="DX221">
        <v>90.88421428571429</v>
      </c>
      <c r="DY221">
        <v>0.06744226785714287</v>
      </c>
      <c r="DZ221">
        <v>28.60980357142857</v>
      </c>
      <c r="EA221">
        <v>29.98832857142856</v>
      </c>
      <c r="EB221">
        <v>999.9000000000002</v>
      </c>
      <c r="EC221">
        <v>0</v>
      </c>
      <c r="ED221">
        <v>0</v>
      </c>
      <c r="EE221">
        <v>10007.70357142857</v>
      </c>
      <c r="EF221">
        <v>0</v>
      </c>
      <c r="EG221">
        <v>10.9892</v>
      </c>
      <c r="EH221">
        <v>8.582429285714285</v>
      </c>
      <c r="EI221">
        <v>315.9711071428571</v>
      </c>
      <c r="EJ221">
        <v>306.4880714285714</v>
      </c>
      <c r="EK221">
        <v>2.272238571428571</v>
      </c>
      <c r="EL221">
        <v>300.581</v>
      </c>
      <c r="EM221">
        <v>19.27304285714285</v>
      </c>
      <c r="EN221">
        <v>1.958126071428571</v>
      </c>
      <c r="EO221">
        <v>1.751616428571429</v>
      </c>
      <c r="EP221">
        <v>17.10974285714286</v>
      </c>
      <c r="EQ221">
        <v>15.361575</v>
      </c>
      <c r="ER221">
        <v>2000.028571428571</v>
      </c>
      <c r="ES221">
        <v>0.9799973571428569</v>
      </c>
      <c r="ET221">
        <v>0.02000236428571429</v>
      </c>
      <c r="EU221">
        <v>0</v>
      </c>
      <c r="EV221">
        <v>479.4952499999999</v>
      </c>
      <c r="EW221">
        <v>5.00078</v>
      </c>
      <c r="EX221">
        <v>9377.660714285714</v>
      </c>
      <c r="EY221">
        <v>16379.86071428572</v>
      </c>
      <c r="EZ221">
        <v>39.57335714285715</v>
      </c>
      <c r="FA221">
        <v>40.41939285714285</v>
      </c>
      <c r="FB221">
        <v>39.839</v>
      </c>
      <c r="FC221">
        <v>40.09564285714286</v>
      </c>
      <c r="FD221">
        <v>40.61582142857142</v>
      </c>
      <c r="FE221">
        <v>1955.118571428571</v>
      </c>
      <c r="FF221">
        <v>39.90928571428572</v>
      </c>
      <c r="FG221">
        <v>0</v>
      </c>
      <c r="FH221">
        <v>1759079859.8</v>
      </c>
      <c r="FI221">
        <v>0</v>
      </c>
      <c r="FJ221">
        <v>479.2306153846154</v>
      </c>
      <c r="FK221">
        <v>-46.43015387930937</v>
      </c>
      <c r="FL221">
        <v>-900.8266671798179</v>
      </c>
      <c r="FM221">
        <v>9371.126153846155</v>
      </c>
      <c r="FN221">
        <v>15</v>
      </c>
      <c r="FO221">
        <v>0</v>
      </c>
      <c r="FP221" t="s">
        <v>439</v>
      </c>
      <c r="FQ221">
        <v>1746989605.5</v>
      </c>
      <c r="FR221">
        <v>1746989593.5</v>
      </c>
      <c r="FS221">
        <v>0</v>
      </c>
      <c r="FT221">
        <v>-0.274</v>
      </c>
      <c r="FU221">
        <v>-0.002</v>
      </c>
      <c r="FV221">
        <v>2.549</v>
      </c>
      <c r="FW221">
        <v>0.129</v>
      </c>
      <c r="FX221">
        <v>420</v>
      </c>
      <c r="FY221">
        <v>17</v>
      </c>
      <c r="FZ221">
        <v>0.02</v>
      </c>
      <c r="GA221">
        <v>0.04</v>
      </c>
      <c r="GB221">
        <v>8.278087500000002</v>
      </c>
      <c r="GC221">
        <v>6.355076397748579</v>
      </c>
      <c r="GD221">
        <v>0.6413777388433043</v>
      </c>
      <c r="GE221">
        <v>0</v>
      </c>
      <c r="GF221">
        <v>481.4950294117647</v>
      </c>
      <c r="GG221">
        <v>-38.52490452246699</v>
      </c>
      <c r="GH221">
        <v>3.831695005709876</v>
      </c>
      <c r="GI221">
        <v>0</v>
      </c>
      <c r="GJ221">
        <v>2.270301</v>
      </c>
      <c r="GK221">
        <v>0.03746926829268118</v>
      </c>
      <c r="GL221">
        <v>0.003828408154834082</v>
      </c>
      <c r="GM221">
        <v>1</v>
      </c>
      <c r="GN221">
        <v>1</v>
      </c>
      <c r="GO221">
        <v>3</v>
      </c>
      <c r="GP221" t="s">
        <v>455</v>
      </c>
      <c r="GQ221">
        <v>3.10208</v>
      </c>
      <c r="GR221">
        <v>2.7256</v>
      </c>
      <c r="GS221">
        <v>0.0652137</v>
      </c>
      <c r="GT221">
        <v>0.0633512</v>
      </c>
      <c r="GU221">
        <v>0.100337</v>
      </c>
      <c r="GV221">
        <v>0.0940233</v>
      </c>
      <c r="GW221">
        <v>24421.3</v>
      </c>
      <c r="GX221">
        <v>22232.1</v>
      </c>
      <c r="GY221">
        <v>26689.4</v>
      </c>
      <c r="GZ221">
        <v>23958.3</v>
      </c>
      <c r="HA221">
        <v>38416.8</v>
      </c>
      <c r="HB221">
        <v>32085.6</v>
      </c>
      <c r="HC221">
        <v>46603.2</v>
      </c>
      <c r="HD221">
        <v>37904.2</v>
      </c>
      <c r="HE221">
        <v>1.87013</v>
      </c>
      <c r="HF221">
        <v>1.86267</v>
      </c>
      <c r="HG221">
        <v>0.124</v>
      </c>
      <c r="HH221">
        <v>0</v>
      </c>
      <c r="HI221">
        <v>27.9666</v>
      </c>
      <c r="HJ221">
        <v>999.9</v>
      </c>
      <c r="HK221">
        <v>46.6</v>
      </c>
      <c r="HL221">
        <v>31.3</v>
      </c>
      <c r="HM221">
        <v>23.5301</v>
      </c>
      <c r="HN221">
        <v>61.131</v>
      </c>
      <c r="HO221">
        <v>21.9631</v>
      </c>
      <c r="HP221">
        <v>1</v>
      </c>
      <c r="HQ221">
        <v>0.132736</v>
      </c>
      <c r="HR221">
        <v>0.177078</v>
      </c>
      <c r="HS221">
        <v>20.281</v>
      </c>
      <c r="HT221">
        <v>5.2128</v>
      </c>
      <c r="HU221">
        <v>11.9798</v>
      </c>
      <c r="HV221">
        <v>4.96375</v>
      </c>
      <c r="HW221">
        <v>3.27455</v>
      </c>
      <c r="HX221">
        <v>9999</v>
      </c>
      <c r="HY221">
        <v>9999</v>
      </c>
      <c r="HZ221">
        <v>9999</v>
      </c>
      <c r="IA221">
        <v>32.9</v>
      </c>
      <c r="IB221">
        <v>1.86399</v>
      </c>
      <c r="IC221">
        <v>1.86014</v>
      </c>
      <c r="ID221">
        <v>1.8584</v>
      </c>
      <c r="IE221">
        <v>1.85978</v>
      </c>
      <c r="IF221">
        <v>1.85989</v>
      </c>
      <c r="IG221">
        <v>1.85837</v>
      </c>
      <c r="IH221">
        <v>1.85745</v>
      </c>
      <c r="II221">
        <v>1.85241</v>
      </c>
      <c r="IJ221">
        <v>0</v>
      </c>
      <c r="IK221">
        <v>0</v>
      </c>
      <c r="IL221">
        <v>0</v>
      </c>
      <c r="IM221">
        <v>0</v>
      </c>
      <c r="IN221" t="s">
        <v>441</v>
      </c>
      <c r="IO221" t="s">
        <v>442</v>
      </c>
      <c r="IP221" t="s">
        <v>443</v>
      </c>
      <c r="IQ221" t="s">
        <v>443</v>
      </c>
      <c r="IR221" t="s">
        <v>443</v>
      </c>
      <c r="IS221" t="s">
        <v>443</v>
      </c>
      <c r="IT221">
        <v>0</v>
      </c>
      <c r="IU221">
        <v>100</v>
      </c>
      <c r="IV221">
        <v>100</v>
      </c>
      <c r="IW221">
        <v>-0.924</v>
      </c>
      <c r="IX221">
        <v>0.2821</v>
      </c>
      <c r="IY221">
        <v>-0.819046093373875</v>
      </c>
      <c r="IZ221">
        <v>-0.0008311593448893811</v>
      </c>
      <c r="JA221">
        <v>1.768286430498992E-06</v>
      </c>
      <c r="JB221">
        <v>-5.176383660599935E-10</v>
      </c>
      <c r="JC221">
        <v>0.01793090377665582</v>
      </c>
      <c r="JD221">
        <v>0.002652576625932546</v>
      </c>
      <c r="JE221">
        <v>0.0004569377311329863</v>
      </c>
      <c r="JF221">
        <v>1.003524486243527E-07</v>
      </c>
      <c r="JG221">
        <v>2</v>
      </c>
      <c r="JH221">
        <v>1975</v>
      </c>
      <c r="JI221">
        <v>1</v>
      </c>
      <c r="JJ221">
        <v>26</v>
      </c>
      <c r="JK221">
        <v>201504.4</v>
      </c>
      <c r="JL221">
        <v>201504.6</v>
      </c>
      <c r="JM221">
        <v>0.767822</v>
      </c>
      <c r="JN221">
        <v>2.63184</v>
      </c>
      <c r="JO221">
        <v>1.49658</v>
      </c>
      <c r="JP221">
        <v>2.34253</v>
      </c>
      <c r="JQ221">
        <v>1.54907</v>
      </c>
      <c r="JR221">
        <v>2.45483</v>
      </c>
      <c r="JS221">
        <v>36.1285</v>
      </c>
      <c r="JT221">
        <v>24.1751</v>
      </c>
      <c r="JU221">
        <v>18</v>
      </c>
      <c r="JV221">
        <v>482.947</v>
      </c>
      <c r="JW221">
        <v>492.811</v>
      </c>
      <c r="JX221">
        <v>27.1783</v>
      </c>
      <c r="JY221">
        <v>28.969</v>
      </c>
      <c r="JZ221">
        <v>30.0003</v>
      </c>
      <c r="KA221">
        <v>29.1212</v>
      </c>
      <c r="KB221">
        <v>29.1019</v>
      </c>
      <c r="KC221">
        <v>15.4642</v>
      </c>
      <c r="KD221">
        <v>20.4359</v>
      </c>
      <c r="KE221">
        <v>80.6263</v>
      </c>
      <c r="KF221">
        <v>27.1776</v>
      </c>
      <c r="KG221">
        <v>252.524</v>
      </c>
      <c r="KH221">
        <v>19.2497</v>
      </c>
      <c r="KI221">
        <v>101.896</v>
      </c>
      <c r="KJ221">
        <v>91.41119999999999</v>
      </c>
    </row>
    <row r="222" spans="1:296">
      <c r="A222">
        <v>204</v>
      </c>
      <c r="B222">
        <v>1759079872.5</v>
      </c>
      <c r="C222">
        <v>6789.400000095367</v>
      </c>
      <c r="D222" t="s">
        <v>853</v>
      </c>
      <c r="E222" t="s">
        <v>854</v>
      </c>
      <c r="F222">
        <v>5</v>
      </c>
      <c r="G222" t="s">
        <v>832</v>
      </c>
      <c r="H222">
        <v>1759079865</v>
      </c>
      <c r="I222">
        <f>(J222)/1000</f>
        <v>0</v>
      </c>
      <c r="J222">
        <f>IF(DO222, AM222, AG222)</f>
        <v>0</v>
      </c>
      <c r="K222">
        <f>IF(DO222, AH222, AF222)</f>
        <v>0</v>
      </c>
      <c r="L222">
        <f>DQ222 - IF(AT222&gt;1, K222*DK222*100.0/(AV222), 0)</f>
        <v>0</v>
      </c>
      <c r="M222">
        <f>((S222-I222/2)*L222-K222)/(S222+I222/2)</f>
        <v>0</v>
      </c>
      <c r="N222">
        <f>M222*(DX222+DY222)/1000.0</f>
        <v>0</v>
      </c>
      <c r="O222">
        <f>(DQ222 - IF(AT222&gt;1, K222*DK222*100.0/(AV222), 0))*(DX222+DY222)/1000.0</f>
        <v>0</v>
      </c>
      <c r="P222">
        <f>2.0/((1/R222-1/Q222)+SIGN(R222)*SQRT((1/R222-1/Q222)*(1/R222-1/Q222) + 4*DL222/((DL222+1)*(DL222+1))*(2*1/R222*1/Q222-1/Q222*1/Q222)))</f>
        <v>0</v>
      </c>
      <c r="Q222">
        <f>IF(LEFT(DM222,1)&lt;&gt;"0",IF(LEFT(DM222,1)="1",3.0,DN222),$D$5+$E$5*(EE222*DX222/($K$5*1000))+$F$5*(EE222*DX222/($K$5*1000))*MAX(MIN(DK222,$J$5),$I$5)*MAX(MIN(DK222,$J$5),$I$5)+$G$5*MAX(MIN(DK222,$J$5),$I$5)*(EE222*DX222/($K$5*1000))+$H$5*(EE222*DX222/($K$5*1000))*(EE222*DX222/($K$5*1000)))</f>
        <v>0</v>
      </c>
      <c r="R222">
        <f>I222*(1000-(1000*0.61365*exp(17.502*V222/(240.97+V222))/(DX222+DY222)+DS222)/2)/(1000*0.61365*exp(17.502*V222/(240.97+V222))/(DX222+DY222)-DS222)</f>
        <v>0</v>
      </c>
      <c r="S222">
        <f>1/((DL222+1)/(P222/1.6)+1/(Q222/1.37)) + DL222/((DL222+1)/(P222/1.6) + DL222/(Q222/1.37))</f>
        <v>0</v>
      </c>
      <c r="T222">
        <f>(DG222*DJ222)</f>
        <v>0</v>
      </c>
      <c r="U222">
        <f>(DZ222+(T222+2*0.95*5.67E-8*(((DZ222+$B$9)+273)^4-(DZ222+273)^4)-44100*I222)/(1.84*29.3*Q222+8*0.95*5.67E-8*(DZ222+273)^3))</f>
        <v>0</v>
      </c>
      <c r="V222">
        <f>($C$9*EA222+$D$9*EB222+$E$9*U222)</f>
        <v>0</v>
      </c>
      <c r="W222">
        <f>0.61365*exp(17.502*V222/(240.97+V222))</f>
        <v>0</v>
      </c>
      <c r="X222">
        <f>(Y222/Z222*100)</f>
        <v>0</v>
      </c>
      <c r="Y222">
        <f>DS222*(DX222+DY222)/1000</f>
        <v>0</v>
      </c>
      <c r="Z222">
        <f>0.61365*exp(17.502*DZ222/(240.97+DZ222))</f>
        <v>0</v>
      </c>
      <c r="AA222">
        <f>(W222-DS222*(DX222+DY222)/1000)</f>
        <v>0</v>
      </c>
      <c r="AB222">
        <f>(-I222*44100)</f>
        <v>0</v>
      </c>
      <c r="AC222">
        <f>2*29.3*Q222*0.92*(DZ222-V222)</f>
        <v>0</v>
      </c>
      <c r="AD222">
        <f>2*0.95*5.67E-8*(((DZ222+$B$9)+273)^4-(V222+273)^4)</f>
        <v>0</v>
      </c>
      <c r="AE222">
        <f>T222+AD222+AB222+AC222</f>
        <v>0</v>
      </c>
      <c r="AF222">
        <f>DW222*AT222*(DR222-DQ222*(1000-AT222*DT222)/(1000-AT222*DS222))/(100*DK222)</f>
        <v>0</v>
      </c>
      <c r="AG222">
        <f>1000*DW222*AT222*(DS222-DT222)/(100*DK222*(1000-AT222*DS222))</f>
        <v>0</v>
      </c>
      <c r="AH222">
        <f>(AI222 - AJ222 - DX222*1E3/(8.314*(DZ222+273.15)) * AL222/DW222 * AK222) * DW222/(100*DK222) * (1000 - DT222)/1000</f>
        <v>0</v>
      </c>
      <c r="AI222">
        <v>274.5486247010584</v>
      </c>
      <c r="AJ222">
        <v>276.5096424242423</v>
      </c>
      <c r="AK222">
        <v>-3.173332116656821</v>
      </c>
      <c r="AL222">
        <v>65.07899341637443</v>
      </c>
      <c r="AM222">
        <f>(AO222 - AN222 + DX222*1E3/(8.314*(DZ222+273.15)) * AQ222/DW222 * AP222) * DW222/(100*DK222) * 1000/(1000 - AO222)</f>
        <v>0</v>
      </c>
      <c r="AN222">
        <v>19.27468135666064</v>
      </c>
      <c r="AO222">
        <v>21.55902</v>
      </c>
      <c r="AP222">
        <v>4.808003594360106E-05</v>
      </c>
      <c r="AQ222">
        <v>105.2538477165729</v>
      </c>
      <c r="AR222">
        <v>0</v>
      </c>
      <c r="AS222">
        <v>0</v>
      </c>
      <c r="AT222">
        <f>IF(AR222*$H$15&gt;=AV222,1.0,(AV222/(AV222-AR222*$H$15)))</f>
        <v>0</v>
      </c>
      <c r="AU222">
        <f>(AT222-1)*100</f>
        <v>0</v>
      </c>
      <c r="AV222">
        <f>MAX(0,($B$15+$C$15*EE222)/(1+$D$15*EE222)*DX222/(DZ222+273)*$E$15)</f>
        <v>0</v>
      </c>
      <c r="AW222" t="s">
        <v>437</v>
      </c>
      <c r="AX222" t="s">
        <v>437</v>
      </c>
      <c r="AY222">
        <v>0</v>
      </c>
      <c r="AZ222">
        <v>0</v>
      </c>
      <c r="BA222">
        <f>1-AY222/AZ222</f>
        <v>0</v>
      </c>
      <c r="BB222">
        <v>0</v>
      </c>
      <c r="BC222" t="s">
        <v>437</v>
      </c>
      <c r="BD222" t="s">
        <v>437</v>
      </c>
      <c r="BE222">
        <v>0</v>
      </c>
      <c r="BF222">
        <v>0</v>
      </c>
      <c r="BG222">
        <f>1-BE222/BF222</f>
        <v>0</v>
      </c>
      <c r="BH222">
        <v>0.5</v>
      </c>
      <c r="BI222">
        <f>DH222</f>
        <v>0</v>
      </c>
      <c r="BJ222">
        <f>K222</f>
        <v>0</v>
      </c>
      <c r="BK222">
        <f>BG222*BH222*BI222</f>
        <v>0</v>
      </c>
      <c r="BL222">
        <f>(BJ222-BB222)/BI222</f>
        <v>0</v>
      </c>
      <c r="BM222">
        <f>(AZ222-BF222)/BF222</f>
        <v>0</v>
      </c>
      <c r="BN222">
        <f>AY222/(BA222+AY222/BF222)</f>
        <v>0</v>
      </c>
      <c r="BO222" t="s">
        <v>437</v>
      </c>
      <c r="BP222">
        <v>0</v>
      </c>
      <c r="BQ222">
        <f>IF(BP222&lt;&gt;0, BP222, BN222)</f>
        <v>0</v>
      </c>
      <c r="BR222">
        <f>1-BQ222/BF222</f>
        <v>0</v>
      </c>
      <c r="BS222">
        <f>(BF222-BE222)/(BF222-BQ222)</f>
        <v>0</v>
      </c>
      <c r="BT222">
        <f>(AZ222-BF222)/(AZ222-BQ222)</f>
        <v>0</v>
      </c>
      <c r="BU222">
        <f>(BF222-BE222)/(BF222-AY222)</f>
        <v>0</v>
      </c>
      <c r="BV222">
        <f>(AZ222-BF222)/(AZ222-AY222)</f>
        <v>0</v>
      </c>
      <c r="BW222">
        <f>(BS222*BQ222/BE222)</f>
        <v>0</v>
      </c>
      <c r="BX222">
        <f>(1-BW222)</f>
        <v>0</v>
      </c>
      <c r="DG222">
        <f>$B$13*EF222+$C$13*EG222+$F$13*ER222*(1-EU222)</f>
        <v>0</v>
      </c>
      <c r="DH222">
        <f>DG222*DI222</f>
        <v>0</v>
      </c>
      <c r="DI222">
        <f>($B$13*$D$11+$C$13*$D$11+$F$13*((FE222+EW222)/MAX(FE222+EW222+FF222, 0.1)*$I$11+FF222/MAX(FE222+EW222+FF222, 0.1)*$J$11))/($B$13+$C$13+$F$13)</f>
        <v>0</v>
      </c>
      <c r="DJ222">
        <f>($B$13*$K$11+$C$13*$K$11+$F$13*((FE222+EW222)/MAX(FE222+EW222+FF222, 0.1)*$P$11+FF222/MAX(FE222+EW222+FF222, 0.1)*$Q$11))/($B$13+$C$13+$F$13)</f>
        <v>0</v>
      </c>
      <c r="DK222">
        <v>3.21</v>
      </c>
      <c r="DL222">
        <v>0.5</v>
      </c>
      <c r="DM222" t="s">
        <v>438</v>
      </c>
      <c r="DN222">
        <v>2</v>
      </c>
      <c r="DO222" t="b">
        <v>1</v>
      </c>
      <c r="DP222">
        <v>1759079865</v>
      </c>
      <c r="DQ222">
        <v>292.4493333333333</v>
      </c>
      <c r="DR222">
        <v>283.366962962963</v>
      </c>
      <c r="DS222">
        <v>21.54965925925926</v>
      </c>
      <c r="DT222">
        <v>19.27383703703704</v>
      </c>
      <c r="DU222">
        <v>293.3727407407408</v>
      </c>
      <c r="DV222">
        <v>21.26767777777778</v>
      </c>
      <c r="DW222">
        <v>500.0064814814815</v>
      </c>
      <c r="DX222">
        <v>90.88467037037037</v>
      </c>
      <c r="DY222">
        <v>0.06755716666666667</v>
      </c>
      <c r="DZ222">
        <v>28.6125962962963</v>
      </c>
      <c r="EA222">
        <v>29.99244074074074</v>
      </c>
      <c r="EB222">
        <v>999.9000000000001</v>
      </c>
      <c r="EC222">
        <v>0</v>
      </c>
      <c r="ED222">
        <v>0</v>
      </c>
      <c r="EE222">
        <v>9992.548148148147</v>
      </c>
      <c r="EF222">
        <v>0</v>
      </c>
      <c r="EG222">
        <v>10.9892</v>
      </c>
      <c r="EH222">
        <v>9.082304444444445</v>
      </c>
      <c r="EI222">
        <v>298.8902222222222</v>
      </c>
      <c r="EJ222">
        <v>288.9358518518519</v>
      </c>
      <c r="EK222">
        <v>2.275815925925926</v>
      </c>
      <c r="EL222">
        <v>283.366962962963</v>
      </c>
      <c r="EM222">
        <v>19.27383703703704</v>
      </c>
      <c r="EN222">
        <v>1.958533703703703</v>
      </c>
      <c r="EO222">
        <v>1.751697407407407</v>
      </c>
      <c r="EP222">
        <v>17.11304074074074</v>
      </c>
      <c r="EQ222">
        <v>15.36230740740741</v>
      </c>
      <c r="ER222">
        <v>2000.01074074074</v>
      </c>
      <c r="ES222">
        <v>0.9799972222222221</v>
      </c>
      <c r="ET222">
        <v>0.02000251851851852</v>
      </c>
      <c r="EU222">
        <v>0</v>
      </c>
      <c r="EV222">
        <v>475.1516666666666</v>
      </c>
      <c r="EW222">
        <v>5.00078</v>
      </c>
      <c r="EX222">
        <v>9292.15148148148</v>
      </c>
      <c r="EY222">
        <v>16379.71111111111</v>
      </c>
      <c r="EZ222">
        <v>39.57607407407407</v>
      </c>
      <c r="FA222">
        <v>40.42340740740741</v>
      </c>
      <c r="FB222">
        <v>39.82151851851852</v>
      </c>
      <c r="FC222">
        <v>40.09462962962962</v>
      </c>
      <c r="FD222">
        <v>40.6177037037037</v>
      </c>
      <c r="FE222">
        <v>1955.100740740741</v>
      </c>
      <c r="FF222">
        <v>39.90925925925926</v>
      </c>
      <c r="FG222">
        <v>0</v>
      </c>
      <c r="FH222">
        <v>1759079864.6</v>
      </c>
      <c r="FI222">
        <v>0</v>
      </c>
      <c r="FJ222">
        <v>475.2055384615384</v>
      </c>
      <c r="FK222">
        <v>-55.03671794251342</v>
      </c>
      <c r="FL222">
        <v>-1071.080341778511</v>
      </c>
      <c r="FM222">
        <v>9292.696153846153</v>
      </c>
      <c r="FN222">
        <v>15</v>
      </c>
      <c r="FO222">
        <v>0</v>
      </c>
      <c r="FP222" t="s">
        <v>439</v>
      </c>
      <c r="FQ222">
        <v>1746989605.5</v>
      </c>
      <c r="FR222">
        <v>1746989593.5</v>
      </c>
      <c r="FS222">
        <v>0</v>
      </c>
      <c r="FT222">
        <v>-0.274</v>
      </c>
      <c r="FU222">
        <v>-0.002</v>
      </c>
      <c r="FV222">
        <v>2.549</v>
      </c>
      <c r="FW222">
        <v>0.129</v>
      </c>
      <c r="FX222">
        <v>420</v>
      </c>
      <c r="FY222">
        <v>17</v>
      </c>
      <c r="FZ222">
        <v>0.02</v>
      </c>
      <c r="GA222">
        <v>0.04</v>
      </c>
      <c r="GB222">
        <v>8.745576</v>
      </c>
      <c r="GC222">
        <v>5.261377035647256</v>
      </c>
      <c r="GD222">
        <v>0.5438135499681853</v>
      </c>
      <c r="GE222">
        <v>0</v>
      </c>
      <c r="GF222">
        <v>478.0520000000001</v>
      </c>
      <c r="GG222">
        <v>-48.24113059550456</v>
      </c>
      <c r="GH222">
        <v>4.76475730509651</v>
      </c>
      <c r="GI222">
        <v>0</v>
      </c>
      <c r="GJ222">
        <v>2.2738325</v>
      </c>
      <c r="GK222">
        <v>0.04011512195122088</v>
      </c>
      <c r="GL222">
        <v>0.004070639231128194</v>
      </c>
      <c r="GM222">
        <v>1</v>
      </c>
      <c r="GN222">
        <v>1</v>
      </c>
      <c r="GO222">
        <v>3</v>
      </c>
      <c r="GP222" t="s">
        <v>455</v>
      </c>
      <c r="GQ222">
        <v>3.10189</v>
      </c>
      <c r="GR222">
        <v>2.72558</v>
      </c>
      <c r="GS222">
        <v>0.0622848</v>
      </c>
      <c r="GT222">
        <v>0.0602127</v>
      </c>
      <c r="GU222">
        <v>0.100368</v>
      </c>
      <c r="GV222">
        <v>0.0940266</v>
      </c>
      <c r="GW222">
        <v>24497.5</v>
      </c>
      <c r="GX222">
        <v>22306.7</v>
      </c>
      <c r="GY222">
        <v>26689</v>
      </c>
      <c r="GZ222">
        <v>23958.5</v>
      </c>
      <c r="HA222">
        <v>38414.8</v>
      </c>
      <c r="HB222">
        <v>32085.2</v>
      </c>
      <c r="HC222">
        <v>46602.9</v>
      </c>
      <c r="HD222">
        <v>37904.2</v>
      </c>
      <c r="HE222">
        <v>1.86995</v>
      </c>
      <c r="HF222">
        <v>1.86292</v>
      </c>
      <c r="HG222">
        <v>0.124499</v>
      </c>
      <c r="HH222">
        <v>0</v>
      </c>
      <c r="HI222">
        <v>27.9688</v>
      </c>
      <c r="HJ222">
        <v>999.9</v>
      </c>
      <c r="HK222">
        <v>46.6</v>
      </c>
      <c r="HL222">
        <v>31.3</v>
      </c>
      <c r="HM222">
        <v>23.5322</v>
      </c>
      <c r="HN222">
        <v>61.021</v>
      </c>
      <c r="HO222">
        <v>22.1314</v>
      </c>
      <c r="HP222">
        <v>1</v>
      </c>
      <c r="HQ222">
        <v>0.133089</v>
      </c>
      <c r="HR222">
        <v>0.181814</v>
      </c>
      <c r="HS222">
        <v>20.2808</v>
      </c>
      <c r="HT222">
        <v>5.2113</v>
      </c>
      <c r="HU222">
        <v>11.98</v>
      </c>
      <c r="HV222">
        <v>4.96345</v>
      </c>
      <c r="HW222">
        <v>3.27423</v>
      </c>
      <c r="HX222">
        <v>9999</v>
      </c>
      <c r="HY222">
        <v>9999</v>
      </c>
      <c r="HZ222">
        <v>9999</v>
      </c>
      <c r="IA222">
        <v>32.9</v>
      </c>
      <c r="IB222">
        <v>1.86399</v>
      </c>
      <c r="IC222">
        <v>1.86011</v>
      </c>
      <c r="ID222">
        <v>1.8584</v>
      </c>
      <c r="IE222">
        <v>1.85978</v>
      </c>
      <c r="IF222">
        <v>1.85989</v>
      </c>
      <c r="IG222">
        <v>1.85837</v>
      </c>
      <c r="IH222">
        <v>1.85745</v>
      </c>
      <c r="II222">
        <v>1.85241</v>
      </c>
      <c r="IJ222">
        <v>0</v>
      </c>
      <c r="IK222">
        <v>0</v>
      </c>
      <c r="IL222">
        <v>0</v>
      </c>
      <c r="IM222">
        <v>0</v>
      </c>
      <c r="IN222" t="s">
        <v>441</v>
      </c>
      <c r="IO222" t="s">
        <v>442</v>
      </c>
      <c r="IP222" t="s">
        <v>443</v>
      </c>
      <c r="IQ222" t="s">
        <v>443</v>
      </c>
      <c r="IR222" t="s">
        <v>443</v>
      </c>
      <c r="IS222" t="s">
        <v>443</v>
      </c>
      <c r="IT222">
        <v>0</v>
      </c>
      <c r="IU222">
        <v>100</v>
      </c>
      <c r="IV222">
        <v>100</v>
      </c>
      <c r="IW222">
        <v>-0.925</v>
      </c>
      <c r="IX222">
        <v>0.2823</v>
      </c>
      <c r="IY222">
        <v>-0.819046093373875</v>
      </c>
      <c r="IZ222">
        <v>-0.0008311593448893811</v>
      </c>
      <c r="JA222">
        <v>1.768286430498992E-06</v>
      </c>
      <c r="JB222">
        <v>-5.176383660599935E-10</v>
      </c>
      <c r="JC222">
        <v>0.01793090377665582</v>
      </c>
      <c r="JD222">
        <v>0.002652576625932546</v>
      </c>
      <c r="JE222">
        <v>0.0004569377311329863</v>
      </c>
      <c r="JF222">
        <v>1.003524486243527E-07</v>
      </c>
      <c r="JG222">
        <v>2</v>
      </c>
      <c r="JH222">
        <v>1975</v>
      </c>
      <c r="JI222">
        <v>1</v>
      </c>
      <c r="JJ222">
        <v>26</v>
      </c>
      <c r="JK222">
        <v>201504.5</v>
      </c>
      <c r="JL222">
        <v>201504.6</v>
      </c>
      <c r="JM222">
        <v>0.72876</v>
      </c>
      <c r="JN222">
        <v>2.64038</v>
      </c>
      <c r="JO222">
        <v>1.49658</v>
      </c>
      <c r="JP222">
        <v>2.34253</v>
      </c>
      <c r="JQ222">
        <v>1.54907</v>
      </c>
      <c r="JR222">
        <v>2.40356</v>
      </c>
      <c r="JS222">
        <v>36.1285</v>
      </c>
      <c r="JT222">
        <v>24.1751</v>
      </c>
      <c r="JU222">
        <v>18</v>
      </c>
      <c r="JV222">
        <v>482.877</v>
      </c>
      <c r="JW222">
        <v>493.007</v>
      </c>
      <c r="JX222">
        <v>27.1847</v>
      </c>
      <c r="JY222">
        <v>28.9727</v>
      </c>
      <c r="JZ222">
        <v>30.0004</v>
      </c>
      <c r="KA222">
        <v>29.1255</v>
      </c>
      <c r="KB222">
        <v>29.1056</v>
      </c>
      <c r="KC222">
        <v>14.6615</v>
      </c>
      <c r="KD222">
        <v>20.4359</v>
      </c>
      <c r="KE222">
        <v>80.6263</v>
      </c>
      <c r="KF222">
        <v>27.1839</v>
      </c>
      <c r="KG222">
        <v>232.41</v>
      </c>
      <c r="KH222">
        <v>19.2497</v>
      </c>
      <c r="KI222">
        <v>101.895</v>
      </c>
      <c r="KJ222">
        <v>91.4113</v>
      </c>
    </row>
    <row r="223" spans="1:296">
      <c r="A223">
        <v>205</v>
      </c>
      <c r="B223">
        <v>1759079877.5</v>
      </c>
      <c r="C223">
        <v>6794.400000095367</v>
      </c>
      <c r="D223" t="s">
        <v>855</v>
      </c>
      <c r="E223" t="s">
        <v>856</v>
      </c>
      <c r="F223">
        <v>5</v>
      </c>
      <c r="G223" t="s">
        <v>832</v>
      </c>
      <c r="H223">
        <v>1759079869.714286</v>
      </c>
      <c r="I223">
        <f>(J223)/1000</f>
        <v>0</v>
      </c>
      <c r="J223">
        <f>IF(DO223, AM223, AG223)</f>
        <v>0</v>
      </c>
      <c r="K223">
        <f>IF(DO223, AH223, AF223)</f>
        <v>0</v>
      </c>
      <c r="L223">
        <f>DQ223 - IF(AT223&gt;1, K223*DK223*100.0/(AV223), 0)</f>
        <v>0</v>
      </c>
      <c r="M223">
        <f>((S223-I223/2)*L223-K223)/(S223+I223/2)</f>
        <v>0</v>
      </c>
      <c r="N223">
        <f>M223*(DX223+DY223)/1000.0</f>
        <v>0</v>
      </c>
      <c r="O223">
        <f>(DQ223 - IF(AT223&gt;1, K223*DK223*100.0/(AV223), 0))*(DX223+DY223)/1000.0</f>
        <v>0</v>
      </c>
      <c r="P223">
        <f>2.0/((1/R223-1/Q223)+SIGN(R223)*SQRT((1/R223-1/Q223)*(1/R223-1/Q223) + 4*DL223/((DL223+1)*(DL223+1))*(2*1/R223*1/Q223-1/Q223*1/Q223)))</f>
        <v>0</v>
      </c>
      <c r="Q223">
        <f>IF(LEFT(DM223,1)&lt;&gt;"0",IF(LEFT(DM223,1)="1",3.0,DN223),$D$5+$E$5*(EE223*DX223/($K$5*1000))+$F$5*(EE223*DX223/($K$5*1000))*MAX(MIN(DK223,$J$5),$I$5)*MAX(MIN(DK223,$J$5),$I$5)+$G$5*MAX(MIN(DK223,$J$5),$I$5)*(EE223*DX223/($K$5*1000))+$H$5*(EE223*DX223/($K$5*1000))*(EE223*DX223/($K$5*1000)))</f>
        <v>0</v>
      </c>
      <c r="R223">
        <f>I223*(1000-(1000*0.61365*exp(17.502*V223/(240.97+V223))/(DX223+DY223)+DS223)/2)/(1000*0.61365*exp(17.502*V223/(240.97+V223))/(DX223+DY223)-DS223)</f>
        <v>0</v>
      </c>
      <c r="S223">
        <f>1/((DL223+1)/(P223/1.6)+1/(Q223/1.37)) + DL223/((DL223+1)/(P223/1.6) + DL223/(Q223/1.37))</f>
        <v>0</v>
      </c>
      <c r="T223">
        <f>(DG223*DJ223)</f>
        <v>0</v>
      </c>
      <c r="U223">
        <f>(DZ223+(T223+2*0.95*5.67E-8*(((DZ223+$B$9)+273)^4-(DZ223+273)^4)-44100*I223)/(1.84*29.3*Q223+8*0.95*5.67E-8*(DZ223+273)^3))</f>
        <v>0</v>
      </c>
      <c r="V223">
        <f>($C$9*EA223+$D$9*EB223+$E$9*U223)</f>
        <v>0</v>
      </c>
      <c r="W223">
        <f>0.61365*exp(17.502*V223/(240.97+V223))</f>
        <v>0</v>
      </c>
      <c r="X223">
        <f>(Y223/Z223*100)</f>
        <v>0</v>
      </c>
      <c r="Y223">
        <f>DS223*(DX223+DY223)/1000</f>
        <v>0</v>
      </c>
      <c r="Z223">
        <f>0.61365*exp(17.502*DZ223/(240.97+DZ223))</f>
        <v>0</v>
      </c>
      <c r="AA223">
        <f>(W223-DS223*(DX223+DY223)/1000)</f>
        <v>0</v>
      </c>
      <c r="AB223">
        <f>(-I223*44100)</f>
        <v>0</v>
      </c>
      <c r="AC223">
        <f>2*29.3*Q223*0.92*(DZ223-V223)</f>
        <v>0</v>
      </c>
      <c r="AD223">
        <f>2*0.95*5.67E-8*(((DZ223+$B$9)+273)^4-(V223+273)^4)</f>
        <v>0</v>
      </c>
      <c r="AE223">
        <f>T223+AD223+AB223+AC223</f>
        <v>0</v>
      </c>
      <c r="AF223">
        <f>DW223*AT223*(DR223-DQ223*(1000-AT223*DT223)/(1000-AT223*DS223))/(100*DK223)</f>
        <v>0</v>
      </c>
      <c r="AG223">
        <f>1000*DW223*AT223*(DS223-DT223)/(100*DK223*(1000-AT223*DS223))</f>
        <v>0</v>
      </c>
      <c r="AH223">
        <f>(AI223 - AJ223 - DX223*1E3/(8.314*(DZ223+273.15)) * AL223/DW223 * AK223) * DW223/(100*DK223) * (1000 - DT223)/1000</f>
        <v>0</v>
      </c>
      <c r="AI223">
        <v>257.6664477706656</v>
      </c>
      <c r="AJ223">
        <v>260.5007272727273</v>
      </c>
      <c r="AK223">
        <v>-3.207478780070509</v>
      </c>
      <c r="AL223">
        <v>65.07899341637443</v>
      </c>
      <c r="AM223">
        <f>(AO223 - AN223 + DX223*1E3/(8.314*(DZ223+273.15)) * AQ223/DW223 * AP223) * DW223/(100*DK223) * 1000/(1000 - AO223)</f>
        <v>0</v>
      </c>
      <c r="AN223">
        <v>19.27554731257052</v>
      </c>
      <c r="AO223">
        <v>21.57219151515152</v>
      </c>
      <c r="AP223">
        <v>5.922019623700927E-05</v>
      </c>
      <c r="AQ223">
        <v>105.2538477165729</v>
      </c>
      <c r="AR223">
        <v>0</v>
      </c>
      <c r="AS223">
        <v>0</v>
      </c>
      <c r="AT223">
        <f>IF(AR223*$H$15&gt;=AV223,1.0,(AV223/(AV223-AR223*$H$15)))</f>
        <v>0</v>
      </c>
      <c r="AU223">
        <f>(AT223-1)*100</f>
        <v>0</v>
      </c>
      <c r="AV223">
        <f>MAX(0,($B$15+$C$15*EE223)/(1+$D$15*EE223)*DX223/(DZ223+273)*$E$15)</f>
        <v>0</v>
      </c>
      <c r="AW223" t="s">
        <v>437</v>
      </c>
      <c r="AX223" t="s">
        <v>437</v>
      </c>
      <c r="AY223">
        <v>0</v>
      </c>
      <c r="AZ223">
        <v>0</v>
      </c>
      <c r="BA223">
        <f>1-AY223/AZ223</f>
        <v>0</v>
      </c>
      <c r="BB223">
        <v>0</v>
      </c>
      <c r="BC223" t="s">
        <v>437</v>
      </c>
      <c r="BD223" t="s">
        <v>437</v>
      </c>
      <c r="BE223">
        <v>0</v>
      </c>
      <c r="BF223">
        <v>0</v>
      </c>
      <c r="BG223">
        <f>1-BE223/BF223</f>
        <v>0</v>
      </c>
      <c r="BH223">
        <v>0.5</v>
      </c>
      <c r="BI223">
        <f>DH223</f>
        <v>0</v>
      </c>
      <c r="BJ223">
        <f>K223</f>
        <v>0</v>
      </c>
      <c r="BK223">
        <f>BG223*BH223*BI223</f>
        <v>0</v>
      </c>
      <c r="BL223">
        <f>(BJ223-BB223)/BI223</f>
        <v>0</v>
      </c>
      <c r="BM223">
        <f>(AZ223-BF223)/BF223</f>
        <v>0</v>
      </c>
      <c r="BN223">
        <f>AY223/(BA223+AY223/BF223)</f>
        <v>0</v>
      </c>
      <c r="BO223" t="s">
        <v>437</v>
      </c>
      <c r="BP223">
        <v>0</v>
      </c>
      <c r="BQ223">
        <f>IF(BP223&lt;&gt;0, BP223, BN223)</f>
        <v>0</v>
      </c>
      <c r="BR223">
        <f>1-BQ223/BF223</f>
        <v>0</v>
      </c>
      <c r="BS223">
        <f>(BF223-BE223)/(BF223-BQ223)</f>
        <v>0</v>
      </c>
      <c r="BT223">
        <f>(AZ223-BF223)/(AZ223-BQ223)</f>
        <v>0</v>
      </c>
      <c r="BU223">
        <f>(BF223-BE223)/(BF223-AY223)</f>
        <v>0</v>
      </c>
      <c r="BV223">
        <f>(AZ223-BF223)/(AZ223-AY223)</f>
        <v>0</v>
      </c>
      <c r="BW223">
        <f>(BS223*BQ223/BE223)</f>
        <v>0</v>
      </c>
      <c r="BX223">
        <f>(1-BW223)</f>
        <v>0</v>
      </c>
      <c r="DG223">
        <f>$B$13*EF223+$C$13*EG223+$F$13*ER223*(1-EU223)</f>
        <v>0</v>
      </c>
      <c r="DH223">
        <f>DG223*DI223</f>
        <v>0</v>
      </c>
      <c r="DI223">
        <f>($B$13*$D$11+$C$13*$D$11+$F$13*((FE223+EW223)/MAX(FE223+EW223+FF223, 0.1)*$I$11+FF223/MAX(FE223+EW223+FF223, 0.1)*$J$11))/($B$13+$C$13+$F$13)</f>
        <v>0</v>
      </c>
      <c r="DJ223">
        <f>($B$13*$K$11+$C$13*$K$11+$F$13*((FE223+EW223)/MAX(FE223+EW223+FF223, 0.1)*$P$11+FF223/MAX(FE223+EW223+FF223, 0.1)*$Q$11))/($B$13+$C$13+$F$13)</f>
        <v>0</v>
      </c>
      <c r="DK223">
        <v>3.21</v>
      </c>
      <c r="DL223">
        <v>0.5</v>
      </c>
      <c r="DM223" t="s">
        <v>438</v>
      </c>
      <c r="DN223">
        <v>2</v>
      </c>
      <c r="DO223" t="b">
        <v>1</v>
      </c>
      <c r="DP223">
        <v>1759079869.714286</v>
      </c>
      <c r="DQ223">
        <v>277.6524642857143</v>
      </c>
      <c r="DR223">
        <v>268.0835</v>
      </c>
      <c r="DS223">
        <v>21.55663214285715</v>
      </c>
      <c r="DT223">
        <v>19.27453214285714</v>
      </c>
      <c r="DU223">
        <v>278.5766785714285</v>
      </c>
      <c r="DV223">
        <v>21.27449642857143</v>
      </c>
      <c r="DW223">
        <v>500.0288571428571</v>
      </c>
      <c r="DX223">
        <v>90.88508571428569</v>
      </c>
      <c r="DY223">
        <v>0.06758460357142858</v>
      </c>
      <c r="DZ223">
        <v>28.61663571428571</v>
      </c>
      <c r="EA223">
        <v>29.99548928571429</v>
      </c>
      <c r="EB223">
        <v>999.9000000000002</v>
      </c>
      <c r="EC223">
        <v>0</v>
      </c>
      <c r="ED223">
        <v>0</v>
      </c>
      <c r="EE223">
        <v>9988.732142857143</v>
      </c>
      <c r="EF223">
        <v>0</v>
      </c>
      <c r="EG223">
        <v>10.9892</v>
      </c>
      <c r="EH223">
        <v>9.569003214285713</v>
      </c>
      <c r="EI223">
        <v>283.7694642857143</v>
      </c>
      <c r="EJ223">
        <v>273.3521785714286</v>
      </c>
      <c r="EK223">
        <v>2.282097857142857</v>
      </c>
      <c r="EL223">
        <v>268.0835</v>
      </c>
      <c r="EM223">
        <v>19.27453214285714</v>
      </c>
      <c r="EN223">
        <v>1.959177142857143</v>
      </c>
      <c r="EO223">
        <v>1.751768928571428</v>
      </c>
      <c r="EP223">
        <v>17.11821071428571</v>
      </c>
      <c r="EQ223">
        <v>15.36293928571429</v>
      </c>
      <c r="ER223">
        <v>1999.988928571428</v>
      </c>
      <c r="ES223">
        <v>0.9799970357142855</v>
      </c>
      <c r="ET223">
        <v>0.02000270714285714</v>
      </c>
      <c r="EU223">
        <v>0</v>
      </c>
      <c r="EV223">
        <v>470.693</v>
      </c>
      <c r="EW223">
        <v>5.00078</v>
      </c>
      <c r="EX223">
        <v>9205.094285714285</v>
      </c>
      <c r="EY223">
        <v>16379.53571428572</v>
      </c>
      <c r="EZ223">
        <v>39.57339285714285</v>
      </c>
      <c r="FA223">
        <v>40.43057142857143</v>
      </c>
      <c r="FB223">
        <v>39.8725</v>
      </c>
      <c r="FC223">
        <v>40.10692857142856</v>
      </c>
      <c r="FD223">
        <v>40.60453571428571</v>
      </c>
      <c r="FE223">
        <v>1955.078928571429</v>
      </c>
      <c r="FF223">
        <v>39.90821428571429</v>
      </c>
      <c r="FG223">
        <v>0</v>
      </c>
      <c r="FH223">
        <v>1759079869.4</v>
      </c>
      <c r="FI223">
        <v>0</v>
      </c>
      <c r="FJ223">
        <v>470.6670384615385</v>
      </c>
      <c r="FK223">
        <v>-59.4611623885917</v>
      </c>
      <c r="FL223">
        <v>-1150.348034241669</v>
      </c>
      <c r="FM223">
        <v>9204.710000000001</v>
      </c>
      <c r="FN223">
        <v>15</v>
      </c>
      <c r="FO223">
        <v>0</v>
      </c>
      <c r="FP223" t="s">
        <v>439</v>
      </c>
      <c r="FQ223">
        <v>1746989605.5</v>
      </c>
      <c r="FR223">
        <v>1746989593.5</v>
      </c>
      <c r="FS223">
        <v>0</v>
      </c>
      <c r="FT223">
        <v>-0.274</v>
      </c>
      <c r="FU223">
        <v>-0.002</v>
      </c>
      <c r="FV223">
        <v>2.549</v>
      </c>
      <c r="FW223">
        <v>0.129</v>
      </c>
      <c r="FX223">
        <v>420</v>
      </c>
      <c r="FY223">
        <v>17</v>
      </c>
      <c r="FZ223">
        <v>0.02</v>
      </c>
      <c r="GA223">
        <v>0.04</v>
      </c>
      <c r="GB223">
        <v>9.363830243902438</v>
      </c>
      <c r="GC223">
        <v>5.956983554006976</v>
      </c>
      <c r="GD223">
        <v>0.6324797007230903</v>
      </c>
      <c r="GE223">
        <v>0</v>
      </c>
      <c r="GF223">
        <v>472.8662647058824</v>
      </c>
      <c r="GG223">
        <v>-56.89471347233853</v>
      </c>
      <c r="GH223">
        <v>5.590478740463811</v>
      </c>
      <c r="GI223">
        <v>0</v>
      </c>
      <c r="GJ223">
        <v>2.279290243902439</v>
      </c>
      <c r="GK223">
        <v>0.07172989547038408</v>
      </c>
      <c r="GL223">
        <v>0.007498208725212498</v>
      </c>
      <c r="GM223">
        <v>1</v>
      </c>
      <c r="GN223">
        <v>1</v>
      </c>
      <c r="GO223">
        <v>3</v>
      </c>
      <c r="GP223" t="s">
        <v>455</v>
      </c>
      <c r="GQ223">
        <v>3.10191</v>
      </c>
      <c r="GR223">
        <v>2.72552</v>
      </c>
      <c r="GS223">
        <v>0.0592666</v>
      </c>
      <c r="GT223">
        <v>0.0569837</v>
      </c>
      <c r="GU223">
        <v>0.100406</v>
      </c>
      <c r="GV223">
        <v>0.09402770000000001</v>
      </c>
      <c r="GW223">
        <v>24576.4</v>
      </c>
      <c r="GX223">
        <v>22383.2</v>
      </c>
      <c r="GY223">
        <v>26689.1</v>
      </c>
      <c r="GZ223">
        <v>23958.3</v>
      </c>
      <c r="HA223">
        <v>38412.9</v>
      </c>
      <c r="HB223">
        <v>32084.7</v>
      </c>
      <c r="HC223">
        <v>46602.9</v>
      </c>
      <c r="HD223">
        <v>37904.1</v>
      </c>
      <c r="HE223">
        <v>1.87053</v>
      </c>
      <c r="HF223">
        <v>1.86275</v>
      </c>
      <c r="HG223">
        <v>0.12476</v>
      </c>
      <c r="HH223">
        <v>0</v>
      </c>
      <c r="HI223">
        <v>27.9712</v>
      </c>
      <c r="HJ223">
        <v>999.9</v>
      </c>
      <c r="HK223">
        <v>46.6</v>
      </c>
      <c r="HL223">
        <v>31.3</v>
      </c>
      <c r="HM223">
        <v>23.5287</v>
      </c>
      <c r="HN223">
        <v>60.971</v>
      </c>
      <c r="HO223">
        <v>22.1755</v>
      </c>
      <c r="HP223">
        <v>1</v>
      </c>
      <c r="HQ223">
        <v>0.133371</v>
      </c>
      <c r="HR223">
        <v>0.199194</v>
      </c>
      <c r="HS223">
        <v>20.2809</v>
      </c>
      <c r="HT223">
        <v>5.21145</v>
      </c>
      <c r="HU223">
        <v>11.98</v>
      </c>
      <c r="HV223">
        <v>4.9634</v>
      </c>
      <c r="HW223">
        <v>3.27425</v>
      </c>
      <c r="HX223">
        <v>9999</v>
      </c>
      <c r="HY223">
        <v>9999</v>
      </c>
      <c r="HZ223">
        <v>9999</v>
      </c>
      <c r="IA223">
        <v>32.9</v>
      </c>
      <c r="IB223">
        <v>1.86399</v>
      </c>
      <c r="IC223">
        <v>1.8601</v>
      </c>
      <c r="ID223">
        <v>1.85838</v>
      </c>
      <c r="IE223">
        <v>1.85978</v>
      </c>
      <c r="IF223">
        <v>1.85989</v>
      </c>
      <c r="IG223">
        <v>1.85837</v>
      </c>
      <c r="IH223">
        <v>1.85745</v>
      </c>
      <c r="II223">
        <v>1.85242</v>
      </c>
      <c r="IJ223">
        <v>0</v>
      </c>
      <c r="IK223">
        <v>0</v>
      </c>
      <c r="IL223">
        <v>0</v>
      </c>
      <c r="IM223">
        <v>0</v>
      </c>
      <c r="IN223" t="s">
        <v>441</v>
      </c>
      <c r="IO223" t="s">
        <v>442</v>
      </c>
      <c r="IP223" t="s">
        <v>443</v>
      </c>
      <c r="IQ223" t="s">
        <v>443</v>
      </c>
      <c r="IR223" t="s">
        <v>443</v>
      </c>
      <c r="IS223" t="s">
        <v>443</v>
      </c>
      <c r="IT223">
        <v>0</v>
      </c>
      <c r="IU223">
        <v>100</v>
      </c>
      <c r="IV223">
        <v>100</v>
      </c>
      <c r="IW223">
        <v>-0.925</v>
      </c>
      <c r="IX223">
        <v>0.2825</v>
      </c>
      <c r="IY223">
        <v>-0.819046093373875</v>
      </c>
      <c r="IZ223">
        <v>-0.0008311593448893811</v>
      </c>
      <c r="JA223">
        <v>1.768286430498992E-06</v>
      </c>
      <c r="JB223">
        <v>-5.176383660599935E-10</v>
      </c>
      <c r="JC223">
        <v>0.01793090377665582</v>
      </c>
      <c r="JD223">
        <v>0.002652576625932546</v>
      </c>
      <c r="JE223">
        <v>0.0004569377311329863</v>
      </c>
      <c r="JF223">
        <v>1.003524486243527E-07</v>
      </c>
      <c r="JG223">
        <v>2</v>
      </c>
      <c r="JH223">
        <v>1975</v>
      </c>
      <c r="JI223">
        <v>1</v>
      </c>
      <c r="JJ223">
        <v>26</v>
      </c>
      <c r="JK223">
        <v>201504.5</v>
      </c>
      <c r="JL223">
        <v>201504.7</v>
      </c>
      <c r="JM223">
        <v>0.690918</v>
      </c>
      <c r="JN223">
        <v>2.6416</v>
      </c>
      <c r="JO223">
        <v>1.49658</v>
      </c>
      <c r="JP223">
        <v>2.34253</v>
      </c>
      <c r="JQ223">
        <v>1.54907</v>
      </c>
      <c r="JR223">
        <v>2.32666</v>
      </c>
      <c r="JS223">
        <v>36.1285</v>
      </c>
      <c r="JT223">
        <v>24.1751</v>
      </c>
      <c r="JU223">
        <v>18</v>
      </c>
      <c r="JV223">
        <v>483.236</v>
      </c>
      <c r="JW223">
        <v>492.917</v>
      </c>
      <c r="JX223">
        <v>27.1876</v>
      </c>
      <c r="JY223">
        <v>28.9759</v>
      </c>
      <c r="JZ223">
        <v>30.0004</v>
      </c>
      <c r="KA223">
        <v>29.1286</v>
      </c>
      <c r="KB223">
        <v>29.1087</v>
      </c>
      <c r="KC223">
        <v>13.9107</v>
      </c>
      <c r="KD223">
        <v>20.4359</v>
      </c>
      <c r="KE223">
        <v>80.6263</v>
      </c>
      <c r="KF223">
        <v>27.1853</v>
      </c>
      <c r="KG223">
        <v>219.047</v>
      </c>
      <c r="KH223">
        <v>19.2497</v>
      </c>
      <c r="KI223">
        <v>101.895</v>
      </c>
      <c r="KJ223">
        <v>91.411</v>
      </c>
    </row>
    <row r="224" spans="1:296">
      <c r="A224">
        <v>206</v>
      </c>
      <c r="B224">
        <v>1759079882.5</v>
      </c>
      <c r="C224">
        <v>6799.400000095367</v>
      </c>
      <c r="D224" t="s">
        <v>857</v>
      </c>
      <c r="E224" t="s">
        <v>858</v>
      </c>
      <c r="F224">
        <v>5</v>
      </c>
      <c r="G224" t="s">
        <v>832</v>
      </c>
      <c r="H224">
        <v>1759079875</v>
      </c>
      <c r="I224">
        <f>(J224)/1000</f>
        <v>0</v>
      </c>
      <c r="J224">
        <f>IF(DO224, AM224, AG224)</f>
        <v>0</v>
      </c>
      <c r="K224">
        <f>IF(DO224, AH224, AF224)</f>
        <v>0</v>
      </c>
      <c r="L224">
        <f>DQ224 - IF(AT224&gt;1, K224*DK224*100.0/(AV224), 0)</f>
        <v>0</v>
      </c>
      <c r="M224">
        <f>((S224-I224/2)*L224-K224)/(S224+I224/2)</f>
        <v>0</v>
      </c>
      <c r="N224">
        <f>M224*(DX224+DY224)/1000.0</f>
        <v>0</v>
      </c>
      <c r="O224">
        <f>(DQ224 - IF(AT224&gt;1, K224*DK224*100.0/(AV224), 0))*(DX224+DY224)/1000.0</f>
        <v>0</v>
      </c>
      <c r="P224">
        <f>2.0/((1/R224-1/Q224)+SIGN(R224)*SQRT((1/R224-1/Q224)*(1/R224-1/Q224) + 4*DL224/((DL224+1)*(DL224+1))*(2*1/R224*1/Q224-1/Q224*1/Q224)))</f>
        <v>0</v>
      </c>
      <c r="Q224">
        <f>IF(LEFT(DM224,1)&lt;&gt;"0",IF(LEFT(DM224,1)="1",3.0,DN224),$D$5+$E$5*(EE224*DX224/($K$5*1000))+$F$5*(EE224*DX224/($K$5*1000))*MAX(MIN(DK224,$J$5),$I$5)*MAX(MIN(DK224,$J$5),$I$5)+$G$5*MAX(MIN(DK224,$J$5),$I$5)*(EE224*DX224/($K$5*1000))+$H$5*(EE224*DX224/($K$5*1000))*(EE224*DX224/($K$5*1000)))</f>
        <v>0</v>
      </c>
      <c r="R224">
        <f>I224*(1000-(1000*0.61365*exp(17.502*V224/(240.97+V224))/(DX224+DY224)+DS224)/2)/(1000*0.61365*exp(17.502*V224/(240.97+V224))/(DX224+DY224)-DS224)</f>
        <v>0</v>
      </c>
      <c r="S224">
        <f>1/((DL224+1)/(P224/1.6)+1/(Q224/1.37)) + DL224/((DL224+1)/(P224/1.6) + DL224/(Q224/1.37))</f>
        <v>0</v>
      </c>
      <c r="T224">
        <f>(DG224*DJ224)</f>
        <v>0</v>
      </c>
      <c r="U224">
        <f>(DZ224+(T224+2*0.95*5.67E-8*(((DZ224+$B$9)+273)^4-(DZ224+273)^4)-44100*I224)/(1.84*29.3*Q224+8*0.95*5.67E-8*(DZ224+273)^3))</f>
        <v>0</v>
      </c>
      <c r="V224">
        <f>($C$9*EA224+$D$9*EB224+$E$9*U224)</f>
        <v>0</v>
      </c>
      <c r="W224">
        <f>0.61365*exp(17.502*V224/(240.97+V224))</f>
        <v>0</v>
      </c>
      <c r="X224">
        <f>(Y224/Z224*100)</f>
        <v>0</v>
      </c>
      <c r="Y224">
        <f>DS224*(DX224+DY224)/1000</f>
        <v>0</v>
      </c>
      <c r="Z224">
        <f>0.61365*exp(17.502*DZ224/(240.97+DZ224))</f>
        <v>0</v>
      </c>
      <c r="AA224">
        <f>(W224-DS224*(DX224+DY224)/1000)</f>
        <v>0</v>
      </c>
      <c r="AB224">
        <f>(-I224*44100)</f>
        <v>0</v>
      </c>
      <c r="AC224">
        <f>2*29.3*Q224*0.92*(DZ224-V224)</f>
        <v>0</v>
      </c>
      <c r="AD224">
        <f>2*0.95*5.67E-8*(((DZ224+$B$9)+273)^4-(V224+273)^4)</f>
        <v>0</v>
      </c>
      <c r="AE224">
        <f>T224+AD224+AB224+AC224</f>
        <v>0</v>
      </c>
      <c r="AF224">
        <f>DW224*AT224*(DR224-DQ224*(1000-AT224*DT224)/(1000-AT224*DS224))/(100*DK224)</f>
        <v>0</v>
      </c>
      <c r="AG224">
        <f>1000*DW224*AT224*(DS224-DT224)/(100*DK224*(1000-AT224*DS224))</f>
        <v>0</v>
      </c>
      <c r="AH224">
        <f>(AI224 - AJ224 - DX224*1E3/(8.314*(DZ224+273.15)) * AL224/DW224 * AK224) * DW224/(100*DK224) * (1000 - DT224)/1000</f>
        <v>0</v>
      </c>
      <c r="AI224">
        <v>240.9616051505621</v>
      </c>
      <c r="AJ224">
        <v>244.4421454545454</v>
      </c>
      <c r="AK224">
        <v>-3.211310933573482</v>
      </c>
      <c r="AL224">
        <v>65.07899341637443</v>
      </c>
      <c r="AM224">
        <f>(AO224 - AN224 + DX224*1E3/(8.314*(DZ224+273.15)) * AQ224/DW224 * AP224) * DW224/(100*DK224) * 1000/(1000 - AO224)</f>
        <v>0</v>
      </c>
      <c r="AN224">
        <v>19.27527083110927</v>
      </c>
      <c r="AO224">
        <v>21.58573090909091</v>
      </c>
      <c r="AP224">
        <v>6.166908892469837E-05</v>
      </c>
      <c r="AQ224">
        <v>105.2538477165729</v>
      </c>
      <c r="AR224">
        <v>0</v>
      </c>
      <c r="AS224">
        <v>0</v>
      </c>
      <c r="AT224">
        <f>IF(AR224*$H$15&gt;=AV224,1.0,(AV224/(AV224-AR224*$H$15)))</f>
        <v>0</v>
      </c>
      <c r="AU224">
        <f>(AT224-1)*100</f>
        <v>0</v>
      </c>
      <c r="AV224">
        <f>MAX(0,($B$15+$C$15*EE224)/(1+$D$15*EE224)*DX224/(DZ224+273)*$E$15)</f>
        <v>0</v>
      </c>
      <c r="AW224" t="s">
        <v>437</v>
      </c>
      <c r="AX224" t="s">
        <v>437</v>
      </c>
      <c r="AY224">
        <v>0</v>
      </c>
      <c r="AZ224">
        <v>0</v>
      </c>
      <c r="BA224">
        <f>1-AY224/AZ224</f>
        <v>0</v>
      </c>
      <c r="BB224">
        <v>0</v>
      </c>
      <c r="BC224" t="s">
        <v>437</v>
      </c>
      <c r="BD224" t="s">
        <v>437</v>
      </c>
      <c r="BE224">
        <v>0</v>
      </c>
      <c r="BF224">
        <v>0</v>
      </c>
      <c r="BG224">
        <f>1-BE224/BF224</f>
        <v>0</v>
      </c>
      <c r="BH224">
        <v>0.5</v>
      </c>
      <c r="BI224">
        <f>DH224</f>
        <v>0</v>
      </c>
      <c r="BJ224">
        <f>K224</f>
        <v>0</v>
      </c>
      <c r="BK224">
        <f>BG224*BH224*BI224</f>
        <v>0</v>
      </c>
      <c r="BL224">
        <f>(BJ224-BB224)/BI224</f>
        <v>0</v>
      </c>
      <c r="BM224">
        <f>(AZ224-BF224)/BF224</f>
        <v>0</v>
      </c>
      <c r="BN224">
        <f>AY224/(BA224+AY224/BF224)</f>
        <v>0</v>
      </c>
      <c r="BO224" t="s">
        <v>437</v>
      </c>
      <c r="BP224">
        <v>0</v>
      </c>
      <c r="BQ224">
        <f>IF(BP224&lt;&gt;0, BP224, BN224)</f>
        <v>0</v>
      </c>
      <c r="BR224">
        <f>1-BQ224/BF224</f>
        <v>0</v>
      </c>
      <c r="BS224">
        <f>(BF224-BE224)/(BF224-BQ224)</f>
        <v>0</v>
      </c>
      <c r="BT224">
        <f>(AZ224-BF224)/(AZ224-BQ224)</f>
        <v>0</v>
      </c>
      <c r="BU224">
        <f>(BF224-BE224)/(BF224-AY224)</f>
        <v>0</v>
      </c>
      <c r="BV224">
        <f>(AZ224-BF224)/(AZ224-AY224)</f>
        <v>0</v>
      </c>
      <c r="BW224">
        <f>(BS224*BQ224/BE224)</f>
        <v>0</v>
      </c>
      <c r="BX224">
        <f>(1-BW224)</f>
        <v>0</v>
      </c>
      <c r="DG224">
        <f>$B$13*EF224+$C$13*EG224+$F$13*ER224*(1-EU224)</f>
        <v>0</v>
      </c>
      <c r="DH224">
        <f>DG224*DI224</f>
        <v>0</v>
      </c>
      <c r="DI224">
        <f>($B$13*$D$11+$C$13*$D$11+$F$13*((FE224+EW224)/MAX(FE224+EW224+FF224, 0.1)*$I$11+FF224/MAX(FE224+EW224+FF224, 0.1)*$J$11))/($B$13+$C$13+$F$13)</f>
        <v>0</v>
      </c>
      <c r="DJ224">
        <f>($B$13*$K$11+$C$13*$K$11+$F$13*((FE224+EW224)/MAX(FE224+EW224+FF224, 0.1)*$P$11+FF224/MAX(FE224+EW224+FF224, 0.1)*$Q$11))/($B$13+$C$13+$F$13)</f>
        <v>0</v>
      </c>
      <c r="DK224">
        <v>3.21</v>
      </c>
      <c r="DL224">
        <v>0.5</v>
      </c>
      <c r="DM224" t="s">
        <v>438</v>
      </c>
      <c r="DN224">
        <v>2</v>
      </c>
      <c r="DO224" t="b">
        <v>1</v>
      </c>
      <c r="DP224">
        <v>1759079875</v>
      </c>
      <c r="DQ224">
        <v>261.1211111111111</v>
      </c>
      <c r="DR224">
        <v>250.811962962963</v>
      </c>
      <c r="DS224">
        <v>21.56735925925926</v>
      </c>
      <c r="DT224">
        <v>19.27528148148148</v>
      </c>
      <c r="DU224">
        <v>262.0456296296296</v>
      </c>
      <c r="DV224">
        <v>21.2849962962963</v>
      </c>
      <c r="DW224">
        <v>500.0157037037037</v>
      </c>
      <c r="DX224">
        <v>90.88568888888888</v>
      </c>
      <c r="DY224">
        <v>0.06761344444444443</v>
      </c>
      <c r="DZ224">
        <v>28.62061481481481</v>
      </c>
      <c r="EA224">
        <v>30.00334814814815</v>
      </c>
      <c r="EB224">
        <v>999.9000000000001</v>
      </c>
      <c r="EC224">
        <v>0</v>
      </c>
      <c r="ED224">
        <v>0</v>
      </c>
      <c r="EE224">
        <v>9981.204814814815</v>
      </c>
      <c r="EF224">
        <v>0</v>
      </c>
      <c r="EG224">
        <v>10.9892</v>
      </c>
      <c r="EH224">
        <v>10.30927518518518</v>
      </c>
      <c r="EI224">
        <v>266.8769259259259</v>
      </c>
      <c r="EJ224">
        <v>255.7414074074074</v>
      </c>
      <c r="EK224">
        <v>2.29208037037037</v>
      </c>
      <c r="EL224">
        <v>250.811962962963</v>
      </c>
      <c r="EM224">
        <v>19.27528148148148</v>
      </c>
      <c r="EN224">
        <v>1.960164444444445</v>
      </c>
      <c r="EO224">
        <v>1.751847777777778</v>
      </c>
      <c r="EP224">
        <v>17.12618148148148</v>
      </c>
      <c r="EQ224">
        <v>15.36364814814815</v>
      </c>
      <c r="ER224">
        <v>1999.994074074074</v>
      </c>
      <c r="ES224">
        <v>0.979997111111111</v>
      </c>
      <c r="ET224">
        <v>0.02000262592592593</v>
      </c>
      <c r="EU224">
        <v>0</v>
      </c>
      <c r="EV224">
        <v>465.5429259259261</v>
      </c>
      <c r="EW224">
        <v>5.00078</v>
      </c>
      <c r="EX224">
        <v>9105.540370370369</v>
      </c>
      <c r="EY224">
        <v>16379.57777777777</v>
      </c>
      <c r="EZ224">
        <v>39.55985185185185</v>
      </c>
      <c r="FA224">
        <v>40.42807407407408</v>
      </c>
      <c r="FB224">
        <v>39.82388888888889</v>
      </c>
      <c r="FC224">
        <v>40.09003703703704</v>
      </c>
      <c r="FD224">
        <v>40.58533333333333</v>
      </c>
      <c r="FE224">
        <v>1955.084074074074</v>
      </c>
      <c r="FF224">
        <v>39.90592592592593</v>
      </c>
      <c r="FG224">
        <v>0</v>
      </c>
      <c r="FH224">
        <v>1759079874.8</v>
      </c>
      <c r="FI224">
        <v>0</v>
      </c>
      <c r="FJ224">
        <v>465.1243999999999</v>
      </c>
      <c r="FK224">
        <v>-57.68823086395589</v>
      </c>
      <c r="FL224">
        <v>-1113.886155571601</v>
      </c>
      <c r="FM224">
        <v>9097.400799999999</v>
      </c>
      <c r="FN224">
        <v>15</v>
      </c>
      <c r="FO224">
        <v>0</v>
      </c>
      <c r="FP224" t="s">
        <v>439</v>
      </c>
      <c r="FQ224">
        <v>1746989605.5</v>
      </c>
      <c r="FR224">
        <v>1746989593.5</v>
      </c>
      <c r="FS224">
        <v>0</v>
      </c>
      <c r="FT224">
        <v>-0.274</v>
      </c>
      <c r="FU224">
        <v>-0.002</v>
      </c>
      <c r="FV224">
        <v>2.549</v>
      </c>
      <c r="FW224">
        <v>0.129</v>
      </c>
      <c r="FX224">
        <v>420</v>
      </c>
      <c r="FY224">
        <v>17</v>
      </c>
      <c r="FZ224">
        <v>0.02</v>
      </c>
      <c r="GA224">
        <v>0.04</v>
      </c>
      <c r="GB224">
        <v>9.913215365853658</v>
      </c>
      <c r="GC224">
        <v>8.466110801393699</v>
      </c>
      <c r="GD224">
        <v>0.8497962066372797</v>
      </c>
      <c r="GE224">
        <v>0</v>
      </c>
      <c r="GF224">
        <v>468.3491176470588</v>
      </c>
      <c r="GG224">
        <v>-58.57662340052184</v>
      </c>
      <c r="GH224">
        <v>5.750874991045252</v>
      </c>
      <c r="GI224">
        <v>0</v>
      </c>
      <c r="GJ224">
        <v>2.287103414634147</v>
      </c>
      <c r="GK224">
        <v>0.1111864808362424</v>
      </c>
      <c r="GL224">
        <v>0.01133112605209943</v>
      </c>
      <c r="GM224">
        <v>0</v>
      </c>
      <c r="GN224">
        <v>0</v>
      </c>
      <c r="GO224">
        <v>3</v>
      </c>
      <c r="GP224" t="s">
        <v>458</v>
      </c>
      <c r="GQ224">
        <v>3.10167</v>
      </c>
      <c r="GR224">
        <v>2.72596</v>
      </c>
      <c r="GS224">
        <v>0.0561739</v>
      </c>
      <c r="GT224">
        <v>0.0536855</v>
      </c>
      <c r="GU224">
        <v>0.100454</v>
      </c>
      <c r="GV224">
        <v>0.0940271</v>
      </c>
      <c r="GW224">
        <v>24657</v>
      </c>
      <c r="GX224">
        <v>22461.2</v>
      </c>
      <c r="GY224">
        <v>26688.9</v>
      </c>
      <c r="GZ224">
        <v>23958.1</v>
      </c>
      <c r="HA224">
        <v>38410.1</v>
      </c>
      <c r="HB224">
        <v>32084.2</v>
      </c>
      <c r="HC224">
        <v>46602.5</v>
      </c>
      <c r="HD224">
        <v>37903.8</v>
      </c>
      <c r="HE224">
        <v>1.8696</v>
      </c>
      <c r="HF224">
        <v>1.86308</v>
      </c>
      <c r="HG224">
        <v>0.125438</v>
      </c>
      <c r="HH224">
        <v>0</v>
      </c>
      <c r="HI224">
        <v>27.9735</v>
      </c>
      <c r="HJ224">
        <v>999.9</v>
      </c>
      <c r="HK224">
        <v>46.6</v>
      </c>
      <c r="HL224">
        <v>31.3</v>
      </c>
      <c r="HM224">
        <v>23.53</v>
      </c>
      <c r="HN224">
        <v>61.161</v>
      </c>
      <c r="HO224">
        <v>22.1595</v>
      </c>
      <c r="HP224">
        <v>1</v>
      </c>
      <c r="HQ224">
        <v>0.133735</v>
      </c>
      <c r="HR224">
        <v>0.208312</v>
      </c>
      <c r="HS224">
        <v>20.2809</v>
      </c>
      <c r="HT224">
        <v>5.2119</v>
      </c>
      <c r="HU224">
        <v>11.9797</v>
      </c>
      <c r="HV224">
        <v>4.9634</v>
      </c>
      <c r="HW224">
        <v>3.27428</v>
      </c>
      <c r="HX224">
        <v>9999</v>
      </c>
      <c r="HY224">
        <v>9999</v>
      </c>
      <c r="HZ224">
        <v>9999</v>
      </c>
      <c r="IA224">
        <v>32.9</v>
      </c>
      <c r="IB224">
        <v>1.86398</v>
      </c>
      <c r="IC224">
        <v>1.86013</v>
      </c>
      <c r="ID224">
        <v>1.85838</v>
      </c>
      <c r="IE224">
        <v>1.85976</v>
      </c>
      <c r="IF224">
        <v>1.85989</v>
      </c>
      <c r="IG224">
        <v>1.85837</v>
      </c>
      <c r="IH224">
        <v>1.85745</v>
      </c>
      <c r="II224">
        <v>1.85241</v>
      </c>
      <c r="IJ224">
        <v>0</v>
      </c>
      <c r="IK224">
        <v>0</v>
      </c>
      <c r="IL224">
        <v>0</v>
      </c>
      <c r="IM224">
        <v>0</v>
      </c>
      <c r="IN224" t="s">
        <v>441</v>
      </c>
      <c r="IO224" t="s">
        <v>442</v>
      </c>
      <c r="IP224" t="s">
        <v>443</v>
      </c>
      <c r="IQ224" t="s">
        <v>443</v>
      </c>
      <c r="IR224" t="s">
        <v>443</v>
      </c>
      <c r="IS224" t="s">
        <v>443</v>
      </c>
      <c r="IT224">
        <v>0</v>
      </c>
      <c r="IU224">
        <v>100</v>
      </c>
      <c r="IV224">
        <v>100</v>
      </c>
      <c r="IW224">
        <v>-0.924</v>
      </c>
      <c r="IX224">
        <v>0.2828</v>
      </c>
      <c r="IY224">
        <v>-0.819046093373875</v>
      </c>
      <c r="IZ224">
        <v>-0.0008311593448893811</v>
      </c>
      <c r="JA224">
        <v>1.768286430498992E-06</v>
      </c>
      <c r="JB224">
        <v>-5.176383660599935E-10</v>
      </c>
      <c r="JC224">
        <v>0.01793090377665582</v>
      </c>
      <c r="JD224">
        <v>0.002652576625932546</v>
      </c>
      <c r="JE224">
        <v>0.0004569377311329863</v>
      </c>
      <c r="JF224">
        <v>1.003524486243527E-07</v>
      </c>
      <c r="JG224">
        <v>2</v>
      </c>
      <c r="JH224">
        <v>1975</v>
      </c>
      <c r="JI224">
        <v>1</v>
      </c>
      <c r="JJ224">
        <v>26</v>
      </c>
      <c r="JK224">
        <v>201504.6</v>
      </c>
      <c r="JL224">
        <v>201504.8</v>
      </c>
      <c r="JM224">
        <v>0.649414</v>
      </c>
      <c r="JN224">
        <v>2.63306</v>
      </c>
      <c r="JO224">
        <v>1.49658</v>
      </c>
      <c r="JP224">
        <v>2.34253</v>
      </c>
      <c r="JQ224">
        <v>1.54907</v>
      </c>
      <c r="JR224">
        <v>2.4292</v>
      </c>
      <c r="JS224">
        <v>36.152</v>
      </c>
      <c r="JT224">
        <v>24.1751</v>
      </c>
      <c r="JU224">
        <v>18</v>
      </c>
      <c r="JV224">
        <v>482.724</v>
      </c>
      <c r="JW224">
        <v>493.163</v>
      </c>
      <c r="JX224">
        <v>27.1875</v>
      </c>
      <c r="JY224">
        <v>28.9802</v>
      </c>
      <c r="JZ224">
        <v>30.0004</v>
      </c>
      <c r="KA224">
        <v>29.1322</v>
      </c>
      <c r="KB224">
        <v>29.1124</v>
      </c>
      <c r="KC224">
        <v>13.0903</v>
      </c>
      <c r="KD224">
        <v>20.4359</v>
      </c>
      <c r="KE224">
        <v>80.6263</v>
      </c>
      <c r="KF224">
        <v>27.1855</v>
      </c>
      <c r="KG224">
        <v>198.976</v>
      </c>
      <c r="KH224">
        <v>19.2362</v>
      </c>
      <c r="KI224">
        <v>101.894</v>
      </c>
      <c r="KJ224">
        <v>91.4102</v>
      </c>
    </row>
    <row r="225" spans="1:296">
      <c r="A225">
        <v>207</v>
      </c>
      <c r="B225">
        <v>1759079887.5</v>
      </c>
      <c r="C225">
        <v>6804.400000095367</v>
      </c>
      <c r="D225" t="s">
        <v>859</v>
      </c>
      <c r="E225" t="s">
        <v>860</v>
      </c>
      <c r="F225">
        <v>5</v>
      </c>
      <c r="G225" t="s">
        <v>832</v>
      </c>
      <c r="H225">
        <v>1759079879.714286</v>
      </c>
      <c r="I225">
        <f>(J225)/1000</f>
        <v>0</v>
      </c>
      <c r="J225">
        <f>IF(DO225, AM225, AG225)</f>
        <v>0</v>
      </c>
      <c r="K225">
        <f>IF(DO225, AH225, AF225)</f>
        <v>0</v>
      </c>
      <c r="L225">
        <f>DQ225 - IF(AT225&gt;1, K225*DK225*100.0/(AV225), 0)</f>
        <v>0</v>
      </c>
      <c r="M225">
        <f>((S225-I225/2)*L225-K225)/(S225+I225/2)</f>
        <v>0</v>
      </c>
      <c r="N225">
        <f>M225*(DX225+DY225)/1000.0</f>
        <v>0</v>
      </c>
      <c r="O225">
        <f>(DQ225 - IF(AT225&gt;1, K225*DK225*100.0/(AV225), 0))*(DX225+DY225)/1000.0</f>
        <v>0</v>
      </c>
      <c r="P225">
        <f>2.0/((1/R225-1/Q225)+SIGN(R225)*SQRT((1/R225-1/Q225)*(1/R225-1/Q225) + 4*DL225/((DL225+1)*(DL225+1))*(2*1/R225*1/Q225-1/Q225*1/Q225)))</f>
        <v>0</v>
      </c>
      <c r="Q225">
        <f>IF(LEFT(DM225,1)&lt;&gt;"0",IF(LEFT(DM225,1)="1",3.0,DN225),$D$5+$E$5*(EE225*DX225/($K$5*1000))+$F$5*(EE225*DX225/($K$5*1000))*MAX(MIN(DK225,$J$5),$I$5)*MAX(MIN(DK225,$J$5),$I$5)+$G$5*MAX(MIN(DK225,$J$5),$I$5)*(EE225*DX225/($K$5*1000))+$H$5*(EE225*DX225/($K$5*1000))*(EE225*DX225/($K$5*1000)))</f>
        <v>0</v>
      </c>
      <c r="R225">
        <f>I225*(1000-(1000*0.61365*exp(17.502*V225/(240.97+V225))/(DX225+DY225)+DS225)/2)/(1000*0.61365*exp(17.502*V225/(240.97+V225))/(DX225+DY225)-DS225)</f>
        <v>0</v>
      </c>
      <c r="S225">
        <f>1/((DL225+1)/(P225/1.6)+1/(Q225/1.37)) + DL225/((DL225+1)/(P225/1.6) + DL225/(Q225/1.37))</f>
        <v>0</v>
      </c>
      <c r="T225">
        <f>(DG225*DJ225)</f>
        <v>0</v>
      </c>
      <c r="U225">
        <f>(DZ225+(T225+2*0.95*5.67E-8*(((DZ225+$B$9)+273)^4-(DZ225+273)^4)-44100*I225)/(1.84*29.3*Q225+8*0.95*5.67E-8*(DZ225+273)^3))</f>
        <v>0</v>
      </c>
      <c r="V225">
        <f>($C$9*EA225+$D$9*EB225+$E$9*U225)</f>
        <v>0</v>
      </c>
      <c r="W225">
        <f>0.61365*exp(17.502*V225/(240.97+V225))</f>
        <v>0</v>
      </c>
      <c r="X225">
        <f>(Y225/Z225*100)</f>
        <v>0</v>
      </c>
      <c r="Y225">
        <f>DS225*(DX225+DY225)/1000</f>
        <v>0</v>
      </c>
      <c r="Z225">
        <f>0.61365*exp(17.502*DZ225/(240.97+DZ225))</f>
        <v>0</v>
      </c>
      <c r="AA225">
        <f>(W225-DS225*(DX225+DY225)/1000)</f>
        <v>0</v>
      </c>
      <c r="AB225">
        <f>(-I225*44100)</f>
        <v>0</v>
      </c>
      <c r="AC225">
        <f>2*29.3*Q225*0.92*(DZ225-V225)</f>
        <v>0</v>
      </c>
      <c r="AD225">
        <f>2*0.95*5.67E-8*(((DZ225+$B$9)+273)^4-(V225+273)^4)</f>
        <v>0</v>
      </c>
      <c r="AE225">
        <f>T225+AD225+AB225+AC225</f>
        <v>0</v>
      </c>
      <c r="AF225">
        <f>DW225*AT225*(DR225-DQ225*(1000-AT225*DT225)/(1000-AT225*DS225))/(100*DK225)</f>
        <v>0</v>
      </c>
      <c r="AG225">
        <f>1000*DW225*AT225*(DS225-DT225)/(100*DK225*(1000-AT225*DS225))</f>
        <v>0</v>
      </c>
      <c r="AH225">
        <f>(AI225 - AJ225 - DX225*1E3/(8.314*(DZ225+273.15)) * AL225/DW225 * AK225) * DW225/(100*DK225) * (1000 - DT225)/1000</f>
        <v>0</v>
      </c>
      <c r="AI225">
        <v>224.0786822773383</v>
      </c>
      <c r="AJ225">
        <v>228.2664727272727</v>
      </c>
      <c r="AK225">
        <v>-3.241832755742034</v>
      </c>
      <c r="AL225">
        <v>65.07899341637443</v>
      </c>
      <c r="AM225">
        <f>(AO225 - AN225 + DX225*1E3/(8.314*(DZ225+273.15)) * AQ225/DW225 * AP225) * DW225/(100*DK225) * 1000/(1000 - AO225)</f>
        <v>0</v>
      </c>
      <c r="AN225">
        <v>19.27573976547543</v>
      </c>
      <c r="AO225">
        <v>21.60608484848485</v>
      </c>
      <c r="AP225">
        <v>8.836606959723145E-05</v>
      </c>
      <c r="AQ225">
        <v>105.2538477165729</v>
      </c>
      <c r="AR225">
        <v>0</v>
      </c>
      <c r="AS225">
        <v>0</v>
      </c>
      <c r="AT225">
        <f>IF(AR225*$H$15&gt;=AV225,1.0,(AV225/(AV225-AR225*$H$15)))</f>
        <v>0</v>
      </c>
      <c r="AU225">
        <f>(AT225-1)*100</f>
        <v>0</v>
      </c>
      <c r="AV225">
        <f>MAX(0,($B$15+$C$15*EE225)/(1+$D$15*EE225)*DX225/(DZ225+273)*$E$15)</f>
        <v>0</v>
      </c>
      <c r="AW225" t="s">
        <v>437</v>
      </c>
      <c r="AX225" t="s">
        <v>437</v>
      </c>
      <c r="AY225">
        <v>0</v>
      </c>
      <c r="AZ225">
        <v>0</v>
      </c>
      <c r="BA225">
        <f>1-AY225/AZ225</f>
        <v>0</v>
      </c>
      <c r="BB225">
        <v>0</v>
      </c>
      <c r="BC225" t="s">
        <v>437</v>
      </c>
      <c r="BD225" t="s">
        <v>437</v>
      </c>
      <c r="BE225">
        <v>0</v>
      </c>
      <c r="BF225">
        <v>0</v>
      </c>
      <c r="BG225">
        <f>1-BE225/BF225</f>
        <v>0</v>
      </c>
      <c r="BH225">
        <v>0.5</v>
      </c>
      <c r="BI225">
        <f>DH225</f>
        <v>0</v>
      </c>
      <c r="BJ225">
        <f>K225</f>
        <v>0</v>
      </c>
      <c r="BK225">
        <f>BG225*BH225*BI225</f>
        <v>0</v>
      </c>
      <c r="BL225">
        <f>(BJ225-BB225)/BI225</f>
        <v>0</v>
      </c>
      <c r="BM225">
        <f>(AZ225-BF225)/BF225</f>
        <v>0</v>
      </c>
      <c r="BN225">
        <f>AY225/(BA225+AY225/BF225)</f>
        <v>0</v>
      </c>
      <c r="BO225" t="s">
        <v>437</v>
      </c>
      <c r="BP225">
        <v>0</v>
      </c>
      <c r="BQ225">
        <f>IF(BP225&lt;&gt;0, BP225, BN225)</f>
        <v>0</v>
      </c>
      <c r="BR225">
        <f>1-BQ225/BF225</f>
        <v>0</v>
      </c>
      <c r="BS225">
        <f>(BF225-BE225)/(BF225-BQ225)</f>
        <v>0</v>
      </c>
      <c r="BT225">
        <f>(AZ225-BF225)/(AZ225-BQ225)</f>
        <v>0</v>
      </c>
      <c r="BU225">
        <f>(BF225-BE225)/(BF225-AY225)</f>
        <v>0</v>
      </c>
      <c r="BV225">
        <f>(AZ225-BF225)/(AZ225-AY225)</f>
        <v>0</v>
      </c>
      <c r="BW225">
        <f>(BS225*BQ225/BE225)</f>
        <v>0</v>
      </c>
      <c r="BX225">
        <f>(1-BW225)</f>
        <v>0</v>
      </c>
      <c r="DG225">
        <f>$B$13*EF225+$C$13*EG225+$F$13*ER225*(1-EU225)</f>
        <v>0</v>
      </c>
      <c r="DH225">
        <f>DG225*DI225</f>
        <v>0</v>
      </c>
      <c r="DI225">
        <f>($B$13*$D$11+$C$13*$D$11+$F$13*((FE225+EW225)/MAX(FE225+EW225+FF225, 0.1)*$I$11+FF225/MAX(FE225+EW225+FF225, 0.1)*$J$11))/($B$13+$C$13+$F$13)</f>
        <v>0</v>
      </c>
      <c r="DJ225">
        <f>($B$13*$K$11+$C$13*$K$11+$F$13*((FE225+EW225)/MAX(FE225+EW225+FF225, 0.1)*$P$11+FF225/MAX(FE225+EW225+FF225, 0.1)*$Q$11))/($B$13+$C$13+$F$13)</f>
        <v>0</v>
      </c>
      <c r="DK225">
        <v>3.21</v>
      </c>
      <c r="DL225">
        <v>0.5</v>
      </c>
      <c r="DM225" t="s">
        <v>438</v>
      </c>
      <c r="DN225">
        <v>2</v>
      </c>
      <c r="DO225" t="b">
        <v>1</v>
      </c>
      <c r="DP225">
        <v>1759079879.714286</v>
      </c>
      <c r="DQ225">
        <v>246.3276071428571</v>
      </c>
      <c r="DR225">
        <v>235.2491785714286</v>
      </c>
      <c r="DS225">
        <v>21.58060714285714</v>
      </c>
      <c r="DT225">
        <v>19.27568928571429</v>
      </c>
      <c r="DU225">
        <v>247.2516071428572</v>
      </c>
      <c r="DV225">
        <v>21.29795357142857</v>
      </c>
      <c r="DW225">
        <v>499.9979642857143</v>
      </c>
      <c r="DX225">
        <v>90.88563928571429</v>
      </c>
      <c r="DY225">
        <v>0.06758706785714287</v>
      </c>
      <c r="DZ225">
        <v>28.62460357142857</v>
      </c>
      <c r="EA225">
        <v>30.00695</v>
      </c>
      <c r="EB225">
        <v>999.9000000000002</v>
      </c>
      <c r="EC225">
        <v>0</v>
      </c>
      <c r="ED225">
        <v>0</v>
      </c>
      <c r="EE225">
        <v>9991.340357142855</v>
      </c>
      <c r="EF225">
        <v>0</v>
      </c>
      <c r="EG225">
        <v>10.9892</v>
      </c>
      <c r="EH225">
        <v>11.07853571428572</v>
      </c>
      <c r="EI225">
        <v>251.7606785714286</v>
      </c>
      <c r="EJ225">
        <v>239.8728928571429</v>
      </c>
      <c r="EK225">
        <v>2.304934285714285</v>
      </c>
      <c r="EL225">
        <v>235.2491785714286</v>
      </c>
      <c r="EM225">
        <v>19.27568928571429</v>
      </c>
      <c r="EN225">
        <v>1.961367857142857</v>
      </c>
      <c r="EO225">
        <v>1.751883571428571</v>
      </c>
      <c r="EP225">
        <v>17.13586428571428</v>
      </c>
      <c r="EQ225">
        <v>15.36395714285714</v>
      </c>
      <c r="ER225">
        <v>1999.996428571428</v>
      </c>
      <c r="ES225">
        <v>0.9799971428571427</v>
      </c>
      <c r="ET225">
        <v>0.02000258571428572</v>
      </c>
      <c r="EU225">
        <v>0</v>
      </c>
      <c r="EV225">
        <v>461.1506428571429</v>
      </c>
      <c r="EW225">
        <v>5.00078</v>
      </c>
      <c r="EX225">
        <v>9022.230714285715</v>
      </c>
      <c r="EY225">
        <v>16379.59642857143</v>
      </c>
      <c r="EZ225">
        <v>39.55996428571427</v>
      </c>
      <c r="FA225">
        <v>40.42832142857143</v>
      </c>
      <c r="FB225">
        <v>39.85028571428571</v>
      </c>
      <c r="FC225">
        <v>40.0845</v>
      </c>
      <c r="FD225">
        <v>40.60467857142856</v>
      </c>
      <c r="FE225">
        <v>1955.086428571429</v>
      </c>
      <c r="FF225">
        <v>39.90500000000001</v>
      </c>
      <c r="FG225">
        <v>0</v>
      </c>
      <c r="FH225">
        <v>1759079879.6</v>
      </c>
      <c r="FI225">
        <v>0</v>
      </c>
      <c r="FJ225">
        <v>460.67668</v>
      </c>
      <c r="FK225">
        <v>-53.13369239619257</v>
      </c>
      <c r="FL225">
        <v>-1005.285386188897</v>
      </c>
      <c r="FM225">
        <v>9013.0136</v>
      </c>
      <c r="FN225">
        <v>15</v>
      </c>
      <c r="FO225">
        <v>0</v>
      </c>
      <c r="FP225" t="s">
        <v>439</v>
      </c>
      <c r="FQ225">
        <v>1746989605.5</v>
      </c>
      <c r="FR225">
        <v>1746989593.5</v>
      </c>
      <c r="FS225">
        <v>0</v>
      </c>
      <c r="FT225">
        <v>-0.274</v>
      </c>
      <c r="FU225">
        <v>-0.002</v>
      </c>
      <c r="FV225">
        <v>2.549</v>
      </c>
      <c r="FW225">
        <v>0.129</v>
      </c>
      <c r="FX225">
        <v>420</v>
      </c>
      <c r="FY225">
        <v>17</v>
      </c>
      <c r="FZ225">
        <v>0.02</v>
      </c>
      <c r="GA225">
        <v>0.04</v>
      </c>
      <c r="GB225">
        <v>10.47091804878049</v>
      </c>
      <c r="GC225">
        <v>9.62823512195123</v>
      </c>
      <c r="GD225">
        <v>0.9511879401280134</v>
      </c>
      <c r="GE225">
        <v>0</v>
      </c>
      <c r="GF225">
        <v>464.3739411764706</v>
      </c>
      <c r="GG225">
        <v>-56.72806718310121</v>
      </c>
      <c r="GH225">
        <v>5.571873974236593</v>
      </c>
      <c r="GI225">
        <v>0</v>
      </c>
      <c r="GJ225">
        <v>2.295418292682927</v>
      </c>
      <c r="GK225">
        <v>0.1495373519163761</v>
      </c>
      <c r="GL225">
        <v>0.01489812247172875</v>
      </c>
      <c r="GM225">
        <v>0</v>
      </c>
      <c r="GN225">
        <v>0</v>
      </c>
      <c r="GO225">
        <v>3</v>
      </c>
      <c r="GP225" t="s">
        <v>458</v>
      </c>
      <c r="GQ225">
        <v>3.10207</v>
      </c>
      <c r="GR225">
        <v>2.72561</v>
      </c>
      <c r="GS225">
        <v>0.0529866</v>
      </c>
      <c r="GT225">
        <v>0.0502774</v>
      </c>
      <c r="GU225">
        <v>0.100522</v>
      </c>
      <c r="GV225">
        <v>0.0940188</v>
      </c>
      <c r="GW225">
        <v>24740</v>
      </c>
      <c r="GX225">
        <v>22542.1</v>
      </c>
      <c r="GY225">
        <v>26688.7</v>
      </c>
      <c r="GZ225">
        <v>23958.1</v>
      </c>
      <c r="HA225">
        <v>38406.7</v>
      </c>
      <c r="HB225">
        <v>32084.1</v>
      </c>
      <c r="HC225">
        <v>46602.4</v>
      </c>
      <c r="HD225">
        <v>37903.8</v>
      </c>
      <c r="HE225">
        <v>1.86995</v>
      </c>
      <c r="HF225">
        <v>1.86243</v>
      </c>
      <c r="HG225">
        <v>0.124373</v>
      </c>
      <c r="HH225">
        <v>0</v>
      </c>
      <c r="HI225">
        <v>27.976</v>
      </c>
      <c r="HJ225">
        <v>999.9</v>
      </c>
      <c r="HK225">
        <v>46.6</v>
      </c>
      <c r="HL225">
        <v>31.3</v>
      </c>
      <c r="HM225">
        <v>23.529</v>
      </c>
      <c r="HN225">
        <v>60.811</v>
      </c>
      <c r="HO225">
        <v>21.9832</v>
      </c>
      <c r="HP225">
        <v>1</v>
      </c>
      <c r="HQ225">
        <v>0.134436</v>
      </c>
      <c r="HR225">
        <v>0.332982</v>
      </c>
      <c r="HS225">
        <v>20.2806</v>
      </c>
      <c r="HT225">
        <v>5.2116</v>
      </c>
      <c r="HU225">
        <v>11.9798</v>
      </c>
      <c r="HV225">
        <v>4.9632</v>
      </c>
      <c r="HW225">
        <v>3.27443</v>
      </c>
      <c r="HX225">
        <v>9999</v>
      </c>
      <c r="HY225">
        <v>9999</v>
      </c>
      <c r="HZ225">
        <v>9999</v>
      </c>
      <c r="IA225">
        <v>32.9</v>
      </c>
      <c r="IB225">
        <v>1.86401</v>
      </c>
      <c r="IC225">
        <v>1.86014</v>
      </c>
      <c r="ID225">
        <v>1.85838</v>
      </c>
      <c r="IE225">
        <v>1.85976</v>
      </c>
      <c r="IF225">
        <v>1.85989</v>
      </c>
      <c r="IG225">
        <v>1.85837</v>
      </c>
      <c r="IH225">
        <v>1.85745</v>
      </c>
      <c r="II225">
        <v>1.85241</v>
      </c>
      <c r="IJ225">
        <v>0</v>
      </c>
      <c r="IK225">
        <v>0</v>
      </c>
      <c r="IL225">
        <v>0</v>
      </c>
      <c r="IM225">
        <v>0</v>
      </c>
      <c r="IN225" t="s">
        <v>441</v>
      </c>
      <c r="IO225" t="s">
        <v>442</v>
      </c>
      <c r="IP225" t="s">
        <v>443</v>
      </c>
      <c r="IQ225" t="s">
        <v>443</v>
      </c>
      <c r="IR225" t="s">
        <v>443</v>
      </c>
      <c r="IS225" t="s">
        <v>443</v>
      </c>
      <c r="IT225">
        <v>0</v>
      </c>
      <c r="IU225">
        <v>100</v>
      </c>
      <c r="IV225">
        <v>100</v>
      </c>
      <c r="IW225">
        <v>-0.923</v>
      </c>
      <c r="IX225">
        <v>0.2833</v>
      </c>
      <c r="IY225">
        <v>-0.819046093373875</v>
      </c>
      <c r="IZ225">
        <v>-0.0008311593448893811</v>
      </c>
      <c r="JA225">
        <v>1.768286430498992E-06</v>
      </c>
      <c r="JB225">
        <v>-5.176383660599935E-10</v>
      </c>
      <c r="JC225">
        <v>0.01793090377665582</v>
      </c>
      <c r="JD225">
        <v>0.002652576625932546</v>
      </c>
      <c r="JE225">
        <v>0.0004569377311329863</v>
      </c>
      <c r="JF225">
        <v>1.003524486243527E-07</v>
      </c>
      <c r="JG225">
        <v>2</v>
      </c>
      <c r="JH225">
        <v>1975</v>
      </c>
      <c r="JI225">
        <v>1</v>
      </c>
      <c r="JJ225">
        <v>26</v>
      </c>
      <c r="JK225">
        <v>201504.7</v>
      </c>
      <c r="JL225">
        <v>201504.9</v>
      </c>
      <c r="JM225">
        <v>0.611572</v>
      </c>
      <c r="JN225">
        <v>2.6355</v>
      </c>
      <c r="JO225">
        <v>1.49658</v>
      </c>
      <c r="JP225">
        <v>2.34253</v>
      </c>
      <c r="JQ225">
        <v>1.54907</v>
      </c>
      <c r="JR225">
        <v>2.46826</v>
      </c>
      <c r="JS225">
        <v>36.152</v>
      </c>
      <c r="JT225">
        <v>24.1838</v>
      </c>
      <c r="JU225">
        <v>18</v>
      </c>
      <c r="JV225">
        <v>482.957</v>
      </c>
      <c r="JW225">
        <v>492.764</v>
      </c>
      <c r="JX225">
        <v>27.1686</v>
      </c>
      <c r="JY225">
        <v>28.9833</v>
      </c>
      <c r="JZ225">
        <v>30.0007</v>
      </c>
      <c r="KA225">
        <v>29.1361</v>
      </c>
      <c r="KB225">
        <v>29.1161</v>
      </c>
      <c r="KC225">
        <v>12.3258</v>
      </c>
      <c r="KD225">
        <v>20.4359</v>
      </c>
      <c r="KE225">
        <v>80.25579999999999</v>
      </c>
      <c r="KF225">
        <v>27.1527</v>
      </c>
      <c r="KG225">
        <v>185.618</v>
      </c>
      <c r="KH225">
        <v>19.2105</v>
      </c>
      <c r="KI225">
        <v>101.894</v>
      </c>
      <c r="KJ225">
        <v>91.41030000000001</v>
      </c>
    </row>
    <row r="226" spans="1:296">
      <c r="A226">
        <v>208</v>
      </c>
      <c r="B226">
        <v>1759079892.5</v>
      </c>
      <c r="C226">
        <v>6809.400000095367</v>
      </c>
      <c r="D226" t="s">
        <v>861</v>
      </c>
      <c r="E226" t="s">
        <v>862</v>
      </c>
      <c r="F226">
        <v>5</v>
      </c>
      <c r="G226" t="s">
        <v>832</v>
      </c>
      <c r="H226">
        <v>1759079885</v>
      </c>
      <c r="I226">
        <f>(J226)/1000</f>
        <v>0</v>
      </c>
      <c r="J226">
        <f>IF(DO226, AM226, AG226)</f>
        <v>0</v>
      </c>
      <c r="K226">
        <f>IF(DO226, AH226, AF226)</f>
        <v>0</v>
      </c>
      <c r="L226">
        <f>DQ226 - IF(AT226&gt;1, K226*DK226*100.0/(AV226), 0)</f>
        <v>0</v>
      </c>
      <c r="M226">
        <f>((S226-I226/2)*L226-K226)/(S226+I226/2)</f>
        <v>0</v>
      </c>
      <c r="N226">
        <f>M226*(DX226+DY226)/1000.0</f>
        <v>0</v>
      </c>
      <c r="O226">
        <f>(DQ226 - IF(AT226&gt;1, K226*DK226*100.0/(AV226), 0))*(DX226+DY226)/1000.0</f>
        <v>0</v>
      </c>
      <c r="P226">
        <f>2.0/((1/R226-1/Q226)+SIGN(R226)*SQRT((1/R226-1/Q226)*(1/R226-1/Q226) + 4*DL226/((DL226+1)*(DL226+1))*(2*1/R226*1/Q226-1/Q226*1/Q226)))</f>
        <v>0</v>
      </c>
      <c r="Q226">
        <f>IF(LEFT(DM226,1)&lt;&gt;"0",IF(LEFT(DM226,1)="1",3.0,DN226),$D$5+$E$5*(EE226*DX226/($K$5*1000))+$F$5*(EE226*DX226/($K$5*1000))*MAX(MIN(DK226,$J$5),$I$5)*MAX(MIN(DK226,$J$5),$I$5)+$G$5*MAX(MIN(DK226,$J$5),$I$5)*(EE226*DX226/($K$5*1000))+$H$5*(EE226*DX226/($K$5*1000))*(EE226*DX226/($K$5*1000)))</f>
        <v>0</v>
      </c>
      <c r="R226">
        <f>I226*(1000-(1000*0.61365*exp(17.502*V226/(240.97+V226))/(DX226+DY226)+DS226)/2)/(1000*0.61365*exp(17.502*V226/(240.97+V226))/(DX226+DY226)-DS226)</f>
        <v>0</v>
      </c>
      <c r="S226">
        <f>1/((DL226+1)/(P226/1.6)+1/(Q226/1.37)) + DL226/((DL226+1)/(P226/1.6) + DL226/(Q226/1.37))</f>
        <v>0</v>
      </c>
      <c r="T226">
        <f>(DG226*DJ226)</f>
        <v>0</v>
      </c>
      <c r="U226">
        <f>(DZ226+(T226+2*0.95*5.67E-8*(((DZ226+$B$9)+273)^4-(DZ226+273)^4)-44100*I226)/(1.84*29.3*Q226+8*0.95*5.67E-8*(DZ226+273)^3))</f>
        <v>0</v>
      </c>
      <c r="V226">
        <f>($C$9*EA226+$D$9*EB226+$E$9*U226)</f>
        <v>0</v>
      </c>
      <c r="W226">
        <f>0.61365*exp(17.502*V226/(240.97+V226))</f>
        <v>0</v>
      </c>
      <c r="X226">
        <f>(Y226/Z226*100)</f>
        <v>0</v>
      </c>
      <c r="Y226">
        <f>DS226*(DX226+DY226)/1000</f>
        <v>0</v>
      </c>
      <c r="Z226">
        <f>0.61365*exp(17.502*DZ226/(240.97+DZ226))</f>
        <v>0</v>
      </c>
      <c r="AA226">
        <f>(W226-DS226*(DX226+DY226)/1000)</f>
        <v>0</v>
      </c>
      <c r="AB226">
        <f>(-I226*44100)</f>
        <v>0</v>
      </c>
      <c r="AC226">
        <f>2*29.3*Q226*0.92*(DZ226-V226)</f>
        <v>0</v>
      </c>
      <c r="AD226">
        <f>2*0.95*5.67E-8*(((DZ226+$B$9)+273)^4-(V226+273)^4)</f>
        <v>0</v>
      </c>
      <c r="AE226">
        <f>T226+AD226+AB226+AC226</f>
        <v>0</v>
      </c>
      <c r="AF226">
        <f>DW226*AT226*(DR226-DQ226*(1000-AT226*DT226)/(1000-AT226*DS226))/(100*DK226)</f>
        <v>0</v>
      </c>
      <c r="AG226">
        <f>1000*DW226*AT226*(DS226-DT226)/(100*DK226*(1000-AT226*DS226))</f>
        <v>0</v>
      </c>
      <c r="AH226">
        <f>(AI226 - AJ226 - DX226*1E3/(8.314*(DZ226+273.15)) * AL226/DW226 * AK226) * DW226/(100*DK226) * (1000 - DT226)/1000</f>
        <v>0</v>
      </c>
      <c r="AI226">
        <v>207.1429540273549</v>
      </c>
      <c r="AJ226">
        <v>211.9918787878788</v>
      </c>
      <c r="AK226">
        <v>-3.253691983096885</v>
      </c>
      <c r="AL226">
        <v>65.07899341637443</v>
      </c>
      <c r="AM226">
        <f>(AO226 - AN226 + DX226*1E3/(8.314*(DZ226+273.15)) * AQ226/DW226 * AP226) * DW226/(100*DK226) * 1000/(1000 - AO226)</f>
        <v>0</v>
      </c>
      <c r="AN226">
        <v>19.25814007595116</v>
      </c>
      <c r="AO226">
        <v>21.62551393939394</v>
      </c>
      <c r="AP226">
        <v>7.940952923651473E-05</v>
      </c>
      <c r="AQ226">
        <v>105.2538477165729</v>
      </c>
      <c r="AR226">
        <v>0</v>
      </c>
      <c r="AS226">
        <v>0</v>
      </c>
      <c r="AT226">
        <f>IF(AR226*$H$15&gt;=AV226,1.0,(AV226/(AV226-AR226*$H$15)))</f>
        <v>0</v>
      </c>
      <c r="AU226">
        <f>(AT226-1)*100</f>
        <v>0</v>
      </c>
      <c r="AV226">
        <f>MAX(0,($B$15+$C$15*EE226)/(1+$D$15*EE226)*DX226/(DZ226+273)*$E$15)</f>
        <v>0</v>
      </c>
      <c r="AW226" t="s">
        <v>437</v>
      </c>
      <c r="AX226" t="s">
        <v>437</v>
      </c>
      <c r="AY226">
        <v>0</v>
      </c>
      <c r="AZ226">
        <v>0</v>
      </c>
      <c r="BA226">
        <f>1-AY226/AZ226</f>
        <v>0</v>
      </c>
      <c r="BB226">
        <v>0</v>
      </c>
      <c r="BC226" t="s">
        <v>437</v>
      </c>
      <c r="BD226" t="s">
        <v>437</v>
      </c>
      <c r="BE226">
        <v>0</v>
      </c>
      <c r="BF226">
        <v>0</v>
      </c>
      <c r="BG226">
        <f>1-BE226/BF226</f>
        <v>0</v>
      </c>
      <c r="BH226">
        <v>0.5</v>
      </c>
      <c r="BI226">
        <f>DH226</f>
        <v>0</v>
      </c>
      <c r="BJ226">
        <f>K226</f>
        <v>0</v>
      </c>
      <c r="BK226">
        <f>BG226*BH226*BI226</f>
        <v>0</v>
      </c>
      <c r="BL226">
        <f>(BJ226-BB226)/BI226</f>
        <v>0</v>
      </c>
      <c r="BM226">
        <f>(AZ226-BF226)/BF226</f>
        <v>0</v>
      </c>
      <c r="BN226">
        <f>AY226/(BA226+AY226/BF226)</f>
        <v>0</v>
      </c>
      <c r="BO226" t="s">
        <v>437</v>
      </c>
      <c r="BP226">
        <v>0</v>
      </c>
      <c r="BQ226">
        <f>IF(BP226&lt;&gt;0, BP226, BN226)</f>
        <v>0</v>
      </c>
      <c r="BR226">
        <f>1-BQ226/BF226</f>
        <v>0</v>
      </c>
      <c r="BS226">
        <f>(BF226-BE226)/(BF226-BQ226)</f>
        <v>0</v>
      </c>
      <c r="BT226">
        <f>(AZ226-BF226)/(AZ226-BQ226)</f>
        <v>0</v>
      </c>
      <c r="BU226">
        <f>(BF226-BE226)/(BF226-AY226)</f>
        <v>0</v>
      </c>
      <c r="BV226">
        <f>(AZ226-BF226)/(AZ226-AY226)</f>
        <v>0</v>
      </c>
      <c r="BW226">
        <f>(BS226*BQ226/BE226)</f>
        <v>0</v>
      </c>
      <c r="BX226">
        <f>(1-BW226)</f>
        <v>0</v>
      </c>
      <c r="DG226">
        <f>$B$13*EF226+$C$13*EG226+$F$13*ER226*(1-EU226)</f>
        <v>0</v>
      </c>
      <c r="DH226">
        <f>DG226*DI226</f>
        <v>0</v>
      </c>
      <c r="DI226">
        <f>($B$13*$D$11+$C$13*$D$11+$F$13*((FE226+EW226)/MAX(FE226+EW226+FF226, 0.1)*$I$11+FF226/MAX(FE226+EW226+FF226, 0.1)*$J$11))/($B$13+$C$13+$F$13)</f>
        <v>0</v>
      </c>
      <c r="DJ226">
        <f>($B$13*$K$11+$C$13*$K$11+$F$13*((FE226+EW226)/MAX(FE226+EW226+FF226, 0.1)*$P$11+FF226/MAX(FE226+EW226+FF226, 0.1)*$Q$11))/($B$13+$C$13+$F$13)</f>
        <v>0</v>
      </c>
      <c r="DK226">
        <v>3.21</v>
      </c>
      <c r="DL226">
        <v>0.5</v>
      </c>
      <c r="DM226" t="s">
        <v>438</v>
      </c>
      <c r="DN226">
        <v>2</v>
      </c>
      <c r="DO226" t="b">
        <v>1</v>
      </c>
      <c r="DP226">
        <v>1759079885</v>
      </c>
      <c r="DQ226">
        <v>229.6328888888889</v>
      </c>
      <c r="DR226">
        <v>217.7827407407408</v>
      </c>
      <c r="DS226">
        <v>21.59822962962963</v>
      </c>
      <c r="DT226">
        <v>19.27116666666667</v>
      </c>
      <c r="DU226">
        <v>230.5555925925926</v>
      </c>
      <c r="DV226">
        <v>21.31518148148148</v>
      </c>
      <c r="DW226">
        <v>499.9785555555555</v>
      </c>
      <c r="DX226">
        <v>90.88606296296297</v>
      </c>
      <c r="DY226">
        <v>0.06764548148148149</v>
      </c>
      <c r="DZ226">
        <v>28.6264</v>
      </c>
      <c r="EA226">
        <v>30.01103703703703</v>
      </c>
      <c r="EB226">
        <v>999.9000000000001</v>
      </c>
      <c r="EC226">
        <v>0</v>
      </c>
      <c r="ED226">
        <v>0</v>
      </c>
      <c r="EE226">
        <v>9996.182592592593</v>
      </c>
      <c r="EF226">
        <v>0</v>
      </c>
      <c r="EG226">
        <v>10.9892</v>
      </c>
      <c r="EH226">
        <v>11.85025555555556</v>
      </c>
      <c r="EI226">
        <v>234.7019259259259</v>
      </c>
      <c r="EJ226">
        <v>222.0621851851852</v>
      </c>
      <c r="EK226">
        <v>2.327072592592593</v>
      </c>
      <c r="EL226">
        <v>217.7827407407408</v>
      </c>
      <c r="EM226">
        <v>19.27116666666667</v>
      </c>
      <c r="EN226">
        <v>1.962977777777777</v>
      </c>
      <c r="EO226">
        <v>1.75148</v>
      </c>
      <c r="EP226">
        <v>17.14883333333333</v>
      </c>
      <c r="EQ226">
        <v>15.36037037037037</v>
      </c>
      <c r="ER226">
        <v>2000.002222222222</v>
      </c>
      <c r="ES226">
        <v>0.9799972222222221</v>
      </c>
      <c r="ET226">
        <v>0.02000250740740741</v>
      </c>
      <c r="EU226">
        <v>0</v>
      </c>
      <c r="EV226">
        <v>456.8156666666667</v>
      </c>
      <c r="EW226">
        <v>5.00078</v>
      </c>
      <c r="EX226">
        <v>8939.088888888889</v>
      </c>
      <c r="EY226">
        <v>16379.64444444444</v>
      </c>
      <c r="EZ226">
        <v>39.54137037037036</v>
      </c>
      <c r="FA226">
        <v>40.42796296296296</v>
      </c>
      <c r="FB226">
        <v>39.82159259259259</v>
      </c>
      <c r="FC226">
        <v>40.0807037037037</v>
      </c>
      <c r="FD226">
        <v>40.57159259259259</v>
      </c>
      <c r="FE226">
        <v>1955.092222222222</v>
      </c>
      <c r="FF226">
        <v>39.90333333333334</v>
      </c>
      <c r="FG226">
        <v>0</v>
      </c>
      <c r="FH226">
        <v>1759079884.4</v>
      </c>
      <c r="FI226">
        <v>0</v>
      </c>
      <c r="FJ226">
        <v>456.8002</v>
      </c>
      <c r="FK226">
        <v>-45.35999993189725</v>
      </c>
      <c r="FL226">
        <v>-859.5499986707972</v>
      </c>
      <c r="FM226">
        <v>8938.531999999999</v>
      </c>
      <c r="FN226">
        <v>15</v>
      </c>
      <c r="FO226">
        <v>0</v>
      </c>
      <c r="FP226" t="s">
        <v>439</v>
      </c>
      <c r="FQ226">
        <v>1746989605.5</v>
      </c>
      <c r="FR226">
        <v>1746989593.5</v>
      </c>
      <c r="FS226">
        <v>0</v>
      </c>
      <c r="FT226">
        <v>-0.274</v>
      </c>
      <c r="FU226">
        <v>-0.002</v>
      </c>
      <c r="FV226">
        <v>2.549</v>
      </c>
      <c r="FW226">
        <v>0.129</v>
      </c>
      <c r="FX226">
        <v>420</v>
      </c>
      <c r="FY226">
        <v>17</v>
      </c>
      <c r="FZ226">
        <v>0.02</v>
      </c>
      <c r="GA226">
        <v>0.04</v>
      </c>
      <c r="GB226">
        <v>11.376952</v>
      </c>
      <c r="GC226">
        <v>8.932028217636002</v>
      </c>
      <c r="GD226">
        <v>0.8602491552777021</v>
      </c>
      <c r="GE226">
        <v>0</v>
      </c>
      <c r="GF226">
        <v>459.6104705882353</v>
      </c>
      <c r="GG226">
        <v>-50.14493507083854</v>
      </c>
      <c r="GH226">
        <v>4.937644140771957</v>
      </c>
      <c r="GI226">
        <v>0</v>
      </c>
      <c r="GJ226">
        <v>2.3148155</v>
      </c>
      <c r="GK226">
        <v>0.2372003752345172</v>
      </c>
      <c r="GL226">
        <v>0.02360536516874925</v>
      </c>
      <c r="GM226">
        <v>0</v>
      </c>
      <c r="GN226">
        <v>0</v>
      </c>
      <c r="GO226">
        <v>3</v>
      </c>
      <c r="GP226" t="s">
        <v>458</v>
      </c>
      <c r="GQ226">
        <v>3.10167</v>
      </c>
      <c r="GR226">
        <v>2.72617</v>
      </c>
      <c r="GS226">
        <v>0.049709</v>
      </c>
      <c r="GT226">
        <v>0.0468028</v>
      </c>
      <c r="GU226">
        <v>0.10058</v>
      </c>
      <c r="GV226">
        <v>0.0939417</v>
      </c>
      <c r="GW226">
        <v>24825.6</v>
      </c>
      <c r="GX226">
        <v>22624.4</v>
      </c>
      <c r="GY226">
        <v>26688.7</v>
      </c>
      <c r="GZ226">
        <v>23957.9</v>
      </c>
      <c r="HA226">
        <v>38403.6</v>
      </c>
      <c r="HB226">
        <v>32086.4</v>
      </c>
      <c r="HC226">
        <v>46602.2</v>
      </c>
      <c r="HD226">
        <v>37903.6</v>
      </c>
      <c r="HE226">
        <v>1.8697</v>
      </c>
      <c r="HF226">
        <v>1.86275</v>
      </c>
      <c r="HG226">
        <v>0.124656</v>
      </c>
      <c r="HH226">
        <v>0</v>
      </c>
      <c r="HI226">
        <v>27.9783</v>
      </c>
      <c r="HJ226">
        <v>999.9</v>
      </c>
      <c r="HK226">
        <v>46.6</v>
      </c>
      <c r="HL226">
        <v>31.3</v>
      </c>
      <c r="HM226">
        <v>23.5281</v>
      </c>
      <c r="HN226">
        <v>61.451</v>
      </c>
      <c r="HO226">
        <v>22.0112</v>
      </c>
      <c r="HP226">
        <v>1</v>
      </c>
      <c r="HQ226">
        <v>0.134652</v>
      </c>
      <c r="HR226">
        <v>0.295411</v>
      </c>
      <c r="HS226">
        <v>20.2806</v>
      </c>
      <c r="HT226">
        <v>5.2122</v>
      </c>
      <c r="HU226">
        <v>11.9798</v>
      </c>
      <c r="HV226">
        <v>4.9635</v>
      </c>
      <c r="HW226">
        <v>3.27453</v>
      </c>
      <c r="HX226">
        <v>9999</v>
      </c>
      <c r="HY226">
        <v>9999</v>
      </c>
      <c r="HZ226">
        <v>9999</v>
      </c>
      <c r="IA226">
        <v>32.9</v>
      </c>
      <c r="IB226">
        <v>1.86398</v>
      </c>
      <c r="IC226">
        <v>1.86011</v>
      </c>
      <c r="ID226">
        <v>1.8584</v>
      </c>
      <c r="IE226">
        <v>1.85976</v>
      </c>
      <c r="IF226">
        <v>1.85989</v>
      </c>
      <c r="IG226">
        <v>1.85837</v>
      </c>
      <c r="IH226">
        <v>1.85745</v>
      </c>
      <c r="II226">
        <v>1.8524</v>
      </c>
      <c r="IJ226">
        <v>0</v>
      </c>
      <c r="IK226">
        <v>0</v>
      </c>
      <c r="IL226">
        <v>0</v>
      </c>
      <c r="IM226">
        <v>0</v>
      </c>
      <c r="IN226" t="s">
        <v>441</v>
      </c>
      <c r="IO226" t="s">
        <v>442</v>
      </c>
      <c r="IP226" t="s">
        <v>443</v>
      </c>
      <c r="IQ226" t="s">
        <v>443</v>
      </c>
      <c r="IR226" t="s">
        <v>443</v>
      </c>
      <c r="IS226" t="s">
        <v>443</v>
      </c>
      <c r="IT226">
        <v>0</v>
      </c>
      <c r="IU226">
        <v>100</v>
      </c>
      <c r="IV226">
        <v>100</v>
      </c>
      <c r="IW226">
        <v>-0.92</v>
      </c>
      <c r="IX226">
        <v>0.2837</v>
      </c>
      <c r="IY226">
        <v>-0.819046093373875</v>
      </c>
      <c r="IZ226">
        <v>-0.0008311593448893811</v>
      </c>
      <c r="JA226">
        <v>1.768286430498992E-06</v>
      </c>
      <c r="JB226">
        <v>-5.176383660599935E-10</v>
      </c>
      <c r="JC226">
        <v>0.01793090377665582</v>
      </c>
      <c r="JD226">
        <v>0.002652576625932546</v>
      </c>
      <c r="JE226">
        <v>0.0004569377311329863</v>
      </c>
      <c r="JF226">
        <v>1.003524486243527E-07</v>
      </c>
      <c r="JG226">
        <v>2</v>
      </c>
      <c r="JH226">
        <v>1975</v>
      </c>
      <c r="JI226">
        <v>1</v>
      </c>
      <c r="JJ226">
        <v>26</v>
      </c>
      <c r="JK226">
        <v>201504.8</v>
      </c>
      <c r="JL226">
        <v>201505</v>
      </c>
      <c r="JM226">
        <v>0.570068</v>
      </c>
      <c r="JN226">
        <v>2.6416</v>
      </c>
      <c r="JO226">
        <v>1.49658</v>
      </c>
      <c r="JP226">
        <v>2.34253</v>
      </c>
      <c r="JQ226">
        <v>1.54907</v>
      </c>
      <c r="JR226">
        <v>2.45605</v>
      </c>
      <c r="JS226">
        <v>36.152</v>
      </c>
      <c r="JT226">
        <v>24.1838</v>
      </c>
      <c r="JU226">
        <v>18</v>
      </c>
      <c r="JV226">
        <v>482.834</v>
      </c>
      <c r="JW226">
        <v>493.007</v>
      </c>
      <c r="JX226">
        <v>27.1478</v>
      </c>
      <c r="JY226">
        <v>28.987</v>
      </c>
      <c r="JZ226">
        <v>30.0004</v>
      </c>
      <c r="KA226">
        <v>29.1392</v>
      </c>
      <c r="KB226">
        <v>29.1196</v>
      </c>
      <c r="KC226">
        <v>11.494</v>
      </c>
      <c r="KD226">
        <v>20.4359</v>
      </c>
      <c r="KE226">
        <v>80.25579999999999</v>
      </c>
      <c r="KF226">
        <v>27.1462</v>
      </c>
      <c r="KG226">
        <v>165.535</v>
      </c>
      <c r="KH226">
        <v>19.1859</v>
      </c>
      <c r="KI226">
        <v>101.894</v>
      </c>
      <c r="KJ226">
        <v>91.4098</v>
      </c>
    </row>
    <row r="227" spans="1:296">
      <c r="A227">
        <v>209</v>
      </c>
      <c r="B227">
        <v>1759079897.5</v>
      </c>
      <c r="C227">
        <v>6814.400000095367</v>
      </c>
      <c r="D227" t="s">
        <v>863</v>
      </c>
      <c r="E227" t="s">
        <v>864</v>
      </c>
      <c r="F227">
        <v>5</v>
      </c>
      <c r="G227" t="s">
        <v>832</v>
      </c>
      <c r="H227">
        <v>1759079889.714286</v>
      </c>
      <c r="I227">
        <f>(J227)/1000</f>
        <v>0</v>
      </c>
      <c r="J227">
        <f>IF(DO227, AM227, AG227)</f>
        <v>0</v>
      </c>
      <c r="K227">
        <f>IF(DO227, AH227, AF227)</f>
        <v>0</v>
      </c>
      <c r="L227">
        <f>DQ227 - IF(AT227&gt;1, K227*DK227*100.0/(AV227), 0)</f>
        <v>0</v>
      </c>
      <c r="M227">
        <f>((S227-I227/2)*L227-K227)/(S227+I227/2)</f>
        <v>0</v>
      </c>
      <c r="N227">
        <f>M227*(DX227+DY227)/1000.0</f>
        <v>0</v>
      </c>
      <c r="O227">
        <f>(DQ227 - IF(AT227&gt;1, K227*DK227*100.0/(AV227), 0))*(DX227+DY227)/1000.0</f>
        <v>0</v>
      </c>
      <c r="P227">
        <f>2.0/((1/R227-1/Q227)+SIGN(R227)*SQRT((1/R227-1/Q227)*(1/R227-1/Q227) + 4*DL227/((DL227+1)*(DL227+1))*(2*1/R227*1/Q227-1/Q227*1/Q227)))</f>
        <v>0</v>
      </c>
      <c r="Q227">
        <f>IF(LEFT(DM227,1)&lt;&gt;"0",IF(LEFT(DM227,1)="1",3.0,DN227),$D$5+$E$5*(EE227*DX227/($K$5*1000))+$F$5*(EE227*DX227/($K$5*1000))*MAX(MIN(DK227,$J$5),$I$5)*MAX(MIN(DK227,$J$5),$I$5)+$G$5*MAX(MIN(DK227,$J$5),$I$5)*(EE227*DX227/($K$5*1000))+$H$5*(EE227*DX227/($K$5*1000))*(EE227*DX227/($K$5*1000)))</f>
        <v>0</v>
      </c>
      <c r="R227">
        <f>I227*(1000-(1000*0.61365*exp(17.502*V227/(240.97+V227))/(DX227+DY227)+DS227)/2)/(1000*0.61365*exp(17.502*V227/(240.97+V227))/(DX227+DY227)-DS227)</f>
        <v>0</v>
      </c>
      <c r="S227">
        <f>1/((DL227+1)/(P227/1.6)+1/(Q227/1.37)) + DL227/((DL227+1)/(P227/1.6) + DL227/(Q227/1.37))</f>
        <v>0</v>
      </c>
      <c r="T227">
        <f>(DG227*DJ227)</f>
        <v>0</v>
      </c>
      <c r="U227">
        <f>(DZ227+(T227+2*0.95*5.67E-8*(((DZ227+$B$9)+273)^4-(DZ227+273)^4)-44100*I227)/(1.84*29.3*Q227+8*0.95*5.67E-8*(DZ227+273)^3))</f>
        <v>0</v>
      </c>
      <c r="V227">
        <f>($C$9*EA227+$D$9*EB227+$E$9*U227)</f>
        <v>0</v>
      </c>
      <c r="W227">
        <f>0.61365*exp(17.502*V227/(240.97+V227))</f>
        <v>0</v>
      </c>
      <c r="X227">
        <f>(Y227/Z227*100)</f>
        <v>0</v>
      </c>
      <c r="Y227">
        <f>DS227*(DX227+DY227)/1000</f>
        <v>0</v>
      </c>
      <c r="Z227">
        <f>0.61365*exp(17.502*DZ227/(240.97+DZ227))</f>
        <v>0</v>
      </c>
      <c r="AA227">
        <f>(W227-DS227*(DX227+DY227)/1000)</f>
        <v>0</v>
      </c>
      <c r="AB227">
        <f>(-I227*44100)</f>
        <v>0</v>
      </c>
      <c r="AC227">
        <f>2*29.3*Q227*0.92*(DZ227-V227)</f>
        <v>0</v>
      </c>
      <c r="AD227">
        <f>2*0.95*5.67E-8*(((DZ227+$B$9)+273)^4-(V227+273)^4)</f>
        <v>0</v>
      </c>
      <c r="AE227">
        <f>T227+AD227+AB227+AC227</f>
        <v>0</v>
      </c>
      <c r="AF227">
        <f>DW227*AT227*(DR227-DQ227*(1000-AT227*DT227)/(1000-AT227*DS227))/(100*DK227)</f>
        <v>0</v>
      </c>
      <c r="AG227">
        <f>1000*DW227*AT227*(DS227-DT227)/(100*DK227*(1000-AT227*DS227))</f>
        <v>0</v>
      </c>
      <c r="AH227">
        <f>(AI227 - AJ227 - DX227*1E3/(8.314*(DZ227+273.15)) * AL227/DW227 * AK227) * DW227/(100*DK227) * (1000 - DT227)/1000</f>
        <v>0</v>
      </c>
      <c r="AI227">
        <v>190.1407628286156</v>
      </c>
      <c r="AJ227">
        <v>195.6818303030302</v>
      </c>
      <c r="AK227">
        <v>-3.267559997560329</v>
      </c>
      <c r="AL227">
        <v>65.07899341637443</v>
      </c>
      <c r="AM227">
        <f>(AO227 - AN227 + DX227*1E3/(8.314*(DZ227+273.15)) * AQ227/DW227 * AP227) * DW227/(100*DK227) * 1000/(1000 - AO227)</f>
        <v>0</v>
      </c>
      <c r="AN227">
        <v>19.2499605580966</v>
      </c>
      <c r="AO227">
        <v>21.6439515151515</v>
      </c>
      <c r="AP227">
        <v>6.620492403687557E-05</v>
      </c>
      <c r="AQ227">
        <v>105.2538477165729</v>
      </c>
      <c r="AR227">
        <v>0</v>
      </c>
      <c r="AS227">
        <v>0</v>
      </c>
      <c r="AT227">
        <f>IF(AR227*$H$15&gt;=AV227,1.0,(AV227/(AV227-AR227*$H$15)))</f>
        <v>0</v>
      </c>
      <c r="AU227">
        <f>(AT227-1)*100</f>
        <v>0</v>
      </c>
      <c r="AV227">
        <f>MAX(0,($B$15+$C$15*EE227)/(1+$D$15*EE227)*DX227/(DZ227+273)*$E$15)</f>
        <v>0</v>
      </c>
      <c r="AW227" t="s">
        <v>437</v>
      </c>
      <c r="AX227" t="s">
        <v>437</v>
      </c>
      <c r="AY227">
        <v>0</v>
      </c>
      <c r="AZ227">
        <v>0</v>
      </c>
      <c r="BA227">
        <f>1-AY227/AZ227</f>
        <v>0</v>
      </c>
      <c r="BB227">
        <v>0</v>
      </c>
      <c r="BC227" t="s">
        <v>437</v>
      </c>
      <c r="BD227" t="s">
        <v>437</v>
      </c>
      <c r="BE227">
        <v>0</v>
      </c>
      <c r="BF227">
        <v>0</v>
      </c>
      <c r="BG227">
        <f>1-BE227/BF227</f>
        <v>0</v>
      </c>
      <c r="BH227">
        <v>0.5</v>
      </c>
      <c r="BI227">
        <f>DH227</f>
        <v>0</v>
      </c>
      <c r="BJ227">
        <f>K227</f>
        <v>0</v>
      </c>
      <c r="BK227">
        <f>BG227*BH227*BI227</f>
        <v>0</v>
      </c>
      <c r="BL227">
        <f>(BJ227-BB227)/BI227</f>
        <v>0</v>
      </c>
      <c r="BM227">
        <f>(AZ227-BF227)/BF227</f>
        <v>0</v>
      </c>
      <c r="BN227">
        <f>AY227/(BA227+AY227/BF227)</f>
        <v>0</v>
      </c>
      <c r="BO227" t="s">
        <v>437</v>
      </c>
      <c r="BP227">
        <v>0</v>
      </c>
      <c r="BQ227">
        <f>IF(BP227&lt;&gt;0, BP227, BN227)</f>
        <v>0</v>
      </c>
      <c r="BR227">
        <f>1-BQ227/BF227</f>
        <v>0</v>
      </c>
      <c r="BS227">
        <f>(BF227-BE227)/(BF227-BQ227)</f>
        <v>0</v>
      </c>
      <c r="BT227">
        <f>(AZ227-BF227)/(AZ227-BQ227)</f>
        <v>0</v>
      </c>
      <c r="BU227">
        <f>(BF227-BE227)/(BF227-AY227)</f>
        <v>0</v>
      </c>
      <c r="BV227">
        <f>(AZ227-BF227)/(AZ227-AY227)</f>
        <v>0</v>
      </c>
      <c r="BW227">
        <f>(BS227*BQ227/BE227)</f>
        <v>0</v>
      </c>
      <c r="BX227">
        <f>(1-BW227)</f>
        <v>0</v>
      </c>
      <c r="DG227">
        <f>$B$13*EF227+$C$13*EG227+$F$13*ER227*(1-EU227)</f>
        <v>0</v>
      </c>
      <c r="DH227">
        <f>DG227*DI227</f>
        <v>0</v>
      </c>
      <c r="DI227">
        <f>($B$13*$D$11+$C$13*$D$11+$F$13*((FE227+EW227)/MAX(FE227+EW227+FF227, 0.1)*$I$11+FF227/MAX(FE227+EW227+FF227, 0.1)*$J$11))/($B$13+$C$13+$F$13)</f>
        <v>0</v>
      </c>
      <c r="DJ227">
        <f>($B$13*$K$11+$C$13*$K$11+$F$13*((FE227+EW227)/MAX(FE227+EW227+FF227, 0.1)*$P$11+FF227/MAX(FE227+EW227+FF227, 0.1)*$Q$11))/($B$13+$C$13+$F$13)</f>
        <v>0</v>
      </c>
      <c r="DK227">
        <v>3.21</v>
      </c>
      <c r="DL227">
        <v>0.5</v>
      </c>
      <c r="DM227" t="s">
        <v>438</v>
      </c>
      <c r="DN227">
        <v>2</v>
      </c>
      <c r="DO227" t="b">
        <v>1</v>
      </c>
      <c r="DP227">
        <v>1759079889.714286</v>
      </c>
      <c r="DQ227">
        <v>214.6735714285714</v>
      </c>
      <c r="DR227">
        <v>202.12275</v>
      </c>
      <c r="DS227">
        <v>21.61608214285714</v>
      </c>
      <c r="DT227">
        <v>19.26324285714285</v>
      </c>
      <c r="DU227">
        <v>215.5944642857143</v>
      </c>
      <c r="DV227">
        <v>21.33265</v>
      </c>
      <c r="DW227">
        <v>499.9889285714286</v>
      </c>
      <c r="DX227">
        <v>90.88618928571429</v>
      </c>
      <c r="DY227">
        <v>0.067587625</v>
      </c>
      <c r="DZ227">
        <v>28.62715</v>
      </c>
      <c r="EA227">
        <v>30.00599285714286</v>
      </c>
      <c r="EB227">
        <v>999.9000000000002</v>
      </c>
      <c r="EC227">
        <v>0</v>
      </c>
      <c r="ED227">
        <v>0</v>
      </c>
      <c r="EE227">
        <v>10013.0375</v>
      </c>
      <c r="EF227">
        <v>0</v>
      </c>
      <c r="EG227">
        <v>10.9892</v>
      </c>
      <c r="EH227">
        <v>12.55093571428571</v>
      </c>
      <c r="EI227">
        <v>219.4163571428571</v>
      </c>
      <c r="EJ227">
        <v>206.0928214285714</v>
      </c>
      <c r="EK227">
        <v>2.352853928571428</v>
      </c>
      <c r="EL227">
        <v>202.12275</v>
      </c>
      <c r="EM227">
        <v>19.26324285714285</v>
      </c>
      <c r="EN227">
        <v>1.964603928571428</v>
      </c>
      <c r="EO227">
        <v>1.750762142857143</v>
      </c>
      <c r="EP227">
        <v>17.16190357142857</v>
      </c>
      <c r="EQ227">
        <v>15.35397857142857</v>
      </c>
      <c r="ER227">
        <v>2000.003571428571</v>
      </c>
      <c r="ES227">
        <v>0.9799972499999997</v>
      </c>
      <c r="ET227">
        <v>0.02000248571428571</v>
      </c>
      <c r="EU227">
        <v>0</v>
      </c>
      <c r="EV227">
        <v>453.6565714285715</v>
      </c>
      <c r="EW227">
        <v>5.00078</v>
      </c>
      <c r="EX227">
        <v>8877.672142857144</v>
      </c>
      <c r="EY227">
        <v>16379.64642857143</v>
      </c>
      <c r="EZ227">
        <v>39.54214285714285</v>
      </c>
      <c r="FA227">
        <v>40.42828571428571</v>
      </c>
      <c r="FB227">
        <v>39.85474999999999</v>
      </c>
      <c r="FC227">
        <v>40.07778571428571</v>
      </c>
      <c r="FD227">
        <v>40.60025</v>
      </c>
      <c r="FE227">
        <v>1955.093571428572</v>
      </c>
      <c r="FF227">
        <v>39.90357142857143</v>
      </c>
      <c r="FG227">
        <v>0</v>
      </c>
      <c r="FH227">
        <v>1759079889.8</v>
      </c>
      <c r="FI227">
        <v>0</v>
      </c>
      <c r="FJ227">
        <v>453.3937307692307</v>
      </c>
      <c r="FK227">
        <v>-35.44488891495561</v>
      </c>
      <c r="FL227">
        <v>-697.0437612021963</v>
      </c>
      <c r="FM227">
        <v>8872.712692307694</v>
      </c>
      <c r="FN227">
        <v>15</v>
      </c>
      <c r="FO227">
        <v>0</v>
      </c>
      <c r="FP227" t="s">
        <v>439</v>
      </c>
      <c r="FQ227">
        <v>1746989605.5</v>
      </c>
      <c r="FR227">
        <v>1746989593.5</v>
      </c>
      <c r="FS227">
        <v>0</v>
      </c>
      <c r="FT227">
        <v>-0.274</v>
      </c>
      <c r="FU227">
        <v>-0.002</v>
      </c>
      <c r="FV227">
        <v>2.549</v>
      </c>
      <c r="FW227">
        <v>0.129</v>
      </c>
      <c r="FX227">
        <v>420</v>
      </c>
      <c r="FY227">
        <v>17</v>
      </c>
      <c r="FZ227">
        <v>0.02</v>
      </c>
      <c r="GA227">
        <v>0.04</v>
      </c>
      <c r="GB227">
        <v>12.14575609756097</v>
      </c>
      <c r="GC227">
        <v>8.786468989547059</v>
      </c>
      <c r="GD227">
        <v>0.8672579572503438</v>
      </c>
      <c r="GE227">
        <v>0</v>
      </c>
      <c r="GF227">
        <v>455.5435000000001</v>
      </c>
      <c r="GG227">
        <v>-41.06100841992684</v>
      </c>
      <c r="GH227">
        <v>4.061609057055213</v>
      </c>
      <c r="GI227">
        <v>0</v>
      </c>
      <c r="GJ227">
        <v>2.339526341463415</v>
      </c>
      <c r="GK227">
        <v>0.3275780487804926</v>
      </c>
      <c r="GL227">
        <v>0.03275759139393773</v>
      </c>
      <c r="GM227">
        <v>0</v>
      </c>
      <c r="GN227">
        <v>0</v>
      </c>
      <c r="GO227">
        <v>3</v>
      </c>
      <c r="GP227" t="s">
        <v>458</v>
      </c>
      <c r="GQ227">
        <v>3.10189</v>
      </c>
      <c r="GR227">
        <v>2.7257</v>
      </c>
      <c r="GS227">
        <v>0.0463483</v>
      </c>
      <c r="GT227">
        <v>0.0432257</v>
      </c>
      <c r="GU227">
        <v>0.100644</v>
      </c>
      <c r="GV227">
        <v>0.0939289</v>
      </c>
      <c r="GW227">
        <v>24913.2</v>
      </c>
      <c r="GX227">
        <v>22709.2</v>
      </c>
      <c r="GY227">
        <v>26688.6</v>
      </c>
      <c r="GZ227">
        <v>23957.8</v>
      </c>
      <c r="HA227">
        <v>38400.2</v>
      </c>
      <c r="HB227">
        <v>32086.5</v>
      </c>
      <c r="HC227">
        <v>46602</v>
      </c>
      <c r="HD227">
        <v>37903.7</v>
      </c>
      <c r="HE227">
        <v>1.87007</v>
      </c>
      <c r="HF227">
        <v>1.86232</v>
      </c>
      <c r="HG227">
        <v>0.123806</v>
      </c>
      <c r="HH227">
        <v>0</v>
      </c>
      <c r="HI227">
        <v>27.9801</v>
      </c>
      <c r="HJ227">
        <v>999.9</v>
      </c>
      <c r="HK227">
        <v>46.6</v>
      </c>
      <c r="HL227">
        <v>31.4</v>
      </c>
      <c r="HM227">
        <v>23.6634</v>
      </c>
      <c r="HN227">
        <v>61.101</v>
      </c>
      <c r="HO227">
        <v>22.1434</v>
      </c>
      <c r="HP227">
        <v>1</v>
      </c>
      <c r="HQ227">
        <v>0.134906</v>
      </c>
      <c r="HR227">
        <v>0.295716</v>
      </c>
      <c r="HS227">
        <v>20.2808</v>
      </c>
      <c r="HT227">
        <v>5.2131</v>
      </c>
      <c r="HU227">
        <v>11.9798</v>
      </c>
      <c r="HV227">
        <v>4.96365</v>
      </c>
      <c r="HW227">
        <v>3.27453</v>
      </c>
      <c r="HX227">
        <v>9999</v>
      </c>
      <c r="HY227">
        <v>9999</v>
      </c>
      <c r="HZ227">
        <v>9999</v>
      </c>
      <c r="IA227">
        <v>32.9</v>
      </c>
      <c r="IB227">
        <v>1.86396</v>
      </c>
      <c r="IC227">
        <v>1.86013</v>
      </c>
      <c r="ID227">
        <v>1.85838</v>
      </c>
      <c r="IE227">
        <v>1.85974</v>
      </c>
      <c r="IF227">
        <v>1.85989</v>
      </c>
      <c r="IG227">
        <v>1.85837</v>
      </c>
      <c r="IH227">
        <v>1.85745</v>
      </c>
      <c r="II227">
        <v>1.85242</v>
      </c>
      <c r="IJ227">
        <v>0</v>
      </c>
      <c r="IK227">
        <v>0</v>
      </c>
      <c r="IL227">
        <v>0</v>
      </c>
      <c r="IM227">
        <v>0</v>
      </c>
      <c r="IN227" t="s">
        <v>441</v>
      </c>
      <c r="IO227" t="s">
        <v>442</v>
      </c>
      <c r="IP227" t="s">
        <v>443</v>
      </c>
      <c r="IQ227" t="s">
        <v>443</v>
      </c>
      <c r="IR227" t="s">
        <v>443</v>
      </c>
      <c r="IS227" t="s">
        <v>443</v>
      </c>
      <c r="IT227">
        <v>0</v>
      </c>
      <c r="IU227">
        <v>100</v>
      </c>
      <c r="IV227">
        <v>100</v>
      </c>
      <c r="IW227">
        <v>-0.917</v>
      </c>
      <c r="IX227">
        <v>0.2841</v>
      </c>
      <c r="IY227">
        <v>-0.819046093373875</v>
      </c>
      <c r="IZ227">
        <v>-0.0008311593448893811</v>
      </c>
      <c r="JA227">
        <v>1.768286430498992E-06</v>
      </c>
      <c r="JB227">
        <v>-5.176383660599935E-10</v>
      </c>
      <c r="JC227">
        <v>0.01793090377665582</v>
      </c>
      <c r="JD227">
        <v>0.002652576625932546</v>
      </c>
      <c r="JE227">
        <v>0.0004569377311329863</v>
      </c>
      <c r="JF227">
        <v>1.003524486243527E-07</v>
      </c>
      <c r="JG227">
        <v>2</v>
      </c>
      <c r="JH227">
        <v>1975</v>
      </c>
      <c r="JI227">
        <v>1</v>
      </c>
      <c r="JJ227">
        <v>26</v>
      </c>
      <c r="JK227">
        <v>201504.9</v>
      </c>
      <c r="JL227">
        <v>201505.1</v>
      </c>
      <c r="JM227">
        <v>0.531006</v>
      </c>
      <c r="JN227">
        <v>2.65259</v>
      </c>
      <c r="JO227">
        <v>1.49658</v>
      </c>
      <c r="JP227">
        <v>2.34253</v>
      </c>
      <c r="JQ227">
        <v>1.54907</v>
      </c>
      <c r="JR227">
        <v>2.39868</v>
      </c>
      <c r="JS227">
        <v>36.152</v>
      </c>
      <c r="JT227">
        <v>24.1751</v>
      </c>
      <c r="JU227">
        <v>18</v>
      </c>
      <c r="JV227">
        <v>483.081</v>
      </c>
      <c r="JW227">
        <v>492.755</v>
      </c>
      <c r="JX227">
        <v>27.1363</v>
      </c>
      <c r="JY227">
        <v>28.9908</v>
      </c>
      <c r="JZ227">
        <v>30.0004</v>
      </c>
      <c r="KA227">
        <v>29.1429</v>
      </c>
      <c r="KB227">
        <v>29.1229</v>
      </c>
      <c r="KC227">
        <v>10.7224</v>
      </c>
      <c r="KD227">
        <v>20.7075</v>
      </c>
      <c r="KE227">
        <v>80.25579999999999</v>
      </c>
      <c r="KF227">
        <v>27.1359</v>
      </c>
      <c r="KG227">
        <v>152.178</v>
      </c>
      <c r="KH227">
        <v>19.1466</v>
      </c>
      <c r="KI227">
        <v>101.893</v>
      </c>
      <c r="KJ227">
        <v>91.4097</v>
      </c>
    </row>
    <row r="228" spans="1:296">
      <c r="A228">
        <v>210</v>
      </c>
      <c r="B228">
        <v>1759079902.5</v>
      </c>
      <c r="C228">
        <v>6819.400000095367</v>
      </c>
      <c r="D228" t="s">
        <v>865</v>
      </c>
      <c r="E228" t="s">
        <v>866</v>
      </c>
      <c r="F228">
        <v>5</v>
      </c>
      <c r="G228" t="s">
        <v>832</v>
      </c>
      <c r="H228">
        <v>1759079895</v>
      </c>
      <c r="I228">
        <f>(J228)/1000</f>
        <v>0</v>
      </c>
      <c r="J228">
        <f>IF(DO228, AM228, AG228)</f>
        <v>0</v>
      </c>
      <c r="K228">
        <f>IF(DO228, AH228, AF228)</f>
        <v>0</v>
      </c>
      <c r="L228">
        <f>DQ228 - IF(AT228&gt;1, K228*DK228*100.0/(AV228), 0)</f>
        <v>0</v>
      </c>
      <c r="M228">
        <f>((S228-I228/2)*L228-K228)/(S228+I228/2)</f>
        <v>0</v>
      </c>
      <c r="N228">
        <f>M228*(DX228+DY228)/1000.0</f>
        <v>0</v>
      </c>
      <c r="O228">
        <f>(DQ228 - IF(AT228&gt;1, K228*DK228*100.0/(AV228), 0))*(DX228+DY228)/1000.0</f>
        <v>0</v>
      </c>
      <c r="P228">
        <f>2.0/((1/R228-1/Q228)+SIGN(R228)*SQRT((1/R228-1/Q228)*(1/R228-1/Q228) + 4*DL228/((DL228+1)*(DL228+1))*(2*1/R228*1/Q228-1/Q228*1/Q228)))</f>
        <v>0</v>
      </c>
      <c r="Q228">
        <f>IF(LEFT(DM228,1)&lt;&gt;"0",IF(LEFT(DM228,1)="1",3.0,DN228),$D$5+$E$5*(EE228*DX228/($K$5*1000))+$F$5*(EE228*DX228/($K$5*1000))*MAX(MIN(DK228,$J$5),$I$5)*MAX(MIN(DK228,$J$5),$I$5)+$G$5*MAX(MIN(DK228,$J$5),$I$5)*(EE228*DX228/($K$5*1000))+$H$5*(EE228*DX228/($K$5*1000))*(EE228*DX228/($K$5*1000)))</f>
        <v>0</v>
      </c>
      <c r="R228">
        <f>I228*(1000-(1000*0.61365*exp(17.502*V228/(240.97+V228))/(DX228+DY228)+DS228)/2)/(1000*0.61365*exp(17.502*V228/(240.97+V228))/(DX228+DY228)-DS228)</f>
        <v>0</v>
      </c>
      <c r="S228">
        <f>1/((DL228+1)/(P228/1.6)+1/(Q228/1.37)) + DL228/((DL228+1)/(P228/1.6) + DL228/(Q228/1.37))</f>
        <v>0</v>
      </c>
      <c r="T228">
        <f>(DG228*DJ228)</f>
        <v>0</v>
      </c>
      <c r="U228">
        <f>(DZ228+(T228+2*0.95*5.67E-8*(((DZ228+$B$9)+273)^4-(DZ228+273)^4)-44100*I228)/(1.84*29.3*Q228+8*0.95*5.67E-8*(DZ228+273)^3))</f>
        <v>0</v>
      </c>
      <c r="V228">
        <f>($C$9*EA228+$D$9*EB228+$E$9*U228)</f>
        <v>0</v>
      </c>
      <c r="W228">
        <f>0.61365*exp(17.502*V228/(240.97+V228))</f>
        <v>0</v>
      </c>
      <c r="X228">
        <f>(Y228/Z228*100)</f>
        <v>0</v>
      </c>
      <c r="Y228">
        <f>DS228*(DX228+DY228)/1000</f>
        <v>0</v>
      </c>
      <c r="Z228">
        <f>0.61365*exp(17.502*DZ228/(240.97+DZ228))</f>
        <v>0</v>
      </c>
      <c r="AA228">
        <f>(W228-DS228*(DX228+DY228)/1000)</f>
        <v>0</v>
      </c>
      <c r="AB228">
        <f>(-I228*44100)</f>
        <v>0</v>
      </c>
      <c r="AC228">
        <f>2*29.3*Q228*0.92*(DZ228-V228)</f>
        <v>0</v>
      </c>
      <c r="AD228">
        <f>2*0.95*5.67E-8*(((DZ228+$B$9)+273)^4-(V228+273)^4)</f>
        <v>0</v>
      </c>
      <c r="AE228">
        <f>T228+AD228+AB228+AC228</f>
        <v>0</v>
      </c>
      <c r="AF228">
        <f>DW228*AT228*(DR228-DQ228*(1000-AT228*DT228)/(1000-AT228*DS228))/(100*DK228)</f>
        <v>0</v>
      </c>
      <c r="AG228">
        <f>1000*DW228*AT228*(DS228-DT228)/(100*DK228*(1000-AT228*DS228))</f>
        <v>0</v>
      </c>
      <c r="AH228">
        <f>(AI228 - AJ228 - DX228*1E3/(8.314*(DZ228+273.15)) * AL228/DW228 * AK228) * DW228/(100*DK228) * (1000 - DT228)/1000</f>
        <v>0</v>
      </c>
      <c r="AI228">
        <v>173.2997427485049</v>
      </c>
      <c r="AJ228">
        <v>179.438503030303</v>
      </c>
      <c r="AK228">
        <v>-3.247915464347083</v>
      </c>
      <c r="AL228">
        <v>65.07899341637443</v>
      </c>
      <c r="AM228">
        <f>(AO228 - AN228 + DX228*1E3/(8.314*(DZ228+273.15)) * AQ228/DW228 * AP228) * DW228/(100*DK228) * 1000/(1000 - AO228)</f>
        <v>0</v>
      </c>
      <c r="AN228">
        <v>19.23966698228783</v>
      </c>
      <c r="AO228">
        <v>21.66926606060606</v>
      </c>
      <c r="AP228">
        <v>0.003832022354965314</v>
      </c>
      <c r="AQ228">
        <v>105.2538477165729</v>
      </c>
      <c r="AR228">
        <v>0</v>
      </c>
      <c r="AS228">
        <v>0</v>
      </c>
      <c r="AT228">
        <f>IF(AR228*$H$15&gt;=AV228,1.0,(AV228/(AV228-AR228*$H$15)))</f>
        <v>0</v>
      </c>
      <c r="AU228">
        <f>(AT228-1)*100</f>
        <v>0</v>
      </c>
      <c r="AV228">
        <f>MAX(0,($B$15+$C$15*EE228)/(1+$D$15*EE228)*DX228/(DZ228+273)*$E$15)</f>
        <v>0</v>
      </c>
      <c r="AW228" t="s">
        <v>437</v>
      </c>
      <c r="AX228" t="s">
        <v>437</v>
      </c>
      <c r="AY228">
        <v>0</v>
      </c>
      <c r="AZ228">
        <v>0</v>
      </c>
      <c r="BA228">
        <f>1-AY228/AZ228</f>
        <v>0</v>
      </c>
      <c r="BB228">
        <v>0</v>
      </c>
      <c r="BC228" t="s">
        <v>437</v>
      </c>
      <c r="BD228" t="s">
        <v>437</v>
      </c>
      <c r="BE228">
        <v>0</v>
      </c>
      <c r="BF228">
        <v>0</v>
      </c>
      <c r="BG228">
        <f>1-BE228/BF228</f>
        <v>0</v>
      </c>
      <c r="BH228">
        <v>0.5</v>
      </c>
      <c r="BI228">
        <f>DH228</f>
        <v>0</v>
      </c>
      <c r="BJ228">
        <f>K228</f>
        <v>0</v>
      </c>
      <c r="BK228">
        <f>BG228*BH228*BI228</f>
        <v>0</v>
      </c>
      <c r="BL228">
        <f>(BJ228-BB228)/BI228</f>
        <v>0</v>
      </c>
      <c r="BM228">
        <f>(AZ228-BF228)/BF228</f>
        <v>0</v>
      </c>
      <c r="BN228">
        <f>AY228/(BA228+AY228/BF228)</f>
        <v>0</v>
      </c>
      <c r="BO228" t="s">
        <v>437</v>
      </c>
      <c r="BP228">
        <v>0</v>
      </c>
      <c r="BQ228">
        <f>IF(BP228&lt;&gt;0, BP228, BN228)</f>
        <v>0</v>
      </c>
      <c r="BR228">
        <f>1-BQ228/BF228</f>
        <v>0</v>
      </c>
      <c r="BS228">
        <f>(BF228-BE228)/(BF228-BQ228)</f>
        <v>0</v>
      </c>
      <c r="BT228">
        <f>(AZ228-BF228)/(AZ228-BQ228)</f>
        <v>0</v>
      </c>
      <c r="BU228">
        <f>(BF228-BE228)/(BF228-AY228)</f>
        <v>0</v>
      </c>
      <c r="BV228">
        <f>(AZ228-BF228)/(AZ228-AY228)</f>
        <v>0</v>
      </c>
      <c r="BW228">
        <f>(BS228*BQ228/BE228)</f>
        <v>0</v>
      </c>
      <c r="BX228">
        <f>(1-BW228)</f>
        <v>0</v>
      </c>
      <c r="DG228">
        <f>$B$13*EF228+$C$13*EG228+$F$13*ER228*(1-EU228)</f>
        <v>0</v>
      </c>
      <c r="DH228">
        <f>DG228*DI228</f>
        <v>0</v>
      </c>
      <c r="DI228">
        <f>($B$13*$D$11+$C$13*$D$11+$F$13*((FE228+EW228)/MAX(FE228+EW228+FF228, 0.1)*$I$11+FF228/MAX(FE228+EW228+FF228, 0.1)*$J$11))/($B$13+$C$13+$F$13)</f>
        <v>0</v>
      </c>
      <c r="DJ228">
        <f>($B$13*$K$11+$C$13*$K$11+$F$13*((FE228+EW228)/MAX(FE228+EW228+FF228, 0.1)*$P$11+FF228/MAX(FE228+EW228+FF228, 0.1)*$Q$11))/($B$13+$C$13+$F$13)</f>
        <v>0</v>
      </c>
      <c r="DK228">
        <v>3.21</v>
      </c>
      <c r="DL228">
        <v>0.5</v>
      </c>
      <c r="DM228" t="s">
        <v>438</v>
      </c>
      <c r="DN228">
        <v>2</v>
      </c>
      <c r="DO228" t="b">
        <v>1</v>
      </c>
      <c r="DP228">
        <v>1759079895</v>
      </c>
      <c r="DQ228">
        <v>197.8414444444444</v>
      </c>
      <c r="DR228">
        <v>184.5858148148148</v>
      </c>
      <c r="DS228">
        <v>21.63792962962964</v>
      </c>
      <c r="DT228">
        <v>19.25130740740741</v>
      </c>
      <c r="DU228">
        <v>198.7596296296296</v>
      </c>
      <c r="DV228">
        <v>21.35402962962963</v>
      </c>
      <c r="DW228">
        <v>500.0193333333333</v>
      </c>
      <c r="DX228">
        <v>90.88652592592592</v>
      </c>
      <c r="DY228">
        <v>0.06764542962962963</v>
      </c>
      <c r="DZ228">
        <v>28.62681111111111</v>
      </c>
      <c r="EA228">
        <v>30.00328888888889</v>
      </c>
      <c r="EB228">
        <v>999.9000000000001</v>
      </c>
      <c r="EC228">
        <v>0</v>
      </c>
      <c r="ED228">
        <v>0</v>
      </c>
      <c r="EE228">
        <v>10009.26037037037</v>
      </c>
      <c r="EF228">
        <v>0</v>
      </c>
      <c r="EG228">
        <v>10.9892</v>
      </c>
      <c r="EH228">
        <v>13.25577037037037</v>
      </c>
      <c r="EI228">
        <v>202.2168518518519</v>
      </c>
      <c r="EJ228">
        <v>188.209037037037</v>
      </c>
      <c r="EK228">
        <v>2.386638148148148</v>
      </c>
      <c r="EL228">
        <v>184.5858148148148</v>
      </c>
      <c r="EM228">
        <v>19.25130740740741</v>
      </c>
      <c r="EN228">
        <v>1.966597037037037</v>
      </c>
      <c r="EO228">
        <v>1.749684074074074</v>
      </c>
      <c r="EP228">
        <v>17.17792962962963</v>
      </c>
      <c r="EQ228">
        <v>15.34437777777778</v>
      </c>
      <c r="ER228">
        <v>1999.986296296296</v>
      </c>
      <c r="ES228">
        <v>0.979997111111111</v>
      </c>
      <c r="ET228">
        <v>0.02000262592592593</v>
      </c>
      <c r="EU228">
        <v>0</v>
      </c>
      <c r="EV228">
        <v>450.8094444444444</v>
      </c>
      <c r="EW228">
        <v>5.00078</v>
      </c>
      <c r="EX228">
        <v>8821.518888888888</v>
      </c>
      <c r="EY228">
        <v>16379.51851851852</v>
      </c>
      <c r="EZ228">
        <v>39.5437037037037</v>
      </c>
      <c r="FA228">
        <v>40.42559259259259</v>
      </c>
      <c r="FB228">
        <v>39.85629629629629</v>
      </c>
      <c r="FC228">
        <v>40.07607407407407</v>
      </c>
      <c r="FD228">
        <v>40.65718518518517</v>
      </c>
      <c r="FE228">
        <v>1955.076296296296</v>
      </c>
      <c r="FF228">
        <v>39.90148148148149</v>
      </c>
      <c r="FG228">
        <v>0</v>
      </c>
      <c r="FH228">
        <v>1759079894.6</v>
      </c>
      <c r="FI228">
        <v>0</v>
      </c>
      <c r="FJ228">
        <v>450.8191538461538</v>
      </c>
      <c r="FK228">
        <v>-28.4447863221665</v>
      </c>
      <c r="FL228">
        <v>-555.0899146646807</v>
      </c>
      <c r="FM228">
        <v>8822.618461538461</v>
      </c>
      <c r="FN228">
        <v>15</v>
      </c>
      <c r="FO228">
        <v>0</v>
      </c>
      <c r="FP228" t="s">
        <v>439</v>
      </c>
      <c r="FQ228">
        <v>1746989605.5</v>
      </c>
      <c r="FR228">
        <v>1746989593.5</v>
      </c>
      <c r="FS228">
        <v>0</v>
      </c>
      <c r="FT228">
        <v>-0.274</v>
      </c>
      <c r="FU228">
        <v>-0.002</v>
      </c>
      <c r="FV228">
        <v>2.549</v>
      </c>
      <c r="FW228">
        <v>0.129</v>
      </c>
      <c r="FX228">
        <v>420</v>
      </c>
      <c r="FY228">
        <v>17</v>
      </c>
      <c r="FZ228">
        <v>0.02</v>
      </c>
      <c r="GA228">
        <v>0.04</v>
      </c>
      <c r="GB228">
        <v>12.84571219512195</v>
      </c>
      <c r="GC228">
        <v>8.079723344947736</v>
      </c>
      <c r="GD228">
        <v>0.7981459351232192</v>
      </c>
      <c r="GE228">
        <v>0</v>
      </c>
      <c r="GF228">
        <v>452.5503529411765</v>
      </c>
      <c r="GG228">
        <v>-33.04464476265711</v>
      </c>
      <c r="GH228">
        <v>3.270925556028385</v>
      </c>
      <c r="GI228">
        <v>0</v>
      </c>
      <c r="GJ228">
        <v>2.367274146341463</v>
      </c>
      <c r="GK228">
        <v>0.3813633449477394</v>
      </c>
      <c r="GL228">
        <v>0.03779799517045069</v>
      </c>
      <c r="GM228">
        <v>0</v>
      </c>
      <c r="GN228">
        <v>0</v>
      </c>
      <c r="GO228">
        <v>3</v>
      </c>
      <c r="GP228" t="s">
        <v>458</v>
      </c>
      <c r="GQ228">
        <v>3.10201</v>
      </c>
      <c r="GR228">
        <v>2.72587</v>
      </c>
      <c r="GS228">
        <v>0.0429232</v>
      </c>
      <c r="GT228">
        <v>0.0395928</v>
      </c>
      <c r="GU228">
        <v>0.100727</v>
      </c>
      <c r="GV228">
        <v>0.0938325</v>
      </c>
      <c r="GW228">
        <v>25002.5</v>
      </c>
      <c r="GX228">
        <v>22795.3</v>
      </c>
      <c r="GY228">
        <v>26688.4</v>
      </c>
      <c r="GZ228">
        <v>23957.8</v>
      </c>
      <c r="HA228">
        <v>38395.8</v>
      </c>
      <c r="HB228">
        <v>32089.4</v>
      </c>
      <c r="HC228">
        <v>46601.5</v>
      </c>
      <c r="HD228">
        <v>37903.5</v>
      </c>
      <c r="HE228">
        <v>1.87033</v>
      </c>
      <c r="HF228">
        <v>1.86182</v>
      </c>
      <c r="HG228">
        <v>0.124015</v>
      </c>
      <c r="HH228">
        <v>0</v>
      </c>
      <c r="HI228">
        <v>27.981</v>
      </c>
      <c r="HJ228">
        <v>999.9</v>
      </c>
      <c r="HK228">
        <v>46.6</v>
      </c>
      <c r="HL228">
        <v>31.4</v>
      </c>
      <c r="HM228">
        <v>23.6624</v>
      </c>
      <c r="HN228">
        <v>60.991</v>
      </c>
      <c r="HO228">
        <v>22.1875</v>
      </c>
      <c r="HP228">
        <v>1</v>
      </c>
      <c r="HQ228">
        <v>0.134888</v>
      </c>
      <c r="HR228">
        <v>0.229542</v>
      </c>
      <c r="HS228">
        <v>20.2809</v>
      </c>
      <c r="HT228">
        <v>5.21205</v>
      </c>
      <c r="HU228">
        <v>11.98</v>
      </c>
      <c r="HV228">
        <v>4.96345</v>
      </c>
      <c r="HW228">
        <v>3.27453</v>
      </c>
      <c r="HX228">
        <v>9999</v>
      </c>
      <c r="HY228">
        <v>9999</v>
      </c>
      <c r="HZ228">
        <v>9999</v>
      </c>
      <c r="IA228">
        <v>32.9</v>
      </c>
      <c r="IB228">
        <v>1.86397</v>
      </c>
      <c r="IC228">
        <v>1.86012</v>
      </c>
      <c r="ID228">
        <v>1.85837</v>
      </c>
      <c r="IE228">
        <v>1.85975</v>
      </c>
      <c r="IF228">
        <v>1.85989</v>
      </c>
      <c r="IG228">
        <v>1.85837</v>
      </c>
      <c r="IH228">
        <v>1.85745</v>
      </c>
      <c r="II228">
        <v>1.85242</v>
      </c>
      <c r="IJ228">
        <v>0</v>
      </c>
      <c r="IK228">
        <v>0</v>
      </c>
      <c r="IL228">
        <v>0</v>
      </c>
      <c r="IM228">
        <v>0</v>
      </c>
      <c r="IN228" t="s">
        <v>441</v>
      </c>
      <c r="IO228" t="s">
        <v>442</v>
      </c>
      <c r="IP228" t="s">
        <v>443</v>
      </c>
      <c r="IQ228" t="s">
        <v>443</v>
      </c>
      <c r="IR228" t="s">
        <v>443</v>
      </c>
      <c r="IS228" t="s">
        <v>443</v>
      </c>
      <c r="IT228">
        <v>0</v>
      </c>
      <c r="IU228">
        <v>100</v>
      </c>
      <c r="IV228">
        <v>100</v>
      </c>
      <c r="IW228">
        <v>-0.913</v>
      </c>
      <c r="IX228">
        <v>0.2847</v>
      </c>
      <c r="IY228">
        <v>-0.819046093373875</v>
      </c>
      <c r="IZ228">
        <v>-0.0008311593448893811</v>
      </c>
      <c r="JA228">
        <v>1.768286430498992E-06</v>
      </c>
      <c r="JB228">
        <v>-5.176383660599935E-10</v>
      </c>
      <c r="JC228">
        <v>0.01793090377665582</v>
      </c>
      <c r="JD228">
        <v>0.002652576625932546</v>
      </c>
      <c r="JE228">
        <v>0.0004569377311329863</v>
      </c>
      <c r="JF228">
        <v>1.003524486243527E-07</v>
      </c>
      <c r="JG228">
        <v>2</v>
      </c>
      <c r="JH228">
        <v>1975</v>
      </c>
      <c r="JI228">
        <v>1</v>
      </c>
      <c r="JJ228">
        <v>26</v>
      </c>
      <c r="JK228">
        <v>201505</v>
      </c>
      <c r="JL228">
        <v>201505.1</v>
      </c>
      <c r="JM228">
        <v>0.489502</v>
      </c>
      <c r="JN228">
        <v>2.65503</v>
      </c>
      <c r="JO228">
        <v>1.49658</v>
      </c>
      <c r="JP228">
        <v>2.34253</v>
      </c>
      <c r="JQ228">
        <v>1.54907</v>
      </c>
      <c r="JR228">
        <v>2.3291</v>
      </c>
      <c r="JS228">
        <v>36.152</v>
      </c>
      <c r="JT228">
        <v>24.1751</v>
      </c>
      <c r="JU228">
        <v>18</v>
      </c>
      <c r="JV228">
        <v>483.256</v>
      </c>
      <c r="JW228">
        <v>492.451</v>
      </c>
      <c r="JX228">
        <v>27.136</v>
      </c>
      <c r="JY228">
        <v>28.9938</v>
      </c>
      <c r="JZ228">
        <v>30.0001</v>
      </c>
      <c r="KA228">
        <v>29.1467</v>
      </c>
      <c r="KB228">
        <v>29.126</v>
      </c>
      <c r="KC228">
        <v>9.88069</v>
      </c>
      <c r="KD228">
        <v>20.7075</v>
      </c>
      <c r="KE228">
        <v>80.25579999999999</v>
      </c>
      <c r="KF228">
        <v>27.1441</v>
      </c>
      <c r="KG228">
        <v>132.142</v>
      </c>
      <c r="KH228">
        <v>19.1012</v>
      </c>
      <c r="KI228">
        <v>101.892</v>
      </c>
      <c r="KJ228">
        <v>91.40940000000001</v>
      </c>
    </row>
    <row r="229" spans="1:296">
      <c r="A229">
        <v>211</v>
      </c>
      <c r="B229">
        <v>1759079907.5</v>
      </c>
      <c r="C229">
        <v>6824.400000095367</v>
      </c>
      <c r="D229" t="s">
        <v>867</v>
      </c>
      <c r="E229" t="s">
        <v>868</v>
      </c>
      <c r="F229">
        <v>5</v>
      </c>
      <c r="G229" t="s">
        <v>832</v>
      </c>
      <c r="H229">
        <v>1759079899.714286</v>
      </c>
      <c r="I229">
        <f>(J229)/1000</f>
        <v>0</v>
      </c>
      <c r="J229">
        <f>IF(DO229, AM229, AG229)</f>
        <v>0</v>
      </c>
      <c r="K229">
        <f>IF(DO229, AH229, AF229)</f>
        <v>0</v>
      </c>
      <c r="L229">
        <f>DQ229 - IF(AT229&gt;1, K229*DK229*100.0/(AV229), 0)</f>
        <v>0</v>
      </c>
      <c r="M229">
        <f>((S229-I229/2)*L229-K229)/(S229+I229/2)</f>
        <v>0</v>
      </c>
      <c r="N229">
        <f>M229*(DX229+DY229)/1000.0</f>
        <v>0</v>
      </c>
      <c r="O229">
        <f>(DQ229 - IF(AT229&gt;1, K229*DK229*100.0/(AV229), 0))*(DX229+DY229)/1000.0</f>
        <v>0</v>
      </c>
      <c r="P229">
        <f>2.0/((1/R229-1/Q229)+SIGN(R229)*SQRT((1/R229-1/Q229)*(1/R229-1/Q229) + 4*DL229/((DL229+1)*(DL229+1))*(2*1/R229*1/Q229-1/Q229*1/Q229)))</f>
        <v>0</v>
      </c>
      <c r="Q229">
        <f>IF(LEFT(DM229,1)&lt;&gt;"0",IF(LEFT(DM229,1)="1",3.0,DN229),$D$5+$E$5*(EE229*DX229/($K$5*1000))+$F$5*(EE229*DX229/($K$5*1000))*MAX(MIN(DK229,$J$5),$I$5)*MAX(MIN(DK229,$J$5),$I$5)+$G$5*MAX(MIN(DK229,$J$5),$I$5)*(EE229*DX229/($K$5*1000))+$H$5*(EE229*DX229/($K$5*1000))*(EE229*DX229/($K$5*1000)))</f>
        <v>0</v>
      </c>
      <c r="R229">
        <f>I229*(1000-(1000*0.61365*exp(17.502*V229/(240.97+V229))/(DX229+DY229)+DS229)/2)/(1000*0.61365*exp(17.502*V229/(240.97+V229))/(DX229+DY229)-DS229)</f>
        <v>0</v>
      </c>
      <c r="S229">
        <f>1/((DL229+1)/(P229/1.6)+1/(Q229/1.37)) + DL229/((DL229+1)/(P229/1.6) + DL229/(Q229/1.37))</f>
        <v>0</v>
      </c>
      <c r="T229">
        <f>(DG229*DJ229)</f>
        <v>0</v>
      </c>
      <c r="U229">
        <f>(DZ229+(T229+2*0.95*5.67E-8*(((DZ229+$B$9)+273)^4-(DZ229+273)^4)-44100*I229)/(1.84*29.3*Q229+8*0.95*5.67E-8*(DZ229+273)^3))</f>
        <v>0</v>
      </c>
      <c r="V229">
        <f>($C$9*EA229+$D$9*EB229+$E$9*U229)</f>
        <v>0</v>
      </c>
      <c r="W229">
        <f>0.61365*exp(17.502*V229/(240.97+V229))</f>
        <v>0</v>
      </c>
      <c r="X229">
        <f>(Y229/Z229*100)</f>
        <v>0</v>
      </c>
      <c r="Y229">
        <f>DS229*(DX229+DY229)/1000</f>
        <v>0</v>
      </c>
      <c r="Z229">
        <f>0.61365*exp(17.502*DZ229/(240.97+DZ229))</f>
        <v>0</v>
      </c>
      <c r="AA229">
        <f>(W229-DS229*(DX229+DY229)/1000)</f>
        <v>0</v>
      </c>
      <c r="AB229">
        <f>(-I229*44100)</f>
        <v>0</v>
      </c>
      <c r="AC229">
        <f>2*29.3*Q229*0.92*(DZ229-V229)</f>
        <v>0</v>
      </c>
      <c r="AD229">
        <f>2*0.95*5.67E-8*(((DZ229+$B$9)+273)^4-(V229+273)^4)</f>
        <v>0</v>
      </c>
      <c r="AE229">
        <f>T229+AD229+AB229+AC229</f>
        <v>0</v>
      </c>
      <c r="AF229">
        <f>DW229*AT229*(DR229-DQ229*(1000-AT229*DT229)/(1000-AT229*DS229))/(100*DK229)</f>
        <v>0</v>
      </c>
      <c r="AG229">
        <f>1000*DW229*AT229*(DS229-DT229)/(100*DK229*(1000-AT229*DS229))</f>
        <v>0</v>
      </c>
      <c r="AH229">
        <f>(AI229 - AJ229 - DX229*1E3/(8.314*(DZ229+273.15)) * AL229/DW229 * AK229) * DW229/(100*DK229) * (1000 - DT229)/1000</f>
        <v>0</v>
      </c>
      <c r="AI229">
        <v>156.395895781985</v>
      </c>
      <c r="AJ229">
        <v>163.2086848484849</v>
      </c>
      <c r="AK229">
        <v>-3.24704128874244</v>
      </c>
      <c r="AL229">
        <v>65.07899341637443</v>
      </c>
      <c r="AM229">
        <f>(AO229 - AN229 + DX229*1E3/(8.314*(DZ229+273.15)) * AQ229/DW229 * AP229) * DW229/(100*DK229) * 1000/(1000 - AO229)</f>
        <v>0</v>
      </c>
      <c r="AN229">
        <v>19.19200378464057</v>
      </c>
      <c r="AO229">
        <v>21.69136909090908</v>
      </c>
      <c r="AP229">
        <v>0.001112617799673349</v>
      </c>
      <c r="AQ229">
        <v>105.2538477165729</v>
      </c>
      <c r="AR229">
        <v>0</v>
      </c>
      <c r="AS229">
        <v>0</v>
      </c>
      <c r="AT229">
        <f>IF(AR229*$H$15&gt;=AV229,1.0,(AV229/(AV229-AR229*$H$15)))</f>
        <v>0</v>
      </c>
      <c r="AU229">
        <f>(AT229-1)*100</f>
        <v>0</v>
      </c>
      <c r="AV229">
        <f>MAX(0,($B$15+$C$15*EE229)/(1+$D$15*EE229)*DX229/(DZ229+273)*$E$15)</f>
        <v>0</v>
      </c>
      <c r="AW229" t="s">
        <v>437</v>
      </c>
      <c r="AX229" t="s">
        <v>437</v>
      </c>
      <c r="AY229">
        <v>0</v>
      </c>
      <c r="AZ229">
        <v>0</v>
      </c>
      <c r="BA229">
        <f>1-AY229/AZ229</f>
        <v>0</v>
      </c>
      <c r="BB229">
        <v>0</v>
      </c>
      <c r="BC229" t="s">
        <v>437</v>
      </c>
      <c r="BD229" t="s">
        <v>437</v>
      </c>
      <c r="BE229">
        <v>0</v>
      </c>
      <c r="BF229">
        <v>0</v>
      </c>
      <c r="BG229">
        <f>1-BE229/BF229</f>
        <v>0</v>
      </c>
      <c r="BH229">
        <v>0.5</v>
      </c>
      <c r="BI229">
        <f>DH229</f>
        <v>0</v>
      </c>
      <c r="BJ229">
        <f>K229</f>
        <v>0</v>
      </c>
      <c r="BK229">
        <f>BG229*BH229*BI229</f>
        <v>0</v>
      </c>
      <c r="BL229">
        <f>(BJ229-BB229)/BI229</f>
        <v>0</v>
      </c>
      <c r="BM229">
        <f>(AZ229-BF229)/BF229</f>
        <v>0</v>
      </c>
      <c r="BN229">
        <f>AY229/(BA229+AY229/BF229)</f>
        <v>0</v>
      </c>
      <c r="BO229" t="s">
        <v>437</v>
      </c>
      <c r="BP229">
        <v>0</v>
      </c>
      <c r="BQ229">
        <f>IF(BP229&lt;&gt;0, BP229, BN229)</f>
        <v>0</v>
      </c>
      <c r="BR229">
        <f>1-BQ229/BF229</f>
        <v>0</v>
      </c>
      <c r="BS229">
        <f>(BF229-BE229)/(BF229-BQ229)</f>
        <v>0</v>
      </c>
      <c r="BT229">
        <f>(AZ229-BF229)/(AZ229-BQ229)</f>
        <v>0</v>
      </c>
      <c r="BU229">
        <f>(BF229-BE229)/(BF229-AY229)</f>
        <v>0</v>
      </c>
      <c r="BV229">
        <f>(AZ229-BF229)/(AZ229-AY229)</f>
        <v>0</v>
      </c>
      <c r="BW229">
        <f>(BS229*BQ229/BE229)</f>
        <v>0</v>
      </c>
      <c r="BX229">
        <f>(1-BW229)</f>
        <v>0</v>
      </c>
      <c r="DG229">
        <f>$B$13*EF229+$C$13*EG229+$F$13*ER229*(1-EU229)</f>
        <v>0</v>
      </c>
      <c r="DH229">
        <f>DG229*DI229</f>
        <v>0</v>
      </c>
      <c r="DI229">
        <f>($B$13*$D$11+$C$13*$D$11+$F$13*((FE229+EW229)/MAX(FE229+EW229+FF229, 0.1)*$I$11+FF229/MAX(FE229+EW229+FF229, 0.1)*$J$11))/($B$13+$C$13+$F$13)</f>
        <v>0</v>
      </c>
      <c r="DJ229">
        <f>($B$13*$K$11+$C$13*$K$11+$F$13*((FE229+EW229)/MAX(FE229+EW229+FF229, 0.1)*$P$11+FF229/MAX(FE229+EW229+FF229, 0.1)*$Q$11))/($B$13+$C$13+$F$13)</f>
        <v>0</v>
      </c>
      <c r="DK229">
        <v>3.21</v>
      </c>
      <c r="DL229">
        <v>0.5</v>
      </c>
      <c r="DM229" t="s">
        <v>438</v>
      </c>
      <c r="DN229">
        <v>2</v>
      </c>
      <c r="DO229" t="b">
        <v>1</v>
      </c>
      <c r="DP229">
        <v>1759079899.714286</v>
      </c>
      <c r="DQ229">
        <v>182.8345357142857</v>
      </c>
      <c r="DR229">
        <v>168.9507857142857</v>
      </c>
      <c r="DS229">
        <v>21.65851071428571</v>
      </c>
      <c r="DT229">
        <v>19.23078214285714</v>
      </c>
      <c r="DU229">
        <v>183.7494642857143</v>
      </c>
      <c r="DV229">
        <v>21.37417142857143</v>
      </c>
      <c r="DW229">
        <v>500.019892857143</v>
      </c>
      <c r="DX229">
        <v>90.8867535714286</v>
      </c>
      <c r="DY229">
        <v>0.06767447142857141</v>
      </c>
      <c r="DZ229">
        <v>28.62700357142857</v>
      </c>
      <c r="EA229">
        <v>30.00066071428571</v>
      </c>
      <c r="EB229">
        <v>999.9000000000002</v>
      </c>
      <c r="EC229">
        <v>0</v>
      </c>
      <c r="ED229">
        <v>0</v>
      </c>
      <c r="EE229">
        <v>10003.23464285714</v>
      </c>
      <c r="EF229">
        <v>0</v>
      </c>
      <c r="EG229">
        <v>10.9892</v>
      </c>
      <c r="EH229">
        <v>13.88386785714286</v>
      </c>
      <c r="EI229">
        <v>186.8817857142857</v>
      </c>
      <c r="EJ229">
        <v>172.2637142857143</v>
      </c>
      <c r="EK229">
        <v>2.427748571428572</v>
      </c>
      <c r="EL229">
        <v>168.9507857142857</v>
      </c>
      <c r="EM229">
        <v>19.23078214285714</v>
      </c>
      <c r="EN229">
        <v>1.968472857142857</v>
      </c>
      <c r="EO229">
        <v>1.747822857142857</v>
      </c>
      <c r="EP229">
        <v>17.19298928571428</v>
      </c>
      <c r="EQ229">
        <v>15.32779285714286</v>
      </c>
      <c r="ER229">
        <v>1999.997142857143</v>
      </c>
      <c r="ES229">
        <v>0.9799972499999997</v>
      </c>
      <c r="ET229">
        <v>0.02000247857142857</v>
      </c>
      <c r="EU229">
        <v>0</v>
      </c>
      <c r="EV229">
        <v>448.7697142857143</v>
      </c>
      <c r="EW229">
        <v>5.00078</v>
      </c>
      <c r="EX229">
        <v>8783.183214285715</v>
      </c>
      <c r="EY229">
        <v>16379.61071428572</v>
      </c>
      <c r="EZ229">
        <v>39.56210714285714</v>
      </c>
      <c r="FA229">
        <v>40.43942857142856</v>
      </c>
      <c r="FB229">
        <v>39.89489285714285</v>
      </c>
      <c r="FC229">
        <v>40.08003571428571</v>
      </c>
      <c r="FD229">
        <v>40.74078571428571</v>
      </c>
      <c r="FE229">
        <v>1955.087142857143</v>
      </c>
      <c r="FF229">
        <v>39.90071428571429</v>
      </c>
      <c r="FG229">
        <v>0</v>
      </c>
      <c r="FH229">
        <v>1759079899.4</v>
      </c>
      <c r="FI229">
        <v>0</v>
      </c>
      <c r="FJ229">
        <v>448.7376538461539</v>
      </c>
      <c r="FK229">
        <v>-23.92947008112408</v>
      </c>
      <c r="FL229">
        <v>-430.3357263811534</v>
      </c>
      <c r="FM229">
        <v>8783.08923076923</v>
      </c>
      <c r="FN229">
        <v>15</v>
      </c>
      <c r="FO229">
        <v>0</v>
      </c>
      <c r="FP229" t="s">
        <v>439</v>
      </c>
      <c r="FQ229">
        <v>1746989605.5</v>
      </c>
      <c r="FR229">
        <v>1746989593.5</v>
      </c>
      <c r="FS229">
        <v>0</v>
      </c>
      <c r="FT229">
        <v>-0.274</v>
      </c>
      <c r="FU229">
        <v>-0.002</v>
      </c>
      <c r="FV229">
        <v>2.549</v>
      </c>
      <c r="FW229">
        <v>0.129</v>
      </c>
      <c r="FX229">
        <v>420</v>
      </c>
      <c r="FY229">
        <v>17</v>
      </c>
      <c r="FZ229">
        <v>0.02</v>
      </c>
      <c r="GA229">
        <v>0.04</v>
      </c>
      <c r="GB229">
        <v>13.38549024390244</v>
      </c>
      <c r="GC229">
        <v>7.847882926829294</v>
      </c>
      <c r="GD229">
        <v>0.7749557412397358</v>
      </c>
      <c r="GE229">
        <v>0</v>
      </c>
      <c r="GF229">
        <v>450.384294117647</v>
      </c>
      <c r="GG229">
        <v>-27.37130634813261</v>
      </c>
      <c r="GH229">
        <v>2.703124646528773</v>
      </c>
      <c r="GI229">
        <v>0</v>
      </c>
      <c r="GJ229">
        <v>2.39844512195122</v>
      </c>
      <c r="GK229">
        <v>0.472730383275262</v>
      </c>
      <c r="GL229">
        <v>0.04756413344988833</v>
      </c>
      <c r="GM229">
        <v>0</v>
      </c>
      <c r="GN229">
        <v>0</v>
      </c>
      <c r="GO229">
        <v>3</v>
      </c>
      <c r="GP229" t="s">
        <v>458</v>
      </c>
      <c r="GQ229">
        <v>3.10177</v>
      </c>
      <c r="GR229">
        <v>2.72568</v>
      </c>
      <c r="GS229">
        <v>0.0394241</v>
      </c>
      <c r="GT229">
        <v>0.0358436</v>
      </c>
      <c r="GU229">
        <v>0.100799</v>
      </c>
      <c r="GV229">
        <v>0.0936787</v>
      </c>
      <c r="GW229">
        <v>25093.8</v>
      </c>
      <c r="GX229">
        <v>22884.3</v>
      </c>
      <c r="GY229">
        <v>26688.3</v>
      </c>
      <c r="GZ229">
        <v>23957.8</v>
      </c>
      <c r="HA229">
        <v>38392.3</v>
      </c>
      <c r="HB229">
        <v>32094.3</v>
      </c>
      <c r="HC229">
        <v>46601.5</v>
      </c>
      <c r="HD229">
        <v>37903.3</v>
      </c>
      <c r="HE229">
        <v>1.86983</v>
      </c>
      <c r="HF229">
        <v>1.86195</v>
      </c>
      <c r="HG229">
        <v>0.123806</v>
      </c>
      <c r="HH229">
        <v>0</v>
      </c>
      <c r="HI229">
        <v>27.9819</v>
      </c>
      <c r="HJ229">
        <v>999.9</v>
      </c>
      <c r="HK229">
        <v>46.6</v>
      </c>
      <c r="HL229">
        <v>31.3</v>
      </c>
      <c r="HM229">
        <v>23.5302</v>
      </c>
      <c r="HN229">
        <v>61.331</v>
      </c>
      <c r="HO229">
        <v>22.1074</v>
      </c>
      <c r="HP229">
        <v>1</v>
      </c>
      <c r="HQ229">
        <v>0.135041</v>
      </c>
      <c r="HR229">
        <v>0.245395</v>
      </c>
      <c r="HS229">
        <v>20.281</v>
      </c>
      <c r="HT229">
        <v>5.2125</v>
      </c>
      <c r="HU229">
        <v>11.9797</v>
      </c>
      <c r="HV229">
        <v>4.9636</v>
      </c>
      <c r="HW229">
        <v>3.27443</v>
      </c>
      <c r="HX229">
        <v>9999</v>
      </c>
      <c r="HY229">
        <v>9999</v>
      </c>
      <c r="HZ229">
        <v>9999</v>
      </c>
      <c r="IA229">
        <v>32.9</v>
      </c>
      <c r="IB229">
        <v>1.86398</v>
      </c>
      <c r="IC229">
        <v>1.8601</v>
      </c>
      <c r="ID229">
        <v>1.85838</v>
      </c>
      <c r="IE229">
        <v>1.85975</v>
      </c>
      <c r="IF229">
        <v>1.85989</v>
      </c>
      <c r="IG229">
        <v>1.85837</v>
      </c>
      <c r="IH229">
        <v>1.85745</v>
      </c>
      <c r="II229">
        <v>1.85242</v>
      </c>
      <c r="IJ229">
        <v>0</v>
      </c>
      <c r="IK229">
        <v>0</v>
      </c>
      <c r="IL229">
        <v>0</v>
      </c>
      <c r="IM229">
        <v>0</v>
      </c>
      <c r="IN229" t="s">
        <v>441</v>
      </c>
      <c r="IO229" t="s">
        <v>442</v>
      </c>
      <c r="IP229" t="s">
        <v>443</v>
      </c>
      <c r="IQ229" t="s">
        <v>443</v>
      </c>
      <c r="IR229" t="s">
        <v>443</v>
      </c>
      <c r="IS229" t="s">
        <v>443</v>
      </c>
      <c r="IT229">
        <v>0</v>
      </c>
      <c r="IU229">
        <v>100</v>
      </c>
      <c r="IV229">
        <v>100</v>
      </c>
      <c r="IW229">
        <v>-0.908</v>
      </c>
      <c r="IX229">
        <v>0.2851</v>
      </c>
      <c r="IY229">
        <v>-0.819046093373875</v>
      </c>
      <c r="IZ229">
        <v>-0.0008311593448893811</v>
      </c>
      <c r="JA229">
        <v>1.768286430498992E-06</v>
      </c>
      <c r="JB229">
        <v>-5.176383660599935E-10</v>
      </c>
      <c r="JC229">
        <v>0.01793090377665582</v>
      </c>
      <c r="JD229">
        <v>0.002652576625932546</v>
      </c>
      <c r="JE229">
        <v>0.0004569377311329863</v>
      </c>
      <c r="JF229">
        <v>1.003524486243527E-07</v>
      </c>
      <c r="JG229">
        <v>2</v>
      </c>
      <c r="JH229">
        <v>1975</v>
      </c>
      <c r="JI229">
        <v>1</v>
      </c>
      <c r="JJ229">
        <v>26</v>
      </c>
      <c r="JK229">
        <v>201505</v>
      </c>
      <c r="JL229">
        <v>201505.2</v>
      </c>
      <c r="JM229">
        <v>0.449219</v>
      </c>
      <c r="JN229">
        <v>2.64404</v>
      </c>
      <c r="JO229">
        <v>1.49658</v>
      </c>
      <c r="JP229">
        <v>2.34253</v>
      </c>
      <c r="JQ229">
        <v>1.54907</v>
      </c>
      <c r="JR229">
        <v>2.43896</v>
      </c>
      <c r="JS229">
        <v>36.152</v>
      </c>
      <c r="JT229">
        <v>24.1838</v>
      </c>
      <c r="JU229">
        <v>18</v>
      </c>
      <c r="JV229">
        <v>482.987</v>
      </c>
      <c r="JW229">
        <v>492.564</v>
      </c>
      <c r="JX229">
        <v>27.1394</v>
      </c>
      <c r="JY229">
        <v>28.9976</v>
      </c>
      <c r="JZ229">
        <v>30.0002</v>
      </c>
      <c r="KA229">
        <v>29.1498</v>
      </c>
      <c r="KB229">
        <v>29.1298</v>
      </c>
      <c r="KC229">
        <v>9.09493</v>
      </c>
      <c r="KD229">
        <v>20.9827</v>
      </c>
      <c r="KE229">
        <v>80.25579999999999</v>
      </c>
      <c r="KF229">
        <v>27.1405</v>
      </c>
      <c r="KG229">
        <v>118.786</v>
      </c>
      <c r="KH229">
        <v>19.0507</v>
      </c>
      <c r="KI229">
        <v>101.892</v>
      </c>
      <c r="KJ229">
        <v>91.4091</v>
      </c>
    </row>
    <row r="230" spans="1:296">
      <c r="A230">
        <v>212</v>
      </c>
      <c r="B230">
        <v>1759079912.5</v>
      </c>
      <c r="C230">
        <v>6829.400000095367</v>
      </c>
      <c r="D230" t="s">
        <v>869</v>
      </c>
      <c r="E230" t="s">
        <v>870</v>
      </c>
      <c r="F230">
        <v>5</v>
      </c>
      <c r="G230" t="s">
        <v>832</v>
      </c>
      <c r="H230">
        <v>1759079905</v>
      </c>
      <c r="I230">
        <f>(J230)/1000</f>
        <v>0</v>
      </c>
      <c r="J230">
        <f>IF(DO230, AM230, AG230)</f>
        <v>0</v>
      </c>
      <c r="K230">
        <f>IF(DO230, AH230, AF230)</f>
        <v>0</v>
      </c>
      <c r="L230">
        <f>DQ230 - IF(AT230&gt;1, K230*DK230*100.0/(AV230), 0)</f>
        <v>0</v>
      </c>
      <c r="M230">
        <f>((S230-I230/2)*L230-K230)/(S230+I230/2)</f>
        <v>0</v>
      </c>
      <c r="N230">
        <f>M230*(DX230+DY230)/1000.0</f>
        <v>0</v>
      </c>
      <c r="O230">
        <f>(DQ230 - IF(AT230&gt;1, K230*DK230*100.0/(AV230), 0))*(DX230+DY230)/1000.0</f>
        <v>0</v>
      </c>
      <c r="P230">
        <f>2.0/((1/R230-1/Q230)+SIGN(R230)*SQRT((1/R230-1/Q230)*(1/R230-1/Q230) + 4*DL230/((DL230+1)*(DL230+1))*(2*1/R230*1/Q230-1/Q230*1/Q230)))</f>
        <v>0</v>
      </c>
      <c r="Q230">
        <f>IF(LEFT(DM230,1)&lt;&gt;"0",IF(LEFT(DM230,1)="1",3.0,DN230),$D$5+$E$5*(EE230*DX230/($K$5*1000))+$F$5*(EE230*DX230/($K$5*1000))*MAX(MIN(DK230,$J$5),$I$5)*MAX(MIN(DK230,$J$5),$I$5)+$G$5*MAX(MIN(DK230,$J$5),$I$5)*(EE230*DX230/($K$5*1000))+$H$5*(EE230*DX230/($K$5*1000))*(EE230*DX230/($K$5*1000)))</f>
        <v>0</v>
      </c>
      <c r="R230">
        <f>I230*(1000-(1000*0.61365*exp(17.502*V230/(240.97+V230))/(DX230+DY230)+DS230)/2)/(1000*0.61365*exp(17.502*V230/(240.97+V230))/(DX230+DY230)-DS230)</f>
        <v>0</v>
      </c>
      <c r="S230">
        <f>1/((DL230+1)/(P230/1.6)+1/(Q230/1.37)) + DL230/((DL230+1)/(P230/1.6) + DL230/(Q230/1.37))</f>
        <v>0</v>
      </c>
      <c r="T230">
        <f>(DG230*DJ230)</f>
        <v>0</v>
      </c>
      <c r="U230">
        <f>(DZ230+(T230+2*0.95*5.67E-8*(((DZ230+$B$9)+273)^4-(DZ230+273)^4)-44100*I230)/(1.84*29.3*Q230+8*0.95*5.67E-8*(DZ230+273)^3))</f>
        <v>0</v>
      </c>
      <c r="V230">
        <f>($C$9*EA230+$D$9*EB230+$E$9*U230)</f>
        <v>0</v>
      </c>
      <c r="W230">
        <f>0.61365*exp(17.502*V230/(240.97+V230))</f>
        <v>0</v>
      </c>
      <c r="X230">
        <f>(Y230/Z230*100)</f>
        <v>0</v>
      </c>
      <c r="Y230">
        <f>DS230*(DX230+DY230)/1000</f>
        <v>0</v>
      </c>
      <c r="Z230">
        <f>0.61365*exp(17.502*DZ230/(240.97+DZ230))</f>
        <v>0</v>
      </c>
      <c r="AA230">
        <f>(W230-DS230*(DX230+DY230)/1000)</f>
        <v>0</v>
      </c>
      <c r="AB230">
        <f>(-I230*44100)</f>
        <v>0</v>
      </c>
      <c r="AC230">
        <f>2*29.3*Q230*0.92*(DZ230-V230)</f>
        <v>0</v>
      </c>
      <c r="AD230">
        <f>2*0.95*5.67E-8*(((DZ230+$B$9)+273)^4-(V230+273)^4)</f>
        <v>0</v>
      </c>
      <c r="AE230">
        <f>T230+AD230+AB230+AC230</f>
        <v>0</v>
      </c>
      <c r="AF230">
        <f>DW230*AT230*(DR230-DQ230*(1000-AT230*DT230)/(1000-AT230*DS230))/(100*DK230)</f>
        <v>0</v>
      </c>
      <c r="AG230">
        <f>1000*DW230*AT230*(DS230-DT230)/(100*DK230*(1000-AT230*DS230))</f>
        <v>0</v>
      </c>
      <c r="AH230">
        <f>(AI230 - AJ230 - DX230*1E3/(8.314*(DZ230+273.15)) * AL230/DW230 * AK230) * DW230/(100*DK230) * (1000 - DT230)/1000</f>
        <v>0</v>
      </c>
      <c r="AI230">
        <v>139.5479920723528</v>
      </c>
      <c r="AJ230">
        <v>147.0233212121212</v>
      </c>
      <c r="AK230">
        <v>-3.241858133666263</v>
      </c>
      <c r="AL230">
        <v>65.07899341637443</v>
      </c>
      <c r="AM230">
        <f>(AO230 - AN230 + DX230*1E3/(8.314*(DZ230+273.15)) * AQ230/DW230 * AP230) * DW230/(100*DK230) * 1000/(1000 - AO230)</f>
        <v>0</v>
      </c>
      <c r="AN230">
        <v>19.14772168343667</v>
      </c>
      <c r="AO230">
        <v>21.70774787878787</v>
      </c>
      <c r="AP230">
        <v>0.0004581602523273991</v>
      </c>
      <c r="AQ230">
        <v>105.2538477165729</v>
      </c>
      <c r="AR230">
        <v>0</v>
      </c>
      <c r="AS230">
        <v>0</v>
      </c>
      <c r="AT230">
        <f>IF(AR230*$H$15&gt;=AV230,1.0,(AV230/(AV230-AR230*$H$15)))</f>
        <v>0</v>
      </c>
      <c r="AU230">
        <f>(AT230-1)*100</f>
        <v>0</v>
      </c>
      <c r="AV230">
        <f>MAX(0,($B$15+$C$15*EE230)/(1+$D$15*EE230)*DX230/(DZ230+273)*$E$15)</f>
        <v>0</v>
      </c>
      <c r="AW230" t="s">
        <v>437</v>
      </c>
      <c r="AX230" t="s">
        <v>437</v>
      </c>
      <c r="AY230">
        <v>0</v>
      </c>
      <c r="AZ230">
        <v>0</v>
      </c>
      <c r="BA230">
        <f>1-AY230/AZ230</f>
        <v>0</v>
      </c>
      <c r="BB230">
        <v>0</v>
      </c>
      <c r="BC230" t="s">
        <v>437</v>
      </c>
      <c r="BD230" t="s">
        <v>437</v>
      </c>
      <c r="BE230">
        <v>0</v>
      </c>
      <c r="BF230">
        <v>0</v>
      </c>
      <c r="BG230">
        <f>1-BE230/BF230</f>
        <v>0</v>
      </c>
      <c r="BH230">
        <v>0.5</v>
      </c>
      <c r="BI230">
        <f>DH230</f>
        <v>0</v>
      </c>
      <c r="BJ230">
        <f>K230</f>
        <v>0</v>
      </c>
      <c r="BK230">
        <f>BG230*BH230*BI230</f>
        <v>0</v>
      </c>
      <c r="BL230">
        <f>(BJ230-BB230)/BI230</f>
        <v>0</v>
      </c>
      <c r="BM230">
        <f>(AZ230-BF230)/BF230</f>
        <v>0</v>
      </c>
      <c r="BN230">
        <f>AY230/(BA230+AY230/BF230)</f>
        <v>0</v>
      </c>
      <c r="BO230" t="s">
        <v>437</v>
      </c>
      <c r="BP230">
        <v>0</v>
      </c>
      <c r="BQ230">
        <f>IF(BP230&lt;&gt;0, BP230, BN230)</f>
        <v>0</v>
      </c>
      <c r="BR230">
        <f>1-BQ230/BF230</f>
        <v>0</v>
      </c>
      <c r="BS230">
        <f>(BF230-BE230)/(BF230-BQ230)</f>
        <v>0</v>
      </c>
      <c r="BT230">
        <f>(AZ230-BF230)/(AZ230-BQ230)</f>
        <v>0</v>
      </c>
      <c r="BU230">
        <f>(BF230-BE230)/(BF230-AY230)</f>
        <v>0</v>
      </c>
      <c r="BV230">
        <f>(AZ230-BF230)/(AZ230-AY230)</f>
        <v>0</v>
      </c>
      <c r="BW230">
        <f>(BS230*BQ230/BE230)</f>
        <v>0</v>
      </c>
      <c r="BX230">
        <f>(1-BW230)</f>
        <v>0</v>
      </c>
      <c r="DG230">
        <f>$B$13*EF230+$C$13*EG230+$F$13*ER230*(1-EU230)</f>
        <v>0</v>
      </c>
      <c r="DH230">
        <f>DG230*DI230</f>
        <v>0</v>
      </c>
      <c r="DI230">
        <f>($B$13*$D$11+$C$13*$D$11+$F$13*((FE230+EW230)/MAX(FE230+EW230+FF230, 0.1)*$I$11+FF230/MAX(FE230+EW230+FF230, 0.1)*$J$11))/($B$13+$C$13+$F$13)</f>
        <v>0</v>
      </c>
      <c r="DJ230">
        <f>($B$13*$K$11+$C$13*$K$11+$F$13*((FE230+EW230)/MAX(FE230+EW230+FF230, 0.1)*$P$11+FF230/MAX(FE230+EW230+FF230, 0.1)*$Q$11))/($B$13+$C$13+$F$13)</f>
        <v>0</v>
      </c>
      <c r="DK230">
        <v>3.21</v>
      </c>
      <c r="DL230">
        <v>0.5</v>
      </c>
      <c r="DM230" t="s">
        <v>438</v>
      </c>
      <c r="DN230">
        <v>2</v>
      </c>
      <c r="DO230" t="b">
        <v>1</v>
      </c>
      <c r="DP230">
        <v>1759079905</v>
      </c>
      <c r="DQ230">
        <v>166.0375925925926</v>
      </c>
      <c r="DR230">
        <v>151.4642962962963</v>
      </c>
      <c r="DS230">
        <v>21.68144444444444</v>
      </c>
      <c r="DT230">
        <v>19.19776296296297</v>
      </c>
      <c r="DU230">
        <v>166.9481851851852</v>
      </c>
      <c r="DV230">
        <v>21.39658888888889</v>
      </c>
      <c r="DW230">
        <v>499.9880000000001</v>
      </c>
      <c r="DX230">
        <v>90.88722592592592</v>
      </c>
      <c r="DY230">
        <v>0.06771138518518519</v>
      </c>
      <c r="DZ230">
        <v>28.62658518518519</v>
      </c>
      <c r="EA230">
        <v>29.99967407407407</v>
      </c>
      <c r="EB230">
        <v>999.9000000000001</v>
      </c>
      <c r="EC230">
        <v>0</v>
      </c>
      <c r="ED230">
        <v>0</v>
      </c>
      <c r="EE230">
        <v>9991.27037037037</v>
      </c>
      <c r="EF230">
        <v>0</v>
      </c>
      <c r="EG230">
        <v>10.9892</v>
      </c>
      <c r="EH230">
        <v>14.57346296296296</v>
      </c>
      <c r="EI230">
        <v>169.7169629629629</v>
      </c>
      <c r="EJ230">
        <v>154.4293703703704</v>
      </c>
      <c r="EK230">
        <v>2.483685555555556</v>
      </c>
      <c r="EL230">
        <v>151.4642962962963</v>
      </c>
      <c r="EM230">
        <v>19.19776296296297</v>
      </c>
      <c r="EN230">
        <v>1.970566296296296</v>
      </c>
      <c r="EO230">
        <v>1.744831481481482</v>
      </c>
      <c r="EP230">
        <v>17.20978518518518</v>
      </c>
      <c r="EQ230">
        <v>15.3011</v>
      </c>
      <c r="ER230">
        <v>1999.981481481481</v>
      </c>
      <c r="ES230">
        <v>0.979997111111111</v>
      </c>
      <c r="ET230">
        <v>0.02000261481481481</v>
      </c>
      <c r="EU230">
        <v>0</v>
      </c>
      <c r="EV230">
        <v>447.0004074074074</v>
      </c>
      <c r="EW230">
        <v>5.00078</v>
      </c>
      <c r="EX230">
        <v>8750.086666666666</v>
      </c>
      <c r="EY230">
        <v>16379.48148148148</v>
      </c>
      <c r="EZ230">
        <v>39.55988888888889</v>
      </c>
      <c r="FA230">
        <v>40.44418518518518</v>
      </c>
      <c r="FB230">
        <v>39.89559259259259</v>
      </c>
      <c r="FC230">
        <v>40.0807037037037</v>
      </c>
      <c r="FD230">
        <v>40.73577777777778</v>
      </c>
      <c r="FE230">
        <v>1955.071481481482</v>
      </c>
      <c r="FF230">
        <v>39.90037037037037</v>
      </c>
      <c r="FG230">
        <v>0</v>
      </c>
      <c r="FH230">
        <v>1759079904.8</v>
      </c>
      <c r="FI230">
        <v>0</v>
      </c>
      <c r="FJ230">
        <v>446.86104</v>
      </c>
      <c r="FK230">
        <v>-16.5535384820901</v>
      </c>
      <c r="FL230">
        <v>-304.2446158610249</v>
      </c>
      <c r="FM230">
        <v>8747.884399999999</v>
      </c>
      <c r="FN230">
        <v>15</v>
      </c>
      <c r="FO230">
        <v>0</v>
      </c>
      <c r="FP230" t="s">
        <v>439</v>
      </c>
      <c r="FQ230">
        <v>1746989605.5</v>
      </c>
      <c r="FR230">
        <v>1746989593.5</v>
      </c>
      <c r="FS230">
        <v>0</v>
      </c>
      <c r="FT230">
        <v>-0.274</v>
      </c>
      <c r="FU230">
        <v>-0.002</v>
      </c>
      <c r="FV230">
        <v>2.549</v>
      </c>
      <c r="FW230">
        <v>0.129</v>
      </c>
      <c r="FX230">
        <v>420</v>
      </c>
      <c r="FY230">
        <v>17</v>
      </c>
      <c r="FZ230">
        <v>0.02</v>
      </c>
      <c r="GA230">
        <v>0.04</v>
      </c>
      <c r="GB230">
        <v>14.15466</v>
      </c>
      <c r="GC230">
        <v>7.874318949343324</v>
      </c>
      <c r="GD230">
        <v>0.7586243964571664</v>
      </c>
      <c r="GE230">
        <v>0</v>
      </c>
      <c r="GF230">
        <v>448.2317352941177</v>
      </c>
      <c r="GG230">
        <v>-21.12643239878446</v>
      </c>
      <c r="GH230">
        <v>2.105068802967004</v>
      </c>
      <c r="GI230">
        <v>0</v>
      </c>
      <c r="GJ230">
        <v>2.4517655</v>
      </c>
      <c r="GK230">
        <v>0.6317387617260747</v>
      </c>
      <c r="GL230">
        <v>0.06175257148289452</v>
      </c>
      <c r="GM230">
        <v>0</v>
      </c>
      <c r="GN230">
        <v>0</v>
      </c>
      <c r="GO230">
        <v>3</v>
      </c>
      <c r="GP230" t="s">
        <v>458</v>
      </c>
      <c r="GQ230">
        <v>3.10193</v>
      </c>
      <c r="GR230">
        <v>2.72583</v>
      </c>
      <c r="GS230">
        <v>0.0358506</v>
      </c>
      <c r="GT230">
        <v>0.0320199</v>
      </c>
      <c r="GU230">
        <v>0.100849</v>
      </c>
      <c r="GV230">
        <v>0.0934895</v>
      </c>
      <c r="GW230">
        <v>25187.1</v>
      </c>
      <c r="GX230">
        <v>22974.8</v>
      </c>
      <c r="GY230">
        <v>26688.3</v>
      </c>
      <c r="GZ230">
        <v>23957.6</v>
      </c>
      <c r="HA230">
        <v>38389.4</v>
      </c>
      <c r="HB230">
        <v>32100.7</v>
      </c>
      <c r="HC230">
        <v>46601.1</v>
      </c>
      <c r="HD230">
        <v>37903.3</v>
      </c>
      <c r="HE230">
        <v>1.87018</v>
      </c>
      <c r="HF230">
        <v>1.86208</v>
      </c>
      <c r="HG230">
        <v>0.123553</v>
      </c>
      <c r="HH230">
        <v>0</v>
      </c>
      <c r="HI230">
        <v>27.9833</v>
      </c>
      <c r="HJ230">
        <v>999.9</v>
      </c>
      <c r="HK230">
        <v>46.6</v>
      </c>
      <c r="HL230">
        <v>31.4</v>
      </c>
      <c r="HM230">
        <v>23.6615</v>
      </c>
      <c r="HN230">
        <v>61.371</v>
      </c>
      <c r="HO230">
        <v>22.0353</v>
      </c>
      <c r="HP230">
        <v>1</v>
      </c>
      <c r="HQ230">
        <v>0.135302</v>
      </c>
      <c r="HR230">
        <v>0.241541</v>
      </c>
      <c r="HS230">
        <v>20.2808</v>
      </c>
      <c r="HT230">
        <v>5.2119</v>
      </c>
      <c r="HU230">
        <v>11.9798</v>
      </c>
      <c r="HV230">
        <v>4.96335</v>
      </c>
      <c r="HW230">
        <v>3.27438</v>
      </c>
      <c r="HX230">
        <v>9999</v>
      </c>
      <c r="HY230">
        <v>9999</v>
      </c>
      <c r="HZ230">
        <v>9999</v>
      </c>
      <c r="IA230">
        <v>32.9</v>
      </c>
      <c r="IB230">
        <v>1.86399</v>
      </c>
      <c r="IC230">
        <v>1.86008</v>
      </c>
      <c r="ID230">
        <v>1.85837</v>
      </c>
      <c r="IE230">
        <v>1.85976</v>
      </c>
      <c r="IF230">
        <v>1.85989</v>
      </c>
      <c r="IG230">
        <v>1.85837</v>
      </c>
      <c r="IH230">
        <v>1.85745</v>
      </c>
      <c r="II230">
        <v>1.85241</v>
      </c>
      <c r="IJ230">
        <v>0</v>
      </c>
      <c r="IK230">
        <v>0</v>
      </c>
      <c r="IL230">
        <v>0</v>
      </c>
      <c r="IM230">
        <v>0</v>
      </c>
      <c r="IN230" t="s">
        <v>441</v>
      </c>
      <c r="IO230" t="s">
        <v>442</v>
      </c>
      <c r="IP230" t="s">
        <v>443</v>
      </c>
      <c r="IQ230" t="s">
        <v>443</v>
      </c>
      <c r="IR230" t="s">
        <v>443</v>
      </c>
      <c r="IS230" t="s">
        <v>443</v>
      </c>
      <c r="IT230">
        <v>0</v>
      </c>
      <c r="IU230">
        <v>100</v>
      </c>
      <c r="IV230">
        <v>100</v>
      </c>
      <c r="IW230">
        <v>-0.903</v>
      </c>
      <c r="IX230">
        <v>0.2854</v>
      </c>
      <c r="IY230">
        <v>-0.819046093373875</v>
      </c>
      <c r="IZ230">
        <v>-0.0008311593448893811</v>
      </c>
      <c r="JA230">
        <v>1.768286430498992E-06</v>
      </c>
      <c r="JB230">
        <v>-5.176383660599935E-10</v>
      </c>
      <c r="JC230">
        <v>0.01793090377665582</v>
      </c>
      <c r="JD230">
        <v>0.002652576625932546</v>
      </c>
      <c r="JE230">
        <v>0.0004569377311329863</v>
      </c>
      <c r="JF230">
        <v>1.003524486243527E-07</v>
      </c>
      <c r="JG230">
        <v>2</v>
      </c>
      <c r="JH230">
        <v>1975</v>
      </c>
      <c r="JI230">
        <v>1</v>
      </c>
      <c r="JJ230">
        <v>26</v>
      </c>
      <c r="JK230">
        <v>201505.1</v>
      </c>
      <c r="JL230">
        <v>201505.3</v>
      </c>
      <c r="JM230">
        <v>0.407715</v>
      </c>
      <c r="JN230">
        <v>2.65503</v>
      </c>
      <c r="JO230">
        <v>1.49658</v>
      </c>
      <c r="JP230">
        <v>2.34253</v>
      </c>
      <c r="JQ230">
        <v>1.54907</v>
      </c>
      <c r="JR230">
        <v>2.47803</v>
      </c>
      <c r="JS230">
        <v>36.152</v>
      </c>
      <c r="JT230">
        <v>24.1751</v>
      </c>
      <c r="JU230">
        <v>18</v>
      </c>
      <c r="JV230">
        <v>483.214</v>
      </c>
      <c r="JW230">
        <v>492.673</v>
      </c>
      <c r="JX230">
        <v>27.1393</v>
      </c>
      <c r="JY230">
        <v>29.0007</v>
      </c>
      <c r="JZ230">
        <v>30.0004</v>
      </c>
      <c r="KA230">
        <v>29.1529</v>
      </c>
      <c r="KB230">
        <v>29.1328</v>
      </c>
      <c r="KC230">
        <v>8.24555</v>
      </c>
      <c r="KD230">
        <v>21.2613</v>
      </c>
      <c r="KE230">
        <v>80.25579999999999</v>
      </c>
      <c r="KF230">
        <v>27.1401</v>
      </c>
      <c r="KG230">
        <v>98.7496</v>
      </c>
      <c r="KH230">
        <v>18.9983</v>
      </c>
      <c r="KI230">
        <v>101.892</v>
      </c>
      <c r="KJ230">
        <v>91.4087</v>
      </c>
    </row>
    <row r="231" spans="1:296">
      <c r="A231">
        <v>213</v>
      </c>
      <c r="B231">
        <v>1759079917.5</v>
      </c>
      <c r="C231">
        <v>6834.400000095367</v>
      </c>
      <c r="D231" t="s">
        <v>871</v>
      </c>
      <c r="E231" t="s">
        <v>872</v>
      </c>
      <c r="F231">
        <v>5</v>
      </c>
      <c r="G231" t="s">
        <v>832</v>
      </c>
      <c r="H231">
        <v>1759079909.714286</v>
      </c>
      <c r="I231">
        <f>(J231)/1000</f>
        <v>0</v>
      </c>
      <c r="J231">
        <f>IF(DO231, AM231, AG231)</f>
        <v>0</v>
      </c>
      <c r="K231">
        <f>IF(DO231, AH231, AF231)</f>
        <v>0</v>
      </c>
      <c r="L231">
        <f>DQ231 - IF(AT231&gt;1, K231*DK231*100.0/(AV231), 0)</f>
        <v>0</v>
      </c>
      <c r="M231">
        <f>((S231-I231/2)*L231-K231)/(S231+I231/2)</f>
        <v>0</v>
      </c>
      <c r="N231">
        <f>M231*(DX231+DY231)/1000.0</f>
        <v>0</v>
      </c>
      <c r="O231">
        <f>(DQ231 - IF(AT231&gt;1, K231*DK231*100.0/(AV231), 0))*(DX231+DY231)/1000.0</f>
        <v>0</v>
      </c>
      <c r="P231">
        <f>2.0/((1/R231-1/Q231)+SIGN(R231)*SQRT((1/R231-1/Q231)*(1/R231-1/Q231) + 4*DL231/((DL231+1)*(DL231+1))*(2*1/R231*1/Q231-1/Q231*1/Q231)))</f>
        <v>0</v>
      </c>
      <c r="Q231">
        <f>IF(LEFT(DM231,1)&lt;&gt;"0",IF(LEFT(DM231,1)="1",3.0,DN231),$D$5+$E$5*(EE231*DX231/($K$5*1000))+$F$5*(EE231*DX231/($K$5*1000))*MAX(MIN(DK231,$J$5),$I$5)*MAX(MIN(DK231,$J$5),$I$5)+$G$5*MAX(MIN(DK231,$J$5),$I$5)*(EE231*DX231/($K$5*1000))+$H$5*(EE231*DX231/($K$5*1000))*(EE231*DX231/($K$5*1000)))</f>
        <v>0</v>
      </c>
      <c r="R231">
        <f>I231*(1000-(1000*0.61365*exp(17.502*V231/(240.97+V231))/(DX231+DY231)+DS231)/2)/(1000*0.61365*exp(17.502*V231/(240.97+V231))/(DX231+DY231)-DS231)</f>
        <v>0</v>
      </c>
      <c r="S231">
        <f>1/((DL231+1)/(P231/1.6)+1/(Q231/1.37)) + DL231/((DL231+1)/(P231/1.6) + DL231/(Q231/1.37))</f>
        <v>0</v>
      </c>
      <c r="T231">
        <f>(DG231*DJ231)</f>
        <v>0</v>
      </c>
      <c r="U231">
        <f>(DZ231+(T231+2*0.95*5.67E-8*(((DZ231+$B$9)+273)^4-(DZ231+273)^4)-44100*I231)/(1.84*29.3*Q231+8*0.95*5.67E-8*(DZ231+273)^3))</f>
        <v>0</v>
      </c>
      <c r="V231">
        <f>($C$9*EA231+$D$9*EB231+$E$9*U231)</f>
        <v>0</v>
      </c>
      <c r="W231">
        <f>0.61365*exp(17.502*V231/(240.97+V231))</f>
        <v>0</v>
      </c>
      <c r="X231">
        <f>(Y231/Z231*100)</f>
        <v>0</v>
      </c>
      <c r="Y231">
        <f>DS231*(DX231+DY231)/1000</f>
        <v>0</v>
      </c>
      <c r="Z231">
        <f>0.61365*exp(17.502*DZ231/(240.97+DZ231))</f>
        <v>0</v>
      </c>
      <c r="AA231">
        <f>(W231-DS231*(DX231+DY231)/1000)</f>
        <v>0</v>
      </c>
      <c r="AB231">
        <f>(-I231*44100)</f>
        <v>0</v>
      </c>
      <c r="AC231">
        <f>2*29.3*Q231*0.92*(DZ231-V231)</f>
        <v>0</v>
      </c>
      <c r="AD231">
        <f>2*0.95*5.67E-8*(((DZ231+$B$9)+273)^4-(V231+273)^4)</f>
        <v>0</v>
      </c>
      <c r="AE231">
        <f>T231+AD231+AB231+AC231</f>
        <v>0</v>
      </c>
      <c r="AF231">
        <f>DW231*AT231*(DR231-DQ231*(1000-AT231*DT231)/(1000-AT231*DS231))/(100*DK231)</f>
        <v>0</v>
      </c>
      <c r="AG231">
        <f>1000*DW231*AT231*(DS231-DT231)/(100*DK231*(1000-AT231*DS231))</f>
        <v>0</v>
      </c>
      <c r="AH231">
        <f>(AI231 - AJ231 - DX231*1E3/(8.314*(DZ231+273.15)) * AL231/DW231 * AK231) * DW231/(100*DK231) * (1000 - DT231)/1000</f>
        <v>0</v>
      </c>
      <c r="AI231">
        <v>122.5905899378961</v>
      </c>
      <c r="AJ231">
        <v>130.8085030303031</v>
      </c>
      <c r="AK231">
        <v>-3.242316144344616</v>
      </c>
      <c r="AL231">
        <v>65.07899341637443</v>
      </c>
      <c r="AM231">
        <f>(AO231 - AN231 + DX231*1E3/(8.314*(DZ231+273.15)) * AQ231/DW231 * AP231) * DW231/(100*DK231) * 1000/(1000 - AO231)</f>
        <v>0</v>
      </c>
      <c r="AN231">
        <v>19.08306690643397</v>
      </c>
      <c r="AO231">
        <v>21.71219333333333</v>
      </c>
      <c r="AP231">
        <v>1.959319591222602E-05</v>
      </c>
      <c r="AQ231">
        <v>105.2538477165729</v>
      </c>
      <c r="AR231">
        <v>0</v>
      </c>
      <c r="AS231">
        <v>0</v>
      </c>
      <c r="AT231">
        <f>IF(AR231*$H$15&gt;=AV231,1.0,(AV231/(AV231-AR231*$H$15)))</f>
        <v>0</v>
      </c>
      <c r="AU231">
        <f>(AT231-1)*100</f>
        <v>0</v>
      </c>
      <c r="AV231">
        <f>MAX(0,($B$15+$C$15*EE231)/(1+$D$15*EE231)*DX231/(DZ231+273)*$E$15)</f>
        <v>0</v>
      </c>
      <c r="AW231" t="s">
        <v>437</v>
      </c>
      <c r="AX231" t="s">
        <v>437</v>
      </c>
      <c r="AY231">
        <v>0</v>
      </c>
      <c r="AZ231">
        <v>0</v>
      </c>
      <c r="BA231">
        <f>1-AY231/AZ231</f>
        <v>0</v>
      </c>
      <c r="BB231">
        <v>0</v>
      </c>
      <c r="BC231" t="s">
        <v>437</v>
      </c>
      <c r="BD231" t="s">
        <v>437</v>
      </c>
      <c r="BE231">
        <v>0</v>
      </c>
      <c r="BF231">
        <v>0</v>
      </c>
      <c r="BG231">
        <f>1-BE231/BF231</f>
        <v>0</v>
      </c>
      <c r="BH231">
        <v>0.5</v>
      </c>
      <c r="BI231">
        <f>DH231</f>
        <v>0</v>
      </c>
      <c r="BJ231">
        <f>K231</f>
        <v>0</v>
      </c>
      <c r="BK231">
        <f>BG231*BH231*BI231</f>
        <v>0</v>
      </c>
      <c r="BL231">
        <f>(BJ231-BB231)/BI231</f>
        <v>0</v>
      </c>
      <c r="BM231">
        <f>(AZ231-BF231)/BF231</f>
        <v>0</v>
      </c>
      <c r="BN231">
        <f>AY231/(BA231+AY231/BF231)</f>
        <v>0</v>
      </c>
      <c r="BO231" t="s">
        <v>437</v>
      </c>
      <c r="BP231">
        <v>0</v>
      </c>
      <c r="BQ231">
        <f>IF(BP231&lt;&gt;0, BP231, BN231)</f>
        <v>0</v>
      </c>
      <c r="BR231">
        <f>1-BQ231/BF231</f>
        <v>0</v>
      </c>
      <c r="BS231">
        <f>(BF231-BE231)/(BF231-BQ231)</f>
        <v>0</v>
      </c>
      <c r="BT231">
        <f>(AZ231-BF231)/(AZ231-BQ231)</f>
        <v>0</v>
      </c>
      <c r="BU231">
        <f>(BF231-BE231)/(BF231-AY231)</f>
        <v>0</v>
      </c>
      <c r="BV231">
        <f>(AZ231-BF231)/(AZ231-AY231)</f>
        <v>0</v>
      </c>
      <c r="BW231">
        <f>(BS231*BQ231/BE231)</f>
        <v>0</v>
      </c>
      <c r="BX231">
        <f>(1-BW231)</f>
        <v>0</v>
      </c>
      <c r="DG231">
        <f>$B$13*EF231+$C$13*EG231+$F$13*ER231*(1-EU231)</f>
        <v>0</v>
      </c>
      <c r="DH231">
        <f>DG231*DI231</f>
        <v>0</v>
      </c>
      <c r="DI231">
        <f>($B$13*$D$11+$C$13*$D$11+$F$13*((FE231+EW231)/MAX(FE231+EW231+FF231, 0.1)*$I$11+FF231/MAX(FE231+EW231+FF231, 0.1)*$J$11))/($B$13+$C$13+$F$13)</f>
        <v>0</v>
      </c>
      <c r="DJ231">
        <f>($B$13*$K$11+$C$13*$K$11+$F$13*((FE231+EW231)/MAX(FE231+EW231+FF231, 0.1)*$P$11+FF231/MAX(FE231+EW231+FF231, 0.1)*$Q$11))/($B$13+$C$13+$F$13)</f>
        <v>0</v>
      </c>
      <c r="DK231">
        <v>3.21</v>
      </c>
      <c r="DL231">
        <v>0.5</v>
      </c>
      <c r="DM231" t="s">
        <v>438</v>
      </c>
      <c r="DN231">
        <v>2</v>
      </c>
      <c r="DO231" t="b">
        <v>1</v>
      </c>
      <c r="DP231">
        <v>1759079909.714286</v>
      </c>
      <c r="DQ231">
        <v>151.0768214285714</v>
      </c>
      <c r="DR231">
        <v>135.8347857142857</v>
      </c>
      <c r="DS231">
        <v>21.69775714285715</v>
      </c>
      <c r="DT231">
        <v>19.150475</v>
      </c>
      <c r="DU231">
        <v>151.9827142857143</v>
      </c>
      <c r="DV231">
        <v>21.41253571428572</v>
      </c>
      <c r="DW231">
        <v>499.9778928571428</v>
      </c>
      <c r="DX231">
        <v>90.88732142857143</v>
      </c>
      <c r="DY231">
        <v>0.06771018571428572</v>
      </c>
      <c r="DZ231">
        <v>28.62703571428571</v>
      </c>
      <c r="EA231">
        <v>29.99413571428572</v>
      </c>
      <c r="EB231">
        <v>999.9000000000002</v>
      </c>
      <c r="EC231">
        <v>0</v>
      </c>
      <c r="ED231">
        <v>0</v>
      </c>
      <c r="EE231">
        <v>9991.582142857142</v>
      </c>
      <c r="EF231">
        <v>0</v>
      </c>
      <c r="EG231">
        <v>10.97923928571428</v>
      </c>
      <c r="EH231">
        <v>15.24216071428572</v>
      </c>
      <c r="EI231">
        <v>154.4272857142857</v>
      </c>
      <c r="EJ231">
        <v>138.4874285714286</v>
      </c>
      <c r="EK231">
        <v>2.547283928571428</v>
      </c>
      <c r="EL231">
        <v>135.8347857142857</v>
      </c>
      <c r="EM231">
        <v>19.150475</v>
      </c>
      <c r="EN231">
        <v>1.972050357142857</v>
      </c>
      <c r="EO231">
        <v>1.740535357142857</v>
      </c>
      <c r="EP231">
        <v>17.22168571428572</v>
      </c>
      <c r="EQ231">
        <v>15.26269642857143</v>
      </c>
      <c r="ER231">
        <v>2000.014642857142</v>
      </c>
      <c r="ES231">
        <v>0.979997464285714</v>
      </c>
      <c r="ET231">
        <v>0.02000225</v>
      </c>
      <c r="EU231">
        <v>0</v>
      </c>
      <c r="EV231">
        <v>445.8418571428571</v>
      </c>
      <c r="EW231">
        <v>5.00078</v>
      </c>
      <c r="EX231">
        <v>8729.38857142857</v>
      </c>
      <c r="EY231">
        <v>16379.74285714286</v>
      </c>
      <c r="EZ231">
        <v>39.56435714285713</v>
      </c>
      <c r="FA231">
        <v>40.44392857142856</v>
      </c>
      <c r="FB231">
        <v>39.89039285714285</v>
      </c>
      <c r="FC231">
        <v>40.07999999999999</v>
      </c>
      <c r="FD231">
        <v>40.74975</v>
      </c>
      <c r="FE231">
        <v>1955.104642857143</v>
      </c>
      <c r="FF231">
        <v>39.90035714285715</v>
      </c>
      <c r="FG231">
        <v>0</v>
      </c>
      <c r="FH231">
        <v>1759079909.6</v>
      </c>
      <c r="FI231">
        <v>0</v>
      </c>
      <c r="FJ231">
        <v>445.7442</v>
      </c>
      <c r="FK231">
        <v>-10.68700001532281</v>
      </c>
      <c r="FL231">
        <v>-211.0515387614189</v>
      </c>
      <c r="FM231">
        <v>8727.223600000001</v>
      </c>
      <c r="FN231">
        <v>15</v>
      </c>
      <c r="FO231">
        <v>0</v>
      </c>
      <c r="FP231" t="s">
        <v>439</v>
      </c>
      <c r="FQ231">
        <v>1746989605.5</v>
      </c>
      <c r="FR231">
        <v>1746989593.5</v>
      </c>
      <c r="FS231">
        <v>0</v>
      </c>
      <c r="FT231">
        <v>-0.274</v>
      </c>
      <c r="FU231">
        <v>-0.002</v>
      </c>
      <c r="FV231">
        <v>2.549</v>
      </c>
      <c r="FW231">
        <v>0.129</v>
      </c>
      <c r="FX231">
        <v>420</v>
      </c>
      <c r="FY231">
        <v>17</v>
      </c>
      <c r="FZ231">
        <v>0.02</v>
      </c>
      <c r="GA231">
        <v>0.04</v>
      </c>
      <c r="GB231">
        <v>14.86506829268292</v>
      </c>
      <c r="GC231">
        <v>8.44146271777004</v>
      </c>
      <c r="GD231">
        <v>0.8331266060315038</v>
      </c>
      <c r="GE231">
        <v>0</v>
      </c>
      <c r="GF231">
        <v>446.6216470588235</v>
      </c>
      <c r="GG231">
        <v>-14.84956454961106</v>
      </c>
      <c r="GH231">
        <v>1.506189150732888</v>
      </c>
      <c r="GI231">
        <v>0</v>
      </c>
      <c r="GJ231">
        <v>2.511952926829268</v>
      </c>
      <c r="GK231">
        <v>0.7856105226480888</v>
      </c>
      <c r="GL231">
        <v>0.07764892464645434</v>
      </c>
      <c r="GM231">
        <v>0</v>
      </c>
      <c r="GN231">
        <v>0</v>
      </c>
      <c r="GO231">
        <v>3</v>
      </c>
      <c r="GP231" t="s">
        <v>458</v>
      </c>
      <c r="GQ231">
        <v>3.10186</v>
      </c>
      <c r="GR231">
        <v>2.72574</v>
      </c>
      <c r="GS231">
        <v>0.0321861</v>
      </c>
      <c r="GT231">
        <v>0.02808</v>
      </c>
      <c r="GU231">
        <v>0.100857</v>
      </c>
      <c r="GV231">
        <v>0.0933085</v>
      </c>
      <c r="GW231">
        <v>25282.5</v>
      </c>
      <c r="GX231">
        <v>23068</v>
      </c>
      <c r="GY231">
        <v>26688</v>
      </c>
      <c r="GZ231">
        <v>23957.3</v>
      </c>
      <c r="HA231">
        <v>38388.5</v>
      </c>
      <c r="HB231">
        <v>32106.7</v>
      </c>
      <c r="HC231">
        <v>46600.9</v>
      </c>
      <c r="HD231">
        <v>37903.2</v>
      </c>
      <c r="HE231">
        <v>1.87035</v>
      </c>
      <c r="HF231">
        <v>1.8615</v>
      </c>
      <c r="HG231">
        <v>0.12181</v>
      </c>
      <c r="HH231">
        <v>0</v>
      </c>
      <c r="HI231">
        <v>27.9833</v>
      </c>
      <c r="HJ231">
        <v>999.9</v>
      </c>
      <c r="HK231">
        <v>46.6</v>
      </c>
      <c r="HL231">
        <v>31.3</v>
      </c>
      <c r="HM231">
        <v>23.5313</v>
      </c>
      <c r="HN231">
        <v>61.411</v>
      </c>
      <c r="HO231">
        <v>22.0753</v>
      </c>
      <c r="HP231">
        <v>1</v>
      </c>
      <c r="HQ231">
        <v>0.135622</v>
      </c>
      <c r="HR231">
        <v>0.242522</v>
      </c>
      <c r="HS231">
        <v>20.281</v>
      </c>
      <c r="HT231">
        <v>5.2116</v>
      </c>
      <c r="HU231">
        <v>11.9794</v>
      </c>
      <c r="HV231">
        <v>4.9635</v>
      </c>
      <c r="HW231">
        <v>3.27443</v>
      </c>
      <c r="HX231">
        <v>9999</v>
      </c>
      <c r="HY231">
        <v>9999</v>
      </c>
      <c r="HZ231">
        <v>9999</v>
      </c>
      <c r="IA231">
        <v>32.9</v>
      </c>
      <c r="IB231">
        <v>1.86398</v>
      </c>
      <c r="IC231">
        <v>1.86012</v>
      </c>
      <c r="ID231">
        <v>1.85837</v>
      </c>
      <c r="IE231">
        <v>1.85976</v>
      </c>
      <c r="IF231">
        <v>1.85989</v>
      </c>
      <c r="IG231">
        <v>1.85837</v>
      </c>
      <c r="IH231">
        <v>1.85745</v>
      </c>
      <c r="II231">
        <v>1.85242</v>
      </c>
      <c r="IJ231">
        <v>0</v>
      </c>
      <c r="IK231">
        <v>0</v>
      </c>
      <c r="IL231">
        <v>0</v>
      </c>
      <c r="IM231">
        <v>0</v>
      </c>
      <c r="IN231" t="s">
        <v>441</v>
      </c>
      <c r="IO231" t="s">
        <v>442</v>
      </c>
      <c r="IP231" t="s">
        <v>443</v>
      </c>
      <c r="IQ231" t="s">
        <v>443</v>
      </c>
      <c r="IR231" t="s">
        <v>443</v>
      </c>
      <c r="IS231" t="s">
        <v>443</v>
      </c>
      <c r="IT231">
        <v>0</v>
      </c>
      <c r="IU231">
        <v>100</v>
      </c>
      <c r="IV231">
        <v>100</v>
      </c>
      <c r="IW231">
        <v>-0.898</v>
      </c>
      <c r="IX231">
        <v>0.2855</v>
      </c>
      <c r="IY231">
        <v>-0.819046093373875</v>
      </c>
      <c r="IZ231">
        <v>-0.0008311593448893811</v>
      </c>
      <c r="JA231">
        <v>1.768286430498992E-06</v>
      </c>
      <c r="JB231">
        <v>-5.176383660599935E-10</v>
      </c>
      <c r="JC231">
        <v>0.01793090377665582</v>
      </c>
      <c r="JD231">
        <v>0.002652576625932546</v>
      </c>
      <c r="JE231">
        <v>0.0004569377311329863</v>
      </c>
      <c r="JF231">
        <v>1.003524486243527E-07</v>
      </c>
      <c r="JG231">
        <v>2</v>
      </c>
      <c r="JH231">
        <v>1975</v>
      </c>
      <c r="JI231">
        <v>1</v>
      </c>
      <c r="JJ231">
        <v>26</v>
      </c>
      <c r="JK231">
        <v>201505.2</v>
      </c>
      <c r="JL231">
        <v>201505.4</v>
      </c>
      <c r="JM231">
        <v>0.367432</v>
      </c>
      <c r="JN231">
        <v>2.66724</v>
      </c>
      <c r="JO231">
        <v>1.49658</v>
      </c>
      <c r="JP231">
        <v>2.34253</v>
      </c>
      <c r="JQ231">
        <v>1.54907</v>
      </c>
      <c r="JR231">
        <v>2.45483</v>
      </c>
      <c r="JS231">
        <v>36.1754</v>
      </c>
      <c r="JT231">
        <v>24.1751</v>
      </c>
      <c r="JU231">
        <v>18</v>
      </c>
      <c r="JV231">
        <v>483.344</v>
      </c>
      <c r="JW231">
        <v>492.324</v>
      </c>
      <c r="JX231">
        <v>27.1398</v>
      </c>
      <c r="JY231">
        <v>29.0038</v>
      </c>
      <c r="JZ231">
        <v>30.0003</v>
      </c>
      <c r="KA231">
        <v>29.1566</v>
      </c>
      <c r="KB231">
        <v>29.1365</v>
      </c>
      <c r="KC231">
        <v>7.44946</v>
      </c>
      <c r="KD231">
        <v>21.538</v>
      </c>
      <c r="KE231">
        <v>80.25579999999999</v>
      </c>
      <c r="KF231">
        <v>27.1399</v>
      </c>
      <c r="KG231">
        <v>85.3925</v>
      </c>
      <c r="KH231">
        <v>18.9508</v>
      </c>
      <c r="KI231">
        <v>101.891</v>
      </c>
      <c r="KJ231">
        <v>91.40819999999999</v>
      </c>
    </row>
    <row r="232" spans="1:296">
      <c r="A232">
        <v>214</v>
      </c>
      <c r="B232">
        <v>1759079922</v>
      </c>
      <c r="C232">
        <v>6838.900000095367</v>
      </c>
      <c r="D232" t="s">
        <v>873</v>
      </c>
      <c r="E232" t="s">
        <v>874</v>
      </c>
      <c r="F232">
        <v>5</v>
      </c>
      <c r="G232" t="s">
        <v>832</v>
      </c>
      <c r="H232">
        <v>1759079914.160714</v>
      </c>
      <c r="I232">
        <f>(J232)/1000</f>
        <v>0</v>
      </c>
      <c r="J232">
        <f>IF(DO232, AM232, AG232)</f>
        <v>0</v>
      </c>
      <c r="K232">
        <f>IF(DO232, AH232, AF232)</f>
        <v>0</v>
      </c>
      <c r="L232">
        <f>DQ232 - IF(AT232&gt;1, K232*DK232*100.0/(AV232), 0)</f>
        <v>0</v>
      </c>
      <c r="M232">
        <f>((S232-I232/2)*L232-K232)/(S232+I232/2)</f>
        <v>0</v>
      </c>
      <c r="N232">
        <f>M232*(DX232+DY232)/1000.0</f>
        <v>0</v>
      </c>
      <c r="O232">
        <f>(DQ232 - IF(AT232&gt;1, K232*DK232*100.0/(AV232), 0))*(DX232+DY232)/1000.0</f>
        <v>0</v>
      </c>
      <c r="P232">
        <f>2.0/((1/R232-1/Q232)+SIGN(R232)*SQRT((1/R232-1/Q232)*(1/R232-1/Q232) + 4*DL232/((DL232+1)*(DL232+1))*(2*1/R232*1/Q232-1/Q232*1/Q232)))</f>
        <v>0</v>
      </c>
      <c r="Q232">
        <f>IF(LEFT(DM232,1)&lt;&gt;"0",IF(LEFT(DM232,1)="1",3.0,DN232),$D$5+$E$5*(EE232*DX232/($K$5*1000))+$F$5*(EE232*DX232/($K$5*1000))*MAX(MIN(DK232,$J$5),$I$5)*MAX(MIN(DK232,$J$5),$I$5)+$G$5*MAX(MIN(DK232,$J$5),$I$5)*(EE232*DX232/($K$5*1000))+$H$5*(EE232*DX232/($K$5*1000))*(EE232*DX232/($K$5*1000)))</f>
        <v>0</v>
      </c>
      <c r="R232">
        <f>I232*(1000-(1000*0.61365*exp(17.502*V232/(240.97+V232))/(DX232+DY232)+DS232)/2)/(1000*0.61365*exp(17.502*V232/(240.97+V232))/(DX232+DY232)-DS232)</f>
        <v>0</v>
      </c>
      <c r="S232">
        <f>1/((DL232+1)/(P232/1.6)+1/(Q232/1.37)) + DL232/((DL232+1)/(P232/1.6) + DL232/(Q232/1.37))</f>
        <v>0</v>
      </c>
      <c r="T232">
        <f>(DG232*DJ232)</f>
        <v>0</v>
      </c>
      <c r="U232">
        <f>(DZ232+(T232+2*0.95*5.67E-8*(((DZ232+$B$9)+273)^4-(DZ232+273)^4)-44100*I232)/(1.84*29.3*Q232+8*0.95*5.67E-8*(DZ232+273)^3))</f>
        <v>0</v>
      </c>
      <c r="V232">
        <f>($C$9*EA232+$D$9*EB232+$E$9*U232)</f>
        <v>0</v>
      </c>
      <c r="W232">
        <f>0.61365*exp(17.502*V232/(240.97+V232))</f>
        <v>0</v>
      </c>
      <c r="X232">
        <f>(Y232/Z232*100)</f>
        <v>0</v>
      </c>
      <c r="Y232">
        <f>DS232*(DX232+DY232)/1000</f>
        <v>0</v>
      </c>
      <c r="Z232">
        <f>0.61365*exp(17.502*DZ232/(240.97+DZ232))</f>
        <v>0</v>
      </c>
      <c r="AA232">
        <f>(W232-DS232*(DX232+DY232)/1000)</f>
        <v>0</v>
      </c>
      <c r="AB232">
        <f>(-I232*44100)</f>
        <v>0</v>
      </c>
      <c r="AC232">
        <f>2*29.3*Q232*0.92*(DZ232-V232)</f>
        <v>0</v>
      </c>
      <c r="AD232">
        <f>2*0.95*5.67E-8*(((DZ232+$B$9)+273)^4-(V232+273)^4)</f>
        <v>0</v>
      </c>
      <c r="AE232">
        <f>T232+AD232+AB232+AC232</f>
        <v>0</v>
      </c>
      <c r="AF232">
        <f>DW232*AT232*(DR232-DQ232*(1000-AT232*DT232)/(1000-AT232*DS232))/(100*DK232)</f>
        <v>0</v>
      </c>
      <c r="AG232">
        <f>1000*DW232*AT232*(DS232-DT232)/(100*DK232*(1000-AT232*DS232))</f>
        <v>0</v>
      </c>
      <c r="AH232">
        <f>(AI232 - AJ232 - DX232*1E3/(8.314*(DZ232+273.15)) * AL232/DW232 * AK232) * DW232/(100*DK232) * (1000 - DT232)/1000</f>
        <v>0</v>
      </c>
      <c r="AI232">
        <v>107.3350934085498</v>
      </c>
      <c r="AJ232">
        <v>116.2598121212121</v>
      </c>
      <c r="AK232">
        <v>-3.234351468626026</v>
      </c>
      <c r="AL232">
        <v>65.07899341637443</v>
      </c>
      <c r="AM232">
        <f>(AO232 - AN232 + DX232*1E3/(8.314*(DZ232+273.15)) * AQ232/DW232 * AP232) * DW232/(100*DK232) * 1000/(1000 - AO232)</f>
        <v>0</v>
      </c>
      <c r="AN232">
        <v>19.04174823789598</v>
      </c>
      <c r="AO232">
        <v>21.71753757575758</v>
      </c>
      <c r="AP232">
        <v>0.0001136524150060024</v>
      </c>
      <c r="AQ232">
        <v>105.2538477165729</v>
      </c>
      <c r="AR232">
        <v>0</v>
      </c>
      <c r="AS232">
        <v>0</v>
      </c>
      <c r="AT232">
        <f>IF(AR232*$H$15&gt;=AV232,1.0,(AV232/(AV232-AR232*$H$15)))</f>
        <v>0</v>
      </c>
      <c r="AU232">
        <f>(AT232-1)*100</f>
        <v>0</v>
      </c>
      <c r="AV232">
        <f>MAX(0,($B$15+$C$15*EE232)/(1+$D$15*EE232)*DX232/(DZ232+273)*$E$15)</f>
        <v>0</v>
      </c>
      <c r="AW232" t="s">
        <v>437</v>
      </c>
      <c r="AX232" t="s">
        <v>437</v>
      </c>
      <c r="AY232">
        <v>0</v>
      </c>
      <c r="AZ232">
        <v>0</v>
      </c>
      <c r="BA232">
        <f>1-AY232/AZ232</f>
        <v>0</v>
      </c>
      <c r="BB232">
        <v>0</v>
      </c>
      <c r="BC232" t="s">
        <v>437</v>
      </c>
      <c r="BD232" t="s">
        <v>437</v>
      </c>
      <c r="BE232">
        <v>0</v>
      </c>
      <c r="BF232">
        <v>0</v>
      </c>
      <c r="BG232">
        <f>1-BE232/BF232</f>
        <v>0</v>
      </c>
      <c r="BH232">
        <v>0.5</v>
      </c>
      <c r="BI232">
        <f>DH232</f>
        <v>0</v>
      </c>
      <c r="BJ232">
        <f>K232</f>
        <v>0</v>
      </c>
      <c r="BK232">
        <f>BG232*BH232*BI232</f>
        <v>0</v>
      </c>
      <c r="BL232">
        <f>(BJ232-BB232)/BI232</f>
        <v>0</v>
      </c>
      <c r="BM232">
        <f>(AZ232-BF232)/BF232</f>
        <v>0</v>
      </c>
      <c r="BN232">
        <f>AY232/(BA232+AY232/BF232)</f>
        <v>0</v>
      </c>
      <c r="BO232" t="s">
        <v>437</v>
      </c>
      <c r="BP232">
        <v>0</v>
      </c>
      <c r="BQ232">
        <f>IF(BP232&lt;&gt;0, BP232, BN232)</f>
        <v>0</v>
      </c>
      <c r="BR232">
        <f>1-BQ232/BF232</f>
        <v>0</v>
      </c>
      <c r="BS232">
        <f>(BF232-BE232)/(BF232-BQ232)</f>
        <v>0</v>
      </c>
      <c r="BT232">
        <f>(AZ232-BF232)/(AZ232-BQ232)</f>
        <v>0</v>
      </c>
      <c r="BU232">
        <f>(BF232-BE232)/(BF232-AY232)</f>
        <v>0</v>
      </c>
      <c r="BV232">
        <f>(AZ232-BF232)/(AZ232-AY232)</f>
        <v>0</v>
      </c>
      <c r="BW232">
        <f>(BS232*BQ232/BE232)</f>
        <v>0</v>
      </c>
      <c r="BX232">
        <f>(1-BW232)</f>
        <v>0</v>
      </c>
      <c r="DG232">
        <f>$B$13*EF232+$C$13*EG232+$F$13*ER232*(1-EU232)</f>
        <v>0</v>
      </c>
      <c r="DH232">
        <f>DG232*DI232</f>
        <v>0</v>
      </c>
      <c r="DI232">
        <f>($B$13*$D$11+$C$13*$D$11+$F$13*((FE232+EW232)/MAX(FE232+EW232+FF232, 0.1)*$I$11+FF232/MAX(FE232+EW232+FF232, 0.1)*$J$11))/($B$13+$C$13+$F$13)</f>
        <v>0</v>
      </c>
      <c r="DJ232">
        <f>($B$13*$K$11+$C$13*$K$11+$F$13*((FE232+EW232)/MAX(FE232+EW232+FF232, 0.1)*$P$11+FF232/MAX(FE232+EW232+FF232, 0.1)*$Q$11))/($B$13+$C$13+$F$13)</f>
        <v>0</v>
      </c>
      <c r="DK232">
        <v>3.21</v>
      </c>
      <c r="DL232">
        <v>0.5</v>
      </c>
      <c r="DM232" t="s">
        <v>438</v>
      </c>
      <c r="DN232">
        <v>2</v>
      </c>
      <c r="DO232" t="b">
        <v>1</v>
      </c>
      <c r="DP232">
        <v>1759079914.160714</v>
      </c>
      <c r="DQ232">
        <v>136.9860714285714</v>
      </c>
      <c r="DR232">
        <v>121.0792285714285</v>
      </c>
      <c r="DS232">
        <v>21.70806428571429</v>
      </c>
      <c r="DT232">
        <v>19.10554642857143</v>
      </c>
      <c r="DU232">
        <v>137.8871071428571</v>
      </c>
      <c r="DV232">
        <v>21.42261071428571</v>
      </c>
      <c r="DW232">
        <v>499.9714285714286</v>
      </c>
      <c r="DX232">
        <v>90.88699642857144</v>
      </c>
      <c r="DY232">
        <v>0.06763632142857143</v>
      </c>
      <c r="DZ232">
        <v>28.62659285714286</v>
      </c>
      <c r="EA232">
        <v>29.98709285714286</v>
      </c>
      <c r="EB232">
        <v>999.9000000000002</v>
      </c>
      <c r="EC232">
        <v>0</v>
      </c>
      <c r="ED232">
        <v>0</v>
      </c>
      <c r="EE232">
        <v>9999.928214285716</v>
      </c>
      <c r="EF232">
        <v>0</v>
      </c>
      <c r="EG232">
        <v>10.96189642857143</v>
      </c>
      <c r="EH232">
        <v>15.906975</v>
      </c>
      <c r="EI232">
        <v>140.0256785714286</v>
      </c>
      <c r="EJ232">
        <v>123.4382214285714</v>
      </c>
      <c r="EK232">
        <v>2.602524642857143</v>
      </c>
      <c r="EL232">
        <v>121.0792285714285</v>
      </c>
      <c r="EM232">
        <v>19.10554642857143</v>
      </c>
      <c r="EN232">
        <v>1.97298</v>
      </c>
      <c r="EO232">
        <v>1.736445</v>
      </c>
      <c r="EP232">
        <v>17.22914285714285</v>
      </c>
      <c r="EQ232">
        <v>15.22607142857143</v>
      </c>
      <c r="ER232">
        <v>2000.01</v>
      </c>
      <c r="ES232">
        <v>0.979997464285714</v>
      </c>
      <c r="ET232">
        <v>0.02000224642857143</v>
      </c>
      <c r="EU232">
        <v>0</v>
      </c>
      <c r="EV232">
        <v>445.167</v>
      </c>
      <c r="EW232">
        <v>5.00078</v>
      </c>
      <c r="EX232">
        <v>8715.765714285715</v>
      </c>
      <c r="EY232">
        <v>16379.70357142857</v>
      </c>
      <c r="EZ232">
        <v>39.55546428571428</v>
      </c>
      <c r="FA232">
        <v>40.44614285714285</v>
      </c>
      <c r="FB232">
        <v>39.87703571428572</v>
      </c>
      <c r="FC232">
        <v>40.07774999999999</v>
      </c>
      <c r="FD232">
        <v>40.75417857142856</v>
      </c>
      <c r="FE232">
        <v>1955.1</v>
      </c>
      <c r="FF232">
        <v>39.90035714285715</v>
      </c>
      <c r="FG232">
        <v>0</v>
      </c>
      <c r="FH232">
        <v>1759079914.4</v>
      </c>
      <c r="FI232">
        <v>0</v>
      </c>
      <c r="FJ232">
        <v>445.06836</v>
      </c>
      <c r="FK232">
        <v>-6.685615368640977</v>
      </c>
      <c r="FL232">
        <v>-129.6499998113817</v>
      </c>
      <c r="FM232">
        <v>8713.509199999999</v>
      </c>
      <c r="FN232">
        <v>15</v>
      </c>
      <c r="FO232">
        <v>0</v>
      </c>
      <c r="FP232" t="s">
        <v>439</v>
      </c>
      <c r="FQ232">
        <v>1746989605.5</v>
      </c>
      <c r="FR232">
        <v>1746989593.5</v>
      </c>
      <c r="FS232">
        <v>0</v>
      </c>
      <c r="FT232">
        <v>-0.274</v>
      </c>
      <c r="FU232">
        <v>-0.002</v>
      </c>
      <c r="FV232">
        <v>2.549</v>
      </c>
      <c r="FW232">
        <v>0.129</v>
      </c>
      <c r="FX232">
        <v>420</v>
      </c>
      <c r="FY232">
        <v>17</v>
      </c>
      <c r="FZ232">
        <v>0.02</v>
      </c>
      <c r="GA232">
        <v>0.04</v>
      </c>
      <c r="GB232">
        <v>15.44276829268293</v>
      </c>
      <c r="GC232">
        <v>8.911310801393689</v>
      </c>
      <c r="GD232">
        <v>0.879259189966751</v>
      </c>
      <c r="GE232">
        <v>0</v>
      </c>
      <c r="GF232">
        <v>445.7003529411764</v>
      </c>
      <c r="GG232">
        <v>-9.971275786167181</v>
      </c>
      <c r="GH232">
        <v>1.026340869942763</v>
      </c>
      <c r="GI232">
        <v>0</v>
      </c>
      <c r="GJ232">
        <v>2.561919756097561</v>
      </c>
      <c r="GK232">
        <v>0.7702534494773571</v>
      </c>
      <c r="GL232">
        <v>0.07614345387643771</v>
      </c>
      <c r="GM232">
        <v>0</v>
      </c>
      <c r="GN232">
        <v>0</v>
      </c>
      <c r="GO232">
        <v>3</v>
      </c>
      <c r="GP232" t="s">
        <v>458</v>
      </c>
      <c r="GQ232">
        <v>3.10195</v>
      </c>
      <c r="GR232">
        <v>2.72538</v>
      </c>
      <c r="GS232">
        <v>0.0288221</v>
      </c>
      <c r="GT232">
        <v>0.0244632</v>
      </c>
      <c r="GU232">
        <v>0.100874</v>
      </c>
      <c r="GV232">
        <v>0.0931656</v>
      </c>
      <c r="GW232">
        <v>25370.2</v>
      </c>
      <c r="GX232">
        <v>23153.7</v>
      </c>
      <c r="GY232">
        <v>26687.8</v>
      </c>
      <c r="GZ232">
        <v>23957.1</v>
      </c>
      <c r="HA232">
        <v>38387.2</v>
      </c>
      <c r="HB232">
        <v>32111.3</v>
      </c>
      <c r="HC232">
        <v>46600.8</v>
      </c>
      <c r="HD232">
        <v>37903</v>
      </c>
      <c r="HE232">
        <v>1.87038</v>
      </c>
      <c r="HF232">
        <v>1.86103</v>
      </c>
      <c r="HG232">
        <v>0.122398</v>
      </c>
      <c r="HH232">
        <v>0</v>
      </c>
      <c r="HI232">
        <v>27.9833</v>
      </c>
      <c r="HJ232">
        <v>999.9</v>
      </c>
      <c r="HK232">
        <v>46.6</v>
      </c>
      <c r="HL232">
        <v>31.4</v>
      </c>
      <c r="HM232">
        <v>23.664</v>
      </c>
      <c r="HN232">
        <v>61.451</v>
      </c>
      <c r="HO232">
        <v>22.1955</v>
      </c>
      <c r="HP232">
        <v>1</v>
      </c>
      <c r="HQ232">
        <v>0.135584</v>
      </c>
      <c r="HR232">
        <v>0.189346</v>
      </c>
      <c r="HS232">
        <v>20.281</v>
      </c>
      <c r="HT232">
        <v>5.211</v>
      </c>
      <c r="HU232">
        <v>11.9796</v>
      </c>
      <c r="HV232">
        <v>4.96325</v>
      </c>
      <c r="HW232">
        <v>3.27438</v>
      </c>
      <c r="HX232">
        <v>9999</v>
      </c>
      <c r="HY232">
        <v>9999</v>
      </c>
      <c r="HZ232">
        <v>9999</v>
      </c>
      <c r="IA232">
        <v>32.9</v>
      </c>
      <c r="IB232">
        <v>1.86397</v>
      </c>
      <c r="IC232">
        <v>1.86013</v>
      </c>
      <c r="ID232">
        <v>1.85838</v>
      </c>
      <c r="IE232">
        <v>1.85974</v>
      </c>
      <c r="IF232">
        <v>1.85989</v>
      </c>
      <c r="IG232">
        <v>1.85837</v>
      </c>
      <c r="IH232">
        <v>1.85745</v>
      </c>
      <c r="II232">
        <v>1.85242</v>
      </c>
      <c r="IJ232">
        <v>0</v>
      </c>
      <c r="IK232">
        <v>0</v>
      </c>
      <c r="IL232">
        <v>0</v>
      </c>
      <c r="IM232">
        <v>0</v>
      </c>
      <c r="IN232" t="s">
        <v>441</v>
      </c>
      <c r="IO232" t="s">
        <v>442</v>
      </c>
      <c r="IP232" t="s">
        <v>443</v>
      </c>
      <c r="IQ232" t="s">
        <v>443</v>
      </c>
      <c r="IR232" t="s">
        <v>443</v>
      </c>
      <c r="IS232" t="s">
        <v>443</v>
      </c>
      <c r="IT232">
        <v>0</v>
      </c>
      <c r="IU232">
        <v>100</v>
      </c>
      <c r="IV232">
        <v>100</v>
      </c>
      <c r="IW232">
        <v>-0.892</v>
      </c>
      <c r="IX232">
        <v>0.2856</v>
      </c>
      <c r="IY232">
        <v>-0.819046093373875</v>
      </c>
      <c r="IZ232">
        <v>-0.0008311593448893811</v>
      </c>
      <c r="JA232">
        <v>1.768286430498992E-06</v>
      </c>
      <c r="JB232">
        <v>-5.176383660599935E-10</v>
      </c>
      <c r="JC232">
        <v>0.01793090377665582</v>
      </c>
      <c r="JD232">
        <v>0.002652576625932546</v>
      </c>
      <c r="JE232">
        <v>0.0004569377311329863</v>
      </c>
      <c r="JF232">
        <v>1.003524486243527E-07</v>
      </c>
      <c r="JG232">
        <v>2</v>
      </c>
      <c r="JH232">
        <v>1975</v>
      </c>
      <c r="JI232">
        <v>1</v>
      </c>
      <c r="JJ232">
        <v>26</v>
      </c>
      <c r="JK232">
        <v>201505.3</v>
      </c>
      <c r="JL232">
        <v>201505.5</v>
      </c>
      <c r="JM232">
        <v>0.332031</v>
      </c>
      <c r="JN232">
        <v>2.66235</v>
      </c>
      <c r="JO232">
        <v>1.49658</v>
      </c>
      <c r="JP232">
        <v>2.34253</v>
      </c>
      <c r="JQ232">
        <v>1.54907</v>
      </c>
      <c r="JR232">
        <v>2.47559</v>
      </c>
      <c r="JS232">
        <v>36.152</v>
      </c>
      <c r="JT232">
        <v>24.1838</v>
      </c>
      <c r="JU232">
        <v>18</v>
      </c>
      <c r="JV232">
        <v>483.384</v>
      </c>
      <c r="JW232">
        <v>492.034</v>
      </c>
      <c r="JX232">
        <v>27.1453</v>
      </c>
      <c r="JY232">
        <v>29.0072</v>
      </c>
      <c r="JZ232">
        <v>30.0002</v>
      </c>
      <c r="KA232">
        <v>29.1599</v>
      </c>
      <c r="KB232">
        <v>29.1393</v>
      </c>
      <c r="KC232">
        <v>6.72729</v>
      </c>
      <c r="KD232">
        <v>21.8194</v>
      </c>
      <c r="KE232">
        <v>80.25579999999999</v>
      </c>
      <c r="KF232">
        <v>27.154</v>
      </c>
      <c r="KG232">
        <v>65.357</v>
      </c>
      <c r="KH232">
        <v>18.9066</v>
      </c>
      <c r="KI232">
        <v>101.891</v>
      </c>
      <c r="KJ232">
        <v>91.40770000000001</v>
      </c>
    </row>
    <row r="233" spans="1:296">
      <c r="A233">
        <v>215</v>
      </c>
      <c r="B233">
        <v>1759079927.5</v>
      </c>
      <c r="C233">
        <v>6844.400000095367</v>
      </c>
      <c r="D233" t="s">
        <v>875</v>
      </c>
      <c r="E233" t="s">
        <v>876</v>
      </c>
      <c r="F233">
        <v>5</v>
      </c>
      <c r="G233" t="s">
        <v>832</v>
      </c>
      <c r="H233">
        <v>1759079919.732143</v>
      </c>
      <c r="I233">
        <f>(J233)/1000</f>
        <v>0</v>
      </c>
      <c r="J233">
        <f>IF(DO233, AM233, AG233)</f>
        <v>0</v>
      </c>
      <c r="K233">
        <f>IF(DO233, AH233, AF233)</f>
        <v>0</v>
      </c>
      <c r="L233">
        <f>DQ233 - IF(AT233&gt;1, K233*DK233*100.0/(AV233), 0)</f>
        <v>0</v>
      </c>
      <c r="M233">
        <f>((S233-I233/2)*L233-K233)/(S233+I233/2)</f>
        <v>0</v>
      </c>
      <c r="N233">
        <f>M233*(DX233+DY233)/1000.0</f>
        <v>0</v>
      </c>
      <c r="O233">
        <f>(DQ233 - IF(AT233&gt;1, K233*DK233*100.0/(AV233), 0))*(DX233+DY233)/1000.0</f>
        <v>0</v>
      </c>
      <c r="P233">
        <f>2.0/((1/R233-1/Q233)+SIGN(R233)*SQRT((1/R233-1/Q233)*(1/R233-1/Q233) + 4*DL233/((DL233+1)*(DL233+1))*(2*1/R233*1/Q233-1/Q233*1/Q233)))</f>
        <v>0</v>
      </c>
      <c r="Q233">
        <f>IF(LEFT(DM233,1)&lt;&gt;"0",IF(LEFT(DM233,1)="1",3.0,DN233),$D$5+$E$5*(EE233*DX233/($K$5*1000))+$F$5*(EE233*DX233/($K$5*1000))*MAX(MIN(DK233,$J$5),$I$5)*MAX(MIN(DK233,$J$5),$I$5)+$G$5*MAX(MIN(DK233,$J$5),$I$5)*(EE233*DX233/($K$5*1000))+$H$5*(EE233*DX233/($K$5*1000))*(EE233*DX233/($K$5*1000)))</f>
        <v>0</v>
      </c>
      <c r="R233">
        <f>I233*(1000-(1000*0.61365*exp(17.502*V233/(240.97+V233))/(DX233+DY233)+DS233)/2)/(1000*0.61365*exp(17.502*V233/(240.97+V233))/(DX233+DY233)-DS233)</f>
        <v>0</v>
      </c>
      <c r="S233">
        <f>1/((DL233+1)/(P233/1.6)+1/(Q233/1.37)) + DL233/((DL233+1)/(P233/1.6) + DL233/(Q233/1.37))</f>
        <v>0</v>
      </c>
      <c r="T233">
        <f>(DG233*DJ233)</f>
        <v>0</v>
      </c>
      <c r="U233">
        <f>(DZ233+(T233+2*0.95*5.67E-8*(((DZ233+$B$9)+273)^4-(DZ233+273)^4)-44100*I233)/(1.84*29.3*Q233+8*0.95*5.67E-8*(DZ233+273)^3))</f>
        <v>0</v>
      </c>
      <c r="V233">
        <f>($C$9*EA233+$D$9*EB233+$E$9*U233)</f>
        <v>0</v>
      </c>
      <c r="W233">
        <f>0.61365*exp(17.502*V233/(240.97+V233))</f>
        <v>0</v>
      </c>
      <c r="X233">
        <f>(Y233/Z233*100)</f>
        <v>0</v>
      </c>
      <c r="Y233">
        <f>DS233*(DX233+DY233)/1000</f>
        <v>0</v>
      </c>
      <c r="Z233">
        <f>0.61365*exp(17.502*DZ233/(240.97+DZ233))</f>
        <v>0</v>
      </c>
      <c r="AA233">
        <f>(W233-DS233*(DX233+DY233)/1000)</f>
        <v>0</v>
      </c>
      <c r="AB233">
        <f>(-I233*44100)</f>
        <v>0</v>
      </c>
      <c r="AC233">
        <f>2*29.3*Q233*0.92*(DZ233-V233)</f>
        <v>0</v>
      </c>
      <c r="AD233">
        <f>2*0.95*5.67E-8*(((DZ233+$B$9)+273)^4-(V233+273)^4)</f>
        <v>0</v>
      </c>
      <c r="AE233">
        <f>T233+AD233+AB233+AC233</f>
        <v>0</v>
      </c>
      <c r="AF233">
        <f>DW233*AT233*(DR233-DQ233*(1000-AT233*DT233)/(1000-AT233*DS233))/(100*DK233)</f>
        <v>0</v>
      </c>
      <c r="AG233">
        <f>1000*DW233*AT233*(DS233-DT233)/(100*DK233*(1000-AT233*DS233))</f>
        <v>0</v>
      </c>
      <c r="AH233">
        <f>(AI233 - AJ233 - DX233*1E3/(8.314*(DZ233+273.15)) * AL233/DW233 * AK233) * DW233/(100*DK233) * (1000 - DT233)/1000</f>
        <v>0</v>
      </c>
      <c r="AI233">
        <v>88.64350832819127</v>
      </c>
      <c r="AJ233">
        <v>98.48724545454543</v>
      </c>
      <c r="AK233">
        <v>-3.222608533000434</v>
      </c>
      <c r="AL233">
        <v>65.07899341637443</v>
      </c>
      <c r="AM233">
        <f>(AO233 - AN233 + DX233*1E3/(8.314*(DZ233+273.15)) * AQ233/DW233 * AP233) * DW233/(100*DK233) * 1000/(1000 - AO233)</f>
        <v>0</v>
      </c>
      <c r="AN233">
        <v>18.97220640264808</v>
      </c>
      <c r="AO233">
        <v>21.72104181818182</v>
      </c>
      <c r="AP233">
        <v>3.172216562251108E-05</v>
      </c>
      <c r="AQ233">
        <v>105.2538477165729</v>
      </c>
      <c r="AR233">
        <v>0</v>
      </c>
      <c r="AS233">
        <v>0</v>
      </c>
      <c r="AT233">
        <f>IF(AR233*$H$15&gt;=AV233,1.0,(AV233/(AV233-AR233*$H$15)))</f>
        <v>0</v>
      </c>
      <c r="AU233">
        <f>(AT233-1)*100</f>
        <v>0</v>
      </c>
      <c r="AV233">
        <f>MAX(0,($B$15+$C$15*EE233)/(1+$D$15*EE233)*DX233/(DZ233+273)*$E$15)</f>
        <v>0</v>
      </c>
      <c r="AW233" t="s">
        <v>437</v>
      </c>
      <c r="AX233" t="s">
        <v>437</v>
      </c>
      <c r="AY233">
        <v>0</v>
      </c>
      <c r="AZ233">
        <v>0</v>
      </c>
      <c r="BA233">
        <f>1-AY233/AZ233</f>
        <v>0</v>
      </c>
      <c r="BB233">
        <v>0</v>
      </c>
      <c r="BC233" t="s">
        <v>437</v>
      </c>
      <c r="BD233" t="s">
        <v>437</v>
      </c>
      <c r="BE233">
        <v>0</v>
      </c>
      <c r="BF233">
        <v>0</v>
      </c>
      <c r="BG233">
        <f>1-BE233/BF233</f>
        <v>0</v>
      </c>
      <c r="BH233">
        <v>0.5</v>
      </c>
      <c r="BI233">
        <f>DH233</f>
        <v>0</v>
      </c>
      <c r="BJ233">
        <f>K233</f>
        <v>0</v>
      </c>
      <c r="BK233">
        <f>BG233*BH233*BI233</f>
        <v>0</v>
      </c>
      <c r="BL233">
        <f>(BJ233-BB233)/BI233</f>
        <v>0</v>
      </c>
      <c r="BM233">
        <f>(AZ233-BF233)/BF233</f>
        <v>0</v>
      </c>
      <c r="BN233">
        <f>AY233/(BA233+AY233/BF233)</f>
        <v>0</v>
      </c>
      <c r="BO233" t="s">
        <v>437</v>
      </c>
      <c r="BP233">
        <v>0</v>
      </c>
      <c r="BQ233">
        <f>IF(BP233&lt;&gt;0, BP233, BN233)</f>
        <v>0</v>
      </c>
      <c r="BR233">
        <f>1-BQ233/BF233</f>
        <v>0</v>
      </c>
      <c r="BS233">
        <f>(BF233-BE233)/(BF233-BQ233)</f>
        <v>0</v>
      </c>
      <c r="BT233">
        <f>(AZ233-BF233)/(AZ233-BQ233)</f>
        <v>0</v>
      </c>
      <c r="BU233">
        <f>(BF233-BE233)/(BF233-AY233)</f>
        <v>0</v>
      </c>
      <c r="BV233">
        <f>(AZ233-BF233)/(AZ233-AY233)</f>
        <v>0</v>
      </c>
      <c r="BW233">
        <f>(BS233*BQ233/BE233)</f>
        <v>0</v>
      </c>
      <c r="BX233">
        <f>(1-BW233)</f>
        <v>0</v>
      </c>
      <c r="DG233">
        <f>$B$13*EF233+$C$13*EG233+$F$13*ER233*(1-EU233)</f>
        <v>0</v>
      </c>
      <c r="DH233">
        <f>DG233*DI233</f>
        <v>0</v>
      </c>
      <c r="DI233">
        <f>($B$13*$D$11+$C$13*$D$11+$F$13*((FE233+EW233)/MAX(FE233+EW233+FF233, 0.1)*$I$11+FF233/MAX(FE233+EW233+FF233, 0.1)*$J$11))/($B$13+$C$13+$F$13)</f>
        <v>0</v>
      </c>
      <c r="DJ233">
        <f>($B$13*$K$11+$C$13*$K$11+$F$13*((FE233+EW233)/MAX(FE233+EW233+FF233, 0.1)*$P$11+FF233/MAX(FE233+EW233+FF233, 0.1)*$Q$11))/($B$13+$C$13+$F$13)</f>
        <v>0</v>
      </c>
      <c r="DK233">
        <v>3.21</v>
      </c>
      <c r="DL233">
        <v>0.5</v>
      </c>
      <c r="DM233" t="s">
        <v>438</v>
      </c>
      <c r="DN233">
        <v>2</v>
      </c>
      <c r="DO233" t="b">
        <v>1</v>
      </c>
      <c r="DP233">
        <v>1759079919.732143</v>
      </c>
      <c r="DQ233">
        <v>119.3278071428572</v>
      </c>
      <c r="DR233">
        <v>102.5443428571429</v>
      </c>
      <c r="DS233">
        <v>21.715475</v>
      </c>
      <c r="DT233">
        <v>19.04380714285714</v>
      </c>
      <c r="DU233">
        <v>120.2217392857143</v>
      </c>
      <c r="DV233">
        <v>21.42985714285714</v>
      </c>
      <c r="DW233">
        <v>499.9963571428572</v>
      </c>
      <c r="DX233">
        <v>90.88687142857144</v>
      </c>
      <c r="DY233">
        <v>0.06758359285714285</v>
      </c>
      <c r="DZ233">
        <v>28.62555</v>
      </c>
      <c r="EA233">
        <v>29.97669642857142</v>
      </c>
      <c r="EB233">
        <v>999.9000000000002</v>
      </c>
      <c r="EC233">
        <v>0</v>
      </c>
      <c r="ED233">
        <v>0</v>
      </c>
      <c r="EE233">
        <v>9999.282142857144</v>
      </c>
      <c r="EF233">
        <v>0</v>
      </c>
      <c r="EG233">
        <v>10.94021785714286</v>
      </c>
      <c r="EH233">
        <v>16.78349642857143</v>
      </c>
      <c r="EI233">
        <v>121.9765535714286</v>
      </c>
      <c r="EJ233">
        <v>104.5357892857143</v>
      </c>
      <c r="EK233">
        <v>2.671673928571429</v>
      </c>
      <c r="EL233">
        <v>102.5443428571429</v>
      </c>
      <c r="EM233">
        <v>19.04380714285714</v>
      </c>
      <c r="EN233">
        <v>1.973651785714286</v>
      </c>
      <c r="EO233">
        <v>1.730832142857143</v>
      </c>
      <c r="EP233">
        <v>17.23452142857143</v>
      </c>
      <c r="EQ233">
        <v>15.17568928571428</v>
      </c>
      <c r="ER233">
        <v>1999.988571428572</v>
      </c>
      <c r="ES233">
        <v>0.9799973571428569</v>
      </c>
      <c r="ET233">
        <v>0.02000235</v>
      </c>
      <c r="EU233">
        <v>0</v>
      </c>
      <c r="EV233">
        <v>444.6923214285715</v>
      </c>
      <c r="EW233">
        <v>5.00078</v>
      </c>
      <c r="EX233">
        <v>8706.376428571428</v>
      </c>
      <c r="EY233">
        <v>16379.52857142857</v>
      </c>
      <c r="EZ233">
        <v>39.55539285714285</v>
      </c>
      <c r="FA233">
        <v>40.45724999999999</v>
      </c>
      <c r="FB233">
        <v>39.86589285714285</v>
      </c>
      <c r="FC233">
        <v>40.07099999999999</v>
      </c>
      <c r="FD233">
        <v>40.74528571428571</v>
      </c>
      <c r="FE233">
        <v>1955.078571428571</v>
      </c>
      <c r="FF233">
        <v>39.9</v>
      </c>
      <c r="FG233">
        <v>0</v>
      </c>
      <c r="FH233">
        <v>1759079919.8</v>
      </c>
      <c r="FI233">
        <v>0</v>
      </c>
      <c r="FJ233">
        <v>444.6335</v>
      </c>
      <c r="FK233">
        <v>-3.381504274070047</v>
      </c>
      <c r="FL233">
        <v>-48.97914535638738</v>
      </c>
      <c r="FM233">
        <v>8706.046923076925</v>
      </c>
      <c r="FN233">
        <v>15</v>
      </c>
      <c r="FO233">
        <v>0</v>
      </c>
      <c r="FP233" t="s">
        <v>439</v>
      </c>
      <c r="FQ233">
        <v>1746989605.5</v>
      </c>
      <c r="FR233">
        <v>1746989593.5</v>
      </c>
      <c r="FS233">
        <v>0</v>
      </c>
      <c r="FT233">
        <v>-0.274</v>
      </c>
      <c r="FU233">
        <v>-0.002</v>
      </c>
      <c r="FV233">
        <v>2.549</v>
      </c>
      <c r="FW233">
        <v>0.129</v>
      </c>
      <c r="FX233">
        <v>420</v>
      </c>
      <c r="FY233">
        <v>17</v>
      </c>
      <c r="FZ233">
        <v>0.02</v>
      </c>
      <c r="GA233">
        <v>0.04</v>
      </c>
      <c r="GB233">
        <v>16.20190243902439</v>
      </c>
      <c r="GC233">
        <v>9.311834843205625</v>
      </c>
      <c r="GD233">
        <v>0.9188811437479359</v>
      </c>
      <c r="GE233">
        <v>0</v>
      </c>
      <c r="GF233">
        <v>444.9995882352941</v>
      </c>
      <c r="GG233">
        <v>-5.562719633093428</v>
      </c>
      <c r="GH233">
        <v>0.6333403098626231</v>
      </c>
      <c r="GI233">
        <v>0</v>
      </c>
      <c r="GJ233">
        <v>2.623856829268293</v>
      </c>
      <c r="GK233">
        <v>0.7306641114982604</v>
      </c>
      <c r="GL233">
        <v>0.07233474024315029</v>
      </c>
      <c r="GM233">
        <v>0</v>
      </c>
      <c r="GN233">
        <v>0</v>
      </c>
      <c r="GO233">
        <v>3</v>
      </c>
      <c r="GP233" t="s">
        <v>458</v>
      </c>
      <c r="GQ233">
        <v>3.10173</v>
      </c>
      <c r="GR233">
        <v>2.72572</v>
      </c>
      <c r="GS233">
        <v>0.0246289</v>
      </c>
      <c r="GT233">
        <v>0.0199231</v>
      </c>
      <c r="GU233">
        <v>0.100883</v>
      </c>
      <c r="GV233">
        <v>0.0928995</v>
      </c>
      <c r="GW233">
        <v>25479.9</v>
      </c>
      <c r="GX233">
        <v>23261.3</v>
      </c>
      <c r="GY233">
        <v>26688</v>
      </c>
      <c r="GZ233">
        <v>23957.1</v>
      </c>
      <c r="HA233">
        <v>38386</v>
      </c>
      <c r="HB233">
        <v>32120.5</v>
      </c>
      <c r="HC233">
        <v>46600.4</v>
      </c>
      <c r="HD233">
        <v>37903.3</v>
      </c>
      <c r="HE233">
        <v>1.8702</v>
      </c>
      <c r="HF233">
        <v>1.86133</v>
      </c>
      <c r="HG233">
        <v>0.121549</v>
      </c>
      <c r="HH233">
        <v>0</v>
      </c>
      <c r="HI233">
        <v>27.9824</v>
      </c>
      <c r="HJ233">
        <v>999.9</v>
      </c>
      <c r="HK233">
        <v>46.6</v>
      </c>
      <c r="HL233">
        <v>31.3</v>
      </c>
      <c r="HM233">
        <v>23.5297</v>
      </c>
      <c r="HN233">
        <v>61.101</v>
      </c>
      <c r="HO233">
        <v>22.2676</v>
      </c>
      <c r="HP233">
        <v>1</v>
      </c>
      <c r="HQ233">
        <v>0.135678</v>
      </c>
      <c r="HR233">
        <v>0.156767</v>
      </c>
      <c r="HS233">
        <v>20.2809</v>
      </c>
      <c r="HT233">
        <v>5.2116</v>
      </c>
      <c r="HU233">
        <v>11.9798</v>
      </c>
      <c r="HV233">
        <v>4.96345</v>
      </c>
      <c r="HW233">
        <v>3.27435</v>
      </c>
      <c r="HX233">
        <v>9999</v>
      </c>
      <c r="HY233">
        <v>9999</v>
      </c>
      <c r="HZ233">
        <v>9999</v>
      </c>
      <c r="IA233">
        <v>32.9</v>
      </c>
      <c r="IB233">
        <v>1.86397</v>
      </c>
      <c r="IC233">
        <v>1.8601</v>
      </c>
      <c r="ID233">
        <v>1.85839</v>
      </c>
      <c r="IE233">
        <v>1.85975</v>
      </c>
      <c r="IF233">
        <v>1.85989</v>
      </c>
      <c r="IG233">
        <v>1.85837</v>
      </c>
      <c r="IH233">
        <v>1.85745</v>
      </c>
      <c r="II233">
        <v>1.85242</v>
      </c>
      <c r="IJ233">
        <v>0</v>
      </c>
      <c r="IK233">
        <v>0</v>
      </c>
      <c r="IL233">
        <v>0</v>
      </c>
      <c r="IM233">
        <v>0</v>
      </c>
      <c r="IN233" t="s">
        <v>441</v>
      </c>
      <c r="IO233" t="s">
        <v>442</v>
      </c>
      <c r="IP233" t="s">
        <v>443</v>
      </c>
      <c r="IQ233" t="s">
        <v>443</v>
      </c>
      <c r="IR233" t="s">
        <v>443</v>
      </c>
      <c r="IS233" t="s">
        <v>443</v>
      </c>
      <c r="IT233">
        <v>0</v>
      </c>
      <c r="IU233">
        <v>100</v>
      </c>
      <c r="IV233">
        <v>100</v>
      </c>
      <c r="IW233">
        <v>-0.883</v>
      </c>
      <c r="IX233">
        <v>0.2857</v>
      </c>
      <c r="IY233">
        <v>-0.819046093373875</v>
      </c>
      <c r="IZ233">
        <v>-0.0008311593448893811</v>
      </c>
      <c r="JA233">
        <v>1.768286430498992E-06</v>
      </c>
      <c r="JB233">
        <v>-5.176383660599935E-10</v>
      </c>
      <c r="JC233">
        <v>0.01793090377665582</v>
      </c>
      <c r="JD233">
        <v>0.002652576625932546</v>
      </c>
      <c r="JE233">
        <v>0.0004569377311329863</v>
      </c>
      <c r="JF233">
        <v>1.003524486243527E-07</v>
      </c>
      <c r="JG233">
        <v>2</v>
      </c>
      <c r="JH233">
        <v>1975</v>
      </c>
      <c r="JI233">
        <v>1</v>
      </c>
      <c r="JJ233">
        <v>26</v>
      </c>
      <c r="JK233">
        <v>201505.4</v>
      </c>
      <c r="JL233">
        <v>201505.6</v>
      </c>
      <c r="JM233">
        <v>0.284424</v>
      </c>
      <c r="JN233">
        <v>2.68066</v>
      </c>
      <c r="JO233">
        <v>1.49658</v>
      </c>
      <c r="JP233">
        <v>2.34253</v>
      </c>
      <c r="JQ233">
        <v>1.54907</v>
      </c>
      <c r="JR233">
        <v>2.39014</v>
      </c>
      <c r="JS233">
        <v>36.152</v>
      </c>
      <c r="JT233">
        <v>24.1751</v>
      </c>
      <c r="JU233">
        <v>18</v>
      </c>
      <c r="JV233">
        <v>483.308</v>
      </c>
      <c r="JW233">
        <v>492.26</v>
      </c>
      <c r="JX233">
        <v>27.1639</v>
      </c>
      <c r="JY233">
        <v>29.0106</v>
      </c>
      <c r="JZ233">
        <v>30.0002</v>
      </c>
      <c r="KA233">
        <v>29.1635</v>
      </c>
      <c r="KB233">
        <v>29.1427</v>
      </c>
      <c r="KC233">
        <v>5.79715</v>
      </c>
      <c r="KD233">
        <v>22.0932</v>
      </c>
      <c r="KE233">
        <v>80.25579999999999</v>
      </c>
      <c r="KF233">
        <v>27.1705</v>
      </c>
      <c r="KG233">
        <v>51.9882</v>
      </c>
      <c r="KH233">
        <v>18.8534</v>
      </c>
      <c r="KI233">
        <v>101.89</v>
      </c>
      <c r="KJ233">
        <v>91.4079</v>
      </c>
    </row>
    <row r="234" spans="1:296">
      <c r="A234">
        <v>216</v>
      </c>
      <c r="B234">
        <v>1759079932</v>
      </c>
      <c r="C234">
        <v>6848.900000095367</v>
      </c>
      <c r="D234" t="s">
        <v>877</v>
      </c>
      <c r="E234" t="s">
        <v>878</v>
      </c>
      <c r="F234">
        <v>5</v>
      </c>
      <c r="G234" t="s">
        <v>832</v>
      </c>
      <c r="H234">
        <v>1759079924.178571</v>
      </c>
      <c r="I234">
        <f>(J234)/1000</f>
        <v>0</v>
      </c>
      <c r="J234">
        <f>IF(DO234, AM234, AG234)</f>
        <v>0</v>
      </c>
      <c r="K234">
        <f>IF(DO234, AH234, AF234)</f>
        <v>0</v>
      </c>
      <c r="L234">
        <f>DQ234 - IF(AT234&gt;1, K234*DK234*100.0/(AV234), 0)</f>
        <v>0</v>
      </c>
      <c r="M234">
        <f>((S234-I234/2)*L234-K234)/(S234+I234/2)</f>
        <v>0</v>
      </c>
      <c r="N234">
        <f>M234*(DX234+DY234)/1000.0</f>
        <v>0</v>
      </c>
      <c r="O234">
        <f>(DQ234 - IF(AT234&gt;1, K234*DK234*100.0/(AV234), 0))*(DX234+DY234)/1000.0</f>
        <v>0</v>
      </c>
      <c r="P234">
        <f>2.0/((1/R234-1/Q234)+SIGN(R234)*SQRT((1/R234-1/Q234)*(1/R234-1/Q234) + 4*DL234/((DL234+1)*(DL234+1))*(2*1/R234*1/Q234-1/Q234*1/Q234)))</f>
        <v>0</v>
      </c>
      <c r="Q234">
        <f>IF(LEFT(DM234,1)&lt;&gt;"0",IF(LEFT(DM234,1)="1",3.0,DN234),$D$5+$E$5*(EE234*DX234/($K$5*1000))+$F$5*(EE234*DX234/($K$5*1000))*MAX(MIN(DK234,$J$5),$I$5)*MAX(MIN(DK234,$J$5),$I$5)+$G$5*MAX(MIN(DK234,$J$5),$I$5)*(EE234*DX234/($K$5*1000))+$H$5*(EE234*DX234/($K$5*1000))*(EE234*DX234/($K$5*1000)))</f>
        <v>0</v>
      </c>
      <c r="R234">
        <f>I234*(1000-(1000*0.61365*exp(17.502*V234/(240.97+V234))/(DX234+DY234)+DS234)/2)/(1000*0.61365*exp(17.502*V234/(240.97+V234))/(DX234+DY234)-DS234)</f>
        <v>0</v>
      </c>
      <c r="S234">
        <f>1/((DL234+1)/(P234/1.6)+1/(Q234/1.37)) + DL234/((DL234+1)/(P234/1.6) + DL234/(Q234/1.37))</f>
        <v>0</v>
      </c>
      <c r="T234">
        <f>(DG234*DJ234)</f>
        <v>0</v>
      </c>
      <c r="U234">
        <f>(DZ234+(T234+2*0.95*5.67E-8*(((DZ234+$B$9)+273)^4-(DZ234+273)^4)-44100*I234)/(1.84*29.3*Q234+8*0.95*5.67E-8*(DZ234+273)^3))</f>
        <v>0</v>
      </c>
      <c r="V234">
        <f>($C$9*EA234+$D$9*EB234+$E$9*U234)</f>
        <v>0</v>
      </c>
      <c r="W234">
        <f>0.61365*exp(17.502*V234/(240.97+V234))</f>
        <v>0</v>
      </c>
      <c r="X234">
        <f>(Y234/Z234*100)</f>
        <v>0</v>
      </c>
      <c r="Y234">
        <f>DS234*(DX234+DY234)/1000</f>
        <v>0</v>
      </c>
      <c r="Z234">
        <f>0.61365*exp(17.502*DZ234/(240.97+DZ234))</f>
        <v>0</v>
      </c>
      <c r="AA234">
        <f>(W234-DS234*(DX234+DY234)/1000)</f>
        <v>0</v>
      </c>
      <c r="AB234">
        <f>(-I234*44100)</f>
        <v>0</v>
      </c>
      <c r="AC234">
        <f>2*29.3*Q234*0.92*(DZ234-V234)</f>
        <v>0</v>
      </c>
      <c r="AD234">
        <f>2*0.95*5.67E-8*(((DZ234+$B$9)+273)^4-(V234+273)^4)</f>
        <v>0</v>
      </c>
      <c r="AE234">
        <f>T234+AD234+AB234+AC234</f>
        <v>0</v>
      </c>
      <c r="AF234">
        <f>DW234*AT234*(DR234-DQ234*(1000-AT234*DT234)/(1000-AT234*DS234))/(100*DK234)</f>
        <v>0</v>
      </c>
      <c r="AG234">
        <f>1000*DW234*AT234*(DS234-DT234)/(100*DK234*(1000-AT234*DS234))</f>
        <v>0</v>
      </c>
      <c r="AH234">
        <f>(AI234 - AJ234 - DX234*1E3/(8.314*(DZ234+273.15)) * AL234/DW234 * AK234) * DW234/(100*DK234) * (1000 - DT234)/1000</f>
        <v>0</v>
      </c>
      <c r="AI234">
        <v>73.31663323935213</v>
      </c>
      <c r="AJ234">
        <v>83.91302606060604</v>
      </c>
      <c r="AK234">
        <v>-3.234895747374836</v>
      </c>
      <c r="AL234">
        <v>65.07899341637443</v>
      </c>
      <c r="AM234">
        <f>(AO234 - AN234 + DX234*1E3/(8.314*(DZ234+273.15)) * AQ234/DW234 * AP234) * DW234/(100*DK234) * 1000/(1000 - AO234)</f>
        <v>0</v>
      </c>
      <c r="AN234">
        <v>18.94087955839939</v>
      </c>
      <c r="AO234">
        <v>21.7210103030303</v>
      </c>
      <c r="AP234">
        <v>3.047886551851398E-05</v>
      </c>
      <c r="AQ234">
        <v>105.2538477165729</v>
      </c>
      <c r="AR234">
        <v>0</v>
      </c>
      <c r="AS234">
        <v>0</v>
      </c>
      <c r="AT234">
        <f>IF(AR234*$H$15&gt;=AV234,1.0,(AV234/(AV234-AR234*$H$15)))</f>
        <v>0</v>
      </c>
      <c r="AU234">
        <f>(AT234-1)*100</f>
        <v>0</v>
      </c>
      <c r="AV234">
        <f>MAX(0,($B$15+$C$15*EE234)/(1+$D$15*EE234)*DX234/(DZ234+273)*$E$15)</f>
        <v>0</v>
      </c>
      <c r="AW234" t="s">
        <v>437</v>
      </c>
      <c r="AX234" t="s">
        <v>437</v>
      </c>
      <c r="AY234">
        <v>0</v>
      </c>
      <c r="AZ234">
        <v>0</v>
      </c>
      <c r="BA234">
        <f>1-AY234/AZ234</f>
        <v>0</v>
      </c>
      <c r="BB234">
        <v>0</v>
      </c>
      <c r="BC234" t="s">
        <v>437</v>
      </c>
      <c r="BD234" t="s">
        <v>437</v>
      </c>
      <c r="BE234">
        <v>0</v>
      </c>
      <c r="BF234">
        <v>0</v>
      </c>
      <c r="BG234">
        <f>1-BE234/BF234</f>
        <v>0</v>
      </c>
      <c r="BH234">
        <v>0.5</v>
      </c>
      <c r="BI234">
        <f>DH234</f>
        <v>0</v>
      </c>
      <c r="BJ234">
        <f>K234</f>
        <v>0</v>
      </c>
      <c r="BK234">
        <f>BG234*BH234*BI234</f>
        <v>0</v>
      </c>
      <c r="BL234">
        <f>(BJ234-BB234)/BI234</f>
        <v>0</v>
      </c>
      <c r="BM234">
        <f>(AZ234-BF234)/BF234</f>
        <v>0</v>
      </c>
      <c r="BN234">
        <f>AY234/(BA234+AY234/BF234)</f>
        <v>0</v>
      </c>
      <c r="BO234" t="s">
        <v>437</v>
      </c>
      <c r="BP234">
        <v>0</v>
      </c>
      <c r="BQ234">
        <f>IF(BP234&lt;&gt;0, BP234, BN234)</f>
        <v>0</v>
      </c>
      <c r="BR234">
        <f>1-BQ234/BF234</f>
        <v>0</v>
      </c>
      <c r="BS234">
        <f>(BF234-BE234)/(BF234-BQ234)</f>
        <v>0</v>
      </c>
      <c r="BT234">
        <f>(AZ234-BF234)/(AZ234-BQ234)</f>
        <v>0</v>
      </c>
      <c r="BU234">
        <f>(BF234-BE234)/(BF234-AY234)</f>
        <v>0</v>
      </c>
      <c r="BV234">
        <f>(AZ234-BF234)/(AZ234-AY234)</f>
        <v>0</v>
      </c>
      <c r="BW234">
        <f>(BS234*BQ234/BE234)</f>
        <v>0</v>
      </c>
      <c r="BX234">
        <f>(1-BW234)</f>
        <v>0</v>
      </c>
      <c r="DG234">
        <f>$B$13*EF234+$C$13*EG234+$F$13*ER234*(1-EU234)</f>
        <v>0</v>
      </c>
      <c r="DH234">
        <f>DG234*DI234</f>
        <v>0</v>
      </c>
      <c r="DI234">
        <f>($B$13*$D$11+$C$13*$D$11+$F$13*((FE234+EW234)/MAX(FE234+EW234+FF234, 0.1)*$I$11+FF234/MAX(FE234+EW234+FF234, 0.1)*$J$11))/($B$13+$C$13+$F$13)</f>
        <v>0</v>
      </c>
      <c r="DJ234">
        <f>($B$13*$K$11+$C$13*$K$11+$F$13*((FE234+EW234)/MAX(FE234+EW234+FF234, 0.1)*$P$11+FF234/MAX(FE234+EW234+FF234, 0.1)*$Q$11))/($B$13+$C$13+$F$13)</f>
        <v>0</v>
      </c>
      <c r="DK234">
        <v>3.21</v>
      </c>
      <c r="DL234">
        <v>0.5</v>
      </c>
      <c r="DM234" t="s">
        <v>438</v>
      </c>
      <c r="DN234">
        <v>2</v>
      </c>
      <c r="DO234" t="b">
        <v>1</v>
      </c>
      <c r="DP234">
        <v>1759079924.178571</v>
      </c>
      <c r="DQ234">
        <v>105.2512785714286</v>
      </c>
      <c r="DR234">
        <v>87.72458571428571</v>
      </c>
      <c r="DS234">
        <v>21.71810714285714</v>
      </c>
      <c r="DT234">
        <v>18.99916785714285</v>
      </c>
      <c r="DU234">
        <v>106.13895</v>
      </c>
      <c r="DV234">
        <v>21.43243214285714</v>
      </c>
      <c r="DW234">
        <v>499.9768928571429</v>
      </c>
      <c r="DX234">
        <v>90.88653214285716</v>
      </c>
      <c r="DY234">
        <v>0.06755091785714286</v>
      </c>
      <c r="DZ234">
        <v>28.62351785714285</v>
      </c>
      <c r="EA234">
        <v>29.96525714285714</v>
      </c>
      <c r="EB234">
        <v>999.9000000000002</v>
      </c>
      <c r="EC234">
        <v>0</v>
      </c>
      <c r="ED234">
        <v>0</v>
      </c>
      <c r="EE234">
        <v>9997.539285714285</v>
      </c>
      <c r="EF234">
        <v>0</v>
      </c>
      <c r="EG234">
        <v>10.92871785714286</v>
      </c>
      <c r="EH234">
        <v>17.526725</v>
      </c>
      <c r="EI234">
        <v>107.5878642857143</v>
      </c>
      <c r="EJ234">
        <v>89.4243</v>
      </c>
      <c r="EK234">
        <v>2.718948571428572</v>
      </c>
      <c r="EL234">
        <v>87.72458571428571</v>
      </c>
      <c r="EM234">
        <v>18.99916785714285</v>
      </c>
      <c r="EN234">
        <v>1.973884285714286</v>
      </c>
      <c r="EO234">
        <v>1.726767857142857</v>
      </c>
      <c r="EP234">
        <v>17.23638214285715</v>
      </c>
      <c r="EQ234">
        <v>15.13913571428571</v>
      </c>
      <c r="ER234">
        <v>1999.995714285714</v>
      </c>
      <c r="ES234">
        <v>0.979997464285714</v>
      </c>
      <c r="ET234">
        <v>0.02000224285714286</v>
      </c>
      <c r="EU234">
        <v>0</v>
      </c>
      <c r="EV234">
        <v>444.6316785714284</v>
      </c>
      <c r="EW234">
        <v>5.00078</v>
      </c>
      <c r="EX234">
        <v>8704.726785714285</v>
      </c>
      <c r="EY234">
        <v>16379.58928571428</v>
      </c>
      <c r="EZ234">
        <v>39.55764285714285</v>
      </c>
      <c r="FA234">
        <v>40.46174999999999</v>
      </c>
      <c r="FB234">
        <v>39.85471428571429</v>
      </c>
      <c r="FC234">
        <v>40.07549999999999</v>
      </c>
      <c r="FD234">
        <v>40.72957142857143</v>
      </c>
      <c r="FE234">
        <v>1955.085714285714</v>
      </c>
      <c r="FF234">
        <v>39.9</v>
      </c>
      <c r="FG234">
        <v>0</v>
      </c>
      <c r="FH234">
        <v>1759079924.6</v>
      </c>
      <c r="FI234">
        <v>0</v>
      </c>
      <c r="FJ234">
        <v>444.5780769230769</v>
      </c>
      <c r="FK234">
        <v>1.312341878794171</v>
      </c>
      <c r="FL234">
        <v>23.11965803540815</v>
      </c>
      <c r="FM234">
        <v>8704.934999999999</v>
      </c>
      <c r="FN234">
        <v>15</v>
      </c>
      <c r="FO234">
        <v>0</v>
      </c>
      <c r="FP234" t="s">
        <v>439</v>
      </c>
      <c r="FQ234">
        <v>1746989605.5</v>
      </c>
      <c r="FR234">
        <v>1746989593.5</v>
      </c>
      <c r="FS234">
        <v>0</v>
      </c>
      <c r="FT234">
        <v>-0.274</v>
      </c>
      <c r="FU234">
        <v>-0.002</v>
      </c>
      <c r="FV234">
        <v>2.549</v>
      </c>
      <c r="FW234">
        <v>0.129</v>
      </c>
      <c r="FX234">
        <v>420</v>
      </c>
      <c r="FY234">
        <v>17</v>
      </c>
      <c r="FZ234">
        <v>0.02</v>
      </c>
      <c r="GA234">
        <v>0.04</v>
      </c>
      <c r="GB234">
        <v>17.1268375</v>
      </c>
      <c r="GC234">
        <v>10.00356135084423</v>
      </c>
      <c r="GD234">
        <v>0.9627704201125781</v>
      </c>
      <c r="GE234">
        <v>0</v>
      </c>
      <c r="GF234">
        <v>444.7004705882352</v>
      </c>
      <c r="GG234">
        <v>-1.486753247338977</v>
      </c>
      <c r="GH234">
        <v>0.3854162940551221</v>
      </c>
      <c r="GI234">
        <v>0</v>
      </c>
      <c r="GJ234">
        <v>2.69260625</v>
      </c>
      <c r="GK234">
        <v>0.6633974859287006</v>
      </c>
      <c r="GL234">
        <v>0.06417091871274323</v>
      </c>
      <c r="GM234">
        <v>0</v>
      </c>
      <c r="GN234">
        <v>0</v>
      </c>
      <c r="GO234">
        <v>3</v>
      </c>
      <c r="GP234" t="s">
        <v>458</v>
      </c>
      <c r="GQ234">
        <v>3.10183</v>
      </c>
      <c r="GR234">
        <v>2.72591</v>
      </c>
      <c r="GS234">
        <v>0.0211225</v>
      </c>
      <c r="GT234">
        <v>0.0161315</v>
      </c>
      <c r="GU234">
        <v>0.100888</v>
      </c>
      <c r="GV234">
        <v>0.0927983</v>
      </c>
      <c r="GW234">
        <v>25571.3</v>
      </c>
      <c r="GX234">
        <v>23351.2</v>
      </c>
      <c r="GY234">
        <v>26687.9</v>
      </c>
      <c r="GZ234">
        <v>23957</v>
      </c>
      <c r="HA234">
        <v>38385.2</v>
      </c>
      <c r="HB234">
        <v>32123.3</v>
      </c>
      <c r="HC234">
        <v>46600.2</v>
      </c>
      <c r="HD234">
        <v>37902.8</v>
      </c>
      <c r="HE234">
        <v>1.86995</v>
      </c>
      <c r="HF234">
        <v>1.86127</v>
      </c>
      <c r="HG234">
        <v>0.120208</v>
      </c>
      <c r="HH234">
        <v>0</v>
      </c>
      <c r="HI234">
        <v>27.9798</v>
      </c>
      <c r="HJ234">
        <v>999.9</v>
      </c>
      <c r="HK234">
        <v>46.6</v>
      </c>
      <c r="HL234">
        <v>31.4</v>
      </c>
      <c r="HM234">
        <v>23.6629</v>
      </c>
      <c r="HN234">
        <v>61.5009</v>
      </c>
      <c r="HO234">
        <v>22.0473</v>
      </c>
      <c r="HP234">
        <v>1</v>
      </c>
      <c r="HQ234">
        <v>0.13577</v>
      </c>
      <c r="HR234">
        <v>0.101005</v>
      </c>
      <c r="HS234">
        <v>20.281</v>
      </c>
      <c r="HT234">
        <v>5.21085</v>
      </c>
      <c r="HU234">
        <v>11.98</v>
      </c>
      <c r="HV234">
        <v>4.9631</v>
      </c>
      <c r="HW234">
        <v>3.27433</v>
      </c>
      <c r="HX234">
        <v>9999</v>
      </c>
      <c r="HY234">
        <v>9999</v>
      </c>
      <c r="HZ234">
        <v>9999</v>
      </c>
      <c r="IA234">
        <v>32.9</v>
      </c>
      <c r="IB234">
        <v>1.86397</v>
      </c>
      <c r="IC234">
        <v>1.86012</v>
      </c>
      <c r="ID234">
        <v>1.85837</v>
      </c>
      <c r="IE234">
        <v>1.85975</v>
      </c>
      <c r="IF234">
        <v>1.85989</v>
      </c>
      <c r="IG234">
        <v>1.85837</v>
      </c>
      <c r="IH234">
        <v>1.85745</v>
      </c>
      <c r="II234">
        <v>1.85242</v>
      </c>
      <c r="IJ234">
        <v>0</v>
      </c>
      <c r="IK234">
        <v>0</v>
      </c>
      <c r="IL234">
        <v>0</v>
      </c>
      <c r="IM234">
        <v>0</v>
      </c>
      <c r="IN234" t="s">
        <v>441</v>
      </c>
      <c r="IO234" t="s">
        <v>442</v>
      </c>
      <c r="IP234" t="s">
        <v>443</v>
      </c>
      <c r="IQ234" t="s">
        <v>443</v>
      </c>
      <c r="IR234" t="s">
        <v>443</v>
      </c>
      <c r="IS234" t="s">
        <v>443</v>
      </c>
      <c r="IT234">
        <v>0</v>
      </c>
      <c r="IU234">
        <v>100</v>
      </c>
      <c r="IV234">
        <v>100</v>
      </c>
      <c r="IW234">
        <v>-0.875</v>
      </c>
      <c r="IX234">
        <v>0.2858</v>
      </c>
      <c r="IY234">
        <v>-0.819046093373875</v>
      </c>
      <c r="IZ234">
        <v>-0.0008311593448893811</v>
      </c>
      <c r="JA234">
        <v>1.768286430498992E-06</v>
      </c>
      <c r="JB234">
        <v>-5.176383660599935E-10</v>
      </c>
      <c r="JC234">
        <v>0.01793090377665582</v>
      </c>
      <c r="JD234">
        <v>0.002652576625932546</v>
      </c>
      <c r="JE234">
        <v>0.0004569377311329863</v>
      </c>
      <c r="JF234">
        <v>1.003524486243527E-07</v>
      </c>
      <c r="JG234">
        <v>2</v>
      </c>
      <c r="JH234">
        <v>1975</v>
      </c>
      <c r="JI234">
        <v>1</v>
      </c>
      <c r="JJ234">
        <v>26</v>
      </c>
      <c r="JK234">
        <v>201505.4</v>
      </c>
      <c r="JL234">
        <v>201505.6</v>
      </c>
      <c r="JM234">
        <v>0.249023</v>
      </c>
      <c r="JN234">
        <v>2.69775</v>
      </c>
      <c r="JO234">
        <v>1.49658</v>
      </c>
      <c r="JP234">
        <v>2.34253</v>
      </c>
      <c r="JQ234">
        <v>1.54907</v>
      </c>
      <c r="JR234">
        <v>2.35229</v>
      </c>
      <c r="JS234">
        <v>36.1754</v>
      </c>
      <c r="JT234">
        <v>24.1751</v>
      </c>
      <c r="JU234">
        <v>18</v>
      </c>
      <c r="JV234">
        <v>483.184</v>
      </c>
      <c r="JW234">
        <v>492.255</v>
      </c>
      <c r="JX234">
        <v>27.1826</v>
      </c>
      <c r="JY234">
        <v>29.0134</v>
      </c>
      <c r="JZ234">
        <v>30.0002</v>
      </c>
      <c r="KA234">
        <v>29.1663</v>
      </c>
      <c r="KB234">
        <v>29.1461</v>
      </c>
      <c r="KC234">
        <v>5.07467</v>
      </c>
      <c r="KD234">
        <v>22.0932</v>
      </c>
      <c r="KE234">
        <v>80.25579999999999</v>
      </c>
      <c r="KF234">
        <v>27.1939</v>
      </c>
      <c r="KG234">
        <v>31.9508</v>
      </c>
      <c r="KH234">
        <v>18.8064</v>
      </c>
      <c r="KI234">
        <v>101.89</v>
      </c>
      <c r="KJ234">
        <v>91.4072</v>
      </c>
    </row>
    <row r="235" spans="1:296">
      <c r="A235">
        <v>217</v>
      </c>
      <c r="B235">
        <v>1759080029.5</v>
      </c>
      <c r="C235">
        <v>6946.400000095367</v>
      </c>
      <c r="D235" t="s">
        <v>879</v>
      </c>
      <c r="E235" t="s">
        <v>880</v>
      </c>
      <c r="F235">
        <v>5</v>
      </c>
      <c r="G235" t="s">
        <v>832</v>
      </c>
      <c r="H235">
        <v>1759080021.75</v>
      </c>
      <c r="I235">
        <f>(J235)/1000</f>
        <v>0</v>
      </c>
      <c r="J235">
        <f>IF(DO235, AM235, AG235)</f>
        <v>0</v>
      </c>
      <c r="K235">
        <f>IF(DO235, AH235, AF235)</f>
        <v>0</v>
      </c>
      <c r="L235">
        <f>DQ235 - IF(AT235&gt;1, K235*DK235*100.0/(AV235), 0)</f>
        <v>0</v>
      </c>
      <c r="M235">
        <f>((S235-I235/2)*L235-K235)/(S235+I235/2)</f>
        <v>0</v>
      </c>
      <c r="N235">
        <f>M235*(DX235+DY235)/1000.0</f>
        <v>0</v>
      </c>
      <c r="O235">
        <f>(DQ235 - IF(AT235&gt;1, K235*DK235*100.0/(AV235), 0))*(DX235+DY235)/1000.0</f>
        <v>0</v>
      </c>
      <c r="P235">
        <f>2.0/((1/R235-1/Q235)+SIGN(R235)*SQRT((1/R235-1/Q235)*(1/R235-1/Q235) + 4*DL235/((DL235+1)*(DL235+1))*(2*1/R235*1/Q235-1/Q235*1/Q235)))</f>
        <v>0</v>
      </c>
      <c r="Q235">
        <f>IF(LEFT(DM235,1)&lt;&gt;"0",IF(LEFT(DM235,1)="1",3.0,DN235),$D$5+$E$5*(EE235*DX235/($K$5*1000))+$F$5*(EE235*DX235/($K$5*1000))*MAX(MIN(DK235,$J$5),$I$5)*MAX(MIN(DK235,$J$5),$I$5)+$G$5*MAX(MIN(DK235,$J$5),$I$5)*(EE235*DX235/($K$5*1000))+$H$5*(EE235*DX235/($K$5*1000))*(EE235*DX235/($K$5*1000)))</f>
        <v>0</v>
      </c>
      <c r="R235">
        <f>I235*(1000-(1000*0.61365*exp(17.502*V235/(240.97+V235))/(DX235+DY235)+DS235)/2)/(1000*0.61365*exp(17.502*V235/(240.97+V235))/(DX235+DY235)-DS235)</f>
        <v>0</v>
      </c>
      <c r="S235">
        <f>1/((DL235+1)/(P235/1.6)+1/(Q235/1.37)) + DL235/((DL235+1)/(P235/1.6) + DL235/(Q235/1.37))</f>
        <v>0</v>
      </c>
      <c r="T235">
        <f>(DG235*DJ235)</f>
        <v>0</v>
      </c>
      <c r="U235">
        <f>(DZ235+(T235+2*0.95*5.67E-8*(((DZ235+$B$9)+273)^4-(DZ235+273)^4)-44100*I235)/(1.84*29.3*Q235+8*0.95*5.67E-8*(DZ235+273)^3))</f>
        <v>0</v>
      </c>
      <c r="V235">
        <f>($C$9*EA235+$D$9*EB235+$E$9*U235)</f>
        <v>0</v>
      </c>
      <c r="W235">
        <f>0.61365*exp(17.502*V235/(240.97+V235))</f>
        <v>0</v>
      </c>
      <c r="X235">
        <f>(Y235/Z235*100)</f>
        <v>0</v>
      </c>
      <c r="Y235">
        <f>DS235*(DX235+DY235)/1000</f>
        <v>0</v>
      </c>
      <c r="Z235">
        <f>0.61365*exp(17.502*DZ235/(240.97+DZ235))</f>
        <v>0</v>
      </c>
      <c r="AA235">
        <f>(W235-DS235*(DX235+DY235)/1000)</f>
        <v>0</v>
      </c>
      <c r="AB235">
        <f>(-I235*44100)</f>
        <v>0</v>
      </c>
      <c r="AC235">
        <f>2*29.3*Q235*0.92*(DZ235-V235)</f>
        <v>0</v>
      </c>
      <c r="AD235">
        <f>2*0.95*5.67E-8*(((DZ235+$B$9)+273)^4-(V235+273)^4)</f>
        <v>0</v>
      </c>
      <c r="AE235">
        <f>T235+AD235+AB235+AC235</f>
        <v>0</v>
      </c>
      <c r="AF235">
        <f>DW235*AT235*(DR235-DQ235*(1000-AT235*DT235)/(1000-AT235*DS235))/(100*DK235)</f>
        <v>0</v>
      </c>
      <c r="AG235">
        <f>1000*DW235*AT235*(DS235-DT235)/(100*DK235*(1000-AT235*DS235))</f>
        <v>0</v>
      </c>
      <c r="AH235">
        <f>(AI235 - AJ235 - DX235*1E3/(8.314*(DZ235+273.15)) * AL235/DW235 * AK235) * DW235/(100*DK235) * (1000 - DT235)/1000</f>
        <v>0</v>
      </c>
      <c r="AI235">
        <v>428.5234333143414</v>
      </c>
      <c r="AJ235">
        <v>413.6630424242422</v>
      </c>
      <c r="AK235">
        <v>-0.04689638275039121</v>
      </c>
      <c r="AL235">
        <v>65.07899341637443</v>
      </c>
      <c r="AM235">
        <f>(AO235 - AN235 + DX235*1E3/(8.314*(DZ235+273.15)) * AQ235/DW235 * AP235) * DW235/(100*DK235) * 1000/(1000 - AO235)</f>
        <v>0</v>
      </c>
      <c r="AN235">
        <v>18.97139370931616</v>
      </c>
      <c r="AO235">
        <v>21.66810666666666</v>
      </c>
      <c r="AP235">
        <v>5.325630444671995E-06</v>
      </c>
      <c r="AQ235">
        <v>105.2538477165729</v>
      </c>
      <c r="AR235">
        <v>0</v>
      </c>
      <c r="AS235">
        <v>0</v>
      </c>
      <c r="AT235">
        <f>IF(AR235*$H$15&gt;=AV235,1.0,(AV235/(AV235-AR235*$H$15)))</f>
        <v>0</v>
      </c>
      <c r="AU235">
        <f>(AT235-1)*100</f>
        <v>0</v>
      </c>
      <c r="AV235">
        <f>MAX(0,($B$15+$C$15*EE235)/(1+$D$15*EE235)*DX235/(DZ235+273)*$E$15)</f>
        <v>0</v>
      </c>
      <c r="AW235" t="s">
        <v>437</v>
      </c>
      <c r="AX235" t="s">
        <v>437</v>
      </c>
      <c r="AY235">
        <v>0</v>
      </c>
      <c r="AZ235">
        <v>0</v>
      </c>
      <c r="BA235">
        <f>1-AY235/AZ235</f>
        <v>0</v>
      </c>
      <c r="BB235">
        <v>0</v>
      </c>
      <c r="BC235" t="s">
        <v>437</v>
      </c>
      <c r="BD235" t="s">
        <v>437</v>
      </c>
      <c r="BE235">
        <v>0</v>
      </c>
      <c r="BF235">
        <v>0</v>
      </c>
      <c r="BG235">
        <f>1-BE235/BF235</f>
        <v>0</v>
      </c>
      <c r="BH235">
        <v>0.5</v>
      </c>
      <c r="BI235">
        <f>DH235</f>
        <v>0</v>
      </c>
      <c r="BJ235">
        <f>K235</f>
        <v>0</v>
      </c>
      <c r="BK235">
        <f>BG235*BH235*BI235</f>
        <v>0</v>
      </c>
      <c r="BL235">
        <f>(BJ235-BB235)/BI235</f>
        <v>0</v>
      </c>
      <c r="BM235">
        <f>(AZ235-BF235)/BF235</f>
        <v>0</v>
      </c>
      <c r="BN235">
        <f>AY235/(BA235+AY235/BF235)</f>
        <v>0</v>
      </c>
      <c r="BO235" t="s">
        <v>437</v>
      </c>
      <c r="BP235">
        <v>0</v>
      </c>
      <c r="BQ235">
        <f>IF(BP235&lt;&gt;0, BP235, BN235)</f>
        <v>0</v>
      </c>
      <c r="BR235">
        <f>1-BQ235/BF235</f>
        <v>0</v>
      </c>
      <c r="BS235">
        <f>(BF235-BE235)/(BF235-BQ235)</f>
        <v>0</v>
      </c>
      <c r="BT235">
        <f>(AZ235-BF235)/(AZ235-BQ235)</f>
        <v>0</v>
      </c>
      <c r="BU235">
        <f>(BF235-BE235)/(BF235-AY235)</f>
        <v>0</v>
      </c>
      <c r="BV235">
        <f>(AZ235-BF235)/(AZ235-AY235)</f>
        <v>0</v>
      </c>
      <c r="BW235">
        <f>(BS235*BQ235/BE235)</f>
        <v>0</v>
      </c>
      <c r="BX235">
        <f>(1-BW235)</f>
        <v>0</v>
      </c>
      <c r="DG235">
        <f>$B$13*EF235+$C$13*EG235+$F$13*ER235*(1-EU235)</f>
        <v>0</v>
      </c>
      <c r="DH235">
        <f>DG235*DI235</f>
        <v>0</v>
      </c>
      <c r="DI235">
        <f>($B$13*$D$11+$C$13*$D$11+$F$13*((FE235+EW235)/MAX(FE235+EW235+FF235, 0.1)*$I$11+FF235/MAX(FE235+EW235+FF235, 0.1)*$J$11))/($B$13+$C$13+$F$13)</f>
        <v>0</v>
      </c>
      <c r="DJ235">
        <f>($B$13*$K$11+$C$13*$K$11+$F$13*((FE235+EW235)/MAX(FE235+EW235+FF235, 0.1)*$P$11+FF235/MAX(FE235+EW235+FF235, 0.1)*$Q$11))/($B$13+$C$13+$F$13)</f>
        <v>0</v>
      </c>
      <c r="DK235">
        <v>3.21</v>
      </c>
      <c r="DL235">
        <v>0.5</v>
      </c>
      <c r="DM235" t="s">
        <v>438</v>
      </c>
      <c r="DN235">
        <v>2</v>
      </c>
      <c r="DO235" t="b">
        <v>1</v>
      </c>
      <c r="DP235">
        <v>1759080021.75</v>
      </c>
      <c r="DQ235">
        <v>405.0484333333333</v>
      </c>
      <c r="DR235">
        <v>420.4381</v>
      </c>
      <c r="DS235">
        <v>21.66996333333334</v>
      </c>
      <c r="DT235">
        <v>18.93164333333334</v>
      </c>
      <c r="DU235">
        <v>405.9480333333332</v>
      </c>
      <c r="DV235">
        <v>21.38534666666667</v>
      </c>
      <c r="DW235">
        <v>500.0316999999999</v>
      </c>
      <c r="DX235">
        <v>90.89006666666668</v>
      </c>
      <c r="DY235">
        <v>0.06819128333333334</v>
      </c>
      <c r="DZ235">
        <v>28.78614666666667</v>
      </c>
      <c r="EA235">
        <v>30.04386666666666</v>
      </c>
      <c r="EB235">
        <v>999.9000000000002</v>
      </c>
      <c r="EC235">
        <v>0</v>
      </c>
      <c r="ED235">
        <v>0</v>
      </c>
      <c r="EE235">
        <v>9998.656666666668</v>
      </c>
      <c r="EF235">
        <v>0</v>
      </c>
      <c r="EG235">
        <v>10.91451666666667</v>
      </c>
      <c r="EH235">
        <v>-15.38980666666666</v>
      </c>
      <c r="EI235">
        <v>414.0201666666666</v>
      </c>
      <c r="EJ235">
        <v>428.5514000000001</v>
      </c>
      <c r="EK235">
        <v>2.738319666666666</v>
      </c>
      <c r="EL235">
        <v>420.4381</v>
      </c>
      <c r="EM235">
        <v>18.93164333333334</v>
      </c>
      <c r="EN235">
        <v>1.969584</v>
      </c>
      <c r="EO235">
        <v>1.720698</v>
      </c>
      <c r="EP235">
        <v>17.20191666666667</v>
      </c>
      <c r="EQ235">
        <v>15.08442</v>
      </c>
      <c r="ER235">
        <v>1999.984333333333</v>
      </c>
      <c r="ES235">
        <v>0.9799974999999996</v>
      </c>
      <c r="ET235">
        <v>0.02000221</v>
      </c>
      <c r="EU235">
        <v>0</v>
      </c>
      <c r="EV235">
        <v>443.5880000000001</v>
      </c>
      <c r="EW235">
        <v>5.00078</v>
      </c>
      <c r="EX235">
        <v>8694.035333333331</v>
      </c>
      <c r="EY235">
        <v>16379.50333333334</v>
      </c>
      <c r="EZ235">
        <v>39.5248</v>
      </c>
      <c r="FA235">
        <v>40.46849999999999</v>
      </c>
      <c r="FB235">
        <v>39.74566666666666</v>
      </c>
      <c r="FC235">
        <v>40.06639999999999</v>
      </c>
      <c r="FD235">
        <v>40.61443333333332</v>
      </c>
      <c r="FE235">
        <v>1955.074333333334</v>
      </c>
      <c r="FF235">
        <v>39.90000000000001</v>
      </c>
      <c r="FG235">
        <v>0</v>
      </c>
      <c r="FH235">
        <v>1759080021.8</v>
      </c>
      <c r="FI235">
        <v>0</v>
      </c>
      <c r="FJ235">
        <v>443.6720384615385</v>
      </c>
      <c r="FK235">
        <v>16.72092308864494</v>
      </c>
      <c r="FL235">
        <v>310.0071797036265</v>
      </c>
      <c r="FM235">
        <v>8696.10423076923</v>
      </c>
      <c r="FN235">
        <v>15</v>
      </c>
      <c r="FO235">
        <v>0</v>
      </c>
      <c r="FP235" t="s">
        <v>439</v>
      </c>
      <c r="FQ235">
        <v>1746989605.5</v>
      </c>
      <c r="FR235">
        <v>1746989593.5</v>
      </c>
      <c r="FS235">
        <v>0</v>
      </c>
      <c r="FT235">
        <v>-0.274</v>
      </c>
      <c r="FU235">
        <v>-0.002</v>
      </c>
      <c r="FV235">
        <v>2.549</v>
      </c>
      <c r="FW235">
        <v>0.129</v>
      </c>
      <c r="FX235">
        <v>420</v>
      </c>
      <c r="FY235">
        <v>17</v>
      </c>
      <c r="FZ235">
        <v>0.02</v>
      </c>
      <c r="GA235">
        <v>0.04</v>
      </c>
      <c r="GB235">
        <v>-15.220125</v>
      </c>
      <c r="GC235">
        <v>-3.325112195121919</v>
      </c>
      <c r="GD235">
        <v>0.3250235404936079</v>
      </c>
      <c r="GE235">
        <v>0</v>
      </c>
      <c r="GF235">
        <v>442.6737352941176</v>
      </c>
      <c r="GG235">
        <v>16.92077922552132</v>
      </c>
      <c r="GH235">
        <v>1.674511769210631</v>
      </c>
      <c r="GI235">
        <v>0</v>
      </c>
      <c r="GJ235">
        <v>2.7433545</v>
      </c>
      <c r="GK235">
        <v>-0.1212733958724259</v>
      </c>
      <c r="GL235">
        <v>0.01781555569579574</v>
      </c>
      <c r="GM235">
        <v>0</v>
      </c>
      <c r="GN235">
        <v>0</v>
      </c>
      <c r="GO235">
        <v>3</v>
      </c>
      <c r="GP235" t="s">
        <v>458</v>
      </c>
      <c r="GQ235">
        <v>3.10174</v>
      </c>
      <c r="GR235">
        <v>2.72616</v>
      </c>
      <c r="GS235">
        <v>0.0860144</v>
      </c>
      <c r="GT235">
        <v>0.0884194</v>
      </c>
      <c r="GU235">
        <v>0.100702</v>
      </c>
      <c r="GV235">
        <v>0.09304129999999999</v>
      </c>
      <c r="GW235">
        <v>23874.3</v>
      </c>
      <c r="GX235">
        <v>21635.9</v>
      </c>
      <c r="GY235">
        <v>26685.6</v>
      </c>
      <c r="GZ235">
        <v>23957.2</v>
      </c>
      <c r="HA235">
        <v>38398.4</v>
      </c>
      <c r="HB235">
        <v>32122.6</v>
      </c>
      <c r="HC235">
        <v>46596.6</v>
      </c>
      <c r="HD235">
        <v>37903.4</v>
      </c>
      <c r="HE235">
        <v>1.86943</v>
      </c>
      <c r="HF235">
        <v>1.8611</v>
      </c>
      <c r="HG235">
        <v>0.123382</v>
      </c>
      <c r="HH235">
        <v>0</v>
      </c>
      <c r="HI235">
        <v>28.053</v>
      </c>
      <c r="HJ235">
        <v>999.9</v>
      </c>
      <c r="HK235">
        <v>46.6</v>
      </c>
      <c r="HL235">
        <v>31.4</v>
      </c>
      <c r="HM235">
        <v>23.6623</v>
      </c>
      <c r="HN235">
        <v>61.221</v>
      </c>
      <c r="HO235">
        <v>22.2155</v>
      </c>
      <c r="HP235">
        <v>1</v>
      </c>
      <c r="HQ235">
        <v>0.140434</v>
      </c>
      <c r="HR235">
        <v>0.321373</v>
      </c>
      <c r="HS235">
        <v>20.2807</v>
      </c>
      <c r="HT235">
        <v>5.2128</v>
      </c>
      <c r="HU235">
        <v>11.98</v>
      </c>
      <c r="HV235">
        <v>4.9642</v>
      </c>
      <c r="HW235">
        <v>3.27498</v>
      </c>
      <c r="HX235">
        <v>9999</v>
      </c>
      <c r="HY235">
        <v>9999</v>
      </c>
      <c r="HZ235">
        <v>9999</v>
      </c>
      <c r="IA235">
        <v>32.9</v>
      </c>
      <c r="IB235">
        <v>1.86395</v>
      </c>
      <c r="IC235">
        <v>1.86011</v>
      </c>
      <c r="ID235">
        <v>1.85838</v>
      </c>
      <c r="IE235">
        <v>1.85976</v>
      </c>
      <c r="IF235">
        <v>1.85989</v>
      </c>
      <c r="IG235">
        <v>1.85837</v>
      </c>
      <c r="IH235">
        <v>1.85745</v>
      </c>
      <c r="II235">
        <v>1.85242</v>
      </c>
      <c r="IJ235">
        <v>0</v>
      </c>
      <c r="IK235">
        <v>0</v>
      </c>
      <c r="IL235">
        <v>0</v>
      </c>
      <c r="IM235">
        <v>0</v>
      </c>
      <c r="IN235" t="s">
        <v>441</v>
      </c>
      <c r="IO235" t="s">
        <v>442</v>
      </c>
      <c r="IP235" t="s">
        <v>443</v>
      </c>
      <c r="IQ235" t="s">
        <v>443</v>
      </c>
      <c r="IR235" t="s">
        <v>443</v>
      </c>
      <c r="IS235" t="s">
        <v>443</v>
      </c>
      <c r="IT235">
        <v>0</v>
      </c>
      <c r="IU235">
        <v>100</v>
      </c>
      <c r="IV235">
        <v>100</v>
      </c>
      <c r="IW235">
        <v>-0.9</v>
      </c>
      <c r="IX235">
        <v>0.2846</v>
      </c>
      <c r="IY235">
        <v>-0.819046093373875</v>
      </c>
      <c r="IZ235">
        <v>-0.0008311593448893811</v>
      </c>
      <c r="JA235">
        <v>1.768286430498992E-06</v>
      </c>
      <c r="JB235">
        <v>-5.176383660599935E-10</v>
      </c>
      <c r="JC235">
        <v>0.01793090377665582</v>
      </c>
      <c r="JD235">
        <v>0.002652576625932546</v>
      </c>
      <c r="JE235">
        <v>0.0004569377311329863</v>
      </c>
      <c r="JF235">
        <v>1.003524486243527E-07</v>
      </c>
      <c r="JG235">
        <v>2</v>
      </c>
      <c r="JH235">
        <v>1975</v>
      </c>
      <c r="JI235">
        <v>1</v>
      </c>
      <c r="JJ235">
        <v>26</v>
      </c>
      <c r="JK235">
        <v>201507.1</v>
      </c>
      <c r="JL235">
        <v>201507.3</v>
      </c>
      <c r="JM235">
        <v>1.12427</v>
      </c>
      <c r="JN235">
        <v>2.63794</v>
      </c>
      <c r="JO235">
        <v>1.49658</v>
      </c>
      <c r="JP235">
        <v>2.34497</v>
      </c>
      <c r="JQ235">
        <v>1.54907</v>
      </c>
      <c r="JR235">
        <v>2.41455</v>
      </c>
      <c r="JS235">
        <v>36.1989</v>
      </c>
      <c r="JT235">
        <v>24.1751</v>
      </c>
      <c r="JU235">
        <v>18</v>
      </c>
      <c r="JV235">
        <v>483.315</v>
      </c>
      <c r="JW235">
        <v>492.637</v>
      </c>
      <c r="JX235">
        <v>27.326</v>
      </c>
      <c r="JY235">
        <v>29.0635</v>
      </c>
      <c r="JZ235">
        <v>30.0002</v>
      </c>
      <c r="KA235">
        <v>29.2246</v>
      </c>
      <c r="KB235">
        <v>29.206</v>
      </c>
      <c r="KC235">
        <v>22.6129</v>
      </c>
      <c r="KD235">
        <v>21.6496</v>
      </c>
      <c r="KE235">
        <v>79.511</v>
      </c>
      <c r="KF235">
        <v>27.2877</v>
      </c>
      <c r="KG235">
        <v>427.126</v>
      </c>
      <c r="KH235">
        <v>19.0516</v>
      </c>
      <c r="KI235">
        <v>101.882</v>
      </c>
      <c r="KJ235">
        <v>91.4084</v>
      </c>
    </row>
    <row r="236" spans="1:296">
      <c r="A236">
        <v>218</v>
      </c>
      <c r="B236">
        <v>1759080034.5</v>
      </c>
      <c r="C236">
        <v>6951.400000095367</v>
      </c>
      <c r="D236" t="s">
        <v>881</v>
      </c>
      <c r="E236" t="s">
        <v>882</v>
      </c>
      <c r="F236">
        <v>5</v>
      </c>
      <c r="G236" t="s">
        <v>832</v>
      </c>
      <c r="H236">
        <v>1759080026.655172</v>
      </c>
      <c r="I236">
        <f>(J236)/1000</f>
        <v>0</v>
      </c>
      <c r="J236">
        <f>IF(DO236, AM236, AG236)</f>
        <v>0</v>
      </c>
      <c r="K236">
        <f>IF(DO236, AH236, AF236)</f>
        <v>0</v>
      </c>
      <c r="L236">
        <f>DQ236 - IF(AT236&gt;1, K236*DK236*100.0/(AV236), 0)</f>
        <v>0</v>
      </c>
      <c r="M236">
        <f>((S236-I236/2)*L236-K236)/(S236+I236/2)</f>
        <v>0</v>
      </c>
      <c r="N236">
        <f>M236*(DX236+DY236)/1000.0</f>
        <v>0</v>
      </c>
      <c r="O236">
        <f>(DQ236 - IF(AT236&gt;1, K236*DK236*100.0/(AV236), 0))*(DX236+DY236)/1000.0</f>
        <v>0</v>
      </c>
      <c r="P236">
        <f>2.0/((1/R236-1/Q236)+SIGN(R236)*SQRT((1/R236-1/Q236)*(1/R236-1/Q236) + 4*DL236/((DL236+1)*(DL236+1))*(2*1/R236*1/Q236-1/Q236*1/Q236)))</f>
        <v>0</v>
      </c>
      <c r="Q236">
        <f>IF(LEFT(DM236,1)&lt;&gt;"0",IF(LEFT(DM236,1)="1",3.0,DN236),$D$5+$E$5*(EE236*DX236/($K$5*1000))+$F$5*(EE236*DX236/($K$5*1000))*MAX(MIN(DK236,$J$5),$I$5)*MAX(MIN(DK236,$J$5),$I$5)+$G$5*MAX(MIN(DK236,$J$5),$I$5)*(EE236*DX236/($K$5*1000))+$H$5*(EE236*DX236/($K$5*1000))*(EE236*DX236/($K$5*1000)))</f>
        <v>0</v>
      </c>
      <c r="R236">
        <f>I236*(1000-(1000*0.61365*exp(17.502*V236/(240.97+V236))/(DX236+DY236)+DS236)/2)/(1000*0.61365*exp(17.502*V236/(240.97+V236))/(DX236+DY236)-DS236)</f>
        <v>0</v>
      </c>
      <c r="S236">
        <f>1/((DL236+1)/(P236/1.6)+1/(Q236/1.37)) + DL236/((DL236+1)/(P236/1.6) + DL236/(Q236/1.37))</f>
        <v>0</v>
      </c>
      <c r="T236">
        <f>(DG236*DJ236)</f>
        <v>0</v>
      </c>
      <c r="U236">
        <f>(DZ236+(T236+2*0.95*5.67E-8*(((DZ236+$B$9)+273)^4-(DZ236+273)^4)-44100*I236)/(1.84*29.3*Q236+8*0.95*5.67E-8*(DZ236+273)^3))</f>
        <v>0</v>
      </c>
      <c r="V236">
        <f>($C$9*EA236+$D$9*EB236+$E$9*U236)</f>
        <v>0</v>
      </c>
      <c r="W236">
        <f>0.61365*exp(17.502*V236/(240.97+V236))</f>
        <v>0</v>
      </c>
      <c r="X236">
        <f>(Y236/Z236*100)</f>
        <v>0</v>
      </c>
      <c r="Y236">
        <f>DS236*(DX236+DY236)/1000</f>
        <v>0</v>
      </c>
      <c r="Z236">
        <f>0.61365*exp(17.502*DZ236/(240.97+DZ236))</f>
        <v>0</v>
      </c>
      <c r="AA236">
        <f>(W236-DS236*(DX236+DY236)/1000)</f>
        <v>0</v>
      </c>
      <c r="AB236">
        <f>(-I236*44100)</f>
        <v>0</v>
      </c>
      <c r="AC236">
        <f>2*29.3*Q236*0.92*(DZ236-V236)</f>
        <v>0</v>
      </c>
      <c r="AD236">
        <f>2*0.95*5.67E-8*(((DZ236+$B$9)+273)^4-(V236+273)^4)</f>
        <v>0</v>
      </c>
      <c r="AE236">
        <f>T236+AD236+AB236+AC236</f>
        <v>0</v>
      </c>
      <c r="AF236">
        <f>DW236*AT236*(DR236-DQ236*(1000-AT236*DT236)/(1000-AT236*DS236))/(100*DK236)</f>
        <v>0</v>
      </c>
      <c r="AG236">
        <f>1000*DW236*AT236*(DS236-DT236)/(100*DK236*(1000-AT236*DS236))</f>
        <v>0</v>
      </c>
      <c r="AH236">
        <f>(AI236 - AJ236 - DX236*1E3/(8.314*(DZ236+273.15)) * AL236/DW236 * AK236) * DW236/(100*DK236) * (1000 - DT236)/1000</f>
        <v>0</v>
      </c>
      <c r="AI236">
        <v>428.5664814598347</v>
      </c>
      <c r="AJ236">
        <v>413.5226787878789</v>
      </c>
      <c r="AK236">
        <v>-0.02205395508988513</v>
      </c>
      <c r="AL236">
        <v>65.07899341637443</v>
      </c>
      <c r="AM236">
        <f>(AO236 - AN236 + DX236*1E3/(8.314*(DZ236+273.15)) * AQ236/DW236 * AP236) * DW236/(100*DK236) * 1000/(1000 - AO236)</f>
        <v>0</v>
      </c>
      <c r="AN236">
        <v>19.00942158804343</v>
      </c>
      <c r="AO236">
        <v>21.68025757575758</v>
      </c>
      <c r="AP236">
        <v>0.0001798339379633749</v>
      </c>
      <c r="AQ236">
        <v>105.2538477165729</v>
      </c>
      <c r="AR236">
        <v>0</v>
      </c>
      <c r="AS236">
        <v>0</v>
      </c>
      <c r="AT236">
        <f>IF(AR236*$H$15&gt;=AV236,1.0,(AV236/(AV236-AR236*$H$15)))</f>
        <v>0</v>
      </c>
      <c r="AU236">
        <f>(AT236-1)*100</f>
        <v>0</v>
      </c>
      <c r="AV236">
        <f>MAX(0,($B$15+$C$15*EE236)/(1+$D$15*EE236)*DX236/(DZ236+273)*$E$15)</f>
        <v>0</v>
      </c>
      <c r="AW236" t="s">
        <v>437</v>
      </c>
      <c r="AX236" t="s">
        <v>437</v>
      </c>
      <c r="AY236">
        <v>0</v>
      </c>
      <c r="AZ236">
        <v>0</v>
      </c>
      <c r="BA236">
        <f>1-AY236/AZ236</f>
        <v>0</v>
      </c>
      <c r="BB236">
        <v>0</v>
      </c>
      <c r="BC236" t="s">
        <v>437</v>
      </c>
      <c r="BD236" t="s">
        <v>437</v>
      </c>
      <c r="BE236">
        <v>0</v>
      </c>
      <c r="BF236">
        <v>0</v>
      </c>
      <c r="BG236">
        <f>1-BE236/BF236</f>
        <v>0</v>
      </c>
      <c r="BH236">
        <v>0.5</v>
      </c>
      <c r="BI236">
        <f>DH236</f>
        <v>0</v>
      </c>
      <c r="BJ236">
        <f>K236</f>
        <v>0</v>
      </c>
      <c r="BK236">
        <f>BG236*BH236*BI236</f>
        <v>0</v>
      </c>
      <c r="BL236">
        <f>(BJ236-BB236)/BI236</f>
        <v>0</v>
      </c>
      <c r="BM236">
        <f>(AZ236-BF236)/BF236</f>
        <v>0</v>
      </c>
      <c r="BN236">
        <f>AY236/(BA236+AY236/BF236)</f>
        <v>0</v>
      </c>
      <c r="BO236" t="s">
        <v>437</v>
      </c>
      <c r="BP236">
        <v>0</v>
      </c>
      <c r="BQ236">
        <f>IF(BP236&lt;&gt;0, BP236, BN236)</f>
        <v>0</v>
      </c>
      <c r="BR236">
        <f>1-BQ236/BF236</f>
        <v>0</v>
      </c>
      <c r="BS236">
        <f>(BF236-BE236)/(BF236-BQ236)</f>
        <v>0</v>
      </c>
      <c r="BT236">
        <f>(AZ236-BF236)/(AZ236-BQ236)</f>
        <v>0</v>
      </c>
      <c r="BU236">
        <f>(BF236-BE236)/(BF236-AY236)</f>
        <v>0</v>
      </c>
      <c r="BV236">
        <f>(AZ236-BF236)/(AZ236-AY236)</f>
        <v>0</v>
      </c>
      <c r="BW236">
        <f>(BS236*BQ236/BE236)</f>
        <v>0</v>
      </c>
      <c r="BX236">
        <f>(1-BW236)</f>
        <v>0</v>
      </c>
      <c r="DG236">
        <f>$B$13*EF236+$C$13*EG236+$F$13*ER236*(1-EU236)</f>
        <v>0</v>
      </c>
      <c r="DH236">
        <f>DG236*DI236</f>
        <v>0</v>
      </c>
      <c r="DI236">
        <f>($B$13*$D$11+$C$13*$D$11+$F$13*((FE236+EW236)/MAX(FE236+EW236+FF236, 0.1)*$I$11+FF236/MAX(FE236+EW236+FF236, 0.1)*$J$11))/($B$13+$C$13+$F$13)</f>
        <v>0</v>
      </c>
      <c r="DJ236">
        <f>($B$13*$K$11+$C$13*$K$11+$F$13*((FE236+EW236)/MAX(FE236+EW236+FF236, 0.1)*$P$11+FF236/MAX(FE236+EW236+FF236, 0.1)*$Q$11))/($B$13+$C$13+$F$13)</f>
        <v>0</v>
      </c>
      <c r="DK236">
        <v>3.21</v>
      </c>
      <c r="DL236">
        <v>0.5</v>
      </c>
      <c r="DM236" t="s">
        <v>438</v>
      </c>
      <c r="DN236">
        <v>2</v>
      </c>
      <c r="DO236" t="b">
        <v>1</v>
      </c>
      <c r="DP236">
        <v>1759080026.655172</v>
      </c>
      <c r="DQ236">
        <v>404.8037586206897</v>
      </c>
      <c r="DR236">
        <v>420.5788275862067</v>
      </c>
      <c r="DS236">
        <v>21.67217241379311</v>
      </c>
      <c r="DT236">
        <v>18.9600275862069</v>
      </c>
      <c r="DU236">
        <v>405.7035172413793</v>
      </c>
      <c r="DV236">
        <v>21.38750344827587</v>
      </c>
      <c r="DW236">
        <v>499.9565862068966</v>
      </c>
      <c r="DX236">
        <v>90.88980000000001</v>
      </c>
      <c r="DY236">
        <v>0.06816343793103449</v>
      </c>
      <c r="DZ236">
        <v>28.78510344827586</v>
      </c>
      <c r="EA236">
        <v>30.05502758620689</v>
      </c>
      <c r="EB236">
        <v>999.9000000000002</v>
      </c>
      <c r="EC236">
        <v>0</v>
      </c>
      <c r="ED236">
        <v>0</v>
      </c>
      <c r="EE236">
        <v>9994.175862068967</v>
      </c>
      <c r="EF236">
        <v>0</v>
      </c>
      <c r="EG236">
        <v>10.91614137931034</v>
      </c>
      <c r="EH236">
        <v>-15.77516896551724</v>
      </c>
      <c r="EI236">
        <v>413.7710689655173</v>
      </c>
      <c r="EJ236">
        <v>428.7071724137931</v>
      </c>
      <c r="EK236">
        <v>2.712129655172413</v>
      </c>
      <c r="EL236">
        <v>420.5788275862067</v>
      </c>
      <c r="EM236">
        <v>18.9600275862069</v>
      </c>
      <c r="EN236">
        <v>1.969778620689655</v>
      </c>
      <c r="EO236">
        <v>1.723274137931035</v>
      </c>
      <c r="EP236">
        <v>17.20347586206896</v>
      </c>
      <c r="EQ236">
        <v>15.10765172413793</v>
      </c>
      <c r="ER236">
        <v>2000.003103448276</v>
      </c>
      <c r="ES236">
        <v>0.9799976896551721</v>
      </c>
      <c r="ET236">
        <v>0.02000202068965517</v>
      </c>
      <c r="EU236">
        <v>0</v>
      </c>
      <c r="EV236">
        <v>444.906827586207</v>
      </c>
      <c r="EW236">
        <v>5.00078</v>
      </c>
      <c r="EX236">
        <v>8719.047931034482</v>
      </c>
      <c r="EY236">
        <v>16379.6551724138</v>
      </c>
      <c r="EZ236">
        <v>39.53431034482758</v>
      </c>
      <c r="FA236">
        <v>40.46741379310344</v>
      </c>
      <c r="FB236">
        <v>39.74768965517242</v>
      </c>
      <c r="FC236">
        <v>40.05355172413792</v>
      </c>
      <c r="FD236">
        <v>40.56448275862068</v>
      </c>
      <c r="FE236">
        <v>1955.093103448276</v>
      </c>
      <c r="FF236">
        <v>39.90000000000001</v>
      </c>
      <c r="FG236">
        <v>0</v>
      </c>
      <c r="FH236">
        <v>1759080026.6</v>
      </c>
      <c r="FI236">
        <v>0</v>
      </c>
      <c r="FJ236">
        <v>444.9603461538462</v>
      </c>
      <c r="FK236">
        <v>15.60181196032118</v>
      </c>
      <c r="FL236">
        <v>298.0235897919461</v>
      </c>
      <c r="FM236">
        <v>8720.491153846153</v>
      </c>
      <c r="FN236">
        <v>15</v>
      </c>
      <c r="FO236">
        <v>0</v>
      </c>
      <c r="FP236" t="s">
        <v>439</v>
      </c>
      <c r="FQ236">
        <v>1746989605.5</v>
      </c>
      <c r="FR236">
        <v>1746989593.5</v>
      </c>
      <c r="FS236">
        <v>0</v>
      </c>
      <c r="FT236">
        <v>-0.274</v>
      </c>
      <c r="FU236">
        <v>-0.002</v>
      </c>
      <c r="FV236">
        <v>2.549</v>
      </c>
      <c r="FW236">
        <v>0.129</v>
      </c>
      <c r="FX236">
        <v>420</v>
      </c>
      <c r="FY236">
        <v>17</v>
      </c>
      <c r="FZ236">
        <v>0.02</v>
      </c>
      <c r="GA236">
        <v>0.04</v>
      </c>
      <c r="GB236">
        <v>-15.48233902439024</v>
      </c>
      <c r="GC236">
        <v>-3.40932334494776</v>
      </c>
      <c r="GD236">
        <v>0.3551953999359134</v>
      </c>
      <c r="GE236">
        <v>0</v>
      </c>
      <c r="GF236">
        <v>443.9781764705883</v>
      </c>
      <c r="GG236">
        <v>16.22829639192254</v>
      </c>
      <c r="GH236">
        <v>1.608822632540888</v>
      </c>
      <c r="GI236">
        <v>0</v>
      </c>
      <c r="GJ236">
        <v>2.725435121951219</v>
      </c>
      <c r="GK236">
        <v>-0.3003765156794434</v>
      </c>
      <c r="GL236">
        <v>0.03433133043410017</v>
      </c>
      <c r="GM236">
        <v>0</v>
      </c>
      <c r="GN236">
        <v>0</v>
      </c>
      <c r="GO236">
        <v>3</v>
      </c>
      <c r="GP236" t="s">
        <v>458</v>
      </c>
      <c r="GQ236">
        <v>3.10195</v>
      </c>
      <c r="GR236">
        <v>2.72585</v>
      </c>
      <c r="GS236">
        <v>0.08600389999999999</v>
      </c>
      <c r="GT236">
        <v>0.0888366</v>
      </c>
      <c r="GU236">
        <v>0.100738</v>
      </c>
      <c r="GV236">
        <v>0.09309190000000001</v>
      </c>
      <c r="GW236">
        <v>23874.5</v>
      </c>
      <c r="GX236">
        <v>21625.8</v>
      </c>
      <c r="GY236">
        <v>26685.5</v>
      </c>
      <c r="GZ236">
        <v>23957.1</v>
      </c>
      <c r="HA236">
        <v>38397.1</v>
      </c>
      <c r="HB236">
        <v>32120.8</v>
      </c>
      <c r="HC236">
        <v>46596.9</v>
      </c>
      <c r="HD236">
        <v>37903.4</v>
      </c>
      <c r="HE236">
        <v>1.86945</v>
      </c>
      <c r="HF236">
        <v>1.86092</v>
      </c>
      <c r="HG236">
        <v>0.123225</v>
      </c>
      <c r="HH236">
        <v>0</v>
      </c>
      <c r="HI236">
        <v>28.055</v>
      </c>
      <c r="HJ236">
        <v>999.9</v>
      </c>
      <c r="HK236">
        <v>46.6</v>
      </c>
      <c r="HL236">
        <v>31.4</v>
      </c>
      <c r="HM236">
        <v>23.6649</v>
      </c>
      <c r="HN236">
        <v>60.691</v>
      </c>
      <c r="HO236">
        <v>22.0833</v>
      </c>
      <c r="HP236">
        <v>1</v>
      </c>
      <c r="HQ236">
        <v>0.140503</v>
      </c>
      <c r="HR236">
        <v>0.408519</v>
      </c>
      <c r="HS236">
        <v>20.28</v>
      </c>
      <c r="HT236">
        <v>5.21025</v>
      </c>
      <c r="HU236">
        <v>11.9798</v>
      </c>
      <c r="HV236">
        <v>4.96365</v>
      </c>
      <c r="HW236">
        <v>3.27435</v>
      </c>
      <c r="HX236">
        <v>9999</v>
      </c>
      <c r="HY236">
        <v>9999</v>
      </c>
      <c r="HZ236">
        <v>9999</v>
      </c>
      <c r="IA236">
        <v>32.9</v>
      </c>
      <c r="IB236">
        <v>1.86397</v>
      </c>
      <c r="IC236">
        <v>1.86012</v>
      </c>
      <c r="ID236">
        <v>1.85838</v>
      </c>
      <c r="IE236">
        <v>1.85976</v>
      </c>
      <c r="IF236">
        <v>1.85989</v>
      </c>
      <c r="IG236">
        <v>1.85837</v>
      </c>
      <c r="IH236">
        <v>1.85745</v>
      </c>
      <c r="II236">
        <v>1.85242</v>
      </c>
      <c r="IJ236">
        <v>0</v>
      </c>
      <c r="IK236">
        <v>0</v>
      </c>
      <c r="IL236">
        <v>0</v>
      </c>
      <c r="IM236">
        <v>0</v>
      </c>
      <c r="IN236" t="s">
        <v>441</v>
      </c>
      <c r="IO236" t="s">
        <v>442</v>
      </c>
      <c r="IP236" t="s">
        <v>443</v>
      </c>
      <c r="IQ236" t="s">
        <v>443</v>
      </c>
      <c r="IR236" t="s">
        <v>443</v>
      </c>
      <c r="IS236" t="s">
        <v>443</v>
      </c>
      <c r="IT236">
        <v>0</v>
      </c>
      <c r="IU236">
        <v>100</v>
      </c>
      <c r="IV236">
        <v>100</v>
      </c>
      <c r="IW236">
        <v>-0.9</v>
      </c>
      <c r="IX236">
        <v>0.2849</v>
      </c>
      <c r="IY236">
        <v>-0.819046093373875</v>
      </c>
      <c r="IZ236">
        <v>-0.0008311593448893811</v>
      </c>
      <c r="JA236">
        <v>1.768286430498992E-06</v>
      </c>
      <c r="JB236">
        <v>-5.176383660599935E-10</v>
      </c>
      <c r="JC236">
        <v>0.01793090377665582</v>
      </c>
      <c r="JD236">
        <v>0.002652576625932546</v>
      </c>
      <c r="JE236">
        <v>0.0004569377311329863</v>
      </c>
      <c r="JF236">
        <v>1.003524486243527E-07</v>
      </c>
      <c r="JG236">
        <v>2</v>
      </c>
      <c r="JH236">
        <v>1975</v>
      </c>
      <c r="JI236">
        <v>1</v>
      </c>
      <c r="JJ236">
        <v>26</v>
      </c>
      <c r="JK236">
        <v>201507.1</v>
      </c>
      <c r="JL236">
        <v>201507.4</v>
      </c>
      <c r="JM236">
        <v>1.15356</v>
      </c>
      <c r="JN236">
        <v>2.62939</v>
      </c>
      <c r="JO236">
        <v>1.49658</v>
      </c>
      <c r="JP236">
        <v>2.34619</v>
      </c>
      <c r="JQ236">
        <v>1.54907</v>
      </c>
      <c r="JR236">
        <v>2.41333</v>
      </c>
      <c r="JS236">
        <v>36.2224</v>
      </c>
      <c r="JT236">
        <v>24.1838</v>
      </c>
      <c r="JU236">
        <v>18</v>
      </c>
      <c r="JV236">
        <v>483.345</v>
      </c>
      <c r="JW236">
        <v>492.545</v>
      </c>
      <c r="JX236">
        <v>27.28</v>
      </c>
      <c r="JY236">
        <v>29.0648</v>
      </c>
      <c r="JZ236">
        <v>30.0002</v>
      </c>
      <c r="KA236">
        <v>29.2266</v>
      </c>
      <c r="KB236">
        <v>29.2087</v>
      </c>
      <c r="KC236">
        <v>23.1982</v>
      </c>
      <c r="KD236">
        <v>21.6496</v>
      </c>
      <c r="KE236">
        <v>79.511</v>
      </c>
      <c r="KF236">
        <v>27.2243</v>
      </c>
      <c r="KG236">
        <v>440.561</v>
      </c>
      <c r="KH236">
        <v>19.065</v>
      </c>
      <c r="KI236">
        <v>101.882</v>
      </c>
      <c r="KJ236">
        <v>91.40819999999999</v>
      </c>
    </row>
    <row r="237" spans="1:296">
      <c r="A237">
        <v>219</v>
      </c>
      <c r="B237">
        <v>1759080039.5</v>
      </c>
      <c r="C237">
        <v>6956.400000095367</v>
      </c>
      <c r="D237" t="s">
        <v>883</v>
      </c>
      <c r="E237" t="s">
        <v>884</v>
      </c>
      <c r="F237">
        <v>5</v>
      </c>
      <c r="G237" t="s">
        <v>832</v>
      </c>
      <c r="H237">
        <v>1759080031.732143</v>
      </c>
      <c r="I237">
        <f>(J237)/1000</f>
        <v>0</v>
      </c>
      <c r="J237">
        <f>IF(DO237, AM237, AG237)</f>
        <v>0</v>
      </c>
      <c r="K237">
        <f>IF(DO237, AH237, AF237)</f>
        <v>0</v>
      </c>
      <c r="L237">
        <f>DQ237 - IF(AT237&gt;1, K237*DK237*100.0/(AV237), 0)</f>
        <v>0</v>
      </c>
      <c r="M237">
        <f>((S237-I237/2)*L237-K237)/(S237+I237/2)</f>
        <v>0</v>
      </c>
      <c r="N237">
        <f>M237*(DX237+DY237)/1000.0</f>
        <v>0</v>
      </c>
      <c r="O237">
        <f>(DQ237 - IF(AT237&gt;1, K237*DK237*100.0/(AV237), 0))*(DX237+DY237)/1000.0</f>
        <v>0</v>
      </c>
      <c r="P237">
        <f>2.0/((1/R237-1/Q237)+SIGN(R237)*SQRT((1/R237-1/Q237)*(1/R237-1/Q237) + 4*DL237/((DL237+1)*(DL237+1))*(2*1/R237*1/Q237-1/Q237*1/Q237)))</f>
        <v>0</v>
      </c>
      <c r="Q237">
        <f>IF(LEFT(DM237,1)&lt;&gt;"0",IF(LEFT(DM237,1)="1",3.0,DN237),$D$5+$E$5*(EE237*DX237/($K$5*1000))+$F$5*(EE237*DX237/($K$5*1000))*MAX(MIN(DK237,$J$5),$I$5)*MAX(MIN(DK237,$J$5),$I$5)+$G$5*MAX(MIN(DK237,$J$5),$I$5)*(EE237*DX237/($K$5*1000))+$H$5*(EE237*DX237/($K$5*1000))*(EE237*DX237/($K$5*1000)))</f>
        <v>0</v>
      </c>
      <c r="R237">
        <f>I237*(1000-(1000*0.61365*exp(17.502*V237/(240.97+V237))/(DX237+DY237)+DS237)/2)/(1000*0.61365*exp(17.502*V237/(240.97+V237))/(DX237+DY237)-DS237)</f>
        <v>0</v>
      </c>
      <c r="S237">
        <f>1/((DL237+1)/(P237/1.6)+1/(Q237/1.37)) + DL237/((DL237+1)/(P237/1.6) + DL237/(Q237/1.37))</f>
        <v>0</v>
      </c>
      <c r="T237">
        <f>(DG237*DJ237)</f>
        <v>0</v>
      </c>
      <c r="U237">
        <f>(DZ237+(T237+2*0.95*5.67E-8*(((DZ237+$B$9)+273)^4-(DZ237+273)^4)-44100*I237)/(1.84*29.3*Q237+8*0.95*5.67E-8*(DZ237+273)^3))</f>
        <v>0</v>
      </c>
      <c r="V237">
        <f>($C$9*EA237+$D$9*EB237+$E$9*U237)</f>
        <v>0</v>
      </c>
      <c r="W237">
        <f>0.61365*exp(17.502*V237/(240.97+V237))</f>
        <v>0</v>
      </c>
      <c r="X237">
        <f>(Y237/Z237*100)</f>
        <v>0</v>
      </c>
      <c r="Y237">
        <f>DS237*(DX237+DY237)/1000</f>
        <v>0</v>
      </c>
      <c r="Z237">
        <f>0.61365*exp(17.502*DZ237/(240.97+DZ237))</f>
        <v>0</v>
      </c>
      <c r="AA237">
        <f>(W237-DS237*(DX237+DY237)/1000)</f>
        <v>0</v>
      </c>
      <c r="AB237">
        <f>(-I237*44100)</f>
        <v>0</v>
      </c>
      <c r="AC237">
        <f>2*29.3*Q237*0.92*(DZ237-V237)</f>
        <v>0</v>
      </c>
      <c r="AD237">
        <f>2*0.95*5.67E-8*(((DZ237+$B$9)+273)^4-(V237+273)^4)</f>
        <v>0</v>
      </c>
      <c r="AE237">
        <f>T237+AD237+AB237+AC237</f>
        <v>0</v>
      </c>
      <c r="AF237">
        <f>DW237*AT237*(DR237-DQ237*(1000-AT237*DT237)/(1000-AT237*DS237))/(100*DK237)</f>
        <v>0</v>
      </c>
      <c r="AG237">
        <f>1000*DW237*AT237*(DS237-DT237)/(100*DK237*(1000-AT237*DS237))</f>
        <v>0</v>
      </c>
      <c r="AH237">
        <f>(AI237 - AJ237 - DX237*1E3/(8.314*(DZ237+273.15)) * AL237/DW237 * AK237) * DW237/(100*DK237) * (1000 - DT237)/1000</f>
        <v>0</v>
      </c>
      <c r="AI237">
        <v>435.7538945009219</v>
      </c>
      <c r="AJ237">
        <v>416.6565212121211</v>
      </c>
      <c r="AK237">
        <v>0.7629212946254799</v>
      </c>
      <c r="AL237">
        <v>65.07899341637443</v>
      </c>
      <c r="AM237">
        <f>(AO237 - AN237 + DX237*1E3/(8.314*(DZ237+273.15)) * AQ237/DW237 * AP237) * DW237/(100*DK237) * 1000/(1000 - AO237)</f>
        <v>0</v>
      </c>
      <c r="AN237">
        <v>19.01799081183073</v>
      </c>
      <c r="AO237">
        <v>21.6728509090909</v>
      </c>
      <c r="AP237">
        <v>-0.000152855066757185</v>
      </c>
      <c r="AQ237">
        <v>105.2538477165729</v>
      </c>
      <c r="AR237">
        <v>0</v>
      </c>
      <c r="AS237">
        <v>0</v>
      </c>
      <c r="AT237">
        <f>IF(AR237*$H$15&gt;=AV237,1.0,(AV237/(AV237-AR237*$H$15)))</f>
        <v>0</v>
      </c>
      <c r="AU237">
        <f>(AT237-1)*100</f>
        <v>0</v>
      </c>
      <c r="AV237">
        <f>MAX(0,($B$15+$C$15*EE237)/(1+$D$15*EE237)*DX237/(DZ237+273)*$E$15)</f>
        <v>0</v>
      </c>
      <c r="AW237" t="s">
        <v>437</v>
      </c>
      <c r="AX237" t="s">
        <v>437</v>
      </c>
      <c r="AY237">
        <v>0</v>
      </c>
      <c r="AZ237">
        <v>0</v>
      </c>
      <c r="BA237">
        <f>1-AY237/AZ237</f>
        <v>0</v>
      </c>
      <c r="BB237">
        <v>0</v>
      </c>
      <c r="BC237" t="s">
        <v>437</v>
      </c>
      <c r="BD237" t="s">
        <v>437</v>
      </c>
      <c r="BE237">
        <v>0</v>
      </c>
      <c r="BF237">
        <v>0</v>
      </c>
      <c r="BG237">
        <f>1-BE237/BF237</f>
        <v>0</v>
      </c>
      <c r="BH237">
        <v>0.5</v>
      </c>
      <c r="BI237">
        <f>DH237</f>
        <v>0</v>
      </c>
      <c r="BJ237">
        <f>K237</f>
        <v>0</v>
      </c>
      <c r="BK237">
        <f>BG237*BH237*BI237</f>
        <v>0</v>
      </c>
      <c r="BL237">
        <f>(BJ237-BB237)/BI237</f>
        <v>0</v>
      </c>
      <c r="BM237">
        <f>(AZ237-BF237)/BF237</f>
        <v>0</v>
      </c>
      <c r="BN237">
        <f>AY237/(BA237+AY237/BF237)</f>
        <v>0</v>
      </c>
      <c r="BO237" t="s">
        <v>437</v>
      </c>
      <c r="BP237">
        <v>0</v>
      </c>
      <c r="BQ237">
        <f>IF(BP237&lt;&gt;0, BP237, BN237)</f>
        <v>0</v>
      </c>
      <c r="BR237">
        <f>1-BQ237/BF237</f>
        <v>0</v>
      </c>
      <c r="BS237">
        <f>(BF237-BE237)/(BF237-BQ237)</f>
        <v>0</v>
      </c>
      <c r="BT237">
        <f>(AZ237-BF237)/(AZ237-BQ237)</f>
        <v>0</v>
      </c>
      <c r="BU237">
        <f>(BF237-BE237)/(BF237-AY237)</f>
        <v>0</v>
      </c>
      <c r="BV237">
        <f>(AZ237-BF237)/(AZ237-AY237)</f>
        <v>0</v>
      </c>
      <c r="BW237">
        <f>(BS237*BQ237/BE237)</f>
        <v>0</v>
      </c>
      <c r="BX237">
        <f>(1-BW237)</f>
        <v>0</v>
      </c>
      <c r="DG237">
        <f>$B$13*EF237+$C$13*EG237+$F$13*ER237*(1-EU237)</f>
        <v>0</v>
      </c>
      <c r="DH237">
        <f>DG237*DI237</f>
        <v>0</v>
      </c>
      <c r="DI237">
        <f>($B$13*$D$11+$C$13*$D$11+$F$13*((FE237+EW237)/MAX(FE237+EW237+FF237, 0.1)*$I$11+FF237/MAX(FE237+EW237+FF237, 0.1)*$J$11))/($B$13+$C$13+$F$13)</f>
        <v>0</v>
      </c>
      <c r="DJ237">
        <f>($B$13*$K$11+$C$13*$K$11+$F$13*((FE237+EW237)/MAX(FE237+EW237+FF237, 0.1)*$P$11+FF237/MAX(FE237+EW237+FF237, 0.1)*$Q$11))/($B$13+$C$13+$F$13)</f>
        <v>0</v>
      </c>
      <c r="DK237">
        <v>3.21</v>
      </c>
      <c r="DL237">
        <v>0.5</v>
      </c>
      <c r="DM237" t="s">
        <v>438</v>
      </c>
      <c r="DN237">
        <v>2</v>
      </c>
      <c r="DO237" t="b">
        <v>1</v>
      </c>
      <c r="DP237">
        <v>1759080031.732143</v>
      </c>
      <c r="DQ237">
        <v>405.0722142857143</v>
      </c>
      <c r="DR237">
        <v>423.3707857142857</v>
      </c>
      <c r="DS237">
        <v>21.67363214285714</v>
      </c>
      <c r="DT237">
        <v>18.99208571428571</v>
      </c>
      <c r="DU237">
        <v>405.9719285714286</v>
      </c>
      <c r="DV237">
        <v>21.38893214285715</v>
      </c>
      <c r="DW237">
        <v>500.02575</v>
      </c>
      <c r="DX237">
        <v>90.88853928571429</v>
      </c>
      <c r="DY237">
        <v>0.06790441071428571</v>
      </c>
      <c r="DZ237">
        <v>28.78318571428571</v>
      </c>
      <c r="EA237">
        <v>30.05605</v>
      </c>
      <c r="EB237">
        <v>999.9000000000002</v>
      </c>
      <c r="EC237">
        <v>0</v>
      </c>
      <c r="ED237">
        <v>0</v>
      </c>
      <c r="EE237">
        <v>9995.348214285714</v>
      </c>
      <c r="EF237">
        <v>0</v>
      </c>
      <c r="EG237">
        <v>10.94528214285714</v>
      </c>
      <c r="EH237">
        <v>-18.29855357142857</v>
      </c>
      <c r="EI237">
        <v>414.0460714285715</v>
      </c>
      <c r="EJ237">
        <v>431.5671428571429</v>
      </c>
      <c r="EK237">
        <v>2.681540357142858</v>
      </c>
      <c r="EL237">
        <v>423.3707857142857</v>
      </c>
      <c r="EM237">
        <v>18.99208571428571</v>
      </c>
      <c r="EN237">
        <v>1.969884285714286</v>
      </c>
      <c r="EO237">
        <v>1.726162857142857</v>
      </c>
      <c r="EP237">
        <v>17.204325</v>
      </c>
      <c r="EQ237">
        <v>15.13370714285714</v>
      </c>
      <c r="ER237">
        <v>1999.996071428571</v>
      </c>
      <c r="ES237">
        <v>0.9799976785714283</v>
      </c>
      <c r="ET237">
        <v>0.02000203214285715</v>
      </c>
      <c r="EU237">
        <v>0</v>
      </c>
      <c r="EV237">
        <v>446.2083214285715</v>
      </c>
      <c r="EW237">
        <v>5.00078</v>
      </c>
      <c r="EX237">
        <v>8743.725714285714</v>
      </c>
      <c r="EY237">
        <v>16379.59642857143</v>
      </c>
      <c r="EZ237">
        <v>39.53992857142856</v>
      </c>
      <c r="FA237">
        <v>40.46849999999999</v>
      </c>
      <c r="FB237">
        <v>39.72974999999999</v>
      </c>
      <c r="FC237">
        <v>40.06003571428572</v>
      </c>
      <c r="FD237">
        <v>40.51767857142857</v>
      </c>
      <c r="FE237">
        <v>1955.086428571429</v>
      </c>
      <c r="FF237">
        <v>39.9</v>
      </c>
      <c r="FG237">
        <v>0</v>
      </c>
      <c r="FH237">
        <v>1759080032</v>
      </c>
      <c r="FI237">
        <v>0</v>
      </c>
      <c r="FJ237">
        <v>446.42052</v>
      </c>
      <c r="FK237">
        <v>13.96023074578983</v>
      </c>
      <c r="FL237">
        <v>284.9376919278585</v>
      </c>
      <c r="FM237">
        <v>8748.137199999999</v>
      </c>
      <c r="FN237">
        <v>15</v>
      </c>
      <c r="FO237">
        <v>0</v>
      </c>
      <c r="FP237" t="s">
        <v>439</v>
      </c>
      <c r="FQ237">
        <v>1746989605.5</v>
      </c>
      <c r="FR237">
        <v>1746989593.5</v>
      </c>
      <c r="FS237">
        <v>0</v>
      </c>
      <c r="FT237">
        <v>-0.274</v>
      </c>
      <c r="FU237">
        <v>-0.002</v>
      </c>
      <c r="FV237">
        <v>2.549</v>
      </c>
      <c r="FW237">
        <v>0.129</v>
      </c>
      <c r="FX237">
        <v>420</v>
      </c>
      <c r="FY237">
        <v>17</v>
      </c>
      <c r="FZ237">
        <v>0.02</v>
      </c>
      <c r="GA237">
        <v>0.04</v>
      </c>
      <c r="GB237">
        <v>-17.46387073170732</v>
      </c>
      <c r="GC237">
        <v>-26.72773588850178</v>
      </c>
      <c r="GD237">
        <v>3.327717125000473</v>
      </c>
      <c r="GE237">
        <v>0</v>
      </c>
      <c r="GF237">
        <v>445.5644705882353</v>
      </c>
      <c r="GG237">
        <v>15.28678379063542</v>
      </c>
      <c r="GH237">
        <v>1.519159969799369</v>
      </c>
      <c r="GI237">
        <v>0</v>
      </c>
      <c r="GJ237">
        <v>2.699583658536585</v>
      </c>
      <c r="GK237">
        <v>-0.3690014634146335</v>
      </c>
      <c r="GL237">
        <v>0.03877724243054873</v>
      </c>
      <c r="GM237">
        <v>0</v>
      </c>
      <c r="GN237">
        <v>0</v>
      </c>
      <c r="GO237">
        <v>3</v>
      </c>
      <c r="GP237" t="s">
        <v>458</v>
      </c>
      <c r="GQ237">
        <v>3.10191</v>
      </c>
      <c r="GR237">
        <v>2.72568</v>
      </c>
      <c r="GS237">
        <v>0.08659020000000001</v>
      </c>
      <c r="GT237">
        <v>0.0908492</v>
      </c>
      <c r="GU237">
        <v>0.100708</v>
      </c>
      <c r="GV237">
        <v>0.0931128</v>
      </c>
      <c r="GW237">
        <v>23859.2</v>
      </c>
      <c r="GX237">
        <v>21577.9</v>
      </c>
      <c r="GY237">
        <v>26685.5</v>
      </c>
      <c r="GZ237">
        <v>23956.9</v>
      </c>
      <c r="HA237">
        <v>38398.1</v>
      </c>
      <c r="HB237">
        <v>32120.3</v>
      </c>
      <c r="HC237">
        <v>46596.4</v>
      </c>
      <c r="HD237">
        <v>37903.4</v>
      </c>
      <c r="HE237">
        <v>1.86943</v>
      </c>
      <c r="HF237">
        <v>1.86105</v>
      </c>
      <c r="HG237">
        <v>0.122506</v>
      </c>
      <c r="HH237">
        <v>0</v>
      </c>
      <c r="HI237">
        <v>28.0526</v>
      </c>
      <c r="HJ237">
        <v>999.9</v>
      </c>
      <c r="HK237">
        <v>46.6</v>
      </c>
      <c r="HL237">
        <v>31.4</v>
      </c>
      <c r="HM237">
        <v>23.6635</v>
      </c>
      <c r="HN237">
        <v>60.971</v>
      </c>
      <c r="HO237">
        <v>22.1635</v>
      </c>
      <c r="HP237">
        <v>1</v>
      </c>
      <c r="HQ237">
        <v>0.140722</v>
      </c>
      <c r="HR237">
        <v>0.495172</v>
      </c>
      <c r="HS237">
        <v>20.2799</v>
      </c>
      <c r="HT237">
        <v>5.2104</v>
      </c>
      <c r="HU237">
        <v>11.9798</v>
      </c>
      <c r="HV237">
        <v>4.96345</v>
      </c>
      <c r="HW237">
        <v>3.27435</v>
      </c>
      <c r="HX237">
        <v>9999</v>
      </c>
      <c r="HY237">
        <v>9999</v>
      </c>
      <c r="HZ237">
        <v>9999</v>
      </c>
      <c r="IA237">
        <v>32.9</v>
      </c>
      <c r="IB237">
        <v>1.86395</v>
      </c>
      <c r="IC237">
        <v>1.86011</v>
      </c>
      <c r="ID237">
        <v>1.85841</v>
      </c>
      <c r="IE237">
        <v>1.85974</v>
      </c>
      <c r="IF237">
        <v>1.85989</v>
      </c>
      <c r="IG237">
        <v>1.85837</v>
      </c>
      <c r="IH237">
        <v>1.85745</v>
      </c>
      <c r="II237">
        <v>1.85242</v>
      </c>
      <c r="IJ237">
        <v>0</v>
      </c>
      <c r="IK237">
        <v>0</v>
      </c>
      <c r="IL237">
        <v>0</v>
      </c>
      <c r="IM237">
        <v>0</v>
      </c>
      <c r="IN237" t="s">
        <v>441</v>
      </c>
      <c r="IO237" t="s">
        <v>442</v>
      </c>
      <c r="IP237" t="s">
        <v>443</v>
      </c>
      <c r="IQ237" t="s">
        <v>443</v>
      </c>
      <c r="IR237" t="s">
        <v>443</v>
      </c>
      <c r="IS237" t="s">
        <v>443</v>
      </c>
      <c r="IT237">
        <v>0</v>
      </c>
      <c r="IU237">
        <v>100</v>
      </c>
      <c r="IV237">
        <v>100</v>
      </c>
      <c r="IW237">
        <v>-0.898</v>
      </c>
      <c r="IX237">
        <v>0.2847</v>
      </c>
      <c r="IY237">
        <v>-0.819046093373875</v>
      </c>
      <c r="IZ237">
        <v>-0.0008311593448893811</v>
      </c>
      <c r="JA237">
        <v>1.768286430498992E-06</v>
      </c>
      <c r="JB237">
        <v>-5.176383660599935E-10</v>
      </c>
      <c r="JC237">
        <v>0.01793090377665582</v>
      </c>
      <c r="JD237">
        <v>0.002652576625932546</v>
      </c>
      <c r="JE237">
        <v>0.0004569377311329863</v>
      </c>
      <c r="JF237">
        <v>1.003524486243527E-07</v>
      </c>
      <c r="JG237">
        <v>2</v>
      </c>
      <c r="JH237">
        <v>1975</v>
      </c>
      <c r="JI237">
        <v>1</v>
      </c>
      <c r="JJ237">
        <v>26</v>
      </c>
      <c r="JK237">
        <v>201507.2</v>
      </c>
      <c r="JL237">
        <v>201507.4</v>
      </c>
      <c r="JM237">
        <v>1.18164</v>
      </c>
      <c r="JN237">
        <v>2.63062</v>
      </c>
      <c r="JO237">
        <v>1.49658</v>
      </c>
      <c r="JP237">
        <v>2.34497</v>
      </c>
      <c r="JQ237">
        <v>1.54907</v>
      </c>
      <c r="JR237">
        <v>2.40723</v>
      </c>
      <c r="JS237">
        <v>36.2224</v>
      </c>
      <c r="JT237">
        <v>24.1751</v>
      </c>
      <c r="JU237">
        <v>18</v>
      </c>
      <c r="JV237">
        <v>483.352</v>
      </c>
      <c r="JW237">
        <v>492.649</v>
      </c>
      <c r="JX237">
        <v>27.2172</v>
      </c>
      <c r="JY237">
        <v>29.0661</v>
      </c>
      <c r="JZ237">
        <v>30.0003</v>
      </c>
      <c r="KA237">
        <v>29.2294</v>
      </c>
      <c r="KB237">
        <v>29.2114</v>
      </c>
      <c r="KC237">
        <v>23.7924</v>
      </c>
      <c r="KD237">
        <v>21.6496</v>
      </c>
      <c r="KE237">
        <v>79.511</v>
      </c>
      <c r="KF237">
        <v>27.1643</v>
      </c>
      <c r="KG237">
        <v>460.614</v>
      </c>
      <c r="KH237">
        <v>19.1009</v>
      </c>
      <c r="KI237">
        <v>101.881</v>
      </c>
      <c r="KJ237">
        <v>91.4079</v>
      </c>
    </row>
    <row r="238" spans="1:296">
      <c r="A238">
        <v>220</v>
      </c>
      <c r="B238">
        <v>1759080044.5</v>
      </c>
      <c r="C238">
        <v>6961.400000095367</v>
      </c>
      <c r="D238" t="s">
        <v>885</v>
      </c>
      <c r="E238" t="s">
        <v>886</v>
      </c>
      <c r="F238">
        <v>5</v>
      </c>
      <c r="G238" t="s">
        <v>832</v>
      </c>
      <c r="H238">
        <v>1759080037</v>
      </c>
      <c r="I238">
        <f>(J238)/1000</f>
        <v>0</v>
      </c>
      <c r="J238">
        <f>IF(DO238, AM238, AG238)</f>
        <v>0</v>
      </c>
      <c r="K238">
        <f>IF(DO238, AH238, AF238)</f>
        <v>0</v>
      </c>
      <c r="L238">
        <f>DQ238 - IF(AT238&gt;1, K238*DK238*100.0/(AV238), 0)</f>
        <v>0</v>
      </c>
      <c r="M238">
        <f>((S238-I238/2)*L238-K238)/(S238+I238/2)</f>
        <v>0</v>
      </c>
      <c r="N238">
        <f>M238*(DX238+DY238)/1000.0</f>
        <v>0</v>
      </c>
      <c r="O238">
        <f>(DQ238 - IF(AT238&gt;1, K238*DK238*100.0/(AV238), 0))*(DX238+DY238)/1000.0</f>
        <v>0</v>
      </c>
      <c r="P238">
        <f>2.0/((1/R238-1/Q238)+SIGN(R238)*SQRT((1/R238-1/Q238)*(1/R238-1/Q238) + 4*DL238/((DL238+1)*(DL238+1))*(2*1/R238*1/Q238-1/Q238*1/Q238)))</f>
        <v>0</v>
      </c>
      <c r="Q238">
        <f>IF(LEFT(DM238,1)&lt;&gt;"0",IF(LEFT(DM238,1)="1",3.0,DN238),$D$5+$E$5*(EE238*DX238/($K$5*1000))+$F$5*(EE238*DX238/($K$5*1000))*MAX(MIN(DK238,$J$5),$I$5)*MAX(MIN(DK238,$J$5),$I$5)+$G$5*MAX(MIN(DK238,$J$5),$I$5)*(EE238*DX238/($K$5*1000))+$H$5*(EE238*DX238/($K$5*1000))*(EE238*DX238/($K$5*1000)))</f>
        <v>0</v>
      </c>
      <c r="R238">
        <f>I238*(1000-(1000*0.61365*exp(17.502*V238/(240.97+V238))/(DX238+DY238)+DS238)/2)/(1000*0.61365*exp(17.502*V238/(240.97+V238))/(DX238+DY238)-DS238)</f>
        <v>0</v>
      </c>
      <c r="S238">
        <f>1/((DL238+1)/(P238/1.6)+1/(Q238/1.37)) + DL238/((DL238+1)/(P238/1.6) + DL238/(Q238/1.37))</f>
        <v>0</v>
      </c>
      <c r="T238">
        <f>(DG238*DJ238)</f>
        <v>0</v>
      </c>
      <c r="U238">
        <f>(DZ238+(T238+2*0.95*5.67E-8*(((DZ238+$B$9)+273)^4-(DZ238+273)^4)-44100*I238)/(1.84*29.3*Q238+8*0.95*5.67E-8*(DZ238+273)^3))</f>
        <v>0</v>
      </c>
      <c r="V238">
        <f>($C$9*EA238+$D$9*EB238+$E$9*U238)</f>
        <v>0</v>
      </c>
      <c r="W238">
        <f>0.61365*exp(17.502*V238/(240.97+V238))</f>
        <v>0</v>
      </c>
      <c r="X238">
        <f>(Y238/Z238*100)</f>
        <v>0</v>
      </c>
      <c r="Y238">
        <f>DS238*(DX238+DY238)/1000</f>
        <v>0</v>
      </c>
      <c r="Z238">
        <f>0.61365*exp(17.502*DZ238/(240.97+DZ238))</f>
        <v>0</v>
      </c>
      <c r="AA238">
        <f>(W238-DS238*(DX238+DY238)/1000)</f>
        <v>0</v>
      </c>
      <c r="AB238">
        <f>(-I238*44100)</f>
        <v>0</v>
      </c>
      <c r="AC238">
        <f>2*29.3*Q238*0.92*(DZ238-V238)</f>
        <v>0</v>
      </c>
      <c r="AD238">
        <f>2*0.95*5.67E-8*(((DZ238+$B$9)+273)^4-(V238+273)^4)</f>
        <v>0</v>
      </c>
      <c r="AE238">
        <f>T238+AD238+AB238+AC238</f>
        <v>0</v>
      </c>
      <c r="AF238">
        <f>DW238*AT238*(DR238-DQ238*(1000-AT238*DT238)/(1000-AT238*DS238))/(100*DK238)</f>
        <v>0</v>
      </c>
      <c r="AG238">
        <f>1000*DW238*AT238*(DS238-DT238)/(100*DK238*(1000-AT238*DS238))</f>
        <v>0</v>
      </c>
      <c r="AH238">
        <f>(AI238 - AJ238 - DX238*1E3/(8.314*(DZ238+273.15)) * AL238/DW238 * AK238) * DW238/(100*DK238) * (1000 - DT238)/1000</f>
        <v>0</v>
      </c>
      <c r="AI238">
        <v>449.8401067111145</v>
      </c>
      <c r="AJ238">
        <v>425.4856606060607</v>
      </c>
      <c r="AK238">
        <v>1.876094744752234</v>
      </c>
      <c r="AL238">
        <v>65.07899341637443</v>
      </c>
      <c r="AM238">
        <f>(AO238 - AN238 + DX238*1E3/(8.314*(DZ238+273.15)) * AQ238/DW238 * AP238) * DW238/(100*DK238) * 1000/(1000 - AO238)</f>
        <v>0</v>
      </c>
      <c r="AN238">
        <v>19.02415205560994</v>
      </c>
      <c r="AO238">
        <v>21.6543903030303</v>
      </c>
      <c r="AP238">
        <v>-0.0002311551203767006</v>
      </c>
      <c r="AQ238">
        <v>105.2538477165729</v>
      </c>
      <c r="AR238">
        <v>0</v>
      </c>
      <c r="AS238">
        <v>0</v>
      </c>
      <c r="AT238">
        <f>IF(AR238*$H$15&gt;=AV238,1.0,(AV238/(AV238-AR238*$H$15)))</f>
        <v>0</v>
      </c>
      <c r="AU238">
        <f>(AT238-1)*100</f>
        <v>0</v>
      </c>
      <c r="AV238">
        <f>MAX(0,($B$15+$C$15*EE238)/(1+$D$15*EE238)*DX238/(DZ238+273)*$E$15)</f>
        <v>0</v>
      </c>
      <c r="AW238" t="s">
        <v>437</v>
      </c>
      <c r="AX238" t="s">
        <v>437</v>
      </c>
      <c r="AY238">
        <v>0</v>
      </c>
      <c r="AZ238">
        <v>0</v>
      </c>
      <c r="BA238">
        <f>1-AY238/AZ238</f>
        <v>0</v>
      </c>
      <c r="BB238">
        <v>0</v>
      </c>
      <c r="BC238" t="s">
        <v>437</v>
      </c>
      <c r="BD238" t="s">
        <v>437</v>
      </c>
      <c r="BE238">
        <v>0</v>
      </c>
      <c r="BF238">
        <v>0</v>
      </c>
      <c r="BG238">
        <f>1-BE238/BF238</f>
        <v>0</v>
      </c>
      <c r="BH238">
        <v>0.5</v>
      </c>
      <c r="BI238">
        <f>DH238</f>
        <v>0</v>
      </c>
      <c r="BJ238">
        <f>K238</f>
        <v>0</v>
      </c>
      <c r="BK238">
        <f>BG238*BH238*BI238</f>
        <v>0</v>
      </c>
      <c r="BL238">
        <f>(BJ238-BB238)/BI238</f>
        <v>0</v>
      </c>
      <c r="BM238">
        <f>(AZ238-BF238)/BF238</f>
        <v>0</v>
      </c>
      <c r="BN238">
        <f>AY238/(BA238+AY238/BF238)</f>
        <v>0</v>
      </c>
      <c r="BO238" t="s">
        <v>437</v>
      </c>
      <c r="BP238">
        <v>0</v>
      </c>
      <c r="BQ238">
        <f>IF(BP238&lt;&gt;0, BP238, BN238)</f>
        <v>0</v>
      </c>
      <c r="BR238">
        <f>1-BQ238/BF238</f>
        <v>0</v>
      </c>
      <c r="BS238">
        <f>(BF238-BE238)/(BF238-BQ238)</f>
        <v>0</v>
      </c>
      <c r="BT238">
        <f>(AZ238-BF238)/(AZ238-BQ238)</f>
        <v>0</v>
      </c>
      <c r="BU238">
        <f>(BF238-BE238)/(BF238-AY238)</f>
        <v>0</v>
      </c>
      <c r="BV238">
        <f>(AZ238-BF238)/(AZ238-AY238)</f>
        <v>0</v>
      </c>
      <c r="BW238">
        <f>(BS238*BQ238/BE238)</f>
        <v>0</v>
      </c>
      <c r="BX238">
        <f>(1-BW238)</f>
        <v>0</v>
      </c>
      <c r="DG238">
        <f>$B$13*EF238+$C$13*EG238+$F$13*ER238*(1-EU238)</f>
        <v>0</v>
      </c>
      <c r="DH238">
        <f>DG238*DI238</f>
        <v>0</v>
      </c>
      <c r="DI238">
        <f>($B$13*$D$11+$C$13*$D$11+$F$13*((FE238+EW238)/MAX(FE238+EW238+FF238, 0.1)*$I$11+FF238/MAX(FE238+EW238+FF238, 0.1)*$J$11))/($B$13+$C$13+$F$13)</f>
        <v>0</v>
      </c>
      <c r="DJ238">
        <f>($B$13*$K$11+$C$13*$K$11+$F$13*((FE238+EW238)/MAX(FE238+EW238+FF238, 0.1)*$P$11+FF238/MAX(FE238+EW238+FF238, 0.1)*$Q$11))/($B$13+$C$13+$F$13)</f>
        <v>0</v>
      </c>
      <c r="DK238">
        <v>3.21</v>
      </c>
      <c r="DL238">
        <v>0.5</v>
      </c>
      <c r="DM238" t="s">
        <v>438</v>
      </c>
      <c r="DN238">
        <v>2</v>
      </c>
      <c r="DO238" t="b">
        <v>1</v>
      </c>
      <c r="DP238">
        <v>1759080037</v>
      </c>
      <c r="DQ238">
        <v>407.6308518518519</v>
      </c>
      <c r="DR238">
        <v>431.0428888888889</v>
      </c>
      <c r="DS238">
        <v>21.67173703703704</v>
      </c>
      <c r="DT238">
        <v>19.01567407407408</v>
      </c>
      <c r="DU238">
        <v>408.5295925925926</v>
      </c>
      <c r="DV238">
        <v>21.38708888888889</v>
      </c>
      <c r="DW238">
        <v>499.9988518518519</v>
      </c>
      <c r="DX238">
        <v>90.88772592592593</v>
      </c>
      <c r="DY238">
        <v>0.06776202962962963</v>
      </c>
      <c r="DZ238">
        <v>28.77955555555556</v>
      </c>
      <c r="EA238">
        <v>30.06053333333333</v>
      </c>
      <c r="EB238">
        <v>999.9000000000001</v>
      </c>
      <c r="EC238">
        <v>0</v>
      </c>
      <c r="ED238">
        <v>0</v>
      </c>
      <c r="EE238">
        <v>9987.378518518517</v>
      </c>
      <c r="EF238">
        <v>0</v>
      </c>
      <c r="EG238">
        <v>10.96949259259259</v>
      </c>
      <c r="EH238">
        <v>-23.41196666666667</v>
      </c>
      <c r="EI238">
        <v>416.6606666666667</v>
      </c>
      <c r="EJ238">
        <v>439.3982962962964</v>
      </c>
      <c r="EK238">
        <v>2.656059259259259</v>
      </c>
      <c r="EL238">
        <v>431.0428888888889</v>
      </c>
      <c r="EM238">
        <v>19.01567407407408</v>
      </c>
      <c r="EN238">
        <v>1.969695185185185</v>
      </c>
      <c r="EO238">
        <v>1.728292592592593</v>
      </c>
      <c r="EP238">
        <v>17.2028037037037</v>
      </c>
      <c r="EQ238">
        <v>15.15289259259259</v>
      </c>
      <c r="ER238">
        <v>1999.975555555556</v>
      </c>
      <c r="ES238">
        <v>0.9799975555555553</v>
      </c>
      <c r="ET238">
        <v>0.02000215925925926</v>
      </c>
      <c r="EU238">
        <v>0</v>
      </c>
      <c r="EV238">
        <v>447.4922962962963</v>
      </c>
      <c r="EW238">
        <v>5.00078</v>
      </c>
      <c r="EX238">
        <v>8768.073703703705</v>
      </c>
      <c r="EY238">
        <v>16379.41851851852</v>
      </c>
      <c r="EZ238">
        <v>39.52522222222222</v>
      </c>
      <c r="FA238">
        <v>40.46733333333333</v>
      </c>
      <c r="FB238">
        <v>39.73129629629629</v>
      </c>
      <c r="FC238">
        <v>40.05525925925925</v>
      </c>
      <c r="FD238">
        <v>40.46962962962963</v>
      </c>
      <c r="FE238">
        <v>1955.068888888889</v>
      </c>
      <c r="FF238">
        <v>39.9</v>
      </c>
      <c r="FG238">
        <v>0</v>
      </c>
      <c r="FH238">
        <v>1759080036.8</v>
      </c>
      <c r="FI238">
        <v>0</v>
      </c>
      <c r="FJ238">
        <v>447.59304</v>
      </c>
      <c r="FK238">
        <v>14.79230771140585</v>
      </c>
      <c r="FL238">
        <v>265.0815388944218</v>
      </c>
      <c r="FM238">
        <v>8770.035199999998</v>
      </c>
      <c r="FN238">
        <v>15</v>
      </c>
      <c r="FO238">
        <v>0</v>
      </c>
      <c r="FP238" t="s">
        <v>439</v>
      </c>
      <c r="FQ238">
        <v>1746989605.5</v>
      </c>
      <c r="FR238">
        <v>1746989593.5</v>
      </c>
      <c r="FS238">
        <v>0</v>
      </c>
      <c r="FT238">
        <v>-0.274</v>
      </c>
      <c r="FU238">
        <v>-0.002</v>
      </c>
      <c r="FV238">
        <v>2.549</v>
      </c>
      <c r="FW238">
        <v>0.129</v>
      </c>
      <c r="FX238">
        <v>420</v>
      </c>
      <c r="FY238">
        <v>17</v>
      </c>
      <c r="FZ238">
        <v>0.02</v>
      </c>
      <c r="GA238">
        <v>0.04</v>
      </c>
      <c r="GB238">
        <v>-20.2801756097561</v>
      </c>
      <c r="GC238">
        <v>-52.58212473867597</v>
      </c>
      <c r="GD238">
        <v>5.681188525462269</v>
      </c>
      <c r="GE238">
        <v>0</v>
      </c>
      <c r="GF238">
        <v>446.4901470588235</v>
      </c>
      <c r="GG238">
        <v>15.0332925886963</v>
      </c>
      <c r="GH238">
        <v>1.495447741969586</v>
      </c>
      <c r="GI238">
        <v>0</v>
      </c>
      <c r="GJ238">
        <v>2.678432926829268</v>
      </c>
      <c r="GK238">
        <v>-0.3121739372822299</v>
      </c>
      <c r="GL238">
        <v>0.0338494522233952</v>
      </c>
      <c r="GM238">
        <v>0</v>
      </c>
      <c r="GN238">
        <v>0</v>
      </c>
      <c r="GO238">
        <v>3</v>
      </c>
      <c r="GP238" t="s">
        <v>458</v>
      </c>
      <c r="GQ238">
        <v>3.10179</v>
      </c>
      <c r="GR238">
        <v>2.726</v>
      </c>
      <c r="GS238">
        <v>0.08803709999999999</v>
      </c>
      <c r="GT238">
        <v>0.09315279999999999</v>
      </c>
      <c r="GU238">
        <v>0.100647</v>
      </c>
      <c r="GV238">
        <v>0.0931401</v>
      </c>
      <c r="GW238">
        <v>23821.3</v>
      </c>
      <c r="GX238">
        <v>21523.3</v>
      </c>
      <c r="GY238">
        <v>26685.3</v>
      </c>
      <c r="GZ238">
        <v>23957</v>
      </c>
      <c r="HA238">
        <v>38400.8</v>
      </c>
      <c r="HB238">
        <v>32119.6</v>
      </c>
      <c r="HC238">
        <v>46596.3</v>
      </c>
      <c r="HD238">
        <v>37903.5</v>
      </c>
      <c r="HE238">
        <v>1.86928</v>
      </c>
      <c r="HF238">
        <v>1.86122</v>
      </c>
      <c r="HG238">
        <v>0.123441</v>
      </c>
      <c r="HH238">
        <v>0</v>
      </c>
      <c r="HI238">
        <v>28.0511</v>
      </c>
      <c r="HJ238">
        <v>999.9</v>
      </c>
      <c r="HK238">
        <v>46.6</v>
      </c>
      <c r="HL238">
        <v>31.4</v>
      </c>
      <c r="HM238">
        <v>23.6653</v>
      </c>
      <c r="HN238">
        <v>61.731</v>
      </c>
      <c r="HO238">
        <v>22.1154</v>
      </c>
      <c r="HP238">
        <v>1</v>
      </c>
      <c r="HQ238">
        <v>0.140854</v>
      </c>
      <c r="HR238">
        <v>0.538717</v>
      </c>
      <c r="HS238">
        <v>20.2794</v>
      </c>
      <c r="HT238">
        <v>5.2107</v>
      </c>
      <c r="HU238">
        <v>11.98</v>
      </c>
      <c r="HV238">
        <v>4.96335</v>
      </c>
      <c r="HW238">
        <v>3.2744</v>
      </c>
      <c r="HX238">
        <v>9999</v>
      </c>
      <c r="HY238">
        <v>9999</v>
      </c>
      <c r="HZ238">
        <v>9999</v>
      </c>
      <c r="IA238">
        <v>32.9</v>
      </c>
      <c r="IB238">
        <v>1.86396</v>
      </c>
      <c r="IC238">
        <v>1.86012</v>
      </c>
      <c r="ID238">
        <v>1.85837</v>
      </c>
      <c r="IE238">
        <v>1.85975</v>
      </c>
      <c r="IF238">
        <v>1.85989</v>
      </c>
      <c r="IG238">
        <v>1.85837</v>
      </c>
      <c r="IH238">
        <v>1.85743</v>
      </c>
      <c r="II238">
        <v>1.85242</v>
      </c>
      <c r="IJ238">
        <v>0</v>
      </c>
      <c r="IK238">
        <v>0</v>
      </c>
      <c r="IL238">
        <v>0</v>
      </c>
      <c r="IM238">
        <v>0</v>
      </c>
      <c r="IN238" t="s">
        <v>441</v>
      </c>
      <c r="IO238" t="s">
        <v>442</v>
      </c>
      <c r="IP238" t="s">
        <v>443</v>
      </c>
      <c r="IQ238" t="s">
        <v>443</v>
      </c>
      <c r="IR238" t="s">
        <v>443</v>
      </c>
      <c r="IS238" t="s">
        <v>443</v>
      </c>
      <c r="IT238">
        <v>0</v>
      </c>
      <c r="IU238">
        <v>100</v>
      </c>
      <c r="IV238">
        <v>100</v>
      </c>
      <c r="IW238">
        <v>-0.895</v>
      </c>
      <c r="IX238">
        <v>0.2842</v>
      </c>
      <c r="IY238">
        <v>-0.819046093373875</v>
      </c>
      <c r="IZ238">
        <v>-0.0008311593448893811</v>
      </c>
      <c r="JA238">
        <v>1.768286430498992E-06</v>
      </c>
      <c r="JB238">
        <v>-5.176383660599935E-10</v>
      </c>
      <c r="JC238">
        <v>0.01793090377665582</v>
      </c>
      <c r="JD238">
        <v>0.002652576625932546</v>
      </c>
      <c r="JE238">
        <v>0.0004569377311329863</v>
      </c>
      <c r="JF238">
        <v>1.003524486243527E-07</v>
      </c>
      <c r="JG238">
        <v>2</v>
      </c>
      <c r="JH238">
        <v>1975</v>
      </c>
      <c r="JI238">
        <v>1</v>
      </c>
      <c r="JJ238">
        <v>26</v>
      </c>
      <c r="JK238">
        <v>201507.3</v>
      </c>
      <c r="JL238">
        <v>201507.5</v>
      </c>
      <c r="JM238">
        <v>1.2207</v>
      </c>
      <c r="JN238">
        <v>2.63062</v>
      </c>
      <c r="JO238">
        <v>1.49658</v>
      </c>
      <c r="JP238">
        <v>2.34619</v>
      </c>
      <c r="JQ238">
        <v>1.54785</v>
      </c>
      <c r="JR238">
        <v>2.40845</v>
      </c>
      <c r="JS238">
        <v>36.2224</v>
      </c>
      <c r="JT238">
        <v>24.1751</v>
      </c>
      <c r="JU238">
        <v>18</v>
      </c>
      <c r="JV238">
        <v>483.28</v>
      </c>
      <c r="JW238">
        <v>492.787</v>
      </c>
      <c r="JX238">
        <v>27.1543</v>
      </c>
      <c r="JY238">
        <v>29.0687</v>
      </c>
      <c r="JZ238">
        <v>30.0004</v>
      </c>
      <c r="KA238">
        <v>29.2315</v>
      </c>
      <c r="KB238">
        <v>29.2141</v>
      </c>
      <c r="KC238">
        <v>24.5369</v>
      </c>
      <c r="KD238">
        <v>21.3543</v>
      </c>
      <c r="KE238">
        <v>79.511</v>
      </c>
      <c r="KF238">
        <v>27.1081</v>
      </c>
      <c r="KG238">
        <v>474.066</v>
      </c>
      <c r="KH238">
        <v>19.1436</v>
      </c>
      <c r="KI238">
        <v>101.881</v>
      </c>
      <c r="KJ238">
        <v>91.4081</v>
      </c>
    </row>
    <row r="239" spans="1:296">
      <c r="A239">
        <v>221</v>
      </c>
      <c r="B239">
        <v>1759080049.5</v>
      </c>
      <c r="C239">
        <v>6966.400000095367</v>
      </c>
      <c r="D239" t="s">
        <v>887</v>
      </c>
      <c r="E239" t="s">
        <v>888</v>
      </c>
      <c r="F239">
        <v>5</v>
      </c>
      <c r="G239" t="s">
        <v>832</v>
      </c>
      <c r="H239">
        <v>1759080041.714286</v>
      </c>
      <c r="I239">
        <f>(J239)/1000</f>
        <v>0</v>
      </c>
      <c r="J239">
        <f>IF(DO239, AM239, AG239)</f>
        <v>0</v>
      </c>
      <c r="K239">
        <f>IF(DO239, AH239, AF239)</f>
        <v>0</v>
      </c>
      <c r="L239">
        <f>DQ239 - IF(AT239&gt;1, K239*DK239*100.0/(AV239), 0)</f>
        <v>0</v>
      </c>
      <c r="M239">
        <f>((S239-I239/2)*L239-K239)/(S239+I239/2)</f>
        <v>0</v>
      </c>
      <c r="N239">
        <f>M239*(DX239+DY239)/1000.0</f>
        <v>0</v>
      </c>
      <c r="O239">
        <f>(DQ239 - IF(AT239&gt;1, K239*DK239*100.0/(AV239), 0))*(DX239+DY239)/1000.0</f>
        <v>0</v>
      </c>
      <c r="P239">
        <f>2.0/((1/R239-1/Q239)+SIGN(R239)*SQRT((1/R239-1/Q239)*(1/R239-1/Q239) + 4*DL239/((DL239+1)*(DL239+1))*(2*1/R239*1/Q239-1/Q239*1/Q239)))</f>
        <v>0</v>
      </c>
      <c r="Q239">
        <f>IF(LEFT(DM239,1)&lt;&gt;"0",IF(LEFT(DM239,1)="1",3.0,DN239),$D$5+$E$5*(EE239*DX239/($K$5*1000))+$F$5*(EE239*DX239/($K$5*1000))*MAX(MIN(DK239,$J$5),$I$5)*MAX(MIN(DK239,$J$5),$I$5)+$G$5*MAX(MIN(DK239,$J$5),$I$5)*(EE239*DX239/($K$5*1000))+$H$5*(EE239*DX239/($K$5*1000))*(EE239*DX239/($K$5*1000)))</f>
        <v>0</v>
      </c>
      <c r="R239">
        <f>I239*(1000-(1000*0.61365*exp(17.502*V239/(240.97+V239))/(DX239+DY239)+DS239)/2)/(1000*0.61365*exp(17.502*V239/(240.97+V239))/(DX239+DY239)-DS239)</f>
        <v>0</v>
      </c>
      <c r="S239">
        <f>1/((DL239+1)/(P239/1.6)+1/(Q239/1.37)) + DL239/((DL239+1)/(P239/1.6) + DL239/(Q239/1.37))</f>
        <v>0</v>
      </c>
      <c r="T239">
        <f>(DG239*DJ239)</f>
        <v>0</v>
      </c>
      <c r="U239">
        <f>(DZ239+(T239+2*0.95*5.67E-8*(((DZ239+$B$9)+273)^4-(DZ239+273)^4)-44100*I239)/(1.84*29.3*Q239+8*0.95*5.67E-8*(DZ239+273)^3))</f>
        <v>0</v>
      </c>
      <c r="V239">
        <f>($C$9*EA239+$D$9*EB239+$E$9*U239)</f>
        <v>0</v>
      </c>
      <c r="W239">
        <f>0.61365*exp(17.502*V239/(240.97+V239))</f>
        <v>0</v>
      </c>
      <c r="X239">
        <f>(Y239/Z239*100)</f>
        <v>0</v>
      </c>
      <c r="Y239">
        <f>DS239*(DX239+DY239)/1000</f>
        <v>0</v>
      </c>
      <c r="Z239">
        <f>0.61365*exp(17.502*DZ239/(240.97+DZ239))</f>
        <v>0</v>
      </c>
      <c r="AA239">
        <f>(W239-DS239*(DX239+DY239)/1000)</f>
        <v>0</v>
      </c>
      <c r="AB239">
        <f>(-I239*44100)</f>
        <v>0</v>
      </c>
      <c r="AC239">
        <f>2*29.3*Q239*0.92*(DZ239-V239)</f>
        <v>0</v>
      </c>
      <c r="AD239">
        <f>2*0.95*5.67E-8*(((DZ239+$B$9)+273)^4-(V239+273)^4)</f>
        <v>0</v>
      </c>
      <c r="AE239">
        <f>T239+AD239+AB239+AC239</f>
        <v>0</v>
      </c>
      <c r="AF239">
        <f>DW239*AT239*(DR239-DQ239*(1000-AT239*DT239)/(1000-AT239*DS239))/(100*DK239)</f>
        <v>0</v>
      </c>
      <c r="AG239">
        <f>1000*DW239*AT239*(DS239-DT239)/(100*DK239*(1000-AT239*DS239))</f>
        <v>0</v>
      </c>
      <c r="AH239">
        <f>(AI239 - AJ239 - DX239*1E3/(8.314*(DZ239+273.15)) * AL239/DW239 * AK239) * DW239/(100*DK239) * (1000 - DT239)/1000</f>
        <v>0</v>
      </c>
      <c r="AI239">
        <v>465.8728099969046</v>
      </c>
      <c r="AJ239">
        <v>437.9352787878788</v>
      </c>
      <c r="AK239">
        <v>2.571120548566127</v>
      </c>
      <c r="AL239">
        <v>65.07899341637443</v>
      </c>
      <c r="AM239">
        <f>(AO239 - AN239 + DX239*1E3/(8.314*(DZ239+273.15)) * AQ239/DW239 * AP239) * DW239/(100*DK239) * 1000/(1000 - AO239)</f>
        <v>0</v>
      </c>
      <c r="AN239">
        <v>19.0580027584878</v>
      </c>
      <c r="AO239">
        <v>21.63742424242424</v>
      </c>
      <c r="AP239">
        <v>-0.0001409553756424758</v>
      </c>
      <c r="AQ239">
        <v>105.2538477165729</v>
      </c>
      <c r="AR239">
        <v>0</v>
      </c>
      <c r="AS239">
        <v>0</v>
      </c>
      <c r="AT239">
        <f>IF(AR239*$H$15&gt;=AV239,1.0,(AV239/(AV239-AR239*$H$15)))</f>
        <v>0</v>
      </c>
      <c r="AU239">
        <f>(AT239-1)*100</f>
        <v>0</v>
      </c>
      <c r="AV239">
        <f>MAX(0,($B$15+$C$15*EE239)/(1+$D$15*EE239)*DX239/(DZ239+273)*$E$15)</f>
        <v>0</v>
      </c>
      <c r="AW239" t="s">
        <v>437</v>
      </c>
      <c r="AX239" t="s">
        <v>437</v>
      </c>
      <c r="AY239">
        <v>0</v>
      </c>
      <c r="AZ239">
        <v>0</v>
      </c>
      <c r="BA239">
        <f>1-AY239/AZ239</f>
        <v>0</v>
      </c>
      <c r="BB239">
        <v>0</v>
      </c>
      <c r="BC239" t="s">
        <v>437</v>
      </c>
      <c r="BD239" t="s">
        <v>437</v>
      </c>
      <c r="BE239">
        <v>0</v>
      </c>
      <c r="BF239">
        <v>0</v>
      </c>
      <c r="BG239">
        <f>1-BE239/BF239</f>
        <v>0</v>
      </c>
      <c r="BH239">
        <v>0.5</v>
      </c>
      <c r="BI239">
        <f>DH239</f>
        <v>0</v>
      </c>
      <c r="BJ239">
        <f>K239</f>
        <v>0</v>
      </c>
      <c r="BK239">
        <f>BG239*BH239*BI239</f>
        <v>0</v>
      </c>
      <c r="BL239">
        <f>(BJ239-BB239)/BI239</f>
        <v>0</v>
      </c>
      <c r="BM239">
        <f>(AZ239-BF239)/BF239</f>
        <v>0</v>
      </c>
      <c r="BN239">
        <f>AY239/(BA239+AY239/BF239)</f>
        <v>0</v>
      </c>
      <c r="BO239" t="s">
        <v>437</v>
      </c>
      <c r="BP239">
        <v>0</v>
      </c>
      <c r="BQ239">
        <f>IF(BP239&lt;&gt;0, BP239, BN239)</f>
        <v>0</v>
      </c>
      <c r="BR239">
        <f>1-BQ239/BF239</f>
        <v>0</v>
      </c>
      <c r="BS239">
        <f>(BF239-BE239)/(BF239-BQ239)</f>
        <v>0</v>
      </c>
      <c r="BT239">
        <f>(AZ239-BF239)/(AZ239-BQ239)</f>
        <v>0</v>
      </c>
      <c r="BU239">
        <f>(BF239-BE239)/(BF239-AY239)</f>
        <v>0</v>
      </c>
      <c r="BV239">
        <f>(AZ239-BF239)/(AZ239-AY239)</f>
        <v>0</v>
      </c>
      <c r="BW239">
        <f>(BS239*BQ239/BE239)</f>
        <v>0</v>
      </c>
      <c r="BX239">
        <f>(1-BW239)</f>
        <v>0</v>
      </c>
      <c r="DG239">
        <f>$B$13*EF239+$C$13*EG239+$F$13*ER239*(1-EU239)</f>
        <v>0</v>
      </c>
      <c r="DH239">
        <f>DG239*DI239</f>
        <v>0</v>
      </c>
      <c r="DI239">
        <f>($B$13*$D$11+$C$13*$D$11+$F$13*((FE239+EW239)/MAX(FE239+EW239+FF239, 0.1)*$I$11+FF239/MAX(FE239+EW239+FF239, 0.1)*$J$11))/($B$13+$C$13+$F$13)</f>
        <v>0</v>
      </c>
      <c r="DJ239">
        <f>($B$13*$K$11+$C$13*$K$11+$F$13*((FE239+EW239)/MAX(FE239+EW239+FF239, 0.1)*$P$11+FF239/MAX(FE239+EW239+FF239, 0.1)*$Q$11))/($B$13+$C$13+$F$13)</f>
        <v>0</v>
      </c>
      <c r="DK239">
        <v>3.21</v>
      </c>
      <c r="DL239">
        <v>0.5</v>
      </c>
      <c r="DM239" t="s">
        <v>438</v>
      </c>
      <c r="DN239">
        <v>2</v>
      </c>
      <c r="DO239" t="b">
        <v>1</v>
      </c>
      <c r="DP239">
        <v>1759080041.714286</v>
      </c>
      <c r="DQ239">
        <v>413.5410714285714</v>
      </c>
      <c r="DR239">
        <v>442.9521785714286</v>
      </c>
      <c r="DS239">
        <v>21.66172857142857</v>
      </c>
      <c r="DT239">
        <v>19.02925357142857</v>
      </c>
      <c r="DU239">
        <v>414.4376071428571</v>
      </c>
      <c r="DV239">
        <v>21.37730357142857</v>
      </c>
      <c r="DW239">
        <v>499.9566785714286</v>
      </c>
      <c r="DX239">
        <v>90.88703214285715</v>
      </c>
      <c r="DY239">
        <v>0.06788584642857141</v>
      </c>
      <c r="DZ239">
        <v>28.77416785714286</v>
      </c>
      <c r="EA239">
        <v>30.06201428571429</v>
      </c>
      <c r="EB239">
        <v>999.9000000000002</v>
      </c>
      <c r="EC239">
        <v>0</v>
      </c>
      <c r="ED239">
        <v>0</v>
      </c>
      <c r="EE239">
        <v>9984.261428571428</v>
      </c>
      <c r="EF239">
        <v>0</v>
      </c>
      <c r="EG239">
        <v>10.98747142857143</v>
      </c>
      <c r="EH239">
        <v>-29.41105</v>
      </c>
      <c r="EI239">
        <v>422.6973928571428</v>
      </c>
      <c r="EJ239">
        <v>451.5448928571429</v>
      </c>
      <c r="EK239">
        <v>2.632474642857142</v>
      </c>
      <c r="EL239">
        <v>442.9521785714286</v>
      </c>
      <c r="EM239">
        <v>19.02925357142857</v>
      </c>
      <c r="EN239">
        <v>1.968770357142857</v>
      </c>
      <c r="EO239">
        <v>1.729512857142857</v>
      </c>
      <c r="EP239">
        <v>17.19538214285715</v>
      </c>
      <c r="EQ239">
        <v>15.16387142857143</v>
      </c>
      <c r="ER239">
        <v>1999.976785714285</v>
      </c>
      <c r="ES239">
        <v>0.9799976785714283</v>
      </c>
      <c r="ET239">
        <v>0.02000202857142857</v>
      </c>
      <c r="EU239">
        <v>0</v>
      </c>
      <c r="EV239">
        <v>448.5691428571429</v>
      </c>
      <c r="EW239">
        <v>5.00078</v>
      </c>
      <c r="EX239">
        <v>8788.488571428572</v>
      </c>
      <c r="EY239">
        <v>16379.43214285714</v>
      </c>
      <c r="EZ239">
        <v>39.49307142857142</v>
      </c>
      <c r="FA239">
        <v>40.46399999999999</v>
      </c>
      <c r="FB239">
        <v>39.74753571428571</v>
      </c>
      <c r="FC239">
        <v>40.03996428571428</v>
      </c>
      <c r="FD239">
        <v>40.45060714285713</v>
      </c>
      <c r="FE239">
        <v>1955.073214285714</v>
      </c>
      <c r="FF239">
        <v>39.9</v>
      </c>
      <c r="FG239">
        <v>0</v>
      </c>
      <c r="FH239">
        <v>1759080041.6</v>
      </c>
      <c r="FI239">
        <v>0</v>
      </c>
      <c r="FJ239">
        <v>448.6984</v>
      </c>
      <c r="FK239">
        <v>13.13261541089351</v>
      </c>
      <c r="FL239">
        <v>249.1538465338853</v>
      </c>
      <c r="FM239">
        <v>8790.694799999999</v>
      </c>
      <c r="FN239">
        <v>15</v>
      </c>
      <c r="FO239">
        <v>0</v>
      </c>
      <c r="FP239" t="s">
        <v>439</v>
      </c>
      <c r="FQ239">
        <v>1746989605.5</v>
      </c>
      <c r="FR239">
        <v>1746989593.5</v>
      </c>
      <c r="FS239">
        <v>0</v>
      </c>
      <c r="FT239">
        <v>-0.274</v>
      </c>
      <c r="FU239">
        <v>-0.002</v>
      </c>
      <c r="FV239">
        <v>2.549</v>
      </c>
      <c r="FW239">
        <v>0.129</v>
      </c>
      <c r="FX239">
        <v>420</v>
      </c>
      <c r="FY239">
        <v>17</v>
      </c>
      <c r="FZ239">
        <v>0.02</v>
      </c>
      <c r="GA239">
        <v>0.04</v>
      </c>
      <c r="GB239">
        <v>-25.9476756097561</v>
      </c>
      <c r="GC239">
        <v>-76.00749616724742</v>
      </c>
      <c r="GD239">
        <v>7.574939568809274</v>
      </c>
      <c r="GE239">
        <v>0</v>
      </c>
      <c r="GF239">
        <v>447.9053529411765</v>
      </c>
      <c r="GG239">
        <v>13.95190221523369</v>
      </c>
      <c r="GH239">
        <v>1.386135378380205</v>
      </c>
      <c r="GI239">
        <v>0</v>
      </c>
      <c r="GJ239">
        <v>2.642549024390244</v>
      </c>
      <c r="GK239">
        <v>-0.2792621602787445</v>
      </c>
      <c r="GL239">
        <v>0.03009754838122831</v>
      </c>
      <c r="GM239">
        <v>0</v>
      </c>
      <c r="GN239">
        <v>0</v>
      </c>
      <c r="GO239">
        <v>3</v>
      </c>
      <c r="GP239" t="s">
        <v>458</v>
      </c>
      <c r="GQ239">
        <v>3.1018</v>
      </c>
      <c r="GR239">
        <v>2.72625</v>
      </c>
      <c r="GS239">
        <v>0.09000809999999999</v>
      </c>
      <c r="GT239">
        <v>0.0956554</v>
      </c>
      <c r="GU239">
        <v>0.100593</v>
      </c>
      <c r="GV239">
        <v>0.0933055</v>
      </c>
      <c r="GW239">
        <v>23769.8</v>
      </c>
      <c r="GX239">
        <v>21463.9</v>
      </c>
      <c r="GY239">
        <v>26685.4</v>
      </c>
      <c r="GZ239">
        <v>23956.9</v>
      </c>
      <c r="HA239">
        <v>38403.4</v>
      </c>
      <c r="HB239">
        <v>32114</v>
      </c>
      <c r="HC239">
        <v>46596.3</v>
      </c>
      <c r="HD239">
        <v>37903.5</v>
      </c>
      <c r="HE239">
        <v>1.8691</v>
      </c>
      <c r="HF239">
        <v>1.86143</v>
      </c>
      <c r="HG239">
        <v>0.12435</v>
      </c>
      <c r="HH239">
        <v>0</v>
      </c>
      <c r="HI239">
        <v>28.0502</v>
      </c>
      <c r="HJ239">
        <v>999.9</v>
      </c>
      <c r="HK239">
        <v>46.6</v>
      </c>
      <c r="HL239">
        <v>31.4</v>
      </c>
      <c r="HM239">
        <v>23.6658</v>
      </c>
      <c r="HN239">
        <v>61.291</v>
      </c>
      <c r="HO239">
        <v>22.2436</v>
      </c>
      <c r="HP239">
        <v>1</v>
      </c>
      <c r="HQ239">
        <v>0.141113</v>
      </c>
      <c r="HR239">
        <v>0.582947</v>
      </c>
      <c r="HS239">
        <v>20.2794</v>
      </c>
      <c r="HT239">
        <v>5.2104</v>
      </c>
      <c r="HU239">
        <v>11.98</v>
      </c>
      <c r="HV239">
        <v>4.9634</v>
      </c>
      <c r="HW239">
        <v>3.27448</v>
      </c>
      <c r="HX239">
        <v>9999</v>
      </c>
      <c r="HY239">
        <v>9999</v>
      </c>
      <c r="HZ239">
        <v>9999</v>
      </c>
      <c r="IA239">
        <v>32.9</v>
      </c>
      <c r="IB239">
        <v>1.86393</v>
      </c>
      <c r="IC239">
        <v>1.86011</v>
      </c>
      <c r="ID239">
        <v>1.85837</v>
      </c>
      <c r="IE239">
        <v>1.85975</v>
      </c>
      <c r="IF239">
        <v>1.8599</v>
      </c>
      <c r="IG239">
        <v>1.85837</v>
      </c>
      <c r="IH239">
        <v>1.85745</v>
      </c>
      <c r="II239">
        <v>1.85242</v>
      </c>
      <c r="IJ239">
        <v>0</v>
      </c>
      <c r="IK239">
        <v>0</v>
      </c>
      <c r="IL239">
        <v>0</v>
      </c>
      <c r="IM239">
        <v>0</v>
      </c>
      <c r="IN239" t="s">
        <v>441</v>
      </c>
      <c r="IO239" t="s">
        <v>442</v>
      </c>
      <c r="IP239" t="s">
        <v>443</v>
      </c>
      <c r="IQ239" t="s">
        <v>443</v>
      </c>
      <c r="IR239" t="s">
        <v>443</v>
      </c>
      <c r="IS239" t="s">
        <v>443</v>
      </c>
      <c r="IT239">
        <v>0</v>
      </c>
      <c r="IU239">
        <v>100</v>
      </c>
      <c r="IV239">
        <v>100</v>
      </c>
      <c r="IW239">
        <v>-0.891</v>
      </c>
      <c r="IX239">
        <v>0.2839</v>
      </c>
      <c r="IY239">
        <v>-0.819046093373875</v>
      </c>
      <c r="IZ239">
        <v>-0.0008311593448893811</v>
      </c>
      <c r="JA239">
        <v>1.768286430498992E-06</v>
      </c>
      <c r="JB239">
        <v>-5.176383660599935E-10</v>
      </c>
      <c r="JC239">
        <v>0.01793090377665582</v>
      </c>
      <c r="JD239">
        <v>0.002652576625932546</v>
      </c>
      <c r="JE239">
        <v>0.0004569377311329863</v>
      </c>
      <c r="JF239">
        <v>1.003524486243527E-07</v>
      </c>
      <c r="JG239">
        <v>2</v>
      </c>
      <c r="JH239">
        <v>1975</v>
      </c>
      <c r="JI239">
        <v>1</v>
      </c>
      <c r="JJ239">
        <v>26</v>
      </c>
      <c r="JK239">
        <v>201507.4</v>
      </c>
      <c r="JL239">
        <v>201507.6</v>
      </c>
      <c r="JM239">
        <v>1.25366</v>
      </c>
      <c r="JN239">
        <v>2.6355</v>
      </c>
      <c r="JO239">
        <v>1.49658</v>
      </c>
      <c r="JP239">
        <v>2.34619</v>
      </c>
      <c r="JQ239">
        <v>1.54907</v>
      </c>
      <c r="JR239">
        <v>2.39746</v>
      </c>
      <c r="JS239">
        <v>36.2224</v>
      </c>
      <c r="JT239">
        <v>24.1751</v>
      </c>
      <c r="JU239">
        <v>18</v>
      </c>
      <c r="JV239">
        <v>483.2</v>
      </c>
      <c r="JW239">
        <v>492.944</v>
      </c>
      <c r="JX239">
        <v>27.0979</v>
      </c>
      <c r="JY239">
        <v>29.0709</v>
      </c>
      <c r="JZ239">
        <v>30.0002</v>
      </c>
      <c r="KA239">
        <v>29.2344</v>
      </c>
      <c r="KB239">
        <v>29.217</v>
      </c>
      <c r="KC239">
        <v>25.2164</v>
      </c>
      <c r="KD239">
        <v>21.0804</v>
      </c>
      <c r="KE239">
        <v>79.511</v>
      </c>
      <c r="KF239">
        <v>27.0424</v>
      </c>
      <c r="KG239">
        <v>494.128</v>
      </c>
      <c r="KH239">
        <v>19.1906</v>
      </c>
      <c r="KI239">
        <v>101.881</v>
      </c>
      <c r="KJ239">
        <v>91.408</v>
      </c>
    </row>
    <row r="240" spans="1:296">
      <c r="A240">
        <v>222</v>
      </c>
      <c r="B240">
        <v>1759080054.5</v>
      </c>
      <c r="C240">
        <v>6971.400000095367</v>
      </c>
      <c r="D240" t="s">
        <v>889</v>
      </c>
      <c r="E240" t="s">
        <v>890</v>
      </c>
      <c r="F240">
        <v>5</v>
      </c>
      <c r="G240" t="s">
        <v>832</v>
      </c>
      <c r="H240">
        <v>1759080047</v>
      </c>
      <c r="I240">
        <f>(J240)/1000</f>
        <v>0</v>
      </c>
      <c r="J240">
        <f>IF(DO240, AM240, AG240)</f>
        <v>0</v>
      </c>
      <c r="K240">
        <f>IF(DO240, AH240, AF240)</f>
        <v>0</v>
      </c>
      <c r="L240">
        <f>DQ240 - IF(AT240&gt;1, K240*DK240*100.0/(AV240), 0)</f>
        <v>0</v>
      </c>
      <c r="M240">
        <f>((S240-I240/2)*L240-K240)/(S240+I240/2)</f>
        <v>0</v>
      </c>
      <c r="N240">
        <f>M240*(DX240+DY240)/1000.0</f>
        <v>0</v>
      </c>
      <c r="O240">
        <f>(DQ240 - IF(AT240&gt;1, K240*DK240*100.0/(AV240), 0))*(DX240+DY240)/1000.0</f>
        <v>0</v>
      </c>
      <c r="P240">
        <f>2.0/((1/R240-1/Q240)+SIGN(R240)*SQRT((1/R240-1/Q240)*(1/R240-1/Q240) + 4*DL240/((DL240+1)*(DL240+1))*(2*1/R240*1/Q240-1/Q240*1/Q240)))</f>
        <v>0</v>
      </c>
      <c r="Q240">
        <f>IF(LEFT(DM240,1)&lt;&gt;"0",IF(LEFT(DM240,1)="1",3.0,DN240),$D$5+$E$5*(EE240*DX240/($K$5*1000))+$F$5*(EE240*DX240/($K$5*1000))*MAX(MIN(DK240,$J$5),$I$5)*MAX(MIN(DK240,$J$5),$I$5)+$G$5*MAX(MIN(DK240,$J$5),$I$5)*(EE240*DX240/($K$5*1000))+$H$5*(EE240*DX240/($K$5*1000))*(EE240*DX240/($K$5*1000)))</f>
        <v>0</v>
      </c>
      <c r="R240">
        <f>I240*(1000-(1000*0.61365*exp(17.502*V240/(240.97+V240))/(DX240+DY240)+DS240)/2)/(1000*0.61365*exp(17.502*V240/(240.97+V240))/(DX240+DY240)-DS240)</f>
        <v>0</v>
      </c>
      <c r="S240">
        <f>1/((DL240+1)/(P240/1.6)+1/(Q240/1.37)) + DL240/((DL240+1)/(P240/1.6) + DL240/(Q240/1.37))</f>
        <v>0</v>
      </c>
      <c r="T240">
        <f>(DG240*DJ240)</f>
        <v>0</v>
      </c>
      <c r="U240">
        <f>(DZ240+(T240+2*0.95*5.67E-8*(((DZ240+$B$9)+273)^4-(DZ240+273)^4)-44100*I240)/(1.84*29.3*Q240+8*0.95*5.67E-8*(DZ240+273)^3))</f>
        <v>0</v>
      </c>
      <c r="V240">
        <f>($C$9*EA240+$D$9*EB240+$E$9*U240)</f>
        <v>0</v>
      </c>
      <c r="W240">
        <f>0.61365*exp(17.502*V240/(240.97+V240))</f>
        <v>0</v>
      </c>
      <c r="X240">
        <f>(Y240/Z240*100)</f>
        <v>0</v>
      </c>
      <c r="Y240">
        <f>DS240*(DX240+DY240)/1000</f>
        <v>0</v>
      </c>
      <c r="Z240">
        <f>0.61365*exp(17.502*DZ240/(240.97+DZ240))</f>
        <v>0</v>
      </c>
      <c r="AA240">
        <f>(W240-DS240*(DX240+DY240)/1000)</f>
        <v>0</v>
      </c>
      <c r="AB240">
        <f>(-I240*44100)</f>
        <v>0</v>
      </c>
      <c r="AC240">
        <f>2*29.3*Q240*0.92*(DZ240-V240)</f>
        <v>0</v>
      </c>
      <c r="AD240">
        <f>2*0.95*5.67E-8*(((DZ240+$B$9)+273)^4-(V240+273)^4)</f>
        <v>0</v>
      </c>
      <c r="AE240">
        <f>T240+AD240+AB240+AC240</f>
        <v>0</v>
      </c>
      <c r="AF240">
        <f>DW240*AT240*(DR240-DQ240*(1000-AT240*DT240)/(1000-AT240*DS240))/(100*DK240)</f>
        <v>0</v>
      </c>
      <c r="AG240">
        <f>1000*DW240*AT240*(DS240-DT240)/(100*DK240*(1000-AT240*DS240))</f>
        <v>0</v>
      </c>
      <c r="AH240">
        <f>(AI240 - AJ240 - DX240*1E3/(8.314*(DZ240+273.15)) * AL240/DW240 * AK240) * DW240/(100*DK240) * (1000 - DT240)/1000</f>
        <v>0</v>
      </c>
      <c r="AI240">
        <v>482.7377166420903</v>
      </c>
      <c r="AJ240">
        <v>452.675084848485</v>
      </c>
      <c r="AK240">
        <v>2.989012629752128</v>
      </c>
      <c r="AL240">
        <v>65.07899341637443</v>
      </c>
      <c r="AM240">
        <f>(AO240 - AN240 + DX240*1E3/(8.314*(DZ240+273.15)) * AQ240/DW240 * AP240) * DW240/(100*DK240) * 1000/(1000 - AO240)</f>
        <v>0</v>
      </c>
      <c r="AN240">
        <v>19.10912035220267</v>
      </c>
      <c r="AO240">
        <v>21.63435939393939</v>
      </c>
      <c r="AP240">
        <v>-1.806919791372356E-05</v>
      </c>
      <c r="AQ240">
        <v>105.2538477165729</v>
      </c>
      <c r="AR240">
        <v>0</v>
      </c>
      <c r="AS240">
        <v>0</v>
      </c>
      <c r="AT240">
        <f>IF(AR240*$H$15&gt;=AV240,1.0,(AV240/(AV240-AR240*$H$15)))</f>
        <v>0</v>
      </c>
      <c r="AU240">
        <f>(AT240-1)*100</f>
        <v>0</v>
      </c>
      <c r="AV240">
        <f>MAX(0,($B$15+$C$15*EE240)/(1+$D$15*EE240)*DX240/(DZ240+273)*$E$15)</f>
        <v>0</v>
      </c>
      <c r="AW240" t="s">
        <v>437</v>
      </c>
      <c r="AX240" t="s">
        <v>437</v>
      </c>
      <c r="AY240">
        <v>0</v>
      </c>
      <c r="AZ240">
        <v>0</v>
      </c>
      <c r="BA240">
        <f>1-AY240/AZ240</f>
        <v>0</v>
      </c>
      <c r="BB240">
        <v>0</v>
      </c>
      <c r="BC240" t="s">
        <v>437</v>
      </c>
      <c r="BD240" t="s">
        <v>437</v>
      </c>
      <c r="BE240">
        <v>0</v>
      </c>
      <c r="BF240">
        <v>0</v>
      </c>
      <c r="BG240">
        <f>1-BE240/BF240</f>
        <v>0</v>
      </c>
      <c r="BH240">
        <v>0.5</v>
      </c>
      <c r="BI240">
        <f>DH240</f>
        <v>0</v>
      </c>
      <c r="BJ240">
        <f>K240</f>
        <v>0</v>
      </c>
      <c r="BK240">
        <f>BG240*BH240*BI240</f>
        <v>0</v>
      </c>
      <c r="BL240">
        <f>(BJ240-BB240)/BI240</f>
        <v>0</v>
      </c>
      <c r="BM240">
        <f>(AZ240-BF240)/BF240</f>
        <v>0</v>
      </c>
      <c r="BN240">
        <f>AY240/(BA240+AY240/BF240)</f>
        <v>0</v>
      </c>
      <c r="BO240" t="s">
        <v>437</v>
      </c>
      <c r="BP240">
        <v>0</v>
      </c>
      <c r="BQ240">
        <f>IF(BP240&lt;&gt;0, BP240, BN240)</f>
        <v>0</v>
      </c>
      <c r="BR240">
        <f>1-BQ240/BF240</f>
        <v>0</v>
      </c>
      <c r="BS240">
        <f>(BF240-BE240)/(BF240-BQ240)</f>
        <v>0</v>
      </c>
      <c r="BT240">
        <f>(AZ240-BF240)/(AZ240-BQ240)</f>
        <v>0</v>
      </c>
      <c r="BU240">
        <f>(BF240-BE240)/(BF240-AY240)</f>
        <v>0</v>
      </c>
      <c r="BV240">
        <f>(AZ240-BF240)/(AZ240-AY240)</f>
        <v>0</v>
      </c>
      <c r="BW240">
        <f>(BS240*BQ240/BE240)</f>
        <v>0</v>
      </c>
      <c r="BX240">
        <f>(1-BW240)</f>
        <v>0</v>
      </c>
      <c r="DG240">
        <f>$B$13*EF240+$C$13*EG240+$F$13*ER240*(1-EU240)</f>
        <v>0</v>
      </c>
      <c r="DH240">
        <f>DG240*DI240</f>
        <v>0</v>
      </c>
      <c r="DI240">
        <f>($B$13*$D$11+$C$13*$D$11+$F$13*((FE240+EW240)/MAX(FE240+EW240+FF240, 0.1)*$I$11+FF240/MAX(FE240+EW240+FF240, 0.1)*$J$11))/($B$13+$C$13+$F$13)</f>
        <v>0</v>
      </c>
      <c r="DJ240">
        <f>($B$13*$K$11+$C$13*$K$11+$F$13*((FE240+EW240)/MAX(FE240+EW240+FF240, 0.1)*$P$11+FF240/MAX(FE240+EW240+FF240, 0.1)*$Q$11))/($B$13+$C$13+$F$13)</f>
        <v>0</v>
      </c>
      <c r="DK240">
        <v>3.21</v>
      </c>
      <c r="DL240">
        <v>0.5</v>
      </c>
      <c r="DM240" t="s">
        <v>438</v>
      </c>
      <c r="DN240">
        <v>2</v>
      </c>
      <c r="DO240" t="b">
        <v>1</v>
      </c>
      <c r="DP240">
        <v>1759080047</v>
      </c>
      <c r="DQ240">
        <v>424.2406666666666</v>
      </c>
      <c r="DR240">
        <v>459.1708888888889</v>
      </c>
      <c r="DS240">
        <v>21.64701851851852</v>
      </c>
      <c r="DT240">
        <v>19.05781851851852</v>
      </c>
      <c r="DU240">
        <v>425.1330740740741</v>
      </c>
      <c r="DV240">
        <v>21.36291851851852</v>
      </c>
      <c r="DW240">
        <v>499.9787037037037</v>
      </c>
      <c r="DX240">
        <v>90.88720740740739</v>
      </c>
      <c r="DY240">
        <v>0.06798910740740741</v>
      </c>
      <c r="DZ240">
        <v>28.7674</v>
      </c>
      <c r="EA240">
        <v>30.07024814814815</v>
      </c>
      <c r="EB240">
        <v>999.9000000000001</v>
      </c>
      <c r="EC240">
        <v>0</v>
      </c>
      <c r="ED240">
        <v>0</v>
      </c>
      <c r="EE240">
        <v>9989.815555555557</v>
      </c>
      <c r="EF240">
        <v>0</v>
      </c>
      <c r="EG240">
        <v>10.99348518518518</v>
      </c>
      <c r="EH240">
        <v>-34.93018148148148</v>
      </c>
      <c r="EI240">
        <v>433.6274074074074</v>
      </c>
      <c r="EJ240">
        <v>468.0921481481482</v>
      </c>
      <c r="EK240">
        <v>2.589201111111112</v>
      </c>
      <c r="EL240">
        <v>459.1708888888889</v>
      </c>
      <c r="EM240">
        <v>19.05781851851852</v>
      </c>
      <c r="EN240">
        <v>1.967437407407408</v>
      </c>
      <c r="EO240">
        <v>1.732112592592593</v>
      </c>
      <c r="EP240">
        <v>17.18467777777778</v>
      </c>
      <c r="EQ240">
        <v>15.18722222222222</v>
      </c>
      <c r="ER240">
        <v>1999.97</v>
      </c>
      <c r="ES240">
        <v>0.9799976666666664</v>
      </c>
      <c r="ET240">
        <v>0.02000204074074074</v>
      </c>
      <c r="EU240">
        <v>0</v>
      </c>
      <c r="EV240">
        <v>449.6751111111111</v>
      </c>
      <c r="EW240">
        <v>5.00078</v>
      </c>
      <c r="EX240">
        <v>8810.350740740741</v>
      </c>
      <c r="EY240">
        <v>16379.37407407408</v>
      </c>
      <c r="EZ240">
        <v>39.46281481481482</v>
      </c>
      <c r="FA240">
        <v>40.46266666666666</v>
      </c>
      <c r="FB240">
        <v>39.78448148148149</v>
      </c>
      <c r="FC240">
        <v>40.02048148148148</v>
      </c>
      <c r="FD240">
        <v>40.47188888888888</v>
      </c>
      <c r="FE240">
        <v>1955.068888888889</v>
      </c>
      <c r="FF240">
        <v>39.9</v>
      </c>
      <c r="FG240">
        <v>0</v>
      </c>
      <c r="FH240">
        <v>1759080046.4</v>
      </c>
      <c r="FI240">
        <v>0</v>
      </c>
      <c r="FJ240">
        <v>449.68296</v>
      </c>
      <c r="FK240">
        <v>11.1482307569491</v>
      </c>
      <c r="FL240">
        <v>242.0461534723851</v>
      </c>
      <c r="FM240">
        <v>8810.3652</v>
      </c>
      <c r="FN240">
        <v>15</v>
      </c>
      <c r="FO240">
        <v>0</v>
      </c>
      <c r="FP240" t="s">
        <v>439</v>
      </c>
      <c r="FQ240">
        <v>1746989605.5</v>
      </c>
      <c r="FR240">
        <v>1746989593.5</v>
      </c>
      <c r="FS240">
        <v>0</v>
      </c>
      <c r="FT240">
        <v>-0.274</v>
      </c>
      <c r="FU240">
        <v>-0.002</v>
      </c>
      <c r="FV240">
        <v>2.549</v>
      </c>
      <c r="FW240">
        <v>0.129</v>
      </c>
      <c r="FX240">
        <v>420</v>
      </c>
      <c r="FY240">
        <v>17</v>
      </c>
      <c r="FZ240">
        <v>0.02</v>
      </c>
      <c r="GA240">
        <v>0.04</v>
      </c>
      <c r="GB240">
        <v>-31.38374390243903</v>
      </c>
      <c r="GC240">
        <v>-63.81875749128919</v>
      </c>
      <c r="GD240">
        <v>6.46538156129973</v>
      </c>
      <c r="GE240">
        <v>0</v>
      </c>
      <c r="GF240">
        <v>449.0975588235294</v>
      </c>
      <c r="GG240">
        <v>12.24796026749729</v>
      </c>
      <c r="GH240">
        <v>1.220612218403646</v>
      </c>
      <c r="GI240">
        <v>0</v>
      </c>
      <c r="GJ240">
        <v>2.610366341463414</v>
      </c>
      <c r="GK240">
        <v>-0.4903714285714276</v>
      </c>
      <c r="GL240">
        <v>0.05006493889067781</v>
      </c>
      <c r="GM240">
        <v>0</v>
      </c>
      <c r="GN240">
        <v>0</v>
      </c>
      <c r="GO240">
        <v>3</v>
      </c>
      <c r="GP240" t="s">
        <v>458</v>
      </c>
      <c r="GQ240">
        <v>3.1019</v>
      </c>
      <c r="GR240">
        <v>2.72616</v>
      </c>
      <c r="GS240">
        <v>0.0922791</v>
      </c>
      <c r="GT240">
        <v>0.0981436</v>
      </c>
      <c r="GU240">
        <v>0.100586</v>
      </c>
      <c r="GV240">
        <v>0.0935411</v>
      </c>
      <c r="GW240">
        <v>23710.2</v>
      </c>
      <c r="GX240">
        <v>21404.6</v>
      </c>
      <c r="GY240">
        <v>26685.1</v>
      </c>
      <c r="GZ240">
        <v>23956.7</v>
      </c>
      <c r="HA240">
        <v>38403.8</v>
      </c>
      <c r="HB240">
        <v>32105.5</v>
      </c>
      <c r="HC240">
        <v>46596.1</v>
      </c>
      <c r="HD240">
        <v>37903.1</v>
      </c>
      <c r="HE240">
        <v>1.86937</v>
      </c>
      <c r="HF240">
        <v>1.86125</v>
      </c>
      <c r="HG240">
        <v>0.124648</v>
      </c>
      <c r="HH240">
        <v>0</v>
      </c>
      <c r="HI240">
        <v>28.0502</v>
      </c>
      <c r="HJ240">
        <v>999.9</v>
      </c>
      <c r="HK240">
        <v>46.6</v>
      </c>
      <c r="HL240">
        <v>31.4</v>
      </c>
      <c r="HM240">
        <v>23.6639</v>
      </c>
      <c r="HN240">
        <v>61.691</v>
      </c>
      <c r="HO240">
        <v>22.1554</v>
      </c>
      <c r="HP240">
        <v>1</v>
      </c>
      <c r="HQ240">
        <v>0.141209</v>
      </c>
      <c r="HR240">
        <v>0.684382</v>
      </c>
      <c r="HS240">
        <v>20.2788</v>
      </c>
      <c r="HT240">
        <v>5.2104</v>
      </c>
      <c r="HU240">
        <v>11.9798</v>
      </c>
      <c r="HV240">
        <v>4.96315</v>
      </c>
      <c r="HW240">
        <v>3.27445</v>
      </c>
      <c r="HX240">
        <v>9999</v>
      </c>
      <c r="HY240">
        <v>9999</v>
      </c>
      <c r="HZ240">
        <v>9999</v>
      </c>
      <c r="IA240">
        <v>32.9</v>
      </c>
      <c r="IB240">
        <v>1.86393</v>
      </c>
      <c r="IC240">
        <v>1.86009</v>
      </c>
      <c r="ID240">
        <v>1.85838</v>
      </c>
      <c r="IE240">
        <v>1.85974</v>
      </c>
      <c r="IF240">
        <v>1.85989</v>
      </c>
      <c r="IG240">
        <v>1.85837</v>
      </c>
      <c r="IH240">
        <v>1.85745</v>
      </c>
      <c r="II240">
        <v>1.85242</v>
      </c>
      <c r="IJ240">
        <v>0</v>
      </c>
      <c r="IK240">
        <v>0</v>
      </c>
      <c r="IL240">
        <v>0</v>
      </c>
      <c r="IM240">
        <v>0</v>
      </c>
      <c r="IN240" t="s">
        <v>441</v>
      </c>
      <c r="IO240" t="s">
        <v>442</v>
      </c>
      <c r="IP240" t="s">
        <v>443</v>
      </c>
      <c r="IQ240" t="s">
        <v>443</v>
      </c>
      <c r="IR240" t="s">
        <v>443</v>
      </c>
      <c r="IS240" t="s">
        <v>443</v>
      </c>
      <c r="IT240">
        <v>0</v>
      </c>
      <c r="IU240">
        <v>100</v>
      </c>
      <c r="IV240">
        <v>100</v>
      </c>
      <c r="IW240">
        <v>-0.884</v>
      </c>
      <c r="IX240">
        <v>0.2839</v>
      </c>
      <c r="IY240">
        <v>-0.819046093373875</v>
      </c>
      <c r="IZ240">
        <v>-0.0008311593448893811</v>
      </c>
      <c r="JA240">
        <v>1.768286430498992E-06</v>
      </c>
      <c r="JB240">
        <v>-5.176383660599935E-10</v>
      </c>
      <c r="JC240">
        <v>0.01793090377665582</v>
      </c>
      <c r="JD240">
        <v>0.002652576625932546</v>
      </c>
      <c r="JE240">
        <v>0.0004569377311329863</v>
      </c>
      <c r="JF240">
        <v>1.003524486243527E-07</v>
      </c>
      <c r="JG240">
        <v>2</v>
      </c>
      <c r="JH240">
        <v>1975</v>
      </c>
      <c r="JI240">
        <v>1</v>
      </c>
      <c r="JJ240">
        <v>26</v>
      </c>
      <c r="JK240">
        <v>201507.5</v>
      </c>
      <c r="JL240">
        <v>201507.7</v>
      </c>
      <c r="JM240">
        <v>1.2915</v>
      </c>
      <c r="JN240">
        <v>2.63062</v>
      </c>
      <c r="JO240">
        <v>1.49658</v>
      </c>
      <c r="JP240">
        <v>2.34619</v>
      </c>
      <c r="JQ240">
        <v>1.54907</v>
      </c>
      <c r="JR240">
        <v>2.40234</v>
      </c>
      <c r="JS240">
        <v>36.2224</v>
      </c>
      <c r="JT240">
        <v>24.1751</v>
      </c>
      <c r="JU240">
        <v>18</v>
      </c>
      <c r="JV240">
        <v>483.38</v>
      </c>
      <c r="JW240">
        <v>492.85</v>
      </c>
      <c r="JX240">
        <v>27.0302</v>
      </c>
      <c r="JY240">
        <v>29.0729</v>
      </c>
      <c r="JZ240">
        <v>30.0002</v>
      </c>
      <c r="KA240">
        <v>29.237</v>
      </c>
      <c r="KB240">
        <v>29.2197</v>
      </c>
      <c r="KC240">
        <v>25.9763</v>
      </c>
      <c r="KD240">
        <v>21.0804</v>
      </c>
      <c r="KE240">
        <v>79.511</v>
      </c>
      <c r="KF240">
        <v>26.963</v>
      </c>
      <c r="KG240">
        <v>507.503</v>
      </c>
      <c r="KH240">
        <v>19.2247</v>
      </c>
      <c r="KI240">
        <v>101.88</v>
      </c>
      <c r="KJ240">
        <v>91.4071</v>
      </c>
    </row>
    <row r="241" spans="1:296">
      <c r="A241">
        <v>223</v>
      </c>
      <c r="B241">
        <v>1759080059.5</v>
      </c>
      <c r="C241">
        <v>6976.400000095367</v>
      </c>
      <c r="D241" t="s">
        <v>891</v>
      </c>
      <c r="E241" t="s">
        <v>892</v>
      </c>
      <c r="F241">
        <v>5</v>
      </c>
      <c r="G241" t="s">
        <v>832</v>
      </c>
      <c r="H241">
        <v>1759080051.714286</v>
      </c>
      <c r="I241">
        <f>(J241)/1000</f>
        <v>0</v>
      </c>
      <c r="J241">
        <f>IF(DO241, AM241, AG241)</f>
        <v>0</v>
      </c>
      <c r="K241">
        <f>IF(DO241, AH241, AF241)</f>
        <v>0</v>
      </c>
      <c r="L241">
        <f>DQ241 - IF(AT241&gt;1, K241*DK241*100.0/(AV241), 0)</f>
        <v>0</v>
      </c>
      <c r="M241">
        <f>((S241-I241/2)*L241-K241)/(S241+I241/2)</f>
        <v>0</v>
      </c>
      <c r="N241">
        <f>M241*(DX241+DY241)/1000.0</f>
        <v>0</v>
      </c>
      <c r="O241">
        <f>(DQ241 - IF(AT241&gt;1, K241*DK241*100.0/(AV241), 0))*(DX241+DY241)/1000.0</f>
        <v>0</v>
      </c>
      <c r="P241">
        <f>2.0/((1/R241-1/Q241)+SIGN(R241)*SQRT((1/R241-1/Q241)*(1/R241-1/Q241) + 4*DL241/((DL241+1)*(DL241+1))*(2*1/R241*1/Q241-1/Q241*1/Q241)))</f>
        <v>0</v>
      </c>
      <c r="Q241">
        <f>IF(LEFT(DM241,1)&lt;&gt;"0",IF(LEFT(DM241,1)="1",3.0,DN241),$D$5+$E$5*(EE241*DX241/($K$5*1000))+$F$5*(EE241*DX241/($K$5*1000))*MAX(MIN(DK241,$J$5),$I$5)*MAX(MIN(DK241,$J$5),$I$5)+$G$5*MAX(MIN(DK241,$J$5),$I$5)*(EE241*DX241/($K$5*1000))+$H$5*(EE241*DX241/($K$5*1000))*(EE241*DX241/($K$5*1000)))</f>
        <v>0</v>
      </c>
      <c r="R241">
        <f>I241*(1000-(1000*0.61365*exp(17.502*V241/(240.97+V241))/(DX241+DY241)+DS241)/2)/(1000*0.61365*exp(17.502*V241/(240.97+V241))/(DX241+DY241)-DS241)</f>
        <v>0</v>
      </c>
      <c r="S241">
        <f>1/((DL241+1)/(P241/1.6)+1/(Q241/1.37)) + DL241/((DL241+1)/(P241/1.6) + DL241/(Q241/1.37))</f>
        <v>0</v>
      </c>
      <c r="T241">
        <f>(DG241*DJ241)</f>
        <v>0</v>
      </c>
      <c r="U241">
        <f>(DZ241+(T241+2*0.95*5.67E-8*(((DZ241+$B$9)+273)^4-(DZ241+273)^4)-44100*I241)/(1.84*29.3*Q241+8*0.95*5.67E-8*(DZ241+273)^3))</f>
        <v>0</v>
      </c>
      <c r="V241">
        <f>($C$9*EA241+$D$9*EB241+$E$9*U241)</f>
        <v>0</v>
      </c>
      <c r="W241">
        <f>0.61365*exp(17.502*V241/(240.97+V241))</f>
        <v>0</v>
      </c>
      <c r="X241">
        <f>(Y241/Z241*100)</f>
        <v>0</v>
      </c>
      <c r="Y241">
        <f>DS241*(DX241+DY241)/1000</f>
        <v>0</v>
      </c>
      <c r="Z241">
        <f>0.61365*exp(17.502*DZ241/(240.97+DZ241))</f>
        <v>0</v>
      </c>
      <c r="AA241">
        <f>(W241-DS241*(DX241+DY241)/1000)</f>
        <v>0</v>
      </c>
      <c r="AB241">
        <f>(-I241*44100)</f>
        <v>0</v>
      </c>
      <c r="AC241">
        <f>2*29.3*Q241*0.92*(DZ241-V241)</f>
        <v>0</v>
      </c>
      <c r="AD241">
        <f>2*0.95*5.67E-8*(((DZ241+$B$9)+273)^4-(V241+273)^4)</f>
        <v>0</v>
      </c>
      <c r="AE241">
        <f>T241+AD241+AB241+AC241</f>
        <v>0</v>
      </c>
      <c r="AF241">
        <f>DW241*AT241*(DR241-DQ241*(1000-AT241*DT241)/(1000-AT241*DS241))/(100*DK241)</f>
        <v>0</v>
      </c>
      <c r="AG241">
        <f>1000*DW241*AT241*(DS241-DT241)/(100*DK241*(1000-AT241*DS241))</f>
        <v>0</v>
      </c>
      <c r="AH241">
        <f>(AI241 - AJ241 - DX241*1E3/(8.314*(DZ241+273.15)) * AL241/DW241 * AK241) * DW241/(100*DK241) * (1000 - DT241)/1000</f>
        <v>0</v>
      </c>
      <c r="AI241">
        <v>499.8057802000527</v>
      </c>
      <c r="AJ241">
        <v>468.7430242424242</v>
      </c>
      <c r="AK241">
        <v>3.242644926573688</v>
      </c>
      <c r="AL241">
        <v>65.07899341637443</v>
      </c>
      <c r="AM241">
        <f>(AO241 - AN241 + DX241*1E3/(8.314*(DZ241+273.15)) * AQ241/DW241 * AP241) * DW241/(100*DK241) * 1000/(1000 - AO241)</f>
        <v>0</v>
      </c>
      <c r="AN241">
        <v>19.16927914468785</v>
      </c>
      <c r="AO241">
        <v>21.64181090909091</v>
      </c>
      <c r="AP241">
        <v>6.039904160427018E-05</v>
      </c>
      <c r="AQ241">
        <v>105.2538477165729</v>
      </c>
      <c r="AR241">
        <v>0</v>
      </c>
      <c r="AS241">
        <v>0</v>
      </c>
      <c r="AT241">
        <f>IF(AR241*$H$15&gt;=AV241,1.0,(AV241/(AV241-AR241*$H$15)))</f>
        <v>0</v>
      </c>
      <c r="AU241">
        <f>(AT241-1)*100</f>
        <v>0</v>
      </c>
      <c r="AV241">
        <f>MAX(0,($B$15+$C$15*EE241)/(1+$D$15*EE241)*DX241/(DZ241+273)*$E$15)</f>
        <v>0</v>
      </c>
      <c r="AW241" t="s">
        <v>437</v>
      </c>
      <c r="AX241" t="s">
        <v>437</v>
      </c>
      <c r="AY241">
        <v>0</v>
      </c>
      <c r="AZ241">
        <v>0</v>
      </c>
      <c r="BA241">
        <f>1-AY241/AZ241</f>
        <v>0</v>
      </c>
      <c r="BB241">
        <v>0</v>
      </c>
      <c r="BC241" t="s">
        <v>437</v>
      </c>
      <c r="BD241" t="s">
        <v>437</v>
      </c>
      <c r="BE241">
        <v>0</v>
      </c>
      <c r="BF241">
        <v>0</v>
      </c>
      <c r="BG241">
        <f>1-BE241/BF241</f>
        <v>0</v>
      </c>
      <c r="BH241">
        <v>0.5</v>
      </c>
      <c r="BI241">
        <f>DH241</f>
        <v>0</v>
      </c>
      <c r="BJ241">
        <f>K241</f>
        <v>0</v>
      </c>
      <c r="BK241">
        <f>BG241*BH241*BI241</f>
        <v>0</v>
      </c>
      <c r="BL241">
        <f>(BJ241-BB241)/BI241</f>
        <v>0</v>
      </c>
      <c r="BM241">
        <f>(AZ241-BF241)/BF241</f>
        <v>0</v>
      </c>
      <c r="BN241">
        <f>AY241/(BA241+AY241/BF241)</f>
        <v>0</v>
      </c>
      <c r="BO241" t="s">
        <v>437</v>
      </c>
      <c r="BP241">
        <v>0</v>
      </c>
      <c r="BQ241">
        <f>IF(BP241&lt;&gt;0, BP241, BN241)</f>
        <v>0</v>
      </c>
      <c r="BR241">
        <f>1-BQ241/BF241</f>
        <v>0</v>
      </c>
      <c r="BS241">
        <f>(BF241-BE241)/(BF241-BQ241)</f>
        <v>0</v>
      </c>
      <c r="BT241">
        <f>(AZ241-BF241)/(AZ241-BQ241)</f>
        <v>0</v>
      </c>
      <c r="BU241">
        <f>(BF241-BE241)/(BF241-AY241)</f>
        <v>0</v>
      </c>
      <c r="BV241">
        <f>(AZ241-BF241)/(AZ241-AY241)</f>
        <v>0</v>
      </c>
      <c r="BW241">
        <f>(BS241*BQ241/BE241)</f>
        <v>0</v>
      </c>
      <c r="BX241">
        <f>(1-BW241)</f>
        <v>0</v>
      </c>
      <c r="DG241">
        <f>$B$13*EF241+$C$13*EG241+$F$13*ER241*(1-EU241)</f>
        <v>0</v>
      </c>
      <c r="DH241">
        <f>DG241*DI241</f>
        <v>0</v>
      </c>
      <c r="DI241">
        <f>($B$13*$D$11+$C$13*$D$11+$F$13*((FE241+EW241)/MAX(FE241+EW241+FF241, 0.1)*$I$11+FF241/MAX(FE241+EW241+FF241, 0.1)*$J$11))/($B$13+$C$13+$F$13)</f>
        <v>0</v>
      </c>
      <c r="DJ241">
        <f>($B$13*$K$11+$C$13*$K$11+$F$13*((FE241+EW241)/MAX(FE241+EW241+FF241, 0.1)*$P$11+FF241/MAX(FE241+EW241+FF241, 0.1)*$Q$11))/($B$13+$C$13+$F$13)</f>
        <v>0</v>
      </c>
      <c r="DK241">
        <v>3.21</v>
      </c>
      <c r="DL241">
        <v>0.5</v>
      </c>
      <c r="DM241" t="s">
        <v>438</v>
      </c>
      <c r="DN241">
        <v>2</v>
      </c>
      <c r="DO241" t="b">
        <v>1</v>
      </c>
      <c r="DP241">
        <v>1759080051.714286</v>
      </c>
      <c r="DQ241">
        <v>436.7439999999999</v>
      </c>
      <c r="DR241">
        <v>474.5962857142858</v>
      </c>
      <c r="DS241">
        <v>21.639625</v>
      </c>
      <c r="DT241">
        <v>19.10202857142857</v>
      </c>
      <c r="DU241">
        <v>437.6312857142858</v>
      </c>
      <c r="DV241">
        <v>21.35569285714286</v>
      </c>
      <c r="DW241">
        <v>499.9487857142857</v>
      </c>
      <c r="DX241">
        <v>90.88679285714286</v>
      </c>
      <c r="DY241">
        <v>0.06802968214285714</v>
      </c>
      <c r="DZ241">
        <v>28.7607</v>
      </c>
      <c r="EA241">
        <v>30.07683928571428</v>
      </c>
      <c r="EB241">
        <v>999.9000000000002</v>
      </c>
      <c r="EC241">
        <v>0</v>
      </c>
      <c r="ED241">
        <v>0</v>
      </c>
      <c r="EE241">
        <v>10002.47785714286</v>
      </c>
      <c r="EF241">
        <v>0</v>
      </c>
      <c r="EG241">
        <v>10.99333214285714</v>
      </c>
      <c r="EH241">
        <v>-37.85227142857143</v>
      </c>
      <c r="EI241">
        <v>446.404</v>
      </c>
      <c r="EJ241">
        <v>483.8393571428571</v>
      </c>
      <c r="EK241">
        <v>2.537603928571428</v>
      </c>
      <c r="EL241">
        <v>474.5962857142858</v>
      </c>
      <c r="EM241">
        <v>19.10202857142857</v>
      </c>
      <c r="EN241">
        <v>1.966756785714286</v>
      </c>
      <c r="EO241">
        <v>1.736121785714286</v>
      </c>
      <c r="EP241">
        <v>17.17921428571428</v>
      </c>
      <c r="EQ241">
        <v>15.223175</v>
      </c>
      <c r="ER241">
        <v>2000.005000000001</v>
      </c>
      <c r="ES241">
        <v>0.9799979999999998</v>
      </c>
      <c r="ET241">
        <v>0.0200017</v>
      </c>
      <c r="EU241">
        <v>0</v>
      </c>
      <c r="EV241">
        <v>450.6716785714286</v>
      </c>
      <c r="EW241">
        <v>5.00078</v>
      </c>
      <c r="EX241">
        <v>8829.621071428573</v>
      </c>
      <c r="EY241">
        <v>16379.66428571429</v>
      </c>
      <c r="EZ241">
        <v>39.43278571428571</v>
      </c>
      <c r="FA241">
        <v>40.45949999999999</v>
      </c>
      <c r="FB241">
        <v>39.79653571428571</v>
      </c>
      <c r="FC241">
        <v>40.00635714285714</v>
      </c>
      <c r="FD241">
        <v>40.48860714285714</v>
      </c>
      <c r="FE241">
        <v>1955.103571428571</v>
      </c>
      <c r="FF241">
        <v>39.9</v>
      </c>
      <c r="FG241">
        <v>0</v>
      </c>
      <c r="FH241">
        <v>1759080051.8</v>
      </c>
      <c r="FI241">
        <v>0</v>
      </c>
      <c r="FJ241">
        <v>450.7580769230769</v>
      </c>
      <c r="FK241">
        <v>12.83767522022515</v>
      </c>
      <c r="FL241">
        <v>244.1217095776858</v>
      </c>
      <c r="FM241">
        <v>8831.095384615384</v>
      </c>
      <c r="FN241">
        <v>15</v>
      </c>
      <c r="FO241">
        <v>0</v>
      </c>
      <c r="FP241" t="s">
        <v>439</v>
      </c>
      <c r="FQ241">
        <v>1746989605.5</v>
      </c>
      <c r="FR241">
        <v>1746989593.5</v>
      </c>
      <c r="FS241">
        <v>0</v>
      </c>
      <c r="FT241">
        <v>-0.274</v>
      </c>
      <c r="FU241">
        <v>-0.002</v>
      </c>
      <c r="FV241">
        <v>2.549</v>
      </c>
      <c r="FW241">
        <v>0.129</v>
      </c>
      <c r="FX241">
        <v>420</v>
      </c>
      <c r="FY241">
        <v>17</v>
      </c>
      <c r="FZ241">
        <v>0.02</v>
      </c>
      <c r="GA241">
        <v>0.04</v>
      </c>
      <c r="GB241">
        <v>-35.6790125</v>
      </c>
      <c r="GC241">
        <v>-40.01845215759847</v>
      </c>
      <c r="GD241">
        <v>3.991712485336808</v>
      </c>
      <c r="GE241">
        <v>0</v>
      </c>
      <c r="GF241">
        <v>450.0044705882353</v>
      </c>
      <c r="GG241">
        <v>12.40388083089364</v>
      </c>
      <c r="GH241">
        <v>1.237911220690491</v>
      </c>
      <c r="GI241">
        <v>0</v>
      </c>
      <c r="GJ241">
        <v>2.56737825</v>
      </c>
      <c r="GK241">
        <v>-0.6544116697936232</v>
      </c>
      <c r="GL241">
        <v>0.06359884487502503</v>
      </c>
      <c r="GM241">
        <v>0</v>
      </c>
      <c r="GN241">
        <v>0</v>
      </c>
      <c r="GO241">
        <v>3</v>
      </c>
      <c r="GP241" t="s">
        <v>458</v>
      </c>
      <c r="GQ241">
        <v>3.10188</v>
      </c>
      <c r="GR241">
        <v>2.72626</v>
      </c>
      <c r="GS241">
        <v>0.09470190000000001</v>
      </c>
      <c r="GT241">
        <v>0.100636</v>
      </c>
      <c r="GU241">
        <v>0.100609</v>
      </c>
      <c r="GV241">
        <v>0.0936435</v>
      </c>
      <c r="GW241">
        <v>23647.1</v>
      </c>
      <c r="GX241">
        <v>21345.5</v>
      </c>
      <c r="GY241">
        <v>26685.2</v>
      </c>
      <c r="GZ241">
        <v>23956.7</v>
      </c>
      <c r="HA241">
        <v>38402.9</v>
      </c>
      <c r="HB241">
        <v>32102.3</v>
      </c>
      <c r="HC241">
        <v>46595.9</v>
      </c>
      <c r="HD241">
        <v>37903.3</v>
      </c>
      <c r="HE241">
        <v>1.8693</v>
      </c>
      <c r="HF241">
        <v>1.8613</v>
      </c>
      <c r="HG241">
        <v>0.124618</v>
      </c>
      <c r="HH241">
        <v>0</v>
      </c>
      <c r="HI241">
        <v>28.0502</v>
      </c>
      <c r="HJ241">
        <v>999.9</v>
      </c>
      <c r="HK241">
        <v>46.6</v>
      </c>
      <c r="HL241">
        <v>31.4</v>
      </c>
      <c r="HM241">
        <v>23.6645</v>
      </c>
      <c r="HN241">
        <v>61.371</v>
      </c>
      <c r="HO241">
        <v>22.1675</v>
      </c>
      <c r="HP241">
        <v>1</v>
      </c>
      <c r="HQ241">
        <v>0.141618</v>
      </c>
      <c r="HR241">
        <v>0.775349</v>
      </c>
      <c r="HS241">
        <v>20.2784</v>
      </c>
      <c r="HT241">
        <v>5.21025</v>
      </c>
      <c r="HU241">
        <v>11.98</v>
      </c>
      <c r="HV241">
        <v>4.9625</v>
      </c>
      <c r="HW241">
        <v>3.27443</v>
      </c>
      <c r="HX241">
        <v>9999</v>
      </c>
      <c r="HY241">
        <v>9999</v>
      </c>
      <c r="HZ241">
        <v>9999</v>
      </c>
      <c r="IA241">
        <v>32.9</v>
      </c>
      <c r="IB241">
        <v>1.8639</v>
      </c>
      <c r="IC241">
        <v>1.86009</v>
      </c>
      <c r="ID241">
        <v>1.85838</v>
      </c>
      <c r="IE241">
        <v>1.85974</v>
      </c>
      <c r="IF241">
        <v>1.85989</v>
      </c>
      <c r="IG241">
        <v>1.85837</v>
      </c>
      <c r="IH241">
        <v>1.85744</v>
      </c>
      <c r="II241">
        <v>1.85242</v>
      </c>
      <c r="IJ241">
        <v>0</v>
      </c>
      <c r="IK241">
        <v>0</v>
      </c>
      <c r="IL241">
        <v>0</v>
      </c>
      <c r="IM241">
        <v>0</v>
      </c>
      <c r="IN241" t="s">
        <v>441</v>
      </c>
      <c r="IO241" t="s">
        <v>442</v>
      </c>
      <c r="IP241" t="s">
        <v>443</v>
      </c>
      <c r="IQ241" t="s">
        <v>443</v>
      </c>
      <c r="IR241" t="s">
        <v>443</v>
      </c>
      <c r="IS241" t="s">
        <v>443</v>
      </c>
      <c r="IT241">
        <v>0</v>
      </c>
      <c r="IU241">
        <v>100</v>
      </c>
      <c r="IV241">
        <v>100</v>
      </c>
      <c r="IW241">
        <v>-0.877</v>
      </c>
      <c r="IX241">
        <v>0.284</v>
      </c>
      <c r="IY241">
        <v>-0.819046093373875</v>
      </c>
      <c r="IZ241">
        <v>-0.0008311593448893811</v>
      </c>
      <c r="JA241">
        <v>1.768286430498992E-06</v>
      </c>
      <c r="JB241">
        <v>-5.176383660599935E-10</v>
      </c>
      <c r="JC241">
        <v>0.01793090377665582</v>
      </c>
      <c r="JD241">
        <v>0.002652576625932546</v>
      </c>
      <c r="JE241">
        <v>0.0004569377311329863</v>
      </c>
      <c r="JF241">
        <v>1.003524486243527E-07</v>
      </c>
      <c r="JG241">
        <v>2</v>
      </c>
      <c r="JH241">
        <v>1975</v>
      </c>
      <c r="JI241">
        <v>1</v>
      </c>
      <c r="JJ241">
        <v>26</v>
      </c>
      <c r="JK241">
        <v>201507.6</v>
      </c>
      <c r="JL241">
        <v>201507.8</v>
      </c>
      <c r="JM241">
        <v>1.32568</v>
      </c>
      <c r="JN241">
        <v>2.63184</v>
      </c>
      <c r="JO241">
        <v>1.49658</v>
      </c>
      <c r="JP241">
        <v>2.34497</v>
      </c>
      <c r="JQ241">
        <v>1.54907</v>
      </c>
      <c r="JR241">
        <v>2.39868</v>
      </c>
      <c r="JS241">
        <v>36.2224</v>
      </c>
      <c r="JT241">
        <v>24.1751</v>
      </c>
      <c r="JU241">
        <v>18</v>
      </c>
      <c r="JV241">
        <v>483.354</v>
      </c>
      <c r="JW241">
        <v>492.908</v>
      </c>
      <c r="JX241">
        <v>26.9543</v>
      </c>
      <c r="JY241">
        <v>29.0746</v>
      </c>
      <c r="JZ241">
        <v>30.0002</v>
      </c>
      <c r="KA241">
        <v>29.2394</v>
      </c>
      <c r="KB241">
        <v>29.2227</v>
      </c>
      <c r="KC241">
        <v>26.6554</v>
      </c>
      <c r="KD241">
        <v>21.0804</v>
      </c>
      <c r="KE241">
        <v>79.511</v>
      </c>
      <c r="KF241">
        <v>26.8808</v>
      </c>
      <c r="KG241">
        <v>527.554</v>
      </c>
      <c r="KH241">
        <v>19.2583</v>
      </c>
      <c r="KI241">
        <v>101.88</v>
      </c>
      <c r="KJ241">
        <v>91.4074</v>
      </c>
    </row>
    <row r="242" spans="1:296">
      <c r="A242">
        <v>224</v>
      </c>
      <c r="B242">
        <v>1759080064.5</v>
      </c>
      <c r="C242">
        <v>6981.400000095367</v>
      </c>
      <c r="D242" t="s">
        <v>893</v>
      </c>
      <c r="E242" t="s">
        <v>894</v>
      </c>
      <c r="F242">
        <v>5</v>
      </c>
      <c r="G242" t="s">
        <v>832</v>
      </c>
      <c r="H242">
        <v>1759080057</v>
      </c>
      <c r="I242">
        <f>(J242)/1000</f>
        <v>0</v>
      </c>
      <c r="J242">
        <f>IF(DO242, AM242, AG242)</f>
        <v>0</v>
      </c>
      <c r="K242">
        <f>IF(DO242, AH242, AF242)</f>
        <v>0</v>
      </c>
      <c r="L242">
        <f>DQ242 - IF(AT242&gt;1, K242*DK242*100.0/(AV242), 0)</f>
        <v>0</v>
      </c>
      <c r="M242">
        <f>((S242-I242/2)*L242-K242)/(S242+I242/2)</f>
        <v>0</v>
      </c>
      <c r="N242">
        <f>M242*(DX242+DY242)/1000.0</f>
        <v>0</v>
      </c>
      <c r="O242">
        <f>(DQ242 - IF(AT242&gt;1, K242*DK242*100.0/(AV242), 0))*(DX242+DY242)/1000.0</f>
        <v>0</v>
      </c>
      <c r="P242">
        <f>2.0/((1/R242-1/Q242)+SIGN(R242)*SQRT((1/R242-1/Q242)*(1/R242-1/Q242) + 4*DL242/((DL242+1)*(DL242+1))*(2*1/R242*1/Q242-1/Q242*1/Q242)))</f>
        <v>0</v>
      </c>
      <c r="Q242">
        <f>IF(LEFT(DM242,1)&lt;&gt;"0",IF(LEFT(DM242,1)="1",3.0,DN242),$D$5+$E$5*(EE242*DX242/($K$5*1000))+$F$5*(EE242*DX242/($K$5*1000))*MAX(MIN(DK242,$J$5),$I$5)*MAX(MIN(DK242,$J$5),$I$5)+$G$5*MAX(MIN(DK242,$J$5),$I$5)*(EE242*DX242/($K$5*1000))+$H$5*(EE242*DX242/($K$5*1000))*(EE242*DX242/($K$5*1000)))</f>
        <v>0</v>
      </c>
      <c r="R242">
        <f>I242*(1000-(1000*0.61365*exp(17.502*V242/(240.97+V242))/(DX242+DY242)+DS242)/2)/(1000*0.61365*exp(17.502*V242/(240.97+V242))/(DX242+DY242)-DS242)</f>
        <v>0</v>
      </c>
      <c r="S242">
        <f>1/((DL242+1)/(P242/1.6)+1/(Q242/1.37)) + DL242/((DL242+1)/(P242/1.6) + DL242/(Q242/1.37))</f>
        <v>0</v>
      </c>
      <c r="T242">
        <f>(DG242*DJ242)</f>
        <v>0</v>
      </c>
      <c r="U242">
        <f>(DZ242+(T242+2*0.95*5.67E-8*(((DZ242+$B$9)+273)^4-(DZ242+273)^4)-44100*I242)/(1.84*29.3*Q242+8*0.95*5.67E-8*(DZ242+273)^3))</f>
        <v>0</v>
      </c>
      <c r="V242">
        <f>($C$9*EA242+$D$9*EB242+$E$9*U242)</f>
        <v>0</v>
      </c>
      <c r="W242">
        <f>0.61365*exp(17.502*V242/(240.97+V242))</f>
        <v>0</v>
      </c>
      <c r="X242">
        <f>(Y242/Z242*100)</f>
        <v>0</v>
      </c>
      <c r="Y242">
        <f>DS242*(DX242+DY242)/1000</f>
        <v>0</v>
      </c>
      <c r="Z242">
        <f>0.61365*exp(17.502*DZ242/(240.97+DZ242))</f>
        <v>0</v>
      </c>
      <c r="AA242">
        <f>(W242-DS242*(DX242+DY242)/1000)</f>
        <v>0</v>
      </c>
      <c r="AB242">
        <f>(-I242*44100)</f>
        <v>0</v>
      </c>
      <c r="AC242">
        <f>2*29.3*Q242*0.92*(DZ242-V242)</f>
        <v>0</v>
      </c>
      <c r="AD242">
        <f>2*0.95*5.67E-8*(((DZ242+$B$9)+273)^4-(V242+273)^4)</f>
        <v>0</v>
      </c>
      <c r="AE242">
        <f>T242+AD242+AB242+AC242</f>
        <v>0</v>
      </c>
      <c r="AF242">
        <f>DW242*AT242*(DR242-DQ242*(1000-AT242*DT242)/(1000-AT242*DS242))/(100*DK242)</f>
        <v>0</v>
      </c>
      <c r="AG242">
        <f>1000*DW242*AT242*(DS242-DT242)/(100*DK242*(1000-AT242*DS242))</f>
        <v>0</v>
      </c>
      <c r="AH242">
        <f>(AI242 - AJ242 - DX242*1E3/(8.314*(DZ242+273.15)) * AL242/DW242 * AK242) * DW242/(100*DK242) * (1000 - DT242)/1000</f>
        <v>0</v>
      </c>
      <c r="AI242">
        <v>516.9376045287308</v>
      </c>
      <c r="AJ242">
        <v>485.3641090909091</v>
      </c>
      <c r="AK242">
        <v>3.340547339345239</v>
      </c>
      <c r="AL242">
        <v>65.07899341637443</v>
      </c>
      <c r="AM242">
        <f>(AO242 - AN242 + DX242*1E3/(8.314*(DZ242+273.15)) * AQ242/DW242 * AP242) * DW242/(100*DK242) * 1000/(1000 - AO242)</f>
        <v>0</v>
      </c>
      <c r="AN242">
        <v>19.17950889326886</v>
      </c>
      <c r="AO242">
        <v>21.6342309090909</v>
      </c>
      <c r="AP242">
        <v>-8.081913902784281E-05</v>
      </c>
      <c r="AQ242">
        <v>105.2538477165729</v>
      </c>
      <c r="AR242">
        <v>0</v>
      </c>
      <c r="AS242">
        <v>0</v>
      </c>
      <c r="AT242">
        <f>IF(AR242*$H$15&gt;=AV242,1.0,(AV242/(AV242-AR242*$H$15)))</f>
        <v>0</v>
      </c>
      <c r="AU242">
        <f>(AT242-1)*100</f>
        <v>0</v>
      </c>
      <c r="AV242">
        <f>MAX(0,($B$15+$C$15*EE242)/(1+$D$15*EE242)*DX242/(DZ242+273)*$E$15)</f>
        <v>0</v>
      </c>
      <c r="AW242" t="s">
        <v>437</v>
      </c>
      <c r="AX242" t="s">
        <v>437</v>
      </c>
      <c r="AY242">
        <v>0</v>
      </c>
      <c r="AZ242">
        <v>0</v>
      </c>
      <c r="BA242">
        <f>1-AY242/AZ242</f>
        <v>0</v>
      </c>
      <c r="BB242">
        <v>0</v>
      </c>
      <c r="BC242" t="s">
        <v>437</v>
      </c>
      <c r="BD242" t="s">
        <v>437</v>
      </c>
      <c r="BE242">
        <v>0</v>
      </c>
      <c r="BF242">
        <v>0</v>
      </c>
      <c r="BG242">
        <f>1-BE242/BF242</f>
        <v>0</v>
      </c>
      <c r="BH242">
        <v>0.5</v>
      </c>
      <c r="BI242">
        <f>DH242</f>
        <v>0</v>
      </c>
      <c r="BJ242">
        <f>K242</f>
        <v>0</v>
      </c>
      <c r="BK242">
        <f>BG242*BH242*BI242</f>
        <v>0</v>
      </c>
      <c r="BL242">
        <f>(BJ242-BB242)/BI242</f>
        <v>0</v>
      </c>
      <c r="BM242">
        <f>(AZ242-BF242)/BF242</f>
        <v>0</v>
      </c>
      <c r="BN242">
        <f>AY242/(BA242+AY242/BF242)</f>
        <v>0</v>
      </c>
      <c r="BO242" t="s">
        <v>437</v>
      </c>
      <c r="BP242">
        <v>0</v>
      </c>
      <c r="BQ242">
        <f>IF(BP242&lt;&gt;0, BP242, BN242)</f>
        <v>0</v>
      </c>
      <c r="BR242">
        <f>1-BQ242/BF242</f>
        <v>0</v>
      </c>
      <c r="BS242">
        <f>(BF242-BE242)/(BF242-BQ242)</f>
        <v>0</v>
      </c>
      <c r="BT242">
        <f>(AZ242-BF242)/(AZ242-BQ242)</f>
        <v>0</v>
      </c>
      <c r="BU242">
        <f>(BF242-BE242)/(BF242-AY242)</f>
        <v>0</v>
      </c>
      <c r="BV242">
        <f>(AZ242-BF242)/(AZ242-AY242)</f>
        <v>0</v>
      </c>
      <c r="BW242">
        <f>(BS242*BQ242/BE242)</f>
        <v>0</v>
      </c>
      <c r="BX242">
        <f>(1-BW242)</f>
        <v>0</v>
      </c>
      <c r="DG242">
        <f>$B$13*EF242+$C$13*EG242+$F$13*ER242*(1-EU242)</f>
        <v>0</v>
      </c>
      <c r="DH242">
        <f>DG242*DI242</f>
        <v>0</v>
      </c>
      <c r="DI242">
        <f>($B$13*$D$11+$C$13*$D$11+$F$13*((FE242+EW242)/MAX(FE242+EW242+FF242, 0.1)*$I$11+FF242/MAX(FE242+EW242+FF242, 0.1)*$J$11))/($B$13+$C$13+$F$13)</f>
        <v>0</v>
      </c>
      <c r="DJ242">
        <f>($B$13*$K$11+$C$13*$K$11+$F$13*((FE242+EW242)/MAX(FE242+EW242+FF242, 0.1)*$P$11+FF242/MAX(FE242+EW242+FF242, 0.1)*$Q$11))/($B$13+$C$13+$F$13)</f>
        <v>0</v>
      </c>
      <c r="DK242">
        <v>3.21</v>
      </c>
      <c r="DL242">
        <v>0.5</v>
      </c>
      <c r="DM242" t="s">
        <v>438</v>
      </c>
      <c r="DN242">
        <v>2</v>
      </c>
      <c r="DO242" t="b">
        <v>1</v>
      </c>
      <c r="DP242">
        <v>1759080057</v>
      </c>
      <c r="DQ242">
        <v>452.5071111111112</v>
      </c>
      <c r="DR242">
        <v>492.2323703703704</v>
      </c>
      <c r="DS242">
        <v>21.63745925925926</v>
      </c>
      <c r="DT242">
        <v>19.14767777777778</v>
      </c>
      <c r="DU242">
        <v>453.3875185185185</v>
      </c>
      <c r="DV242">
        <v>21.35357407407407</v>
      </c>
      <c r="DW242">
        <v>500.0201851851851</v>
      </c>
      <c r="DX242">
        <v>90.8867888888889</v>
      </c>
      <c r="DY242">
        <v>0.06792089629629629</v>
      </c>
      <c r="DZ242">
        <v>28.75298518518518</v>
      </c>
      <c r="EA242">
        <v>30.07802222222222</v>
      </c>
      <c r="EB242">
        <v>999.9000000000001</v>
      </c>
      <c r="EC242">
        <v>0</v>
      </c>
      <c r="ED242">
        <v>0</v>
      </c>
      <c r="EE242">
        <v>10014.81037037037</v>
      </c>
      <c r="EF242">
        <v>0</v>
      </c>
      <c r="EG242">
        <v>10.99348518518518</v>
      </c>
      <c r="EH242">
        <v>-39.72523703703704</v>
      </c>
      <c r="EI242">
        <v>462.5148148148148</v>
      </c>
      <c r="EJ242">
        <v>501.842037037037</v>
      </c>
      <c r="EK242">
        <v>2.489785925925926</v>
      </c>
      <c r="EL242">
        <v>492.2323703703704</v>
      </c>
      <c r="EM242">
        <v>19.14767777777778</v>
      </c>
      <c r="EN242">
        <v>1.96656037037037</v>
      </c>
      <c r="EO242">
        <v>1.740270740740741</v>
      </c>
      <c r="EP242">
        <v>17.17762962962963</v>
      </c>
      <c r="EQ242">
        <v>15.26035185185185</v>
      </c>
      <c r="ER242">
        <v>2000.013333333333</v>
      </c>
      <c r="ES242">
        <v>0.9799979999999998</v>
      </c>
      <c r="ET242">
        <v>0.0200017</v>
      </c>
      <c r="EU242">
        <v>0</v>
      </c>
      <c r="EV242">
        <v>451.8668148148147</v>
      </c>
      <c r="EW242">
        <v>5.00078</v>
      </c>
      <c r="EX242">
        <v>8851.450740740742</v>
      </c>
      <c r="EY242">
        <v>16379.74074074074</v>
      </c>
      <c r="EZ242">
        <v>39.43266666666666</v>
      </c>
      <c r="FA242">
        <v>40.45799999999999</v>
      </c>
      <c r="FB242">
        <v>39.79833333333332</v>
      </c>
      <c r="FC242">
        <v>40.00888888888888</v>
      </c>
      <c r="FD242">
        <v>40.5321111111111</v>
      </c>
      <c r="FE242">
        <v>1955.108518518519</v>
      </c>
      <c r="FF242">
        <v>39.9</v>
      </c>
      <c r="FG242">
        <v>0</v>
      </c>
      <c r="FH242">
        <v>1759080056.6</v>
      </c>
      <c r="FI242">
        <v>0</v>
      </c>
      <c r="FJ242">
        <v>451.8280769230769</v>
      </c>
      <c r="FK242">
        <v>14.25182905651336</v>
      </c>
      <c r="FL242">
        <v>251.6061538504034</v>
      </c>
      <c r="FM242">
        <v>8850.957692307693</v>
      </c>
      <c r="FN242">
        <v>15</v>
      </c>
      <c r="FO242">
        <v>0</v>
      </c>
      <c r="FP242" t="s">
        <v>439</v>
      </c>
      <c r="FQ242">
        <v>1746989605.5</v>
      </c>
      <c r="FR242">
        <v>1746989593.5</v>
      </c>
      <c r="FS242">
        <v>0</v>
      </c>
      <c r="FT242">
        <v>-0.274</v>
      </c>
      <c r="FU242">
        <v>-0.002</v>
      </c>
      <c r="FV242">
        <v>2.549</v>
      </c>
      <c r="FW242">
        <v>0.129</v>
      </c>
      <c r="FX242">
        <v>420</v>
      </c>
      <c r="FY242">
        <v>17</v>
      </c>
      <c r="FZ242">
        <v>0.02</v>
      </c>
      <c r="GA242">
        <v>0.04</v>
      </c>
      <c r="GB242">
        <v>-38.39572</v>
      </c>
      <c r="GC242">
        <v>-22.35064390243895</v>
      </c>
      <c r="GD242">
        <v>2.266876592715183</v>
      </c>
      <c r="GE242">
        <v>0</v>
      </c>
      <c r="GF242">
        <v>451.1906764705882</v>
      </c>
      <c r="GG242">
        <v>13.40255156586462</v>
      </c>
      <c r="GH242">
        <v>1.332709021694232</v>
      </c>
      <c r="GI242">
        <v>0</v>
      </c>
      <c r="GJ242">
        <v>2.522486</v>
      </c>
      <c r="GK242">
        <v>-0.5763786866791752</v>
      </c>
      <c r="GL242">
        <v>0.05721473952575509</v>
      </c>
      <c r="GM242">
        <v>0</v>
      </c>
      <c r="GN242">
        <v>0</v>
      </c>
      <c r="GO242">
        <v>3</v>
      </c>
      <c r="GP242" t="s">
        <v>458</v>
      </c>
      <c r="GQ242">
        <v>3.10193</v>
      </c>
      <c r="GR242">
        <v>2.7259</v>
      </c>
      <c r="GS242">
        <v>0.0971615</v>
      </c>
      <c r="GT242">
        <v>0.103087</v>
      </c>
      <c r="GU242">
        <v>0.100577</v>
      </c>
      <c r="GV242">
        <v>0.09372030000000001</v>
      </c>
      <c r="GW242">
        <v>23583</v>
      </c>
      <c r="GX242">
        <v>21287.3</v>
      </c>
      <c r="GY242">
        <v>26685.4</v>
      </c>
      <c r="GZ242">
        <v>23956.6</v>
      </c>
      <c r="HA242">
        <v>38404.8</v>
      </c>
      <c r="HB242">
        <v>32099.8</v>
      </c>
      <c r="HC242">
        <v>46596.1</v>
      </c>
      <c r="HD242">
        <v>37903.3</v>
      </c>
      <c r="HE242">
        <v>1.86937</v>
      </c>
      <c r="HF242">
        <v>1.8611</v>
      </c>
      <c r="HG242">
        <v>0.12318</v>
      </c>
      <c r="HH242">
        <v>0</v>
      </c>
      <c r="HI242">
        <v>28.0506</v>
      </c>
      <c r="HJ242">
        <v>999.9</v>
      </c>
      <c r="HK242">
        <v>46.6</v>
      </c>
      <c r="HL242">
        <v>31.4</v>
      </c>
      <c r="HM242">
        <v>23.6651</v>
      </c>
      <c r="HN242">
        <v>61.591</v>
      </c>
      <c r="HO242">
        <v>22.1835</v>
      </c>
      <c r="HP242">
        <v>1</v>
      </c>
      <c r="HQ242">
        <v>0.14185</v>
      </c>
      <c r="HR242">
        <v>0.857729</v>
      </c>
      <c r="HS242">
        <v>20.2778</v>
      </c>
      <c r="HT242">
        <v>5.2107</v>
      </c>
      <c r="HU242">
        <v>11.98</v>
      </c>
      <c r="HV242">
        <v>4.9627</v>
      </c>
      <c r="HW242">
        <v>3.27438</v>
      </c>
      <c r="HX242">
        <v>9999</v>
      </c>
      <c r="HY242">
        <v>9999</v>
      </c>
      <c r="HZ242">
        <v>9999</v>
      </c>
      <c r="IA242">
        <v>32.9</v>
      </c>
      <c r="IB242">
        <v>1.86391</v>
      </c>
      <c r="IC242">
        <v>1.86009</v>
      </c>
      <c r="ID242">
        <v>1.85837</v>
      </c>
      <c r="IE242">
        <v>1.85974</v>
      </c>
      <c r="IF242">
        <v>1.85989</v>
      </c>
      <c r="IG242">
        <v>1.85837</v>
      </c>
      <c r="IH242">
        <v>1.85745</v>
      </c>
      <c r="II242">
        <v>1.85242</v>
      </c>
      <c r="IJ242">
        <v>0</v>
      </c>
      <c r="IK242">
        <v>0</v>
      </c>
      <c r="IL242">
        <v>0</v>
      </c>
      <c r="IM242">
        <v>0</v>
      </c>
      <c r="IN242" t="s">
        <v>441</v>
      </c>
      <c r="IO242" t="s">
        <v>442</v>
      </c>
      <c r="IP242" t="s">
        <v>443</v>
      </c>
      <c r="IQ242" t="s">
        <v>443</v>
      </c>
      <c r="IR242" t="s">
        <v>443</v>
      </c>
      <c r="IS242" t="s">
        <v>443</v>
      </c>
      <c r="IT242">
        <v>0</v>
      </c>
      <c r="IU242">
        <v>100</v>
      </c>
      <c r="IV242">
        <v>100</v>
      </c>
      <c r="IW242">
        <v>-0.87</v>
      </c>
      <c r="IX242">
        <v>0.2838</v>
      </c>
      <c r="IY242">
        <v>-0.819046093373875</v>
      </c>
      <c r="IZ242">
        <v>-0.0008311593448893811</v>
      </c>
      <c r="JA242">
        <v>1.768286430498992E-06</v>
      </c>
      <c r="JB242">
        <v>-5.176383660599935E-10</v>
      </c>
      <c r="JC242">
        <v>0.01793090377665582</v>
      </c>
      <c r="JD242">
        <v>0.002652576625932546</v>
      </c>
      <c r="JE242">
        <v>0.0004569377311329863</v>
      </c>
      <c r="JF242">
        <v>1.003524486243527E-07</v>
      </c>
      <c r="JG242">
        <v>2</v>
      </c>
      <c r="JH242">
        <v>1975</v>
      </c>
      <c r="JI242">
        <v>1</v>
      </c>
      <c r="JJ242">
        <v>26</v>
      </c>
      <c r="JK242">
        <v>201507.6</v>
      </c>
      <c r="JL242">
        <v>201507.9</v>
      </c>
      <c r="JM242">
        <v>1.36353</v>
      </c>
      <c r="JN242">
        <v>2.63184</v>
      </c>
      <c r="JO242">
        <v>1.49658</v>
      </c>
      <c r="JP242">
        <v>2.34619</v>
      </c>
      <c r="JQ242">
        <v>1.54907</v>
      </c>
      <c r="JR242">
        <v>2.42065</v>
      </c>
      <c r="JS242">
        <v>36.2224</v>
      </c>
      <c r="JT242">
        <v>24.1751</v>
      </c>
      <c r="JU242">
        <v>18</v>
      </c>
      <c r="JV242">
        <v>483.417</v>
      </c>
      <c r="JW242">
        <v>492.797</v>
      </c>
      <c r="JX242">
        <v>26.8677</v>
      </c>
      <c r="JY242">
        <v>29.0772</v>
      </c>
      <c r="JZ242">
        <v>30.0004</v>
      </c>
      <c r="KA242">
        <v>29.2421</v>
      </c>
      <c r="KB242">
        <v>29.2253</v>
      </c>
      <c r="KC242">
        <v>27.4032</v>
      </c>
      <c r="KD242">
        <v>20.7765</v>
      </c>
      <c r="KE242">
        <v>79.511</v>
      </c>
      <c r="KF242">
        <v>26.8046</v>
      </c>
      <c r="KG242">
        <v>540.913</v>
      </c>
      <c r="KH242">
        <v>19.3051</v>
      </c>
      <c r="KI242">
        <v>101.881</v>
      </c>
      <c r="KJ242">
        <v>91.40730000000001</v>
      </c>
    </row>
    <row r="243" spans="1:296">
      <c r="A243">
        <v>225</v>
      </c>
      <c r="B243">
        <v>1759080069.5</v>
      </c>
      <c r="C243">
        <v>6986.400000095367</v>
      </c>
      <c r="D243" t="s">
        <v>895</v>
      </c>
      <c r="E243" t="s">
        <v>896</v>
      </c>
      <c r="F243">
        <v>5</v>
      </c>
      <c r="G243" t="s">
        <v>832</v>
      </c>
      <c r="H243">
        <v>1759080061.714286</v>
      </c>
      <c r="I243">
        <f>(J243)/1000</f>
        <v>0</v>
      </c>
      <c r="J243">
        <f>IF(DO243, AM243, AG243)</f>
        <v>0</v>
      </c>
      <c r="K243">
        <f>IF(DO243, AH243, AF243)</f>
        <v>0</v>
      </c>
      <c r="L243">
        <f>DQ243 - IF(AT243&gt;1, K243*DK243*100.0/(AV243), 0)</f>
        <v>0</v>
      </c>
      <c r="M243">
        <f>((S243-I243/2)*L243-K243)/(S243+I243/2)</f>
        <v>0</v>
      </c>
      <c r="N243">
        <f>M243*(DX243+DY243)/1000.0</f>
        <v>0</v>
      </c>
      <c r="O243">
        <f>(DQ243 - IF(AT243&gt;1, K243*DK243*100.0/(AV243), 0))*(DX243+DY243)/1000.0</f>
        <v>0</v>
      </c>
      <c r="P243">
        <f>2.0/((1/R243-1/Q243)+SIGN(R243)*SQRT((1/R243-1/Q243)*(1/R243-1/Q243) + 4*DL243/((DL243+1)*(DL243+1))*(2*1/R243*1/Q243-1/Q243*1/Q243)))</f>
        <v>0</v>
      </c>
      <c r="Q243">
        <f>IF(LEFT(DM243,1)&lt;&gt;"0",IF(LEFT(DM243,1)="1",3.0,DN243),$D$5+$E$5*(EE243*DX243/($K$5*1000))+$F$5*(EE243*DX243/($K$5*1000))*MAX(MIN(DK243,$J$5),$I$5)*MAX(MIN(DK243,$J$5),$I$5)+$G$5*MAX(MIN(DK243,$J$5),$I$5)*(EE243*DX243/($K$5*1000))+$H$5*(EE243*DX243/($K$5*1000))*(EE243*DX243/($K$5*1000)))</f>
        <v>0</v>
      </c>
      <c r="R243">
        <f>I243*(1000-(1000*0.61365*exp(17.502*V243/(240.97+V243))/(DX243+DY243)+DS243)/2)/(1000*0.61365*exp(17.502*V243/(240.97+V243))/(DX243+DY243)-DS243)</f>
        <v>0</v>
      </c>
      <c r="S243">
        <f>1/((DL243+1)/(P243/1.6)+1/(Q243/1.37)) + DL243/((DL243+1)/(P243/1.6) + DL243/(Q243/1.37))</f>
        <v>0</v>
      </c>
      <c r="T243">
        <f>(DG243*DJ243)</f>
        <v>0</v>
      </c>
      <c r="U243">
        <f>(DZ243+(T243+2*0.95*5.67E-8*(((DZ243+$B$9)+273)^4-(DZ243+273)^4)-44100*I243)/(1.84*29.3*Q243+8*0.95*5.67E-8*(DZ243+273)^3))</f>
        <v>0</v>
      </c>
      <c r="V243">
        <f>($C$9*EA243+$D$9*EB243+$E$9*U243)</f>
        <v>0</v>
      </c>
      <c r="W243">
        <f>0.61365*exp(17.502*V243/(240.97+V243))</f>
        <v>0</v>
      </c>
      <c r="X243">
        <f>(Y243/Z243*100)</f>
        <v>0</v>
      </c>
      <c r="Y243">
        <f>DS243*(DX243+DY243)/1000</f>
        <v>0</v>
      </c>
      <c r="Z243">
        <f>0.61365*exp(17.502*DZ243/(240.97+DZ243))</f>
        <v>0</v>
      </c>
      <c r="AA243">
        <f>(W243-DS243*(DX243+DY243)/1000)</f>
        <v>0</v>
      </c>
      <c r="AB243">
        <f>(-I243*44100)</f>
        <v>0</v>
      </c>
      <c r="AC243">
        <f>2*29.3*Q243*0.92*(DZ243-V243)</f>
        <v>0</v>
      </c>
      <c r="AD243">
        <f>2*0.95*5.67E-8*(((DZ243+$B$9)+273)^4-(V243+273)^4)</f>
        <v>0</v>
      </c>
      <c r="AE243">
        <f>T243+AD243+AB243+AC243</f>
        <v>0</v>
      </c>
      <c r="AF243">
        <f>DW243*AT243*(DR243-DQ243*(1000-AT243*DT243)/(1000-AT243*DS243))/(100*DK243)</f>
        <v>0</v>
      </c>
      <c r="AG243">
        <f>1000*DW243*AT243*(DS243-DT243)/(100*DK243*(1000-AT243*DS243))</f>
        <v>0</v>
      </c>
      <c r="AH243">
        <f>(AI243 - AJ243 - DX243*1E3/(8.314*(DZ243+273.15)) * AL243/DW243 * AK243) * DW243/(100*DK243) * (1000 - DT243)/1000</f>
        <v>0</v>
      </c>
      <c r="AI243">
        <v>534.2217477701575</v>
      </c>
      <c r="AJ243">
        <v>502.1687151515152</v>
      </c>
      <c r="AK243">
        <v>3.364326905885697</v>
      </c>
      <c r="AL243">
        <v>65.07899341637443</v>
      </c>
      <c r="AM243">
        <f>(AO243 - AN243 + DX243*1E3/(8.314*(DZ243+273.15)) * AQ243/DW243 * AP243) * DW243/(100*DK243) * 1000/(1000 - AO243)</f>
        <v>0</v>
      </c>
      <c r="AN243">
        <v>19.22384118882912</v>
      </c>
      <c r="AO243">
        <v>21.62877939393938</v>
      </c>
      <c r="AP243">
        <v>-2.277436762774799E-06</v>
      </c>
      <c r="AQ243">
        <v>105.2538477165729</v>
      </c>
      <c r="AR243">
        <v>0</v>
      </c>
      <c r="AS243">
        <v>0</v>
      </c>
      <c r="AT243">
        <f>IF(AR243*$H$15&gt;=AV243,1.0,(AV243/(AV243-AR243*$H$15)))</f>
        <v>0</v>
      </c>
      <c r="AU243">
        <f>(AT243-1)*100</f>
        <v>0</v>
      </c>
      <c r="AV243">
        <f>MAX(0,($B$15+$C$15*EE243)/(1+$D$15*EE243)*DX243/(DZ243+273)*$E$15)</f>
        <v>0</v>
      </c>
      <c r="AW243" t="s">
        <v>437</v>
      </c>
      <c r="AX243" t="s">
        <v>437</v>
      </c>
      <c r="AY243">
        <v>0</v>
      </c>
      <c r="AZ243">
        <v>0</v>
      </c>
      <c r="BA243">
        <f>1-AY243/AZ243</f>
        <v>0</v>
      </c>
      <c r="BB243">
        <v>0</v>
      </c>
      <c r="BC243" t="s">
        <v>437</v>
      </c>
      <c r="BD243" t="s">
        <v>437</v>
      </c>
      <c r="BE243">
        <v>0</v>
      </c>
      <c r="BF243">
        <v>0</v>
      </c>
      <c r="BG243">
        <f>1-BE243/BF243</f>
        <v>0</v>
      </c>
      <c r="BH243">
        <v>0.5</v>
      </c>
      <c r="BI243">
        <f>DH243</f>
        <v>0</v>
      </c>
      <c r="BJ243">
        <f>K243</f>
        <v>0</v>
      </c>
      <c r="BK243">
        <f>BG243*BH243*BI243</f>
        <v>0</v>
      </c>
      <c r="BL243">
        <f>(BJ243-BB243)/BI243</f>
        <v>0</v>
      </c>
      <c r="BM243">
        <f>(AZ243-BF243)/BF243</f>
        <v>0</v>
      </c>
      <c r="BN243">
        <f>AY243/(BA243+AY243/BF243)</f>
        <v>0</v>
      </c>
      <c r="BO243" t="s">
        <v>437</v>
      </c>
      <c r="BP243">
        <v>0</v>
      </c>
      <c r="BQ243">
        <f>IF(BP243&lt;&gt;0, BP243, BN243)</f>
        <v>0</v>
      </c>
      <c r="BR243">
        <f>1-BQ243/BF243</f>
        <v>0</v>
      </c>
      <c r="BS243">
        <f>(BF243-BE243)/(BF243-BQ243)</f>
        <v>0</v>
      </c>
      <c r="BT243">
        <f>(AZ243-BF243)/(AZ243-BQ243)</f>
        <v>0</v>
      </c>
      <c r="BU243">
        <f>(BF243-BE243)/(BF243-AY243)</f>
        <v>0</v>
      </c>
      <c r="BV243">
        <f>(AZ243-BF243)/(AZ243-AY243)</f>
        <v>0</v>
      </c>
      <c r="BW243">
        <f>(BS243*BQ243/BE243)</f>
        <v>0</v>
      </c>
      <c r="BX243">
        <f>(1-BW243)</f>
        <v>0</v>
      </c>
      <c r="DG243">
        <f>$B$13*EF243+$C$13*EG243+$F$13*ER243*(1-EU243)</f>
        <v>0</v>
      </c>
      <c r="DH243">
        <f>DG243*DI243</f>
        <v>0</v>
      </c>
      <c r="DI243">
        <f>($B$13*$D$11+$C$13*$D$11+$F$13*((FE243+EW243)/MAX(FE243+EW243+FF243, 0.1)*$I$11+FF243/MAX(FE243+EW243+FF243, 0.1)*$J$11))/($B$13+$C$13+$F$13)</f>
        <v>0</v>
      </c>
      <c r="DJ243">
        <f>($B$13*$K$11+$C$13*$K$11+$F$13*((FE243+EW243)/MAX(FE243+EW243+FF243, 0.1)*$P$11+FF243/MAX(FE243+EW243+FF243, 0.1)*$Q$11))/($B$13+$C$13+$F$13)</f>
        <v>0</v>
      </c>
      <c r="DK243">
        <v>3.21</v>
      </c>
      <c r="DL243">
        <v>0.5</v>
      </c>
      <c r="DM243" t="s">
        <v>438</v>
      </c>
      <c r="DN243">
        <v>2</v>
      </c>
      <c r="DO243" t="b">
        <v>1</v>
      </c>
      <c r="DP243">
        <v>1759080061.714286</v>
      </c>
      <c r="DQ243">
        <v>467.5117142857143</v>
      </c>
      <c r="DR243">
        <v>508.0858214285714</v>
      </c>
      <c r="DS243">
        <v>21.63548214285714</v>
      </c>
      <c r="DT243">
        <v>19.18463571428572</v>
      </c>
      <c r="DU243">
        <v>468.3850357142857</v>
      </c>
      <c r="DV243">
        <v>21.35163571428572</v>
      </c>
      <c r="DW243">
        <v>500.011</v>
      </c>
      <c r="DX243">
        <v>90.88678214285714</v>
      </c>
      <c r="DY243">
        <v>0.06790254285714285</v>
      </c>
      <c r="DZ243">
        <v>28.74373214285714</v>
      </c>
      <c r="EA243">
        <v>30.07205357142857</v>
      </c>
      <c r="EB243">
        <v>999.9000000000002</v>
      </c>
      <c r="EC243">
        <v>0</v>
      </c>
      <c r="ED243">
        <v>0</v>
      </c>
      <c r="EE243">
        <v>10014.41178571428</v>
      </c>
      <c r="EF243">
        <v>0</v>
      </c>
      <c r="EG243">
        <v>10.98968928571428</v>
      </c>
      <c r="EH243">
        <v>-40.57407142857143</v>
      </c>
      <c r="EI243">
        <v>477.8501785714287</v>
      </c>
      <c r="EJ243">
        <v>518.0243571428571</v>
      </c>
      <c r="EK243">
        <v>2.450847142857143</v>
      </c>
      <c r="EL243">
        <v>508.0858214285714</v>
      </c>
      <c r="EM243">
        <v>19.18463571428572</v>
      </c>
      <c r="EN243">
        <v>1.966379285714286</v>
      </c>
      <c r="EO243">
        <v>1.743629285714286</v>
      </c>
      <c r="EP243">
        <v>17.17618214285714</v>
      </c>
      <c r="EQ243">
        <v>15.29038571428571</v>
      </c>
      <c r="ER243">
        <v>1999.984285714286</v>
      </c>
      <c r="ES243">
        <v>0.9799976785714283</v>
      </c>
      <c r="ET243">
        <v>0.02000202857142857</v>
      </c>
      <c r="EU243">
        <v>0</v>
      </c>
      <c r="EV243">
        <v>452.9224642857143</v>
      </c>
      <c r="EW243">
        <v>5.00078</v>
      </c>
      <c r="EX243">
        <v>8871.048571428571</v>
      </c>
      <c r="EY243">
        <v>16379.50357142857</v>
      </c>
      <c r="EZ243">
        <v>39.45071428571428</v>
      </c>
      <c r="FA243">
        <v>40.45946428571428</v>
      </c>
      <c r="FB243">
        <v>39.76532142857143</v>
      </c>
      <c r="FC243">
        <v>40.02196428571428</v>
      </c>
      <c r="FD243">
        <v>40.55328571428571</v>
      </c>
      <c r="FE243">
        <v>1955.078214285714</v>
      </c>
      <c r="FF243">
        <v>39.9</v>
      </c>
      <c r="FG243">
        <v>0</v>
      </c>
      <c r="FH243">
        <v>1759080062</v>
      </c>
      <c r="FI243">
        <v>0</v>
      </c>
      <c r="FJ243">
        <v>453.11684</v>
      </c>
      <c r="FK243">
        <v>12.47515382541196</v>
      </c>
      <c r="FL243">
        <v>253.7499996191747</v>
      </c>
      <c r="FM243">
        <v>8874.786400000001</v>
      </c>
      <c r="FN243">
        <v>15</v>
      </c>
      <c r="FO243">
        <v>0</v>
      </c>
      <c r="FP243" t="s">
        <v>439</v>
      </c>
      <c r="FQ243">
        <v>1746989605.5</v>
      </c>
      <c r="FR243">
        <v>1746989593.5</v>
      </c>
      <c r="FS243">
        <v>0</v>
      </c>
      <c r="FT243">
        <v>-0.274</v>
      </c>
      <c r="FU243">
        <v>-0.002</v>
      </c>
      <c r="FV243">
        <v>2.549</v>
      </c>
      <c r="FW243">
        <v>0.129</v>
      </c>
      <c r="FX243">
        <v>420</v>
      </c>
      <c r="FY243">
        <v>17</v>
      </c>
      <c r="FZ243">
        <v>0.02</v>
      </c>
      <c r="GA243">
        <v>0.04</v>
      </c>
      <c r="GB243">
        <v>-39.96161463414634</v>
      </c>
      <c r="GC243">
        <v>-11.50454843205581</v>
      </c>
      <c r="GD243">
        <v>1.19194878236686</v>
      </c>
      <c r="GE243">
        <v>0</v>
      </c>
      <c r="GF243">
        <v>452.3365882352941</v>
      </c>
      <c r="GG243">
        <v>13.39336897051286</v>
      </c>
      <c r="GH243">
        <v>1.334198043277358</v>
      </c>
      <c r="GI243">
        <v>0</v>
      </c>
      <c r="GJ243">
        <v>2.474606585365853</v>
      </c>
      <c r="GK243">
        <v>-0.4661487804878056</v>
      </c>
      <c r="GL243">
        <v>0.04732067106763697</v>
      </c>
      <c r="GM243">
        <v>0</v>
      </c>
      <c r="GN243">
        <v>0</v>
      </c>
      <c r="GO243">
        <v>3</v>
      </c>
      <c r="GP243" t="s">
        <v>458</v>
      </c>
      <c r="GQ243">
        <v>3.10204</v>
      </c>
      <c r="GR243">
        <v>2.72602</v>
      </c>
      <c r="GS243">
        <v>0.0996061</v>
      </c>
      <c r="GT243">
        <v>0.105491</v>
      </c>
      <c r="GU243">
        <v>0.100562</v>
      </c>
      <c r="GV243">
        <v>0.0938423</v>
      </c>
      <c r="GW243">
        <v>23519</v>
      </c>
      <c r="GX243">
        <v>21230.3</v>
      </c>
      <c r="GY243">
        <v>26685.2</v>
      </c>
      <c r="GZ243">
        <v>23956.8</v>
      </c>
      <c r="HA243">
        <v>38405.5</v>
      </c>
      <c r="HB243">
        <v>32095.8</v>
      </c>
      <c r="HC243">
        <v>46595.8</v>
      </c>
      <c r="HD243">
        <v>37903.4</v>
      </c>
      <c r="HE243">
        <v>1.86945</v>
      </c>
      <c r="HF243">
        <v>1.86135</v>
      </c>
      <c r="HG243">
        <v>0.123709</v>
      </c>
      <c r="HH243">
        <v>0</v>
      </c>
      <c r="HI243">
        <v>28.0526</v>
      </c>
      <c r="HJ243">
        <v>999.9</v>
      </c>
      <c r="HK243">
        <v>46.6</v>
      </c>
      <c r="HL243">
        <v>31.4</v>
      </c>
      <c r="HM243">
        <v>23.6636</v>
      </c>
      <c r="HN243">
        <v>61.241</v>
      </c>
      <c r="HO243">
        <v>22.1154</v>
      </c>
      <c r="HP243">
        <v>1</v>
      </c>
      <c r="HQ243">
        <v>0.142073</v>
      </c>
      <c r="HR243">
        <v>0.874036</v>
      </c>
      <c r="HS243">
        <v>20.2777</v>
      </c>
      <c r="HT243">
        <v>5.2104</v>
      </c>
      <c r="HU243">
        <v>11.98</v>
      </c>
      <c r="HV243">
        <v>4.9627</v>
      </c>
      <c r="HW243">
        <v>3.27445</v>
      </c>
      <c r="HX243">
        <v>9999</v>
      </c>
      <c r="HY243">
        <v>9999</v>
      </c>
      <c r="HZ243">
        <v>9999</v>
      </c>
      <c r="IA243">
        <v>32.9</v>
      </c>
      <c r="IB243">
        <v>1.86395</v>
      </c>
      <c r="IC243">
        <v>1.86011</v>
      </c>
      <c r="ID243">
        <v>1.8584</v>
      </c>
      <c r="IE243">
        <v>1.85974</v>
      </c>
      <c r="IF243">
        <v>1.85989</v>
      </c>
      <c r="IG243">
        <v>1.85837</v>
      </c>
      <c r="IH243">
        <v>1.85745</v>
      </c>
      <c r="II243">
        <v>1.85242</v>
      </c>
      <c r="IJ243">
        <v>0</v>
      </c>
      <c r="IK243">
        <v>0</v>
      </c>
      <c r="IL243">
        <v>0</v>
      </c>
      <c r="IM243">
        <v>0</v>
      </c>
      <c r="IN243" t="s">
        <v>441</v>
      </c>
      <c r="IO243" t="s">
        <v>442</v>
      </c>
      <c r="IP243" t="s">
        <v>443</v>
      </c>
      <c r="IQ243" t="s">
        <v>443</v>
      </c>
      <c r="IR243" t="s">
        <v>443</v>
      </c>
      <c r="IS243" t="s">
        <v>443</v>
      </c>
      <c r="IT243">
        <v>0</v>
      </c>
      <c r="IU243">
        <v>100</v>
      </c>
      <c r="IV243">
        <v>100</v>
      </c>
      <c r="IW243">
        <v>-0.86</v>
      </c>
      <c r="IX243">
        <v>0.2837</v>
      </c>
      <c r="IY243">
        <v>-0.819046093373875</v>
      </c>
      <c r="IZ243">
        <v>-0.0008311593448893811</v>
      </c>
      <c r="JA243">
        <v>1.768286430498992E-06</v>
      </c>
      <c r="JB243">
        <v>-5.176383660599935E-10</v>
      </c>
      <c r="JC243">
        <v>0.01793090377665582</v>
      </c>
      <c r="JD243">
        <v>0.002652576625932546</v>
      </c>
      <c r="JE243">
        <v>0.0004569377311329863</v>
      </c>
      <c r="JF243">
        <v>1.003524486243527E-07</v>
      </c>
      <c r="JG243">
        <v>2</v>
      </c>
      <c r="JH243">
        <v>1975</v>
      </c>
      <c r="JI243">
        <v>1</v>
      </c>
      <c r="JJ243">
        <v>26</v>
      </c>
      <c r="JK243">
        <v>201507.7</v>
      </c>
      <c r="JL243">
        <v>201507.9</v>
      </c>
      <c r="JM243">
        <v>1.39648</v>
      </c>
      <c r="JN243">
        <v>2.62939</v>
      </c>
      <c r="JO243">
        <v>1.49658</v>
      </c>
      <c r="JP243">
        <v>2.34497</v>
      </c>
      <c r="JQ243">
        <v>1.54907</v>
      </c>
      <c r="JR243">
        <v>2.3999</v>
      </c>
      <c r="JS243">
        <v>36.2224</v>
      </c>
      <c r="JT243">
        <v>24.1751</v>
      </c>
      <c r="JU243">
        <v>18</v>
      </c>
      <c r="JV243">
        <v>483.479</v>
      </c>
      <c r="JW243">
        <v>492.982</v>
      </c>
      <c r="JX243">
        <v>26.7903</v>
      </c>
      <c r="JY243">
        <v>29.079</v>
      </c>
      <c r="JZ243">
        <v>30.0004</v>
      </c>
      <c r="KA243">
        <v>29.2444</v>
      </c>
      <c r="KB243">
        <v>29.2276</v>
      </c>
      <c r="KC243">
        <v>28.0704</v>
      </c>
      <c r="KD243">
        <v>20.498</v>
      </c>
      <c r="KE243">
        <v>79.511</v>
      </c>
      <c r="KF243">
        <v>26.744</v>
      </c>
      <c r="KG243">
        <v>560.95</v>
      </c>
      <c r="KH243">
        <v>19.3457</v>
      </c>
      <c r="KI243">
        <v>101.88</v>
      </c>
      <c r="KJ243">
        <v>91.40770000000001</v>
      </c>
    </row>
    <row r="244" spans="1:296">
      <c r="A244">
        <v>226</v>
      </c>
      <c r="B244">
        <v>1759080074.5</v>
      </c>
      <c r="C244">
        <v>6991.400000095367</v>
      </c>
      <c r="D244" t="s">
        <v>897</v>
      </c>
      <c r="E244" t="s">
        <v>898</v>
      </c>
      <c r="F244">
        <v>5</v>
      </c>
      <c r="G244" t="s">
        <v>832</v>
      </c>
      <c r="H244">
        <v>1759080067</v>
      </c>
      <c r="I244">
        <f>(J244)/1000</f>
        <v>0</v>
      </c>
      <c r="J244">
        <f>IF(DO244, AM244, AG244)</f>
        <v>0</v>
      </c>
      <c r="K244">
        <f>IF(DO244, AH244, AF244)</f>
        <v>0</v>
      </c>
      <c r="L244">
        <f>DQ244 - IF(AT244&gt;1, K244*DK244*100.0/(AV244), 0)</f>
        <v>0</v>
      </c>
      <c r="M244">
        <f>((S244-I244/2)*L244-K244)/(S244+I244/2)</f>
        <v>0</v>
      </c>
      <c r="N244">
        <f>M244*(DX244+DY244)/1000.0</f>
        <v>0</v>
      </c>
      <c r="O244">
        <f>(DQ244 - IF(AT244&gt;1, K244*DK244*100.0/(AV244), 0))*(DX244+DY244)/1000.0</f>
        <v>0</v>
      </c>
      <c r="P244">
        <f>2.0/((1/R244-1/Q244)+SIGN(R244)*SQRT((1/R244-1/Q244)*(1/R244-1/Q244) + 4*DL244/((DL244+1)*(DL244+1))*(2*1/R244*1/Q244-1/Q244*1/Q244)))</f>
        <v>0</v>
      </c>
      <c r="Q244">
        <f>IF(LEFT(DM244,1)&lt;&gt;"0",IF(LEFT(DM244,1)="1",3.0,DN244),$D$5+$E$5*(EE244*DX244/($K$5*1000))+$F$5*(EE244*DX244/($K$5*1000))*MAX(MIN(DK244,$J$5),$I$5)*MAX(MIN(DK244,$J$5),$I$5)+$G$5*MAX(MIN(DK244,$J$5),$I$5)*(EE244*DX244/($K$5*1000))+$H$5*(EE244*DX244/($K$5*1000))*(EE244*DX244/($K$5*1000)))</f>
        <v>0</v>
      </c>
      <c r="R244">
        <f>I244*(1000-(1000*0.61365*exp(17.502*V244/(240.97+V244))/(DX244+DY244)+DS244)/2)/(1000*0.61365*exp(17.502*V244/(240.97+V244))/(DX244+DY244)-DS244)</f>
        <v>0</v>
      </c>
      <c r="S244">
        <f>1/((DL244+1)/(P244/1.6)+1/(Q244/1.37)) + DL244/((DL244+1)/(P244/1.6) + DL244/(Q244/1.37))</f>
        <v>0</v>
      </c>
      <c r="T244">
        <f>(DG244*DJ244)</f>
        <v>0</v>
      </c>
      <c r="U244">
        <f>(DZ244+(T244+2*0.95*5.67E-8*(((DZ244+$B$9)+273)^4-(DZ244+273)^4)-44100*I244)/(1.84*29.3*Q244+8*0.95*5.67E-8*(DZ244+273)^3))</f>
        <v>0</v>
      </c>
      <c r="V244">
        <f>($C$9*EA244+$D$9*EB244+$E$9*U244)</f>
        <v>0</v>
      </c>
      <c r="W244">
        <f>0.61365*exp(17.502*V244/(240.97+V244))</f>
        <v>0</v>
      </c>
      <c r="X244">
        <f>(Y244/Z244*100)</f>
        <v>0</v>
      </c>
      <c r="Y244">
        <f>DS244*(DX244+DY244)/1000</f>
        <v>0</v>
      </c>
      <c r="Z244">
        <f>0.61365*exp(17.502*DZ244/(240.97+DZ244))</f>
        <v>0</v>
      </c>
      <c r="AA244">
        <f>(W244-DS244*(DX244+DY244)/1000)</f>
        <v>0</v>
      </c>
      <c r="AB244">
        <f>(-I244*44100)</f>
        <v>0</v>
      </c>
      <c r="AC244">
        <f>2*29.3*Q244*0.92*(DZ244-V244)</f>
        <v>0</v>
      </c>
      <c r="AD244">
        <f>2*0.95*5.67E-8*(((DZ244+$B$9)+273)^4-(V244+273)^4)</f>
        <v>0</v>
      </c>
      <c r="AE244">
        <f>T244+AD244+AB244+AC244</f>
        <v>0</v>
      </c>
      <c r="AF244">
        <f>DW244*AT244*(DR244-DQ244*(1000-AT244*DT244)/(1000-AT244*DS244))/(100*DK244)</f>
        <v>0</v>
      </c>
      <c r="AG244">
        <f>1000*DW244*AT244*(DS244-DT244)/(100*DK244*(1000-AT244*DS244))</f>
        <v>0</v>
      </c>
      <c r="AH244">
        <f>(AI244 - AJ244 - DX244*1E3/(8.314*(DZ244+273.15)) * AL244/DW244 * AK244) * DW244/(100*DK244) * (1000 - DT244)/1000</f>
        <v>0</v>
      </c>
      <c r="AI244">
        <v>551.3620850437193</v>
      </c>
      <c r="AJ244">
        <v>519.0797333333333</v>
      </c>
      <c r="AK244">
        <v>3.387092118283175</v>
      </c>
      <c r="AL244">
        <v>65.07899341637443</v>
      </c>
      <c r="AM244">
        <f>(AO244 - AN244 + DX244*1E3/(8.314*(DZ244+273.15)) * AQ244/DW244 * AP244) * DW244/(100*DK244) * 1000/(1000 - AO244)</f>
        <v>0</v>
      </c>
      <c r="AN244">
        <v>19.28458914109407</v>
      </c>
      <c r="AO244">
        <v>21.62710909090909</v>
      </c>
      <c r="AP244">
        <v>3.635811434065872E-05</v>
      </c>
      <c r="AQ244">
        <v>105.2538477165729</v>
      </c>
      <c r="AR244">
        <v>0</v>
      </c>
      <c r="AS244">
        <v>0</v>
      </c>
      <c r="AT244">
        <f>IF(AR244*$H$15&gt;=AV244,1.0,(AV244/(AV244-AR244*$H$15)))</f>
        <v>0</v>
      </c>
      <c r="AU244">
        <f>(AT244-1)*100</f>
        <v>0</v>
      </c>
      <c r="AV244">
        <f>MAX(0,($B$15+$C$15*EE244)/(1+$D$15*EE244)*DX244/(DZ244+273)*$E$15)</f>
        <v>0</v>
      </c>
      <c r="AW244" t="s">
        <v>437</v>
      </c>
      <c r="AX244" t="s">
        <v>437</v>
      </c>
      <c r="AY244">
        <v>0</v>
      </c>
      <c r="AZ244">
        <v>0</v>
      </c>
      <c r="BA244">
        <f>1-AY244/AZ244</f>
        <v>0</v>
      </c>
      <c r="BB244">
        <v>0</v>
      </c>
      <c r="BC244" t="s">
        <v>437</v>
      </c>
      <c r="BD244" t="s">
        <v>437</v>
      </c>
      <c r="BE244">
        <v>0</v>
      </c>
      <c r="BF244">
        <v>0</v>
      </c>
      <c r="BG244">
        <f>1-BE244/BF244</f>
        <v>0</v>
      </c>
      <c r="BH244">
        <v>0.5</v>
      </c>
      <c r="BI244">
        <f>DH244</f>
        <v>0</v>
      </c>
      <c r="BJ244">
        <f>K244</f>
        <v>0</v>
      </c>
      <c r="BK244">
        <f>BG244*BH244*BI244</f>
        <v>0</v>
      </c>
      <c r="BL244">
        <f>(BJ244-BB244)/BI244</f>
        <v>0</v>
      </c>
      <c r="BM244">
        <f>(AZ244-BF244)/BF244</f>
        <v>0</v>
      </c>
      <c r="BN244">
        <f>AY244/(BA244+AY244/BF244)</f>
        <v>0</v>
      </c>
      <c r="BO244" t="s">
        <v>437</v>
      </c>
      <c r="BP244">
        <v>0</v>
      </c>
      <c r="BQ244">
        <f>IF(BP244&lt;&gt;0, BP244, BN244)</f>
        <v>0</v>
      </c>
      <c r="BR244">
        <f>1-BQ244/BF244</f>
        <v>0</v>
      </c>
      <c r="BS244">
        <f>(BF244-BE244)/(BF244-BQ244)</f>
        <v>0</v>
      </c>
      <c r="BT244">
        <f>(AZ244-BF244)/(AZ244-BQ244)</f>
        <v>0</v>
      </c>
      <c r="BU244">
        <f>(BF244-BE244)/(BF244-AY244)</f>
        <v>0</v>
      </c>
      <c r="BV244">
        <f>(AZ244-BF244)/(AZ244-AY244)</f>
        <v>0</v>
      </c>
      <c r="BW244">
        <f>(BS244*BQ244/BE244)</f>
        <v>0</v>
      </c>
      <c r="BX244">
        <f>(1-BW244)</f>
        <v>0</v>
      </c>
      <c r="DG244">
        <f>$B$13*EF244+$C$13*EG244+$F$13*ER244*(1-EU244)</f>
        <v>0</v>
      </c>
      <c r="DH244">
        <f>DG244*DI244</f>
        <v>0</v>
      </c>
      <c r="DI244">
        <f>($B$13*$D$11+$C$13*$D$11+$F$13*((FE244+EW244)/MAX(FE244+EW244+FF244, 0.1)*$I$11+FF244/MAX(FE244+EW244+FF244, 0.1)*$J$11))/($B$13+$C$13+$F$13)</f>
        <v>0</v>
      </c>
      <c r="DJ244">
        <f>($B$13*$K$11+$C$13*$K$11+$F$13*((FE244+EW244)/MAX(FE244+EW244+FF244, 0.1)*$P$11+FF244/MAX(FE244+EW244+FF244, 0.1)*$Q$11))/($B$13+$C$13+$F$13)</f>
        <v>0</v>
      </c>
      <c r="DK244">
        <v>3.21</v>
      </c>
      <c r="DL244">
        <v>0.5</v>
      </c>
      <c r="DM244" t="s">
        <v>438</v>
      </c>
      <c r="DN244">
        <v>2</v>
      </c>
      <c r="DO244" t="b">
        <v>1</v>
      </c>
      <c r="DP244">
        <v>1759080067</v>
      </c>
      <c r="DQ244">
        <v>484.7595185185186</v>
      </c>
      <c r="DR244">
        <v>525.8857037037037</v>
      </c>
      <c r="DS244">
        <v>21.63114444444444</v>
      </c>
      <c r="DT244">
        <v>19.22199259259259</v>
      </c>
      <c r="DU244">
        <v>485.6241481481481</v>
      </c>
      <c r="DV244">
        <v>21.34738518518518</v>
      </c>
      <c r="DW244">
        <v>500.0528518518518</v>
      </c>
      <c r="DX244">
        <v>90.8866888888889</v>
      </c>
      <c r="DY244">
        <v>0.06779817407407408</v>
      </c>
      <c r="DZ244">
        <v>28.7303</v>
      </c>
      <c r="EA244">
        <v>30.06671481481481</v>
      </c>
      <c r="EB244">
        <v>999.9000000000001</v>
      </c>
      <c r="EC244">
        <v>0</v>
      </c>
      <c r="ED244">
        <v>0</v>
      </c>
      <c r="EE244">
        <v>10016.42592592593</v>
      </c>
      <c r="EF244">
        <v>0</v>
      </c>
      <c r="EG244">
        <v>10.9892</v>
      </c>
      <c r="EH244">
        <v>-41.12617777777778</v>
      </c>
      <c r="EI244">
        <v>495.4771851851851</v>
      </c>
      <c r="EJ244">
        <v>536.192962962963</v>
      </c>
      <c r="EK244">
        <v>2.409151851851852</v>
      </c>
      <c r="EL244">
        <v>525.8857037037037</v>
      </c>
      <c r="EM244">
        <v>19.22199259259259</v>
      </c>
      <c r="EN244">
        <v>1.965982592592593</v>
      </c>
      <c r="EO244">
        <v>1.747022962962963</v>
      </c>
      <c r="EP244">
        <v>17.1729962962963</v>
      </c>
      <c r="EQ244">
        <v>15.32064814814815</v>
      </c>
      <c r="ER244">
        <v>1999.983703703704</v>
      </c>
      <c r="ES244">
        <v>0.9799976666666664</v>
      </c>
      <c r="ET244">
        <v>0.02000204074074074</v>
      </c>
      <c r="EU244">
        <v>0</v>
      </c>
      <c r="EV244">
        <v>454.0017407407408</v>
      </c>
      <c r="EW244">
        <v>5.00078</v>
      </c>
      <c r="EX244">
        <v>8893.433333333334</v>
      </c>
      <c r="EY244">
        <v>16379.5</v>
      </c>
      <c r="EZ244">
        <v>39.45596296296297</v>
      </c>
      <c r="FA244">
        <v>40.45562962962963</v>
      </c>
      <c r="FB244">
        <v>39.77051851851851</v>
      </c>
      <c r="FC244">
        <v>40.02048148148148</v>
      </c>
      <c r="FD244">
        <v>40.56681481481481</v>
      </c>
      <c r="FE244">
        <v>1955.077037037037</v>
      </c>
      <c r="FF244">
        <v>39.9</v>
      </c>
      <c r="FG244">
        <v>0</v>
      </c>
      <c r="FH244">
        <v>1759080066.8</v>
      </c>
      <c r="FI244">
        <v>0</v>
      </c>
      <c r="FJ244">
        <v>454.0952800000001</v>
      </c>
      <c r="FK244">
        <v>11.94307693611368</v>
      </c>
      <c r="FL244">
        <v>255.6461542367144</v>
      </c>
      <c r="FM244">
        <v>8895.2588</v>
      </c>
      <c r="FN244">
        <v>15</v>
      </c>
      <c r="FO244">
        <v>0</v>
      </c>
      <c r="FP244" t="s">
        <v>439</v>
      </c>
      <c r="FQ244">
        <v>1746989605.5</v>
      </c>
      <c r="FR244">
        <v>1746989593.5</v>
      </c>
      <c r="FS244">
        <v>0</v>
      </c>
      <c r="FT244">
        <v>-0.274</v>
      </c>
      <c r="FU244">
        <v>-0.002</v>
      </c>
      <c r="FV244">
        <v>2.549</v>
      </c>
      <c r="FW244">
        <v>0.129</v>
      </c>
      <c r="FX244">
        <v>420</v>
      </c>
      <c r="FY244">
        <v>17</v>
      </c>
      <c r="FZ244">
        <v>0.02</v>
      </c>
      <c r="GA244">
        <v>0.04</v>
      </c>
      <c r="GB244">
        <v>-40.64153658536586</v>
      </c>
      <c r="GC244">
        <v>-7.194875958188232</v>
      </c>
      <c r="GD244">
        <v>0.7391431056383669</v>
      </c>
      <c r="GE244">
        <v>0</v>
      </c>
      <c r="GF244">
        <v>453.1083823529412</v>
      </c>
      <c r="GG244">
        <v>12.90669212938415</v>
      </c>
      <c r="GH244">
        <v>1.290308194254058</v>
      </c>
      <c r="GI244">
        <v>0</v>
      </c>
      <c r="GJ244">
        <v>2.439094634146341</v>
      </c>
      <c r="GK244">
        <v>-0.4500480836236903</v>
      </c>
      <c r="GL244">
        <v>0.04581225350501345</v>
      </c>
      <c r="GM244">
        <v>0</v>
      </c>
      <c r="GN244">
        <v>0</v>
      </c>
      <c r="GO244">
        <v>3</v>
      </c>
      <c r="GP244" t="s">
        <v>458</v>
      </c>
      <c r="GQ244">
        <v>3.10196</v>
      </c>
      <c r="GR244">
        <v>2.72605</v>
      </c>
      <c r="GS244">
        <v>0.102023</v>
      </c>
      <c r="GT244">
        <v>0.107859</v>
      </c>
      <c r="GU244">
        <v>0.100566</v>
      </c>
      <c r="GV244">
        <v>0.0941308</v>
      </c>
      <c r="GW244">
        <v>23455.8</v>
      </c>
      <c r="GX244">
        <v>21173.8</v>
      </c>
      <c r="GY244">
        <v>26685.1</v>
      </c>
      <c r="GZ244">
        <v>23956.4</v>
      </c>
      <c r="HA244">
        <v>38405.3</v>
      </c>
      <c r="HB244">
        <v>32085.5</v>
      </c>
      <c r="HC244">
        <v>46595.3</v>
      </c>
      <c r="HD244">
        <v>37903</v>
      </c>
      <c r="HE244">
        <v>1.86905</v>
      </c>
      <c r="HF244">
        <v>1.86155</v>
      </c>
      <c r="HG244">
        <v>0.123456</v>
      </c>
      <c r="HH244">
        <v>0</v>
      </c>
      <c r="HI244">
        <v>28.0526</v>
      </c>
      <c r="HJ244">
        <v>999.9</v>
      </c>
      <c r="HK244">
        <v>46.6</v>
      </c>
      <c r="HL244">
        <v>31.4</v>
      </c>
      <c r="HM244">
        <v>23.6652</v>
      </c>
      <c r="HN244">
        <v>61.461</v>
      </c>
      <c r="HO244">
        <v>22.1715</v>
      </c>
      <c r="HP244">
        <v>1</v>
      </c>
      <c r="HQ244">
        <v>0.142358</v>
      </c>
      <c r="HR244">
        <v>0.900123</v>
      </c>
      <c r="HS244">
        <v>20.2774</v>
      </c>
      <c r="HT244">
        <v>5.2116</v>
      </c>
      <c r="HU244">
        <v>11.9798</v>
      </c>
      <c r="HV244">
        <v>4.96285</v>
      </c>
      <c r="HW244">
        <v>3.27455</v>
      </c>
      <c r="HX244">
        <v>9999</v>
      </c>
      <c r="HY244">
        <v>9999</v>
      </c>
      <c r="HZ244">
        <v>9999</v>
      </c>
      <c r="IA244">
        <v>32.9</v>
      </c>
      <c r="IB244">
        <v>1.8639</v>
      </c>
      <c r="IC244">
        <v>1.86011</v>
      </c>
      <c r="ID244">
        <v>1.85838</v>
      </c>
      <c r="IE244">
        <v>1.85974</v>
      </c>
      <c r="IF244">
        <v>1.85989</v>
      </c>
      <c r="IG244">
        <v>1.85837</v>
      </c>
      <c r="IH244">
        <v>1.85744</v>
      </c>
      <c r="II244">
        <v>1.85242</v>
      </c>
      <c r="IJ244">
        <v>0</v>
      </c>
      <c r="IK244">
        <v>0</v>
      </c>
      <c r="IL244">
        <v>0</v>
      </c>
      <c r="IM244">
        <v>0</v>
      </c>
      <c r="IN244" t="s">
        <v>441</v>
      </c>
      <c r="IO244" t="s">
        <v>442</v>
      </c>
      <c r="IP244" t="s">
        <v>443</v>
      </c>
      <c r="IQ244" t="s">
        <v>443</v>
      </c>
      <c r="IR244" t="s">
        <v>443</v>
      </c>
      <c r="IS244" t="s">
        <v>443</v>
      </c>
      <c r="IT244">
        <v>0</v>
      </c>
      <c r="IU244">
        <v>100</v>
      </c>
      <c r="IV244">
        <v>100</v>
      </c>
      <c r="IW244">
        <v>-0.852</v>
      </c>
      <c r="IX244">
        <v>0.2837</v>
      </c>
      <c r="IY244">
        <v>-0.819046093373875</v>
      </c>
      <c r="IZ244">
        <v>-0.0008311593448893811</v>
      </c>
      <c r="JA244">
        <v>1.768286430498992E-06</v>
      </c>
      <c r="JB244">
        <v>-5.176383660599935E-10</v>
      </c>
      <c r="JC244">
        <v>0.01793090377665582</v>
      </c>
      <c r="JD244">
        <v>0.002652576625932546</v>
      </c>
      <c r="JE244">
        <v>0.0004569377311329863</v>
      </c>
      <c r="JF244">
        <v>1.003524486243527E-07</v>
      </c>
      <c r="JG244">
        <v>2</v>
      </c>
      <c r="JH244">
        <v>1975</v>
      </c>
      <c r="JI244">
        <v>1</v>
      </c>
      <c r="JJ244">
        <v>26</v>
      </c>
      <c r="JK244">
        <v>201507.8</v>
      </c>
      <c r="JL244">
        <v>201508</v>
      </c>
      <c r="JM244">
        <v>1.43433</v>
      </c>
      <c r="JN244">
        <v>2.63306</v>
      </c>
      <c r="JO244">
        <v>1.49658</v>
      </c>
      <c r="JP244">
        <v>2.34619</v>
      </c>
      <c r="JQ244">
        <v>1.54907</v>
      </c>
      <c r="JR244">
        <v>2.40112</v>
      </c>
      <c r="JS244">
        <v>36.2224</v>
      </c>
      <c r="JT244">
        <v>24.1751</v>
      </c>
      <c r="JU244">
        <v>18</v>
      </c>
      <c r="JV244">
        <v>483.265</v>
      </c>
      <c r="JW244">
        <v>493.141</v>
      </c>
      <c r="JX244">
        <v>26.7246</v>
      </c>
      <c r="JY244">
        <v>29.0811</v>
      </c>
      <c r="JZ244">
        <v>30.0002</v>
      </c>
      <c r="KA244">
        <v>29.247</v>
      </c>
      <c r="KB244">
        <v>29.2308</v>
      </c>
      <c r="KC244">
        <v>28.8085</v>
      </c>
      <c r="KD244">
        <v>20.498</v>
      </c>
      <c r="KE244">
        <v>79.511</v>
      </c>
      <c r="KF244">
        <v>26.6762</v>
      </c>
      <c r="KG244">
        <v>574.309</v>
      </c>
      <c r="KH244">
        <v>19.3794</v>
      </c>
      <c r="KI244">
        <v>101.879</v>
      </c>
      <c r="KJ244">
        <v>91.4066</v>
      </c>
    </row>
    <row r="245" spans="1:296">
      <c r="A245">
        <v>227</v>
      </c>
      <c r="B245">
        <v>1759080079.5</v>
      </c>
      <c r="C245">
        <v>6996.400000095367</v>
      </c>
      <c r="D245" t="s">
        <v>899</v>
      </c>
      <c r="E245" t="s">
        <v>900</v>
      </c>
      <c r="F245">
        <v>5</v>
      </c>
      <c r="G245" t="s">
        <v>832</v>
      </c>
      <c r="H245">
        <v>1759080071.714286</v>
      </c>
      <c r="I245">
        <f>(J245)/1000</f>
        <v>0</v>
      </c>
      <c r="J245">
        <f>IF(DO245, AM245, AG245)</f>
        <v>0</v>
      </c>
      <c r="K245">
        <f>IF(DO245, AH245, AF245)</f>
        <v>0</v>
      </c>
      <c r="L245">
        <f>DQ245 - IF(AT245&gt;1, K245*DK245*100.0/(AV245), 0)</f>
        <v>0</v>
      </c>
      <c r="M245">
        <f>((S245-I245/2)*L245-K245)/(S245+I245/2)</f>
        <v>0</v>
      </c>
      <c r="N245">
        <f>M245*(DX245+DY245)/1000.0</f>
        <v>0</v>
      </c>
      <c r="O245">
        <f>(DQ245 - IF(AT245&gt;1, K245*DK245*100.0/(AV245), 0))*(DX245+DY245)/1000.0</f>
        <v>0</v>
      </c>
      <c r="P245">
        <f>2.0/((1/R245-1/Q245)+SIGN(R245)*SQRT((1/R245-1/Q245)*(1/R245-1/Q245) + 4*DL245/((DL245+1)*(DL245+1))*(2*1/R245*1/Q245-1/Q245*1/Q245)))</f>
        <v>0</v>
      </c>
      <c r="Q245">
        <f>IF(LEFT(DM245,1)&lt;&gt;"0",IF(LEFT(DM245,1)="1",3.0,DN245),$D$5+$E$5*(EE245*DX245/($K$5*1000))+$F$5*(EE245*DX245/($K$5*1000))*MAX(MIN(DK245,$J$5),$I$5)*MAX(MIN(DK245,$J$5),$I$5)+$G$5*MAX(MIN(DK245,$J$5),$I$5)*(EE245*DX245/($K$5*1000))+$H$5*(EE245*DX245/($K$5*1000))*(EE245*DX245/($K$5*1000)))</f>
        <v>0</v>
      </c>
      <c r="R245">
        <f>I245*(1000-(1000*0.61365*exp(17.502*V245/(240.97+V245))/(DX245+DY245)+DS245)/2)/(1000*0.61365*exp(17.502*V245/(240.97+V245))/(DX245+DY245)-DS245)</f>
        <v>0</v>
      </c>
      <c r="S245">
        <f>1/((DL245+1)/(P245/1.6)+1/(Q245/1.37)) + DL245/((DL245+1)/(P245/1.6) + DL245/(Q245/1.37))</f>
        <v>0</v>
      </c>
      <c r="T245">
        <f>(DG245*DJ245)</f>
        <v>0</v>
      </c>
      <c r="U245">
        <f>(DZ245+(T245+2*0.95*5.67E-8*(((DZ245+$B$9)+273)^4-(DZ245+273)^4)-44100*I245)/(1.84*29.3*Q245+8*0.95*5.67E-8*(DZ245+273)^3))</f>
        <v>0</v>
      </c>
      <c r="V245">
        <f>($C$9*EA245+$D$9*EB245+$E$9*U245)</f>
        <v>0</v>
      </c>
      <c r="W245">
        <f>0.61365*exp(17.502*V245/(240.97+V245))</f>
        <v>0</v>
      </c>
      <c r="X245">
        <f>(Y245/Z245*100)</f>
        <v>0</v>
      </c>
      <c r="Y245">
        <f>DS245*(DX245+DY245)/1000</f>
        <v>0</v>
      </c>
      <c r="Z245">
        <f>0.61365*exp(17.502*DZ245/(240.97+DZ245))</f>
        <v>0</v>
      </c>
      <c r="AA245">
        <f>(W245-DS245*(DX245+DY245)/1000)</f>
        <v>0</v>
      </c>
      <c r="AB245">
        <f>(-I245*44100)</f>
        <v>0</v>
      </c>
      <c r="AC245">
        <f>2*29.3*Q245*0.92*(DZ245-V245)</f>
        <v>0</v>
      </c>
      <c r="AD245">
        <f>2*0.95*5.67E-8*(((DZ245+$B$9)+273)^4-(V245+273)^4)</f>
        <v>0</v>
      </c>
      <c r="AE245">
        <f>T245+AD245+AB245+AC245</f>
        <v>0</v>
      </c>
      <c r="AF245">
        <f>DW245*AT245*(DR245-DQ245*(1000-AT245*DT245)/(1000-AT245*DS245))/(100*DK245)</f>
        <v>0</v>
      </c>
      <c r="AG245">
        <f>1000*DW245*AT245*(DS245-DT245)/(100*DK245*(1000-AT245*DS245))</f>
        <v>0</v>
      </c>
      <c r="AH245">
        <f>(AI245 - AJ245 - DX245*1E3/(8.314*(DZ245+273.15)) * AL245/DW245 * AK245) * DW245/(100*DK245) * (1000 - DT245)/1000</f>
        <v>0</v>
      </c>
      <c r="AI245">
        <v>568.641533294431</v>
      </c>
      <c r="AJ245">
        <v>536.0755696969695</v>
      </c>
      <c r="AK245">
        <v>3.405244594707218</v>
      </c>
      <c r="AL245">
        <v>65.07899341637443</v>
      </c>
      <c r="AM245">
        <f>(AO245 - AN245 + DX245*1E3/(8.314*(DZ245+273.15)) * AQ245/DW245 * AP245) * DW245/(100*DK245) * 1000/(1000 - AO245)</f>
        <v>0</v>
      </c>
      <c r="AN245">
        <v>19.3270983127123</v>
      </c>
      <c r="AO245">
        <v>21.64158545454545</v>
      </c>
      <c r="AP245">
        <v>5.024314018159713E-05</v>
      </c>
      <c r="AQ245">
        <v>105.2538477165729</v>
      </c>
      <c r="AR245">
        <v>0</v>
      </c>
      <c r="AS245">
        <v>0</v>
      </c>
      <c r="AT245">
        <f>IF(AR245*$H$15&gt;=AV245,1.0,(AV245/(AV245-AR245*$H$15)))</f>
        <v>0</v>
      </c>
      <c r="AU245">
        <f>(AT245-1)*100</f>
        <v>0</v>
      </c>
      <c r="AV245">
        <f>MAX(0,($B$15+$C$15*EE245)/(1+$D$15*EE245)*DX245/(DZ245+273)*$E$15)</f>
        <v>0</v>
      </c>
      <c r="AW245" t="s">
        <v>437</v>
      </c>
      <c r="AX245" t="s">
        <v>437</v>
      </c>
      <c r="AY245">
        <v>0</v>
      </c>
      <c r="AZ245">
        <v>0</v>
      </c>
      <c r="BA245">
        <f>1-AY245/AZ245</f>
        <v>0</v>
      </c>
      <c r="BB245">
        <v>0</v>
      </c>
      <c r="BC245" t="s">
        <v>437</v>
      </c>
      <c r="BD245" t="s">
        <v>437</v>
      </c>
      <c r="BE245">
        <v>0</v>
      </c>
      <c r="BF245">
        <v>0</v>
      </c>
      <c r="BG245">
        <f>1-BE245/BF245</f>
        <v>0</v>
      </c>
      <c r="BH245">
        <v>0.5</v>
      </c>
      <c r="BI245">
        <f>DH245</f>
        <v>0</v>
      </c>
      <c r="BJ245">
        <f>K245</f>
        <v>0</v>
      </c>
      <c r="BK245">
        <f>BG245*BH245*BI245</f>
        <v>0</v>
      </c>
      <c r="BL245">
        <f>(BJ245-BB245)/BI245</f>
        <v>0</v>
      </c>
      <c r="BM245">
        <f>(AZ245-BF245)/BF245</f>
        <v>0</v>
      </c>
      <c r="BN245">
        <f>AY245/(BA245+AY245/BF245)</f>
        <v>0</v>
      </c>
      <c r="BO245" t="s">
        <v>437</v>
      </c>
      <c r="BP245">
        <v>0</v>
      </c>
      <c r="BQ245">
        <f>IF(BP245&lt;&gt;0, BP245, BN245)</f>
        <v>0</v>
      </c>
      <c r="BR245">
        <f>1-BQ245/BF245</f>
        <v>0</v>
      </c>
      <c r="BS245">
        <f>(BF245-BE245)/(BF245-BQ245)</f>
        <v>0</v>
      </c>
      <c r="BT245">
        <f>(AZ245-BF245)/(AZ245-BQ245)</f>
        <v>0</v>
      </c>
      <c r="BU245">
        <f>(BF245-BE245)/(BF245-AY245)</f>
        <v>0</v>
      </c>
      <c r="BV245">
        <f>(AZ245-BF245)/(AZ245-AY245)</f>
        <v>0</v>
      </c>
      <c r="BW245">
        <f>(BS245*BQ245/BE245)</f>
        <v>0</v>
      </c>
      <c r="BX245">
        <f>(1-BW245)</f>
        <v>0</v>
      </c>
      <c r="DG245">
        <f>$B$13*EF245+$C$13*EG245+$F$13*ER245*(1-EU245)</f>
        <v>0</v>
      </c>
      <c r="DH245">
        <f>DG245*DI245</f>
        <v>0</v>
      </c>
      <c r="DI245">
        <f>($B$13*$D$11+$C$13*$D$11+$F$13*((FE245+EW245)/MAX(FE245+EW245+FF245, 0.1)*$I$11+FF245/MAX(FE245+EW245+FF245, 0.1)*$J$11))/($B$13+$C$13+$F$13)</f>
        <v>0</v>
      </c>
      <c r="DJ245">
        <f>($B$13*$K$11+$C$13*$K$11+$F$13*((FE245+EW245)/MAX(FE245+EW245+FF245, 0.1)*$P$11+FF245/MAX(FE245+EW245+FF245, 0.1)*$Q$11))/($B$13+$C$13+$F$13)</f>
        <v>0</v>
      </c>
      <c r="DK245">
        <v>3.21</v>
      </c>
      <c r="DL245">
        <v>0.5</v>
      </c>
      <c r="DM245" t="s">
        <v>438</v>
      </c>
      <c r="DN245">
        <v>2</v>
      </c>
      <c r="DO245" t="b">
        <v>1</v>
      </c>
      <c r="DP245">
        <v>1759080071.714286</v>
      </c>
      <c r="DQ245">
        <v>500.3106071428572</v>
      </c>
      <c r="DR245">
        <v>541.7982857142858</v>
      </c>
      <c r="DS245">
        <v>21.63094642857142</v>
      </c>
      <c r="DT245">
        <v>19.26786071428571</v>
      </c>
      <c r="DU245">
        <v>501.1669642857144</v>
      </c>
      <c r="DV245">
        <v>21.34718571428571</v>
      </c>
      <c r="DW245">
        <v>500.0316071428571</v>
      </c>
      <c r="DX245">
        <v>90.88615714285716</v>
      </c>
      <c r="DY245">
        <v>0.06789948571428571</v>
      </c>
      <c r="DZ245">
        <v>28.71687142857143</v>
      </c>
      <c r="EA245">
        <v>30.06271428571429</v>
      </c>
      <c r="EB245">
        <v>999.9000000000002</v>
      </c>
      <c r="EC245">
        <v>0</v>
      </c>
      <c r="ED245">
        <v>0</v>
      </c>
      <c r="EE245">
        <v>10004.16607142857</v>
      </c>
      <c r="EF245">
        <v>0</v>
      </c>
      <c r="EG245">
        <v>10.9892</v>
      </c>
      <c r="EH245">
        <v>-41.48766071428572</v>
      </c>
      <c r="EI245">
        <v>511.3721428571429</v>
      </c>
      <c r="EJ245">
        <v>552.4433571428572</v>
      </c>
      <c r="EK245">
        <v>2.363086071428572</v>
      </c>
      <c r="EL245">
        <v>541.7982857142858</v>
      </c>
      <c r="EM245">
        <v>19.26786071428571</v>
      </c>
      <c r="EN245">
        <v>1.965952857142857</v>
      </c>
      <c r="EO245">
        <v>1.751181071428572</v>
      </c>
      <c r="EP245">
        <v>17.17275714285714</v>
      </c>
      <c r="EQ245">
        <v>15.35766785714286</v>
      </c>
      <c r="ER245">
        <v>1999.978571428572</v>
      </c>
      <c r="ES245">
        <v>0.9799976785714283</v>
      </c>
      <c r="ET245">
        <v>0.02000202857142857</v>
      </c>
      <c r="EU245">
        <v>0</v>
      </c>
      <c r="EV245">
        <v>454.9878571428571</v>
      </c>
      <c r="EW245">
        <v>5.00078</v>
      </c>
      <c r="EX245">
        <v>8913.673571428573</v>
      </c>
      <c r="EY245">
        <v>16379.45714285714</v>
      </c>
      <c r="EZ245">
        <v>39.45082142857143</v>
      </c>
      <c r="FA245">
        <v>40.45721428571428</v>
      </c>
      <c r="FB245">
        <v>39.78325</v>
      </c>
      <c r="FC245">
        <v>40.01299999999999</v>
      </c>
      <c r="FD245">
        <v>40.56446428571428</v>
      </c>
      <c r="FE245">
        <v>1955.075</v>
      </c>
      <c r="FF245">
        <v>39.9</v>
      </c>
      <c r="FG245">
        <v>0</v>
      </c>
      <c r="FH245">
        <v>1759080071.6</v>
      </c>
      <c r="FI245">
        <v>0</v>
      </c>
      <c r="FJ245">
        <v>455.11512</v>
      </c>
      <c r="FK245">
        <v>13.5360769374782</v>
      </c>
      <c r="FL245">
        <v>263.06153886641</v>
      </c>
      <c r="FM245">
        <v>8915.894</v>
      </c>
      <c r="FN245">
        <v>15</v>
      </c>
      <c r="FO245">
        <v>0</v>
      </c>
      <c r="FP245" t="s">
        <v>439</v>
      </c>
      <c r="FQ245">
        <v>1746989605.5</v>
      </c>
      <c r="FR245">
        <v>1746989593.5</v>
      </c>
      <c r="FS245">
        <v>0</v>
      </c>
      <c r="FT245">
        <v>-0.274</v>
      </c>
      <c r="FU245">
        <v>-0.002</v>
      </c>
      <c r="FV245">
        <v>2.549</v>
      </c>
      <c r="FW245">
        <v>0.129</v>
      </c>
      <c r="FX245">
        <v>420</v>
      </c>
      <c r="FY245">
        <v>17</v>
      </c>
      <c r="FZ245">
        <v>0.02</v>
      </c>
      <c r="GA245">
        <v>0.04</v>
      </c>
      <c r="GB245">
        <v>-41.26334146341463</v>
      </c>
      <c r="GC245">
        <v>-4.559738675958257</v>
      </c>
      <c r="GD245">
        <v>0.4541320120607509</v>
      </c>
      <c r="GE245">
        <v>0</v>
      </c>
      <c r="GF245">
        <v>454.4443823529412</v>
      </c>
      <c r="GG245">
        <v>12.64160427660719</v>
      </c>
      <c r="GH245">
        <v>1.261381176113426</v>
      </c>
      <c r="GI245">
        <v>0</v>
      </c>
      <c r="GJ245">
        <v>2.389139268292683</v>
      </c>
      <c r="GK245">
        <v>-0.5842137282229969</v>
      </c>
      <c r="GL245">
        <v>0.05859647114948068</v>
      </c>
      <c r="GM245">
        <v>0</v>
      </c>
      <c r="GN245">
        <v>0</v>
      </c>
      <c r="GO245">
        <v>3</v>
      </c>
      <c r="GP245" t="s">
        <v>458</v>
      </c>
      <c r="GQ245">
        <v>3.10226</v>
      </c>
      <c r="GR245">
        <v>2.72588</v>
      </c>
      <c r="GS245">
        <v>0.104418</v>
      </c>
      <c r="GT245">
        <v>0.110222</v>
      </c>
      <c r="GU245">
        <v>0.100604</v>
      </c>
      <c r="GV245">
        <v>0.09418559999999999</v>
      </c>
      <c r="GW245">
        <v>23393.2</v>
      </c>
      <c r="GX245">
        <v>21117.9</v>
      </c>
      <c r="GY245">
        <v>26685</v>
      </c>
      <c r="GZ245">
        <v>23956.6</v>
      </c>
      <c r="HA245">
        <v>38403.8</v>
      </c>
      <c r="HB245">
        <v>32083.7</v>
      </c>
      <c r="HC245">
        <v>46595.2</v>
      </c>
      <c r="HD245">
        <v>37903</v>
      </c>
      <c r="HE245">
        <v>1.86965</v>
      </c>
      <c r="HF245">
        <v>1.86105</v>
      </c>
      <c r="HG245">
        <v>0.122465</v>
      </c>
      <c r="HH245">
        <v>0</v>
      </c>
      <c r="HI245">
        <v>28.0526</v>
      </c>
      <c r="HJ245">
        <v>999.9</v>
      </c>
      <c r="HK245">
        <v>46.6</v>
      </c>
      <c r="HL245">
        <v>31.4</v>
      </c>
      <c r="HM245">
        <v>23.6637</v>
      </c>
      <c r="HN245">
        <v>61.471</v>
      </c>
      <c r="HO245">
        <v>21.859</v>
      </c>
      <c r="HP245">
        <v>1</v>
      </c>
      <c r="HQ245">
        <v>0.142424</v>
      </c>
      <c r="HR245">
        <v>0.935912</v>
      </c>
      <c r="HS245">
        <v>20.2772</v>
      </c>
      <c r="HT245">
        <v>5.2113</v>
      </c>
      <c r="HU245">
        <v>11.98</v>
      </c>
      <c r="HV245">
        <v>4.96285</v>
      </c>
      <c r="HW245">
        <v>3.27458</v>
      </c>
      <c r="HX245">
        <v>9999</v>
      </c>
      <c r="HY245">
        <v>9999</v>
      </c>
      <c r="HZ245">
        <v>9999</v>
      </c>
      <c r="IA245">
        <v>32.9</v>
      </c>
      <c r="IB245">
        <v>1.8639</v>
      </c>
      <c r="IC245">
        <v>1.86007</v>
      </c>
      <c r="ID245">
        <v>1.85837</v>
      </c>
      <c r="IE245">
        <v>1.85975</v>
      </c>
      <c r="IF245">
        <v>1.85989</v>
      </c>
      <c r="IG245">
        <v>1.85837</v>
      </c>
      <c r="IH245">
        <v>1.85744</v>
      </c>
      <c r="II245">
        <v>1.85242</v>
      </c>
      <c r="IJ245">
        <v>0</v>
      </c>
      <c r="IK245">
        <v>0</v>
      </c>
      <c r="IL245">
        <v>0</v>
      </c>
      <c r="IM245">
        <v>0</v>
      </c>
      <c r="IN245" t="s">
        <v>441</v>
      </c>
      <c r="IO245" t="s">
        <v>442</v>
      </c>
      <c r="IP245" t="s">
        <v>443</v>
      </c>
      <c r="IQ245" t="s">
        <v>443</v>
      </c>
      <c r="IR245" t="s">
        <v>443</v>
      </c>
      <c r="IS245" t="s">
        <v>443</v>
      </c>
      <c r="IT245">
        <v>0</v>
      </c>
      <c r="IU245">
        <v>100</v>
      </c>
      <c r="IV245">
        <v>100</v>
      </c>
      <c r="IW245">
        <v>-0.842</v>
      </c>
      <c r="IX245">
        <v>0.284</v>
      </c>
      <c r="IY245">
        <v>-0.819046093373875</v>
      </c>
      <c r="IZ245">
        <v>-0.0008311593448893811</v>
      </c>
      <c r="JA245">
        <v>1.768286430498992E-06</v>
      </c>
      <c r="JB245">
        <v>-5.176383660599935E-10</v>
      </c>
      <c r="JC245">
        <v>0.01793090377665582</v>
      </c>
      <c r="JD245">
        <v>0.002652576625932546</v>
      </c>
      <c r="JE245">
        <v>0.0004569377311329863</v>
      </c>
      <c r="JF245">
        <v>1.003524486243527E-07</v>
      </c>
      <c r="JG245">
        <v>2</v>
      </c>
      <c r="JH245">
        <v>1975</v>
      </c>
      <c r="JI245">
        <v>1</v>
      </c>
      <c r="JJ245">
        <v>26</v>
      </c>
      <c r="JK245">
        <v>201507.9</v>
      </c>
      <c r="JL245">
        <v>201508.1</v>
      </c>
      <c r="JM245">
        <v>1.46606</v>
      </c>
      <c r="JN245">
        <v>2.63672</v>
      </c>
      <c r="JO245">
        <v>1.49658</v>
      </c>
      <c r="JP245">
        <v>2.34497</v>
      </c>
      <c r="JQ245">
        <v>1.54907</v>
      </c>
      <c r="JR245">
        <v>2.35596</v>
      </c>
      <c r="JS245">
        <v>36.2224</v>
      </c>
      <c r="JT245">
        <v>24.1751</v>
      </c>
      <c r="JU245">
        <v>18</v>
      </c>
      <c r="JV245">
        <v>483.638</v>
      </c>
      <c r="JW245">
        <v>492.834</v>
      </c>
      <c r="JX245">
        <v>26.6611</v>
      </c>
      <c r="JY245">
        <v>29.084</v>
      </c>
      <c r="JZ245">
        <v>30.0003</v>
      </c>
      <c r="KA245">
        <v>29.25</v>
      </c>
      <c r="KB245">
        <v>29.2336</v>
      </c>
      <c r="KC245">
        <v>29.4551</v>
      </c>
      <c r="KD245">
        <v>20.498</v>
      </c>
      <c r="KE245">
        <v>79.511</v>
      </c>
      <c r="KF245">
        <v>26.6134</v>
      </c>
      <c r="KG245">
        <v>594.345</v>
      </c>
      <c r="KH245">
        <v>19.4127</v>
      </c>
      <c r="KI245">
        <v>101.879</v>
      </c>
      <c r="KJ245">
        <v>91.4068</v>
      </c>
    </row>
    <row r="246" spans="1:296">
      <c r="A246">
        <v>228</v>
      </c>
      <c r="B246">
        <v>1759080084.5</v>
      </c>
      <c r="C246">
        <v>7001.400000095367</v>
      </c>
      <c r="D246" t="s">
        <v>901</v>
      </c>
      <c r="E246" t="s">
        <v>902</v>
      </c>
      <c r="F246">
        <v>5</v>
      </c>
      <c r="G246" t="s">
        <v>832</v>
      </c>
      <c r="H246">
        <v>1759080077</v>
      </c>
      <c r="I246">
        <f>(J246)/1000</f>
        <v>0</v>
      </c>
      <c r="J246">
        <f>IF(DO246, AM246, AG246)</f>
        <v>0</v>
      </c>
      <c r="K246">
        <f>IF(DO246, AH246, AF246)</f>
        <v>0</v>
      </c>
      <c r="L246">
        <f>DQ246 - IF(AT246&gt;1, K246*DK246*100.0/(AV246), 0)</f>
        <v>0</v>
      </c>
      <c r="M246">
        <f>((S246-I246/2)*L246-K246)/(S246+I246/2)</f>
        <v>0</v>
      </c>
      <c r="N246">
        <f>M246*(DX246+DY246)/1000.0</f>
        <v>0</v>
      </c>
      <c r="O246">
        <f>(DQ246 - IF(AT246&gt;1, K246*DK246*100.0/(AV246), 0))*(DX246+DY246)/1000.0</f>
        <v>0</v>
      </c>
      <c r="P246">
        <f>2.0/((1/R246-1/Q246)+SIGN(R246)*SQRT((1/R246-1/Q246)*(1/R246-1/Q246) + 4*DL246/((DL246+1)*(DL246+1))*(2*1/R246*1/Q246-1/Q246*1/Q246)))</f>
        <v>0</v>
      </c>
      <c r="Q246">
        <f>IF(LEFT(DM246,1)&lt;&gt;"0",IF(LEFT(DM246,1)="1",3.0,DN246),$D$5+$E$5*(EE246*DX246/($K$5*1000))+$F$5*(EE246*DX246/($K$5*1000))*MAX(MIN(DK246,$J$5),$I$5)*MAX(MIN(DK246,$J$5),$I$5)+$G$5*MAX(MIN(DK246,$J$5),$I$5)*(EE246*DX246/($K$5*1000))+$H$5*(EE246*DX246/($K$5*1000))*(EE246*DX246/($K$5*1000)))</f>
        <v>0</v>
      </c>
      <c r="R246">
        <f>I246*(1000-(1000*0.61365*exp(17.502*V246/(240.97+V246))/(DX246+DY246)+DS246)/2)/(1000*0.61365*exp(17.502*V246/(240.97+V246))/(DX246+DY246)-DS246)</f>
        <v>0</v>
      </c>
      <c r="S246">
        <f>1/((DL246+1)/(P246/1.6)+1/(Q246/1.37)) + DL246/((DL246+1)/(P246/1.6) + DL246/(Q246/1.37))</f>
        <v>0</v>
      </c>
      <c r="T246">
        <f>(DG246*DJ246)</f>
        <v>0</v>
      </c>
      <c r="U246">
        <f>(DZ246+(T246+2*0.95*5.67E-8*(((DZ246+$B$9)+273)^4-(DZ246+273)^4)-44100*I246)/(1.84*29.3*Q246+8*0.95*5.67E-8*(DZ246+273)^3))</f>
        <v>0</v>
      </c>
      <c r="V246">
        <f>($C$9*EA246+$D$9*EB246+$E$9*U246)</f>
        <v>0</v>
      </c>
      <c r="W246">
        <f>0.61365*exp(17.502*V246/(240.97+V246))</f>
        <v>0</v>
      </c>
      <c r="X246">
        <f>(Y246/Z246*100)</f>
        <v>0</v>
      </c>
      <c r="Y246">
        <f>DS246*(DX246+DY246)/1000</f>
        <v>0</v>
      </c>
      <c r="Z246">
        <f>0.61365*exp(17.502*DZ246/(240.97+DZ246))</f>
        <v>0</v>
      </c>
      <c r="AA246">
        <f>(W246-DS246*(DX246+DY246)/1000)</f>
        <v>0</v>
      </c>
      <c r="AB246">
        <f>(-I246*44100)</f>
        <v>0</v>
      </c>
      <c r="AC246">
        <f>2*29.3*Q246*0.92*(DZ246-V246)</f>
        <v>0</v>
      </c>
      <c r="AD246">
        <f>2*0.95*5.67E-8*(((DZ246+$B$9)+273)^4-(V246+273)^4)</f>
        <v>0</v>
      </c>
      <c r="AE246">
        <f>T246+AD246+AB246+AC246</f>
        <v>0</v>
      </c>
      <c r="AF246">
        <f>DW246*AT246*(DR246-DQ246*(1000-AT246*DT246)/(1000-AT246*DS246))/(100*DK246)</f>
        <v>0</v>
      </c>
      <c r="AG246">
        <f>1000*DW246*AT246*(DS246-DT246)/(100*DK246*(1000-AT246*DS246))</f>
        <v>0</v>
      </c>
      <c r="AH246">
        <f>(AI246 - AJ246 - DX246*1E3/(8.314*(DZ246+273.15)) * AL246/DW246 * AK246) * DW246/(100*DK246) * (1000 - DT246)/1000</f>
        <v>0</v>
      </c>
      <c r="AI246">
        <v>585.7625585172802</v>
      </c>
      <c r="AJ246">
        <v>553.1719272727272</v>
      </c>
      <c r="AK246">
        <v>3.415367789069155</v>
      </c>
      <c r="AL246">
        <v>65.07899341637443</v>
      </c>
      <c r="AM246">
        <f>(AO246 - AN246 + DX246*1E3/(8.314*(DZ246+273.15)) * AQ246/DW246 * AP246) * DW246/(100*DK246) * 1000/(1000 - AO246)</f>
        <v>0</v>
      </c>
      <c r="AN246">
        <v>19.33621749447718</v>
      </c>
      <c r="AO246">
        <v>21.63802727272726</v>
      </c>
      <c r="AP246">
        <v>-4.110585505454875E-05</v>
      </c>
      <c r="AQ246">
        <v>105.2538477165729</v>
      </c>
      <c r="AR246">
        <v>0</v>
      </c>
      <c r="AS246">
        <v>0</v>
      </c>
      <c r="AT246">
        <f>IF(AR246*$H$15&gt;=AV246,1.0,(AV246/(AV246-AR246*$H$15)))</f>
        <v>0</v>
      </c>
      <c r="AU246">
        <f>(AT246-1)*100</f>
        <v>0</v>
      </c>
      <c r="AV246">
        <f>MAX(0,($B$15+$C$15*EE246)/(1+$D$15*EE246)*DX246/(DZ246+273)*$E$15)</f>
        <v>0</v>
      </c>
      <c r="AW246" t="s">
        <v>437</v>
      </c>
      <c r="AX246" t="s">
        <v>437</v>
      </c>
      <c r="AY246">
        <v>0</v>
      </c>
      <c r="AZ246">
        <v>0</v>
      </c>
      <c r="BA246">
        <f>1-AY246/AZ246</f>
        <v>0</v>
      </c>
      <c r="BB246">
        <v>0</v>
      </c>
      <c r="BC246" t="s">
        <v>437</v>
      </c>
      <c r="BD246" t="s">
        <v>437</v>
      </c>
      <c r="BE246">
        <v>0</v>
      </c>
      <c r="BF246">
        <v>0</v>
      </c>
      <c r="BG246">
        <f>1-BE246/BF246</f>
        <v>0</v>
      </c>
      <c r="BH246">
        <v>0.5</v>
      </c>
      <c r="BI246">
        <f>DH246</f>
        <v>0</v>
      </c>
      <c r="BJ246">
        <f>K246</f>
        <v>0</v>
      </c>
      <c r="BK246">
        <f>BG246*BH246*BI246</f>
        <v>0</v>
      </c>
      <c r="BL246">
        <f>(BJ246-BB246)/BI246</f>
        <v>0</v>
      </c>
      <c r="BM246">
        <f>(AZ246-BF246)/BF246</f>
        <v>0</v>
      </c>
      <c r="BN246">
        <f>AY246/(BA246+AY246/BF246)</f>
        <v>0</v>
      </c>
      <c r="BO246" t="s">
        <v>437</v>
      </c>
      <c r="BP246">
        <v>0</v>
      </c>
      <c r="BQ246">
        <f>IF(BP246&lt;&gt;0, BP246, BN246)</f>
        <v>0</v>
      </c>
      <c r="BR246">
        <f>1-BQ246/BF246</f>
        <v>0</v>
      </c>
      <c r="BS246">
        <f>(BF246-BE246)/(BF246-BQ246)</f>
        <v>0</v>
      </c>
      <c r="BT246">
        <f>(AZ246-BF246)/(AZ246-BQ246)</f>
        <v>0</v>
      </c>
      <c r="BU246">
        <f>(BF246-BE246)/(BF246-AY246)</f>
        <v>0</v>
      </c>
      <c r="BV246">
        <f>(AZ246-BF246)/(AZ246-AY246)</f>
        <v>0</v>
      </c>
      <c r="BW246">
        <f>(BS246*BQ246/BE246)</f>
        <v>0</v>
      </c>
      <c r="BX246">
        <f>(1-BW246)</f>
        <v>0</v>
      </c>
      <c r="DG246">
        <f>$B$13*EF246+$C$13*EG246+$F$13*ER246*(1-EU246)</f>
        <v>0</v>
      </c>
      <c r="DH246">
        <f>DG246*DI246</f>
        <v>0</v>
      </c>
      <c r="DI246">
        <f>($B$13*$D$11+$C$13*$D$11+$F$13*((FE246+EW246)/MAX(FE246+EW246+FF246, 0.1)*$I$11+FF246/MAX(FE246+EW246+FF246, 0.1)*$J$11))/($B$13+$C$13+$F$13)</f>
        <v>0</v>
      </c>
      <c r="DJ246">
        <f>($B$13*$K$11+$C$13*$K$11+$F$13*((FE246+EW246)/MAX(FE246+EW246+FF246, 0.1)*$P$11+FF246/MAX(FE246+EW246+FF246, 0.1)*$Q$11))/($B$13+$C$13+$F$13)</f>
        <v>0</v>
      </c>
      <c r="DK246">
        <v>3.21</v>
      </c>
      <c r="DL246">
        <v>0.5</v>
      </c>
      <c r="DM246" t="s">
        <v>438</v>
      </c>
      <c r="DN246">
        <v>2</v>
      </c>
      <c r="DO246" t="b">
        <v>1</v>
      </c>
      <c r="DP246">
        <v>1759080077</v>
      </c>
      <c r="DQ246">
        <v>517.8532962962963</v>
      </c>
      <c r="DR246">
        <v>559.5732222222223</v>
      </c>
      <c r="DS246">
        <v>21.63468518518518</v>
      </c>
      <c r="DT246">
        <v>19.31004814814815</v>
      </c>
      <c r="DU246">
        <v>518.6998148148148</v>
      </c>
      <c r="DV246">
        <v>21.35084444444444</v>
      </c>
      <c r="DW246">
        <v>499.9871481481481</v>
      </c>
      <c r="DX246">
        <v>90.88605925925926</v>
      </c>
      <c r="DY246">
        <v>0.06795557777777778</v>
      </c>
      <c r="DZ246">
        <v>28.69818518518519</v>
      </c>
      <c r="EA246">
        <v>30.05505555555556</v>
      </c>
      <c r="EB246">
        <v>999.9000000000001</v>
      </c>
      <c r="EC246">
        <v>0</v>
      </c>
      <c r="ED246">
        <v>0</v>
      </c>
      <c r="EE246">
        <v>9992.981481481482</v>
      </c>
      <c r="EF246">
        <v>0</v>
      </c>
      <c r="EG246">
        <v>10.9892</v>
      </c>
      <c r="EH246">
        <v>-41.71996296296296</v>
      </c>
      <c r="EI246">
        <v>529.3047777777778</v>
      </c>
      <c r="EJ246">
        <v>570.5918148148148</v>
      </c>
      <c r="EK246">
        <v>2.324632222222222</v>
      </c>
      <c r="EL246">
        <v>559.5732222222223</v>
      </c>
      <c r="EM246">
        <v>19.31004814814815</v>
      </c>
      <c r="EN246">
        <v>1.966290740740741</v>
      </c>
      <c r="EO246">
        <v>1.755014814814815</v>
      </c>
      <c r="EP246">
        <v>17.17547407407407</v>
      </c>
      <c r="EQ246">
        <v>15.39175925925926</v>
      </c>
      <c r="ER246">
        <v>2000.005925925926</v>
      </c>
      <c r="ES246">
        <v>0.9799979999999998</v>
      </c>
      <c r="ET246">
        <v>0.0200017</v>
      </c>
      <c r="EU246">
        <v>0</v>
      </c>
      <c r="EV246">
        <v>456.2488888888888</v>
      </c>
      <c r="EW246">
        <v>5.00078</v>
      </c>
      <c r="EX246">
        <v>8936.876296296296</v>
      </c>
      <c r="EY246">
        <v>16379.67407407408</v>
      </c>
      <c r="EZ246">
        <v>39.4397037037037</v>
      </c>
      <c r="FA246">
        <v>40.45566666666667</v>
      </c>
      <c r="FB246">
        <v>39.79599999999999</v>
      </c>
      <c r="FC246">
        <v>39.99037037037036</v>
      </c>
      <c r="FD246">
        <v>40.52522222222223</v>
      </c>
      <c r="FE246">
        <v>1955.104444444444</v>
      </c>
      <c r="FF246">
        <v>39.9</v>
      </c>
      <c r="FG246">
        <v>0</v>
      </c>
      <c r="FH246">
        <v>1759080076.4</v>
      </c>
      <c r="FI246">
        <v>0</v>
      </c>
      <c r="FJ246">
        <v>456.26632</v>
      </c>
      <c r="FK246">
        <v>15.04530765270987</v>
      </c>
      <c r="FL246">
        <v>262.7661534580237</v>
      </c>
      <c r="FM246">
        <v>8936.8604</v>
      </c>
      <c r="FN246">
        <v>15</v>
      </c>
      <c r="FO246">
        <v>0</v>
      </c>
      <c r="FP246" t="s">
        <v>439</v>
      </c>
      <c r="FQ246">
        <v>1746989605.5</v>
      </c>
      <c r="FR246">
        <v>1746989593.5</v>
      </c>
      <c r="FS246">
        <v>0</v>
      </c>
      <c r="FT246">
        <v>-0.274</v>
      </c>
      <c r="FU246">
        <v>-0.002</v>
      </c>
      <c r="FV246">
        <v>2.549</v>
      </c>
      <c r="FW246">
        <v>0.129</v>
      </c>
      <c r="FX246">
        <v>420</v>
      </c>
      <c r="FY246">
        <v>17</v>
      </c>
      <c r="FZ246">
        <v>0.02</v>
      </c>
      <c r="GA246">
        <v>0.04</v>
      </c>
      <c r="GB246">
        <v>-41.56033170731707</v>
      </c>
      <c r="GC246">
        <v>-2.859324041811882</v>
      </c>
      <c r="GD246">
        <v>0.307074222726263</v>
      </c>
      <c r="GE246">
        <v>0</v>
      </c>
      <c r="GF246">
        <v>455.6446470588235</v>
      </c>
      <c r="GG246">
        <v>14.28498088313687</v>
      </c>
      <c r="GH246">
        <v>1.421236555264735</v>
      </c>
      <c r="GI246">
        <v>0</v>
      </c>
      <c r="GJ246">
        <v>2.350780731707317</v>
      </c>
      <c r="GK246">
        <v>-0.4542261324041782</v>
      </c>
      <c r="GL246">
        <v>0.04766779330928587</v>
      </c>
      <c r="GM246">
        <v>0</v>
      </c>
      <c r="GN246">
        <v>0</v>
      </c>
      <c r="GO246">
        <v>3</v>
      </c>
      <c r="GP246" t="s">
        <v>458</v>
      </c>
      <c r="GQ246">
        <v>3.10183</v>
      </c>
      <c r="GR246">
        <v>2.72585</v>
      </c>
      <c r="GS246">
        <v>0.106789</v>
      </c>
      <c r="GT246">
        <v>0.11248</v>
      </c>
      <c r="GU246">
        <v>0.100591</v>
      </c>
      <c r="GV246">
        <v>0.09424150000000001</v>
      </c>
      <c r="GW246">
        <v>23331.3</v>
      </c>
      <c r="GX246">
        <v>21064.2</v>
      </c>
      <c r="GY246">
        <v>26685.2</v>
      </c>
      <c r="GZ246">
        <v>23956.5</v>
      </c>
      <c r="HA246">
        <v>38404.6</v>
      </c>
      <c r="HB246">
        <v>32082.3</v>
      </c>
      <c r="HC246">
        <v>46595.1</v>
      </c>
      <c r="HD246">
        <v>37903.4</v>
      </c>
      <c r="HE246">
        <v>1.8691</v>
      </c>
      <c r="HF246">
        <v>1.8617</v>
      </c>
      <c r="HG246">
        <v>0.122286</v>
      </c>
      <c r="HH246">
        <v>0</v>
      </c>
      <c r="HI246">
        <v>28.0499</v>
      </c>
      <c r="HJ246">
        <v>999.9</v>
      </c>
      <c r="HK246">
        <v>46.7</v>
      </c>
      <c r="HL246">
        <v>31.4</v>
      </c>
      <c r="HM246">
        <v>23.7152</v>
      </c>
      <c r="HN246">
        <v>61.751</v>
      </c>
      <c r="HO246">
        <v>22.2476</v>
      </c>
      <c r="HP246">
        <v>1</v>
      </c>
      <c r="HQ246">
        <v>0.142614</v>
      </c>
      <c r="HR246">
        <v>0.942375</v>
      </c>
      <c r="HS246">
        <v>20.2772</v>
      </c>
      <c r="HT246">
        <v>5.21115</v>
      </c>
      <c r="HU246">
        <v>11.98</v>
      </c>
      <c r="HV246">
        <v>4.96235</v>
      </c>
      <c r="HW246">
        <v>3.27453</v>
      </c>
      <c r="HX246">
        <v>9999</v>
      </c>
      <c r="HY246">
        <v>9999</v>
      </c>
      <c r="HZ246">
        <v>9999</v>
      </c>
      <c r="IA246">
        <v>33</v>
      </c>
      <c r="IB246">
        <v>1.8639</v>
      </c>
      <c r="IC246">
        <v>1.86012</v>
      </c>
      <c r="ID246">
        <v>1.85838</v>
      </c>
      <c r="IE246">
        <v>1.85975</v>
      </c>
      <c r="IF246">
        <v>1.85989</v>
      </c>
      <c r="IG246">
        <v>1.85837</v>
      </c>
      <c r="IH246">
        <v>1.85744</v>
      </c>
      <c r="II246">
        <v>1.85242</v>
      </c>
      <c r="IJ246">
        <v>0</v>
      </c>
      <c r="IK246">
        <v>0</v>
      </c>
      <c r="IL246">
        <v>0</v>
      </c>
      <c r="IM246">
        <v>0</v>
      </c>
      <c r="IN246" t="s">
        <v>441</v>
      </c>
      <c r="IO246" t="s">
        <v>442</v>
      </c>
      <c r="IP246" t="s">
        <v>443</v>
      </c>
      <c r="IQ246" t="s">
        <v>443</v>
      </c>
      <c r="IR246" t="s">
        <v>443</v>
      </c>
      <c r="IS246" t="s">
        <v>443</v>
      </c>
      <c r="IT246">
        <v>0</v>
      </c>
      <c r="IU246">
        <v>100</v>
      </c>
      <c r="IV246">
        <v>100</v>
      </c>
      <c r="IW246">
        <v>-0.831</v>
      </c>
      <c r="IX246">
        <v>0.2839</v>
      </c>
      <c r="IY246">
        <v>-0.819046093373875</v>
      </c>
      <c r="IZ246">
        <v>-0.0008311593448893811</v>
      </c>
      <c r="JA246">
        <v>1.768286430498992E-06</v>
      </c>
      <c r="JB246">
        <v>-5.176383660599935E-10</v>
      </c>
      <c r="JC246">
        <v>0.01793090377665582</v>
      </c>
      <c r="JD246">
        <v>0.002652576625932546</v>
      </c>
      <c r="JE246">
        <v>0.0004569377311329863</v>
      </c>
      <c r="JF246">
        <v>1.003524486243527E-07</v>
      </c>
      <c r="JG246">
        <v>2</v>
      </c>
      <c r="JH246">
        <v>1975</v>
      </c>
      <c r="JI246">
        <v>1</v>
      </c>
      <c r="JJ246">
        <v>26</v>
      </c>
      <c r="JK246">
        <v>201508</v>
      </c>
      <c r="JL246">
        <v>201508.2</v>
      </c>
      <c r="JM246">
        <v>1.50269</v>
      </c>
      <c r="JN246">
        <v>2.63916</v>
      </c>
      <c r="JO246">
        <v>1.49658</v>
      </c>
      <c r="JP246">
        <v>2.34619</v>
      </c>
      <c r="JQ246">
        <v>1.54907</v>
      </c>
      <c r="JR246">
        <v>2.33276</v>
      </c>
      <c r="JS246">
        <v>36.2459</v>
      </c>
      <c r="JT246">
        <v>24.1751</v>
      </c>
      <c r="JU246">
        <v>18</v>
      </c>
      <c r="JV246">
        <v>483.336</v>
      </c>
      <c r="JW246">
        <v>493.287</v>
      </c>
      <c r="JX246">
        <v>26.5979</v>
      </c>
      <c r="JY246">
        <v>29.0861</v>
      </c>
      <c r="JZ246">
        <v>30.0003</v>
      </c>
      <c r="KA246">
        <v>29.2526</v>
      </c>
      <c r="KB246">
        <v>29.2364</v>
      </c>
      <c r="KC246">
        <v>30.1941</v>
      </c>
      <c r="KD246">
        <v>20.2133</v>
      </c>
      <c r="KE246">
        <v>79.511</v>
      </c>
      <c r="KF246">
        <v>26.5715</v>
      </c>
      <c r="KG246">
        <v>607.727</v>
      </c>
      <c r="KH246">
        <v>19.4501</v>
      </c>
      <c r="KI246">
        <v>101.879</v>
      </c>
      <c r="KJ246">
        <v>91.40730000000001</v>
      </c>
    </row>
    <row r="247" spans="1:296">
      <c r="A247">
        <v>229</v>
      </c>
      <c r="B247">
        <v>1759080089.5</v>
      </c>
      <c r="C247">
        <v>7006.400000095367</v>
      </c>
      <c r="D247" t="s">
        <v>903</v>
      </c>
      <c r="E247" t="s">
        <v>904</v>
      </c>
      <c r="F247">
        <v>5</v>
      </c>
      <c r="G247" t="s">
        <v>832</v>
      </c>
      <c r="H247">
        <v>1759080081.714286</v>
      </c>
      <c r="I247">
        <f>(J247)/1000</f>
        <v>0</v>
      </c>
      <c r="J247">
        <f>IF(DO247, AM247, AG247)</f>
        <v>0</v>
      </c>
      <c r="K247">
        <f>IF(DO247, AH247, AF247)</f>
        <v>0</v>
      </c>
      <c r="L247">
        <f>DQ247 - IF(AT247&gt;1, K247*DK247*100.0/(AV247), 0)</f>
        <v>0</v>
      </c>
      <c r="M247">
        <f>((S247-I247/2)*L247-K247)/(S247+I247/2)</f>
        <v>0</v>
      </c>
      <c r="N247">
        <f>M247*(DX247+DY247)/1000.0</f>
        <v>0</v>
      </c>
      <c r="O247">
        <f>(DQ247 - IF(AT247&gt;1, K247*DK247*100.0/(AV247), 0))*(DX247+DY247)/1000.0</f>
        <v>0</v>
      </c>
      <c r="P247">
        <f>2.0/((1/R247-1/Q247)+SIGN(R247)*SQRT((1/R247-1/Q247)*(1/R247-1/Q247) + 4*DL247/((DL247+1)*(DL247+1))*(2*1/R247*1/Q247-1/Q247*1/Q247)))</f>
        <v>0</v>
      </c>
      <c r="Q247">
        <f>IF(LEFT(DM247,1)&lt;&gt;"0",IF(LEFT(DM247,1)="1",3.0,DN247),$D$5+$E$5*(EE247*DX247/($K$5*1000))+$F$5*(EE247*DX247/($K$5*1000))*MAX(MIN(DK247,$J$5),$I$5)*MAX(MIN(DK247,$J$5),$I$5)+$G$5*MAX(MIN(DK247,$J$5),$I$5)*(EE247*DX247/($K$5*1000))+$H$5*(EE247*DX247/($K$5*1000))*(EE247*DX247/($K$5*1000)))</f>
        <v>0</v>
      </c>
      <c r="R247">
        <f>I247*(1000-(1000*0.61365*exp(17.502*V247/(240.97+V247))/(DX247+DY247)+DS247)/2)/(1000*0.61365*exp(17.502*V247/(240.97+V247))/(DX247+DY247)-DS247)</f>
        <v>0</v>
      </c>
      <c r="S247">
        <f>1/((DL247+1)/(P247/1.6)+1/(Q247/1.37)) + DL247/((DL247+1)/(P247/1.6) + DL247/(Q247/1.37))</f>
        <v>0</v>
      </c>
      <c r="T247">
        <f>(DG247*DJ247)</f>
        <v>0</v>
      </c>
      <c r="U247">
        <f>(DZ247+(T247+2*0.95*5.67E-8*(((DZ247+$B$9)+273)^4-(DZ247+273)^4)-44100*I247)/(1.84*29.3*Q247+8*0.95*5.67E-8*(DZ247+273)^3))</f>
        <v>0</v>
      </c>
      <c r="V247">
        <f>($C$9*EA247+$D$9*EB247+$E$9*U247)</f>
        <v>0</v>
      </c>
      <c r="W247">
        <f>0.61365*exp(17.502*V247/(240.97+V247))</f>
        <v>0</v>
      </c>
      <c r="X247">
        <f>(Y247/Z247*100)</f>
        <v>0</v>
      </c>
      <c r="Y247">
        <f>DS247*(DX247+DY247)/1000</f>
        <v>0</v>
      </c>
      <c r="Z247">
        <f>0.61365*exp(17.502*DZ247/(240.97+DZ247))</f>
        <v>0</v>
      </c>
      <c r="AA247">
        <f>(W247-DS247*(DX247+DY247)/1000)</f>
        <v>0</v>
      </c>
      <c r="AB247">
        <f>(-I247*44100)</f>
        <v>0</v>
      </c>
      <c r="AC247">
        <f>2*29.3*Q247*0.92*(DZ247-V247)</f>
        <v>0</v>
      </c>
      <c r="AD247">
        <f>2*0.95*5.67E-8*(((DZ247+$B$9)+273)^4-(V247+273)^4)</f>
        <v>0</v>
      </c>
      <c r="AE247">
        <f>T247+AD247+AB247+AC247</f>
        <v>0</v>
      </c>
      <c r="AF247">
        <f>DW247*AT247*(DR247-DQ247*(1000-AT247*DT247)/(1000-AT247*DS247))/(100*DK247)</f>
        <v>0</v>
      </c>
      <c r="AG247">
        <f>1000*DW247*AT247*(DS247-DT247)/(100*DK247*(1000-AT247*DS247))</f>
        <v>0</v>
      </c>
      <c r="AH247">
        <f>(AI247 - AJ247 - DX247*1E3/(8.314*(DZ247+273.15)) * AL247/DW247 * AK247) * DW247/(100*DK247) * (1000 - DT247)/1000</f>
        <v>0</v>
      </c>
      <c r="AI247">
        <v>602.6727065741966</v>
      </c>
      <c r="AJ247">
        <v>570.1127636363633</v>
      </c>
      <c r="AK247">
        <v>3.385478030446654</v>
      </c>
      <c r="AL247">
        <v>65.07899341637443</v>
      </c>
      <c r="AM247">
        <f>(AO247 - AN247 + DX247*1E3/(8.314*(DZ247+273.15)) * AQ247/DW247 * AP247) * DW247/(100*DK247) * 1000/(1000 - AO247)</f>
        <v>0</v>
      </c>
      <c r="AN247">
        <v>19.3799238376236</v>
      </c>
      <c r="AO247">
        <v>21.63705151515151</v>
      </c>
      <c r="AP247">
        <v>8.285265955067356E-06</v>
      </c>
      <c r="AQ247">
        <v>105.2538477165729</v>
      </c>
      <c r="AR247">
        <v>0</v>
      </c>
      <c r="AS247">
        <v>0</v>
      </c>
      <c r="AT247">
        <f>IF(AR247*$H$15&gt;=AV247,1.0,(AV247/(AV247-AR247*$H$15)))</f>
        <v>0</v>
      </c>
      <c r="AU247">
        <f>(AT247-1)*100</f>
        <v>0</v>
      </c>
      <c r="AV247">
        <f>MAX(0,($B$15+$C$15*EE247)/(1+$D$15*EE247)*DX247/(DZ247+273)*$E$15)</f>
        <v>0</v>
      </c>
      <c r="AW247" t="s">
        <v>437</v>
      </c>
      <c r="AX247" t="s">
        <v>437</v>
      </c>
      <c r="AY247">
        <v>0</v>
      </c>
      <c r="AZ247">
        <v>0</v>
      </c>
      <c r="BA247">
        <f>1-AY247/AZ247</f>
        <v>0</v>
      </c>
      <c r="BB247">
        <v>0</v>
      </c>
      <c r="BC247" t="s">
        <v>437</v>
      </c>
      <c r="BD247" t="s">
        <v>437</v>
      </c>
      <c r="BE247">
        <v>0</v>
      </c>
      <c r="BF247">
        <v>0</v>
      </c>
      <c r="BG247">
        <f>1-BE247/BF247</f>
        <v>0</v>
      </c>
      <c r="BH247">
        <v>0.5</v>
      </c>
      <c r="BI247">
        <f>DH247</f>
        <v>0</v>
      </c>
      <c r="BJ247">
        <f>K247</f>
        <v>0</v>
      </c>
      <c r="BK247">
        <f>BG247*BH247*BI247</f>
        <v>0</v>
      </c>
      <c r="BL247">
        <f>(BJ247-BB247)/BI247</f>
        <v>0</v>
      </c>
      <c r="BM247">
        <f>(AZ247-BF247)/BF247</f>
        <v>0</v>
      </c>
      <c r="BN247">
        <f>AY247/(BA247+AY247/BF247)</f>
        <v>0</v>
      </c>
      <c r="BO247" t="s">
        <v>437</v>
      </c>
      <c r="BP247">
        <v>0</v>
      </c>
      <c r="BQ247">
        <f>IF(BP247&lt;&gt;0, BP247, BN247)</f>
        <v>0</v>
      </c>
      <c r="BR247">
        <f>1-BQ247/BF247</f>
        <v>0</v>
      </c>
      <c r="BS247">
        <f>(BF247-BE247)/(BF247-BQ247)</f>
        <v>0</v>
      </c>
      <c r="BT247">
        <f>(AZ247-BF247)/(AZ247-BQ247)</f>
        <v>0</v>
      </c>
      <c r="BU247">
        <f>(BF247-BE247)/(BF247-AY247)</f>
        <v>0</v>
      </c>
      <c r="BV247">
        <f>(AZ247-BF247)/(AZ247-AY247)</f>
        <v>0</v>
      </c>
      <c r="BW247">
        <f>(BS247*BQ247/BE247)</f>
        <v>0</v>
      </c>
      <c r="BX247">
        <f>(1-BW247)</f>
        <v>0</v>
      </c>
      <c r="DG247">
        <f>$B$13*EF247+$C$13*EG247+$F$13*ER247*(1-EU247)</f>
        <v>0</v>
      </c>
      <c r="DH247">
        <f>DG247*DI247</f>
        <v>0</v>
      </c>
      <c r="DI247">
        <f>($B$13*$D$11+$C$13*$D$11+$F$13*((FE247+EW247)/MAX(FE247+EW247+FF247, 0.1)*$I$11+FF247/MAX(FE247+EW247+FF247, 0.1)*$J$11))/($B$13+$C$13+$F$13)</f>
        <v>0</v>
      </c>
      <c r="DJ247">
        <f>($B$13*$K$11+$C$13*$K$11+$F$13*((FE247+EW247)/MAX(FE247+EW247+FF247, 0.1)*$P$11+FF247/MAX(FE247+EW247+FF247, 0.1)*$Q$11))/($B$13+$C$13+$F$13)</f>
        <v>0</v>
      </c>
      <c r="DK247">
        <v>3.21</v>
      </c>
      <c r="DL247">
        <v>0.5</v>
      </c>
      <c r="DM247" t="s">
        <v>438</v>
      </c>
      <c r="DN247">
        <v>2</v>
      </c>
      <c r="DO247" t="b">
        <v>1</v>
      </c>
      <c r="DP247">
        <v>1759080081.714286</v>
      </c>
      <c r="DQ247">
        <v>533.5372857142858</v>
      </c>
      <c r="DR247">
        <v>575.3762142857142</v>
      </c>
      <c r="DS247">
        <v>21.63797142857143</v>
      </c>
      <c r="DT247">
        <v>19.34241428571428</v>
      </c>
      <c r="DU247">
        <v>534.3743928571429</v>
      </c>
      <c r="DV247">
        <v>21.35406071428571</v>
      </c>
      <c r="DW247">
        <v>499.9539642857143</v>
      </c>
      <c r="DX247">
        <v>90.88655357142856</v>
      </c>
      <c r="DY247">
        <v>0.06798641428571428</v>
      </c>
      <c r="DZ247">
        <v>28.68064642857143</v>
      </c>
      <c r="EA247">
        <v>30.04627857142857</v>
      </c>
      <c r="EB247">
        <v>999.9000000000002</v>
      </c>
      <c r="EC247">
        <v>0</v>
      </c>
      <c r="ED247">
        <v>0</v>
      </c>
      <c r="EE247">
        <v>9995.998928571427</v>
      </c>
      <c r="EF247">
        <v>0</v>
      </c>
      <c r="EG247">
        <v>10.9892</v>
      </c>
      <c r="EH247">
        <v>-41.83891071428571</v>
      </c>
      <c r="EI247">
        <v>545.3373571428572</v>
      </c>
      <c r="EJ247">
        <v>586.7252142857143</v>
      </c>
      <c r="EK247">
        <v>2.295555714285714</v>
      </c>
      <c r="EL247">
        <v>575.3762142857142</v>
      </c>
      <c r="EM247">
        <v>19.34241428571428</v>
      </c>
      <c r="EN247">
        <v>1.966601071428572</v>
      </c>
      <c r="EO247">
        <v>1.757966428571429</v>
      </c>
      <c r="EP247">
        <v>17.17796071428571</v>
      </c>
      <c r="EQ247">
        <v>15.41796071428571</v>
      </c>
      <c r="ER247">
        <v>2000.004642857143</v>
      </c>
      <c r="ES247">
        <v>0.9799979999999998</v>
      </c>
      <c r="ET247">
        <v>0.0200017</v>
      </c>
      <c r="EU247">
        <v>0</v>
      </c>
      <c r="EV247">
        <v>457.4235</v>
      </c>
      <c r="EW247">
        <v>5.00078</v>
      </c>
      <c r="EX247">
        <v>8957.827500000001</v>
      </c>
      <c r="EY247">
        <v>16379.66071428572</v>
      </c>
      <c r="EZ247">
        <v>39.44853571428571</v>
      </c>
      <c r="FA247">
        <v>40.45724999999999</v>
      </c>
      <c r="FB247">
        <v>39.80332142857142</v>
      </c>
      <c r="FC247">
        <v>39.98617857142857</v>
      </c>
      <c r="FD247">
        <v>40.52214285714285</v>
      </c>
      <c r="FE247">
        <v>1955.104285714286</v>
      </c>
      <c r="FF247">
        <v>39.9</v>
      </c>
      <c r="FG247">
        <v>0</v>
      </c>
      <c r="FH247">
        <v>1759080081.8</v>
      </c>
      <c r="FI247">
        <v>0</v>
      </c>
      <c r="FJ247">
        <v>457.538653846154</v>
      </c>
      <c r="FK247">
        <v>14.57104273391888</v>
      </c>
      <c r="FL247">
        <v>266.1288890769893</v>
      </c>
      <c r="FM247">
        <v>8959.435769230769</v>
      </c>
      <c r="FN247">
        <v>15</v>
      </c>
      <c r="FO247">
        <v>0</v>
      </c>
      <c r="FP247" t="s">
        <v>439</v>
      </c>
      <c r="FQ247">
        <v>1746989605.5</v>
      </c>
      <c r="FR247">
        <v>1746989593.5</v>
      </c>
      <c r="FS247">
        <v>0</v>
      </c>
      <c r="FT247">
        <v>-0.274</v>
      </c>
      <c r="FU247">
        <v>-0.002</v>
      </c>
      <c r="FV247">
        <v>2.549</v>
      </c>
      <c r="FW247">
        <v>0.129</v>
      </c>
      <c r="FX247">
        <v>420</v>
      </c>
      <c r="FY247">
        <v>17</v>
      </c>
      <c r="FZ247">
        <v>0.02</v>
      </c>
      <c r="GA247">
        <v>0.04</v>
      </c>
      <c r="GB247">
        <v>-41.72933</v>
      </c>
      <c r="GC247">
        <v>-1.542360225140567</v>
      </c>
      <c r="GD247">
        <v>0.1990480321429982</v>
      </c>
      <c r="GE247">
        <v>0</v>
      </c>
      <c r="GF247">
        <v>456.6362647058824</v>
      </c>
      <c r="GG247">
        <v>15.0912605049495</v>
      </c>
      <c r="GH247">
        <v>1.496038421746771</v>
      </c>
      <c r="GI247">
        <v>0</v>
      </c>
      <c r="GJ247">
        <v>2.31552375</v>
      </c>
      <c r="GK247">
        <v>-0.3575030769230824</v>
      </c>
      <c r="GL247">
        <v>0.03725119566453537</v>
      </c>
      <c r="GM247">
        <v>0</v>
      </c>
      <c r="GN247">
        <v>0</v>
      </c>
      <c r="GO247">
        <v>3</v>
      </c>
      <c r="GP247" t="s">
        <v>458</v>
      </c>
      <c r="GQ247">
        <v>3.10188</v>
      </c>
      <c r="GR247">
        <v>2.72641</v>
      </c>
      <c r="GS247">
        <v>0.109105</v>
      </c>
      <c r="GT247">
        <v>0.114758</v>
      </c>
      <c r="GU247">
        <v>0.100591</v>
      </c>
      <c r="GV247">
        <v>0.0943889</v>
      </c>
      <c r="GW247">
        <v>23270.7</v>
      </c>
      <c r="GX247">
        <v>21010.2</v>
      </c>
      <c r="GY247">
        <v>26685</v>
      </c>
      <c r="GZ247">
        <v>23956.5</v>
      </c>
      <c r="HA247">
        <v>38404.9</v>
      </c>
      <c r="HB247">
        <v>32076.9</v>
      </c>
      <c r="HC247">
        <v>46595</v>
      </c>
      <c r="HD247">
        <v>37902.9</v>
      </c>
      <c r="HE247">
        <v>1.86882</v>
      </c>
      <c r="HF247">
        <v>1.86178</v>
      </c>
      <c r="HG247">
        <v>0.121154</v>
      </c>
      <c r="HH247">
        <v>0</v>
      </c>
      <c r="HI247">
        <v>28.0462</v>
      </c>
      <c r="HJ247">
        <v>999.9</v>
      </c>
      <c r="HK247">
        <v>46.7</v>
      </c>
      <c r="HL247">
        <v>31.4</v>
      </c>
      <c r="HM247">
        <v>23.717</v>
      </c>
      <c r="HN247">
        <v>61.581</v>
      </c>
      <c r="HO247">
        <v>22.2796</v>
      </c>
      <c r="HP247">
        <v>1</v>
      </c>
      <c r="HQ247">
        <v>0.142881</v>
      </c>
      <c r="HR247">
        <v>0.926702</v>
      </c>
      <c r="HS247">
        <v>20.2774</v>
      </c>
      <c r="HT247">
        <v>5.211</v>
      </c>
      <c r="HU247">
        <v>11.98</v>
      </c>
      <c r="HV247">
        <v>4.96255</v>
      </c>
      <c r="HW247">
        <v>3.2744</v>
      </c>
      <c r="HX247">
        <v>9999</v>
      </c>
      <c r="HY247">
        <v>9999</v>
      </c>
      <c r="HZ247">
        <v>9999</v>
      </c>
      <c r="IA247">
        <v>33</v>
      </c>
      <c r="IB247">
        <v>1.86392</v>
      </c>
      <c r="IC247">
        <v>1.86011</v>
      </c>
      <c r="ID247">
        <v>1.85837</v>
      </c>
      <c r="IE247">
        <v>1.85975</v>
      </c>
      <c r="IF247">
        <v>1.85989</v>
      </c>
      <c r="IG247">
        <v>1.85837</v>
      </c>
      <c r="IH247">
        <v>1.85745</v>
      </c>
      <c r="II247">
        <v>1.85242</v>
      </c>
      <c r="IJ247">
        <v>0</v>
      </c>
      <c r="IK247">
        <v>0</v>
      </c>
      <c r="IL247">
        <v>0</v>
      </c>
      <c r="IM247">
        <v>0</v>
      </c>
      <c r="IN247" t="s">
        <v>441</v>
      </c>
      <c r="IO247" t="s">
        <v>442</v>
      </c>
      <c r="IP247" t="s">
        <v>443</v>
      </c>
      <c r="IQ247" t="s">
        <v>443</v>
      </c>
      <c r="IR247" t="s">
        <v>443</v>
      </c>
      <c r="IS247" t="s">
        <v>443</v>
      </c>
      <c r="IT247">
        <v>0</v>
      </c>
      <c r="IU247">
        <v>100</v>
      </c>
      <c r="IV247">
        <v>100</v>
      </c>
      <c r="IW247">
        <v>-0.82</v>
      </c>
      <c r="IX247">
        <v>0.2839</v>
      </c>
      <c r="IY247">
        <v>-0.819046093373875</v>
      </c>
      <c r="IZ247">
        <v>-0.0008311593448893811</v>
      </c>
      <c r="JA247">
        <v>1.768286430498992E-06</v>
      </c>
      <c r="JB247">
        <v>-5.176383660599935E-10</v>
      </c>
      <c r="JC247">
        <v>0.01793090377665582</v>
      </c>
      <c r="JD247">
        <v>0.002652576625932546</v>
      </c>
      <c r="JE247">
        <v>0.0004569377311329863</v>
      </c>
      <c r="JF247">
        <v>1.003524486243527E-07</v>
      </c>
      <c r="JG247">
        <v>2</v>
      </c>
      <c r="JH247">
        <v>1975</v>
      </c>
      <c r="JI247">
        <v>1</v>
      </c>
      <c r="JJ247">
        <v>26</v>
      </c>
      <c r="JK247">
        <v>201508.1</v>
      </c>
      <c r="JL247">
        <v>201508.3</v>
      </c>
      <c r="JM247">
        <v>1.53564</v>
      </c>
      <c r="JN247">
        <v>2.63672</v>
      </c>
      <c r="JO247">
        <v>1.49658</v>
      </c>
      <c r="JP247">
        <v>2.34497</v>
      </c>
      <c r="JQ247">
        <v>1.54907</v>
      </c>
      <c r="JR247">
        <v>2.35596</v>
      </c>
      <c r="JS247">
        <v>36.2224</v>
      </c>
      <c r="JT247">
        <v>24.1663</v>
      </c>
      <c r="JU247">
        <v>18</v>
      </c>
      <c r="JV247">
        <v>483.194</v>
      </c>
      <c r="JW247">
        <v>493.356</v>
      </c>
      <c r="JX247">
        <v>26.5552</v>
      </c>
      <c r="JY247">
        <v>29.0886</v>
      </c>
      <c r="JZ247">
        <v>30.0001</v>
      </c>
      <c r="KA247">
        <v>29.255</v>
      </c>
      <c r="KB247">
        <v>29.2388</v>
      </c>
      <c r="KC247">
        <v>30.8473</v>
      </c>
      <c r="KD247">
        <v>19.9372</v>
      </c>
      <c r="KE247">
        <v>79.511</v>
      </c>
      <c r="KF247">
        <v>26.5295</v>
      </c>
      <c r="KG247">
        <v>627.7619999999999</v>
      </c>
      <c r="KH247">
        <v>19.4853</v>
      </c>
      <c r="KI247">
        <v>101.879</v>
      </c>
      <c r="KJ247">
        <v>91.4066</v>
      </c>
    </row>
    <row r="248" spans="1:296">
      <c r="A248">
        <v>230</v>
      </c>
      <c r="B248">
        <v>1759080094.5</v>
      </c>
      <c r="C248">
        <v>7011.400000095367</v>
      </c>
      <c r="D248" t="s">
        <v>905</v>
      </c>
      <c r="E248" t="s">
        <v>906</v>
      </c>
      <c r="F248">
        <v>5</v>
      </c>
      <c r="G248" t="s">
        <v>832</v>
      </c>
      <c r="H248">
        <v>1759080087</v>
      </c>
      <c r="I248">
        <f>(J248)/1000</f>
        <v>0</v>
      </c>
      <c r="J248">
        <f>IF(DO248, AM248, AG248)</f>
        <v>0</v>
      </c>
      <c r="K248">
        <f>IF(DO248, AH248, AF248)</f>
        <v>0</v>
      </c>
      <c r="L248">
        <f>DQ248 - IF(AT248&gt;1, K248*DK248*100.0/(AV248), 0)</f>
        <v>0</v>
      </c>
      <c r="M248">
        <f>((S248-I248/2)*L248-K248)/(S248+I248/2)</f>
        <v>0</v>
      </c>
      <c r="N248">
        <f>M248*(DX248+DY248)/1000.0</f>
        <v>0</v>
      </c>
      <c r="O248">
        <f>(DQ248 - IF(AT248&gt;1, K248*DK248*100.0/(AV248), 0))*(DX248+DY248)/1000.0</f>
        <v>0</v>
      </c>
      <c r="P248">
        <f>2.0/((1/R248-1/Q248)+SIGN(R248)*SQRT((1/R248-1/Q248)*(1/R248-1/Q248) + 4*DL248/((DL248+1)*(DL248+1))*(2*1/R248*1/Q248-1/Q248*1/Q248)))</f>
        <v>0</v>
      </c>
      <c r="Q248">
        <f>IF(LEFT(DM248,1)&lt;&gt;"0",IF(LEFT(DM248,1)="1",3.0,DN248),$D$5+$E$5*(EE248*DX248/($K$5*1000))+$F$5*(EE248*DX248/($K$5*1000))*MAX(MIN(DK248,$J$5),$I$5)*MAX(MIN(DK248,$J$5),$I$5)+$G$5*MAX(MIN(DK248,$J$5),$I$5)*(EE248*DX248/($K$5*1000))+$H$5*(EE248*DX248/($K$5*1000))*(EE248*DX248/($K$5*1000)))</f>
        <v>0</v>
      </c>
      <c r="R248">
        <f>I248*(1000-(1000*0.61365*exp(17.502*V248/(240.97+V248))/(DX248+DY248)+DS248)/2)/(1000*0.61365*exp(17.502*V248/(240.97+V248))/(DX248+DY248)-DS248)</f>
        <v>0</v>
      </c>
      <c r="S248">
        <f>1/((DL248+1)/(P248/1.6)+1/(Q248/1.37)) + DL248/((DL248+1)/(P248/1.6) + DL248/(Q248/1.37))</f>
        <v>0</v>
      </c>
      <c r="T248">
        <f>(DG248*DJ248)</f>
        <v>0</v>
      </c>
      <c r="U248">
        <f>(DZ248+(T248+2*0.95*5.67E-8*(((DZ248+$B$9)+273)^4-(DZ248+273)^4)-44100*I248)/(1.84*29.3*Q248+8*0.95*5.67E-8*(DZ248+273)^3))</f>
        <v>0</v>
      </c>
      <c r="V248">
        <f>($C$9*EA248+$D$9*EB248+$E$9*U248)</f>
        <v>0</v>
      </c>
      <c r="W248">
        <f>0.61365*exp(17.502*V248/(240.97+V248))</f>
        <v>0</v>
      </c>
      <c r="X248">
        <f>(Y248/Z248*100)</f>
        <v>0</v>
      </c>
      <c r="Y248">
        <f>DS248*(DX248+DY248)/1000</f>
        <v>0</v>
      </c>
      <c r="Z248">
        <f>0.61365*exp(17.502*DZ248/(240.97+DZ248))</f>
        <v>0</v>
      </c>
      <c r="AA248">
        <f>(W248-DS248*(DX248+DY248)/1000)</f>
        <v>0</v>
      </c>
      <c r="AB248">
        <f>(-I248*44100)</f>
        <v>0</v>
      </c>
      <c r="AC248">
        <f>2*29.3*Q248*0.92*(DZ248-V248)</f>
        <v>0</v>
      </c>
      <c r="AD248">
        <f>2*0.95*5.67E-8*(((DZ248+$B$9)+273)^4-(V248+273)^4)</f>
        <v>0</v>
      </c>
      <c r="AE248">
        <f>T248+AD248+AB248+AC248</f>
        <v>0</v>
      </c>
      <c r="AF248">
        <f>DW248*AT248*(DR248-DQ248*(1000-AT248*DT248)/(1000-AT248*DS248))/(100*DK248)</f>
        <v>0</v>
      </c>
      <c r="AG248">
        <f>1000*DW248*AT248*(DS248-DT248)/(100*DK248*(1000-AT248*DS248))</f>
        <v>0</v>
      </c>
      <c r="AH248">
        <f>(AI248 - AJ248 - DX248*1E3/(8.314*(DZ248+273.15)) * AL248/DW248 * AK248) * DW248/(100*DK248) * (1000 - DT248)/1000</f>
        <v>0</v>
      </c>
      <c r="AI248">
        <v>619.9248173557853</v>
      </c>
      <c r="AJ248">
        <v>587.1984484848487</v>
      </c>
      <c r="AK248">
        <v>3.414860239219035</v>
      </c>
      <c r="AL248">
        <v>65.07899341637443</v>
      </c>
      <c r="AM248">
        <f>(AO248 - AN248 + DX248*1E3/(8.314*(DZ248+273.15)) * AQ248/DW248 * AP248) * DW248/(100*DK248) * 1000/(1000 - AO248)</f>
        <v>0</v>
      </c>
      <c r="AN248">
        <v>19.40878446224136</v>
      </c>
      <c r="AO248">
        <v>21.63883212121211</v>
      </c>
      <c r="AP248">
        <v>-4.369252953515018E-06</v>
      </c>
      <c r="AQ248">
        <v>105.2538477165729</v>
      </c>
      <c r="AR248">
        <v>0</v>
      </c>
      <c r="AS248">
        <v>0</v>
      </c>
      <c r="AT248">
        <f>IF(AR248*$H$15&gt;=AV248,1.0,(AV248/(AV248-AR248*$H$15)))</f>
        <v>0</v>
      </c>
      <c r="AU248">
        <f>(AT248-1)*100</f>
        <v>0</v>
      </c>
      <c r="AV248">
        <f>MAX(0,($B$15+$C$15*EE248)/(1+$D$15*EE248)*DX248/(DZ248+273)*$E$15)</f>
        <v>0</v>
      </c>
      <c r="AW248" t="s">
        <v>437</v>
      </c>
      <c r="AX248" t="s">
        <v>437</v>
      </c>
      <c r="AY248">
        <v>0</v>
      </c>
      <c r="AZ248">
        <v>0</v>
      </c>
      <c r="BA248">
        <f>1-AY248/AZ248</f>
        <v>0</v>
      </c>
      <c r="BB248">
        <v>0</v>
      </c>
      <c r="BC248" t="s">
        <v>437</v>
      </c>
      <c r="BD248" t="s">
        <v>437</v>
      </c>
      <c r="BE248">
        <v>0</v>
      </c>
      <c r="BF248">
        <v>0</v>
      </c>
      <c r="BG248">
        <f>1-BE248/BF248</f>
        <v>0</v>
      </c>
      <c r="BH248">
        <v>0.5</v>
      </c>
      <c r="BI248">
        <f>DH248</f>
        <v>0</v>
      </c>
      <c r="BJ248">
        <f>K248</f>
        <v>0</v>
      </c>
      <c r="BK248">
        <f>BG248*BH248*BI248</f>
        <v>0</v>
      </c>
      <c r="BL248">
        <f>(BJ248-BB248)/BI248</f>
        <v>0</v>
      </c>
      <c r="BM248">
        <f>(AZ248-BF248)/BF248</f>
        <v>0</v>
      </c>
      <c r="BN248">
        <f>AY248/(BA248+AY248/BF248)</f>
        <v>0</v>
      </c>
      <c r="BO248" t="s">
        <v>437</v>
      </c>
      <c r="BP248">
        <v>0</v>
      </c>
      <c r="BQ248">
        <f>IF(BP248&lt;&gt;0, BP248, BN248)</f>
        <v>0</v>
      </c>
      <c r="BR248">
        <f>1-BQ248/BF248</f>
        <v>0</v>
      </c>
      <c r="BS248">
        <f>(BF248-BE248)/(BF248-BQ248)</f>
        <v>0</v>
      </c>
      <c r="BT248">
        <f>(AZ248-BF248)/(AZ248-BQ248)</f>
        <v>0</v>
      </c>
      <c r="BU248">
        <f>(BF248-BE248)/(BF248-AY248)</f>
        <v>0</v>
      </c>
      <c r="BV248">
        <f>(AZ248-BF248)/(AZ248-AY248)</f>
        <v>0</v>
      </c>
      <c r="BW248">
        <f>(BS248*BQ248/BE248)</f>
        <v>0</v>
      </c>
      <c r="BX248">
        <f>(1-BW248)</f>
        <v>0</v>
      </c>
      <c r="DG248">
        <f>$B$13*EF248+$C$13*EG248+$F$13*ER248*(1-EU248)</f>
        <v>0</v>
      </c>
      <c r="DH248">
        <f>DG248*DI248</f>
        <v>0</v>
      </c>
      <c r="DI248">
        <f>($B$13*$D$11+$C$13*$D$11+$F$13*((FE248+EW248)/MAX(FE248+EW248+FF248, 0.1)*$I$11+FF248/MAX(FE248+EW248+FF248, 0.1)*$J$11))/($B$13+$C$13+$F$13)</f>
        <v>0</v>
      </c>
      <c r="DJ248">
        <f>($B$13*$K$11+$C$13*$K$11+$F$13*((FE248+EW248)/MAX(FE248+EW248+FF248, 0.1)*$P$11+FF248/MAX(FE248+EW248+FF248, 0.1)*$Q$11))/($B$13+$C$13+$F$13)</f>
        <v>0</v>
      </c>
      <c r="DK248">
        <v>3.21</v>
      </c>
      <c r="DL248">
        <v>0.5</v>
      </c>
      <c r="DM248" t="s">
        <v>438</v>
      </c>
      <c r="DN248">
        <v>2</v>
      </c>
      <c r="DO248" t="b">
        <v>1</v>
      </c>
      <c r="DP248">
        <v>1759080087</v>
      </c>
      <c r="DQ248">
        <v>551.1611481481481</v>
      </c>
      <c r="DR248">
        <v>593.0786666666667</v>
      </c>
      <c r="DS248">
        <v>21.63884074074074</v>
      </c>
      <c r="DT248">
        <v>19.37025185185185</v>
      </c>
      <c r="DU248">
        <v>551.9871481481482</v>
      </c>
      <c r="DV248">
        <v>21.35492222222222</v>
      </c>
      <c r="DW248">
        <v>499.9684814814815</v>
      </c>
      <c r="DX248">
        <v>90.88737777777779</v>
      </c>
      <c r="DY248">
        <v>0.0679195074074074</v>
      </c>
      <c r="DZ248">
        <v>28.65781481481481</v>
      </c>
      <c r="EA248">
        <v>30.03352592592593</v>
      </c>
      <c r="EB248">
        <v>999.9000000000001</v>
      </c>
      <c r="EC248">
        <v>0</v>
      </c>
      <c r="ED248">
        <v>0</v>
      </c>
      <c r="EE248">
        <v>10007.79703703704</v>
      </c>
      <c r="EF248">
        <v>0</v>
      </c>
      <c r="EG248">
        <v>10.98925925925926</v>
      </c>
      <c r="EH248">
        <v>-41.9174962962963</v>
      </c>
      <c r="EI248">
        <v>563.3514074074075</v>
      </c>
      <c r="EJ248">
        <v>604.7941111111111</v>
      </c>
      <c r="EK248">
        <v>2.268601111111111</v>
      </c>
      <c r="EL248">
        <v>593.0786666666667</v>
      </c>
      <c r="EM248">
        <v>19.37025185185185</v>
      </c>
      <c r="EN248">
        <v>1.966698888888889</v>
      </c>
      <c r="EO248">
        <v>1.760512222222222</v>
      </c>
      <c r="EP248">
        <v>17.17874814814815</v>
      </c>
      <c r="EQ248">
        <v>15.4405037037037</v>
      </c>
      <c r="ER248">
        <v>1999.997037037037</v>
      </c>
      <c r="ES248">
        <v>0.9799978888888886</v>
      </c>
      <c r="ET248">
        <v>0.02000181851851852</v>
      </c>
      <c r="EU248">
        <v>0</v>
      </c>
      <c r="EV248">
        <v>458.6315555555556</v>
      </c>
      <c r="EW248">
        <v>5.00078</v>
      </c>
      <c r="EX248">
        <v>8981.001851851852</v>
      </c>
      <c r="EY248">
        <v>16379.59629629629</v>
      </c>
      <c r="EZ248">
        <v>39.44896296296297</v>
      </c>
      <c r="FA248">
        <v>40.45566666666667</v>
      </c>
      <c r="FB248">
        <v>39.81681481481481</v>
      </c>
      <c r="FC248">
        <v>39.98337037037037</v>
      </c>
      <c r="FD248">
        <v>40.51607407407408</v>
      </c>
      <c r="FE248">
        <v>1955.095555555556</v>
      </c>
      <c r="FF248">
        <v>39.9</v>
      </c>
      <c r="FG248">
        <v>0</v>
      </c>
      <c r="FH248">
        <v>1759080086.6</v>
      </c>
      <c r="FI248">
        <v>0</v>
      </c>
      <c r="FJ248">
        <v>458.5999230769231</v>
      </c>
      <c r="FK248">
        <v>12.36307691891231</v>
      </c>
      <c r="FL248">
        <v>262.6608547270415</v>
      </c>
      <c r="FM248">
        <v>8980.461923076922</v>
      </c>
      <c r="FN248">
        <v>15</v>
      </c>
      <c r="FO248">
        <v>0</v>
      </c>
      <c r="FP248" t="s">
        <v>439</v>
      </c>
      <c r="FQ248">
        <v>1746989605.5</v>
      </c>
      <c r="FR248">
        <v>1746989593.5</v>
      </c>
      <c r="FS248">
        <v>0</v>
      </c>
      <c r="FT248">
        <v>-0.274</v>
      </c>
      <c r="FU248">
        <v>-0.002</v>
      </c>
      <c r="FV248">
        <v>2.549</v>
      </c>
      <c r="FW248">
        <v>0.129</v>
      </c>
      <c r="FX248">
        <v>420</v>
      </c>
      <c r="FY248">
        <v>17</v>
      </c>
      <c r="FZ248">
        <v>0.02</v>
      </c>
      <c r="GA248">
        <v>0.04</v>
      </c>
      <c r="GB248">
        <v>-41.881745</v>
      </c>
      <c r="GC248">
        <v>-0.9434026266415598</v>
      </c>
      <c r="GD248">
        <v>0.138270875367881</v>
      </c>
      <c r="GE248">
        <v>0</v>
      </c>
      <c r="GF248">
        <v>457.8982352941176</v>
      </c>
      <c r="GG248">
        <v>13.77857906149639</v>
      </c>
      <c r="GH248">
        <v>1.369549927333865</v>
      </c>
      <c r="GI248">
        <v>0</v>
      </c>
      <c r="GJ248">
        <v>2.283652</v>
      </c>
      <c r="GK248">
        <v>-0.3085650281425907</v>
      </c>
      <c r="GL248">
        <v>0.03116137113478802</v>
      </c>
      <c r="GM248">
        <v>0</v>
      </c>
      <c r="GN248">
        <v>0</v>
      </c>
      <c r="GO248">
        <v>3</v>
      </c>
      <c r="GP248" t="s">
        <v>458</v>
      </c>
      <c r="GQ248">
        <v>3.10193</v>
      </c>
      <c r="GR248">
        <v>2.72632</v>
      </c>
      <c r="GS248">
        <v>0.111402</v>
      </c>
      <c r="GT248">
        <v>0.116987</v>
      </c>
      <c r="GU248">
        <v>0.100598</v>
      </c>
      <c r="GV248">
        <v>0.0945486</v>
      </c>
      <c r="GW248">
        <v>23210.7</v>
      </c>
      <c r="GX248">
        <v>20957.3</v>
      </c>
      <c r="GY248">
        <v>26685</v>
      </c>
      <c r="GZ248">
        <v>23956.5</v>
      </c>
      <c r="HA248">
        <v>38404.9</v>
      </c>
      <c r="HB248">
        <v>32071.4</v>
      </c>
      <c r="HC248">
        <v>46595.1</v>
      </c>
      <c r="HD248">
        <v>37902.9</v>
      </c>
      <c r="HE248">
        <v>1.8686</v>
      </c>
      <c r="HF248">
        <v>1.86197</v>
      </c>
      <c r="HG248">
        <v>0.121757</v>
      </c>
      <c r="HH248">
        <v>0</v>
      </c>
      <c r="HI248">
        <v>28.04</v>
      </c>
      <c r="HJ248">
        <v>999.9</v>
      </c>
      <c r="HK248">
        <v>46.7</v>
      </c>
      <c r="HL248">
        <v>31.4</v>
      </c>
      <c r="HM248">
        <v>23.7172</v>
      </c>
      <c r="HN248">
        <v>61.321</v>
      </c>
      <c r="HO248">
        <v>22.2276</v>
      </c>
      <c r="HP248">
        <v>1</v>
      </c>
      <c r="HQ248">
        <v>0.142881</v>
      </c>
      <c r="HR248">
        <v>0.903578</v>
      </c>
      <c r="HS248">
        <v>20.2771</v>
      </c>
      <c r="HT248">
        <v>5.2083</v>
      </c>
      <c r="HU248">
        <v>11.98</v>
      </c>
      <c r="HV248">
        <v>4.96235</v>
      </c>
      <c r="HW248">
        <v>3.2739</v>
      </c>
      <c r="HX248">
        <v>9999</v>
      </c>
      <c r="HY248">
        <v>9999</v>
      </c>
      <c r="HZ248">
        <v>9999</v>
      </c>
      <c r="IA248">
        <v>33</v>
      </c>
      <c r="IB248">
        <v>1.86393</v>
      </c>
      <c r="IC248">
        <v>1.86008</v>
      </c>
      <c r="ID248">
        <v>1.85837</v>
      </c>
      <c r="IE248">
        <v>1.85974</v>
      </c>
      <c r="IF248">
        <v>1.85989</v>
      </c>
      <c r="IG248">
        <v>1.85837</v>
      </c>
      <c r="IH248">
        <v>1.85744</v>
      </c>
      <c r="II248">
        <v>1.85242</v>
      </c>
      <c r="IJ248">
        <v>0</v>
      </c>
      <c r="IK248">
        <v>0</v>
      </c>
      <c r="IL248">
        <v>0</v>
      </c>
      <c r="IM248">
        <v>0</v>
      </c>
      <c r="IN248" t="s">
        <v>441</v>
      </c>
      <c r="IO248" t="s">
        <v>442</v>
      </c>
      <c r="IP248" t="s">
        <v>443</v>
      </c>
      <c r="IQ248" t="s">
        <v>443</v>
      </c>
      <c r="IR248" t="s">
        <v>443</v>
      </c>
      <c r="IS248" t="s">
        <v>443</v>
      </c>
      <c r="IT248">
        <v>0</v>
      </c>
      <c r="IU248">
        <v>100</v>
      </c>
      <c r="IV248">
        <v>100</v>
      </c>
      <c r="IW248">
        <v>-0.8100000000000001</v>
      </c>
      <c r="IX248">
        <v>0.2839</v>
      </c>
      <c r="IY248">
        <v>-0.819046093373875</v>
      </c>
      <c r="IZ248">
        <v>-0.0008311593448893811</v>
      </c>
      <c r="JA248">
        <v>1.768286430498992E-06</v>
      </c>
      <c r="JB248">
        <v>-5.176383660599935E-10</v>
      </c>
      <c r="JC248">
        <v>0.01793090377665582</v>
      </c>
      <c r="JD248">
        <v>0.002652576625932546</v>
      </c>
      <c r="JE248">
        <v>0.0004569377311329863</v>
      </c>
      <c r="JF248">
        <v>1.003524486243527E-07</v>
      </c>
      <c r="JG248">
        <v>2</v>
      </c>
      <c r="JH248">
        <v>1975</v>
      </c>
      <c r="JI248">
        <v>1</v>
      </c>
      <c r="JJ248">
        <v>26</v>
      </c>
      <c r="JK248">
        <v>201508.1</v>
      </c>
      <c r="JL248">
        <v>201508.4</v>
      </c>
      <c r="JM248">
        <v>1.57227</v>
      </c>
      <c r="JN248">
        <v>2.63306</v>
      </c>
      <c r="JO248">
        <v>1.49658</v>
      </c>
      <c r="JP248">
        <v>2.34497</v>
      </c>
      <c r="JQ248">
        <v>1.54907</v>
      </c>
      <c r="JR248">
        <v>2.39868</v>
      </c>
      <c r="JS248">
        <v>36.2459</v>
      </c>
      <c r="JT248">
        <v>24.1751</v>
      </c>
      <c r="JU248">
        <v>18</v>
      </c>
      <c r="JV248">
        <v>483.082</v>
      </c>
      <c r="JW248">
        <v>493.515</v>
      </c>
      <c r="JX248">
        <v>26.515</v>
      </c>
      <c r="JY248">
        <v>29.0916</v>
      </c>
      <c r="JZ248">
        <v>30.0001</v>
      </c>
      <c r="KA248">
        <v>29.2577</v>
      </c>
      <c r="KB248">
        <v>29.2421</v>
      </c>
      <c r="KC248">
        <v>31.5767</v>
      </c>
      <c r="KD248">
        <v>19.9372</v>
      </c>
      <c r="KE248">
        <v>79.511</v>
      </c>
      <c r="KF248">
        <v>26.5068</v>
      </c>
      <c r="KG248">
        <v>641.202</v>
      </c>
      <c r="KH248">
        <v>19.4165</v>
      </c>
      <c r="KI248">
        <v>101.879</v>
      </c>
      <c r="KJ248">
        <v>91.40649999999999</v>
      </c>
    </row>
    <row r="249" spans="1:296">
      <c r="A249">
        <v>231</v>
      </c>
      <c r="B249">
        <v>1759080099.5</v>
      </c>
      <c r="C249">
        <v>7016.400000095367</v>
      </c>
      <c r="D249" t="s">
        <v>907</v>
      </c>
      <c r="E249" t="s">
        <v>908</v>
      </c>
      <c r="F249">
        <v>5</v>
      </c>
      <c r="G249" t="s">
        <v>832</v>
      </c>
      <c r="H249">
        <v>1759080091.714286</v>
      </c>
      <c r="I249">
        <f>(J249)/1000</f>
        <v>0</v>
      </c>
      <c r="J249">
        <f>IF(DO249, AM249, AG249)</f>
        <v>0</v>
      </c>
      <c r="K249">
        <f>IF(DO249, AH249, AF249)</f>
        <v>0</v>
      </c>
      <c r="L249">
        <f>DQ249 - IF(AT249&gt;1, K249*DK249*100.0/(AV249), 0)</f>
        <v>0</v>
      </c>
      <c r="M249">
        <f>((S249-I249/2)*L249-K249)/(S249+I249/2)</f>
        <v>0</v>
      </c>
      <c r="N249">
        <f>M249*(DX249+DY249)/1000.0</f>
        <v>0</v>
      </c>
      <c r="O249">
        <f>(DQ249 - IF(AT249&gt;1, K249*DK249*100.0/(AV249), 0))*(DX249+DY249)/1000.0</f>
        <v>0</v>
      </c>
      <c r="P249">
        <f>2.0/((1/R249-1/Q249)+SIGN(R249)*SQRT((1/R249-1/Q249)*(1/R249-1/Q249) + 4*DL249/((DL249+1)*(DL249+1))*(2*1/R249*1/Q249-1/Q249*1/Q249)))</f>
        <v>0</v>
      </c>
      <c r="Q249">
        <f>IF(LEFT(DM249,1)&lt;&gt;"0",IF(LEFT(DM249,1)="1",3.0,DN249),$D$5+$E$5*(EE249*DX249/($K$5*1000))+$F$5*(EE249*DX249/($K$5*1000))*MAX(MIN(DK249,$J$5),$I$5)*MAX(MIN(DK249,$J$5),$I$5)+$G$5*MAX(MIN(DK249,$J$5),$I$5)*(EE249*DX249/($K$5*1000))+$H$5*(EE249*DX249/($K$5*1000))*(EE249*DX249/($K$5*1000)))</f>
        <v>0</v>
      </c>
      <c r="R249">
        <f>I249*(1000-(1000*0.61365*exp(17.502*V249/(240.97+V249))/(DX249+DY249)+DS249)/2)/(1000*0.61365*exp(17.502*V249/(240.97+V249))/(DX249+DY249)-DS249)</f>
        <v>0</v>
      </c>
      <c r="S249">
        <f>1/((DL249+1)/(P249/1.6)+1/(Q249/1.37)) + DL249/((DL249+1)/(P249/1.6) + DL249/(Q249/1.37))</f>
        <v>0</v>
      </c>
      <c r="T249">
        <f>(DG249*DJ249)</f>
        <v>0</v>
      </c>
      <c r="U249">
        <f>(DZ249+(T249+2*0.95*5.67E-8*(((DZ249+$B$9)+273)^4-(DZ249+273)^4)-44100*I249)/(1.84*29.3*Q249+8*0.95*5.67E-8*(DZ249+273)^3))</f>
        <v>0</v>
      </c>
      <c r="V249">
        <f>($C$9*EA249+$D$9*EB249+$E$9*U249)</f>
        <v>0</v>
      </c>
      <c r="W249">
        <f>0.61365*exp(17.502*V249/(240.97+V249))</f>
        <v>0</v>
      </c>
      <c r="X249">
        <f>(Y249/Z249*100)</f>
        <v>0</v>
      </c>
      <c r="Y249">
        <f>DS249*(DX249+DY249)/1000</f>
        <v>0</v>
      </c>
      <c r="Z249">
        <f>0.61365*exp(17.502*DZ249/(240.97+DZ249))</f>
        <v>0</v>
      </c>
      <c r="AA249">
        <f>(W249-DS249*(DX249+DY249)/1000)</f>
        <v>0</v>
      </c>
      <c r="AB249">
        <f>(-I249*44100)</f>
        <v>0</v>
      </c>
      <c r="AC249">
        <f>2*29.3*Q249*0.92*(DZ249-V249)</f>
        <v>0</v>
      </c>
      <c r="AD249">
        <f>2*0.95*5.67E-8*(((DZ249+$B$9)+273)^4-(V249+273)^4)</f>
        <v>0</v>
      </c>
      <c r="AE249">
        <f>T249+AD249+AB249+AC249</f>
        <v>0</v>
      </c>
      <c r="AF249">
        <f>DW249*AT249*(DR249-DQ249*(1000-AT249*DT249)/(1000-AT249*DS249))/(100*DK249)</f>
        <v>0</v>
      </c>
      <c r="AG249">
        <f>1000*DW249*AT249*(DS249-DT249)/(100*DK249*(1000-AT249*DS249))</f>
        <v>0</v>
      </c>
      <c r="AH249">
        <f>(AI249 - AJ249 - DX249*1E3/(8.314*(DZ249+273.15)) * AL249/DW249 * AK249) * DW249/(100*DK249) * (1000 - DT249)/1000</f>
        <v>0</v>
      </c>
      <c r="AI249">
        <v>636.882754185759</v>
      </c>
      <c r="AJ249">
        <v>604.1567515151511</v>
      </c>
      <c r="AK249">
        <v>3.391296845736851</v>
      </c>
      <c r="AL249">
        <v>65.07899341637443</v>
      </c>
      <c r="AM249">
        <f>(AO249 - AN249 + DX249*1E3/(8.314*(DZ249+273.15)) * AQ249/DW249 * AP249) * DW249/(100*DK249) * 1000/(1000 - AO249)</f>
        <v>0</v>
      </c>
      <c r="AN249">
        <v>19.46738828022076</v>
      </c>
      <c r="AO249">
        <v>21.65638363636363</v>
      </c>
      <c r="AP249">
        <v>8.63964769177221E-05</v>
      </c>
      <c r="AQ249">
        <v>105.2538477165729</v>
      </c>
      <c r="AR249">
        <v>0</v>
      </c>
      <c r="AS249">
        <v>0</v>
      </c>
      <c r="AT249">
        <f>IF(AR249*$H$15&gt;=AV249,1.0,(AV249/(AV249-AR249*$H$15)))</f>
        <v>0</v>
      </c>
      <c r="AU249">
        <f>(AT249-1)*100</f>
        <v>0</v>
      </c>
      <c r="AV249">
        <f>MAX(0,($B$15+$C$15*EE249)/(1+$D$15*EE249)*DX249/(DZ249+273)*$E$15)</f>
        <v>0</v>
      </c>
      <c r="AW249" t="s">
        <v>437</v>
      </c>
      <c r="AX249" t="s">
        <v>437</v>
      </c>
      <c r="AY249">
        <v>0</v>
      </c>
      <c r="AZ249">
        <v>0</v>
      </c>
      <c r="BA249">
        <f>1-AY249/AZ249</f>
        <v>0</v>
      </c>
      <c r="BB249">
        <v>0</v>
      </c>
      <c r="BC249" t="s">
        <v>437</v>
      </c>
      <c r="BD249" t="s">
        <v>437</v>
      </c>
      <c r="BE249">
        <v>0</v>
      </c>
      <c r="BF249">
        <v>0</v>
      </c>
      <c r="BG249">
        <f>1-BE249/BF249</f>
        <v>0</v>
      </c>
      <c r="BH249">
        <v>0.5</v>
      </c>
      <c r="BI249">
        <f>DH249</f>
        <v>0</v>
      </c>
      <c r="BJ249">
        <f>K249</f>
        <v>0</v>
      </c>
      <c r="BK249">
        <f>BG249*BH249*BI249</f>
        <v>0</v>
      </c>
      <c r="BL249">
        <f>(BJ249-BB249)/BI249</f>
        <v>0</v>
      </c>
      <c r="BM249">
        <f>(AZ249-BF249)/BF249</f>
        <v>0</v>
      </c>
      <c r="BN249">
        <f>AY249/(BA249+AY249/BF249)</f>
        <v>0</v>
      </c>
      <c r="BO249" t="s">
        <v>437</v>
      </c>
      <c r="BP249">
        <v>0</v>
      </c>
      <c r="BQ249">
        <f>IF(BP249&lt;&gt;0, BP249, BN249)</f>
        <v>0</v>
      </c>
      <c r="BR249">
        <f>1-BQ249/BF249</f>
        <v>0</v>
      </c>
      <c r="BS249">
        <f>(BF249-BE249)/(BF249-BQ249)</f>
        <v>0</v>
      </c>
      <c r="BT249">
        <f>(AZ249-BF249)/(AZ249-BQ249)</f>
        <v>0</v>
      </c>
      <c r="BU249">
        <f>(BF249-BE249)/(BF249-AY249)</f>
        <v>0</v>
      </c>
      <c r="BV249">
        <f>(AZ249-BF249)/(AZ249-AY249)</f>
        <v>0</v>
      </c>
      <c r="BW249">
        <f>(BS249*BQ249/BE249)</f>
        <v>0</v>
      </c>
      <c r="BX249">
        <f>(1-BW249)</f>
        <v>0</v>
      </c>
      <c r="DG249">
        <f>$B$13*EF249+$C$13*EG249+$F$13*ER249*(1-EU249)</f>
        <v>0</v>
      </c>
      <c r="DH249">
        <f>DG249*DI249</f>
        <v>0</v>
      </c>
      <c r="DI249">
        <f>($B$13*$D$11+$C$13*$D$11+$F$13*((FE249+EW249)/MAX(FE249+EW249+FF249, 0.1)*$I$11+FF249/MAX(FE249+EW249+FF249, 0.1)*$J$11))/($B$13+$C$13+$F$13)</f>
        <v>0</v>
      </c>
      <c r="DJ249">
        <f>($B$13*$K$11+$C$13*$K$11+$F$13*((FE249+EW249)/MAX(FE249+EW249+FF249, 0.1)*$P$11+FF249/MAX(FE249+EW249+FF249, 0.1)*$Q$11))/($B$13+$C$13+$F$13)</f>
        <v>0</v>
      </c>
      <c r="DK249">
        <v>3.21</v>
      </c>
      <c r="DL249">
        <v>0.5</v>
      </c>
      <c r="DM249" t="s">
        <v>438</v>
      </c>
      <c r="DN249">
        <v>2</v>
      </c>
      <c r="DO249" t="b">
        <v>1</v>
      </c>
      <c r="DP249">
        <v>1759080091.714286</v>
      </c>
      <c r="DQ249">
        <v>566.8441071428571</v>
      </c>
      <c r="DR249">
        <v>608.8296428571427</v>
      </c>
      <c r="DS249">
        <v>21.64127857142856</v>
      </c>
      <c r="DT249">
        <v>19.40954285714286</v>
      </c>
      <c r="DU249">
        <v>567.6596071428572</v>
      </c>
      <c r="DV249">
        <v>21.35730714285714</v>
      </c>
      <c r="DW249">
        <v>499.9734285714285</v>
      </c>
      <c r="DX249">
        <v>90.88746428571429</v>
      </c>
      <c r="DY249">
        <v>0.06809819642857143</v>
      </c>
      <c r="DZ249">
        <v>28.63839285714286</v>
      </c>
      <c r="EA249">
        <v>30.02663214285715</v>
      </c>
      <c r="EB249">
        <v>999.9000000000002</v>
      </c>
      <c r="EC249">
        <v>0</v>
      </c>
      <c r="ED249">
        <v>0</v>
      </c>
      <c r="EE249">
        <v>10014.07928571429</v>
      </c>
      <c r="EF249">
        <v>0</v>
      </c>
      <c r="EG249">
        <v>10.99414285714285</v>
      </c>
      <c r="EH249">
        <v>-41.9855392857143</v>
      </c>
      <c r="EI249">
        <v>579.38275</v>
      </c>
      <c r="EJ249">
        <v>620.88125</v>
      </c>
      <c r="EK249">
        <v>2.231754642857143</v>
      </c>
      <c r="EL249">
        <v>608.8296428571427</v>
      </c>
      <c r="EM249">
        <v>19.40954285714286</v>
      </c>
      <c r="EN249">
        <v>1.966922857142857</v>
      </c>
      <c r="EO249">
        <v>1.764084285714286</v>
      </c>
      <c r="EP249">
        <v>17.18055</v>
      </c>
      <c r="EQ249">
        <v>15.47209285714286</v>
      </c>
      <c r="ER249">
        <v>2000.001071428571</v>
      </c>
      <c r="ES249">
        <v>0.9799978928571426</v>
      </c>
      <c r="ET249">
        <v>0.02000181428571429</v>
      </c>
      <c r="EU249">
        <v>0</v>
      </c>
      <c r="EV249">
        <v>459.6785</v>
      </c>
      <c r="EW249">
        <v>5.00078</v>
      </c>
      <c r="EX249">
        <v>9001.202857142858</v>
      </c>
      <c r="EY249">
        <v>16379.63214285714</v>
      </c>
      <c r="EZ249">
        <v>39.45082142857143</v>
      </c>
      <c r="FA249">
        <v>40.45724999999999</v>
      </c>
      <c r="FB249">
        <v>39.83464285714285</v>
      </c>
      <c r="FC249">
        <v>39.99067857142857</v>
      </c>
      <c r="FD249">
        <v>40.53117857142858</v>
      </c>
      <c r="FE249">
        <v>1955.098571428571</v>
      </c>
      <c r="FF249">
        <v>39.9</v>
      </c>
      <c r="FG249">
        <v>0</v>
      </c>
      <c r="FH249">
        <v>1759080092</v>
      </c>
      <c r="FI249">
        <v>0</v>
      </c>
      <c r="FJ249">
        <v>459.8548</v>
      </c>
      <c r="FK249">
        <v>12.83938460166687</v>
      </c>
      <c r="FL249">
        <v>248.2323073365416</v>
      </c>
      <c r="FM249">
        <v>9004.895200000001</v>
      </c>
      <c r="FN249">
        <v>15</v>
      </c>
      <c r="FO249">
        <v>0</v>
      </c>
      <c r="FP249" t="s">
        <v>439</v>
      </c>
      <c r="FQ249">
        <v>1746989605.5</v>
      </c>
      <c r="FR249">
        <v>1746989593.5</v>
      </c>
      <c r="FS249">
        <v>0</v>
      </c>
      <c r="FT249">
        <v>-0.274</v>
      </c>
      <c r="FU249">
        <v>-0.002</v>
      </c>
      <c r="FV249">
        <v>2.549</v>
      </c>
      <c r="FW249">
        <v>0.129</v>
      </c>
      <c r="FX249">
        <v>420</v>
      </c>
      <c r="FY249">
        <v>17</v>
      </c>
      <c r="FZ249">
        <v>0.02</v>
      </c>
      <c r="GA249">
        <v>0.04</v>
      </c>
      <c r="GB249">
        <v>-41.95501219512195</v>
      </c>
      <c r="GC249">
        <v>-0.9446362369338996</v>
      </c>
      <c r="GD249">
        <v>0.1283201164677756</v>
      </c>
      <c r="GE249">
        <v>0</v>
      </c>
      <c r="GF249">
        <v>459.1475294117647</v>
      </c>
      <c r="GG249">
        <v>13.07260503042624</v>
      </c>
      <c r="GH249">
        <v>1.299999869576785</v>
      </c>
      <c r="GI249">
        <v>0</v>
      </c>
      <c r="GJ249">
        <v>2.25157</v>
      </c>
      <c r="GK249">
        <v>-0.4463707317073131</v>
      </c>
      <c r="GL249">
        <v>0.04451735687812827</v>
      </c>
      <c r="GM249">
        <v>0</v>
      </c>
      <c r="GN249">
        <v>0</v>
      </c>
      <c r="GO249">
        <v>3</v>
      </c>
      <c r="GP249" t="s">
        <v>458</v>
      </c>
      <c r="GQ249">
        <v>3.10194</v>
      </c>
      <c r="GR249">
        <v>2.72658</v>
      </c>
      <c r="GS249">
        <v>0.113654</v>
      </c>
      <c r="GT249">
        <v>0.119179</v>
      </c>
      <c r="GU249">
        <v>0.100653</v>
      </c>
      <c r="GV249">
        <v>0.09467159999999999</v>
      </c>
      <c r="GW249">
        <v>23151.9</v>
      </c>
      <c r="GX249">
        <v>20904.9</v>
      </c>
      <c r="GY249">
        <v>26685</v>
      </c>
      <c r="GZ249">
        <v>23956</v>
      </c>
      <c r="HA249">
        <v>38402.8</v>
      </c>
      <c r="HB249">
        <v>32066.7</v>
      </c>
      <c r="HC249">
        <v>46595.1</v>
      </c>
      <c r="HD249">
        <v>37902.2</v>
      </c>
      <c r="HE249">
        <v>1.869</v>
      </c>
      <c r="HF249">
        <v>1.86168</v>
      </c>
      <c r="HG249">
        <v>0.12153</v>
      </c>
      <c r="HH249">
        <v>0</v>
      </c>
      <c r="HI249">
        <v>28.0326</v>
      </c>
      <c r="HJ249">
        <v>999.9</v>
      </c>
      <c r="HK249">
        <v>46.7</v>
      </c>
      <c r="HL249">
        <v>31.4</v>
      </c>
      <c r="HM249">
        <v>23.7132</v>
      </c>
      <c r="HN249">
        <v>61.451</v>
      </c>
      <c r="HO249">
        <v>22.2556</v>
      </c>
      <c r="HP249">
        <v>1</v>
      </c>
      <c r="HQ249">
        <v>0.143051</v>
      </c>
      <c r="HR249">
        <v>0.868576</v>
      </c>
      <c r="HS249">
        <v>20.2777</v>
      </c>
      <c r="HT249">
        <v>5.21085</v>
      </c>
      <c r="HU249">
        <v>11.98</v>
      </c>
      <c r="HV249">
        <v>4.9626</v>
      </c>
      <c r="HW249">
        <v>3.27445</v>
      </c>
      <c r="HX249">
        <v>9999</v>
      </c>
      <c r="HY249">
        <v>9999</v>
      </c>
      <c r="HZ249">
        <v>9999</v>
      </c>
      <c r="IA249">
        <v>33</v>
      </c>
      <c r="IB249">
        <v>1.86393</v>
      </c>
      <c r="IC249">
        <v>1.86006</v>
      </c>
      <c r="ID249">
        <v>1.85838</v>
      </c>
      <c r="IE249">
        <v>1.85974</v>
      </c>
      <c r="IF249">
        <v>1.85989</v>
      </c>
      <c r="IG249">
        <v>1.85837</v>
      </c>
      <c r="IH249">
        <v>1.85745</v>
      </c>
      <c r="II249">
        <v>1.85242</v>
      </c>
      <c r="IJ249">
        <v>0</v>
      </c>
      <c r="IK249">
        <v>0</v>
      </c>
      <c r="IL249">
        <v>0</v>
      </c>
      <c r="IM249">
        <v>0</v>
      </c>
      <c r="IN249" t="s">
        <v>441</v>
      </c>
      <c r="IO249" t="s">
        <v>442</v>
      </c>
      <c r="IP249" t="s">
        <v>443</v>
      </c>
      <c r="IQ249" t="s">
        <v>443</v>
      </c>
      <c r="IR249" t="s">
        <v>443</v>
      </c>
      <c r="IS249" t="s">
        <v>443</v>
      </c>
      <c r="IT249">
        <v>0</v>
      </c>
      <c r="IU249">
        <v>100</v>
      </c>
      <c r="IV249">
        <v>100</v>
      </c>
      <c r="IW249">
        <v>-0.798</v>
      </c>
      <c r="IX249">
        <v>0.2844</v>
      </c>
      <c r="IY249">
        <v>-0.819046093373875</v>
      </c>
      <c r="IZ249">
        <v>-0.0008311593448893811</v>
      </c>
      <c r="JA249">
        <v>1.768286430498992E-06</v>
      </c>
      <c r="JB249">
        <v>-5.176383660599935E-10</v>
      </c>
      <c r="JC249">
        <v>0.01793090377665582</v>
      </c>
      <c r="JD249">
        <v>0.002652576625932546</v>
      </c>
      <c r="JE249">
        <v>0.0004569377311329863</v>
      </c>
      <c r="JF249">
        <v>1.003524486243527E-07</v>
      </c>
      <c r="JG249">
        <v>2</v>
      </c>
      <c r="JH249">
        <v>1975</v>
      </c>
      <c r="JI249">
        <v>1</v>
      </c>
      <c r="JJ249">
        <v>26</v>
      </c>
      <c r="JK249">
        <v>201508.2</v>
      </c>
      <c r="JL249">
        <v>201508.4</v>
      </c>
      <c r="JM249">
        <v>1.60522</v>
      </c>
      <c r="JN249">
        <v>2.62939</v>
      </c>
      <c r="JO249">
        <v>1.49658</v>
      </c>
      <c r="JP249">
        <v>2.34497</v>
      </c>
      <c r="JQ249">
        <v>1.54907</v>
      </c>
      <c r="JR249">
        <v>2.4231</v>
      </c>
      <c r="JS249">
        <v>36.2459</v>
      </c>
      <c r="JT249">
        <v>24.1751</v>
      </c>
      <c r="JU249">
        <v>18</v>
      </c>
      <c r="JV249">
        <v>483.338</v>
      </c>
      <c r="JW249">
        <v>493.337</v>
      </c>
      <c r="JX249">
        <v>26.4924</v>
      </c>
      <c r="JY249">
        <v>29.094</v>
      </c>
      <c r="JZ249">
        <v>30.0003</v>
      </c>
      <c r="KA249">
        <v>29.2607</v>
      </c>
      <c r="KB249">
        <v>29.2445</v>
      </c>
      <c r="KC249">
        <v>32.2301</v>
      </c>
      <c r="KD249">
        <v>19.9372</v>
      </c>
      <c r="KE249">
        <v>79.511</v>
      </c>
      <c r="KF249">
        <v>26.4866</v>
      </c>
      <c r="KG249">
        <v>661.2380000000001</v>
      </c>
      <c r="KH249">
        <v>19.4165</v>
      </c>
      <c r="KI249">
        <v>101.879</v>
      </c>
      <c r="KJ249">
        <v>91.4049</v>
      </c>
    </row>
    <row r="250" spans="1:296">
      <c r="A250">
        <v>232</v>
      </c>
      <c r="B250">
        <v>1759080104.5</v>
      </c>
      <c r="C250">
        <v>7021.400000095367</v>
      </c>
      <c r="D250" t="s">
        <v>909</v>
      </c>
      <c r="E250" t="s">
        <v>910</v>
      </c>
      <c r="F250">
        <v>5</v>
      </c>
      <c r="G250" t="s">
        <v>832</v>
      </c>
      <c r="H250">
        <v>1759080097</v>
      </c>
      <c r="I250">
        <f>(J250)/1000</f>
        <v>0</v>
      </c>
      <c r="J250">
        <f>IF(DO250, AM250, AG250)</f>
        <v>0</v>
      </c>
      <c r="K250">
        <f>IF(DO250, AH250, AF250)</f>
        <v>0</v>
      </c>
      <c r="L250">
        <f>DQ250 - IF(AT250&gt;1, K250*DK250*100.0/(AV250), 0)</f>
        <v>0</v>
      </c>
      <c r="M250">
        <f>((S250-I250/2)*L250-K250)/(S250+I250/2)</f>
        <v>0</v>
      </c>
      <c r="N250">
        <f>M250*(DX250+DY250)/1000.0</f>
        <v>0</v>
      </c>
      <c r="O250">
        <f>(DQ250 - IF(AT250&gt;1, K250*DK250*100.0/(AV250), 0))*(DX250+DY250)/1000.0</f>
        <v>0</v>
      </c>
      <c r="P250">
        <f>2.0/((1/R250-1/Q250)+SIGN(R250)*SQRT((1/R250-1/Q250)*(1/R250-1/Q250) + 4*DL250/((DL250+1)*(DL250+1))*(2*1/R250*1/Q250-1/Q250*1/Q250)))</f>
        <v>0</v>
      </c>
      <c r="Q250">
        <f>IF(LEFT(DM250,1)&lt;&gt;"0",IF(LEFT(DM250,1)="1",3.0,DN250),$D$5+$E$5*(EE250*DX250/($K$5*1000))+$F$5*(EE250*DX250/($K$5*1000))*MAX(MIN(DK250,$J$5),$I$5)*MAX(MIN(DK250,$J$5),$I$5)+$G$5*MAX(MIN(DK250,$J$5),$I$5)*(EE250*DX250/($K$5*1000))+$H$5*(EE250*DX250/($K$5*1000))*(EE250*DX250/($K$5*1000)))</f>
        <v>0</v>
      </c>
      <c r="R250">
        <f>I250*(1000-(1000*0.61365*exp(17.502*V250/(240.97+V250))/(DX250+DY250)+DS250)/2)/(1000*0.61365*exp(17.502*V250/(240.97+V250))/(DX250+DY250)-DS250)</f>
        <v>0</v>
      </c>
      <c r="S250">
        <f>1/((DL250+1)/(P250/1.6)+1/(Q250/1.37)) + DL250/((DL250+1)/(P250/1.6) + DL250/(Q250/1.37))</f>
        <v>0</v>
      </c>
      <c r="T250">
        <f>(DG250*DJ250)</f>
        <v>0</v>
      </c>
      <c r="U250">
        <f>(DZ250+(T250+2*0.95*5.67E-8*(((DZ250+$B$9)+273)^4-(DZ250+273)^4)-44100*I250)/(1.84*29.3*Q250+8*0.95*5.67E-8*(DZ250+273)^3))</f>
        <v>0</v>
      </c>
      <c r="V250">
        <f>($C$9*EA250+$D$9*EB250+$E$9*U250)</f>
        <v>0</v>
      </c>
      <c r="W250">
        <f>0.61365*exp(17.502*V250/(240.97+V250))</f>
        <v>0</v>
      </c>
      <c r="X250">
        <f>(Y250/Z250*100)</f>
        <v>0</v>
      </c>
      <c r="Y250">
        <f>DS250*(DX250+DY250)/1000</f>
        <v>0</v>
      </c>
      <c r="Z250">
        <f>0.61365*exp(17.502*DZ250/(240.97+DZ250))</f>
        <v>0</v>
      </c>
      <c r="AA250">
        <f>(W250-DS250*(DX250+DY250)/1000)</f>
        <v>0</v>
      </c>
      <c r="AB250">
        <f>(-I250*44100)</f>
        <v>0</v>
      </c>
      <c r="AC250">
        <f>2*29.3*Q250*0.92*(DZ250-V250)</f>
        <v>0</v>
      </c>
      <c r="AD250">
        <f>2*0.95*5.67E-8*(((DZ250+$B$9)+273)^4-(V250+273)^4)</f>
        <v>0</v>
      </c>
      <c r="AE250">
        <f>T250+AD250+AB250+AC250</f>
        <v>0</v>
      </c>
      <c r="AF250">
        <f>DW250*AT250*(DR250-DQ250*(1000-AT250*DT250)/(1000-AT250*DS250))/(100*DK250)</f>
        <v>0</v>
      </c>
      <c r="AG250">
        <f>1000*DW250*AT250*(DS250-DT250)/(100*DK250*(1000-AT250*DS250))</f>
        <v>0</v>
      </c>
      <c r="AH250">
        <f>(AI250 - AJ250 - DX250*1E3/(8.314*(DZ250+273.15)) * AL250/DW250 * AK250) * DW250/(100*DK250) * (1000 - DT250)/1000</f>
        <v>0</v>
      </c>
      <c r="AI250">
        <v>654.1574734490175</v>
      </c>
      <c r="AJ250">
        <v>621.2347696969697</v>
      </c>
      <c r="AK250">
        <v>3.411866265173912</v>
      </c>
      <c r="AL250">
        <v>65.07899341637443</v>
      </c>
      <c r="AM250">
        <f>(AO250 - AN250 + DX250*1E3/(8.314*(DZ250+273.15)) * AQ250/DW250 * AP250) * DW250/(100*DK250) * 1000/(1000 - AO250)</f>
        <v>0</v>
      </c>
      <c r="AN250">
        <v>19.4760956866296</v>
      </c>
      <c r="AO250">
        <v>21.66296242424242</v>
      </c>
      <c r="AP250">
        <v>2.014168901905112E-05</v>
      </c>
      <c r="AQ250">
        <v>105.2538477165729</v>
      </c>
      <c r="AR250">
        <v>0</v>
      </c>
      <c r="AS250">
        <v>0</v>
      </c>
      <c r="AT250">
        <f>IF(AR250*$H$15&gt;=AV250,1.0,(AV250/(AV250-AR250*$H$15)))</f>
        <v>0</v>
      </c>
      <c r="AU250">
        <f>(AT250-1)*100</f>
        <v>0</v>
      </c>
      <c r="AV250">
        <f>MAX(0,($B$15+$C$15*EE250)/(1+$D$15*EE250)*DX250/(DZ250+273)*$E$15)</f>
        <v>0</v>
      </c>
      <c r="AW250" t="s">
        <v>437</v>
      </c>
      <c r="AX250" t="s">
        <v>437</v>
      </c>
      <c r="AY250">
        <v>0</v>
      </c>
      <c r="AZ250">
        <v>0</v>
      </c>
      <c r="BA250">
        <f>1-AY250/AZ250</f>
        <v>0</v>
      </c>
      <c r="BB250">
        <v>0</v>
      </c>
      <c r="BC250" t="s">
        <v>437</v>
      </c>
      <c r="BD250" t="s">
        <v>437</v>
      </c>
      <c r="BE250">
        <v>0</v>
      </c>
      <c r="BF250">
        <v>0</v>
      </c>
      <c r="BG250">
        <f>1-BE250/BF250</f>
        <v>0</v>
      </c>
      <c r="BH250">
        <v>0.5</v>
      </c>
      <c r="BI250">
        <f>DH250</f>
        <v>0</v>
      </c>
      <c r="BJ250">
        <f>K250</f>
        <v>0</v>
      </c>
      <c r="BK250">
        <f>BG250*BH250*BI250</f>
        <v>0</v>
      </c>
      <c r="BL250">
        <f>(BJ250-BB250)/BI250</f>
        <v>0</v>
      </c>
      <c r="BM250">
        <f>(AZ250-BF250)/BF250</f>
        <v>0</v>
      </c>
      <c r="BN250">
        <f>AY250/(BA250+AY250/BF250)</f>
        <v>0</v>
      </c>
      <c r="BO250" t="s">
        <v>437</v>
      </c>
      <c r="BP250">
        <v>0</v>
      </c>
      <c r="BQ250">
        <f>IF(BP250&lt;&gt;0, BP250, BN250)</f>
        <v>0</v>
      </c>
      <c r="BR250">
        <f>1-BQ250/BF250</f>
        <v>0</v>
      </c>
      <c r="BS250">
        <f>(BF250-BE250)/(BF250-BQ250)</f>
        <v>0</v>
      </c>
      <c r="BT250">
        <f>(AZ250-BF250)/(AZ250-BQ250)</f>
        <v>0</v>
      </c>
      <c r="BU250">
        <f>(BF250-BE250)/(BF250-AY250)</f>
        <v>0</v>
      </c>
      <c r="BV250">
        <f>(AZ250-BF250)/(AZ250-AY250)</f>
        <v>0</v>
      </c>
      <c r="BW250">
        <f>(BS250*BQ250/BE250)</f>
        <v>0</v>
      </c>
      <c r="BX250">
        <f>(1-BW250)</f>
        <v>0</v>
      </c>
      <c r="DG250">
        <f>$B$13*EF250+$C$13*EG250+$F$13*ER250*(1-EU250)</f>
        <v>0</v>
      </c>
      <c r="DH250">
        <f>DG250*DI250</f>
        <v>0</v>
      </c>
      <c r="DI250">
        <f>($B$13*$D$11+$C$13*$D$11+$F$13*((FE250+EW250)/MAX(FE250+EW250+FF250, 0.1)*$I$11+FF250/MAX(FE250+EW250+FF250, 0.1)*$J$11))/($B$13+$C$13+$F$13)</f>
        <v>0</v>
      </c>
      <c r="DJ250">
        <f>($B$13*$K$11+$C$13*$K$11+$F$13*((FE250+EW250)/MAX(FE250+EW250+FF250, 0.1)*$P$11+FF250/MAX(FE250+EW250+FF250, 0.1)*$Q$11))/($B$13+$C$13+$F$13)</f>
        <v>0</v>
      </c>
      <c r="DK250">
        <v>3.21</v>
      </c>
      <c r="DL250">
        <v>0.5</v>
      </c>
      <c r="DM250" t="s">
        <v>438</v>
      </c>
      <c r="DN250">
        <v>2</v>
      </c>
      <c r="DO250" t="b">
        <v>1</v>
      </c>
      <c r="DP250">
        <v>1759080097</v>
      </c>
      <c r="DQ250">
        <v>584.4513333333334</v>
      </c>
      <c r="DR250">
        <v>626.5981851851851</v>
      </c>
      <c r="DS250">
        <v>21.64954074074074</v>
      </c>
      <c r="DT250">
        <v>19.44661111111111</v>
      </c>
      <c r="DU250">
        <v>585.2546296296296</v>
      </c>
      <c r="DV250">
        <v>21.36538148148148</v>
      </c>
      <c r="DW250">
        <v>500.0201851851851</v>
      </c>
      <c r="DX250">
        <v>90.88712962962964</v>
      </c>
      <c r="DY250">
        <v>0.06825602962962962</v>
      </c>
      <c r="DZ250">
        <v>28.61578888888889</v>
      </c>
      <c r="EA250">
        <v>30.01837407407407</v>
      </c>
      <c r="EB250">
        <v>999.9000000000001</v>
      </c>
      <c r="EC250">
        <v>0</v>
      </c>
      <c r="ED250">
        <v>0</v>
      </c>
      <c r="EE250">
        <v>10007.0537037037</v>
      </c>
      <c r="EF250">
        <v>0</v>
      </c>
      <c r="EG250">
        <v>10.99939259259259</v>
      </c>
      <c r="EH250">
        <v>-42.14691481481482</v>
      </c>
      <c r="EI250">
        <v>597.3845555555555</v>
      </c>
      <c r="EJ250">
        <v>639.0254814814814</v>
      </c>
      <c r="EK250">
        <v>2.202942222222223</v>
      </c>
      <c r="EL250">
        <v>626.5981851851851</v>
      </c>
      <c r="EM250">
        <v>19.44661111111111</v>
      </c>
      <c r="EN250">
        <v>1.967665555555556</v>
      </c>
      <c r="EO250">
        <v>1.767446296296296</v>
      </c>
      <c r="EP250">
        <v>17.18651481481482</v>
      </c>
      <c r="EQ250">
        <v>15.50179259259259</v>
      </c>
      <c r="ER250">
        <v>2000.004814814815</v>
      </c>
      <c r="ES250">
        <v>0.9799978888888886</v>
      </c>
      <c r="ET250">
        <v>0.02000181851851852</v>
      </c>
      <c r="EU250">
        <v>0</v>
      </c>
      <c r="EV250">
        <v>460.7532962962964</v>
      </c>
      <c r="EW250">
        <v>5.00078</v>
      </c>
      <c r="EX250">
        <v>9022.805925925924</v>
      </c>
      <c r="EY250">
        <v>16379.65925925926</v>
      </c>
      <c r="EZ250">
        <v>39.43970370370371</v>
      </c>
      <c r="FA250">
        <v>40.45099999999999</v>
      </c>
      <c r="FB250">
        <v>39.84007407407407</v>
      </c>
      <c r="FC250">
        <v>39.9811111111111</v>
      </c>
      <c r="FD250">
        <v>40.52077777777778</v>
      </c>
      <c r="FE250">
        <v>1955.09962962963</v>
      </c>
      <c r="FF250">
        <v>39.9</v>
      </c>
      <c r="FG250">
        <v>0</v>
      </c>
      <c r="FH250">
        <v>1759080096.8</v>
      </c>
      <c r="FI250">
        <v>0</v>
      </c>
      <c r="FJ250">
        <v>460.834</v>
      </c>
      <c r="FK250">
        <v>12.82900002644268</v>
      </c>
      <c r="FL250">
        <v>239.995385006874</v>
      </c>
      <c r="FM250">
        <v>9024.471600000001</v>
      </c>
      <c r="FN250">
        <v>15</v>
      </c>
      <c r="FO250">
        <v>0</v>
      </c>
      <c r="FP250" t="s">
        <v>439</v>
      </c>
      <c r="FQ250">
        <v>1746989605.5</v>
      </c>
      <c r="FR250">
        <v>1746989593.5</v>
      </c>
      <c r="FS250">
        <v>0</v>
      </c>
      <c r="FT250">
        <v>-0.274</v>
      </c>
      <c r="FU250">
        <v>-0.002</v>
      </c>
      <c r="FV250">
        <v>2.549</v>
      </c>
      <c r="FW250">
        <v>0.129</v>
      </c>
      <c r="FX250">
        <v>420</v>
      </c>
      <c r="FY250">
        <v>17</v>
      </c>
      <c r="FZ250">
        <v>0.02</v>
      </c>
      <c r="GA250">
        <v>0.04</v>
      </c>
      <c r="GB250">
        <v>-42.06233902439025</v>
      </c>
      <c r="GC250">
        <v>-1.726160278745607</v>
      </c>
      <c r="GD250">
        <v>0.1844359759071001</v>
      </c>
      <c r="GE250">
        <v>0</v>
      </c>
      <c r="GF250">
        <v>460.1557058823529</v>
      </c>
      <c r="GG250">
        <v>12.40305577365384</v>
      </c>
      <c r="GH250">
        <v>1.234895840556698</v>
      </c>
      <c r="GI250">
        <v>0</v>
      </c>
      <c r="GJ250">
        <v>2.221864634146342</v>
      </c>
      <c r="GK250">
        <v>-0.356404599303135</v>
      </c>
      <c r="GL250">
        <v>0.03697609709763147</v>
      </c>
      <c r="GM250">
        <v>0</v>
      </c>
      <c r="GN250">
        <v>0</v>
      </c>
      <c r="GO250">
        <v>3</v>
      </c>
      <c r="GP250" t="s">
        <v>458</v>
      </c>
      <c r="GQ250">
        <v>3.10191</v>
      </c>
      <c r="GR250">
        <v>2.72629</v>
      </c>
      <c r="GS250">
        <v>0.115893</v>
      </c>
      <c r="GT250">
        <v>0.121383</v>
      </c>
      <c r="GU250">
        <v>0.100672</v>
      </c>
      <c r="GV250">
        <v>0.09469710000000001</v>
      </c>
      <c r="GW250">
        <v>23093.3</v>
      </c>
      <c r="GX250">
        <v>20853</v>
      </c>
      <c r="GY250">
        <v>26684.8</v>
      </c>
      <c r="GZ250">
        <v>23956.5</v>
      </c>
      <c r="HA250">
        <v>38402.1</v>
      </c>
      <c r="HB250">
        <v>32066.3</v>
      </c>
      <c r="HC250">
        <v>46594.8</v>
      </c>
      <c r="HD250">
        <v>37902.5</v>
      </c>
      <c r="HE250">
        <v>1.8689</v>
      </c>
      <c r="HF250">
        <v>1.86165</v>
      </c>
      <c r="HG250">
        <v>0.121474</v>
      </c>
      <c r="HH250">
        <v>0</v>
      </c>
      <c r="HI250">
        <v>28.0228</v>
      </c>
      <c r="HJ250">
        <v>999.9</v>
      </c>
      <c r="HK250">
        <v>46.7</v>
      </c>
      <c r="HL250">
        <v>31.4</v>
      </c>
      <c r="HM250">
        <v>23.7138</v>
      </c>
      <c r="HN250">
        <v>61.521</v>
      </c>
      <c r="HO250">
        <v>22.0673</v>
      </c>
      <c r="HP250">
        <v>1</v>
      </c>
      <c r="HQ250">
        <v>0.143382</v>
      </c>
      <c r="HR250">
        <v>0.848314</v>
      </c>
      <c r="HS250">
        <v>20.2778</v>
      </c>
      <c r="HT250">
        <v>5.211</v>
      </c>
      <c r="HU250">
        <v>11.98</v>
      </c>
      <c r="HV250">
        <v>4.9627</v>
      </c>
      <c r="HW250">
        <v>3.27445</v>
      </c>
      <c r="HX250">
        <v>9999</v>
      </c>
      <c r="HY250">
        <v>9999</v>
      </c>
      <c r="HZ250">
        <v>9999</v>
      </c>
      <c r="IA250">
        <v>33</v>
      </c>
      <c r="IB250">
        <v>1.86393</v>
      </c>
      <c r="IC250">
        <v>1.8601</v>
      </c>
      <c r="ID250">
        <v>1.85837</v>
      </c>
      <c r="IE250">
        <v>1.85974</v>
      </c>
      <c r="IF250">
        <v>1.85989</v>
      </c>
      <c r="IG250">
        <v>1.85837</v>
      </c>
      <c r="IH250">
        <v>1.85745</v>
      </c>
      <c r="II250">
        <v>1.85242</v>
      </c>
      <c r="IJ250">
        <v>0</v>
      </c>
      <c r="IK250">
        <v>0</v>
      </c>
      <c r="IL250">
        <v>0</v>
      </c>
      <c r="IM250">
        <v>0</v>
      </c>
      <c r="IN250" t="s">
        <v>441</v>
      </c>
      <c r="IO250" t="s">
        <v>442</v>
      </c>
      <c r="IP250" t="s">
        <v>443</v>
      </c>
      <c r="IQ250" t="s">
        <v>443</v>
      </c>
      <c r="IR250" t="s">
        <v>443</v>
      </c>
      <c r="IS250" t="s">
        <v>443</v>
      </c>
      <c r="IT250">
        <v>0</v>
      </c>
      <c r="IU250">
        <v>100</v>
      </c>
      <c r="IV250">
        <v>100</v>
      </c>
      <c r="IW250">
        <v>-0.785</v>
      </c>
      <c r="IX250">
        <v>0.2845</v>
      </c>
      <c r="IY250">
        <v>-0.819046093373875</v>
      </c>
      <c r="IZ250">
        <v>-0.0008311593448893811</v>
      </c>
      <c r="JA250">
        <v>1.768286430498992E-06</v>
      </c>
      <c r="JB250">
        <v>-5.176383660599935E-10</v>
      </c>
      <c r="JC250">
        <v>0.01793090377665582</v>
      </c>
      <c r="JD250">
        <v>0.002652576625932546</v>
      </c>
      <c r="JE250">
        <v>0.0004569377311329863</v>
      </c>
      <c r="JF250">
        <v>1.003524486243527E-07</v>
      </c>
      <c r="JG250">
        <v>2</v>
      </c>
      <c r="JH250">
        <v>1975</v>
      </c>
      <c r="JI250">
        <v>1</v>
      </c>
      <c r="JJ250">
        <v>26</v>
      </c>
      <c r="JK250">
        <v>201508.3</v>
      </c>
      <c r="JL250">
        <v>201508.5</v>
      </c>
      <c r="JM250">
        <v>1.64062</v>
      </c>
      <c r="JN250">
        <v>2.63062</v>
      </c>
      <c r="JO250">
        <v>1.49658</v>
      </c>
      <c r="JP250">
        <v>2.34497</v>
      </c>
      <c r="JQ250">
        <v>1.54907</v>
      </c>
      <c r="JR250">
        <v>2.43774</v>
      </c>
      <c r="JS250">
        <v>36.2459</v>
      </c>
      <c r="JT250">
        <v>24.1751</v>
      </c>
      <c r="JU250">
        <v>18</v>
      </c>
      <c r="JV250">
        <v>483.299</v>
      </c>
      <c r="JW250">
        <v>493.341</v>
      </c>
      <c r="JX250">
        <v>26.475</v>
      </c>
      <c r="JY250">
        <v>29.0965</v>
      </c>
      <c r="JZ250">
        <v>30.0004</v>
      </c>
      <c r="KA250">
        <v>29.2633</v>
      </c>
      <c r="KB250">
        <v>29.247</v>
      </c>
      <c r="KC250">
        <v>32.948</v>
      </c>
      <c r="KD250">
        <v>19.9372</v>
      </c>
      <c r="KE250">
        <v>79.511</v>
      </c>
      <c r="KF250">
        <v>26.471</v>
      </c>
      <c r="KG250">
        <v>674.598</v>
      </c>
      <c r="KH250">
        <v>19.4165</v>
      </c>
      <c r="KI250">
        <v>101.878</v>
      </c>
      <c r="KJ250">
        <v>91.40600000000001</v>
      </c>
    </row>
    <row r="251" spans="1:296">
      <c r="A251">
        <v>233</v>
      </c>
      <c r="B251">
        <v>1759080109.5</v>
      </c>
      <c r="C251">
        <v>7026.400000095367</v>
      </c>
      <c r="D251" t="s">
        <v>911</v>
      </c>
      <c r="E251" t="s">
        <v>912</v>
      </c>
      <c r="F251">
        <v>5</v>
      </c>
      <c r="G251" t="s">
        <v>832</v>
      </c>
      <c r="H251">
        <v>1759080101.714286</v>
      </c>
      <c r="I251">
        <f>(J251)/1000</f>
        <v>0</v>
      </c>
      <c r="J251">
        <f>IF(DO251, AM251, AG251)</f>
        <v>0</v>
      </c>
      <c r="K251">
        <f>IF(DO251, AH251, AF251)</f>
        <v>0</v>
      </c>
      <c r="L251">
        <f>DQ251 - IF(AT251&gt;1, K251*DK251*100.0/(AV251), 0)</f>
        <v>0</v>
      </c>
      <c r="M251">
        <f>((S251-I251/2)*L251-K251)/(S251+I251/2)</f>
        <v>0</v>
      </c>
      <c r="N251">
        <f>M251*(DX251+DY251)/1000.0</f>
        <v>0</v>
      </c>
      <c r="O251">
        <f>(DQ251 - IF(AT251&gt;1, K251*DK251*100.0/(AV251), 0))*(DX251+DY251)/1000.0</f>
        <v>0</v>
      </c>
      <c r="P251">
        <f>2.0/((1/R251-1/Q251)+SIGN(R251)*SQRT((1/R251-1/Q251)*(1/R251-1/Q251) + 4*DL251/((DL251+1)*(DL251+1))*(2*1/R251*1/Q251-1/Q251*1/Q251)))</f>
        <v>0</v>
      </c>
      <c r="Q251">
        <f>IF(LEFT(DM251,1)&lt;&gt;"0",IF(LEFT(DM251,1)="1",3.0,DN251),$D$5+$E$5*(EE251*DX251/($K$5*1000))+$F$5*(EE251*DX251/($K$5*1000))*MAX(MIN(DK251,$J$5),$I$5)*MAX(MIN(DK251,$J$5),$I$5)+$G$5*MAX(MIN(DK251,$J$5),$I$5)*(EE251*DX251/($K$5*1000))+$H$5*(EE251*DX251/($K$5*1000))*(EE251*DX251/($K$5*1000)))</f>
        <v>0</v>
      </c>
      <c r="R251">
        <f>I251*(1000-(1000*0.61365*exp(17.502*V251/(240.97+V251))/(DX251+DY251)+DS251)/2)/(1000*0.61365*exp(17.502*V251/(240.97+V251))/(DX251+DY251)-DS251)</f>
        <v>0</v>
      </c>
      <c r="S251">
        <f>1/((DL251+1)/(P251/1.6)+1/(Q251/1.37)) + DL251/((DL251+1)/(P251/1.6) + DL251/(Q251/1.37))</f>
        <v>0</v>
      </c>
      <c r="T251">
        <f>(DG251*DJ251)</f>
        <v>0</v>
      </c>
      <c r="U251">
        <f>(DZ251+(T251+2*0.95*5.67E-8*(((DZ251+$B$9)+273)^4-(DZ251+273)^4)-44100*I251)/(1.84*29.3*Q251+8*0.95*5.67E-8*(DZ251+273)^3))</f>
        <v>0</v>
      </c>
      <c r="V251">
        <f>($C$9*EA251+$D$9*EB251+$E$9*U251)</f>
        <v>0</v>
      </c>
      <c r="W251">
        <f>0.61365*exp(17.502*V251/(240.97+V251))</f>
        <v>0</v>
      </c>
      <c r="X251">
        <f>(Y251/Z251*100)</f>
        <v>0</v>
      </c>
      <c r="Y251">
        <f>DS251*(DX251+DY251)/1000</f>
        <v>0</v>
      </c>
      <c r="Z251">
        <f>0.61365*exp(17.502*DZ251/(240.97+DZ251))</f>
        <v>0</v>
      </c>
      <c r="AA251">
        <f>(W251-DS251*(DX251+DY251)/1000)</f>
        <v>0</v>
      </c>
      <c r="AB251">
        <f>(-I251*44100)</f>
        <v>0</v>
      </c>
      <c r="AC251">
        <f>2*29.3*Q251*0.92*(DZ251-V251)</f>
        <v>0</v>
      </c>
      <c r="AD251">
        <f>2*0.95*5.67E-8*(((DZ251+$B$9)+273)^4-(V251+273)^4)</f>
        <v>0</v>
      </c>
      <c r="AE251">
        <f>T251+AD251+AB251+AC251</f>
        <v>0</v>
      </c>
      <c r="AF251">
        <f>DW251*AT251*(DR251-DQ251*(1000-AT251*DT251)/(1000-AT251*DS251))/(100*DK251)</f>
        <v>0</v>
      </c>
      <c r="AG251">
        <f>1000*DW251*AT251*(DS251-DT251)/(100*DK251*(1000-AT251*DS251))</f>
        <v>0</v>
      </c>
      <c r="AH251">
        <f>(AI251 - AJ251 - DX251*1E3/(8.314*(DZ251+273.15)) * AL251/DW251 * AK251) * DW251/(100*DK251) * (1000 - DT251)/1000</f>
        <v>0</v>
      </c>
      <c r="AI251">
        <v>671.407386772286</v>
      </c>
      <c r="AJ251">
        <v>638.430103030303</v>
      </c>
      <c r="AK251">
        <v>3.44800554670375</v>
      </c>
      <c r="AL251">
        <v>65.07899341637443</v>
      </c>
      <c r="AM251">
        <f>(AO251 - AN251 + DX251*1E3/(8.314*(DZ251+273.15)) * AQ251/DW251 * AP251) * DW251/(100*DK251) * 1000/(1000 - AO251)</f>
        <v>0</v>
      </c>
      <c r="AN251">
        <v>19.48211537679878</v>
      </c>
      <c r="AO251">
        <v>21.66313696969697</v>
      </c>
      <c r="AP251">
        <v>-5.393495031693731E-06</v>
      </c>
      <c r="AQ251">
        <v>105.2538477165729</v>
      </c>
      <c r="AR251">
        <v>0</v>
      </c>
      <c r="AS251">
        <v>0</v>
      </c>
      <c r="AT251">
        <f>IF(AR251*$H$15&gt;=AV251,1.0,(AV251/(AV251-AR251*$H$15)))</f>
        <v>0</v>
      </c>
      <c r="AU251">
        <f>(AT251-1)*100</f>
        <v>0</v>
      </c>
      <c r="AV251">
        <f>MAX(0,($B$15+$C$15*EE251)/(1+$D$15*EE251)*DX251/(DZ251+273)*$E$15)</f>
        <v>0</v>
      </c>
      <c r="AW251" t="s">
        <v>437</v>
      </c>
      <c r="AX251" t="s">
        <v>437</v>
      </c>
      <c r="AY251">
        <v>0</v>
      </c>
      <c r="AZ251">
        <v>0</v>
      </c>
      <c r="BA251">
        <f>1-AY251/AZ251</f>
        <v>0</v>
      </c>
      <c r="BB251">
        <v>0</v>
      </c>
      <c r="BC251" t="s">
        <v>437</v>
      </c>
      <c r="BD251" t="s">
        <v>437</v>
      </c>
      <c r="BE251">
        <v>0</v>
      </c>
      <c r="BF251">
        <v>0</v>
      </c>
      <c r="BG251">
        <f>1-BE251/BF251</f>
        <v>0</v>
      </c>
      <c r="BH251">
        <v>0.5</v>
      </c>
      <c r="BI251">
        <f>DH251</f>
        <v>0</v>
      </c>
      <c r="BJ251">
        <f>K251</f>
        <v>0</v>
      </c>
      <c r="BK251">
        <f>BG251*BH251*BI251</f>
        <v>0</v>
      </c>
      <c r="BL251">
        <f>(BJ251-BB251)/BI251</f>
        <v>0</v>
      </c>
      <c r="BM251">
        <f>(AZ251-BF251)/BF251</f>
        <v>0</v>
      </c>
      <c r="BN251">
        <f>AY251/(BA251+AY251/BF251)</f>
        <v>0</v>
      </c>
      <c r="BO251" t="s">
        <v>437</v>
      </c>
      <c r="BP251">
        <v>0</v>
      </c>
      <c r="BQ251">
        <f>IF(BP251&lt;&gt;0, BP251, BN251)</f>
        <v>0</v>
      </c>
      <c r="BR251">
        <f>1-BQ251/BF251</f>
        <v>0</v>
      </c>
      <c r="BS251">
        <f>(BF251-BE251)/(BF251-BQ251)</f>
        <v>0</v>
      </c>
      <c r="BT251">
        <f>(AZ251-BF251)/(AZ251-BQ251)</f>
        <v>0</v>
      </c>
      <c r="BU251">
        <f>(BF251-BE251)/(BF251-AY251)</f>
        <v>0</v>
      </c>
      <c r="BV251">
        <f>(AZ251-BF251)/(AZ251-AY251)</f>
        <v>0</v>
      </c>
      <c r="BW251">
        <f>(BS251*BQ251/BE251)</f>
        <v>0</v>
      </c>
      <c r="BX251">
        <f>(1-BW251)</f>
        <v>0</v>
      </c>
      <c r="DG251">
        <f>$B$13*EF251+$C$13*EG251+$F$13*ER251*(1-EU251)</f>
        <v>0</v>
      </c>
      <c r="DH251">
        <f>DG251*DI251</f>
        <v>0</v>
      </c>
      <c r="DI251">
        <f>($B$13*$D$11+$C$13*$D$11+$F$13*((FE251+EW251)/MAX(FE251+EW251+FF251, 0.1)*$I$11+FF251/MAX(FE251+EW251+FF251, 0.1)*$J$11))/($B$13+$C$13+$F$13)</f>
        <v>0</v>
      </c>
      <c r="DJ251">
        <f>($B$13*$K$11+$C$13*$K$11+$F$13*((FE251+EW251)/MAX(FE251+EW251+FF251, 0.1)*$P$11+FF251/MAX(FE251+EW251+FF251, 0.1)*$Q$11))/($B$13+$C$13+$F$13)</f>
        <v>0</v>
      </c>
      <c r="DK251">
        <v>3.21</v>
      </c>
      <c r="DL251">
        <v>0.5</v>
      </c>
      <c r="DM251" t="s">
        <v>438</v>
      </c>
      <c r="DN251">
        <v>2</v>
      </c>
      <c r="DO251" t="b">
        <v>1</v>
      </c>
      <c r="DP251">
        <v>1759080101.714286</v>
      </c>
      <c r="DQ251">
        <v>600.1771785714285</v>
      </c>
      <c r="DR251">
        <v>642.4472142857143</v>
      </c>
      <c r="DS251">
        <v>21.65705714285714</v>
      </c>
      <c r="DT251">
        <v>19.4707</v>
      </c>
      <c r="DU251">
        <v>600.9691071428572</v>
      </c>
      <c r="DV251">
        <v>21.372725</v>
      </c>
      <c r="DW251">
        <v>500.0184285714287</v>
      </c>
      <c r="DX251">
        <v>90.88744999999999</v>
      </c>
      <c r="DY251">
        <v>0.06826739999999999</v>
      </c>
      <c r="DZ251">
        <v>28.59585357142857</v>
      </c>
      <c r="EA251">
        <v>30.00818214285715</v>
      </c>
      <c r="EB251">
        <v>999.9000000000002</v>
      </c>
      <c r="EC251">
        <v>0</v>
      </c>
      <c r="ED251">
        <v>0</v>
      </c>
      <c r="EE251">
        <v>10001.04642857143</v>
      </c>
      <c r="EF251">
        <v>0</v>
      </c>
      <c r="EG251">
        <v>11.37557857142857</v>
      </c>
      <c r="EH251">
        <v>-42.27009642857143</v>
      </c>
      <c r="EI251">
        <v>613.4631428571428</v>
      </c>
      <c r="EJ251">
        <v>655.2047142857144</v>
      </c>
      <c r="EK251">
        <v>2.186358928571428</v>
      </c>
      <c r="EL251">
        <v>642.4472142857143</v>
      </c>
      <c r="EM251">
        <v>19.4707</v>
      </c>
      <c r="EN251">
        <v>1.968354642857143</v>
      </c>
      <c r="EO251">
        <v>1.7696425</v>
      </c>
      <c r="EP251">
        <v>17.19205</v>
      </c>
      <c r="EQ251">
        <v>15.52117857142857</v>
      </c>
      <c r="ER251">
        <v>1999.993571428571</v>
      </c>
      <c r="ES251">
        <v>0.9799977857142854</v>
      </c>
      <c r="ET251">
        <v>0.02000191785714286</v>
      </c>
      <c r="EU251">
        <v>0</v>
      </c>
      <c r="EV251">
        <v>461.7239285714286</v>
      </c>
      <c r="EW251">
        <v>5.00078</v>
      </c>
      <c r="EX251">
        <v>9041.621428571429</v>
      </c>
      <c r="EY251">
        <v>16379.56785714286</v>
      </c>
      <c r="EZ251">
        <v>39.43960714285714</v>
      </c>
      <c r="FA251">
        <v>40.4595</v>
      </c>
      <c r="FB251">
        <v>39.84357142857142</v>
      </c>
      <c r="FC251">
        <v>39.98174999999999</v>
      </c>
      <c r="FD251">
        <v>40.50885714285715</v>
      </c>
      <c r="FE251">
        <v>1955.088928571429</v>
      </c>
      <c r="FF251">
        <v>39.9</v>
      </c>
      <c r="FG251">
        <v>0</v>
      </c>
      <c r="FH251">
        <v>1759080102.2</v>
      </c>
      <c r="FI251">
        <v>0</v>
      </c>
      <c r="FJ251">
        <v>461.9031923076924</v>
      </c>
      <c r="FK251">
        <v>11.15415384351476</v>
      </c>
      <c r="FL251">
        <v>235.5008548906626</v>
      </c>
      <c r="FM251">
        <v>9044.766153846153</v>
      </c>
      <c r="FN251">
        <v>15</v>
      </c>
      <c r="FO251">
        <v>0</v>
      </c>
      <c r="FP251" t="s">
        <v>439</v>
      </c>
      <c r="FQ251">
        <v>1746989605.5</v>
      </c>
      <c r="FR251">
        <v>1746989593.5</v>
      </c>
      <c r="FS251">
        <v>0</v>
      </c>
      <c r="FT251">
        <v>-0.274</v>
      </c>
      <c r="FU251">
        <v>-0.002</v>
      </c>
      <c r="FV251">
        <v>2.549</v>
      </c>
      <c r="FW251">
        <v>0.129</v>
      </c>
      <c r="FX251">
        <v>420</v>
      </c>
      <c r="FY251">
        <v>17</v>
      </c>
      <c r="FZ251">
        <v>0.02</v>
      </c>
      <c r="GA251">
        <v>0.04</v>
      </c>
      <c r="GB251">
        <v>-42.210655</v>
      </c>
      <c r="GC251">
        <v>-1.676154596622804</v>
      </c>
      <c r="GD251">
        <v>0.1800295488940634</v>
      </c>
      <c r="GE251">
        <v>0</v>
      </c>
      <c r="GF251">
        <v>461.0090588235294</v>
      </c>
      <c r="GG251">
        <v>12.1805347444533</v>
      </c>
      <c r="GH251">
        <v>1.215066663413904</v>
      </c>
      <c r="GI251">
        <v>0</v>
      </c>
      <c r="GJ251">
        <v>2.20043475</v>
      </c>
      <c r="GK251">
        <v>-0.2114882926829365</v>
      </c>
      <c r="GL251">
        <v>0.02411142892774091</v>
      </c>
      <c r="GM251">
        <v>0</v>
      </c>
      <c r="GN251">
        <v>0</v>
      </c>
      <c r="GO251">
        <v>3</v>
      </c>
      <c r="GP251" t="s">
        <v>458</v>
      </c>
      <c r="GQ251">
        <v>3.10197</v>
      </c>
      <c r="GR251">
        <v>2.72614</v>
      </c>
      <c r="GS251">
        <v>0.118111</v>
      </c>
      <c r="GT251">
        <v>0.123525</v>
      </c>
      <c r="GU251">
        <v>0.100672</v>
      </c>
      <c r="GV251">
        <v>0.0947229</v>
      </c>
      <c r="GW251">
        <v>23035.2</v>
      </c>
      <c r="GX251">
        <v>20801.8</v>
      </c>
      <c r="GY251">
        <v>26684.6</v>
      </c>
      <c r="GZ251">
        <v>23956.2</v>
      </c>
      <c r="HA251">
        <v>38402.2</v>
      </c>
      <c r="HB251">
        <v>32065.3</v>
      </c>
      <c r="HC251">
        <v>46594.7</v>
      </c>
      <c r="HD251">
        <v>37902.2</v>
      </c>
      <c r="HE251">
        <v>1.8689</v>
      </c>
      <c r="HF251">
        <v>1.86182</v>
      </c>
      <c r="HG251">
        <v>0.12074</v>
      </c>
      <c r="HH251">
        <v>0</v>
      </c>
      <c r="HI251">
        <v>28.0135</v>
      </c>
      <c r="HJ251">
        <v>999.9</v>
      </c>
      <c r="HK251">
        <v>46.7</v>
      </c>
      <c r="HL251">
        <v>31.4</v>
      </c>
      <c r="HM251">
        <v>23.7142</v>
      </c>
      <c r="HN251">
        <v>61.591</v>
      </c>
      <c r="HO251">
        <v>22.1154</v>
      </c>
      <c r="HP251">
        <v>1</v>
      </c>
      <c r="HQ251">
        <v>0.143532</v>
      </c>
      <c r="HR251">
        <v>-0.0420507</v>
      </c>
      <c r="HS251">
        <v>20.2753</v>
      </c>
      <c r="HT251">
        <v>5.21145</v>
      </c>
      <c r="HU251">
        <v>11.98</v>
      </c>
      <c r="HV251">
        <v>4.963</v>
      </c>
      <c r="HW251">
        <v>3.27455</v>
      </c>
      <c r="HX251">
        <v>9999</v>
      </c>
      <c r="HY251">
        <v>9999</v>
      </c>
      <c r="HZ251">
        <v>9999</v>
      </c>
      <c r="IA251">
        <v>33</v>
      </c>
      <c r="IB251">
        <v>1.86391</v>
      </c>
      <c r="IC251">
        <v>1.86006</v>
      </c>
      <c r="ID251">
        <v>1.85837</v>
      </c>
      <c r="IE251">
        <v>1.85974</v>
      </c>
      <c r="IF251">
        <v>1.85989</v>
      </c>
      <c r="IG251">
        <v>1.85837</v>
      </c>
      <c r="IH251">
        <v>1.85745</v>
      </c>
      <c r="II251">
        <v>1.85242</v>
      </c>
      <c r="IJ251">
        <v>0</v>
      </c>
      <c r="IK251">
        <v>0</v>
      </c>
      <c r="IL251">
        <v>0</v>
      </c>
      <c r="IM251">
        <v>0</v>
      </c>
      <c r="IN251" t="s">
        <v>441</v>
      </c>
      <c r="IO251" t="s">
        <v>442</v>
      </c>
      <c r="IP251" t="s">
        <v>443</v>
      </c>
      <c r="IQ251" t="s">
        <v>443</v>
      </c>
      <c r="IR251" t="s">
        <v>443</v>
      </c>
      <c r="IS251" t="s">
        <v>443</v>
      </c>
      <c r="IT251">
        <v>0</v>
      </c>
      <c r="IU251">
        <v>100</v>
      </c>
      <c r="IV251">
        <v>100</v>
      </c>
      <c r="IW251">
        <v>-0.773</v>
      </c>
      <c r="IX251">
        <v>0.2844</v>
      </c>
      <c r="IY251">
        <v>-0.819046093373875</v>
      </c>
      <c r="IZ251">
        <v>-0.0008311593448893811</v>
      </c>
      <c r="JA251">
        <v>1.768286430498992E-06</v>
      </c>
      <c r="JB251">
        <v>-5.176383660599935E-10</v>
      </c>
      <c r="JC251">
        <v>0.01793090377665582</v>
      </c>
      <c r="JD251">
        <v>0.002652576625932546</v>
      </c>
      <c r="JE251">
        <v>0.0004569377311329863</v>
      </c>
      <c r="JF251">
        <v>1.003524486243527E-07</v>
      </c>
      <c r="JG251">
        <v>2</v>
      </c>
      <c r="JH251">
        <v>1975</v>
      </c>
      <c r="JI251">
        <v>1</v>
      </c>
      <c r="JJ251">
        <v>26</v>
      </c>
      <c r="JK251">
        <v>201508.4</v>
      </c>
      <c r="JL251">
        <v>201508.6</v>
      </c>
      <c r="JM251">
        <v>1.67236</v>
      </c>
      <c r="JN251">
        <v>2.62817</v>
      </c>
      <c r="JO251">
        <v>1.49658</v>
      </c>
      <c r="JP251">
        <v>2.34619</v>
      </c>
      <c r="JQ251">
        <v>1.54907</v>
      </c>
      <c r="JR251">
        <v>2.43164</v>
      </c>
      <c r="JS251">
        <v>36.2459</v>
      </c>
      <c r="JT251">
        <v>24.1751</v>
      </c>
      <c r="JU251">
        <v>18</v>
      </c>
      <c r="JV251">
        <v>483.322</v>
      </c>
      <c r="JW251">
        <v>493.483</v>
      </c>
      <c r="JX251">
        <v>26.4779</v>
      </c>
      <c r="JY251">
        <v>29.0996</v>
      </c>
      <c r="JZ251">
        <v>30.0002</v>
      </c>
      <c r="KA251">
        <v>29.2664</v>
      </c>
      <c r="KB251">
        <v>29.2501</v>
      </c>
      <c r="KC251">
        <v>33.5859</v>
      </c>
      <c r="KD251">
        <v>19.9372</v>
      </c>
      <c r="KE251">
        <v>79.14100000000001</v>
      </c>
      <c r="KF251">
        <v>26.9543</v>
      </c>
      <c r="KG251">
        <v>694.634</v>
      </c>
      <c r="KH251">
        <v>19.4165</v>
      </c>
      <c r="KI251">
        <v>101.878</v>
      </c>
      <c r="KJ251">
        <v>91.4051</v>
      </c>
    </row>
    <row r="252" spans="1:296">
      <c r="A252">
        <v>234</v>
      </c>
      <c r="B252">
        <v>1759080114.5</v>
      </c>
      <c r="C252">
        <v>7031.400000095367</v>
      </c>
      <c r="D252" t="s">
        <v>913</v>
      </c>
      <c r="E252" t="s">
        <v>914</v>
      </c>
      <c r="F252">
        <v>5</v>
      </c>
      <c r="G252" t="s">
        <v>832</v>
      </c>
      <c r="H252">
        <v>1759080107</v>
      </c>
      <c r="I252">
        <f>(J252)/1000</f>
        <v>0</v>
      </c>
      <c r="J252">
        <f>IF(DO252, AM252, AG252)</f>
        <v>0</v>
      </c>
      <c r="K252">
        <f>IF(DO252, AH252, AF252)</f>
        <v>0</v>
      </c>
      <c r="L252">
        <f>DQ252 - IF(AT252&gt;1, K252*DK252*100.0/(AV252), 0)</f>
        <v>0</v>
      </c>
      <c r="M252">
        <f>((S252-I252/2)*L252-K252)/(S252+I252/2)</f>
        <v>0</v>
      </c>
      <c r="N252">
        <f>M252*(DX252+DY252)/1000.0</f>
        <v>0</v>
      </c>
      <c r="O252">
        <f>(DQ252 - IF(AT252&gt;1, K252*DK252*100.0/(AV252), 0))*(DX252+DY252)/1000.0</f>
        <v>0</v>
      </c>
      <c r="P252">
        <f>2.0/((1/R252-1/Q252)+SIGN(R252)*SQRT((1/R252-1/Q252)*(1/R252-1/Q252) + 4*DL252/((DL252+1)*(DL252+1))*(2*1/R252*1/Q252-1/Q252*1/Q252)))</f>
        <v>0</v>
      </c>
      <c r="Q252">
        <f>IF(LEFT(DM252,1)&lt;&gt;"0",IF(LEFT(DM252,1)="1",3.0,DN252),$D$5+$E$5*(EE252*DX252/($K$5*1000))+$F$5*(EE252*DX252/($K$5*1000))*MAX(MIN(DK252,$J$5),$I$5)*MAX(MIN(DK252,$J$5),$I$5)+$G$5*MAX(MIN(DK252,$J$5),$I$5)*(EE252*DX252/($K$5*1000))+$H$5*(EE252*DX252/($K$5*1000))*(EE252*DX252/($K$5*1000)))</f>
        <v>0</v>
      </c>
      <c r="R252">
        <f>I252*(1000-(1000*0.61365*exp(17.502*V252/(240.97+V252))/(DX252+DY252)+DS252)/2)/(1000*0.61365*exp(17.502*V252/(240.97+V252))/(DX252+DY252)-DS252)</f>
        <v>0</v>
      </c>
      <c r="S252">
        <f>1/((DL252+1)/(P252/1.6)+1/(Q252/1.37)) + DL252/((DL252+1)/(P252/1.6) + DL252/(Q252/1.37))</f>
        <v>0</v>
      </c>
      <c r="T252">
        <f>(DG252*DJ252)</f>
        <v>0</v>
      </c>
      <c r="U252">
        <f>(DZ252+(T252+2*0.95*5.67E-8*(((DZ252+$B$9)+273)^4-(DZ252+273)^4)-44100*I252)/(1.84*29.3*Q252+8*0.95*5.67E-8*(DZ252+273)^3))</f>
        <v>0</v>
      </c>
      <c r="V252">
        <f>($C$9*EA252+$D$9*EB252+$E$9*U252)</f>
        <v>0</v>
      </c>
      <c r="W252">
        <f>0.61365*exp(17.502*V252/(240.97+V252))</f>
        <v>0</v>
      </c>
      <c r="X252">
        <f>(Y252/Z252*100)</f>
        <v>0</v>
      </c>
      <c r="Y252">
        <f>DS252*(DX252+DY252)/1000</f>
        <v>0</v>
      </c>
      <c r="Z252">
        <f>0.61365*exp(17.502*DZ252/(240.97+DZ252))</f>
        <v>0</v>
      </c>
      <c r="AA252">
        <f>(W252-DS252*(DX252+DY252)/1000)</f>
        <v>0</v>
      </c>
      <c r="AB252">
        <f>(-I252*44100)</f>
        <v>0</v>
      </c>
      <c r="AC252">
        <f>2*29.3*Q252*0.92*(DZ252-V252)</f>
        <v>0</v>
      </c>
      <c r="AD252">
        <f>2*0.95*5.67E-8*(((DZ252+$B$9)+273)^4-(V252+273)^4)</f>
        <v>0</v>
      </c>
      <c r="AE252">
        <f>T252+AD252+AB252+AC252</f>
        <v>0</v>
      </c>
      <c r="AF252">
        <f>DW252*AT252*(DR252-DQ252*(1000-AT252*DT252)/(1000-AT252*DS252))/(100*DK252)</f>
        <v>0</v>
      </c>
      <c r="AG252">
        <f>1000*DW252*AT252*(DS252-DT252)/(100*DK252*(1000-AT252*DS252))</f>
        <v>0</v>
      </c>
      <c r="AH252">
        <f>(AI252 - AJ252 - DX252*1E3/(8.314*(DZ252+273.15)) * AL252/DW252 * AK252) * DW252/(100*DK252) * (1000 - DT252)/1000</f>
        <v>0</v>
      </c>
      <c r="AI252">
        <v>688.5533948291542</v>
      </c>
      <c r="AJ252">
        <v>655.5262727272723</v>
      </c>
      <c r="AK252">
        <v>3.433486215316068</v>
      </c>
      <c r="AL252">
        <v>65.07899341637443</v>
      </c>
      <c r="AM252">
        <f>(AO252 - AN252 + DX252*1E3/(8.314*(DZ252+273.15)) * AQ252/DW252 * AP252) * DW252/(100*DK252) * 1000/(1000 - AO252)</f>
        <v>0</v>
      </c>
      <c r="AN252">
        <v>19.48615679955153</v>
      </c>
      <c r="AO252">
        <v>21.66192424242424</v>
      </c>
      <c r="AP252">
        <v>7.129429653279103E-08</v>
      </c>
      <c r="AQ252">
        <v>105.2538477165729</v>
      </c>
      <c r="AR252">
        <v>0</v>
      </c>
      <c r="AS252">
        <v>0</v>
      </c>
      <c r="AT252">
        <f>IF(AR252*$H$15&gt;=AV252,1.0,(AV252/(AV252-AR252*$H$15)))</f>
        <v>0</v>
      </c>
      <c r="AU252">
        <f>(AT252-1)*100</f>
        <v>0</v>
      </c>
      <c r="AV252">
        <f>MAX(0,($B$15+$C$15*EE252)/(1+$D$15*EE252)*DX252/(DZ252+273)*$E$15)</f>
        <v>0</v>
      </c>
      <c r="AW252" t="s">
        <v>437</v>
      </c>
      <c r="AX252" t="s">
        <v>437</v>
      </c>
      <c r="AY252">
        <v>0</v>
      </c>
      <c r="AZ252">
        <v>0</v>
      </c>
      <c r="BA252">
        <f>1-AY252/AZ252</f>
        <v>0</v>
      </c>
      <c r="BB252">
        <v>0</v>
      </c>
      <c r="BC252" t="s">
        <v>437</v>
      </c>
      <c r="BD252" t="s">
        <v>437</v>
      </c>
      <c r="BE252">
        <v>0</v>
      </c>
      <c r="BF252">
        <v>0</v>
      </c>
      <c r="BG252">
        <f>1-BE252/BF252</f>
        <v>0</v>
      </c>
      <c r="BH252">
        <v>0.5</v>
      </c>
      <c r="BI252">
        <f>DH252</f>
        <v>0</v>
      </c>
      <c r="BJ252">
        <f>K252</f>
        <v>0</v>
      </c>
      <c r="BK252">
        <f>BG252*BH252*BI252</f>
        <v>0</v>
      </c>
      <c r="BL252">
        <f>(BJ252-BB252)/BI252</f>
        <v>0</v>
      </c>
      <c r="BM252">
        <f>(AZ252-BF252)/BF252</f>
        <v>0</v>
      </c>
      <c r="BN252">
        <f>AY252/(BA252+AY252/BF252)</f>
        <v>0</v>
      </c>
      <c r="BO252" t="s">
        <v>437</v>
      </c>
      <c r="BP252">
        <v>0</v>
      </c>
      <c r="BQ252">
        <f>IF(BP252&lt;&gt;0, BP252, BN252)</f>
        <v>0</v>
      </c>
      <c r="BR252">
        <f>1-BQ252/BF252</f>
        <v>0</v>
      </c>
      <c r="BS252">
        <f>(BF252-BE252)/(BF252-BQ252)</f>
        <v>0</v>
      </c>
      <c r="BT252">
        <f>(AZ252-BF252)/(AZ252-BQ252)</f>
        <v>0</v>
      </c>
      <c r="BU252">
        <f>(BF252-BE252)/(BF252-AY252)</f>
        <v>0</v>
      </c>
      <c r="BV252">
        <f>(AZ252-BF252)/(AZ252-AY252)</f>
        <v>0</v>
      </c>
      <c r="BW252">
        <f>(BS252*BQ252/BE252)</f>
        <v>0</v>
      </c>
      <c r="BX252">
        <f>(1-BW252)</f>
        <v>0</v>
      </c>
      <c r="DG252">
        <f>$B$13*EF252+$C$13*EG252+$F$13*ER252*(1-EU252)</f>
        <v>0</v>
      </c>
      <c r="DH252">
        <f>DG252*DI252</f>
        <v>0</v>
      </c>
      <c r="DI252">
        <f>($B$13*$D$11+$C$13*$D$11+$F$13*((FE252+EW252)/MAX(FE252+EW252+FF252, 0.1)*$I$11+FF252/MAX(FE252+EW252+FF252, 0.1)*$J$11))/($B$13+$C$13+$F$13)</f>
        <v>0</v>
      </c>
      <c r="DJ252">
        <f>($B$13*$K$11+$C$13*$K$11+$F$13*((FE252+EW252)/MAX(FE252+EW252+FF252, 0.1)*$P$11+FF252/MAX(FE252+EW252+FF252, 0.1)*$Q$11))/($B$13+$C$13+$F$13)</f>
        <v>0</v>
      </c>
      <c r="DK252">
        <v>3.21</v>
      </c>
      <c r="DL252">
        <v>0.5</v>
      </c>
      <c r="DM252" t="s">
        <v>438</v>
      </c>
      <c r="DN252">
        <v>2</v>
      </c>
      <c r="DO252" t="b">
        <v>1</v>
      </c>
      <c r="DP252">
        <v>1759080107</v>
      </c>
      <c r="DQ252">
        <v>617.8475555555555</v>
      </c>
      <c r="DR252">
        <v>660.2695555555557</v>
      </c>
      <c r="DS252">
        <v>21.66221111111111</v>
      </c>
      <c r="DT252">
        <v>19.48078888888889</v>
      </c>
      <c r="DU252">
        <v>618.6262962962965</v>
      </c>
      <c r="DV252">
        <v>21.37775925925926</v>
      </c>
      <c r="DW252">
        <v>500.023037037037</v>
      </c>
      <c r="DX252">
        <v>90.88765925925924</v>
      </c>
      <c r="DY252">
        <v>0.06812444444444443</v>
      </c>
      <c r="DZ252">
        <v>28.57354074074074</v>
      </c>
      <c r="EA252">
        <v>29.99295925925925</v>
      </c>
      <c r="EB252">
        <v>999.9000000000001</v>
      </c>
      <c r="EC252">
        <v>0</v>
      </c>
      <c r="ED252">
        <v>0</v>
      </c>
      <c r="EE252">
        <v>10002.17407407407</v>
      </c>
      <c r="EF252">
        <v>0</v>
      </c>
      <c r="EG252">
        <v>12.16624444444444</v>
      </c>
      <c r="EH252">
        <v>-42.42206666666667</v>
      </c>
      <c r="EI252">
        <v>631.5278888888888</v>
      </c>
      <c r="EJ252">
        <v>673.3877777777778</v>
      </c>
      <c r="EK252">
        <v>2.181414074074074</v>
      </c>
      <c r="EL252">
        <v>660.2695555555557</v>
      </c>
      <c r="EM252">
        <v>19.48078888888889</v>
      </c>
      <c r="EN252">
        <v>1.968827037037037</v>
      </c>
      <c r="EO252">
        <v>1.770564074074074</v>
      </c>
      <c r="EP252">
        <v>17.19583703703703</v>
      </c>
      <c r="EQ252">
        <v>15.5293037037037</v>
      </c>
      <c r="ER252">
        <v>1999.98962962963</v>
      </c>
      <c r="ES252">
        <v>0.9799977777777775</v>
      </c>
      <c r="ET252">
        <v>0.02000192592592593</v>
      </c>
      <c r="EU252">
        <v>0</v>
      </c>
      <c r="EV252">
        <v>462.7438518518518</v>
      </c>
      <c r="EW252">
        <v>5.00078</v>
      </c>
      <c r="EX252">
        <v>9062.02074074074</v>
      </c>
      <c r="EY252">
        <v>16379.54444444445</v>
      </c>
      <c r="EZ252">
        <v>39.4327037037037</v>
      </c>
      <c r="FA252">
        <v>40.45799999999999</v>
      </c>
      <c r="FB252">
        <v>39.85862962962963</v>
      </c>
      <c r="FC252">
        <v>39.988</v>
      </c>
      <c r="FD252">
        <v>40.53225925925926</v>
      </c>
      <c r="FE252">
        <v>1955.086296296296</v>
      </c>
      <c r="FF252">
        <v>39.9</v>
      </c>
      <c r="FG252">
        <v>0</v>
      </c>
      <c r="FH252">
        <v>1759080106.4</v>
      </c>
      <c r="FI252">
        <v>0</v>
      </c>
      <c r="FJ252">
        <v>462.75172</v>
      </c>
      <c r="FK252">
        <v>11.72323074256182</v>
      </c>
      <c r="FL252">
        <v>227.3992304393922</v>
      </c>
      <c r="FM252">
        <v>9061.986800000001</v>
      </c>
      <c r="FN252">
        <v>15</v>
      </c>
      <c r="FO252">
        <v>0</v>
      </c>
      <c r="FP252" t="s">
        <v>439</v>
      </c>
      <c r="FQ252">
        <v>1746989605.5</v>
      </c>
      <c r="FR252">
        <v>1746989593.5</v>
      </c>
      <c r="FS252">
        <v>0</v>
      </c>
      <c r="FT252">
        <v>-0.274</v>
      </c>
      <c r="FU252">
        <v>-0.002</v>
      </c>
      <c r="FV252">
        <v>2.549</v>
      </c>
      <c r="FW252">
        <v>0.129</v>
      </c>
      <c r="FX252">
        <v>420</v>
      </c>
      <c r="FY252">
        <v>17</v>
      </c>
      <c r="FZ252">
        <v>0.02</v>
      </c>
      <c r="GA252">
        <v>0.04</v>
      </c>
      <c r="GB252">
        <v>-42.32083</v>
      </c>
      <c r="GC252">
        <v>-1.69606829268293</v>
      </c>
      <c r="GD252">
        <v>0.1824955125475689</v>
      </c>
      <c r="GE252">
        <v>0</v>
      </c>
      <c r="GF252">
        <v>462.1170294117647</v>
      </c>
      <c r="GG252">
        <v>11.96731856544289</v>
      </c>
      <c r="GH252">
        <v>1.198601353669057</v>
      </c>
      <c r="GI252">
        <v>0</v>
      </c>
      <c r="GJ252">
        <v>2.184285</v>
      </c>
      <c r="GK252">
        <v>-0.06654776735460448</v>
      </c>
      <c r="GL252">
        <v>0.007709971465576264</v>
      </c>
      <c r="GM252">
        <v>1</v>
      </c>
      <c r="GN252">
        <v>1</v>
      </c>
      <c r="GO252">
        <v>3</v>
      </c>
      <c r="GP252" t="s">
        <v>455</v>
      </c>
      <c r="GQ252">
        <v>3.10199</v>
      </c>
      <c r="GR252">
        <v>2.72608</v>
      </c>
      <c r="GS252">
        <v>0.120291</v>
      </c>
      <c r="GT252">
        <v>0.125635</v>
      </c>
      <c r="GU252">
        <v>0.100668</v>
      </c>
      <c r="GV252">
        <v>0.0946775</v>
      </c>
      <c r="GW252">
        <v>22978.2</v>
      </c>
      <c r="GX252">
        <v>20751.8</v>
      </c>
      <c r="GY252">
        <v>26684.6</v>
      </c>
      <c r="GZ252">
        <v>23956.3</v>
      </c>
      <c r="HA252">
        <v>38402.4</v>
      </c>
      <c r="HB252">
        <v>32067.4</v>
      </c>
      <c r="HC252">
        <v>46594.4</v>
      </c>
      <c r="HD252">
        <v>37902.5</v>
      </c>
      <c r="HE252">
        <v>1.86875</v>
      </c>
      <c r="HF252">
        <v>1.86168</v>
      </c>
      <c r="HG252">
        <v>0.120342</v>
      </c>
      <c r="HH252">
        <v>0</v>
      </c>
      <c r="HI252">
        <v>28.0038</v>
      </c>
      <c r="HJ252">
        <v>999.9</v>
      </c>
      <c r="HK252">
        <v>46.7</v>
      </c>
      <c r="HL252">
        <v>31.4</v>
      </c>
      <c r="HM252">
        <v>23.716</v>
      </c>
      <c r="HN252">
        <v>61.601</v>
      </c>
      <c r="HO252">
        <v>22.0232</v>
      </c>
      <c r="HP252">
        <v>1</v>
      </c>
      <c r="HQ252">
        <v>0.142894</v>
      </c>
      <c r="HR252">
        <v>-0.486051</v>
      </c>
      <c r="HS252">
        <v>20.279</v>
      </c>
      <c r="HT252">
        <v>5.2101</v>
      </c>
      <c r="HU252">
        <v>11.98</v>
      </c>
      <c r="HV252">
        <v>4.96265</v>
      </c>
      <c r="HW252">
        <v>3.27423</v>
      </c>
      <c r="HX252">
        <v>9999</v>
      </c>
      <c r="HY252">
        <v>9999</v>
      </c>
      <c r="HZ252">
        <v>9999</v>
      </c>
      <c r="IA252">
        <v>33</v>
      </c>
      <c r="IB252">
        <v>1.86388</v>
      </c>
      <c r="IC252">
        <v>1.86007</v>
      </c>
      <c r="ID252">
        <v>1.85837</v>
      </c>
      <c r="IE252">
        <v>1.85974</v>
      </c>
      <c r="IF252">
        <v>1.85989</v>
      </c>
      <c r="IG252">
        <v>1.85837</v>
      </c>
      <c r="IH252">
        <v>1.85745</v>
      </c>
      <c r="II252">
        <v>1.85242</v>
      </c>
      <c r="IJ252">
        <v>0</v>
      </c>
      <c r="IK252">
        <v>0</v>
      </c>
      <c r="IL252">
        <v>0</v>
      </c>
      <c r="IM252">
        <v>0</v>
      </c>
      <c r="IN252" t="s">
        <v>441</v>
      </c>
      <c r="IO252" t="s">
        <v>442</v>
      </c>
      <c r="IP252" t="s">
        <v>443</v>
      </c>
      <c r="IQ252" t="s">
        <v>443</v>
      </c>
      <c r="IR252" t="s">
        <v>443</v>
      </c>
      <c r="IS252" t="s">
        <v>443</v>
      </c>
      <c r="IT252">
        <v>0</v>
      </c>
      <c r="IU252">
        <v>100</v>
      </c>
      <c r="IV252">
        <v>100</v>
      </c>
      <c r="IW252">
        <v>-0.76</v>
      </c>
      <c r="IX252">
        <v>0.2845</v>
      </c>
      <c r="IY252">
        <v>-0.819046093373875</v>
      </c>
      <c r="IZ252">
        <v>-0.0008311593448893811</v>
      </c>
      <c r="JA252">
        <v>1.768286430498992E-06</v>
      </c>
      <c r="JB252">
        <v>-5.176383660599935E-10</v>
      </c>
      <c r="JC252">
        <v>0.01793090377665582</v>
      </c>
      <c r="JD252">
        <v>0.002652576625932546</v>
      </c>
      <c r="JE252">
        <v>0.0004569377311329863</v>
      </c>
      <c r="JF252">
        <v>1.003524486243527E-07</v>
      </c>
      <c r="JG252">
        <v>2</v>
      </c>
      <c r="JH252">
        <v>1975</v>
      </c>
      <c r="JI252">
        <v>1</v>
      </c>
      <c r="JJ252">
        <v>26</v>
      </c>
      <c r="JK252">
        <v>201508.5</v>
      </c>
      <c r="JL252">
        <v>201508.7</v>
      </c>
      <c r="JM252">
        <v>1.70776</v>
      </c>
      <c r="JN252">
        <v>2.63062</v>
      </c>
      <c r="JO252">
        <v>1.49658</v>
      </c>
      <c r="JP252">
        <v>2.34497</v>
      </c>
      <c r="JQ252">
        <v>1.54907</v>
      </c>
      <c r="JR252">
        <v>2.45483</v>
      </c>
      <c r="JS252">
        <v>36.2459</v>
      </c>
      <c r="JT252">
        <v>24.1838</v>
      </c>
      <c r="JU252">
        <v>18</v>
      </c>
      <c r="JV252">
        <v>483.254</v>
      </c>
      <c r="JW252">
        <v>493.405</v>
      </c>
      <c r="JX252">
        <v>26.8958</v>
      </c>
      <c r="JY252">
        <v>29.1022</v>
      </c>
      <c r="JZ252">
        <v>29.9997</v>
      </c>
      <c r="KA252">
        <v>29.2689</v>
      </c>
      <c r="KB252">
        <v>29.2526</v>
      </c>
      <c r="KC252">
        <v>34.3036</v>
      </c>
      <c r="KD252">
        <v>20.2113</v>
      </c>
      <c r="KE252">
        <v>79.14100000000001</v>
      </c>
      <c r="KF252">
        <v>26.9705</v>
      </c>
      <c r="KG252">
        <v>707.997</v>
      </c>
      <c r="KH252">
        <v>19.3411</v>
      </c>
      <c r="KI252">
        <v>101.877</v>
      </c>
      <c r="KJ252">
        <v>91.40560000000001</v>
      </c>
    </row>
    <row r="253" spans="1:296">
      <c r="A253">
        <v>235</v>
      </c>
      <c r="B253">
        <v>1759080119.5</v>
      </c>
      <c r="C253">
        <v>7036.400000095367</v>
      </c>
      <c r="D253" t="s">
        <v>915</v>
      </c>
      <c r="E253" t="s">
        <v>916</v>
      </c>
      <c r="F253">
        <v>5</v>
      </c>
      <c r="G253" t="s">
        <v>832</v>
      </c>
      <c r="H253">
        <v>1759080111.714286</v>
      </c>
      <c r="I253">
        <f>(J253)/1000</f>
        <v>0</v>
      </c>
      <c r="J253">
        <f>IF(DO253, AM253, AG253)</f>
        <v>0</v>
      </c>
      <c r="K253">
        <f>IF(DO253, AH253, AF253)</f>
        <v>0</v>
      </c>
      <c r="L253">
        <f>DQ253 - IF(AT253&gt;1, K253*DK253*100.0/(AV253), 0)</f>
        <v>0</v>
      </c>
      <c r="M253">
        <f>((S253-I253/2)*L253-K253)/(S253+I253/2)</f>
        <v>0</v>
      </c>
      <c r="N253">
        <f>M253*(DX253+DY253)/1000.0</f>
        <v>0</v>
      </c>
      <c r="O253">
        <f>(DQ253 - IF(AT253&gt;1, K253*DK253*100.0/(AV253), 0))*(DX253+DY253)/1000.0</f>
        <v>0</v>
      </c>
      <c r="P253">
        <f>2.0/((1/R253-1/Q253)+SIGN(R253)*SQRT((1/R253-1/Q253)*(1/R253-1/Q253) + 4*DL253/((DL253+1)*(DL253+1))*(2*1/R253*1/Q253-1/Q253*1/Q253)))</f>
        <v>0</v>
      </c>
      <c r="Q253">
        <f>IF(LEFT(DM253,1)&lt;&gt;"0",IF(LEFT(DM253,1)="1",3.0,DN253),$D$5+$E$5*(EE253*DX253/($K$5*1000))+$F$5*(EE253*DX253/($K$5*1000))*MAX(MIN(DK253,$J$5),$I$5)*MAX(MIN(DK253,$J$5),$I$5)+$G$5*MAX(MIN(DK253,$J$5),$I$5)*(EE253*DX253/($K$5*1000))+$H$5*(EE253*DX253/($K$5*1000))*(EE253*DX253/($K$5*1000)))</f>
        <v>0</v>
      </c>
      <c r="R253">
        <f>I253*(1000-(1000*0.61365*exp(17.502*V253/(240.97+V253))/(DX253+DY253)+DS253)/2)/(1000*0.61365*exp(17.502*V253/(240.97+V253))/(DX253+DY253)-DS253)</f>
        <v>0</v>
      </c>
      <c r="S253">
        <f>1/((DL253+1)/(P253/1.6)+1/(Q253/1.37)) + DL253/((DL253+1)/(P253/1.6) + DL253/(Q253/1.37))</f>
        <v>0</v>
      </c>
      <c r="T253">
        <f>(DG253*DJ253)</f>
        <v>0</v>
      </c>
      <c r="U253">
        <f>(DZ253+(T253+2*0.95*5.67E-8*(((DZ253+$B$9)+273)^4-(DZ253+273)^4)-44100*I253)/(1.84*29.3*Q253+8*0.95*5.67E-8*(DZ253+273)^3))</f>
        <v>0</v>
      </c>
      <c r="V253">
        <f>($C$9*EA253+$D$9*EB253+$E$9*U253)</f>
        <v>0</v>
      </c>
      <c r="W253">
        <f>0.61365*exp(17.502*V253/(240.97+V253))</f>
        <v>0</v>
      </c>
      <c r="X253">
        <f>(Y253/Z253*100)</f>
        <v>0</v>
      </c>
      <c r="Y253">
        <f>DS253*(DX253+DY253)/1000</f>
        <v>0</v>
      </c>
      <c r="Z253">
        <f>0.61365*exp(17.502*DZ253/(240.97+DZ253))</f>
        <v>0</v>
      </c>
      <c r="AA253">
        <f>(W253-DS253*(DX253+DY253)/1000)</f>
        <v>0</v>
      </c>
      <c r="AB253">
        <f>(-I253*44100)</f>
        <v>0</v>
      </c>
      <c r="AC253">
        <f>2*29.3*Q253*0.92*(DZ253-V253)</f>
        <v>0</v>
      </c>
      <c r="AD253">
        <f>2*0.95*5.67E-8*(((DZ253+$B$9)+273)^4-(V253+273)^4)</f>
        <v>0</v>
      </c>
      <c r="AE253">
        <f>T253+AD253+AB253+AC253</f>
        <v>0</v>
      </c>
      <c r="AF253">
        <f>DW253*AT253*(DR253-DQ253*(1000-AT253*DT253)/(1000-AT253*DS253))/(100*DK253)</f>
        <v>0</v>
      </c>
      <c r="AG253">
        <f>1000*DW253*AT253*(DS253-DT253)/(100*DK253*(1000-AT253*DS253))</f>
        <v>0</v>
      </c>
      <c r="AH253">
        <f>(AI253 - AJ253 - DX253*1E3/(8.314*(DZ253+273.15)) * AL253/DW253 * AK253) * DW253/(100*DK253) * (1000 - DT253)/1000</f>
        <v>0</v>
      </c>
      <c r="AI253">
        <v>705.5594358353048</v>
      </c>
      <c r="AJ253">
        <v>672.5306181818181</v>
      </c>
      <c r="AK253">
        <v>3.395178808784403</v>
      </c>
      <c r="AL253">
        <v>65.07899341637443</v>
      </c>
      <c r="AM253">
        <f>(AO253 - AN253 + DX253*1E3/(8.314*(DZ253+273.15)) * AQ253/DW253 * AP253) * DW253/(100*DK253) * 1000/(1000 - AO253)</f>
        <v>0</v>
      </c>
      <c r="AN253">
        <v>19.43940408100952</v>
      </c>
      <c r="AO253">
        <v>21.64818060606059</v>
      </c>
      <c r="AP253">
        <v>-8.406365543026464E-05</v>
      </c>
      <c r="AQ253">
        <v>105.2538477165729</v>
      </c>
      <c r="AR253">
        <v>0</v>
      </c>
      <c r="AS253">
        <v>0</v>
      </c>
      <c r="AT253">
        <f>IF(AR253*$H$15&gt;=AV253,1.0,(AV253/(AV253-AR253*$H$15)))</f>
        <v>0</v>
      </c>
      <c r="AU253">
        <f>(AT253-1)*100</f>
        <v>0</v>
      </c>
      <c r="AV253">
        <f>MAX(0,($B$15+$C$15*EE253)/(1+$D$15*EE253)*DX253/(DZ253+273)*$E$15)</f>
        <v>0</v>
      </c>
      <c r="AW253" t="s">
        <v>437</v>
      </c>
      <c r="AX253" t="s">
        <v>437</v>
      </c>
      <c r="AY253">
        <v>0</v>
      </c>
      <c r="AZ253">
        <v>0</v>
      </c>
      <c r="BA253">
        <f>1-AY253/AZ253</f>
        <v>0</v>
      </c>
      <c r="BB253">
        <v>0</v>
      </c>
      <c r="BC253" t="s">
        <v>437</v>
      </c>
      <c r="BD253" t="s">
        <v>437</v>
      </c>
      <c r="BE253">
        <v>0</v>
      </c>
      <c r="BF253">
        <v>0</v>
      </c>
      <c r="BG253">
        <f>1-BE253/BF253</f>
        <v>0</v>
      </c>
      <c r="BH253">
        <v>0.5</v>
      </c>
      <c r="BI253">
        <f>DH253</f>
        <v>0</v>
      </c>
      <c r="BJ253">
        <f>K253</f>
        <v>0</v>
      </c>
      <c r="BK253">
        <f>BG253*BH253*BI253</f>
        <v>0</v>
      </c>
      <c r="BL253">
        <f>(BJ253-BB253)/BI253</f>
        <v>0</v>
      </c>
      <c r="BM253">
        <f>(AZ253-BF253)/BF253</f>
        <v>0</v>
      </c>
      <c r="BN253">
        <f>AY253/(BA253+AY253/BF253)</f>
        <v>0</v>
      </c>
      <c r="BO253" t="s">
        <v>437</v>
      </c>
      <c r="BP253">
        <v>0</v>
      </c>
      <c r="BQ253">
        <f>IF(BP253&lt;&gt;0, BP253, BN253)</f>
        <v>0</v>
      </c>
      <c r="BR253">
        <f>1-BQ253/BF253</f>
        <v>0</v>
      </c>
      <c r="BS253">
        <f>(BF253-BE253)/(BF253-BQ253)</f>
        <v>0</v>
      </c>
      <c r="BT253">
        <f>(AZ253-BF253)/(AZ253-BQ253)</f>
        <v>0</v>
      </c>
      <c r="BU253">
        <f>(BF253-BE253)/(BF253-AY253)</f>
        <v>0</v>
      </c>
      <c r="BV253">
        <f>(AZ253-BF253)/(AZ253-AY253)</f>
        <v>0</v>
      </c>
      <c r="BW253">
        <f>(BS253*BQ253/BE253)</f>
        <v>0</v>
      </c>
      <c r="BX253">
        <f>(1-BW253)</f>
        <v>0</v>
      </c>
      <c r="DG253">
        <f>$B$13*EF253+$C$13*EG253+$F$13*ER253*(1-EU253)</f>
        <v>0</v>
      </c>
      <c r="DH253">
        <f>DG253*DI253</f>
        <v>0</v>
      </c>
      <c r="DI253">
        <f>($B$13*$D$11+$C$13*$D$11+$F$13*((FE253+EW253)/MAX(FE253+EW253+FF253, 0.1)*$I$11+FF253/MAX(FE253+EW253+FF253, 0.1)*$J$11))/($B$13+$C$13+$F$13)</f>
        <v>0</v>
      </c>
      <c r="DJ253">
        <f>($B$13*$K$11+$C$13*$K$11+$F$13*((FE253+EW253)/MAX(FE253+EW253+FF253, 0.1)*$P$11+FF253/MAX(FE253+EW253+FF253, 0.1)*$Q$11))/($B$13+$C$13+$F$13)</f>
        <v>0</v>
      </c>
      <c r="DK253">
        <v>3.21</v>
      </c>
      <c r="DL253">
        <v>0.5</v>
      </c>
      <c r="DM253" t="s">
        <v>438</v>
      </c>
      <c r="DN253">
        <v>2</v>
      </c>
      <c r="DO253" t="b">
        <v>1</v>
      </c>
      <c r="DP253">
        <v>1759080111.714286</v>
      </c>
      <c r="DQ253">
        <v>633.6229642857143</v>
      </c>
      <c r="DR253">
        <v>676.110892857143</v>
      </c>
      <c r="DS253">
        <v>21.660875</v>
      </c>
      <c r="DT253">
        <v>19.47176428571429</v>
      </c>
      <c r="DU253">
        <v>634.3895357142857</v>
      </c>
      <c r="DV253">
        <v>21.37646071428571</v>
      </c>
      <c r="DW253">
        <v>500.0092500000001</v>
      </c>
      <c r="DX253">
        <v>90.88762857142856</v>
      </c>
      <c r="DY253">
        <v>0.06802244642857143</v>
      </c>
      <c r="DZ253">
        <v>28.56046071428571</v>
      </c>
      <c r="EA253">
        <v>29.97572142857143</v>
      </c>
      <c r="EB253">
        <v>999.9000000000002</v>
      </c>
      <c r="EC253">
        <v>0</v>
      </c>
      <c r="ED253">
        <v>0</v>
      </c>
      <c r="EE253">
        <v>10005.31071428572</v>
      </c>
      <c r="EF253">
        <v>0</v>
      </c>
      <c r="EG253">
        <v>12.177775</v>
      </c>
      <c r="EH253">
        <v>-42.488</v>
      </c>
      <c r="EI253">
        <v>647.6516785714285</v>
      </c>
      <c r="EJ253">
        <v>689.5372857142858</v>
      </c>
      <c r="EK253">
        <v>2.189106428571428</v>
      </c>
      <c r="EL253">
        <v>676.110892857143</v>
      </c>
      <c r="EM253">
        <v>19.47176428571429</v>
      </c>
      <c r="EN253">
        <v>1.968705</v>
      </c>
      <c r="EO253">
        <v>1.769742857142857</v>
      </c>
      <c r="EP253">
        <v>17.19486428571429</v>
      </c>
      <c r="EQ253">
        <v>15.52206785714286</v>
      </c>
      <c r="ER253">
        <v>1999.986071428572</v>
      </c>
      <c r="ES253">
        <v>0.9799977857142854</v>
      </c>
      <c r="ET253">
        <v>0.02000191785714286</v>
      </c>
      <c r="EU253">
        <v>0</v>
      </c>
      <c r="EV253">
        <v>463.6919642857142</v>
      </c>
      <c r="EW253">
        <v>5.00078</v>
      </c>
      <c r="EX253">
        <v>9079.107857142859</v>
      </c>
      <c r="EY253">
        <v>16379.52142857143</v>
      </c>
      <c r="EZ253">
        <v>39.43742857142858</v>
      </c>
      <c r="FA253">
        <v>40.4685</v>
      </c>
      <c r="FB253">
        <v>39.86149999999999</v>
      </c>
      <c r="FC253">
        <v>39.99957142857142</v>
      </c>
      <c r="FD253">
        <v>40.54217857142856</v>
      </c>
      <c r="FE253">
        <v>1955.085</v>
      </c>
      <c r="FF253">
        <v>39.9</v>
      </c>
      <c r="FG253">
        <v>0</v>
      </c>
      <c r="FH253">
        <v>1759080111.8</v>
      </c>
      <c r="FI253">
        <v>0</v>
      </c>
      <c r="FJ253">
        <v>463.7631153846154</v>
      </c>
      <c r="FK253">
        <v>11.65288889124123</v>
      </c>
      <c r="FL253">
        <v>206.7264958858306</v>
      </c>
      <c r="FM253">
        <v>9080.328076923077</v>
      </c>
      <c r="FN253">
        <v>15</v>
      </c>
      <c r="FO253">
        <v>0</v>
      </c>
      <c r="FP253" t="s">
        <v>439</v>
      </c>
      <c r="FQ253">
        <v>1746989605.5</v>
      </c>
      <c r="FR253">
        <v>1746989593.5</v>
      </c>
      <c r="FS253">
        <v>0</v>
      </c>
      <c r="FT253">
        <v>-0.274</v>
      </c>
      <c r="FU253">
        <v>-0.002</v>
      </c>
      <c r="FV253">
        <v>2.549</v>
      </c>
      <c r="FW253">
        <v>0.129</v>
      </c>
      <c r="FX253">
        <v>420</v>
      </c>
      <c r="FY253">
        <v>17</v>
      </c>
      <c r="FZ253">
        <v>0.02</v>
      </c>
      <c r="GA253">
        <v>0.04</v>
      </c>
      <c r="GB253">
        <v>-42.43244146341463</v>
      </c>
      <c r="GC253">
        <v>-0.8688794425087923</v>
      </c>
      <c r="GD253">
        <v>0.1177254163154193</v>
      </c>
      <c r="GE253">
        <v>0</v>
      </c>
      <c r="GF253">
        <v>463.1731176470587</v>
      </c>
      <c r="GG253">
        <v>11.94459893171313</v>
      </c>
      <c r="GH253">
        <v>1.194265335694509</v>
      </c>
      <c r="GI253">
        <v>0</v>
      </c>
      <c r="GJ253">
        <v>2.188034390243903</v>
      </c>
      <c r="GK253">
        <v>0.06561700348432101</v>
      </c>
      <c r="GL253">
        <v>0.01261697463809933</v>
      </c>
      <c r="GM253">
        <v>1</v>
      </c>
      <c r="GN253">
        <v>1</v>
      </c>
      <c r="GO253">
        <v>3</v>
      </c>
      <c r="GP253" t="s">
        <v>455</v>
      </c>
      <c r="GQ253">
        <v>3.10221</v>
      </c>
      <c r="GR253">
        <v>2.72615</v>
      </c>
      <c r="GS253">
        <v>0.12243</v>
      </c>
      <c r="GT253">
        <v>0.127742</v>
      </c>
      <c r="GU253">
        <v>0.100617</v>
      </c>
      <c r="GV253">
        <v>0.0945468</v>
      </c>
      <c r="GW253">
        <v>22922.3</v>
      </c>
      <c r="GX253">
        <v>20701.9</v>
      </c>
      <c r="GY253">
        <v>26684.6</v>
      </c>
      <c r="GZ253">
        <v>23956.3</v>
      </c>
      <c r="HA253">
        <v>38404.9</v>
      </c>
      <c r="HB253">
        <v>32072.1</v>
      </c>
      <c r="HC253">
        <v>46594.3</v>
      </c>
      <c r="HD253">
        <v>37902.3</v>
      </c>
      <c r="HE253">
        <v>1.86928</v>
      </c>
      <c r="HF253">
        <v>1.86127</v>
      </c>
      <c r="HG253">
        <v>0.12083</v>
      </c>
      <c r="HH253">
        <v>0</v>
      </c>
      <c r="HI253">
        <v>27.9944</v>
      </c>
      <c r="HJ253">
        <v>999.9</v>
      </c>
      <c r="HK253">
        <v>46.7</v>
      </c>
      <c r="HL253">
        <v>31.4</v>
      </c>
      <c r="HM253">
        <v>23.7148</v>
      </c>
      <c r="HN253">
        <v>60.891</v>
      </c>
      <c r="HO253">
        <v>22.0032</v>
      </c>
      <c r="HP253">
        <v>1</v>
      </c>
      <c r="HQ253">
        <v>0.142591</v>
      </c>
      <c r="HR253">
        <v>-0.0560267</v>
      </c>
      <c r="HS253">
        <v>20.2808</v>
      </c>
      <c r="HT253">
        <v>5.2122</v>
      </c>
      <c r="HU253">
        <v>11.98</v>
      </c>
      <c r="HV253">
        <v>4.96285</v>
      </c>
      <c r="HW253">
        <v>3.27463</v>
      </c>
      <c r="HX253">
        <v>9999</v>
      </c>
      <c r="HY253">
        <v>9999</v>
      </c>
      <c r="HZ253">
        <v>9999</v>
      </c>
      <c r="IA253">
        <v>33</v>
      </c>
      <c r="IB253">
        <v>1.86392</v>
      </c>
      <c r="IC253">
        <v>1.86008</v>
      </c>
      <c r="ID253">
        <v>1.85838</v>
      </c>
      <c r="IE253">
        <v>1.85974</v>
      </c>
      <c r="IF253">
        <v>1.85989</v>
      </c>
      <c r="IG253">
        <v>1.85837</v>
      </c>
      <c r="IH253">
        <v>1.85745</v>
      </c>
      <c r="II253">
        <v>1.85242</v>
      </c>
      <c r="IJ253">
        <v>0</v>
      </c>
      <c r="IK253">
        <v>0</v>
      </c>
      <c r="IL253">
        <v>0</v>
      </c>
      <c r="IM253">
        <v>0</v>
      </c>
      <c r="IN253" t="s">
        <v>441</v>
      </c>
      <c r="IO253" t="s">
        <v>442</v>
      </c>
      <c r="IP253" t="s">
        <v>443</v>
      </c>
      <c r="IQ253" t="s">
        <v>443</v>
      </c>
      <c r="IR253" t="s">
        <v>443</v>
      </c>
      <c r="IS253" t="s">
        <v>443</v>
      </c>
      <c r="IT253">
        <v>0</v>
      </c>
      <c r="IU253">
        <v>100</v>
      </c>
      <c r="IV253">
        <v>100</v>
      </c>
      <c r="IW253">
        <v>-0.746</v>
      </c>
      <c r="IX253">
        <v>0.2841</v>
      </c>
      <c r="IY253">
        <v>-0.819046093373875</v>
      </c>
      <c r="IZ253">
        <v>-0.0008311593448893811</v>
      </c>
      <c r="JA253">
        <v>1.768286430498992E-06</v>
      </c>
      <c r="JB253">
        <v>-5.176383660599935E-10</v>
      </c>
      <c r="JC253">
        <v>0.01793090377665582</v>
      </c>
      <c r="JD253">
        <v>0.002652576625932546</v>
      </c>
      <c r="JE253">
        <v>0.0004569377311329863</v>
      </c>
      <c r="JF253">
        <v>1.003524486243527E-07</v>
      </c>
      <c r="JG253">
        <v>2</v>
      </c>
      <c r="JH253">
        <v>1975</v>
      </c>
      <c r="JI253">
        <v>1</v>
      </c>
      <c r="JJ253">
        <v>26</v>
      </c>
      <c r="JK253">
        <v>201508.6</v>
      </c>
      <c r="JL253">
        <v>201508.8</v>
      </c>
      <c r="JM253">
        <v>1.7395</v>
      </c>
      <c r="JN253">
        <v>2.62085</v>
      </c>
      <c r="JO253">
        <v>1.49658</v>
      </c>
      <c r="JP253">
        <v>2.34497</v>
      </c>
      <c r="JQ253">
        <v>1.54907</v>
      </c>
      <c r="JR253">
        <v>2.46948</v>
      </c>
      <c r="JS253">
        <v>36.2459</v>
      </c>
      <c r="JT253">
        <v>24.1751</v>
      </c>
      <c r="JU253">
        <v>18</v>
      </c>
      <c r="JV253">
        <v>483.579</v>
      </c>
      <c r="JW253">
        <v>493.16</v>
      </c>
      <c r="JX253">
        <v>27.0101</v>
      </c>
      <c r="JY253">
        <v>29.1052</v>
      </c>
      <c r="JZ253">
        <v>29.9998</v>
      </c>
      <c r="KA253">
        <v>29.2713</v>
      </c>
      <c r="KB253">
        <v>29.255</v>
      </c>
      <c r="KC253">
        <v>34.933</v>
      </c>
      <c r="KD253">
        <v>20.4831</v>
      </c>
      <c r="KE253">
        <v>79.14100000000001</v>
      </c>
      <c r="KF253">
        <v>26.997</v>
      </c>
      <c r="KG253">
        <v>728.032</v>
      </c>
      <c r="KH253">
        <v>19.3293</v>
      </c>
      <c r="KI253">
        <v>101.877</v>
      </c>
      <c r="KJ253">
        <v>91.4053</v>
      </c>
    </row>
    <row r="254" spans="1:296">
      <c r="A254">
        <v>236</v>
      </c>
      <c r="B254">
        <v>1759080124.5</v>
      </c>
      <c r="C254">
        <v>7041.400000095367</v>
      </c>
      <c r="D254" t="s">
        <v>917</v>
      </c>
      <c r="E254" t="s">
        <v>918</v>
      </c>
      <c r="F254">
        <v>5</v>
      </c>
      <c r="G254" t="s">
        <v>832</v>
      </c>
      <c r="H254">
        <v>1759080117</v>
      </c>
      <c r="I254">
        <f>(J254)/1000</f>
        <v>0</v>
      </c>
      <c r="J254">
        <f>IF(DO254, AM254, AG254)</f>
        <v>0</v>
      </c>
      <c r="K254">
        <f>IF(DO254, AH254, AF254)</f>
        <v>0</v>
      </c>
      <c r="L254">
        <f>DQ254 - IF(AT254&gt;1, K254*DK254*100.0/(AV254), 0)</f>
        <v>0</v>
      </c>
      <c r="M254">
        <f>((S254-I254/2)*L254-K254)/(S254+I254/2)</f>
        <v>0</v>
      </c>
      <c r="N254">
        <f>M254*(DX254+DY254)/1000.0</f>
        <v>0</v>
      </c>
      <c r="O254">
        <f>(DQ254 - IF(AT254&gt;1, K254*DK254*100.0/(AV254), 0))*(DX254+DY254)/1000.0</f>
        <v>0</v>
      </c>
      <c r="P254">
        <f>2.0/((1/R254-1/Q254)+SIGN(R254)*SQRT((1/R254-1/Q254)*(1/R254-1/Q254) + 4*DL254/((DL254+1)*(DL254+1))*(2*1/R254*1/Q254-1/Q254*1/Q254)))</f>
        <v>0</v>
      </c>
      <c r="Q254">
        <f>IF(LEFT(DM254,1)&lt;&gt;"0",IF(LEFT(DM254,1)="1",3.0,DN254),$D$5+$E$5*(EE254*DX254/($K$5*1000))+$F$5*(EE254*DX254/($K$5*1000))*MAX(MIN(DK254,$J$5),$I$5)*MAX(MIN(DK254,$J$5),$I$5)+$G$5*MAX(MIN(DK254,$J$5),$I$5)*(EE254*DX254/($K$5*1000))+$H$5*(EE254*DX254/($K$5*1000))*(EE254*DX254/($K$5*1000)))</f>
        <v>0</v>
      </c>
      <c r="R254">
        <f>I254*(1000-(1000*0.61365*exp(17.502*V254/(240.97+V254))/(DX254+DY254)+DS254)/2)/(1000*0.61365*exp(17.502*V254/(240.97+V254))/(DX254+DY254)-DS254)</f>
        <v>0</v>
      </c>
      <c r="S254">
        <f>1/((DL254+1)/(P254/1.6)+1/(Q254/1.37)) + DL254/((DL254+1)/(P254/1.6) + DL254/(Q254/1.37))</f>
        <v>0</v>
      </c>
      <c r="T254">
        <f>(DG254*DJ254)</f>
        <v>0</v>
      </c>
      <c r="U254">
        <f>(DZ254+(T254+2*0.95*5.67E-8*(((DZ254+$B$9)+273)^4-(DZ254+273)^4)-44100*I254)/(1.84*29.3*Q254+8*0.95*5.67E-8*(DZ254+273)^3))</f>
        <v>0</v>
      </c>
      <c r="V254">
        <f>($C$9*EA254+$D$9*EB254+$E$9*U254)</f>
        <v>0</v>
      </c>
      <c r="W254">
        <f>0.61365*exp(17.502*V254/(240.97+V254))</f>
        <v>0</v>
      </c>
      <c r="X254">
        <f>(Y254/Z254*100)</f>
        <v>0</v>
      </c>
      <c r="Y254">
        <f>DS254*(DX254+DY254)/1000</f>
        <v>0</v>
      </c>
      <c r="Z254">
        <f>0.61365*exp(17.502*DZ254/(240.97+DZ254))</f>
        <v>0</v>
      </c>
      <c r="AA254">
        <f>(W254-DS254*(DX254+DY254)/1000)</f>
        <v>0</v>
      </c>
      <c r="AB254">
        <f>(-I254*44100)</f>
        <v>0</v>
      </c>
      <c r="AC254">
        <f>2*29.3*Q254*0.92*(DZ254-V254)</f>
        <v>0</v>
      </c>
      <c r="AD254">
        <f>2*0.95*5.67E-8*(((DZ254+$B$9)+273)^4-(V254+273)^4)</f>
        <v>0</v>
      </c>
      <c r="AE254">
        <f>T254+AD254+AB254+AC254</f>
        <v>0</v>
      </c>
      <c r="AF254">
        <f>DW254*AT254*(DR254-DQ254*(1000-AT254*DT254)/(1000-AT254*DS254))/(100*DK254)</f>
        <v>0</v>
      </c>
      <c r="AG254">
        <f>1000*DW254*AT254*(DS254-DT254)/(100*DK254*(1000-AT254*DS254))</f>
        <v>0</v>
      </c>
      <c r="AH254">
        <f>(AI254 - AJ254 - DX254*1E3/(8.314*(DZ254+273.15)) * AL254/DW254 * AK254) * DW254/(100*DK254) * (1000 - DT254)/1000</f>
        <v>0</v>
      </c>
      <c r="AI254">
        <v>722.8371940002721</v>
      </c>
      <c r="AJ254">
        <v>689.6637030303028</v>
      </c>
      <c r="AK254">
        <v>3.425144574125464</v>
      </c>
      <c r="AL254">
        <v>65.07899341637443</v>
      </c>
      <c r="AM254">
        <f>(AO254 - AN254 + DX254*1E3/(8.314*(DZ254+273.15)) * AQ254/DW254 * AP254) * DW254/(100*DK254) * 1000/(1000 - AO254)</f>
        <v>0</v>
      </c>
      <c r="AN254">
        <v>19.39865830343599</v>
      </c>
      <c r="AO254">
        <v>21.62161030303031</v>
      </c>
      <c r="AP254">
        <v>-0.006421977281692746</v>
      </c>
      <c r="AQ254">
        <v>105.2538477165729</v>
      </c>
      <c r="AR254">
        <v>0</v>
      </c>
      <c r="AS254">
        <v>0</v>
      </c>
      <c r="AT254">
        <f>IF(AR254*$H$15&gt;=AV254,1.0,(AV254/(AV254-AR254*$H$15)))</f>
        <v>0</v>
      </c>
      <c r="AU254">
        <f>(AT254-1)*100</f>
        <v>0</v>
      </c>
      <c r="AV254">
        <f>MAX(0,($B$15+$C$15*EE254)/(1+$D$15*EE254)*DX254/(DZ254+273)*$E$15)</f>
        <v>0</v>
      </c>
      <c r="AW254" t="s">
        <v>437</v>
      </c>
      <c r="AX254" t="s">
        <v>437</v>
      </c>
      <c r="AY254">
        <v>0</v>
      </c>
      <c r="AZ254">
        <v>0</v>
      </c>
      <c r="BA254">
        <f>1-AY254/AZ254</f>
        <v>0</v>
      </c>
      <c r="BB254">
        <v>0</v>
      </c>
      <c r="BC254" t="s">
        <v>437</v>
      </c>
      <c r="BD254" t="s">
        <v>437</v>
      </c>
      <c r="BE254">
        <v>0</v>
      </c>
      <c r="BF254">
        <v>0</v>
      </c>
      <c r="BG254">
        <f>1-BE254/BF254</f>
        <v>0</v>
      </c>
      <c r="BH254">
        <v>0.5</v>
      </c>
      <c r="BI254">
        <f>DH254</f>
        <v>0</v>
      </c>
      <c r="BJ254">
        <f>K254</f>
        <v>0</v>
      </c>
      <c r="BK254">
        <f>BG254*BH254*BI254</f>
        <v>0</v>
      </c>
      <c r="BL254">
        <f>(BJ254-BB254)/BI254</f>
        <v>0</v>
      </c>
      <c r="BM254">
        <f>(AZ254-BF254)/BF254</f>
        <v>0</v>
      </c>
      <c r="BN254">
        <f>AY254/(BA254+AY254/BF254)</f>
        <v>0</v>
      </c>
      <c r="BO254" t="s">
        <v>437</v>
      </c>
      <c r="BP254">
        <v>0</v>
      </c>
      <c r="BQ254">
        <f>IF(BP254&lt;&gt;0, BP254, BN254)</f>
        <v>0</v>
      </c>
      <c r="BR254">
        <f>1-BQ254/BF254</f>
        <v>0</v>
      </c>
      <c r="BS254">
        <f>(BF254-BE254)/(BF254-BQ254)</f>
        <v>0</v>
      </c>
      <c r="BT254">
        <f>(AZ254-BF254)/(AZ254-BQ254)</f>
        <v>0</v>
      </c>
      <c r="BU254">
        <f>(BF254-BE254)/(BF254-AY254)</f>
        <v>0</v>
      </c>
      <c r="BV254">
        <f>(AZ254-BF254)/(AZ254-AY254)</f>
        <v>0</v>
      </c>
      <c r="BW254">
        <f>(BS254*BQ254/BE254)</f>
        <v>0</v>
      </c>
      <c r="BX254">
        <f>(1-BW254)</f>
        <v>0</v>
      </c>
      <c r="DG254">
        <f>$B$13*EF254+$C$13*EG254+$F$13*ER254*(1-EU254)</f>
        <v>0</v>
      </c>
      <c r="DH254">
        <f>DG254*DI254</f>
        <v>0</v>
      </c>
      <c r="DI254">
        <f>($B$13*$D$11+$C$13*$D$11+$F$13*((FE254+EW254)/MAX(FE254+EW254+FF254, 0.1)*$I$11+FF254/MAX(FE254+EW254+FF254, 0.1)*$J$11))/($B$13+$C$13+$F$13)</f>
        <v>0</v>
      </c>
      <c r="DJ254">
        <f>($B$13*$K$11+$C$13*$K$11+$F$13*((FE254+EW254)/MAX(FE254+EW254+FF254, 0.1)*$P$11+FF254/MAX(FE254+EW254+FF254, 0.1)*$Q$11))/($B$13+$C$13+$F$13)</f>
        <v>0</v>
      </c>
      <c r="DK254">
        <v>3.21</v>
      </c>
      <c r="DL254">
        <v>0.5</v>
      </c>
      <c r="DM254" t="s">
        <v>438</v>
      </c>
      <c r="DN254">
        <v>2</v>
      </c>
      <c r="DO254" t="b">
        <v>1</v>
      </c>
      <c r="DP254">
        <v>1759080117</v>
      </c>
      <c r="DQ254">
        <v>651.3154444444443</v>
      </c>
      <c r="DR254">
        <v>693.8936666666666</v>
      </c>
      <c r="DS254">
        <v>21.65088148148148</v>
      </c>
      <c r="DT254">
        <v>19.44703333333334</v>
      </c>
      <c r="DU254">
        <v>652.067962962963</v>
      </c>
      <c r="DV254">
        <v>21.36669259259259</v>
      </c>
      <c r="DW254">
        <v>500.0377037037037</v>
      </c>
      <c r="DX254">
        <v>90.88766296296298</v>
      </c>
      <c r="DY254">
        <v>0.06801083333333334</v>
      </c>
      <c r="DZ254">
        <v>28.55541851851852</v>
      </c>
      <c r="EA254">
        <v>29.96316666666667</v>
      </c>
      <c r="EB254">
        <v>999.9000000000001</v>
      </c>
      <c r="EC254">
        <v>0</v>
      </c>
      <c r="ED254">
        <v>0</v>
      </c>
      <c r="EE254">
        <v>10003.23777777778</v>
      </c>
      <c r="EF254">
        <v>0</v>
      </c>
      <c r="EG254">
        <v>11.83361481481481</v>
      </c>
      <c r="EH254">
        <v>-42.5782037037037</v>
      </c>
      <c r="EI254">
        <v>665.728962962963</v>
      </c>
      <c r="EJ254">
        <v>707.6550370370368</v>
      </c>
      <c r="EK254">
        <v>2.203848888888889</v>
      </c>
      <c r="EL254">
        <v>693.8936666666666</v>
      </c>
      <c r="EM254">
        <v>19.44703333333334</v>
      </c>
      <c r="EN254">
        <v>1.967797407407407</v>
      </c>
      <c r="EO254">
        <v>1.767495925925926</v>
      </c>
      <c r="EP254">
        <v>17.18758148148148</v>
      </c>
      <c r="EQ254">
        <v>15.50224074074074</v>
      </c>
      <c r="ER254">
        <v>2000.007037037037</v>
      </c>
      <c r="ES254">
        <v>0.9799979999999998</v>
      </c>
      <c r="ET254">
        <v>0.0200017</v>
      </c>
      <c r="EU254">
        <v>0</v>
      </c>
      <c r="EV254">
        <v>464.6220740740741</v>
      </c>
      <c r="EW254">
        <v>5.00078</v>
      </c>
      <c r="EX254">
        <v>9096.792222222222</v>
      </c>
      <c r="EY254">
        <v>16379.68888888889</v>
      </c>
      <c r="EZ254">
        <v>39.43511111111111</v>
      </c>
      <c r="FA254">
        <v>40.46733333333332</v>
      </c>
      <c r="FB254">
        <v>39.85640740740741</v>
      </c>
      <c r="FC254">
        <v>40.00659259259259</v>
      </c>
      <c r="FD254">
        <v>40.52988888888888</v>
      </c>
      <c r="FE254">
        <v>1955.106666666667</v>
      </c>
      <c r="FF254">
        <v>39.9</v>
      </c>
      <c r="FG254">
        <v>0</v>
      </c>
      <c r="FH254">
        <v>1759080116.6</v>
      </c>
      <c r="FI254">
        <v>0</v>
      </c>
      <c r="FJ254">
        <v>464.6001538461539</v>
      </c>
      <c r="FK254">
        <v>9.99316240953161</v>
      </c>
      <c r="FL254">
        <v>191.8218803342629</v>
      </c>
      <c r="FM254">
        <v>9096.374230769232</v>
      </c>
      <c r="FN254">
        <v>15</v>
      </c>
      <c r="FO254">
        <v>0</v>
      </c>
      <c r="FP254" t="s">
        <v>439</v>
      </c>
      <c r="FQ254">
        <v>1746989605.5</v>
      </c>
      <c r="FR254">
        <v>1746989593.5</v>
      </c>
      <c r="FS254">
        <v>0</v>
      </c>
      <c r="FT254">
        <v>-0.274</v>
      </c>
      <c r="FU254">
        <v>-0.002</v>
      </c>
      <c r="FV254">
        <v>2.549</v>
      </c>
      <c r="FW254">
        <v>0.129</v>
      </c>
      <c r="FX254">
        <v>420</v>
      </c>
      <c r="FY254">
        <v>17</v>
      </c>
      <c r="FZ254">
        <v>0.02</v>
      </c>
      <c r="GA254">
        <v>0.04</v>
      </c>
      <c r="GB254">
        <v>-42.53728048780488</v>
      </c>
      <c r="GC254">
        <v>-0.8954425087108104</v>
      </c>
      <c r="GD254">
        <v>0.1163779172320687</v>
      </c>
      <c r="GE254">
        <v>0</v>
      </c>
      <c r="GF254">
        <v>464.0423529411765</v>
      </c>
      <c r="GG254">
        <v>10.73008403481995</v>
      </c>
      <c r="GH254">
        <v>1.088270427095835</v>
      </c>
      <c r="GI254">
        <v>0</v>
      </c>
      <c r="GJ254">
        <v>2.197388048780487</v>
      </c>
      <c r="GK254">
        <v>0.1807009756097529</v>
      </c>
      <c r="GL254">
        <v>0.02054707969512019</v>
      </c>
      <c r="GM254">
        <v>0</v>
      </c>
      <c r="GN254">
        <v>0</v>
      </c>
      <c r="GO254">
        <v>3</v>
      </c>
      <c r="GP254" t="s">
        <v>458</v>
      </c>
      <c r="GQ254">
        <v>3.10193</v>
      </c>
      <c r="GR254">
        <v>2.72619</v>
      </c>
      <c r="GS254">
        <v>0.124564</v>
      </c>
      <c r="GT254">
        <v>0.129817</v>
      </c>
      <c r="GU254">
        <v>0.100522</v>
      </c>
      <c r="GV254">
        <v>0.0943561</v>
      </c>
      <c r="GW254">
        <v>22866.8</v>
      </c>
      <c r="GX254">
        <v>20652.4</v>
      </c>
      <c r="GY254">
        <v>26684.8</v>
      </c>
      <c r="GZ254">
        <v>23956.1</v>
      </c>
      <c r="HA254">
        <v>38409.3</v>
      </c>
      <c r="HB254">
        <v>32079.1</v>
      </c>
      <c r="HC254">
        <v>46594.4</v>
      </c>
      <c r="HD254">
        <v>37902.3</v>
      </c>
      <c r="HE254">
        <v>1.86893</v>
      </c>
      <c r="HF254">
        <v>1.86155</v>
      </c>
      <c r="HG254">
        <v>0.121392</v>
      </c>
      <c r="HH254">
        <v>0</v>
      </c>
      <c r="HI254">
        <v>27.9874</v>
      </c>
      <c r="HJ254">
        <v>999.9</v>
      </c>
      <c r="HK254">
        <v>46.7</v>
      </c>
      <c r="HL254">
        <v>31.4</v>
      </c>
      <c r="HM254">
        <v>23.7145</v>
      </c>
      <c r="HN254">
        <v>61.051</v>
      </c>
      <c r="HO254">
        <v>21.9111</v>
      </c>
      <c r="HP254">
        <v>1</v>
      </c>
      <c r="HQ254">
        <v>0.142251</v>
      </c>
      <c r="HR254">
        <v>0.147691</v>
      </c>
      <c r="HS254">
        <v>20.281</v>
      </c>
      <c r="HT254">
        <v>5.2119</v>
      </c>
      <c r="HU254">
        <v>11.98</v>
      </c>
      <c r="HV254">
        <v>4.96315</v>
      </c>
      <c r="HW254">
        <v>3.2745</v>
      </c>
      <c r="HX254">
        <v>9999</v>
      </c>
      <c r="HY254">
        <v>9999</v>
      </c>
      <c r="HZ254">
        <v>9999</v>
      </c>
      <c r="IA254">
        <v>33</v>
      </c>
      <c r="IB254">
        <v>1.86396</v>
      </c>
      <c r="IC254">
        <v>1.86012</v>
      </c>
      <c r="ID254">
        <v>1.85838</v>
      </c>
      <c r="IE254">
        <v>1.85975</v>
      </c>
      <c r="IF254">
        <v>1.85989</v>
      </c>
      <c r="IG254">
        <v>1.85837</v>
      </c>
      <c r="IH254">
        <v>1.85745</v>
      </c>
      <c r="II254">
        <v>1.85242</v>
      </c>
      <c r="IJ254">
        <v>0</v>
      </c>
      <c r="IK254">
        <v>0</v>
      </c>
      <c r="IL254">
        <v>0</v>
      </c>
      <c r="IM254">
        <v>0</v>
      </c>
      <c r="IN254" t="s">
        <v>441</v>
      </c>
      <c r="IO254" t="s">
        <v>442</v>
      </c>
      <c r="IP254" t="s">
        <v>443</v>
      </c>
      <c r="IQ254" t="s">
        <v>443</v>
      </c>
      <c r="IR254" t="s">
        <v>443</v>
      </c>
      <c r="IS254" t="s">
        <v>443</v>
      </c>
      <c r="IT254">
        <v>0</v>
      </c>
      <c r="IU254">
        <v>100</v>
      </c>
      <c r="IV254">
        <v>100</v>
      </c>
      <c r="IW254">
        <v>-0.731</v>
      </c>
      <c r="IX254">
        <v>0.2834</v>
      </c>
      <c r="IY254">
        <v>-0.819046093373875</v>
      </c>
      <c r="IZ254">
        <v>-0.0008311593448893811</v>
      </c>
      <c r="JA254">
        <v>1.768286430498992E-06</v>
      </c>
      <c r="JB254">
        <v>-5.176383660599935E-10</v>
      </c>
      <c r="JC254">
        <v>0.01793090377665582</v>
      </c>
      <c r="JD254">
        <v>0.002652576625932546</v>
      </c>
      <c r="JE254">
        <v>0.0004569377311329863</v>
      </c>
      <c r="JF254">
        <v>1.003524486243527E-07</v>
      </c>
      <c r="JG254">
        <v>2</v>
      </c>
      <c r="JH254">
        <v>1975</v>
      </c>
      <c r="JI254">
        <v>1</v>
      </c>
      <c r="JJ254">
        <v>26</v>
      </c>
      <c r="JK254">
        <v>201508.6</v>
      </c>
      <c r="JL254">
        <v>201508.9</v>
      </c>
      <c r="JM254">
        <v>1.7749</v>
      </c>
      <c r="JN254">
        <v>2.62085</v>
      </c>
      <c r="JO254">
        <v>1.49658</v>
      </c>
      <c r="JP254">
        <v>2.34497</v>
      </c>
      <c r="JQ254">
        <v>1.54907</v>
      </c>
      <c r="JR254">
        <v>2.46582</v>
      </c>
      <c r="JS254">
        <v>36.2459</v>
      </c>
      <c r="JT254">
        <v>24.1838</v>
      </c>
      <c r="JU254">
        <v>18</v>
      </c>
      <c r="JV254">
        <v>483.394</v>
      </c>
      <c r="JW254">
        <v>493.363</v>
      </c>
      <c r="JX254">
        <v>27.0449</v>
      </c>
      <c r="JY254">
        <v>29.1078</v>
      </c>
      <c r="JZ254">
        <v>30</v>
      </c>
      <c r="KA254">
        <v>29.2739</v>
      </c>
      <c r="KB254">
        <v>29.2576</v>
      </c>
      <c r="KC254">
        <v>35.6355</v>
      </c>
      <c r="KD254">
        <v>20.4831</v>
      </c>
      <c r="KE254">
        <v>79.14100000000001</v>
      </c>
      <c r="KF254">
        <v>27.0266</v>
      </c>
      <c r="KG254">
        <v>741.3920000000001</v>
      </c>
      <c r="KH254">
        <v>19.3352</v>
      </c>
      <c r="KI254">
        <v>101.877</v>
      </c>
      <c r="KJ254">
        <v>91.4051</v>
      </c>
    </row>
    <row r="255" spans="1:296">
      <c r="A255">
        <v>237</v>
      </c>
      <c r="B255">
        <v>1759080129.5</v>
      </c>
      <c r="C255">
        <v>7046.400000095367</v>
      </c>
      <c r="D255" t="s">
        <v>919</v>
      </c>
      <c r="E255" t="s">
        <v>920</v>
      </c>
      <c r="F255">
        <v>5</v>
      </c>
      <c r="G255" t="s">
        <v>832</v>
      </c>
      <c r="H255">
        <v>1759080121.714286</v>
      </c>
      <c r="I255">
        <f>(J255)/1000</f>
        <v>0</v>
      </c>
      <c r="J255">
        <f>IF(DO255, AM255, AG255)</f>
        <v>0</v>
      </c>
      <c r="K255">
        <f>IF(DO255, AH255, AF255)</f>
        <v>0</v>
      </c>
      <c r="L255">
        <f>DQ255 - IF(AT255&gt;1, K255*DK255*100.0/(AV255), 0)</f>
        <v>0</v>
      </c>
      <c r="M255">
        <f>((S255-I255/2)*L255-K255)/(S255+I255/2)</f>
        <v>0</v>
      </c>
      <c r="N255">
        <f>M255*(DX255+DY255)/1000.0</f>
        <v>0</v>
      </c>
      <c r="O255">
        <f>(DQ255 - IF(AT255&gt;1, K255*DK255*100.0/(AV255), 0))*(DX255+DY255)/1000.0</f>
        <v>0</v>
      </c>
      <c r="P255">
        <f>2.0/((1/R255-1/Q255)+SIGN(R255)*SQRT((1/R255-1/Q255)*(1/R255-1/Q255) + 4*DL255/((DL255+1)*(DL255+1))*(2*1/R255*1/Q255-1/Q255*1/Q255)))</f>
        <v>0</v>
      </c>
      <c r="Q255">
        <f>IF(LEFT(DM255,1)&lt;&gt;"0",IF(LEFT(DM255,1)="1",3.0,DN255),$D$5+$E$5*(EE255*DX255/($K$5*1000))+$F$5*(EE255*DX255/($K$5*1000))*MAX(MIN(DK255,$J$5),$I$5)*MAX(MIN(DK255,$J$5),$I$5)+$G$5*MAX(MIN(DK255,$J$5),$I$5)*(EE255*DX255/($K$5*1000))+$H$5*(EE255*DX255/($K$5*1000))*(EE255*DX255/($K$5*1000)))</f>
        <v>0</v>
      </c>
      <c r="R255">
        <f>I255*(1000-(1000*0.61365*exp(17.502*V255/(240.97+V255))/(DX255+DY255)+DS255)/2)/(1000*0.61365*exp(17.502*V255/(240.97+V255))/(DX255+DY255)-DS255)</f>
        <v>0</v>
      </c>
      <c r="S255">
        <f>1/((DL255+1)/(P255/1.6)+1/(Q255/1.37)) + DL255/((DL255+1)/(P255/1.6) + DL255/(Q255/1.37))</f>
        <v>0</v>
      </c>
      <c r="T255">
        <f>(DG255*DJ255)</f>
        <v>0</v>
      </c>
      <c r="U255">
        <f>(DZ255+(T255+2*0.95*5.67E-8*(((DZ255+$B$9)+273)^4-(DZ255+273)^4)-44100*I255)/(1.84*29.3*Q255+8*0.95*5.67E-8*(DZ255+273)^3))</f>
        <v>0</v>
      </c>
      <c r="V255">
        <f>($C$9*EA255+$D$9*EB255+$E$9*U255)</f>
        <v>0</v>
      </c>
      <c r="W255">
        <f>0.61365*exp(17.502*V255/(240.97+V255))</f>
        <v>0</v>
      </c>
      <c r="X255">
        <f>(Y255/Z255*100)</f>
        <v>0</v>
      </c>
      <c r="Y255">
        <f>DS255*(DX255+DY255)/1000</f>
        <v>0</v>
      </c>
      <c r="Z255">
        <f>0.61365*exp(17.502*DZ255/(240.97+DZ255))</f>
        <v>0</v>
      </c>
      <c r="AA255">
        <f>(W255-DS255*(DX255+DY255)/1000)</f>
        <v>0</v>
      </c>
      <c r="AB255">
        <f>(-I255*44100)</f>
        <v>0</v>
      </c>
      <c r="AC255">
        <f>2*29.3*Q255*0.92*(DZ255-V255)</f>
        <v>0</v>
      </c>
      <c r="AD255">
        <f>2*0.95*5.67E-8*(((DZ255+$B$9)+273)^4-(V255+273)^4)</f>
        <v>0</v>
      </c>
      <c r="AE255">
        <f>T255+AD255+AB255+AC255</f>
        <v>0</v>
      </c>
      <c r="AF255">
        <f>DW255*AT255*(DR255-DQ255*(1000-AT255*DT255)/(1000-AT255*DS255))/(100*DK255)</f>
        <v>0</v>
      </c>
      <c r="AG255">
        <f>1000*DW255*AT255*(DS255-DT255)/(100*DK255*(1000-AT255*DS255))</f>
        <v>0</v>
      </c>
      <c r="AH255">
        <f>(AI255 - AJ255 - DX255*1E3/(8.314*(DZ255+273.15)) * AL255/DW255 * AK255) * DW255/(100*DK255) * (1000 - DT255)/1000</f>
        <v>0</v>
      </c>
      <c r="AI255">
        <v>739.7443397619278</v>
      </c>
      <c r="AJ255">
        <v>706.7401878787878</v>
      </c>
      <c r="AK255">
        <v>3.407607725948814</v>
      </c>
      <c r="AL255">
        <v>65.07899341637443</v>
      </c>
      <c r="AM255">
        <f>(AO255 - AN255 + DX255*1E3/(8.314*(DZ255+273.15)) * AQ255/DW255 * AP255) * DW255/(100*DK255) * 1000/(1000 - AO255)</f>
        <v>0</v>
      </c>
      <c r="AN255">
        <v>19.37545708912601</v>
      </c>
      <c r="AO255">
        <v>21.58426909090909</v>
      </c>
      <c r="AP255">
        <v>-0.006714661441270948</v>
      </c>
      <c r="AQ255">
        <v>105.2538477165729</v>
      </c>
      <c r="AR255">
        <v>0</v>
      </c>
      <c r="AS255">
        <v>0</v>
      </c>
      <c r="AT255">
        <f>IF(AR255*$H$15&gt;=AV255,1.0,(AV255/(AV255-AR255*$H$15)))</f>
        <v>0</v>
      </c>
      <c r="AU255">
        <f>(AT255-1)*100</f>
        <v>0</v>
      </c>
      <c r="AV255">
        <f>MAX(0,($B$15+$C$15*EE255)/(1+$D$15*EE255)*DX255/(DZ255+273)*$E$15)</f>
        <v>0</v>
      </c>
      <c r="AW255" t="s">
        <v>437</v>
      </c>
      <c r="AX255" t="s">
        <v>437</v>
      </c>
      <c r="AY255">
        <v>0</v>
      </c>
      <c r="AZ255">
        <v>0</v>
      </c>
      <c r="BA255">
        <f>1-AY255/AZ255</f>
        <v>0</v>
      </c>
      <c r="BB255">
        <v>0</v>
      </c>
      <c r="BC255" t="s">
        <v>437</v>
      </c>
      <c r="BD255" t="s">
        <v>437</v>
      </c>
      <c r="BE255">
        <v>0</v>
      </c>
      <c r="BF255">
        <v>0</v>
      </c>
      <c r="BG255">
        <f>1-BE255/BF255</f>
        <v>0</v>
      </c>
      <c r="BH255">
        <v>0.5</v>
      </c>
      <c r="BI255">
        <f>DH255</f>
        <v>0</v>
      </c>
      <c r="BJ255">
        <f>K255</f>
        <v>0</v>
      </c>
      <c r="BK255">
        <f>BG255*BH255*BI255</f>
        <v>0</v>
      </c>
      <c r="BL255">
        <f>(BJ255-BB255)/BI255</f>
        <v>0</v>
      </c>
      <c r="BM255">
        <f>(AZ255-BF255)/BF255</f>
        <v>0</v>
      </c>
      <c r="BN255">
        <f>AY255/(BA255+AY255/BF255)</f>
        <v>0</v>
      </c>
      <c r="BO255" t="s">
        <v>437</v>
      </c>
      <c r="BP255">
        <v>0</v>
      </c>
      <c r="BQ255">
        <f>IF(BP255&lt;&gt;0, BP255, BN255)</f>
        <v>0</v>
      </c>
      <c r="BR255">
        <f>1-BQ255/BF255</f>
        <v>0</v>
      </c>
      <c r="BS255">
        <f>(BF255-BE255)/(BF255-BQ255)</f>
        <v>0</v>
      </c>
      <c r="BT255">
        <f>(AZ255-BF255)/(AZ255-BQ255)</f>
        <v>0</v>
      </c>
      <c r="BU255">
        <f>(BF255-BE255)/(BF255-AY255)</f>
        <v>0</v>
      </c>
      <c r="BV255">
        <f>(AZ255-BF255)/(AZ255-AY255)</f>
        <v>0</v>
      </c>
      <c r="BW255">
        <f>(BS255*BQ255/BE255)</f>
        <v>0</v>
      </c>
      <c r="BX255">
        <f>(1-BW255)</f>
        <v>0</v>
      </c>
      <c r="DG255">
        <f>$B$13*EF255+$C$13*EG255+$F$13*ER255*(1-EU255)</f>
        <v>0</v>
      </c>
      <c r="DH255">
        <f>DG255*DI255</f>
        <v>0</v>
      </c>
      <c r="DI255">
        <f>($B$13*$D$11+$C$13*$D$11+$F$13*((FE255+EW255)/MAX(FE255+EW255+FF255, 0.1)*$I$11+FF255/MAX(FE255+EW255+FF255, 0.1)*$J$11))/($B$13+$C$13+$F$13)</f>
        <v>0</v>
      </c>
      <c r="DJ255">
        <f>($B$13*$K$11+$C$13*$K$11+$F$13*((FE255+EW255)/MAX(FE255+EW255+FF255, 0.1)*$P$11+FF255/MAX(FE255+EW255+FF255, 0.1)*$Q$11))/($B$13+$C$13+$F$13)</f>
        <v>0</v>
      </c>
      <c r="DK255">
        <v>3.21</v>
      </c>
      <c r="DL255">
        <v>0.5</v>
      </c>
      <c r="DM255" t="s">
        <v>438</v>
      </c>
      <c r="DN255">
        <v>2</v>
      </c>
      <c r="DO255" t="b">
        <v>1</v>
      </c>
      <c r="DP255">
        <v>1759080121.714286</v>
      </c>
      <c r="DQ255">
        <v>667.1084999999999</v>
      </c>
      <c r="DR255">
        <v>709.6986785714286</v>
      </c>
      <c r="DS255">
        <v>21.63075</v>
      </c>
      <c r="DT255">
        <v>19.4128</v>
      </c>
      <c r="DU255">
        <v>667.8480357142859</v>
      </c>
      <c r="DV255">
        <v>21.34699642857143</v>
      </c>
      <c r="DW255">
        <v>500.0237142857143</v>
      </c>
      <c r="DX255">
        <v>90.88784285714287</v>
      </c>
      <c r="DY255">
        <v>0.06801388928571429</v>
      </c>
      <c r="DZ255">
        <v>28.559975</v>
      </c>
      <c r="EA255">
        <v>29.96441428571429</v>
      </c>
      <c r="EB255">
        <v>999.9000000000002</v>
      </c>
      <c r="EC255">
        <v>0</v>
      </c>
      <c r="ED255">
        <v>0</v>
      </c>
      <c r="EE255">
        <v>10005.73535714286</v>
      </c>
      <c r="EF255">
        <v>0</v>
      </c>
      <c r="EG255">
        <v>11.11425357142857</v>
      </c>
      <c r="EH255">
        <v>-42.59016071428572</v>
      </c>
      <c r="EI255">
        <v>681.8572857142859</v>
      </c>
      <c r="EJ255">
        <v>723.7482857142858</v>
      </c>
      <c r="EK255">
        <v>2.217949285714286</v>
      </c>
      <c r="EL255">
        <v>709.6986785714286</v>
      </c>
      <c r="EM255">
        <v>19.4128</v>
      </c>
      <c r="EN255">
        <v>1.965970714285714</v>
      </c>
      <c r="EO255">
        <v>1.764387857142857</v>
      </c>
      <c r="EP255">
        <v>17.17290357142857</v>
      </c>
      <c r="EQ255">
        <v>15.47479285714286</v>
      </c>
      <c r="ER255">
        <v>2000.008214285715</v>
      </c>
      <c r="ES255">
        <v>0.9799979999999998</v>
      </c>
      <c r="ET255">
        <v>0.0200017</v>
      </c>
      <c r="EU255">
        <v>0</v>
      </c>
      <c r="EV255">
        <v>465.3978571428572</v>
      </c>
      <c r="EW255">
        <v>5.00078</v>
      </c>
      <c r="EX255">
        <v>9111.495357142858</v>
      </c>
      <c r="EY255">
        <v>16379.69285714286</v>
      </c>
      <c r="EZ255">
        <v>39.44414285714286</v>
      </c>
      <c r="FA255">
        <v>40.47525</v>
      </c>
      <c r="FB255">
        <v>39.85928571428571</v>
      </c>
      <c r="FC255">
        <v>40.01078571428571</v>
      </c>
      <c r="FD255">
        <v>40.50432142857142</v>
      </c>
      <c r="FE255">
        <v>1955.1075</v>
      </c>
      <c r="FF255">
        <v>39.9</v>
      </c>
      <c r="FG255">
        <v>0</v>
      </c>
      <c r="FH255">
        <v>1759080122</v>
      </c>
      <c r="FI255">
        <v>0</v>
      </c>
      <c r="FJ255">
        <v>465.56636</v>
      </c>
      <c r="FK255">
        <v>9.191846149148912</v>
      </c>
      <c r="FL255">
        <v>183.6946150866894</v>
      </c>
      <c r="FM255">
        <v>9114.194799999999</v>
      </c>
      <c r="FN255">
        <v>15</v>
      </c>
      <c r="FO255">
        <v>0</v>
      </c>
      <c r="FP255" t="s">
        <v>439</v>
      </c>
      <c r="FQ255">
        <v>1746989605.5</v>
      </c>
      <c r="FR255">
        <v>1746989593.5</v>
      </c>
      <c r="FS255">
        <v>0</v>
      </c>
      <c r="FT255">
        <v>-0.274</v>
      </c>
      <c r="FU255">
        <v>-0.002</v>
      </c>
      <c r="FV255">
        <v>2.549</v>
      </c>
      <c r="FW255">
        <v>0.129</v>
      </c>
      <c r="FX255">
        <v>420</v>
      </c>
      <c r="FY255">
        <v>17</v>
      </c>
      <c r="FZ255">
        <v>0.02</v>
      </c>
      <c r="GA255">
        <v>0.04</v>
      </c>
      <c r="GB255">
        <v>-42.564055</v>
      </c>
      <c r="GC255">
        <v>-0.6104667917448864</v>
      </c>
      <c r="GD255">
        <v>0.1077941022273482</v>
      </c>
      <c r="GE255">
        <v>0</v>
      </c>
      <c r="GF255">
        <v>464.8902647058824</v>
      </c>
      <c r="GG255">
        <v>9.907119943928487</v>
      </c>
      <c r="GH255">
        <v>1.004486327867121</v>
      </c>
      <c r="GI255">
        <v>0</v>
      </c>
      <c r="GJ255">
        <v>2.2072015</v>
      </c>
      <c r="GK255">
        <v>0.1984437523452081</v>
      </c>
      <c r="GL255">
        <v>0.02185135459759877</v>
      </c>
      <c r="GM255">
        <v>0</v>
      </c>
      <c r="GN255">
        <v>0</v>
      </c>
      <c r="GO255">
        <v>3</v>
      </c>
      <c r="GP255" t="s">
        <v>458</v>
      </c>
      <c r="GQ255">
        <v>3.10182</v>
      </c>
      <c r="GR255">
        <v>2.72649</v>
      </c>
      <c r="GS255">
        <v>0.126657</v>
      </c>
      <c r="GT255">
        <v>0.131841</v>
      </c>
      <c r="GU255">
        <v>0.100404</v>
      </c>
      <c r="GV255">
        <v>0.09434919999999999</v>
      </c>
      <c r="GW255">
        <v>22812</v>
      </c>
      <c r="GX255">
        <v>20604.4</v>
      </c>
      <c r="GY255">
        <v>26684.7</v>
      </c>
      <c r="GZ255">
        <v>23956.1</v>
      </c>
      <c r="HA255">
        <v>38414.1</v>
      </c>
      <c r="HB255">
        <v>32079.3</v>
      </c>
      <c r="HC255">
        <v>46593.8</v>
      </c>
      <c r="HD255">
        <v>37902</v>
      </c>
      <c r="HE255">
        <v>1.86887</v>
      </c>
      <c r="HF255">
        <v>1.86175</v>
      </c>
      <c r="HG255">
        <v>0.122428</v>
      </c>
      <c r="HH255">
        <v>0</v>
      </c>
      <c r="HI255">
        <v>27.9828</v>
      </c>
      <c r="HJ255">
        <v>999.9</v>
      </c>
      <c r="HK255">
        <v>46.7</v>
      </c>
      <c r="HL255">
        <v>31.4</v>
      </c>
      <c r="HM255">
        <v>23.7155</v>
      </c>
      <c r="HN255">
        <v>61.391</v>
      </c>
      <c r="HO255">
        <v>22.1675</v>
      </c>
      <c r="HP255">
        <v>1</v>
      </c>
      <c r="HQ255">
        <v>0.143191</v>
      </c>
      <c r="HR255">
        <v>0.222565</v>
      </c>
      <c r="HS255">
        <v>20.2806</v>
      </c>
      <c r="HT255">
        <v>5.2116</v>
      </c>
      <c r="HU255">
        <v>11.98</v>
      </c>
      <c r="HV255">
        <v>4.96325</v>
      </c>
      <c r="HW255">
        <v>3.27425</v>
      </c>
      <c r="HX255">
        <v>9999</v>
      </c>
      <c r="HY255">
        <v>9999</v>
      </c>
      <c r="HZ255">
        <v>9999</v>
      </c>
      <c r="IA255">
        <v>33</v>
      </c>
      <c r="IB255">
        <v>1.86394</v>
      </c>
      <c r="IC255">
        <v>1.86015</v>
      </c>
      <c r="ID255">
        <v>1.85837</v>
      </c>
      <c r="IE255">
        <v>1.85975</v>
      </c>
      <c r="IF255">
        <v>1.85989</v>
      </c>
      <c r="IG255">
        <v>1.85837</v>
      </c>
      <c r="IH255">
        <v>1.85745</v>
      </c>
      <c r="II255">
        <v>1.85242</v>
      </c>
      <c r="IJ255">
        <v>0</v>
      </c>
      <c r="IK255">
        <v>0</v>
      </c>
      <c r="IL255">
        <v>0</v>
      </c>
      <c r="IM255">
        <v>0</v>
      </c>
      <c r="IN255" t="s">
        <v>441</v>
      </c>
      <c r="IO255" t="s">
        <v>442</v>
      </c>
      <c r="IP255" t="s">
        <v>443</v>
      </c>
      <c r="IQ255" t="s">
        <v>443</v>
      </c>
      <c r="IR255" t="s">
        <v>443</v>
      </c>
      <c r="IS255" t="s">
        <v>443</v>
      </c>
      <c r="IT255">
        <v>0</v>
      </c>
      <c r="IU255">
        <v>100</v>
      </c>
      <c r="IV255">
        <v>100</v>
      </c>
      <c r="IW255">
        <v>-0.718</v>
      </c>
      <c r="IX255">
        <v>0.2826</v>
      </c>
      <c r="IY255">
        <v>-0.819046093373875</v>
      </c>
      <c r="IZ255">
        <v>-0.0008311593448893811</v>
      </c>
      <c r="JA255">
        <v>1.768286430498992E-06</v>
      </c>
      <c r="JB255">
        <v>-5.176383660599935E-10</v>
      </c>
      <c r="JC255">
        <v>0.01793090377665582</v>
      </c>
      <c r="JD255">
        <v>0.002652576625932546</v>
      </c>
      <c r="JE255">
        <v>0.0004569377311329863</v>
      </c>
      <c r="JF255">
        <v>1.003524486243527E-07</v>
      </c>
      <c r="JG255">
        <v>2</v>
      </c>
      <c r="JH255">
        <v>1975</v>
      </c>
      <c r="JI255">
        <v>1</v>
      </c>
      <c r="JJ255">
        <v>26</v>
      </c>
      <c r="JK255">
        <v>201508.7</v>
      </c>
      <c r="JL255">
        <v>201508.9</v>
      </c>
      <c r="JM255">
        <v>1.80542</v>
      </c>
      <c r="JN255">
        <v>2.61719</v>
      </c>
      <c r="JO255">
        <v>1.49658</v>
      </c>
      <c r="JP255">
        <v>2.34497</v>
      </c>
      <c r="JQ255">
        <v>1.54907</v>
      </c>
      <c r="JR255">
        <v>2.45972</v>
      </c>
      <c r="JS255">
        <v>36.2459</v>
      </c>
      <c r="JT255">
        <v>24.1838</v>
      </c>
      <c r="JU255">
        <v>18</v>
      </c>
      <c r="JV255">
        <v>483.385</v>
      </c>
      <c r="JW255">
        <v>493.516</v>
      </c>
      <c r="JX255">
        <v>27.0579</v>
      </c>
      <c r="JY255">
        <v>29.1109</v>
      </c>
      <c r="JZ255">
        <v>30.0005</v>
      </c>
      <c r="KA255">
        <v>29.2765</v>
      </c>
      <c r="KB255">
        <v>29.26</v>
      </c>
      <c r="KC255">
        <v>36.2634</v>
      </c>
      <c r="KD255">
        <v>20.4831</v>
      </c>
      <c r="KE255">
        <v>79.14100000000001</v>
      </c>
      <c r="KF255">
        <v>27.0466</v>
      </c>
      <c r="KG255">
        <v>761.427</v>
      </c>
      <c r="KH255">
        <v>19.3522</v>
      </c>
      <c r="KI255">
        <v>101.876</v>
      </c>
      <c r="KJ255">
        <v>91.4046</v>
      </c>
    </row>
    <row r="256" spans="1:296">
      <c r="A256">
        <v>238</v>
      </c>
      <c r="B256">
        <v>1759080134</v>
      </c>
      <c r="C256">
        <v>7050.900000095367</v>
      </c>
      <c r="D256" t="s">
        <v>921</v>
      </c>
      <c r="E256" t="s">
        <v>922</v>
      </c>
      <c r="F256">
        <v>5</v>
      </c>
      <c r="G256" t="s">
        <v>832</v>
      </c>
      <c r="H256">
        <v>1759080126.160714</v>
      </c>
      <c r="I256">
        <f>(J256)/1000</f>
        <v>0</v>
      </c>
      <c r="J256">
        <f>IF(DO256, AM256, AG256)</f>
        <v>0</v>
      </c>
      <c r="K256">
        <f>IF(DO256, AH256, AF256)</f>
        <v>0</v>
      </c>
      <c r="L256">
        <f>DQ256 - IF(AT256&gt;1, K256*DK256*100.0/(AV256), 0)</f>
        <v>0</v>
      </c>
      <c r="M256">
        <f>((S256-I256/2)*L256-K256)/(S256+I256/2)</f>
        <v>0</v>
      </c>
      <c r="N256">
        <f>M256*(DX256+DY256)/1000.0</f>
        <v>0</v>
      </c>
      <c r="O256">
        <f>(DQ256 - IF(AT256&gt;1, K256*DK256*100.0/(AV256), 0))*(DX256+DY256)/1000.0</f>
        <v>0</v>
      </c>
      <c r="P256">
        <f>2.0/((1/R256-1/Q256)+SIGN(R256)*SQRT((1/R256-1/Q256)*(1/R256-1/Q256) + 4*DL256/((DL256+1)*(DL256+1))*(2*1/R256*1/Q256-1/Q256*1/Q256)))</f>
        <v>0</v>
      </c>
      <c r="Q256">
        <f>IF(LEFT(DM256,1)&lt;&gt;"0",IF(LEFT(DM256,1)="1",3.0,DN256),$D$5+$E$5*(EE256*DX256/($K$5*1000))+$F$5*(EE256*DX256/($K$5*1000))*MAX(MIN(DK256,$J$5),$I$5)*MAX(MIN(DK256,$J$5),$I$5)+$G$5*MAX(MIN(DK256,$J$5),$I$5)*(EE256*DX256/($K$5*1000))+$H$5*(EE256*DX256/($K$5*1000))*(EE256*DX256/($K$5*1000)))</f>
        <v>0</v>
      </c>
      <c r="R256">
        <f>I256*(1000-(1000*0.61365*exp(17.502*V256/(240.97+V256))/(DX256+DY256)+DS256)/2)/(1000*0.61365*exp(17.502*V256/(240.97+V256))/(DX256+DY256)-DS256)</f>
        <v>0</v>
      </c>
      <c r="S256">
        <f>1/((DL256+1)/(P256/1.6)+1/(Q256/1.37)) + DL256/((DL256+1)/(P256/1.6) + DL256/(Q256/1.37))</f>
        <v>0</v>
      </c>
      <c r="T256">
        <f>(DG256*DJ256)</f>
        <v>0</v>
      </c>
      <c r="U256">
        <f>(DZ256+(T256+2*0.95*5.67E-8*(((DZ256+$B$9)+273)^4-(DZ256+273)^4)-44100*I256)/(1.84*29.3*Q256+8*0.95*5.67E-8*(DZ256+273)^3))</f>
        <v>0</v>
      </c>
      <c r="V256">
        <f>($C$9*EA256+$D$9*EB256+$E$9*U256)</f>
        <v>0</v>
      </c>
      <c r="W256">
        <f>0.61365*exp(17.502*V256/(240.97+V256))</f>
        <v>0</v>
      </c>
      <c r="X256">
        <f>(Y256/Z256*100)</f>
        <v>0</v>
      </c>
      <c r="Y256">
        <f>DS256*(DX256+DY256)/1000</f>
        <v>0</v>
      </c>
      <c r="Z256">
        <f>0.61365*exp(17.502*DZ256/(240.97+DZ256))</f>
        <v>0</v>
      </c>
      <c r="AA256">
        <f>(W256-DS256*(DX256+DY256)/1000)</f>
        <v>0</v>
      </c>
      <c r="AB256">
        <f>(-I256*44100)</f>
        <v>0</v>
      </c>
      <c r="AC256">
        <f>2*29.3*Q256*0.92*(DZ256-V256)</f>
        <v>0</v>
      </c>
      <c r="AD256">
        <f>2*0.95*5.67E-8*(((DZ256+$B$9)+273)^4-(V256+273)^4)</f>
        <v>0</v>
      </c>
      <c r="AE256">
        <f>T256+AD256+AB256+AC256</f>
        <v>0</v>
      </c>
      <c r="AF256">
        <f>DW256*AT256*(DR256-DQ256*(1000-AT256*DT256)/(1000-AT256*DS256))/(100*DK256)</f>
        <v>0</v>
      </c>
      <c r="AG256">
        <f>1000*DW256*AT256*(DS256-DT256)/(100*DK256*(1000-AT256*DS256))</f>
        <v>0</v>
      </c>
      <c r="AH256">
        <f>(AI256 - AJ256 - DX256*1E3/(8.314*(DZ256+273.15)) * AL256/DW256 * AK256) * DW256/(100*DK256) * (1000 - DT256)/1000</f>
        <v>0</v>
      </c>
      <c r="AI256">
        <v>755.1216213323742</v>
      </c>
      <c r="AJ256">
        <v>722.0768727272729</v>
      </c>
      <c r="AK256">
        <v>3.41456074311801</v>
      </c>
      <c r="AL256">
        <v>65.07899341637443</v>
      </c>
      <c r="AM256">
        <f>(AO256 - AN256 + DX256*1E3/(8.314*(DZ256+273.15)) * AQ256/DW256 * AP256) * DW256/(100*DK256) * 1000/(1000 - AO256)</f>
        <v>0</v>
      </c>
      <c r="AN256">
        <v>19.38169021444537</v>
      </c>
      <c r="AO256">
        <v>21.56580848484849</v>
      </c>
      <c r="AP256">
        <v>-0.001399287082656579</v>
      </c>
      <c r="AQ256">
        <v>105.2538477165729</v>
      </c>
      <c r="AR256">
        <v>0</v>
      </c>
      <c r="AS256">
        <v>0</v>
      </c>
      <c r="AT256">
        <f>IF(AR256*$H$15&gt;=AV256,1.0,(AV256/(AV256-AR256*$H$15)))</f>
        <v>0</v>
      </c>
      <c r="AU256">
        <f>(AT256-1)*100</f>
        <v>0</v>
      </c>
      <c r="AV256">
        <f>MAX(0,($B$15+$C$15*EE256)/(1+$D$15*EE256)*DX256/(DZ256+273)*$E$15)</f>
        <v>0</v>
      </c>
      <c r="AW256" t="s">
        <v>437</v>
      </c>
      <c r="AX256" t="s">
        <v>437</v>
      </c>
      <c r="AY256">
        <v>0</v>
      </c>
      <c r="AZ256">
        <v>0</v>
      </c>
      <c r="BA256">
        <f>1-AY256/AZ256</f>
        <v>0</v>
      </c>
      <c r="BB256">
        <v>0</v>
      </c>
      <c r="BC256" t="s">
        <v>437</v>
      </c>
      <c r="BD256" t="s">
        <v>437</v>
      </c>
      <c r="BE256">
        <v>0</v>
      </c>
      <c r="BF256">
        <v>0</v>
      </c>
      <c r="BG256">
        <f>1-BE256/BF256</f>
        <v>0</v>
      </c>
      <c r="BH256">
        <v>0.5</v>
      </c>
      <c r="BI256">
        <f>DH256</f>
        <v>0</v>
      </c>
      <c r="BJ256">
        <f>K256</f>
        <v>0</v>
      </c>
      <c r="BK256">
        <f>BG256*BH256*BI256</f>
        <v>0</v>
      </c>
      <c r="BL256">
        <f>(BJ256-BB256)/BI256</f>
        <v>0</v>
      </c>
      <c r="BM256">
        <f>(AZ256-BF256)/BF256</f>
        <v>0</v>
      </c>
      <c r="BN256">
        <f>AY256/(BA256+AY256/BF256)</f>
        <v>0</v>
      </c>
      <c r="BO256" t="s">
        <v>437</v>
      </c>
      <c r="BP256">
        <v>0</v>
      </c>
      <c r="BQ256">
        <f>IF(BP256&lt;&gt;0, BP256, BN256)</f>
        <v>0</v>
      </c>
      <c r="BR256">
        <f>1-BQ256/BF256</f>
        <v>0</v>
      </c>
      <c r="BS256">
        <f>(BF256-BE256)/(BF256-BQ256)</f>
        <v>0</v>
      </c>
      <c r="BT256">
        <f>(AZ256-BF256)/(AZ256-BQ256)</f>
        <v>0</v>
      </c>
      <c r="BU256">
        <f>(BF256-BE256)/(BF256-AY256)</f>
        <v>0</v>
      </c>
      <c r="BV256">
        <f>(AZ256-BF256)/(AZ256-AY256)</f>
        <v>0</v>
      </c>
      <c r="BW256">
        <f>(BS256*BQ256/BE256)</f>
        <v>0</v>
      </c>
      <c r="BX256">
        <f>(1-BW256)</f>
        <v>0</v>
      </c>
      <c r="DG256">
        <f>$B$13*EF256+$C$13*EG256+$F$13*ER256*(1-EU256)</f>
        <v>0</v>
      </c>
      <c r="DH256">
        <f>DG256*DI256</f>
        <v>0</v>
      </c>
      <c r="DI256">
        <f>($B$13*$D$11+$C$13*$D$11+$F$13*((FE256+EW256)/MAX(FE256+EW256+FF256, 0.1)*$I$11+FF256/MAX(FE256+EW256+FF256, 0.1)*$J$11))/($B$13+$C$13+$F$13)</f>
        <v>0</v>
      </c>
      <c r="DJ256">
        <f>($B$13*$K$11+$C$13*$K$11+$F$13*((FE256+EW256)/MAX(FE256+EW256+FF256, 0.1)*$P$11+FF256/MAX(FE256+EW256+FF256, 0.1)*$Q$11))/($B$13+$C$13+$F$13)</f>
        <v>0</v>
      </c>
      <c r="DK256">
        <v>3.21</v>
      </c>
      <c r="DL256">
        <v>0.5</v>
      </c>
      <c r="DM256" t="s">
        <v>438</v>
      </c>
      <c r="DN256">
        <v>2</v>
      </c>
      <c r="DO256" t="b">
        <v>1</v>
      </c>
      <c r="DP256">
        <v>1759080126.160714</v>
      </c>
      <c r="DQ256">
        <v>681.9788214285715</v>
      </c>
      <c r="DR256">
        <v>724.6150714285714</v>
      </c>
      <c r="DS256">
        <v>21.60582142857143</v>
      </c>
      <c r="DT256">
        <v>19.39198571428571</v>
      </c>
      <c r="DU256">
        <v>682.70575</v>
      </c>
      <c r="DV256">
        <v>21.32260357142857</v>
      </c>
      <c r="DW256">
        <v>500.0798214285714</v>
      </c>
      <c r="DX256">
        <v>90.88838571428572</v>
      </c>
      <c r="DY256">
        <v>0.06795794642857142</v>
      </c>
      <c r="DZ256">
        <v>28.56438571428571</v>
      </c>
      <c r="EA256">
        <v>29.97324285714285</v>
      </c>
      <c r="EB256">
        <v>999.9000000000002</v>
      </c>
      <c r="EC256">
        <v>0</v>
      </c>
      <c r="ED256">
        <v>0</v>
      </c>
      <c r="EE256">
        <v>10008.10321428571</v>
      </c>
      <c r="EF256">
        <v>0</v>
      </c>
      <c r="EG256">
        <v>11.0265</v>
      </c>
      <c r="EH256">
        <v>-42.63617857142857</v>
      </c>
      <c r="EI256">
        <v>697.0386071428572</v>
      </c>
      <c r="EJ256">
        <v>738.9445000000002</v>
      </c>
      <c r="EK256">
        <v>2.213834642857143</v>
      </c>
      <c r="EL256">
        <v>724.6150714285714</v>
      </c>
      <c r="EM256">
        <v>19.39198571428571</v>
      </c>
      <c r="EN256">
        <v>1.963717142857143</v>
      </c>
      <c r="EO256">
        <v>1.762506428571429</v>
      </c>
      <c r="EP256">
        <v>17.15477857142857</v>
      </c>
      <c r="EQ256">
        <v>15.458175</v>
      </c>
      <c r="ER256">
        <v>1999.991071428571</v>
      </c>
      <c r="ES256">
        <v>0.9799977857142855</v>
      </c>
      <c r="ET256">
        <v>0.020001925</v>
      </c>
      <c r="EU256">
        <v>0</v>
      </c>
      <c r="EV256">
        <v>466.1042142857142</v>
      </c>
      <c r="EW256">
        <v>5.00078</v>
      </c>
      <c r="EX256">
        <v>9124.883214285712</v>
      </c>
      <c r="EY256">
        <v>16379.55357142857</v>
      </c>
      <c r="EZ256">
        <v>39.44860714285715</v>
      </c>
      <c r="FA256">
        <v>40.47525</v>
      </c>
      <c r="FB256">
        <v>39.87042857142858</v>
      </c>
      <c r="FC256">
        <v>40.00410714285714</v>
      </c>
      <c r="FD256">
        <v>40.50653571428571</v>
      </c>
      <c r="FE256">
        <v>1955.088214285714</v>
      </c>
      <c r="FF256">
        <v>39.9</v>
      </c>
      <c r="FG256">
        <v>0</v>
      </c>
      <c r="FH256">
        <v>1759080126.2</v>
      </c>
      <c r="FI256">
        <v>0</v>
      </c>
      <c r="FJ256">
        <v>466.1484615384616</v>
      </c>
      <c r="FK256">
        <v>9.878769244800301</v>
      </c>
      <c r="FL256">
        <v>178.6345300061906</v>
      </c>
      <c r="FM256">
        <v>9125.970769230769</v>
      </c>
      <c r="FN256">
        <v>15</v>
      </c>
      <c r="FO256">
        <v>0</v>
      </c>
      <c r="FP256" t="s">
        <v>439</v>
      </c>
      <c r="FQ256">
        <v>1746989605.5</v>
      </c>
      <c r="FR256">
        <v>1746989593.5</v>
      </c>
      <c r="FS256">
        <v>0</v>
      </c>
      <c r="FT256">
        <v>-0.274</v>
      </c>
      <c r="FU256">
        <v>-0.002</v>
      </c>
      <c r="FV256">
        <v>2.549</v>
      </c>
      <c r="FW256">
        <v>0.129</v>
      </c>
      <c r="FX256">
        <v>420</v>
      </c>
      <c r="FY256">
        <v>17</v>
      </c>
      <c r="FZ256">
        <v>0.02</v>
      </c>
      <c r="GA256">
        <v>0.04</v>
      </c>
      <c r="GB256">
        <v>-42.6005925</v>
      </c>
      <c r="GC256">
        <v>-0.4097549718573806</v>
      </c>
      <c r="GD256">
        <v>0.09749451365974393</v>
      </c>
      <c r="GE256">
        <v>1</v>
      </c>
      <c r="GF256">
        <v>465.7832941176471</v>
      </c>
      <c r="GG256">
        <v>9.589885414071526</v>
      </c>
      <c r="GH256">
        <v>0.9702114848111778</v>
      </c>
      <c r="GI256">
        <v>0</v>
      </c>
      <c r="GJ256">
        <v>2.21185375</v>
      </c>
      <c r="GK256">
        <v>-0.02933617260788079</v>
      </c>
      <c r="GL256">
        <v>0.01615941176025599</v>
      </c>
      <c r="GM256">
        <v>1</v>
      </c>
      <c r="GN256">
        <v>2</v>
      </c>
      <c r="GO256">
        <v>3</v>
      </c>
      <c r="GP256" t="s">
        <v>446</v>
      </c>
      <c r="GQ256">
        <v>3.10219</v>
      </c>
      <c r="GR256">
        <v>2.72552</v>
      </c>
      <c r="GS256">
        <v>0.128512</v>
      </c>
      <c r="GT256">
        <v>0.133648</v>
      </c>
      <c r="GU256">
        <v>0.100345</v>
      </c>
      <c r="GV256">
        <v>0.0943601</v>
      </c>
      <c r="GW256">
        <v>22763.4</v>
      </c>
      <c r="GX256">
        <v>20561.4</v>
      </c>
      <c r="GY256">
        <v>26684.5</v>
      </c>
      <c r="GZ256">
        <v>23956</v>
      </c>
      <c r="HA256">
        <v>38416.9</v>
      </c>
      <c r="HB256">
        <v>32079</v>
      </c>
      <c r="HC256">
        <v>46593.7</v>
      </c>
      <c r="HD256">
        <v>37901.9</v>
      </c>
      <c r="HE256">
        <v>1.8694</v>
      </c>
      <c r="HF256">
        <v>1.86108</v>
      </c>
      <c r="HG256">
        <v>0.12413</v>
      </c>
      <c r="HH256">
        <v>0</v>
      </c>
      <c r="HI256">
        <v>27.9785</v>
      </c>
      <c r="HJ256">
        <v>999.9</v>
      </c>
      <c r="HK256">
        <v>46.7</v>
      </c>
      <c r="HL256">
        <v>31.4</v>
      </c>
      <c r="HM256">
        <v>23.7142</v>
      </c>
      <c r="HN256">
        <v>61.581</v>
      </c>
      <c r="HO256">
        <v>22.0152</v>
      </c>
      <c r="HP256">
        <v>1</v>
      </c>
      <c r="HQ256">
        <v>0.143506</v>
      </c>
      <c r="HR256">
        <v>0.260882</v>
      </c>
      <c r="HS256">
        <v>20.2807</v>
      </c>
      <c r="HT256">
        <v>5.21085</v>
      </c>
      <c r="HU256">
        <v>11.98</v>
      </c>
      <c r="HV256">
        <v>4.96325</v>
      </c>
      <c r="HW256">
        <v>3.27435</v>
      </c>
      <c r="HX256">
        <v>9999</v>
      </c>
      <c r="HY256">
        <v>9999</v>
      </c>
      <c r="HZ256">
        <v>9999</v>
      </c>
      <c r="IA256">
        <v>33</v>
      </c>
      <c r="IB256">
        <v>1.86393</v>
      </c>
      <c r="IC256">
        <v>1.86011</v>
      </c>
      <c r="ID256">
        <v>1.85838</v>
      </c>
      <c r="IE256">
        <v>1.85974</v>
      </c>
      <c r="IF256">
        <v>1.85989</v>
      </c>
      <c r="IG256">
        <v>1.85837</v>
      </c>
      <c r="IH256">
        <v>1.85745</v>
      </c>
      <c r="II256">
        <v>1.85242</v>
      </c>
      <c r="IJ256">
        <v>0</v>
      </c>
      <c r="IK256">
        <v>0</v>
      </c>
      <c r="IL256">
        <v>0</v>
      </c>
      <c r="IM256">
        <v>0</v>
      </c>
      <c r="IN256" t="s">
        <v>441</v>
      </c>
      <c r="IO256" t="s">
        <v>442</v>
      </c>
      <c r="IP256" t="s">
        <v>443</v>
      </c>
      <c r="IQ256" t="s">
        <v>443</v>
      </c>
      <c r="IR256" t="s">
        <v>443</v>
      </c>
      <c r="IS256" t="s">
        <v>443</v>
      </c>
      <c r="IT256">
        <v>0</v>
      </c>
      <c r="IU256">
        <v>100</v>
      </c>
      <c r="IV256">
        <v>100</v>
      </c>
      <c r="IW256">
        <v>-0.704</v>
      </c>
      <c r="IX256">
        <v>0.2823</v>
      </c>
      <c r="IY256">
        <v>-0.819046093373875</v>
      </c>
      <c r="IZ256">
        <v>-0.0008311593448893811</v>
      </c>
      <c r="JA256">
        <v>1.768286430498992E-06</v>
      </c>
      <c r="JB256">
        <v>-5.176383660599935E-10</v>
      </c>
      <c r="JC256">
        <v>0.01793090377665582</v>
      </c>
      <c r="JD256">
        <v>0.002652576625932546</v>
      </c>
      <c r="JE256">
        <v>0.0004569377311329863</v>
      </c>
      <c r="JF256">
        <v>1.003524486243527E-07</v>
      </c>
      <c r="JG256">
        <v>2</v>
      </c>
      <c r="JH256">
        <v>1975</v>
      </c>
      <c r="JI256">
        <v>1</v>
      </c>
      <c r="JJ256">
        <v>26</v>
      </c>
      <c r="JK256">
        <v>201508.8</v>
      </c>
      <c r="JL256">
        <v>201509</v>
      </c>
      <c r="JM256">
        <v>1.83838</v>
      </c>
      <c r="JN256">
        <v>2.63062</v>
      </c>
      <c r="JO256">
        <v>1.49658</v>
      </c>
      <c r="JP256">
        <v>2.34619</v>
      </c>
      <c r="JQ256">
        <v>1.54907</v>
      </c>
      <c r="JR256">
        <v>2.3877</v>
      </c>
      <c r="JS256">
        <v>36.2459</v>
      </c>
      <c r="JT256">
        <v>24.1663</v>
      </c>
      <c r="JU256">
        <v>18</v>
      </c>
      <c r="JV256">
        <v>483.71</v>
      </c>
      <c r="JW256">
        <v>493.088</v>
      </c>
      <c r="JX256">
        <v>27.0647</v>
      </c>
      <c r="JY256">
        <v>29.1131</v>
      </c>
      <c r="JZ256">
        <v>30.0005</v>
      </c>
      <c r="KA256">
        <v>29.279</v>
      </c>
      <c r="KB256">
        <v>29.2622</v>
      </c>
      <c r="KC256">
        <v>36.913</v>
      </c>
      <c r="KD256">
        <v>20.4831</v>
      </c>
      <c r="KE256">
        <v>79.14100000000001</v>
      </c>
      <c r="KF256">
        <v>27.056</v>
      </c>
      <c r="KG256">
        <v>774.784</v>
      </c>
      <c r="KH256">
        <v>19.356</v>
      </c>
      <c r="KI256">
        <v>101.876</v>
      </c>
      <c r="KJ256">
        <v>91.4044</v>
      </c>
    </row>
    <row r="257" spans="1:296">
      <c r="A257">
        <v>239</v>
      </c>
      <c r="B257">
        <v>1759080139</v>
      </c>
      <c r="C257">
        <v>7055.900000095367</v>
      </c>
      <c r="D257" t="s">
        <v>923</v>
      </c>
      <c r="E257" t="s">
        <v>924</v>
      </c>
      <c r="F257">
        <v>5</v>
      </c>
      <c r="G257" t="s">
        <v>832</v>
      </c>
      <c r="H257">
        <v>1759080131.462963</v>
      </c>
      <c r="I257">
        <f>(J257)/1000</f>
        <v>0</v>
      </c>
      <c r="J257">
        <f>IF(DO257, AM257, AG257)</f>
        <v>0</v>
      </c>
      <c r="K257">
        <f>IF(DO257, AH257, AF257)</f>
        <v>0</v>
      </c>
      <c r="L257">
        <f>DQ257 - IF(AT257&gt;1, K257*DK257*100.0/(AV257), 0)</f>
        <v>0</v>
      </c>
      <c r="M257">
        <f>((S257-I257/2)*L257-K257)/(S257+I257/2)</f>
        <v>0</v>
      </c>
      <c r="N257">
        <f>M257*(DX257+DY257)/1000.0</f>
        <v>0</v>
      </c>
      <c r="O257">
        <f>(DQ257 - IF(AT257&gt;1, K257*DK257*100.0/(AV257), 0))*(DX257+DY257)/1000.0</f>
        <v>0</v>
      </c>
      <c r="P257">
        <f>2.0/((1/R257-1/Q257)+SIGN(R257)*SQRT((1/R257-1/Q257)*(1/R257-1/Q257) + 4*DL257/((DL257+1)*(DL257+1))*(2*1/R257*1/Q257-1/Q257*1/Q257)))</f>
        <v>0</v>
      </c>
      <c r="Q257">
        <f>IF(LEFT(DM257,1)&lt;&gt;"0",IF(LEFT(DM257,1)="1",3.0,DN257),$D$5+$E$5*(EE257*DX257/($K$5*1000))+$F$5*(EE257*DX257/($K$5*1000))*MAX(MIN(DK257,$J$5),$I$5)*MAX(MIN(DK257,$J$5),$I$5)+$G$5*MAX(MIN(DK257,$J$5),$I$5)*(EE257*DX257/($K$5*1000))+$H$5*(EE257*DX257/($K$5*1000))*(EE257*DX257/($K$5*1000)))</f>
        <v>0</v>
      </c>
      <c r="R257">
        <f>I257*(1000-(1000*0.61365*exp(17.502*V257/(240.97+V257))/(DX257+DY257)+DS257)/2)/(1000*0.61365*exp(17.502*V257/(240.97+V257))/(DX257+DY257)-DS257)</f>
        <v>0</v>
      </c>
      <c r="S257">
        <f>1/((DL257+1)/(P257/1.6)+1/(Q257/1.37)) + DL257/((DL257+1)/(P257/1.6) + DL257/(Q257/1.37))</f>
        <v>0</v>
      </c>
      <c r="T257">
        <f>(DG257*DJ257)</f>
        <v>0</v>
      </c>
      <c r="U257">
        <f>(DZ257+(T257+2*0.95*5.67E-8*(((DZ257+$B$9)+273)^4-(DZ257+273)^4)-44100*I257)/(1.84*29.3*Q257+8*0.95*5.67E-8*(DZ257+273)^3))</f>
        <v>0</v>
      </c>
      <c r="V257">
        <f>($C$9*EA257+$D$9*EB257+$E$9*U257)</f>
        <v>0</v>
      </c>
      <c r="W257">
        <f>0.61365*exp(17.502*V257/(240.97+V257))</f>
        <v>0</v>
      </c>
      <c r="X257">
        <f>(Y257/Z257*100)</f>
        <v>0</v>
      </c>
      <c r="Y257">
        <f>DS257*(DX257+DY257)/1000</f>
        <v>0</v>
      </c>
      <c r="Z257">
        <f>0.61365*exp(17.502*DZ257/(240.97+DZ257))</f>
        <v>0</v>
      </c>
      <c r="AA257">
        <f>(W257-DS257*(DX257+DY257)/1000)</f>
        <v>0</v>
      </c>
      <c r="AB257">
        <f>(-I257*44100)</f>
        <v>0</v>
      </c>
      <c r="AC257">
        <f>2*29.3*Q257*0.92*(DZ257-V257)</f>
        <v>0</v>
      </c>
      <c r="AD257">
        <f>2*0.95*5.67E-8*(((DZ257+$B$9)+273)^4-(V257+273)^4)</f>
        <v>0</v>
      </c>
      <c r="AE257">
        <f>T257+AD257+AB257+AC257</f>
        <v>0</v>
      </c>
      <c r="AF257">
        <f>DW257*AT257*(DR257-DQ257*(1000-AT257*DT257)/(1000-AT257*DS257))/(100*DK257)</f>
        <v>0</v>
      </c>
      <c r="AG257">
        <f>1000*DW257*AT257*(DS257-DT257)/(100*DK257*(1000-AT257*DS257))</f>
        <v>0</v>
      </c>
      <c r="AH257">
        <f>(AI257 - AJ257 - DX257*1E3/(8.314*(DZ257+273.15)) * AL257/DW257 * AK257) * DW257/(100*DK257) * (1000 - DT257)/1000</f>
        <v>0</v>
      </c>
      <c r="AI257">
        <v>772.1885232779134</v>
      </c>
      <c r="AJ257">
        <v>739.0258787878787</v>
      </c>
      <c r="AK257">
        <v>3.396111670998803</v>
      </c>
      <c r="AL257">
        <v>65.07899341637443</v>
      </c>
      <c r="AM257">
        <f>(AO257 - AN257 + DX257*1E3/(8.314*(DZ257+273.15)) * AQ257/DW257 * AP257) * DW257/(100*DK257) * 1000/(1000 - AO257)</f>
        <v>0</v>
      </c>
      <c r="AN257">
        <v>19.38479650408249</v>
      </c>
      <c r="AO257">
        <v>21.55613272727272</v>
      </c>
      <c r="AP257">
        <v>-0.0003075907498650175</v>
      </c>
      <c r="AQ257">
        <v>105.2538477165729</v>
      </c>
      <c r="AR257">
        <v>0</v>
      </c>
      <c r="AS257">
        <v>0</v>
      </c>
      <c r="AT257">
        <f>IF(AR257*$H$15&gt;=AV257,1.0,(AV257/(AV257-AR257*$H$15)))</f>
        <v>0</v>
      </c>
      <c r="AU257">
        <f>(AT257-1)*100</f>
        <v>0</v>
      </c>
      <c r="AV257">
        <f>MAX(0,($B$15+$C$15*EE257)/(1+$D$15*EE257)*DX257/(DZ257+273)*$E$15)</f>
        <v>0</v>
      </c>
      <c r="AW257" t="s">
        <v>437</v>
      </c>
      <c r="AX257" t="s">
        <v>437</v>
      </c>
      <c r="AY257">
        <v>0</v>
      </c>
      <c r="AZ257">
        <v>0</v>
      </c>
      <c r="BA257">
        <f>1-AY257/AZ257</f>
        <v>0</v>
      </c>
      <c r="BB257">
        <v>0</v>
      </c>
      <c r="BC257" t="s">
        <v>437</v>
      </c>
      <c r="BD257" t="s">
        <v>437</v>
      </c>
      <c r="BE257">
        <v>0</v>
      </c>
      <c r="BF257">
        <v>0</v>
      </c>
      <c r="BG257">
        <f>1-BE257/BF257</f>
        <v>0</v>
      </c>
      <c r="BH257">
        <v>0.5</v>
      </c>
      <c r="BI257">
        <f>DH257</f>
        <v>0</v>
      </c>
      <c r="BJ257">
        <f>K257</f>
        <v>0</v>
      </c>
      <c r="BK257">
        <f>BG257*BH257*BI257</f>
        <v>0</v>
      </c>
      <c r="BL257">
        <f>(BJ257-BB257)/BI257</f>
        <v>0</v>
      </c>
      <c r="BM257">
        <f>(AZ257-BF257)/BF257</f>
        <v>0</v>
      </c>
      <c r="BN257">
        <f>AY257/(BA257+AY257/BF257)</f>
        <v>0</v>
      </c>
      <c r="BO257" t="s">
        <v>437</v>
      </c>
      <c r="BP257">
        <v>0</v>
      </c>
      <c r="BQ257">
        <f>IF(BP257&lt;&gt;0, BP257, BN257)</f>
        <v>0</v>
      </c>
      <c r="BR257">
        <f>1-BQ257/BF257</f>
        <v>0</v>
      </c>
      <c r="BS257">
        <f>(BF257-BE257)/(BF257-BQ257)</f>
        <v>0</v>
      </c>
      <c r="BT257">
        <f>(AZ257-BF257)/(AZ257-BQ257)</f>
        <v>0</v>
      </c>
      <c r="BU257">
        <f>(BF257-BE257)/(BF257-AY257)</f>
        <v>0</v>
      </c>
      <c r="BV257">
        <f>(AZ257-BF257)/(AZ257-AY257)</f>
        <v>0</v>
      </c>
      <c r="BW257">
        <f>(BS257*BQ257/BE257)</f>
        <v>0</v>
      </c>
      <c r="BX257">
        <f>(1-BW257)</f>
        <v>0</v>
      </c>
      <c r="DG257">
        <f>$B$13*EF257+$C$13*EG257+$F$13*ER257*(1-EU257)</f>
        <v>0</v>
      </c>
      <c r="DH257">
        <f>DG257*DI257</f>
        <v>0</v>
      </c>
      <c r="DI257">
        <f>($B$13*$D$11+$C$13*$D$11+$F$13*((FE257+EW257)/MAX(FE257+EW257+FF257, 0.1)*$I$11+FF257/MAX(FE257+EW257+FF257, 0.1)*$J$11))/($B$13+$C$13+$F$13)</f>
        <v>0</v>
      </c>
      <c r="DJ257">
        <f>($B$13*$K$11+$C$13*$K$11+$F$13*((FE257+EW257)/MAX(FE257+EW257+FF257, 0.1)*$P$11+FF257/MAX(FE257+EW257+FF257, 0.1)*$Q$11))/($B$13+$C$13+$F$13)</f>
        <v>0</v>
      </c>
      <c r="DK257">
        <v>3.21</v>
      </c>
      <c r="DL257">
        <v>0.5</v>
      </c>
      <c r="DM257" t="s">
        <v>438</v>
      </c>
      <c r="DN257">
        <v>2</v>
      </c>
      <c r="DO257" t="b">
        <v>1</v>
      </c>
      <c r="DP257">
        <v>1759080131.462963</v>
      </c>
      <c r="DQ257">
        <v>699.6805185185185</v>
      </c>
      <c r="DR257">
        <v>742.3320370370368</v>
      </c>
      <c r="DS257">
        <v>21.57828518518518</v>
      </c>
      <c r="DT257">
        <v>19.38046296296296</v>
      </c>
      <c r="DU257">
        <v>700.3919629629629</v>
      </c>
      <c r="DV257">
        <v>21.29567407407407</v>
      </c>
      <c r="DW257">
        <v>500.050037037037</v>
      </c>
      <c r="DX257">
        <v>90.88797407407408</v>
      </c>
      <c r="DY257">
        <v>0.06772217777777778</v>
      </c>
      <c r="DZ257">
        <v>28.56901481481482</v>
      </c>
      <c r="EA257">
        <v>29.98806296296296</v>
      </c>
      <c r="EB257">
        <v>999.9000000000001</v>
      </c>
      <c r="EC257">
        <v>0</v>
      </c>
      <c r="ED257">
        <v>0</v>
      </c>
      <c r="EE257">
        <v>10011.96925925926</v>
      </c>
      <c r="EF257">
        <v>0</v>
      </c>
      <c r="EG257">
        <v>11.04301481481482</v>
      </c>
      <c r="EH257">
        <v>-42.65142222222222</v>
      </c>
      <c r="EI257">
        <v>715.1111481481481</v>
      </c>
      <c r="EJ257">
        <v>757.003185185185</v>
      </c>
      <c r="EK257">
        <v>2.197829259259259</v>
      </c>
      <c r="EL257">
        <v>742.3320370370368</v>
      </c>
      <c r="EM257">
        <v>19.38046296296296</v>
      </c>
      <c r="EN257">
        <v>1.961207037037037</v>
      </c>
      <c r="EO257">
        <v>1.76145037037037</v>
      </c>
      <c r="EP257">
        <v>17.13457037037037</v>
      </c>
      <c r="EQ257">
        <v>15.44884074074074</v>
      </c>
      <c r="ER257">
        <v>1999.996666666666</v>
      </c>
      <c r="ES257">
        <v>0.9799977777777775</v>
      </c>
      <c r="ET257">
        <v>0.02000193333333334</v>
      </c>
      <c r="EU257">
        <v>0</v>
      </c>
      <c r="EV257">
        <v>466.9504444444444</v>
      </c>
      <c r="EW257">
        <v>5.00078</v>
      </c>
      <c r="EX257">
        <v>9140.724814814816</v>
      </c>
      <c r="EY257">
        <v>16379.6</v>
      </c>
      <c r="EZ257">
        <v>39.44437037037036</v>
      </c>
      <c r="FA257">
        <v>40.48596296296297</v>
      </c>
      <c r="FB257">
        <v>39.87485185185184</v>
      </c>
      <c r="FC257">
        <v>39.98337037037037</v>
      </c>
      <c r="FD257">
        <v>40.51837037037038</v>
      </c>
      <c r="FE257">
        <v>1955.090740740741</v>
      </c>
      <c r="FF257">
        <v>39.9</v>
      </c>
      <c r="FG257">
        <v>0</v>
      </c>
      <c r="FH257">
        <v>1759080131</v>
      </c>
      <c r="FI257">
        <v>0</v>
      </c>
      <c r="FJ257">
        <v>466.9116153846153</v>
      </c>
      <c r="FK257">
        <v>9.286290583036834</v>
      </c>
      <c r="FL257">
        <v>176.3507689586245</v>
      </c>
      <c r="FM257">
        <v>9140.295384615385</v>
      </c>
      <c r="FN257">
        <v>15</v>
      </c>
      <c r="FO257">
        <v>0</v>
      </c>
      <c r="FP257" t="s">
        <v>439</v>
      </c>
      <c r="FQ257">
        <v>1746989605.5</v>
      </c>
      <c r="FR257">
        <v>1746989593.5</v>
      </c>
      <c r="FS257">
        <v>0</v>
      </c>
      <c r="FT257">
        <v>-0.274</v>
      </c>
      <c r="FU257">
        <v>-0.002</v>
      </c>
      <c r="FV257">
        <v>2.549</v>
      </c>
      <c r="FW257">
        <v>0.129</v>
      </c>
      <c r="FX257">
        <v>420</v>
      </c>
      <c r="FY257">
        <v>17</v>
      </c>
      <c r="FZ257">
        <v>0.02</v>
      </c>
      <c r="GA257">
        <v>0.04</v>
      </c>
      <c r="GB257">
        <v>-42.654245</v>
      </c>
      <c r="GC257">
        <v>-0.1679864915570683</v>
      </c>
      <c r="GD257">
        <v>0.07529479049044516</v>
      </c>
      <c r="GE257">
        <v>1</v>
      </c>
      <c r="GF257">
        <v>466.3445588235294</v>
      </c>
      <c r="GG257">
        <v>9.380794501890435</v>
      </c>
      <c r="GH257">
        <v>0.9488647145614564</v>
      </c>
      <c r="GI257">
        <v>0</v>
      </c>
      <c r="GJ257">
        <v>2.206811</v>
      </c>
      <c r="GK257">
        <v>-0.1768084052532963</v>
      </c>
      <c r="GL257">
        <v>0.0209439839572131</v>
      </c>
      <c r="GM257">
        <v>0</v>
      </c>
      <c r="GN257">
        <v>1</v>
      </c>
      <c r="GO257">
        <v>3</v>
      </c>
      <c r="GP257" t="s">
        <v>455</v>
      </c>
      <c r="GQ257">
        <v>3.10223</v>
      </c>
      <c r="GR257">
        <v>2.72535</v>
      </c>
      <c r="GS257">
        <v>0.13055</v>
      </c>
      <c r="GT257">
        <v>0.135648</v>
      </c>
      <c r="GU257">
        <v>0.100314</v>
      </c>
      <c r="GV257">
        <v>0.0943749</v>
      </c>
      <c r="GW257">
        <v>22709.9</v>
      </c>
      <c r="GX257">
        <v>20513.8</v>
      </c>
      <c r="GY257">
        <v>26684.2</v>
      </c>
      <c r="GZ257">
        <v>23955.8</v>
      </c>
      <c r="HA257">
        <v>38418.1</v>
      </c>
      <c r="HB257">
        <v>32078.6</v>
      </c>
      <c r="HC257">
        <v>46593.4</v>
      </c>
      <c r="HD257">
        <v>37901.8</v>
      </c>
      <c r="HE257">
        <v>1.8692</v>
      </c>
      <c r="HF257">
        <v>1.86117</v>
      </c>
      <c r="HG257">
        <v>0.124384</v>
      </c>
      <c r="HH257">
        <v>0</v>
      </c>
      <c r="HI257">
        <v>27.9743</v>
      </c>
      <c r="HJ257">
        <v>999.9</v>
      </c>
      <c r="HK257">
        <v>46.7</v>
      </c>
      <c r="HL257">
        <v>31.4</v>
      </c>
      <c r="HM257">
        <v>23.7131</v>
      </c>
      <c r="HN257">
        <v>61.291</v>
      </c>
      <c r="HO257">
        <v>21.879</v>
      </c>
      <c r="HP257">
        <v>1</v>
      </c>
      <c r="HQ257">
        <v>0.143874</v>
      </c>
      <c r="HR257">
        <v>0.286403</v>
      </c>
      <c r="HS257">
        <v>20.2807</v>
      </c>
      <c r="HT257">
        <v>5.211</v>
      </c>
      <c r="HU257">
        <v>11.98</v>
      </c>
      <c r="HV257">
        <v>4.9633</v>
      </c>
      <c r="HW257">
        <v>3.27435</v>
      </c>
      <c r="HX257">
        <v>9999</v>
      </c>
      <c r="HY257">
        <v>9999</v>
      </c>
      <c r="HZ257">
        <v>9999</v>
      </c>
      <c r="IA257">
        <v>33</v>
      </c>
      <c r="IB257">
        <v>1.86392</v>
      </c>
      <c r="IC257">
        <v>1.86009</v>
      </c>
      <c r="ID257">
        <v>1.85837</v>
      </c>
      <c r="IE257">
        <v>1.85975</v>
      </c>
      <c r="IF257">
        <v>1.85989</v>
      </c>
      <c r="IG257">
        <v>1.85837</v>
      </c>
      <c r="IH257">
        <v>1.85745</v>
      </c>
      <c r="II257">
        <v>1.85242</v>
      </c>
      <c r="IJ257">
        <v>0</v>
      </c>
      <c r="IK257">
        <v>0</v>
      </c>
      <c r="IL257">
        <v>0</v>
      </c>
      <c r="IM257">
        <v>0</v>
      </c>
      <c r="IN257" t="s">
        <v>441</v>
      </c>
      <c r="IO257" t="s">
        <v>442</v>
      </c>
      <c r="IP257" t="s">
        <v>443</v>
      </c>
      <c r="IQ257" t="s">
        <v>443</v>
      </c>
      <c r="IR257" t="s">
        <v>443</v>
      </c>
      <c r="IS257" t="s">
        <v>443</v>
      </c>
      <c r="IT257">
        <v>0</v>
      </c>
      <c r="IU257">
        <v>100</v>
      </c>
      <c r="IV257">
        <v>100</v>
      </c>
      <c r="IW257">
        <v>-0.6889999999999999</v>
      </c>
      <c r="IX257">
        <v>0.2821</v>
      </c>
      <c r="IY257">
        <v>-0.819046093373875</v>
      </c>
      <c r="IZ257">
        <v>-0.0008311593448893811</v>
      </c>
      <c r="JA257">
        <v>1.768286430498992E-06</v>
      </c>
      <c r="JB257">
        <v>-5.176383660599935E-10</v>
      </c>
      <c r="JC257">
        <v>0.01793090377665582</v>
      </c>
      <c r="JD257">
        <v>0.002652576625932546</v>
      </c>
      <c r="JE257">
        <v>0.0004569377311329863</v>
      </c>
      <c r="JF257">
        <v>1.003524486243527E-07</v>
      </c>
      <c r="JG257">
        <v>2</v>
      </c>
      <c r="JH257">
        <v>1975</v>
      </c>
      <c r="JI257">
        <v>1</v>
      </c>
      <c r="JJ257">
        <v>26</v>
      </c>
      <c r="JK257">
        <v>201508.9</v>
      </c>
      <c r="JL257">
        <v>201509.1</v>
      </c>
      <c r="JM257">
        <v>1.87012</v>
      </c>
      <c r="JN257">
        <v>2.62695</v>
      </c>
      <c r="JO257">
        <v>1.49658</v>
      </c>
      <c r="JP257">
        <v>2.34497</v>
      </c>
      <c r="JQ257">
        <v>1.54907</v>
      </c>
      <c r="JR257">
        <v>2.43774</v>
      </c>
      <c r="JS257">
        <v>36.2459</v>
      </c>
      <c r="JT257">
        <v>24.1751</v>
      </c>
      <c r="JU257">
        <v>18</v>
      </c>
      <c r="JV257">
        <v>483.612</v>
      </c>
      <c r="JW257">
        <v>493.18</v>
      </c>
      <c r="JX257">
        <v>27.0659</v>
      </c>
      <c r="JY257">
        <v>29.1156</v>
      </c>
      <c r="JZ257">
        <v>30.0004</v>
      </c>
      <c r="KA257">
        <v>29.2816</v>
      </c>
      <c r="KB257">
        <v>29.2654</v>
      </c>
      <c r="KC257">
        <v>37.5455</v>
      </c>
      <c r="KD257">
        <v>20.4831</v>
      </c>
      <c r="KE257">
        <v>79.14100000000001</v>
      </c>
      <c r="KF257">
        <v>27.0561</v>
      </c>
      <c r="KG257">
        <v>788.14</v>
      </c>
      <c r="KH257">
        <v>19.356</v>
      </c>
      <c r="KI257">
        <v>101.875</v>
      </c>
      <c r="KJ257">
        <v>91.404</v>
      </c>
    </row>
    <row r="258" spans="1:296">
      <c r="A258">
        <v>240</v>
      </c>
      <c r="B258">
        <v>1759080144</v>
      </c>
      <c r="C258">
        <v>7060.900000095367</v>
      </c>
      <c r="D258" t="s">
        <v>925</v>
      </c>
      <c r="E258" t="s">
        <v>926</v>
      </c>
      <c r="F258">
        <v>5</v>
      </c>
      <c r="G258" t="s">
        <v>832</v>
      </c>
      <c r="H258">
        <v>1759080136.481482</v>
      </c>
      <c r="I258">
        <f>(J258)/1000</f>
        <v>0</v>
      </c>
      <c r="J258">
        <f>IF(DO258, AM258, AG258)</f>
        <v>0</v>
      </c>
      <c r="K258">
        <f>IF(DO258, AH258, AF258)</f>
        <v>0</v>
      </c>
      <c r="L258">
        <f>DQ258 - IF(AT258&gt;1, K258*DK258*100.0/(AV258), 0)</f>
        <v>0</v>
      </c>
      <c r="M258">
        <f>((S258-I258/2)*L258-K258)/(S258+I258/2)</f>
        <v>0</v>
      </c>
      <c r="N258">
        <f>M258*(DX258+DY258)/1000.0</f>
        <v>0</v>
      </c>
      <c r="O258">
        <f>(DQ258 - IF(AT258&gt;1, K258*DK258*100.0/(AV258), 0))*(DX258+DY258)/1000.0</f>
        <v>0</v>
      </c>
      <c r="P258">
        <f>2.0/((1/R258-1/Q258)+SIGN(R258)*SQRT((1/R258-1/Q258)*(1/R258-1/Q258) + 4*DL258/((DL258+1)*(DL258+1))*(2*1/R258*1/Q258-1/Q258*1/Q258)))</f>
        <v>0</v>
      </c>
      <c r="Q258">
        <f>IF(LEFT(DM258,1)&lt;&gt;"0",IF(LEFT(DM258,1)="1",3.0,DN258),$D$5+$E$5*(EE258*DX258/($K$5*1000))+$F$5*(EE258*DX258/($K$5*1000))*MAX(MIN(DK258,$J$5),$I$5)*MAX(MIN(DK258,$J$5),$I$5)+$G$5*MAX(MIN(DK258,$J$5),$I$5)*(EE258*DX258/($K$5*1000))+$H$5*(EE258*DX258/($K$5*1000))*(EE258*DX258/($K$5*1000)))</f>
        <v>0</v>
      </c>
      <c r="R258">
        <f>I258*(1000-(1000*0.61365*exp(17.502*V258/(240.97+V258))/(DX258+DY258)+DS258)/2)/(1000*0.61365*exp(17.502*V258/(240.97+V258))/(DX258+DY258)-DS258)</f>
        <v>0</v>
      </c>
      <c r="S258">
        <f>1/((DL258+1)/(P258/1.6)+1/(Q258/1.37)) + DL258/((DL258+1)/(P258/1.6) + DL258/(Q258/1.37))</f>
        <v>0</v>
      </c>
      <c r="T258">
        <f>(DG258*DJ258)</f>
        <v>0</v>
      </c>
      <c r="U258">
        <f>(DZ258+(T258+2*0.95*5.67E-8*(((DZ258+$B$9)+273)^4-(DZ258+273)^4)-44100*I258)/(1.84*29.3*Q258+8*0.95*5.67E-8*(DZ258+273)^3))</f>
        <v>0</v>
      </c>
      <c r="V258">
        <f>($C$9*EA258+$D$9*EB258+$E$9*U258)</f>
        <v>0</v>
      </c>
      <c r="W258">
        <f>0.61365*exp(17.502*V258/(240.97+V258))</f>
        <v>0</v>
      </c>
      <c r="X258">
        <f>(Y258/Z258*100)</f>
        <v>0</v>
      </c>
      <c r="Y258">
        <f>DS258*(DX258+DY258)/1000</f>
        <v>0</v>
      </c>
      <c r="Z258">
        <f>0.61365*exp(17.502*DZ258/(240.97+DZ258))</f>
        <v>0</v>
      </c>
      <c r="AA258">
        <f>(W258-DS258*(DX258+DY258)/1000)</f>
        <v>0</v>
      </c>
      <c r="AB258">
        <f>(-I258*44100)</f>
        <v>0</v>
      </c>
      <c r="AC258">
        <f>2*29.3*Q258*0.92*(DZ258-V258)</f>
        <v>0</v>
      </c>
      <c r="AD258">
        <f>2*0.95*5.67E-8*(((DZ258+$B$9)+273)^4-(V258+273)^4)</f>
        <v>0</v>
      </c>
      <c r="AE258">
        <f>T258+AD258+AB258+AC258</f>
        <v>0</v>
      </c>
      <c r="AF258">
        <f>DW258*AT258*(DR258-DQ258*(1000-AT258*DT258)/(1000-AT258*DS258))/(100*DK258)</f>
        <v>0</v>
      </c>
      <c r="AG258">
        <f>1000*DW258*AT258*(DS258-DT258)/(100*DK258*(1000-AT258*DS258))</f>
        <v>0</v>
      </c>
      <c r="AH258">
        <f>(AI258 - AJ258 - DX258*1E3/(8.314*(DZ258+273.15)) * AL258/DW258 * AK258) * DW258/(100*DK258) * (1000 - DT258)/1000</f>
        <v>0</v>
      </c>
      <c r="AI258">
        <v>789.2537229487064</v>
      </c>
      <c r="AJ258">
        <v>756.1732121212121</v>
      </c>
      <c r="AK258">
        <v>3.441629367952697</v>
      </c>
      <c r="AL258">
        <v>65.07899341637443</v>
      </c>
      <c r="AM258">
        <f>(AO258 - AN258 + DX258*1E3/(8.314*(DZ258+273.15)) * AQ258/DW258 * AP258) * DW258/(100*DK258) * 1000/(1000 - AO258)</f>
        <v>0</v>
      </c>
      <c r="AN258">
        <v>19.3898165263032</v>
      </c>
      <c r="AO258">
        <v>21.55003272727272</v>
      </c>
      <c r="AP258">
        <v>-0.0001152208946830573</v>
      </c>
      <c r="AQ258">
        <v>105.2538477165729</v>
      </c>
      <c r="AR258">
        <v>0</v>
      </c>
      <c r="AS258">
        <v>0</v>
      </c>
      <c r="AT258">
        <f>IF(AR258*$H$15&gt;=AV258,1.0,(AV258/(AV258-AR258*$H$15)))</f>
        <v>0</v>
      </c>
      <c r="AU258">
        <f>(AT258-1)*100</f>
        <v>0</v>
      </c>
      <c r="AV258">
        <f>MAX(0,($B$15+$C$15*EE258)/(1+$D$15*EE258)*DX258/(DZ258+273)*$E$15)</f>
        <v>0</v>
      </c>
      <c r="AW258" t="s">
        <v>437</v>
      </c>
      <c r="AX258" t="s">
        <v>437</v>
      </c>
      <c r="AY258">
        <v>0</v>
      </c>
      <c r="AZ258">
        <v>0</v>
      </c>
      <c r="BA258">
        <f>1-AY258/AZ258</f>
        <v>0</v>
      </c>
      <c r="BB258">
        <v>0</v>
      </c>
      <c r="BC258" t="s">
        <v>437</v>
      </c>
      <c r="BD258" t="s">
        <v>437</v>
      </c>
      <c r="BE258">
        <v>0</v>
      </c>
      <c r="BF258">
        <v>0</v>
      </c>
      <c r="BG258">
        <f>1-BE258/BF258</f>
        <v>0</v>
      </c>
      <c r="BH258">
        <v>0.5</v>
      </c>
      <c r="BI258">
        <f>DH258</f>
        <v>0</v>
      </c>
      <c r="BJ258">
        <f>K258</f>
        <v>0</v>
      </c>
      <c r="BK258">
        <f>BG258*BH258*BI258</f>
        <v>0</v>
      </c>
      <c r="BL258">
        <f>(BJ258-BB258)/BI258</f>
        <v>0</v>
      </c>
      <c r="BM258">
        <f>(AZ258-BF258)/BF258</f>
        <v>0</v>
      </c>
      <c r="BN258">
        <f>AY258/(BA258+AY258/BF258)</f>
        <v>0</v>
      </c>
      <c r="BO258" t="s">
        <v>437</v>
      </c>
      <c r="BP258">
        <v>0</v>
      </c>
      <c r="BQ258">
        <f>IF(BP258&lt;&gt;0, BP258, BN258)</f>
        <v>0</v>
      </c>
      <c r="BR258">
        <f>1-BQ258/BF258</f>
        <v>0</v>
      </c>
      <c r="BS258">
        <f>(BF258-BE258)/(BF258-BQ258)</f>
        <v>0</v>
      </c>
      <c r="BT258">
        <f>(AZ258-BF258)/(AZ258-BQ258)</f>
        <v>0</v>
      </c>
      <c r="BU258">
        <f>(BF258-BE258)/(BF258-AY258)</f>
        <v>0</v>
      </c>
      <c r="BV258">
        <f>(AZ258-BF258)/(AZ258-AY258)</f>
        <v>0</v>
      </c>
      <c r="BW258">
        <f>(BS258*BQ258/BE258)</f>
        <v>0</v>
      </c>
      <c r="BX258">
        <f>(1-BW258)</f>
        <v>0</v>
      </c>
      <c r="DG258">
        <f>$B$13*EF258+$C$13*EG258+$F$13*ER258*(1-EU258)</f>
        <v>0</v>
      </c>
      <c r="DH258">
        <f>DG258*DI258</f>
        <v>0</v>
      </c>
      <c r="DI258">
        <f>($B$13*$D$11+$C$13*$D$11+$F$13*((FE258+EW258)/MAX(FE258+EW258+FF258, 0.1)*$I$11+FF258/MAX(FE258+EW258+FF258, 0.1)*$J$11))/($B$13+$C$13+$F$13)</f>
        <v>0</v>
      </c>
      <c r="DJ258">
        <f>($B$13*$K$11+$C$13*$K$11+$F$13*((FE258+EW258)/MAX(FE258+EW258+FF258, 0.1)*$P$11+FF258/MAX(FE258+EW258+FF258, 0.1)*$Q$11))/($B$13+$C$13+$F$13)</f>
        <v>0</v>
      </c>
      <c r="DK258">
        <v>3.21</v>
      </c>
      <c r="DL258">
        <v>0.5</v>
      </c>
      <c r="DM258" t="s">
        <v>438</v>
      </c>
      <c r="DN258">
        <v>2</v>
      </c>
      <c r="DO258" t="b">
        <v>1</v>
      </c>
      <c r="DP258">
        <v>1759080136.481482</v>
      </c>
      <c r="DQ258">
        <v>716.3997777777778</v>
      </c>
      <c r="DR258">
        <v>759.1269259259259</v>
      </c>
      <c r="DS258">
        <v>21.56149629629629</v>
      </c>
      <c r="DT258">
        <v>19.38433333333333</v>
      </c>
      <c r="DU258">
        <v>717.0961851851854</v>
      </c>
      <c r="DV258">
        <v>21.27924814814815</v>
      </c>
      <c r="DW258">
        <v>500.0868888888888</v>
      </c>
      <c r="DX258">
        <v>90.88784444444443</v>
      </c>
      <c r="DY258">
        <v>0.06749009629629629</v>
      </c>
      <c r="DZ258">
        <v>28.57232592592592</v>
      </c>
      <c r="EA258">
        <v>29.99635555555556</v>
      </c>
      <c r="EB258">
        <v>999.9000000000001</v>
      </c>
      <c r="EC258">
        <v>0</v>
      </c>
      <c r="ED258">
        <v>0</v>
      </c>
      <c r="EE258">
        <v>10007.40407407407</v>
      </c>
      <c r="EF258">
        <v>0</v>
      </c>
      <c r="EG258">
        <v>11.04301851851852</v>
      </c>
      <c r="EH258">
        <v>-42.72705555555557</v>
      </c>
      <c r="EI258">
        <v>732.1867037037036</v>
      </c>
      <c r="EJ258">
        <v>774.1330370370371</v>
      </c>
      <c r="EK258">
        <v>2.177166666666667</v>
      </c>
      <c r="EL258">
        <v>759.1269259259259</v>
      </c>
      <c r="EM258">
        <v>19.38433333333333</v>
      </c>
      <c r="EN258">
        <v>1.959678518518518</v>
      </c>
      <c r="EO258">
        <v>1.7618</v>
      </c>
      <c r="EP258">
        <v>17.12225185185185</v>
      </c>
      <c r="EQ258">
        <v>15.45192962962963</v>
      </c>
      <c r="ER258">
        <v>1999.993703703704</v>
      </c>
      <c r="ES258">
        <v>0.9799976666666664</v>
      </c>
      <c r="ET258">
        <v>0.02000204814814815</v>
      </c>
      <c r="EU258">
        <v>0</v>
      </c>
      <c r="EV258">
        <v>467.7327037037037</v>
      </c>
      <c r="EW258">
        <v>5.00078</v>
      </c>
      <c r="EX258">
        <v>9155.224444444446</v>
      </c>
      <c r="EY258">
        <v>16379.57407407408</v>
      </c>
      <c r="EZ258">
        <v>39.44203703703703</v>
      </c>
      <c r="FA258">
        <v>40.4952962962963</v>
      </c>
      <c r="FB258">
        <v>39.85629629629629</v>
      </c>
      <c r="FC258">
        <v>39.98570370370371</v>
      </c>
      <c r="FD258">
        <v>40.53222222222222</v>
      </c>
      <c r="FE258">
        <v>1955.084814814815</v>
      </c>
      <c r="FF258">
        <v>39.9</v>
      </c>
      <c r="FG258">
        <v>0</v>
      </c>
      <c r="FH258">
        <v>1759080136.4</v>
      </c>
      <c r="FI258">
        <v>0</v>
      </c>
      <c r="FJ258">
        <v>467.7551599999999</v>
      </c>
      <c r="FK258">
        <v>8.32799998845859</v>
      </c>
      <c r="FL258">
        <v>167.9376919934535</v>
      </c>
      <c r="FM258">
        <v>9156.553599999999</v>
      </c>
      <c r="FN258">
        <v>15</v>
      </c>
      <c r="FO258">
        <v>0</v>
      </c>
      <c r="FP258" t="s">
        <v>439</v>
      </c>
      <c r="FQ258">
        <v>1746989605.5</v>
      </c>
      <c r="FR258">
        <v>1746989593.5</v>
      </c>
      <c r="FS258">
        <v>0</v>
      </c>
      <c r="FT258">
        <v>-0.274</v>
      </c>
      <c r="FU258">
        <v>-0.002</v>
      </c>
      <c r="FV258">
        <v>2.549</v>
      </c>
      <c r="FW258">
        <v>0.129</v>
      </c>
      <c r="FX258">
        <v>420</v>
      </c>
      <c r="FY258">
        <v>17</v>
      </c>
      <c r="FZ258">
        <v>0.02</v>
      </c>
      <c r="GA258">
        <v>0.04</v>
      </c>
      <c r="GB258">
        <v>-42.68946585365854</v>
      </c>
      <c r="GC258">
        <v>-0.7064885017421667</v>
      </c>
      <c r="GD258">
        <v>0.09641188219897626</v>
      </c>
      <c r="GE258">
        <v>0</v>
      </c>
      <c r="GF258">
        <v>467.1998529411765</v>
      </c>
      <c r="GG258">
        <v>9.007288012305626</v>
      </c>
      <c r="GH258">
        <v>0.9089851526760288</v>
      </c>
      <c r="GI258">
        <v>0</v>
      </c>
      <c r="GJ258">
        <v>2.193177804878049</v>
      </c>
      <c r="GK258">
        <v>-0.2545833449477296</v>
      </c>
      <c r="GL258">
        <v>0.02573554887056512</v>
      </c>
      <c r="GM258">
        <v>0</v>
      </c>
      <c r="GN258">
        <v>0</v>
      </c>
      <c r="GO258">
        <v>3</v>
      </c>
      <c r="GP258" t="s">
        <v>458</v>
      </c>
      <c r="GQ258">
        <v>3.10232</v>
      </c>
      <c r="GR258">
        <v>2.72504</v>
      </c>
      <c r="GS258">
        <v>0.132583</v>
      </c>
      <c r="GT258">
        <v>0.137622</v>
      </c>
      <c r="GU258">
        <v>0.100293</v>
      </c>
      <c r="GV258">
        <v>0.0943978</v>
      </c>
      <c r="GW258">
        <v>22656.7</v>
      </c>
      <c r="GX258">
        <v>20466.8</v>
      </c>
      <c r="GY258">
        <v>26684.1</v>
      </c>
      <c r="GZ258">
        <v>23955.6</v>
      </c>
      <c r="HA258">
        <v>38419.2</v>
      </c>
      <c r="HB258">
        <v>32078</v>
      </c>
      <c r="HC258">
        <v>46593.3</v>
      </c>
      <c r="HD258">
        <v>37901.8</v>
      </c>
      <c r="HE258">
        <v>1.8694</v>
      </c>
      <c r="HF258">
        <v>1.86085</v>
      </c>
      <c r="HG258">
        <v>0.124421</v>
      </c>
      <c r="HH258">
        <v>0</v>
      </c>
      <c r="HI258">
        <v>27.9714</v>
      </c>
      <c r="HJ258">
        <v>999.9</v>
      </c>
      <c r="HK258">
        <v>46.7</v>
      </c>
      <c r="HL258">
        <v>31.4</v>
      </c>
      <c r="HM258">
        <v>23.7136</v>
      </c>
      <c r="HN258">
        <v>60.941</v>
      </c>
      <c r="HO258">
        <v>21.6907</v>
      </c>
      <c r="HP258">
        <v>1</v>
      </c>
      <c r="HQ258">
        <v>0.144273</v>
      </c>
      <c r="HR258">
        <v>0.30445</v>
      </c>
      <c r="HS258">
        <v>20.2808</v>
      </c>
      <c r="HT258">
        <v>5.21055</v>
      </c>
      <c r="HU258">
        <v>11.98</v>
      </c>
      <c r="HV258">
        <v>4.96345</v>
      </c>
      <c r="HW258">
        <v>3.27443</v>
      </c>
      <c r="HX258">
        <v>9999</v>
      </c>
      <c r="HY258">
        <v>9999</v>
      </c>
      <c r="HZ258">
        <v>9999</v>
      </c>
      <c r="IA258">
        <v>33</v>
      </c>
      <c r="IB258">
        <v>1.86397</v>
      </c>
      <c r="IC258">
        <v>1.86013</v>
      </c>
      <c r="ID258">
        <v>1.85838</v>
      </c>
      <c r="IE258">
        <v>1.85975</v>
      </c>
      <c r="IF258">
        <v>1.85989</v>
      </c>
      <c r="IG258">
        <v>1.85837</v>
      </c>
      <c r="IH258">
        <v>1.85745</v>
      </c>
      <c r="II258">
        <v>1.85242</v>
      </c>
      <c r="IJ258">
        <v>0</v>
      </c>
      <c r="IK258">
        <v>0</v>
      </c>
      <c r="IL258">
        <v>0</v>
      </c>
      <c r="IM258">
        <v>0</v>
      </c>
      <c r="IN258" t="s">
        <v>441</v>
      </c>
      <c r="IO258" t="s">
        <v>442</v>
      </c>
      <c r="IP258" t="s">
        <v>443</v>
      </c>
      <c r="IQ258" t="s">
        <v>443</v>
      </c>
      <c r="IR258" t="s">
        <v>443</v>
      </c>
      <c r="IS258" t="s">
        <v>443</v>
      </c>
      <c r="IT258">
        <v>0</v>
      </c>
      <c r="IU258">
        <v>100</v>
      </c>
      <c r="IV258">
        <v>100</v>
      </c>
      <c r="IW258">
        <v>-0.673</v>
      </c>
      <c r="IX258">
        <v>0.282</v>
      </c>
      <c r="IY258">
        <v>-0.819046093373875</v>
      </c>
      <c r="IZ258">
        <v>-0.0008311593448893811</v>
      </c>
      <c r="JA258">
        <v>1.768286430498992E-06</v>
      </c>
      <c r="JB258">
        <v>-5.176383660599935E-10</v>
      </c>
      <c r="JC258">
        <v>0.01793090377665582</v>
      </c>
      <c r="JD258">
        <v>0.002652576625932546</v>
      </c>
      <c r="JE258">
        <v>0.0004569377311329863</v>
      </c>
      <c r="JF258">
        <v>1.003524486243527E-07</v>
      </c>
      <c r="JG258">
        <v>2</v>
      </c>
      <c r="JH258">
        <v>1975</v>
      </c>
      <c r="JI258">
        <v>1</v>
      </c>
      <c r="JJ258">
        <v>26</v>
      </c>
      <c r="JK258">
        <v>201509</v>
      </c>
      <c r="JL258">
        <v>201509.2</v>
      </c>
      <c r="JM258">
        <v>1.9043</v>
      </c>
      <c r="JN258">
        <v>2.62451</v>
      </c>
      <c r="JO258">
        <v>1.49658</v>
      </c>
      <c r="JP258">
        <v>2.34497</v>
      </c>
      <c r="JQ258">
        <v>1.54907</v>
      </c>
      <c r="JR258">
        <v>2.45605</v>
      </c>
      <c r="JS258">
        <v>36.2694</v>
      </c>
      <c r="JT258">
        <v>24.1751</v>
      </c>
      <c r="JU258">
        <v>18</v>
      </c>
      <c r="JV258">
        <v>483.749</v>
      </c>
      <c r="JW258">
        <v>492.986</v>
      </c>
      <c r="JX258">
        <v>27.0618</v>
      </c>
      <c r="JY258">
        <v>29.1181</v>
      </c>
      <c r="JZ258">
        <v>30.0005</v>
      </c>
      <c r="KA258">
        <v>29.2842</v>
      </c>
      <c r="KB258">
        <v>29.2678</v>
      </c>
      <c r="KC258">
        <v>38.2371</v>
      </c>
      <c r="KD258">
        <v>20.4831</v>
      </c>
      <c r="KE258">
        <v>79.14100000000001</v>
      </c>
      <c r="KF258">
        <v>27.0563</v>
      </c>
      <c r="KG258">
        <v>808.184</v>
      </c>
      <c r="KH258">
        <v>19.356</v>
      </c>
      <c r="KI258">
        <v>101.875</v>
      </c>
      <c r="KJ258">
        <v>91.4036</v>
      </c>
    </row>
    <row r="259" spans="1:296">
      <c r="A259">
        <v>241</v>
      </c>
      <c r="B259">
        <v>1759080149</v>
      </c>
      <c r="C259">
        <v>7065.900000095367</v>
      </c>
      <c r="D259" t="s">
        <v>927</v>
      </c>
      <c r="E259" t="s">
        <v>928</v>
      </c>
      <c r="F259">
        <v>5</v>
      </c>
      <c r="G259" t="s">
        <v>832</v>
      </c>
      <c r="H259">
        <v>1759080141.5</v>
      </c>
      <c r="I259">
        <f>(J259)/1000</f>
        <v>0</v>
      </c>
      <c r="J259">
        <f>IF(DO259, AM259, AG259)</f>
        <v>0</v>
      </c>
      <c r="K259">
        <f>IF(DO259, AH259, AF259)</f>
        <v>0</v>
      </c>
      <c r="L259">
        <f>DQ259 - IF(AT259&gt;1, K259*DK259*100.0/(AV259), 0)</f>
        <v>0</v>
      </c>
      <c r="M259">
        <f>((S259-I259/2)*L259-K259)/(S259+I259/2)</f>
        <v>0</v>
      </c>
      <c r="N259">
        <f>M259*(DX259+DY259)/1000.0</f>
        <v>0</v>
      </c>
      <c r="O259">
        <f>(DQ259 - IF(AT259&gt;1, K259*DK259*100.0/(AV259), 0))*(DX259+DY259)/1000.0</f>
        <v>0</v>
      </c>
      <c r="P259">
        <f>2.0/((1/R259-1/Q259)+SIGN(R259)*SQRT((1/R259-1/Q259)*(1/R259-1/Q259) + 4*DL259/((DL259+1)*(DL259+1))*(2*1/R259*1/Q259-1/Q259*1/Q259)))</f>
        <v>0</v>
      </c>
      <c r="Q259">
        <f>IF(LEFT(DM259,1)&lt;&gt;"0",IF(LEFT(DM259,1)="1",3.0,DN259),$D$5+$E$5*(EE259*DX259/($K$5*1000))+$F$5*(EE259*DX259/($K$5*1000))*MAX(MIN(DK259,$J$5),$I$5)*MAX(MIN(DK259,$J$5),$I$5)+$G$5*MAX(MIN(DK259,$J$5),$I$5)*(EE259*DX259/($K$5*1000))+$H$5*(EE259*DX259/($K$5*1000))*(EE259*DX259/($K$5*1000)))</f>
        <v>0</v>
      </c>
      <c r="R259">
        <f>I259*(1000-(1000*0.61365*exp(17.502*V259/(240.97+V259))/(DX259+DY259)+DS259)/2)/(1000*0.61365*exp(17.502*V259/(240.97+V259))/(DX259+DY259)-DS259)</f>
        <v>0</v>
      </c>
      <c r="S259">
        <f>1/((DL259+1)/(P259/1.6)+1/(Q259/1.37)) + DL259/((DL259+1)/(P259/1.6) + DL259/(Q259/1.37))</f>
        <v>0</v>
      </c>
      <c r="T259">
        <f>(DG259*DJ259)</f>
        <v>0</v>
      </c>
      <c r="U259">
        <f>(DZ259+(T259+2*0.95*5.67E-8*(((DZ259+$B$9)+273)^4-(DZ259+273)^4)-44100*I259)/(1.84*29.3*Q259+8*0.95*5.67E-8*(DZ259+273)^3))</f>
        <v>0</v>
      </c>
      <c r="V259">
        <f>($C$9*EA259+$D$9*EB259+$E$9*U259)</f>
        <v>0</v>
      </c>
      <c r="W259">
        <f>0.61365*exp(17.502*V259/(240.97+V259))</f>
        <v>0</v>
      </c>
      <c r="X259">
        <f>(Y259/Z259*100)</f>
        <v>0</v>
      </c>
      <c r="Y259">
        <f>DS259*(DX259+DY259)/1000</f>
        <v>0</v>
      </c>
      <c r="Z259">
        <f>0.61365*exp(17.502*DZ259/(240.97+DZ259))</f>
        <v>0</v>
      </c>
      <c r="AA259">
        <f>(W259-DS259*(DX259+DY259)/1000)</f>
        <v>0</v>
      </c>
      <c r="AB259">
        <f>(-I259*44100)</f>
        <v>0</v>
      </c>
      <c r="AC259">
        <f>2*29.3*Q259*0.92*(DZ259-V259)</f>
        <v>0</v>
      </c>
      <c r="AD259">
        <f>2*0.95*5.67E-8*(((DZ259+$B$9)+273)^4-(V259+273)^4)</f>
        <v>0</v>
      </c>
      <c r="AE259">
        <f>T259+AD259+AB259+AC259</f>
        <v>0</v>
      </c>
      <c r="AF259">
        <f>DW259*AT259*(DR259-DQ259*(1000-AT259*DT259)/(1000-AT259*DS259))/(100*DK259)</f>
        <v>0</v>
      </c>
      <c r="AG259">
        <f>1000*DW259*AT259*(DS259-DT259)/(100*DK259*(1000-AT259*DS259))</f>
        <v>0</v>
      </c>
      <c r="AH259">
        <f>(AI259 - AJ259 - DX259*1E3/(8.314*(DZ259+273.15)) * AL259/DW259 * AK259) * DW259/(100*DK259) * (1000 - DT259)/1000</f>
        <v>0</v>
      </c>
      <c r="AI259">
        <v>806.4748950132155</v>
      </c>
      <c r="AJ259">
        <v>773.2298424242423</v>
      </c>
      <c r="AK259">
        <v>3.407185707350983</v>
      </c>
      <c r="AL259">
        <v>65.07899341637443</v>
      </c>
      <c r="AM259">
        <f>(AO259 - AN259 + DX259*1E3/(8.314*(DZ259+273.15)) * AQ259/DW259 * AP259) * DW259/(100*DK259) * 1000/(1000 - AO259)</f>
        <v>0</v>
      </c>
      <c r="AN259">
        <v>19.39460712326064</v>
      </c>
      <c r="AO259">
        <v>21.54269212121213</v>
      </c>
      <c r="AP259">
        <v>-9.340526751700916E-05</v>
      </c>
      <c r="AQ259">
        <v>105.2538477165729</v>
      </c>
      <c r="AR259">
        <v>0</v>
      </c>
      <c r="AS259">
        <v>0</v>
      </c>
      <c r="AT259">
        <f>IF(AR259*$H$15&gt;=AV259,1.0,(AV259/(AV259-AR259*$H$15)))</f>
        <v>0</v>
      </c>
      <c r="AU259">
        <f>(AT259-1)*100</f>
        <v>0</v>
      </c>
      <c r="AV259">
        <f>MAX(0,($B$15+$C$15*EE259)/(1+$D$15*EE259)*DX259/(DZ259+273)*$E$15)</f>
        <v>0</v>
      </c>
      <c r="AW259" t="s">
        <v>437</v>
      </c>
      <c r="AX259" t="s">
        <v>437</v>
      </c>
      <c r="AY259">
        <v>0</v>
      </c>
      <c r="AZ259">
        <v>0</v>
      </c>
      <c r="BA259">
        <f>1-AY259/AZ259</f>
        <v>0</v>
      </c>
      <c r="BB259">
        <v>0</v>
      </c>
      <c r="BC259" t="s">
        <v>437</v>
      </c>
      <c r="BD259" t="s">
        <v>437</v>
      </c>
      <c r="BE259">
        <v>0</v>
      </c>
      <c r="BF259">
        <v>0</v>
      </c>
      <c r="BG259">
        <f>1-BE259/BF259</f>
        <v>0</v>
      </c>
      <c r="BH259">
        <v>0.5</v>
      </c>
      <c r="BI259">
        <f>DH259</f>
        <v>0</v>
      </c>
      <c r="BJ259">
        <f>K259</f>
        <v>0</v>
      </c>
      <c r="BK259">
        <f>BG259*BH259*BI259</f>
        <v>0</v>
      </c>
      <c r="BL259">
        <f>(BJ259-BB259)/BI259</f>
        <v>0</v>
      </c>
      <c r="BM259">
        <f>(AZ259-BF259)/BF259</f>
        <v>0</v>
      </c>
      <c r="BN259">
        <f>AY259/(BA259+AY259/BF259)</f>
        <v>0</v>
      </c>
      <c r="BO259" t="s">
        <v>437</v>
      </c>
      <c r="BP259">
        <v>0</v>
      </c>
      <c r="BQ259">
        <f>IF(BP259&lt;&gt;0, BP259, BN259)</f>
        <v>0</v>
      </c>
      <c r="BR259">
        <f>1-BQ259/BF259</f>
        <v>0</v>
      </c>
      <c r="BS259">
        <f>(BF259-BE259)/(BF259-BQ259)</f>
        <v>0</v>
      </c>
      <c r="BT259">
        <f>(AZ259-BF259)/(AZ259-BQ259)</f>
        <v>0</v>
      </c>
      <c r="BU259">
        <f>(BF259-BE259)/(BF259-AY259)</f>
        <v>0</v>
      </c>
      <c r="BV259">
        <f>(AZ259-BF259)/(AZ259-AY259)</f>
        <v>0</v>
      </c>
      <c r="BW259">
        <f>(BS259*BQ259/BE259)</f>
        <v>0</v>
      </c>
      <c r="BX259">
        <f>(1-BW259)</f>
        <v>0</v>
      </c>
      <c r="DG259">
        <f>$B$13*EF259+$C$13*EG259+$F$13*ER259*(1-EU259)</f>
        <v>0</v>
      </c>
      <c r="DH259">
        <f>DG259*DI259</f>
        <v>0</v>
      </c>
      <c r="DI259">
        <f>($B$13*$D$11+$C$13*$D$11+$F$13*((FE259+EW259)/MAX(FE259+EW259+FF259, 0.1)*$I$11+FF259/MAX(FE259+EW259+FF259, 0.1)*$J$11))/($B$13+$C$13+$F$13)</f>
        <v>0</v>
      </c>
      <c r="DJ259">
        <f>($B$13*$K$11+$C$13*$K$11+$F$13*((FE259+EW259)/MAX(FE259+EW259+FF259, 0.1)*$P$11+FF259/MAX(FE259+EW259+FF259, 0.1)*$Q$11))/($B$13+$C$13+$F$13)</f>
        <v>0</v>
      </c>
      <c r="DK259">
        <v>3.21</v>
      </c>
      <c r="DL259">
        <v>0.5</v>
      </c>
      <c r="DM259" t="s">
        <v>438</v>
      </c>
      <c r="DN259">
        <v>2</v>
      </c>
      <c r="DO259" t="b">
        <v>1</v>
      </c>
      <c r="DP259">
        <v>1759080141.5</v>
      </c>
      <c r="DQ259">
        <v>733.1492222222221</v>
      </c>
      <c r="DR259">
        <v>775.9818888888889</v>
      </c>
      <c r="DS259">
        <v>21.55195925925926</v>
      </c>
      <c r="DT259">
        <v>19.38904814814815</v>
      </c>
      <c r="DU259">
        <v>733.8303333333331</v>
      </c>
      <c r="DV259">
        <v>21.26991851851852</v>
      </c>
      <c r="DW259">
        <v>500.0581481481482</v>
      </c>
      <c r="DX259">
        <v>90.88774074074074</v>
      </c>
      <c r="DY259">
        <v>0.06726282962962964</v>
      </c>
      <c r="DZ259">
        <v>28.57565185185185</v>
      </c>
      <c r="EA259">
        <v>29.99665555555555</v>
      </c>
      <c r="EB259">
        <v>999.9000000000001</v>
      </c>
      <c r="EC259">
        <v>0</v>
      </c>
      <c r="ED259">
        <v>0</v>
      </c>
      <c r="EE259">
        <v>9993.885925925928</v>
      </c>
      <c r="EF259">
        <v>0</v>
      </c>
      <c r="EG259">
        <v>11.03665555555556</v>
      </c>
      <c r="EH259">
        <v>-42.83257777777777</v>
      </c>
      <c r="EI259">
        <v>749.2979259259259</v>
      </c>
      <c r="EJ259">
        <v>791.3249259259259</v>
      </c>
      <c r="EK259">
        <v>2.162919259259259</v>
      </c>
      <c r="EL259">
        <v>775.9818888888889</v>
      </c>
      <c r="EM259">
        <v>19.38904814814815</v>
      </c>
      <c r="EN259">
        <v>1.958809259259259</v>
      </c>
      <c r="EO259">
        <v>1.762226666666666</v>
      </c>
      <c r="EP259">
        <v>17.11524074074074</v>
      </c>
      <c r="EQ259">
        <v>15.45569259259259</v>
      </c>
      <c r="ER259">
        <v>2000.00925925926</v>
      </c>
      <c r="ES259">
        <v>0.9799977777777775</v>
      </c>
      <c r="ET259">
        <v>0.02000192962962963</v>
      </c>
      <c r="EU259">
        <v>0</v>
      </c>
      <c r="EV259">
        <v>468.4364814814814</v>
      </c>
      <c r="EW259">
        <v>5.00078</v>
      </c>
      <c r="EX259">
        <v>9169.152592592593</v>
      </c>
      <c r="EY259">
        <v>16379.70740740741</v>
      </c>
      <c r="EZ259">
        <v>39.43277777777777</v>
      </c>
      <c r="FA259">
        <v>40.50229629629629</v>
      </c>
      <c r="FB259">
        <v>39.85170370370371</v>
      </c>
      <c r="FC259">
        <v>39.96944444444444</v>
      </c>
      <c r="FD259">
        <v>40.52066666666666</v>
      </c>
      <c r="FE259">
        <v>1955.099259259259</v>
      </c>
      <c r="FF259">
        <v>39.9</v>
      </c>
      <c r="FG259">
        <v>0</v>
      </c>
      <c r="FH259">
        <v>1759080141.2</v>
      </c>
      <c r="FI259">
        <v>0</v>
      </c>
      <c r="FJ259">
        <v>468.4573600000001</v>
      </c>
      <c r="FK259">
        <v>8.605230768613444</v>
      </c>
      <c r="FL259">
        <v>157.1938461398408</v>
      </c>
      <c r="FM259">
        <v>9169.719999999999</v>
      </c>
      <c r="FN259">
        <v>15</v>
      </c>
      <c r="FO259">
        <v>0</v>
      </c>
      <c r="FP259" t="s">
        <v>439</v>
      </c>
      <c r="FQ259">
        <v>1746989605.5</v>
      </c>
      <c r="FR259">
        <v>1746989593.5</v>
      </c>
      <c r="FS259">
        <v>0</v>
      </c>
      <c r="FT259">
        <v>-0.274</v>
      </c>
      <c r="FU259">
        <v>-0.002</v>
      </c>
      <c r="FV259">
        <v>2.549</v>
      </c>
      <c r="FW259">
        <v>0.129</v>
      </c>
      <c r="FX259">
        <v>420</v>
      </c>
      <c r="FY259">
        <v>17</v>
      </c>
      <c r="FZ259">
        <v>0.02</v>
      </c>
      <c r="GA259">
        <v>0.04</v>
      </c>
      <c r="GB259">
        <v>-42.775935</v>
      </c>
      <c r="GC259">
        <v>-1.179016885553517</v>
      </c>
      <c r="GD259">
        <v>0.1258884894460169</v>
      </c>
      <c r="GE259">
        <v>0</v>
      </c>
      <c r="GF259">
        <v>467.9926470588235</v>
      </c>
      <c r="GG259">
        <v>8.567242173857617</v>
      </c>
      <c r="GH259">
        <v>0.8684863398415364</v>
      </c>
      <c r="GI259">
        <v>0</v>
      </c>
      <c r="GJ259">
        <v>2.1711875</v>
      </c>
      <c r="GK259">
        <v>-0.171057636022517</v>
      </c>
      <c r="GL259">
        <v>0.01665599272784428</v>
      </c>
      <c r="GM259">
        <v>0</v>
      </c>
      <c r="GN259">
        <v>0</v>
      </c>
      <c r="GO259">
        <v>3</v>
      </c>
      <c r="GP259" t="s">
        <v>458</v>
      </c>
      <c r="GQ259">
        <v>3.10177</v>
      </c>
      <c r="GR259">
        <v>2.72526</v>
      </c>
      <c r="GS259">
        <v>0.134578</v>
      </c>
      <c r="GT259">
        <v>0.139593</v>
      </c>
      <c r="GU259">
        <v>0.100272</v>
      </c>
      <c r="GV259">
        <v>0.09440999999999999</v>
      </c>
      <c r="GW259">
        <v>22604.5</v>
      </c>
      <c r="GX259">
        <v>20420</v>
      </c>
      <c r="GY259">
        <v>26684</v>
      </c>
      <c r="GZ259">
        <v>23955.6</v>
      </c>
      <c r="HA259">
        <v>38420.1</v>
      </c>
      <c r="HB259">
        <v>32077.5</v>
      </c>
      <c r="HC259">
        <v>46592.9</v>
      </c>
      <c r="HD259">
        <v>37901.5</v>
      </c>
      <c r="HE259">
        <v>1.86863</v>
      </c>
      <c r="HF259">
        <v>1.86168</v>
      </c>
      <c r="HG259">
        <v>0.123862</v>
      </c>
      <c r="HH259">
        <v>0</v>
      </c>
      <c r="HI259">
        <v>27.9713</v>
      </c>
      <c r="HJ259">
        <v>999.9</v>
      </c>
      <c r="HK259">
        <v>46.7</v>
      </c>
      <c r="HL259">
        <v>31.4</v>
      </c>
      <c r="HM259">
        <v>23.7163</v>
      </c>
      <c r="HN259">
        <v>60.741</v>
      </c>
      <c r="HO259">
        <v>21.8029</v>
      </c>
      <c r="HP259">
        <v>1</v>
      </c>
      <c r="HQ259">
        <v>0.14451</v>
      </c>
      <c r="HR259">
        <v>0.299164</v>
      </c>
      <c r="HS259">
        <v>20.2803</v>
      </c>
      <c r="HT259">
        <v>5.21115</v>
      </c>
      <c r="HU259">
        <v>11.98</v>
      </c>
      <c r="HV259">
        <v>4.9635</v>
      </c>
      <c r="HW259">
        <v>3.27435</v>
      </c>
      <c r="HX259">
        <v>9999</v>
      </c>
      <c r="HY259">
        <v>9999</v>
      </c>
      <c r="HZ259">
        <v>9999</v>
      </c>
      <c r="IA259">
        <v>33</v>
      </c>
      <c r="IB259">
        <v>1.86396</v>
      </c>
      <c r="IC259">
        <v>1.86012</v>
      </c>
      <c r="ID259">
        <v>1.85839</v>
      </c>
      <c r="IE259">
        <v>1.85974</v>
      </c>
      <c r="IF259">
        <v>1.85989</v>
      </c>
      <c r="IG259">
        <v>1.85837</v>
      </c>
      <c r="IH259">
        <v>1.85744</v>
      </c>
      <c r="II259">
        <v>1.85242</v>
      </c>
      <c r="IJ259">
        <v>0</v>
      </c>
      <c r="IK259">
        <v>0</v>
      </c>
      <c r="IL259">
        <v>0</v>
      </c>
      <c r="IM259">
        <v>0</v>
      </c>
      <c r="IN259" t="s">
        <v>441</v>
      </c>
      <c r="IO259" t="s">
        <v>442</v>
      </c>
      <c r="IP259" t="s">
        <v>443</v>
      </c>
      <c r="IQ259" t="s">
        <v>443</v>
      </c>
      <c r="IR259" t="s">
        <v>443</v>
      </c>
      <c r="IS259" t="s">
        <v>443</v>
      </c>
      <c r="IT259">
        <v>0</v>
      </c>
      <c r="IU259">
        <v>100</v>
      </c>
      <c r="IV259">
        <v>100</v>
      </c>
      <c r="IW259">
        <v>-0.658</v>
      </c>
      <c r="IX259">
        <v>0.2818</v>
      </c>
      <c r="IY259">
        <v>-0.819046093373875</v>
      </c>
      <c r="IZ259">
        <v>-0.0008311593448893811</v>
      </c>
      <c r="JA259">
        <v>1.768286430498992E-06</v>
      </c>
      <c r="JB259">
        <v>-5.176383660599935E-10</v>
      </c>
      <c r="JC259">
        <v>0.01793090377665582</v>
      </c>
      <c r="JD259">
        <v>0.002652576625932546</v>
      </c>
      <c r="JE259">
        <v>0.0004569377311329863</v>
      </c>
      <c r="JF259">
        <v>1.003524486243527E-07</v>
      </c>
      <c r="JG259">
        <v>2</v>
      </c>
      <c r="JH259">
        <v>1975</v>
      </c>
      <c r="JI259">
        <v>1</v>
      </c>
      <c r="JJ259">
        <v>26</v>
      </c>
      <c r="JK259">
        <v>201509.1</v>
      </c>
      <c r="JL259">
        <v>201509.3</v>
      </c>
      <c r="JM259">
        <v>1.93604</v>
      </c>
      <c r="JN259">
        <v>2.62085</v>
      </c>
      <c r="JO259">
        <v>1.49658</v>
      </c>
      <c r="JP259">
        <v>2.34497</v>
      </c>
      <c r="JQ259">
        <v>1.54907</v>
      </c>
      <c r="JR259">
        <v>2.47437</v>
      </c>
      <c r="JS259">
        <v>36.2694</v>
      </c>
      <c r="JT259">
        <v>24.1751</v>
      </c>
      <c r="JU259">
        <v>18</v>
      </c>
      <c r="JV259">
        <v>483.314</v>
      </c>
      <c r="JW259">
        <v>493.552</v>
      </c>
      <c r="JX259">
        <v>27.0584</v>
      </c>
      <c r="JY259">
        <v>29.121</v>
      </c>
      <c r="JZ259">
        <v>30.0004</v>
      </c>
      <c r="KA259">
        <v>29.2867</v>
      </c>
      <c r="KB259">
        <v>29.2704</v>
      </c>
      <c r="KC259">
        <v>38.8569</v>
      </c>
      <c r="KD259">
        <v>20.4831</v>
      </c>
      <c r="KE259">
        <v>79.14100000000001</v>
      </c>
      <c r="KF259">
        <v>27.0611</v>
      </c>
      <c r="KG259">
        <v>821.54</v>
      </c>
      <c r="KH259">
        <v>19.356</v>
      </c>
      <c r="KI259">
        <v>101.874</v>
      </c>
      <c r="KJ259">
        <v>91.40309999999999</v>
      </c>
    </row>
    <row r="260" spans="1:296">
      <c r="A260">
        <v>242</v>
      </c>
      <c r="B260">
        <v>1759080154</v>
      </c>
      <c r="C260">
        <v>7070.900000095367</v>
      </c>
      <c r="D260" t="s">
        <v>929</v>
      </c>
      <c r="E260" t="s">
        <v>930</v>
      </c>
      <c r="F260">
        <v>5</v>
      </c>
      <c r="G260" t="s">
        <v>832</v>
      </c>
      <c r="H260">
        <v>1759080146.214286</v>
      </c>
      <c r="I260">
        <f>(J260)/1000</f>
        <v>0</v>
      </c>
      <c r="J260">
        <f>IF(DO260, AM260, AG260)</f>
        <v>0</v>
      </c>
      <c r="K260">
        <f>IF(DO260, AH260, AF260)</f>
        <v>0</v>
      </c>
      <c r="L260">
        <f>DQ260 - IF(AT260&gt;1, K260*DK260*100.0/(AV260), 0)</f>
        <v>0</v>
      </c>
      <c r="M260">
        <f>((S260-I260/2)*L260-K260)/(S260+I260/2)</f>
        <v>0</v>
      </c>
      <c r="N260">
        <f>M260*(DX260+DY260)/1000.0</f>
        <v>0</v>
      </c>
      <c r="O260">
        <f>(DQ260 - IF(AT260&gt;1, K260*DK260*100.0/(AV260), 0))*(DX260+DY260)/1000.0</f>
        <v>0</v>
      </c>
      <c r="P260">
        <f>2.0/((1/R260-1/Q260)+SIGN(R260)*SQRT((1/R260-1/Q260)*(1/R260-1/Q260) + 4*DL260/((DL260+1)*(DL260+1))*(2*1/R260*1/Q260-1/Q260*1/Q260)))</f>
        <v>0</v>
      </c>
      <c r="Q260">
        <f>IF(LEFT(DM260,1)&lt;&gt;"0",IF(LEFT(DM260,1)="1",3.0,DN260),$D$5+$E$5*(EE260*DX260/($K$5*1000))+$F$5*(EE260*DX260/($K$5*1000))*MAX(MIN(DK260,$J$5),$I$5)*MAX(MIN(DK260,$J$5),$I$5)+$G$5*MAX(MIN(DK260,$J$5),$I$5)*(EE260*DX260/($K$5*1000))+$H$5*(EE260*DX260/($K$5*1000))*(EE260*DX260/($K$5*1000)))</f>
        <v>0</v>
      </c>
      <c r="R260">
        <f>I260*(1000-(1000*0.61365*exp(17.502*V260/(240.97+V260))/(DX260+DY260)+DS260)/2)/(1000*0.61365*exp(17.502*V260/(240.97+V260))/(DX260+DY260)-DS260)</f>
        <v>0</v>
      </c>
      <c r="S260">
        <f>1/((DL260+1)/(P260/1.6)+1/(Q260/1.37)) + DL260/((DL260+1)/(P260/1.6) + DL260/(Q260/1.37))</f>
        <v>0</v>
      </c>
      <c r="T260">
        <f>(DG260*DJ260)</f>
        <v>0</v>
      </c>
      <c r="U260">
        <f>(DZ260+(T260+2*0.95*5.67E-8*(((DZ260+$B$9)+273)^4-(DZ260+273)^4)-44100*I260)/(1.84*29.3*Q260+8*0.95*5.67E-8*(DZ260+273)^3))</f>
        <v>0</v>
      </c>
      <c r="V260">
        <f>($C$9*EA260+$D$9*EB260+$E$9*U260)</f>
        <v>0</v>
      </c>
      <c r="W260">
        <f>0.61365*exp(17.502*V260/(240.97+V260))</f>
        <v>0</v>
      </c>
      <c r="X260">
        <f>(Y260/Z260*100)</f>
        <v>0</v>
      </c>
      <c r="Y260">
        <f>DS260*(DX260+DY260)/1000</f>
        <v>0</v>
      </c>
      <c r="Z260">
        <f>0.61365*exp(17.502*DZ260/(240.97+DZ260))</f>
        <v>0</v>
      </c>
      <c r="AA260">
        <f>(W260-DS260*(DX260+DY260)/1000)</f>
        <v>0</v>
      </c>
      <c r="AB260">
        <f>(-I260*44100)</f>
        <v>0</v>
      </c>
      <c r="AC260">
        <f>2*29.3*Q260*0.92*(DZ260-V260)</f>
        <v>0</v>
      </c>
      <c r="AD260">
        <f>2*0.95*5.67E-8*(((DZ260+$B$9)+273)^4-(V260+273)^4)</f>
        <v>0</v>
      </c>
      <c r="AE260">
        <f>T260+AD260+AB260+AC260</f>
        <v>0</v>
      </c>
      <c r="AF260">
        <f>DW260*AT260*(DR260-DQ260*(1000-AT260*DT260)/(1000-AT260*DS260))/(100*DK260)</f>
        <v>0</v>
      </c>
      <c r="AG260">
        <f>1000*DW260*AT260*(DS260-DT260)/(100*DK260*(1000-AT260*DS260))</f>
        <v>0</v>
      </c>
      <c r="AH260">
        <f>(AI260 - AJ260 - DX260*1E3/(8.314*(DZ260+273.15)) * AL260/DW260 * AK260) * DW260/(100*DK260) * (1000 - DT260)/1000</f>
        <v>0</v>
      </c>
      <c r="AI260">
        <v>823.6184204511233</v>
      </c>
      <c r="AJ260">
        <v>790.2196424242426</v>
      </c>
      <c r="AK260">
        <v>3.398056581057056</v>
      </c>
      <c r="AL260">
        <v>65.07899341637443</v>
      </c>
      <c r="AM260">
        <f>(AO260 - AN260 + DX260*1E3/(8.314*(DZ260+273.15)) * AQ260/DW260 * AP260) * DW260/(100*DK260) * 1000/(1000 - AO260)</f>
        <v>0</v>
      </c>
      <c r="AN260">
        <v>19.40001294658802</v>
      </c>
      <c r="AO260">
        <v>21.53907333333332</v>
      </c>
      <c r="AP260">
        <v>-5.497042980341426E-05</v>
      </c>
      <c r="AQ260">
        <v>105.2538477165729</v>
      </c>
      <c r="AR260">
        <v>0</v>
      </c>
      <c r="AS260">
        <v>0</v>
      </c>
      <c r="AT260">
        <f>IF(AR260*$H$15&gt;=AV260,1.0,(AV260/(AV260-AR260*$H$15)))</f>
        <v>0</v>
      </c>
      <c r="AU260">
        <f>(AT260-1)*100</f>
        <v>0</v>
      </c>
      <c r="AV260">
        <f>MAX(0,($B$15+$C$15*EE260)/(1+$D$15*EE260)*DX260/(DZ260+273)*$E$15)</f>
        <v>0</v>
      </c>
      <c r="AW260" t="s">
        <v>437</v>
      </c>
      <c r="AX260" t="s">
        <v>437</v>
      </c>
      <c r="AY260">
        <v>0</v>
      </c>
      <c r="AZ260">
        <v>0</v>
      </c>
      <c r="BA260">
        <f>1-AY260/AZ260</f>
        <v>0</v>
      </c>
      <c r="BB260">
        <v>0</v>
      </c>
      <c r="BC260" t="s">
        <v>437</v>
      </c>
      <c r="BD260" t="s">
        <v>437</v>
      </c>
      <c r="BE260">
        <v>0</v>
      </c>
      <c r="BF260">
        <v>0</v>
      </c>
      <c r="BG260">
        <f>1-BE260/BF260</f>
        <v>0</v>
      </c>
      <c r="BH260">
        <v>0.5</v>
      </c>
      <c r="BI260">
        <f>DH260</f>
        <v>0</v>
      </c>
      <c r="BJ260">
        <f>K260</f>
        <v>0</v>
      </c>
      <c r="BK260">
        <f>BG260*BH260*BI260</f>
        <v>0</v>
      </c>
      <c r="BL260">
        <f>(BJ260-BB260)/BI260</f>
        <v>0</v>
      </c>
      <c r="BM260">
        <f>(AZ260-BF260)/BF260</f>
        <v>0</v>
      </c>
      <c r="BN260">
        <f>AY260/(BA260+AY260/BF260)</f>
        <v>0</v>
      </c>
      <c r="BO260" t="s">
        <v>437</v>
      </c>
      <c r="BP260">
        <v>0</v>
      </c>
      <c r="BQ260">
        <f>IF(BP260&lt;&gt;0, BP260, BN260)</f>
        <v>0</v>
      </c>
      <c r="BR260">
        <f>1-BQ260/BF260</f>
        <v>0</v>
      </c>
      <c r="BS260">
        <f>(BF260-BE260)/(BF260-BQ260)</f>
        <v>0</v>
      </c>
      <c r="BT260">
        <f>(AZ260-BF260)/(AZ260-BQ260)</f>
        <v>0</v>
      </c>
      <c r="BU260">
        <f>(BF260-BE260)/(BF260-AY260)</f>
        <v>0</v>
      </c>
      <c r="BV260">
        <f>(AZ260-BF260)/(AZ260-AY260)</f>
        <v>0</v>
      </c>
      <c r="BW260">
        <f>(BS260*BQ260/BE260)</f>
        <v>0</v>
      </c>
      <c r="BX260">
        <f>(1-BW260)</f>
        <v>0</v>
      </c>
      <c r="DG260">
        <f>$B$13*EF260+$C$13*EG260+$F$13*ER260*(1-EU260)</f>
        <v>0</v>
      </c>
      <c r="DH260">
        <f>DG260*DI260</f>
        <v>0</v>
      </c>
      <c r="DI260">
        <f>($B$13*$D$11+$C$13*$D$11+$F$13*((FE260+EW260)/MAX(FE260+EW260+FF260, 0.1)*$I$11+FF260/MAX(FE260+EW260+FF260, 0.1)*$J$11))/($B$13+$C$13+$F$13)</f>
        <v>0</v>
      </c>
      <c r="DJ260">
        <f>($B$13*$K$11+$C$13*$K$11+$F$13*((FE260+EW260)/MAX(FE260+EW260+FF260, 0.1)*$P$11+FF260/MAX(FE260+EW260+FF260, 0.1)*$Q$11))/($B$13+$C$13+$F$13)</f>
        <v>0</v>
      </c>
      <c r="DK260">
        <v>3.21</v>
      </c>
      <c r="DL260">
        <v>0.5</v>
      </c>
      <c r="DM260" t="s">
        <v>438</v>
      </c>
      <c r="DN260">
        <v>2</v>
      </c>
      <c r="DO260" t="b">
        <v>1</v>
      </c>
      <c r="DP260">
        <v>1759080146.214286</v>
      </c>
      <c r="DQ260">
        <v>748.8959999999998</v>
      </c>
      <c r="DR260">
        <v>791.8270357142857</v>
      </c>
      <c r="DS260">
        <v>21.54605</v>
      </c>
      <c r="DT260">
        <v>19.393775</v>
      </c>
      <c r="DU260">
        <v>749.5623214285714</v>
      </c>
      <c r="DV260">
        <v>21.26413214285715</v>
      </c>
      <c r="DW260">
        <v>500.0576785714285</v>
      </c>
      <c r="DX260">
        <v>90.88825714285714</v>
      </c>
      <c r="DY260">
        <v>0.0671086392857143</v>
      </c>
      <c r="DZ260">
        <v>28.57831428571429</v>
      </c>
      <c r="EA260">
        <v>29.99488928571429</v>
      </c>
      <c r="EB260">
        <v>999.9000000000002</v>
      </c>
      <c r="EC260">
        <v>0</v>
      </c>
      <c r="ED260">
        <v>0</v>
      </c>
      <c r="EE260">
        <v>10002.21142857143</v>
      </c>
      <c r="EF260">
        <v>0</v>
      </c>
      <c r="EG260">
        <v>11.03572142857143</v>
      </c>
      <c r="EH260">
        <v>-42.93104285714286</v>
      </c>
      <c r="EI260">
        <v>765.3869642857143</v>
      </c>
      <c r="EJ260">
        <v>807.4873571428571</v>
      </c>
      <c r="EK260">
        <v>2.152275714285715</v>
      </c>
      <c r="EL260">
        <v>791.8270357142857</v>
      </c>
      <c r="EM260">
        <v>19.393775</v>
      </c>
      <c r="EN260">
        <v>1.958281785714286</v>
      </c>
      <c r="EO260">
        <v>1.762666071428571</v>
      </c>
      <c r="EP260">
        <v>17.11098928571429</v>
      </c>
      <c r="EQ260">
        <v>15.459575</v>
      </c>
      <c r="ER260">
        <v>2000.010714285714</v>
      </c>
      <c r="ES260">
        <v>0.9799977857142854</v>
      </c>
      <c r="ET260">
        <v>0.02000192142857143</v>
      </c>
      <c r="EU260">
        <v>0</v>
      </c>
      <c r="EV260">
        <v>469.09525</v>
      </c>
      <c r="EW260">
        <v>5.00078</v>
      </c>
      <c r="EX260">
        <v>9181.50142857143</v>
      </c>
      <c r="EY260">
        <v>16379.72857142857</v>
      </c>
      <c r="EZ260">
        <v>39.4285</v>
      </c>
      <c r="FA260">
        <v>40.50221428571428</v>
      </c>
      <c r="FB260">
        <v>39.85703571428571</v>
      </c>
      <c r="FC260">
        <v>39.975</v>
      </c>
      <c r="FD260">
        <v>40.51546428571429</v>
      </c>
      <c r="FE260">
        <v>1955.100714285714</v>
      </c>
      <c r="FF260">
        <v>39.9</v>
      </c>
      <c r="FG260">
        <v>0</v>
      </c>
      <c r="FH260">
        <v>1759080146</v>
      </c>
      <c r="FI260">
        <v>0</v>
      </c>
      <c r="FJ260">
        <v>469.12712</v>
      </c>
      <c r="FK260">
        <v>8.245923061271949</v>
      </c>
      <c r="FL260">
        <v>155.2723074508689</v>
      </c>
      <c r="FM260">
        <v>9182.2768</v>
      </c>
      <c r="FN260">
        <v>15</v>
      </c>
      <c r="FO260">
        <v>0</v>
      </c>
      <c r="FP260" t="s">
        <v>439</v>
      </c>
      <c r="FQ260">
        <v>1746989605.5</v>
      </c>
      <c r="FR260">
        <v>1746989593.5</v>
      </c>
      <c r="FS260">
        <v>0</v>
      </c>
      <c r="FT260">
        <v>-0.274</v>
      </c>
      <c r="FU260">
        <v>-0.002</v>
      </c>
      <c r="FV260">
        <v>2.549</v>
      </c>
      <c r="FW260">
        <v>0.129</v>
      </c>
      <c r="FX260">
        <v>420</v>
      </c>
      <c r="FY260">
        <v>17</v>
      </c>
      <c r="FZ260">
        <v>0.02</v>
      </c>
      <c r="GA260">
        <v>0.04</v>
      </c>
      <c r="GB260">
        <v>-42.8820425</v>
      </c>
      <c r="GC260">
        <v>-1.348530956847908</v>
      </c>
      <c r="GD260">
        <v>0.1406156888250744</v>
      </c>
      <c r="GE260">
        <v>0</v>
      </c>
      <c r="GF260">
        <v>468.7423529411765</v>
      </c>
      <c r="GG260">
        <v>8.462307103841143</v>
      </c>
      <c r="GH260">
        <v>0.859252235868077</v>
      </c>
      <c r="GI260">
        <v>0</v>
      </c>
      <c r="GJ260">
        <v>2.158066499999999</v>
      </c>
      <c r="GK260">
        <v>-0.1384941838649222</v>
      </c>
      <c r="GL260">
        <v>0.01337504122423551</v>
      </c>
      <c r="GM260">
        <v>0</v>
      </c>
      <c r="GN260">
        <v>0</v>
      </c>
      <c r="GO260">
        <v>3</v>
      </c>
      <c r="GP260" t="s">
        <v>458</v>
      </c>
      <c r="GQ260">
        <v>3.10199</v>
      </c>
      <c r="GR260">
        <v>2.72528</v>
      </c>
      <c r="GS260">
        <v>0.136554</v>
      </c>
      <c r="GT260">
        <v>0.141528</v>
      </c>
      <c r="GU260">
        <v>0.100261</v>
      </c>
      <c r="GV260">
        <v>0.0944315</v>
      </c>
      <c r="GW260">
        <v>22552.8</v>
      </c>
      <c r="GX260">
        <v>20373.9</v>
      </c>
      <c r="GY260">
        <v>26683.8</v>
      </c>
      <c r="GZ260">
        <v>23955.4</v>
      </c>
      <c r="HA260">
        <v>38420.4</v>
      </c>
      <c r="HB260">
        <v>32077</v>
      </c>
      <c r="HC260">
        <v>46592.4</v>
      </c>
      <c r="HD260">
        <v>37901.6</v>
      </c>
      <c r="HE260">
        <v>1.86857</v>
      </c>
      <c r="HF260">
        <v>1.8615</v>
      </c>
      <c r="HG260">
        <v>0.123948</v>
      </c>
      <c r="HH260">
        <v>0</v>
      </c>
      <c r="HI260">
        <v>27.9691</v>
      </c>
      <c r="HJ260">
        <v>999.9</v>
      </c>
      <c r="HK260">
        <v>46.7</v>
      </c>
      <c r="HL260">
        <v>31.4</v>
      </c>
      <c r="HM260">
        <v>23.7159</v>
      </c>
      <c r="HN260">
        <v>60.751</v>
      </c>
      <c r="HO260">
        <v>21.7588</v>
      </c>
      <c r="HP260">
        <v>1</v>
      </c>
      <c r="HQ260">
        <v>0.144741</v>
      </c>
      <c r="HR260">
        <v>0.283559</v>
      </c>
      <c r="HS260">
        <v>20.2808</v>
      </c>
      <c r="HT260">
        <v>5.21115</v>
      </c>
      <c r="HU260">
        <v>11.98</v>
      </c>
      <c r="HV260">
        <v>4.96355</v>
      </c>
      <c r="HW260">
        <v>3.27435</v>
      </c>
      <c r="HX260">
        <v>9999</v>
      </c>
      <c r="HY260">
        <v>9999</v>
      </c>
      <c r="HZ260">
        <v>9999</v>
      </c>
      <c r="IA260">
        <v>33</v>
      </c>
      <c r="IB260">
        <v>1.86396</v>
      </c>
      <c r="IC260">
        <v>1.86013</v>
      </c>
      <c r="ID260">
        <v>1.85837</v>
      </c>
      <c r="IE260">
        <v>1.85975</v>
      </c>
      <c r="IF260">
        <v>1.85989</v>
      </c>
      <c r="IG260">
        <v>1.85837</v>
      </c>
      <c r="IH260">
        <v>1.85743</v>
      </c>
      <c r="II260">
        <v>1.85242</v>
      </c>
      <c r="IJ260">
        <v>0</v>
      </c>
      <c r="IK260">
        <v>0</v>
      </c>
      <c r="IL260">
        <v>0</v>
      </c>
      <c r="IM260">
        <v>0</v>
      </c>
      <c r="IN260" t="s">
        <v>441</v>
      </c>
      <c r="IO260" t="s">
        <v>442</v>
      </c>
      <c r="IP260" t="s">
        <v>443</v>
      </c>
      <c r="IQ260" t="s">
        <v>443</v>
      </c>
      <c r="IR260" t="s">
        <v>443</v>
      </c>
      <c r="IS260" t="s">
        <v>443</v>
      </c>
      <c r="IT260">
        <v>0</v>
      </c>
      <c r="IU260">
        <v>100</v>
      </c>
      <c r="IV260">
        <v>100</v>
      </c>
      <c r="IW260">
        <v>-0.642</v>
      </c>
      <c r="IX260">
        <v>0.2817</v>
      </c>
      <c r="IY260">
        <v>-0.819046093373875</v>
      </c>
      <c r="IZ260">
        <v>-0.0008311593448893811</v>
      </c>
      <c r="JA260">
        <v>1.768286430498992E-06</v>
      </c>
      <c r="JB260">
        <v>-5.176383660599935E-10</v>
      </c>
      <c r="JC260">
        <v>0.01793090377665582</v>
      </c>
      <c r="JD260">
        <v>0.002652576625932546</v>
      </c>
      <c r="JE260">
        <v>0.0004569377311329863</v>
      </c>
      <c r="JF260">
        <v>1.003524486243527E-07</v>
      </c>
      <c r="JG260">
        <v>2</v>
      </c>
      <c r="JH260">
        <v>1975</v>
      </c>
      <c r="JI260">
        <v>1</v>
      </c>
      <c r="JJ260">
        <v>26</v>
      </c>
      <c r="JK260">
        <v>201509.1</v>
      </c>
      <c r="JL260">
        <v>201509.3</v>
      </c>
      <c r="JM260">
        <v>1.96899</v>
      </c>
      <c r="JN260">
        <v>2.61597</v>
      </c>
      <c r="JO260">
        <v>1.49658</v>
      </c>
      <c r="JP260">
        <v>2.34497</v>
      </c>
      <c r="JQ260">
        <v>1.54907</v>
      </c>
      <c r="JR260">
        <v>2.46338</v>
      </c>
      <c r="JS260">
        <v>36.2694</v>
      </c>
      <c r="JT260">
        <v>24.1751</v>
      </c>
      <c r="JU260">
        <v>18</v>
      </c>
      <c r="JV260">
        <v>483.304</v>
      </c>
      <c r="JW260">
        <v>493.462</v>
      </c>
      <c r="JX260">
        <v>27.0607</v>
      </c>
      <c r="JY260">
        <v>29.1235</v>
      </c>
      <c r="JZ260">
        <v>30.0002</v>
      </c>
      <c r="KA260">
        <v>29.2892</v>
      </c>
      <c r="KB260">
        <v>29.2734</v>
      </c>
      <c r="KC260">
        <v>39.5359</v>
      </c>
      <c r="KD260">
        <v>20.4831</v>
      </c>
      <c r="KE260">
        <v>79.14100000000001</v>
      </c>
      <c r="KF260">
        <v>27.0659</v>
      </c>
      <c r="KG260">
        <v>841.575</v>
      </c>
      <c r="KH260">
        <v>19.356</v>
      </c>
      <c r="KI260">
        <v>101.873</v>
      </c>
      <c r="KJ260">
        <v>91.40300000000001</v>
      </c>
    </row>
    <row r="261" spans="1:296">
      <c r="A261">
        <v>243</v>
      </c>
      <c r="B261">
        <v>1759080159</v>
      </c>
      <c r="C261">
        <v>7075.900000095367</v>
      </c>
      <c r="D261" t="s">
        <v>931</v>
      </c>
      <c r="E261" t="s">
        <v>932</v>
      </c>
      <c r="F261">
        <v>5</v>
      </c>
      <c r="G261" t="s">
        <v>832</v>
      </c>
      <c r="H261">
        <v>1759080151.5</v>
      </c>
      <c r="I261">
        <f>(J261)/1000</f>
        <v>0</v>
      </c>
      <c r="J261">
        <f>IF(DO261, AM261, AG261)</f>
        <v>0</v>
      </c>
      <c r="K261">
        <f>IF(DO261, AH261, AF261)</f>
        <v>0</v>
      </c>
      <c r="L261">
        <f>DQ261 - IF(AT261&gt;1, K261*DK261*100.0/(AV261), 0)</f>
        <v>0</v>
      </c>
      <c r="M261">
        <f>((S261-I261/2)*L261-K261)/(S261+I261/2)</f>
        <v>0</v>
      </c>
      <c r="N261">
        <f>M261*(DX261+DY261)/1000.0</f>
        <v>0</v>
      </c>
      <c r="O261">
        <f>(DQ261 - IF(AT261&gt;1, K261*DK261*100.0/(AV261), 0))*(DX261+DY261)/1000.0</f>
        <v>0</v>
      </c>
      <c r="P261">
        <f>2.0/((1/R261-1/Q261)+SIGN(R261)*SQRT((1/R261-1/Q261)*(1/R261-1/Q261) + 4*DL261/((DL261+1)*(DL261+1))*(2*1/R261*1/Q261-1/Q261*1/Q261)))</f>
        <v>0</v>
      </c>
      <c r="Q261">
        <f>IF(LEFT(DM261,1)&lt;&gt;"0",IF(LEFT(DM261,1)="1",3.0,DN261),$D$5+$E$5*(EE261*DX261/($K$5*1000))+$F$5*(EE261*DX261/($K$5*1000))*MAX(MIN(DK261,$J$5),$I$5)*MAX(MIN(DK261,$J$5),$I$5)+$G$5*MAX(MIN(DK261,$J$5),$I$5)*(EE261*DX261/($K$5*1000))+$H$5*(EE261*DX261/($K$5*1000))*(EE261*DX261/($K$5*1000)))</f>
        <v>0</v>
      </c>
      <c r="R261">
        <f>I261*(1000-(1000*0.61365*exp(17.502*V261/(240.97+V261))/(DX261+DY261)+DS261)/2)/(1000*0.61365*exp(17.502*V261/(240.97+V261))/(DX261+DY261)-DS261)</f>
        <v>0</v>
      </c>
      <c r="S261">
        <f>1/((DL261+1)/(P261/1.6)+1/(Q261/1.37)) + DL261/((DL261+1)/(P261/1.6) + DL261/(Q261/1.37))</f>
        <v>0</v>
      </c>
      <c r="T261">
        <f>(DG261*DJ261)</f>
        <v>0</v>
      </c>
      <c r="U261">
        <f>(DZ261+(T261+2*0.95*5.67E-8*(((DZ261+$B$9)+273)^4-(DZ261+273)^4)-44100*I261)/(1.84*29.3*Q261+8*0.95*5.67E-8*(DZ261+273)^3))</f>
        <v>0</v>
      </c>
      <c r="V261">
        <f>($C$9*EA261+$D$9*EB261+$E$9*U261)</f>
        <v>0</v>
      </c>
      <c r="W261">
        <f>0.61365*exp(17.502*V261/(240.97+V261))</f>
        <v>0</v>
      </c>
      <c r="X261">
        <f>(Y261/Z261*100)</f>
        <v>0</v>
      </c>
      <c r="Y261">
        <f>DS261*(DX261+DY261)/1000</f>
        <v>0</v>
      </c>
      <c r="Z261">
        <f>0.61365*exp(17.502*DZ261/(240.97+DZ261))</f>
        <v>0</v>
      </c>
      <c r="AA261">
        <f>(W261-DS261*(DX261+DY261)/1000)</f>
        <v>0</v>
      </c>
      <c r="AB261">
        <f>(-I261*44100)</f>
        <v>0</v>
      </c>
      <c r="AC261">
        <f>2*29.3*Q261*0.92*(DZ261-V261)</f>
        <v>0</v>
      </c>
      <c r="AD261">
        <f>2*0.95*5.67E-8*(((DZ261+$B$9)+273)^4-(V261+273)^4)</f>
        <v>0</v>
      </c>
      <c r="AE261">
        <f>T261+AD261+AB261+AC261</f>
        <v>0</v>
      </c>
      <c r="AF261">
        <f>DW261*AT261*(DR261-DQ261*(1000-AT261*DT261)/(1000-AT261*DS261))/(100*DK261)</f>
        <v>0</v>
      </c>
      <c r="AG261">
        <f>1000*DW261*AT261*(DS261-DT261)/(100*DK261*(1000-AT261*DS261))</f>
        <v>0</v>
      </c>
      <c r="AH261">
        <f>(AI261 - AJ261 - DX261*1E3/(8.314*(DZ261+273.15)) * AL261/DW261 * AK261) * DW261/(100*DK261) * (1000 - DT261)/1000</f>
        <v>0</v>
      </c>
      <c r="AI261">
        <v>840.7084831930221</v>
      </c>
      <c r="AJ261">
        <v>807.389212121212</v>
      </c>
      <c r="AK261">
        <v>3.437175023568386</v>
      </c>
      <c r="AL261">
        <v>65.07899341637443</v>
      </c>
      <c r="AM261">
        <f>(AO261 - AN261 + DX261*1E3/(8.314*(DZ261+273.15)) * AQ261/DW261 * AP261) * DW261/(100*DK261) * 1000/(1000 - AO261)</f>
        <v>0</v>
      </c>
      <c r="AN261">
        <v>19.40565624620922</v>
      </c>
      <c r="AO261">
        <v>21.53695575757575</v>
      </c>
      <c r="AP261">
        <v>-3.171353265836492E-05</v>
      </c>
      <c r="AQ261">
        <v>105.2538477165729</v>
      </c>
      <c r="AR261">
        <v>0</v>
      </c>
      <c r="AS261">
        <v>0</v>
      </c>
      <c r="AT261">
        <f>IF(AR261*$H$15&gt;=AV261,1.0,(AV261/(AV261-AR261*$H$15)))</f>
        <v>0</v>
      </c>
      <c r="AU261">
        <f>(AT261-1)*100</f>
        <v>0</v>
      </c>
      <c r="AV261">
        <f>MAX(0,($B$15+$C$15*EE261)/(1+$D$15*EE261)*DX261/(DZ261+273)*$E$15)</f>
        <v>0</v>
      </c>
      <c r="AW261" t="s">
        <v>437</v>
      </c>
      <c r="AX261" t="s">
        <v>437</v>
      </c>
      <c r="AY261">
        <v>0</v>
      </c>
      <c r="AZ261">
        <v>0</v>
      </c>
      <c r="BA261">
        <f>1-AY261/AZ261</f>
        <v>0</v>
      </c>
      <c r="BB261">
        <v>0</v>
      </c>
      <c r="BC261" t="s">
        <v>437</v>
      </c>
      <c r="BD261" t="s">
        <v>437</v>
      </c>
      <c r="BE261">
        <v>0</v>
      </c>
      <c r="BF261">
        <v>0</v>
      </c>
      <c r="BG261">
        <f>1-BE261/BF261</f>
        <v>0</v>
      </c>
      <c r="BH261">
        <v>0.5</v>
      </c>
      <c r="BI261">
        <f>DH261</f>
        <v>0</v>
      </c>
      <c r="BJ261">
        <f>K261</f>
        <v>0</v>
      </c>
      <c r="BK261">
        <f>BG261*BH261*BI261</f>
        <v>0</v>
      </c>
      <c r="BL261">
        <f>(BJ261-BB261)/BI261</f>
        <v>0</v>
      </c>
      <c r="BM261">
        <f>(AZ261-BF261)/BF261</f>
        <v>0</v>
      </c>
      <c r="BN261">
        <f>AY261/(BA261+AY261/BF261)</f>
        <v>0</v>
      </c>
      <c r="BO261" t="s">
        <v>437</v>
      </c>
      <c r="BP261">
        <v>0</v>
      </c>
      <c r="BQ261">
        <f>IF(BP261&lt;&gt;0, BP261, BN261)</f>
        <v>0</v>
      </c>
      <c r="BR261">
        <f>1-BQ261/BF261</f>
        <v>0</v>
      </c>
      <c r="BS261">
        <f>(BF261-BE261)/(BF261-BQ261)</f>
        <v>0</v>
      </c>
      <c r="BT261">
        <f>(AZ261-BF261)/(AZ261-BQ261)</f>
        <v>0</v>
      </c>
      <c r="BU261">
        <f>(BF261-BE261)/(BF261-AY261)</f>
        <v>0</v>
      </c>
      <c r="BV261">
        <f>(AZ261-BF261)/(AZ261-AY261)</f>
        <v>0</v>
      </c>
      <c r="BW261">
        <f>(BS261*BQ261/BE261)</f>
        <v>0</v>
      </c>
      <c r="BX261">
        <f>(1-BW261)</f>
        <v>0</v>
      </c>
      <c r="DG261">
        <f>$B$13*EF261+$C$13*EG261+$F$13*ER261*(1-EU261)</f>
        <v>0</v>
      </c>
      <c r="DH261">
        <f>DG261*DI261</f>
        <v>0</v>
      </c>
      <c r="DI261">
        <f>($B$13*$D$11+$C$13*$D$11+$F$13*((FE261+EW261)/MAX(FE261+EW261+FF261, 0.1)*$I$11+FF261/MAX(FE261+EW261+FF261, 0.1)*$J$11))/($B$13+$C$13+$F$13)</f>
        <v>0</v>
      </c>
      <c r="DJ261">
        <f>($B$13*$K$11+$C$13*$K$11+$F$13*((FE261+EW261)/MAX(FE261+EW261+FF261, 0.1)*$P$11+FF261/MAX(FE261+EW261+FF261, 0.1)*$Q$11))/($B$13+$C$13+$F$13)</f>
        <v>0</v>
      </c>
      <c r="DK261">
        <v>3.21</v>
      </c>
      <c r="DL261">
        <v>0.5</v>
      </c>
      <c r="DM261" t="s">
        <v>438</v>
      </c>
      <c r="DN261">
        <v>2</v>
      </c>
      <c r="DO261" t="b">
        <v>1</v>
      </c>
      <c r="DP261">
        <v>1759080151.5</v>
      </c>
      <c r="DQ261">
        <v>766.5651111111112</v>
      </c>
      <c r="DR261">
        <v>809.6099259259259</v>
      </c>
      <c r="DS261">
        <v>21.54102222222222</v>
      </c>
      <c r="DT261">
        <v>19.39950740740741</v>
      </c>
      <c r="DU261">
        <v>767.2145555555556</v>
      </c>
      <c r="DV261">
        <v>21.25922222222222</v>
      </c>
      <c r="DW261">
        <v>500.0071111111111</v>
      </c>
      <c r="DX261">
        <v>90.88895185185186</v>
      </c>
      <c r="DY261">
        <v>0.06710167407407407</v>
      </c>
      <c r="DZ261">
        <v>28.5786037037037</v>
      </c>
      <c r="EA261">
        <v>29.99562592592592</v>
      </c>
      <c r="EB261">
        <v>999.9000000000001</v>
      </c>
      <c r="EC261">
        <v>0</v>
      </c>
      <c r="ED261">
        <v>0</v>
      </c>
      <c r="EE261">
        <v>9999.984814814816</v>
      </c>
      <c r="EF261">
        <v>0</v>
      </c>
      <c r="EG261">
        <v>11.04121481481482</v>
      </c>
      <c r="EH261">
        <v>-43.04486296296297</v>
      </c>
      <c r="EI261">
        <v>783.4412222222222</v>
      </c>
      <c r="EJ261">
        <v>825.6267407407408</v>
      </c>
      <c r="EK261">
        <v>2.141522222222222</v>
      </c>
      <c r="EL261">
        <v>809.6099259259259</v>
      </c>
      <c r="EM261">
        <v>19.39950740740741</v>
      </c>
      <c r="EN261">
        <v>1.957840740740741</v>
      </c>
      <c r="EO261">
        <v>1.76319962962963</v>
      </c>
      <c r="EP261">
        <v>17.10743703703703</v>
      </c>
      <c r="EQ261">
        <v>15.4643037037037</v>
      </c>
      <c r="ER261">
        <v>2000.007407407407</v>
      </c>
      <c r="ES261">
        <v>0.9799977777777775</v>
      </c>
      <c r="ET261">
        <v>0.02000192962962963</v>
      </c>
      <c r="EU261">
        <v>0</v>
      </c>
      <c r="EV261">
        <v>469.8153333333334</v>
      </c>
      <c r="EW261">
        <v>5.00078</v>
      </c>
      <c r="EX261">
        <v>9194.614814814815</v>
      </c>
      <c r="EY261">
        <v>16379.7</v>
      </c>
      <c r="EZ261">
        <v>39.44433333333333</v>
      </c>
      <c r="FA261">
        <v>40.50229629629629</v>
      </c>
      <c r="FB261">
        <v>39.86333333333333</v>
      </c>
      <c r="FC261">
        <v>39.98807407407407</v>
      </c>
      <c r="FD261">
        <v>40.49981481481481</v>
      </c>
      <c r="FE261">
        <v>1955.097407407407</v>
      </c>
      <c r="FF261">
        <v>39.9</v>
      </c>
      <c r="FG261">
        <v>0</v>
      </c>
      <c r="FH261">
        <v>1759080151.4</v>
      </c>
      <c r="FI261">
        <v>0</v>
      </c>
      <c r="FJ261">
        <v>469.8145384615385</v>
      </c>
      <c r="FK261">
        <v>7.935794857094954</v>
      </c>
      <c r="FL261">
        <v>145.8358974593752</v>
      </c>
      <c r="FM261">
        <v>9194.935384615384</v>
      </c>
      <c r="FN261">
        <v>15</v>
      </c>
      <c r="FO261">
        <v>0</v>
      </c>
      <c r="FP261" t="s">
        <v>439</v>
      </c>
      <c r="FQ261">
        <v>1746989605.5</v>
      </c>
      <c r="FR261">
        <v>1746989593.5</v>
      </c>
      <c r="FS261">
        <v>0</v>
      </c>
      <c r="FT261">
        <v>-0.274</v>
      </c>
      <c r="FU261">
        <v>-0.002</v>
      </c>
      <c r="FV261">
        <v>2.549</v>
      </c>
      <c r="FW261">
        <v>0.129</v>
      </c>
      <c r="FX261">
        <v>420</v>
      </c>
      <c r="FY261">
        <v>17</v>
      </c>
      <c r="FZ261">
        <v>0.02</v>
      </c>
      <c r="GA261">
        <v>0.04</v>
      </c>
      <c r="GB261">
        <v>-42.96294146341464</v>
      </c>
      <c r="GC261">
        <v>-1.303992334494698</v>
      </c>
      <c r="GD261">
        <v>0.1394409149732973</v>
      </c>
      <c r="GE261">
        <v>0</v>
      </c>
      <c r="GF261">
        <v>469.3382941176471</v>
      </c>
      <c r="GG261">
        <v>8.293873186714737</v>
      </c>
      <c r="GH261">
        <v>0.8433967920195875</v>
      </c>
      <c r="GI261">
        <v>0</v>
      </c>
      <c r="GJ261">
        <v>2.149047804878049</v>
      </c>
      <c r="GK261">
        <v>-0.1236112891986007</v>
      </c>
      <c r="GL261">
        <v>0.01228201252917473</v>
      </c>
      <c r="GM261">
        <v>0</v>
      </c>
      <c r="GN261">
        <v>0</v>
      </c>
      <c r="GO261">
        <v>3</v>
      </c>
      <c r="GP261" t="s">
        <v>458</v>
      </c>
      <c r="GQ261">
        <v>3.10182</v>
      </c>
      <c r="GR261">
        <v>2.72555</v>
      </c>
      <c r="GS261">
        <v>0.138514</v>
      </c>
      <c r="GT261">
        <v>0.143438</v>
      </c>
      <c r="GU261">
        <v>0.100251</v>
      </c>
      <c r="GV261">
        <v>0.0944477</v>
      </c>
      <c r="GW261">
        <v>22501.5</v>
      </c>
      <c r="GX261">
        <v>20328.4</v>
      </c>
      <c r="GY261">
        <v>26683.7</v>
      </c>
      <c r="GZ261">
        <v>23955.3</v>
      </c>
      <c r="HA261">
        <v>38420.9</v>
      </c>
      <c r="HB261">
        <v>32076.3</v>
      </c>
      <c r="HC261">
        <v>46592.2</v>
      </c>
      <c r="HD261">
        <v>37901.2</v>
      </c>
      <c r="HE261">
        <v>1.86867</v>
      </c>
      <c r="HF261">
        <v>1.8617</v>
      </c>
      <c r="HG261">
        <v>0.125416</v>
      </c>
      <c r="HH261">
        <v>0</v>
      </c>
      <c r="HI261">
        <v>27.969</v>
      </c>
      <c r="HJ261">
        <v>999.9</v>
      </c>
      <c r="HK261">
        <v>46.7</v>
      </c>
      <c r="HL261">
        <v>31.4</v>
      </c>
      <c r="HM261">
        <v>23.7129</v>
      </c>
      <c r="HN261">
        <v>60.731</v>
      </c>
      <c r="HO261">
        <v>21.851</v>
      </c>
      <c r="HP261">
        <v>1</v>
      </c>
      <c r="HQ261">
        <v>0.144721</v>
      </c>
      <c r="HR261">
        <v>0.276961</v>
      </c>
      <c r="HS261">
        <v>20.2808</v>
      </c>
      <c r="HT261">
        <v>5.21115</v>
      </c>
      <c r="HU261">
        <v>11.9798</v>
      </c>
      <c r="HV261">
        <v>4.96335</v>
      </c>
      <c r="HW261">
        <v>3.27433</v>
      </c>
      <c r="HX261">
        <v>9999</v>
      </c>
      <c r="HY261">
        <v>9999</v>
      </c>
      <c r="HZ261">
        <v>9999</v>
      </c>
      <c r="IA261">
        <v>33</v>
      </c>
      <c r="IB261">
        <v>1.86395</v>
      </c>
      <c r="IC261">
        <v>1.86011</v>
      </c>
      <c r="ID261">
        <v>1.85837</v>
      </c>
      <c r="IE261">
        <v>1.85974</v>
      </c>
      <c r="IF261">
        <v>1.85989</v>
      </c>
      <c r="IG261">
        <v>1.85837</v>
      </c>
      <c r="IH261">
        <v>1.85744</v>
      </c>
      <c r="II261">
        <v>1.85242</v>
      </c>
      <c r="IJ261">
        <v>0</v>
      </c>
      <c r="IK261">
        <v>0</v>
      </c>
      <c r="IL261">
        <v>0</v>
      </c>
      <c r="IM261">
        <v>0</v>
      </c>
      <c r="IN261" t="s">
        <v>441</v>
      </c>
      <c r="IO261" t="s">
        <v>442</v>
      </c>
      <c r="IP261" t="s">
        <v>443</v>
      </c>
      <c r="IQ261" t="s">
        <v>443</v>
      </c>
      <c r="IR261" t="s">
        <v>443</v>
      </c>
      <c r="IS261" t="s">
        <v>443</v>
      </c>
      <c r="IT261">
        <v>0</v>
      </c>
      <c r="IU261">
        <v>100</v>
      </c>
      <c r="IV261">
        <v>100</v>
      </c>
      <c r="IW261">
        <v>-0.625</v>
      </c>
      <c r="IX261">
        <v>0.2817</v>
      </c>
      <c r="IY261">
        <v>-0.819046093373875</v>
      </c>
      <c r="IZ261">
        <v>-0.0008311593448893811</v>
      </c>
      <c r="JA261">
        <v>1.768286430498992E-06</v>
      </c>
      <c r="JB261">
        <v>-5.176383660599935E-10</v>
      </c>
      <c r="JC261">
        <v>0.01793090377665582</v>
      </c>
      <c r="JD261">
        <v>0.002652576625932546</v>
      </c>
      <c r="JE261">
        <v>0.0004569377311329863</v>
      </c>
      <c r="JF261">
        <v>1.003524486243527E-07</v>
      </c>
      <c r="JG261">
        <v>2</v>
      </c>
      <c r="JH261">
        <v>1975</v>
      </c>
      <c r="JI261">
        <v>1</v>
      </c>
      <c r="JJ261">
        <v>26</v>
      </c>
      <c r="JK261">
        <v>201509.2</v>
      </c>
      <c r="JL261">
        <v>201509.4</v>
      </c>
      <c r="JM261">
        <v>2.00073</v>
      </c>
      <c r="JN261">
        <v>2.61353</v>
      </c>
      <c r="JO261">
        <v>1.49658</v>
      </c>
      <c r="JP261">
        <v>2.34497</v>
      </c>
      <c r="JQ261">
        <v>1.54907</v>
      </c>
      <c r="JR261">
        <v>2.45483</v>
      </c>
      <c r="JS261">
        <v>36.2694</v>
      </c>
      <c r="JT261">
        <v>24.1838</v>
      </c>
      <c r="JU261">
        <v>18</v>
      </c>
      <c r="JV261">
        <v>483.381</v>
      </c>
      <c r="JW261">
        <v>493.615</v>
      </c>
      <c r="JX261">
        <v>27.0652</v>
      </c>
      <c r="JY261">
        <v>29.1261</v>
      </c>
      <c r="JZ261">
        <v>30.0002</v>
      </c>
      <c r="KA261">
        <v>29.2917</v>
      </c>
      <c r="KB261">
        <v>29.2759</v>
      </c>
      <c r="KC261">
        <v>40.1502</v>
      </c>
      <c r="KD261">
        <v>20.4831</v>
      </c>
      <c r="KE261">
        <v>79.14100000000001</v>
      </c>
      <c r="KF261">
        <v>27.0669</v>
      </c>
      <c r="KG261">
        <v>854.931</v>
      </c>
      <c r="KH261">
        <v>19.356</v>
      </c>
      <c r="KI261">
        <v>101.873</v>
      </c>
      <c r="KJ261">
        <v>91.4023</v>
      </c>
    </row>
    <row r="262" spans="1:296">
      <c r="A262">
        <v>244</v>
      </c>
      <c r="B262">
        <v>1759080164</v>
      </c>
      <c r="C262">
        <v>7080.900000095367</v>
      </c>
      <c r="D262" t="s">
        <v>933</v>
      </c>
      <c r="E262" t="s">
        <v>934</v>
      </c>
      <c r="F262">
        <v>5</v>
      </c>
      <c r="G262" t="s">
        <v>832</v>
      </c>
      <c r="H262">
        <v>1759080156.214286</v>
      </c>
      <c r="I262">
        <f>(J262)/1000</f>
        <v>0</v>
      </c>
      <c r="J262">
        <f>IF(DO262, AM262, AG262)</f>
        <v>0</v>
      </c>
      <c r="K262">
        <f>IF(DO262, AH262, AF262)</f>
        <v>0</v>
      </c>
      <c r="L262">
        <f>DQ262 - IF(AT262&gt;1, K262*DK262*100.0/(AV262), 0)</f>
        <v>0</v>
      </c>
      <c r="M262">
        <f>((S262-I262/2)*L262-K262)/(S262+I262/2)</f>
        <v>0</v>
      </c>
      <c r="N262">
        <f>M262*(DX262+DY262)/1000.0</f>
        <v>0</v>
      </c>
      <c r="O262">
        <f>(DQ262 - IF(AT262&gt;1, K262*DK262*100.0/(AV262), 0))*(DX262+DY262)/1000.0</f>
        <v>0</v>
      </c>
      <c r="P262">
        <f>2.0/((1/R262-1/Q262)+SIGN(R262)*SQRT((1/R262-1/Q262)*(1/R262-1/Q262) + 4*DL262/((DL262+1)*(DL262+1))*(2*1/R262*1/Q262-1/Q262*1/Q262)))</f>
        <v>0</v>
      </c>
      <c r="Q262">
        <f>IF(LEFT(DM262,1)&lt;&gt;"0",IF(LEFT(DM262,1)="1",3.0,DN262),$D$5+$E$5*(EE262*DX262/($K$5*1000))+$F$5*(EE262*DX262/($K$5*1000))*MAX(MIN(DK262,$J$5),$I$5)*MAX(MIN(DK262,$J$5),$I$5)+$G$5*MAX(MIN(DK262,$J$5),$I$5)*(EE262*DX262/($K$5*1000))+$H$5*(EE262*DX262/($K$5*1000))*(EE262*DX262/($K$5*1000)))</f>
        <v>0</v>
      </c>
      <c r="R262">
        <f>I262*(1000-(1000*0.61365*exp(17.502*V262/(240.97+V262))/(DX262+DY262)+DS262)/2)/(1000*0.61365*exp(17.502*V262/(240.97+V262))/(DX262+DY262)-DS262)</f>
        <v>0</v>
      </c>
      <c r="S262">
        <f>1/((DL262+1)/(P262/1.6)+1/(Q262/1.37)) + DL262/((DL262+1)/(P262/1.6) + DL262/(Q262/1.37))</f>
        <v>0</v>
      </c>
      <c r="T262">
        <f>(DG262*DJ262)</f>
        <v>0</v>
      </c>
      <c r="U262">
        <f>(DZ262+(T262+2*0.95*5.67E-8*(((DZ262+$B$9)+273)^4-(DZ262+273)^4)-44100*I262)/(1.84*29.3*Q262+8*0.95*5.67E-8*(DZ262+273)^3))</f>
        <v>0</v>
      </c>
      <c r="V262">
        <f>($C$9*EA262+$D$9*EB262+$E$9*U262)</f>
        <v>0</v>
      </c>
      <c r="W262">
        <f>0.61365*exp(17.502*V262/(240.97+V262))</f>
        <v>0</v>
      </c>
      <c r="X262">
        <f>(Y262/Z262*100)</f>
        <v>0</v>
      </c>
      <c r="Y262">
        <f>DS262*(DX262+DY262)/1000</f>
        <v>0</v>
      </c>
      <c r="Z262">
        <f>0.61365*exp(17.502*DZ262/(240.97+DZ262))</f>
        <v>0</v>
      </c>
      <c r="AA262">
        <f>(W262-DS262*(DX262+DY262)/1000)</f>
        <v>0</v>
      </c>
      <c r="AB262">
        <f>(-I262*44100)</f>
        <v>0</v>
      </c>
      <c r="AC262">
        <f>2*29.3*Q262*0.92*(DZ262-V262)</f>
        <v>0</v>
      </c>
      <c r="AD262">
        <f>2*0.95*5.67E-8*(((DZ262+$B$9)+273)^4-(V262+273)^4)</f>
        <v>0</v>
      </c>
      <c r="AE262">
        <f>T262+AD262+AB262+AC262</f>
        <v>0</v>
      </c>
      <c r="AF262">
        <f>DW262*AT262*(DR262-DQ262*(1000-AT262*DT262)/(1000-AT262*DS262))/(100*DK262)</f>
        <v>0</v>
      </c>
      <c r="AG262">
        <f>1000*DW262*AT262*(DS262-DT262)/(100*DK262*(1000-AT262*DS262))</f>
        <v>0</v>
      </c>
      <c r="AH262">
        <f>(AI262 - AJ262 - DX262*1E3/(8.314*(DZ262+273.15)) * AL262/DW262 * AK262) * DW262/(100*DK262) * (1000 - DT262)/1000</f>
        <v>0</v>
      </c>
      <c r="AI262">
        <v>857.6673811470376</v>
      </c>
      <c r="AJ262">
        <v>824.2690242424242</v>
      </c>
      <c r="AK262">
        <v>3.370725955515487</v>
      </c>
      <c r="AL262">
        <v>65.07899341637443</v>
      </c>
      <c r="AM262">
        <f>(AO262 - AN262 + DX262*1E3/(8.314*(DZ262+273.15)) * AQ262/DW262 * AP262) * DW262/(100*DK262) * 1000/(1000 - AO262)</f>
        <v>0</v>
      </c>
      <c r="AN262">
        <v>19.4120264052013</v>
      </c>
      <c r="AO262">
        <v>21.53869696969697</v>
      </c>
      <c r="AP262">
        <v>2.332927388814929E-05</v>
      </c>
      <c r="AQ262">
        <v>105.2538477165729</v>
      </c>
      <c r="AR262">
        <v>0</v>
      </c>
      <c r="AS262">
        <v>0</v>
      </c>
      <c r="AT262">
        <f>IF(AR262*$H$15&gt;=AV262,1.0,(AV262/(AV262-AR262*$H$15)))</f>
        <v>0</v>
      </c>
      <c r="AU262">
        <f>(AT262-1)*100</f>
        <v>0</v>
      </c>
      <c r="AV262">
        <f>MAX(0,($B$15+$C$15*EE262)/(1+$D$15*EE262)*DX262/(DZ262+273)*$E$15)</f>
        <v>0</v>
      </c>
      <c r="AW262" t="s">
        <v>437</v>
      </c>
      <c r="AX262" t="s">
        <v>437</v>
      </c>
      <c r="AY262">
        <v>0</v>
      </c>
      <c r="AZ262">
        <v>0</v>
      </c>
      <c r="BA262">
        <f>1-AY262/AZ262</f>
        <v>0</v>
      </c>
      <c r="BB262">
        <v>0</v>
      </c>
      <c r="BC262" t="s">
        <v>437</v>
      </c>
      <c r="BD262" t="s">
        <v>437</v>
      </c>
      <c r="BE262">
        <v>0</v>
      </c>
      <c r="BF262">
        <v>0</v>
      </c>
      <c r="BG262">
        <f>1-BE262/BF262</f>
        <v>0</v>
      </c>
      <c r="BH262">
        <v>0.5</v>
      </c>
      <c r="BI262">
        <f>DH262</f>
        <v>0</v>
      </c>
      <c r="BJ262">
        <f>K262</f>
        <v>0</v>
      </c>
      <c r="BK262">
        <f>BG262*BH262*BI262</f>
        <v>0</v>
      </c>
      <c r="BL262">
        <f>(BJ262-BB262)/BI262</f>
        <v>0</v>
      </c>
      <c r="BM262">
        <f>(AZ262-BF262)/BF262</f>
        <v>0</v>
      </c>
      <c r="BN262">
        <f>AY262/(BA262+AY262/BF262)</f>
        <v>0</v>
      </c>
      <c r="BO262" t="s">
        <v>437</v>
      </c>
      <c r="BP262">
        <v>0</v>
      </c>
      <c r="BQ262">
        <f>IF(BP262&lt;&gt;0, BP262, BN262)</f>
        <v>0</v>
      </c>
      <c r="BR262">
        <f>1-BQ262/BF262</f>
        <v>0</v>
      </c>
      <c r="BS262">
        <f>(BF262-BE262)/(BF262-BQ262)</f>
        <v>0</v>
      </c>
      <c r="BT262">
        <f>(AZ262-BF262)/(AZ262-BQ262)</f>
        <v>0</v>
      </c>
      <c r="BU262">
        <f>(BF262-BE262)/(BF262-AY262)</f>
        <v>0</v>
      </c>
      <c r="BV262">
        <f>(AZ262-BF262)/(AZ262-AY262)</f>
        <v>0</v>
      </c>
      <c r="BW262">
        <f>(BS262*BQ262/BE262)</f>
        <v>0</v>
      </c>
      <c r="BX262">
        <f>(1-BW262)</f>
        <v>0</v>
      </c>
      <c r="DG262">
        <f>$B$13*EF262+$C$13*EG262+$F$13*ER262*(1-EU262)</f>
        <v>0</v>
      </c>
      <c r="DH262">
        <f>DG262*DI262</f>
        <v>0</v>
      </c>
      <c r="DI262">
        <f>($B$13*$D$11+$C$13*$D$11+$F$13*((FE262+EW262)/MAX(FE262+EW262+FF262, 0.1)*$I$11+FF262/MAX(FE262+EW262+FF262, 0.1)*$J$11))/($B$13+$C$13+$F$13)</f>
        <v>0</v>
      </c>
      <c r="DJ262">
        <f>($B$13*$K$11+$C$13*$K$11+$F$13*((FE262+EW262)/MAX(FE262+EW262+FF262, 0.1)*$P$11+FF262/MAX(FE262+EW262+FF262, 0.1)*$Q$11))/($B$13+$C$13+$F$13)</f>
        <v>0</v>
      </c>
      <c r="DK262">
        <v>3.21</v>
      </c>
      <c r="DL262">
        <v>0.5</v>
      </c>
      <c r="DM262" t="s">
        <v>438</v>
      </c>
      <c r="DN262">
        <v>2</v>
      </c>
      <c r="DO262" t="b">
        <v>1</v>
      </c>
      <c r="DP262">
        <v>1759080156.214286</v>
      </c>
      <c r="DQ262">
        <v>782.2920357142857</v>
      </c>
      <c r="DR262">
        <v>825.36775</v>
      </c>
      <c r="DS262">
        <v>21.53883571428571</v>
      </c>
      <c r="DT262">
        <v>19.40468571428571</v>
      </c>
      <c r="DU262">
        <v>782.9261428571428</v>
      </c>
      <c r="DV262">
        <v>21.25709285714285</v>
      </c>
      <c r="DW262">
        <v>499.96325</v>
      </c>
      <c r="DX262">
        <v>90.88903928571429</v>
      </c>
      <c r="DY262">
        <v>0.06718993571428572</v>
      </c>
      <c r="DZ262">
        <v>28.577675</v>
      </c>
      <c r="EA262">
        <v>30.00225714285714</v>
      </c>
      <c r="EB262">
        <v>999.9000000000002</v>
      </c>
      <c r="EC262">
        <v>0</v>
      </c>
      <c r="ED262">
        <v>0</v>
      </c>
      <c r="EE262">
        <v>10006.41892857143</v>
      </c>
      <c r="EF262">
        <v>0</v>
      </c>
      <c r="EG262">
        <v>11.04712142857143</v>
      </c>
      <c r="EH262">
        <v>-43.07577500000001</v>
      </c>
      <c r="EI262">
        <v>799.5126428571429</v>
      </c>
      <c r="EJ262">
        <v>841.7007857142859</v>
      </c>
      <c r="EK262">
        <v>2.134161428571429</v>
      </c>
      <c r="EL262">
        <v>825.36775</v>
      </c>
      <c r="EM262">
        <v>19.40468571428571</v>
      </c>
      <c r="EN262">
        <v>1.957644642857143</v>
      </c>
      <c r="EO262">
        <v>1.763672142857143</v>
      </c>
      <c r="EP262">
        <v>17.10585357142857</v>
      </c>
      <c r="EQ262">
        <v>15.46848214285714</v>
      </c>
      <c r="ER262">
        <v>2000.003214285715</v>
      </c>
      <c r="ES262">
        <v>0.9799977857142854</v>
      </c>
      <c r="ET262">
        <v>0.02000192142857143</v>
      </c>
      <c r="EU262">
        <v>0</v>
      </c>
      <c r="EV262">
        <v>470.3656785714285</v>
      </c>
      <c r="EW262">
        <v>5.00078</v>
      </c>
      <c r="EX262">
        <v>9205.725357142857</v>
      </c>
      <c r="EY262">
        <v>16379.65714285714</v>
      </c>
      <c r="EZ262">
        <v>39.46642857142857</v>
      </c>
      <c r="FA262">
        <v>40.50664285714286</v>
      </c>
      <c r="FB262">
        <v>39.8547857142857</v>
      </c>
      <c r="FC262">
        <v>40.02428571428571</v>
      </c>
      <c r="FD262">
        <v>40.51096428571429</v>
      </c>
      <c r="FE262">
        <v>1955.094642857143</v>
      </c>
      <c r="FF262">
        <v>39.9</v>
      </c>
      <c r="FG262">
        <v>0</v>
      </c>
      <c r="FH262">
        <v>1759080156.2</v>
      </c>
      <c r="FI262">
        <v>0</v>
      </c>
      <c r="FJ262">
        <v>470.3783076923077</v>
      </c>
      <c r="FK262">
        <v>6.692307682314013</v>
      </c>
      <c r="FL262">
        <v>138.1268377154408</v>
      </c>
      <c r="FM262">
        <v>9206.466538461538</v>
      </c>
      <c r="FN262">
        <v>15</v>
      </c>
      <c r="FO262">
        <v>0</v>
      </c>
      <c r="FP262" t="s">
        <v>439</v>
      </c>
      <c r="FQ262">
        <v>1746989605.5</v>
      </c>
      <c r="FR262">
        <v>1746989593.5</v>
      </c>
      <c r="FS262">
        <v>0</v>
      </c>
      <c r="FT262">
        <v>-0.274</v>
      </c>
      <c r="FU262">
        <v>-0.002</v>
      </c>
      <c r="FV262">
        <v>2.549</v>
      </c>
      <c r="FW262">
        <v>0.129</v>
      </c>
      <c r="FX262">
        <v>420</v>
      </c>
      <c r="FY262">
        <v>17</v>
      </c>
      <c r="FZ262">
        <v>0.02</v>
      </c>
      <c r="GA262">
        <v>0.04</v>
      </c>
      <c r="GB262">
        <v>-43.0422875</v>
      </c>
      <c r="GC262">
        <v>-0.5613106941839134</v>
      </c>
      <c r="GD262">
        <v>0.09237107823204252</v>
      </c>
      <c r="GE262">
        <v>0</v>
      </c>
      <c r="GF262">
        <v>470.0015588235294</v>
      </c>
      <c r="GG262">
        <v>7.458930476664279</v>
      </c>
      <c r="GH262">
        <v>0.7672221547733685</v>
      </c>
      <c r="GI262">
        <v>0</v>
      </c>
      <c r="GJ262">
        <v>2.13824325</v>
      </c>
      <c r="GK262">
        <v>-0.09510607879925428</v>
      </c>
      <c r="GL262">
        <v>0.009212989576543523</v>
      </c>
      <c r="GM262">
        <v>1</v>
      </c>
      <c r="GN262">
        <v>1</v>
      </c>
      <c r="GO262">
        <v>3</v>
      </c>
      <c r="GP262" t="s">
        <v>455</v>
      </c>
      <c r="GQ262">
        <v>3.10182</v>
      </c>
      <c r="GR262">
        <v>2.72546</v>
      </c>
      <c r="GS262">
        <v>0.140427</v>
      </c>
      <c r="GT262">
        <v>0.145303</v>
      </c>
      <c r="GU262">
        <v>0.100256</v>
      </c>
      <c r="GV262">
        <v>0.0944678</v>
      </c>
      <c r="GW262">
        <v>22451.3</v>
      </c>
      <c r="GX262">
        <v>20284.2</v>
      </c>
      <c r="GY262">
        <v>26683.5</v>
      </c>
      <c r="GZ262">
        <v>23955.2</v>
      </c>
      <c r="HA262">
        <v>38420.9</v>
      </c>
      <c r="HB262">
        <v>32075.6</v>
      </c>
      <c r="HC262">
        <v>46592.1</v>
      </c>
      <c r="HD262">
        <v>37901</v>
      </c>
      <c r="HE262">
        <v>1.8689</v>
      </c>
      <c r="HF262">
        <v>1.8618</v>
      </c>
      <c r="HG262">
        <v>0.125282</v>
      </c>
      <c r="HH262">
        <v>0</v>
      </c>
      <c r="HI262">
        <v>27.9666</v>
      </c>
      <c r="HJ262">
        <v>999.9</v>
      </c>
      <c r="HK262">
        <v>46.7</v>
      </c>
      <c r="HL262">
        <v>31.4</v>
      </c>
      <c r="HM262">
        <v>23.7134</v>
      </c>
      <c r="HN262">
        <v>61.491</v>
      </c>
      <c r="HO262">
        <v>21.9471</v>
      </c>
      <c r="HP262">
        <v>1</v>
      </c>
      <c r="HQ262">
        <v>0.144947</v>
      </c>
      <c r="HR262">
        <v>0.351362</v>
      </c>
      <c r="HS262">
        <v>20.2804</v>
      </c>
      <c r="HT262">
        <v>5.2116</v>
      </c>
      <c r="HU262">
        <v>11.98</v>
      </c>
      <c r="HV262">
        <v>4.9635</v>
      </c>
      <c r="HW262">
        <v>3.27443</v>
      </c>
      <c r="HX262">
        <v>9999</v>
      </c>
      <c r="HY262">
        <v>9999</v>
      </c>
      <c r="HZ262">
        <v>9999</v>
      </c>
      <c r="IA262">
        <v>33</v>
      </c>
      <c r="IB262">
        <v>1.86394</v>
      </c>
      <c r="IC262">
        <v>1.86016</v>
      </c>
      <c r="ID262">
        <v>1.85838</v>
      </c>
      <c r="IE262">
        <v>1.85974</v>
      </c>
      <c r="IF262">
        <v>1.85989</v>
      </c>
      <c r="IG262">
        <v>1.85837</v>
      </c>
      <c r="IH262">
        <v>1.85744</v>
      </c>
      <c r="II262">
        <v>1.85242</v>
      </c>
      <c r="IJ262">
        <v>0</v>
      </c>
      <c r="IK262">
        <v>0</v>
      </c>
      <c r="IL262">
        <v>0</v>
      </c>
      <c r="IM262">
        <v>0</v>
      </c>
      <c r="IN262" t="s">
        <v>441</v>
      </c>
      <c r="IO262" t="s">
        <v>442</v>
      </c>
      <c r="IP262" t="s">
        <v>443</v>
      </c>
      <c r="IQ262" t="s">
        <v>443</v>
      </c>
      <c r="IR262" t="s">
        <v>443</v>
      </c>
      <c r="IS262" t="s">
        <v>443</v>
      </c>
      <c r="IT262">
        <v>0</v>
      </c>
      <c r="IU262">
        <v>100</v>
      </c>
      <c r="IV262">
        <v>100</v>
      </c>
      <c r="IW262">
        <v>-0.608</v>
      </c>
      <c r="IX262">
        <v>0.2817</v>
      </c>
      <c r="IY262">
        <v>-0.819046093373875</v>
      </c>
      <c r="IZ262">
        <v>-0.0008311593448893811</v>
      </c>
      <c r="JA262">
        <v>1.768286430498992E-06</v>
      </c>
      <c r="JB262">
        <v>-5.176383660599935E-10</v>
      </c>
      <c r="JC262">
        <v>0.01793090377665582</v>
      </c>
      <c r="JD262">
        <v>0.002652576625932546</v>
      </c>
      <c r="JE262">
        <v>0.0004569377311329863</v>
      </c>
      <c r="JF262">
        <v>1.003524486243527E-07</v>
      </c>
      <c r="JG262">
        <v>2</v>
      </c>
      <c r="JH262">
        <v>1975</v>
      </c>
      <c r="JI262">
        <v>1</v>
      </c>
      <c r="JJ262">
        <v>26</v>
      </c>
      <c r="JK262">
        <v>201509.3</v>
      </c>
      <c r="JL262">
        <v>201509.5</v>
      </c>
      <c r="JM262">
        <v>2.03369</v>
      </c>
      <c r="JN262">
        <v>2.61108</v>
      </c>
      <c r="JO262">
        <v>1.49658</v>
      </c>
      <c r="JP262">
        <v>2.34497</v>
      </c>
      <c r="JQ262">
        <v>1.54907</v>
      </c>
      <c r="JR262">
        <v>2.4646</v>
      </c>
      <c r="JS262">
        <v>36.2694</v>
      </c>
      <c r="JT262">
        <v>24.1751</v>
      </c>
      <c r="JU262">
        <v>18</v>
      </c>
      <c r="JV262">
        <v>483.531</v>
      </c>
      <c r="JW262">
        <v>493.702</v>
      </c>
      <c r="JX262">
        <v>27.0669</v>
      </c>
      <c r="JY262">
        <v>29.1285</v>
      </c>
      <c r="JZ262">
        <v>30.0003</v>
      </c>
      <c r="KA262">
        <v>29.2942</v>
      </c>
      <c r="KB262">
        <v>29.2784</v>
      </c>
      <c r="KC262">
        <v>40.8342</v>
      </c>
      <c r="KD262">
        <v>20.4831</v>
      </c>
      <c r="KE262">
        <v>79.14100000000001</v>
      </c>
      <c r="KF262">
        <v>27.0107</v>
      </c>
      <c r="KG262">
        <v>874.966</v>
      </c>
      <c r="KH262">
        <v>19.356</v>
      </c>
      <c r="KI262">
        <v>101.872</v>
      </c>
      <c r="KJ262">
        <v>91.4019</v>
      </c>
    </row>
    <row r="263" spans="1:296">
      <c r="A263">
        <v>245</v>
      </c>
      <c r="B263">
        <v>1759080169</v>
      </c>
      <c r="C263">
        <v>7085.900000095367</v>
      </c>
      <c r="D263" t="s">
        <v>935</v>
      </c>
      <c r="E263" t="s">
        <v>936</v>
      </c>
      <c r="F263">
        <v>5</v>
      </c>
      <c r="G263" t="s">
        <v>832</v>
      </c>
      <c r="H263">
        <v>1759080161.5</v>
      </c>
      <c r="I263">
        <f>(J263)/1000</f>
        <v>0</v>
      </c>
      <c r="J263">
        <f>IF(DO263, AM263, AG263)</f>
        <v>0</v>
      </c>
      <c r="K263">
        <f>IF(DO263, AH263, AF263)</f>
        <v>0</v>
      </c>
      <c r="L263">
        <f>DQ263 - IF(AT263&gt;1, K263*DK263*100.0/(AV263), 0)</f>
        <v>0</v>
      </c>
      <c r="M263">
        <f>((S263-I263/2)*L263-K263)/(S263+I263/2)</f>
        <v>0</v>
      </c>
      <c r="N263">
        <f>M263*(DX263+DY263)/1000.0</f>
        <v>0</v>
      </c>
      <c r="O263">
        <f>(DQ263 - IF(AT263&gt;1, K263*DK263*100.0/(AV263), 0))*(DX263+DY263)/1000.0</f>
        <v>0</v>
      </c>
      <c r="P263">
        <f>2.0/((1/R263-1/Q263)+SIGN(R263)*SQRT((1/R263-1/Q263)*(1/R263-1/Q263) + 4*DL263/((DL263+1)*(DL263+1))*(2*1/R263*1/Q263-1/Q263*1/Q263)))</f>
        <v>0</v>
      </c>
      <c r="Q263">
        <f>IF(LEFT(DM263,1)&lt;&gt;"0",IF(LEFT(DM263,1)="1",3.0,DN263),$D$5+$E$5*(EE263*DX263/($K$5*1000))+$F$5*(EE263*DX263/($K$5*1000))*MAX(MIN(DK263,$J$5),$I$5)*MAX(MIN(DK263,$J$5),$I$5)+$G$5*MAX(MIN(DK263,$J$5),$I$5)*(EE263*DX263/($K$5*1000))+$H$5*(EE263*DX263/($K$5*1000))*(EE263*DX263/($K$5*1000)))</f>
        <v>0</v>
      </c>
      <c r="R263">
        <f>I263*(1000-(1000*0.61365*exp(17.502*V263/(240.97+V263))/(DX263+DY263)+DS263)/2)/(1000*0.61365*exp(17.502*V263/(240.97+V263))/(DX263+DY263)-DS263)</f>
        <v>0</v>
      </c>
      <c r="S263">
        <f>1/((DL263+1)/(P263/1.6)+1/(Q263/1.37)) + DL263/((DL263+1)/(P263/1.6) + DL263/(Q263/1.37))</f>
        <v>0</v>
      </c>
      <c r="T263">
        <f>(DG263*DJ263)</f>
        <v>0</v>
      </c>
      <c r="U263">
        <f>(DZ263+(T263+2*0.95*5.67E-8*(((DZ263+$B$9)+273)^4-(DZ263+273)^4)-44100*I263)/(1.84*29.3*Q263+8*0.95*5.67E-8*(DZ263+273)^3))</f>
        <v>0</v>
      </c>
      <c r="V263">
        <f>($C$9*EA263+$D$9*EB263+$E$9*U263)</f>
        <v>0</v>
      </c>
      <c r="W263">
        <f>0.61365*exp(17.502*V263/(240.97+V263))</f>
        <v>0</v>
      </c>
      <c r="X263">
        <f>(Y263/Z263*100)</f>
        <v>0</v>
      </c>
      <c r="Y263">
        <f>DS263*(DX263+DY263)/1000</f>
        <v>0</v>
      </c>
      <c r="Z263">
        <f>0.61365*exp(17.502*DZ263/(240.97+DZ263))</f>
        <v>0</v>
      </c>
      <c r="AA263">
        <f>(W263-DS263*(DX263+DY263)/1000)</f>
        <v>0</v>
      </c>
      <c r="AB263">
        <f>(-I263*44100)</f>
        <v>0</v>
      </c>
      <c r="AC263">
        <f>2*29.3*Q263*0.92*(DZ263-V263)</f>
        <v>0</v>
      </c>
      <c r="AD263">
        <f>2*0.95*5.67E-8*(((DZ263+$B$9)+273)^4-(V263+273)^4)</f>
        <v>0</v>
      </c>
      <c r="AE263">
        <f>T263+AD263+AB263+AC263</f>
        <v>0</v>
      </c>
      <c r="AF263">
        <f>DW263*AT263*(DR263-DQ263*(1000-AT263*DT263)/(1000-AT263*DS263))/(100*DK263)</f>
        <v>0</v>
      </c>
      <c r="AG263">
        <f>1000*DW263*AT263*(DS263-DT263)/(100*DK263*(1000-AT263*DS263))</f>
        <v>0</v>
      </c>
      <c r="AH263">
        <f>(AI263 - AJ263 - DX263*1E3/(8.314*(DZ263+273.15)) * AL263/DW263 * AK263) * DW263/(100*DK263) * (1000 - DT263)/1000</f>
        <v>0</v>
      </c>
      <c r="AI263">
        <v>874.8432820686522</v>
      </c>
      <c r="AJ263">
        <v>841.3387272727273</v>
      </c>
      <c r="AK263">
        <v>3.418662201453094</v>
      </c>
      <c r="AL263">
        <v>65.07899341637443</v>
      </c>
      <c r="AM263">
        <f>(AO263 - AN263 + DX263*1E3/(8.314*(DZ263+273.15)) * AQ263/DW263 * AP263) * DW263/(100*DK263) * 1000/(1000 - AO263)</f>
        <v>0</v>
      </c>
      <c r="AN263">
        <v>19.41548341680446</v>
      </c>
      <c r="AO263">
        <v>21.53528909090909</v>
      </c>
      <c r="AP263">
        <v>1.838951148265409E-06</v>
      </c>
      <c r="AQ263">
        <v>105.2538477165729</v>
      </c>
      <c r="AR263">
        <v>0</v>
      </c>
      <c r="AS263">
        <v>0</v>
      </c>
      <c r="AT263">
        <f>IF(AR263*$H$15&gt;=AV263,1.0,(AV263/(AV263-AR263*$H$15)))</f>
        <v>0</v>
      </c>
      <c r="AU263">
        <f>(AT263-1)*100</f>
        <v>0</v>
      </c>
      <c r="AV263">
        <f>MAX(0,($B$15+$C$15*EE263)/(1+$D$15*EE263)*DX263/(DZ263+273)*$E$15)</f>
        <v>0</v>
      </c>
      <c r="AW263" t="s">
        <v>437</v>
      </c>
      <c r="AX263" t="s">
        <v>437</v>
      </c>
      <c r="AY263">
        <v>0</v>
      </c>
      <c r="AZ263">
        <v>0</v>
      </c>
      <c r="BA263">
        <f>1-AY263/AZ263</f>
        <v>0</v>
      </c>
      <c r="BB263">
        <v>0</v>
      </c>
      <c r="BC263" t="s">
        <v>437</v>
      </c>
      <c r="BD263" t="s">
        <v>437</v>
      </c>
      <c r="BE263">
        <v>0</v>
      </c>
      <c r="BF263">
        <v>0</v>
      </c>
      <c r="BG263">
        <f>1-BE263/BF263</f>
        <v>0</v>
      </c>
      <c r="BH263">
        <v>0.5</v>
      </c>
      <c r="BI263">
        <f>DH263</f>
        <v>0</v>
      </c>
      <c r="BJ263">
        <f>K263</f>
        <v>0</v>
      </c>
      <c r="BK263">
        <f>BG263*BH263*BI263</f>
        <v>0</v>
      </c>
      <c r="BL263">
        <f>(BJ263-BB263)/BI263</f>
        <v>0</v>
      </c>
      <c r="BM263">
        <f>(AZ263-BF263)/BF263</f>
        <v>0</v>
      </c>
      <c r="BN263">
        <f>AY263/(BA263+AY263/BF263)</f>
        <v>0</v>
      </c>
      <c r="BO263" t="s">
        <v>437</v>
      </c>
      <c r="BP263">
        <v>0</v>
      </c>
      <c r="BQ263">
        <f>IF(BP263&lt;&gt;0, BP263, BN263)</f>
        <v>0</v>
      </c>
      <c r="BR263">
        <f>1-BQ263/BF263</f>
        <v>0</v>
      </c>
      <c r="BS263">
        <f>(BF263-BE263)/(BF263-BQ263)</f>
        <v>0</v>
      </c>
      <c r="BT263">
        <f>(AZ263-BF263)/(AZ263-BQ263)</f>
        <v>0</v>
      </c>
      <c r="BU263">
        <f>(BF263-BE263)/(BF263-AY263)</f>
        <v>0</v>
      </c>
      <c r="BV263">
        <f>(AZ263-BF263)/(AZ263-AY263)</f>
        <v>0</v>
      </c>
      <c r="BW263">
        <f>(BS263*BQ263/BE263)</f>
        <v>0</v>
      </c>
      <c r="BX263">
        <f>(1-BW263)</f>
        <v>0</v>
      </c>
      <c r="DG263">
        <f>$B$13*EF263+$C$13*EG263+$F$13*ER263*(1-EU263)</f>
        <v>0</v>
      </c>
      <c r="DH263">
        <f>DG263*DI263</f>
        <v>0</v>
      </c>
      <c r="DI263">
        <f>($B$13*$D$11+$C$13*$D$11+$F$13*((FE263+EW263)/MAX(FE263+EW263+FF263, 0.1)*$I$11+FF263/MAX(FE263+EW263+FF263, 0.1)*$J$11))/($B$13+$C$13+$F$13)</f>
        <v>0</v>
      </c>
      <c r="DJ263">
        <f>($B$13*$K$11+$C$13*$K$11+$F$13*((FE263+EW263)/MAX(FE263+EW263+FF263, 0.1)*$P$11+FF263/MAX(FE263+EW263+FF263, 0.1)*$Q$11))/($B$13+$C$13+$F$13)</f>
        <v>0</v>
      </c>
      <c r="DK263">
        <v>3.21</v>
      </c>
      <c r="DL263">
        <v>0.5</v>
      </c>
      <c r="DM263" t="s">
        <v>438</v>
      </c>
      <c r="DN263">
        <v>2</v>
      </c>
      <c r="DO263" t="b">
        <v>1</v>
      </c>
      <c r="DP263">
        <v>1759080161.5</v>
      </c>
      <c r="DQ263">
        <v>799.9073333333334</v>
      </c>
      <c r="DR263">
        <v>843.0594444444445</v>
      </c>
      <c r="DS263">
        <v>21.53702222222222</v>
      </c>
      <c r="DT263">
        <v>19.41024444444444</v>
      </c>
      <c r="DU263">
        <v>800.5239629629629</v>
      </c>
      <c r="DV263">
        <v>21.25531851851852</v>
      </c>
      <c r="DW263">
        <v>499.9204814814816</v>
      </c>
      <c r="DX263">
        <v>90.88906296296294</v>
      </c>
      <c r="DY263">
        <v>0.06755793703703704</v>
      </c>
      <c r="DZ263">
        <v>28.57607037037037</v>
      </c>
      <c r="EA263">
        <v>30.00726296296296</v>
      </c>
      <c r="EB263">
        <v>999.9000000000001</v>
      </c>
      <c r="EC263">
        <v>0</v>
      </c>
      <c r="ED263">
        <v>0</v>
      </c>
      <c r="EE263">
        <v>9987.993703703702</v>
      </c>
      <c r="EF263">
        <v>0</v>
      </c>
      <c r="EG263">
        <v>11.04622592592593</v>
      </c>
      <c r="EH263">
        <v>-43.15212222222222</v>
      </c>
      <c r="EI263">
        <v>817.5142592592593</v>
      </c>
      <c r="EJ263">
        <v>859.7472962962963</v>
      </c>
      <c r="EK263">
        <v>2.126791111111111</v>
      </c>
      <c r="EL263">
        <v>843.0594444444445</v>
      </c>
      <c r="EM263">
        <v>19.41024444444444</v>
      </c>
      <c r="EN263">
        <v>1.957481111111111</v>
      </c>
      <c r="EO263">
        <v>1.764178888888889</v>
      </c>
      <c r="EP263">
        <v>17.10453333333333</v>
      </c>
      <c r="EQ263">
        <v>15.47295925925926</v>
      </c>
      <c r="ER263">
        <v>1999.997407407407</v>
      </c>
      <c r="ES263">
        <v>0.9799977777777775</v>
      </c>
      <c r="ET263">
        <v>0.02000192962962963</v>
      </c>
      <c r="EU263">
        <v>0</v>
      </c>
      <c r="EV263">
        <v>470.9715185185186</v>
      </c>
      <c r="EW263">
        <v>5.00078</v>
      </c>
      <c r="EX263">
        <v>9217.638888888889</v>
      </c>
      <c r="EY263">
        <v>16379.6037037037</v>
      </c>
      <c r="EZ263">
        <v>39.49985185185184</v>
      </c>
      <c r="FA263">
        <v>40.50459259259259</v>
      </c>
      <c r="FB263">
        <v>39.86088888888889</v>
      </c>
      <c r="FC263">
        <v>40.05996296296295</v>
      </c>
      <c r="FD263">
        <v>40.516</v>
      </c>
      <c r="FE263">
        <v>1955.09</v>
      </c>
      <c r="FF263">
        <v>39.9</v>
      </c>
      <c r="FG263">
        <v>0</v>
      </c>
      <c r="FH263">
        <v>1759080161</v>
      </c>
      <c r="FI263">
        <v>0</v>
      </c>
      <c r="FJ263">
        <v>470.9309230769231</v>
      </c>
      <c r="FK263">
        <v>6.446837584460094</v>
      </c>
      <c r="FL263">
        <v>134.5261536926699</v>
      </c>
      <c r="FM263">
        <v>9217.299615384616</v>
      </c>
      <c r="FN263">
        <v>15</v>
      </c>
      <c r="FO263">
        <v>0</v>
      </c>
      <c r="FP263" t="s">
        <v>439</v>
      </c>
      <c r="FQ263">
        <v>1746989605.5</v>
      </c>
      <c r="FR263">
        <v>1746989593.5</v>
      </c>
      <c r="FS263">
        <v>0</v>
      </c>
      <c r="FT263">
        <v>-0.274</v>
      </c>
      <c r="FU263">
        <v>-0.002</v>
      </c>
      <c r="FV263">
        <v>2.549</v>
      </c>
      <c r="FW263">
        <v>0.129</v>
      </c>
      <c r="FX263">
        <v>420</v>
      </c>
      <c r="FY263">
        <v>17</v>
      </c>
      <c r="FZ263">
        <v>0.02</v>
      </c>
      <c r="GA263">
        <v>0.04</v>
      </c>
      <c r="GB263">
        <v>-43.11835121951219</v>
      </c>
      <c r="GC263">
        <v>-0.6315449477352868</v>
      </c>
      <c r="GD263">
        <v>0.09454065359113784</v>
      </c>
      <c r="GE263">
        <v>0</v>
      </c>
      <c r="GF263">
        <v>470.5991764705883</v>
      </c>
      <c r="GG263">
        <v>6.705882339113066</v>
      </c>
      <c r="GH263">
        <v>0.688243350882959</v>
      </c>
      <c r="GI263">
        <v>0</v>
      </c>
      <c r="GJ263">
        <v>2.13180756097561</v>
      </c>
      <c r="GK263">
        <v>-0.08431839721254586</v>
      </c>
      <c r="GL263">
        <v>0.008358693963943594</v>
      </c>
      <c r="GM263">
        <v>1</v>
      </c>
      <c r="GN263">
        <v>1</v>
      </c>
      <c r="GO263">
        <v>3</v>
      </c>
      <c r="GP263" t="s">
        <v>455</v>
      </c>
      <c r="GQ263">
        <v>3.10194</v>
      </c>
      <c r="GR263">
        <v>2.72608</v>
      </c>
      <c r="GS263">
        <v>0.142341</v>
      </c>
      <c r="GT263">
        <v>0.14719</v>
      </c>
      <c r="GU263">
        <v>0.100246</v>
      </c>
      <c r="GV263">
        <v>0.09448189999999999</v>
      </c>
      <c r="GW263">
        <v>22401</v>
      </c>
      <c r="GX263">
        <v>20239.1</v>
      </c>
      <c r="GY263">
        <v>26683</v>
      </c>
      <c r="GZ263">
        <v>23954.9</v>
      </c>
      <c r="HA263">
        <v>38421.1</v>
      </c>
      <c r="HB263">
        <v>32075.1</v>
      </c>
      <c r="HC263">
        <v>46591.5</v>
      </c>
      <c r="HD263">
        <v>37900.7</v>
      </c>
      <c r="HE263">
        <v>1.86863</v>
      </c>
      <c r="HF263">
        <v>1.86168</v>
      </c>
      <c r="HG263">
        <v>0.125151</v>
      </c>
      <c r="HH263">
        <v>0</v>
      </c>
      <c r="HI263">
        <v>27.9654</v>
      </c>
      <c r="HJ263">
        <v>999.9</v>
      </c>
      <c r="HK263">
        <v>46.7</v>
      </c>
      <c r="HL263">
        <v>31.4</v>
      </c>
      <c r="HM263">
        <v>23.7142</v>
      </c>
      <c r="HN263">
        <v>61.411</v>
      </c>
      <c r="HO263">
        <v>21.9952</v>
      </c>
      <c r="HP263">
        <v>1</v>
      </c>
      <c r="HQ263">
        <v>0.145447</v>
      </c>
      <c r="HR263">
        <v>0.458126</v>
      </c>
      <c r="HS263">
        <v>20.2799</v>
      </c>
      <c r="HT263">
        <v>5.21175</v>
      </c>
      <c r="HU263">
        <v>11.98</v>
      </c>
      <c r="HV263">
        <v>4.9634</v>
      </c>
      <c r="HW263">
        <v>3.27425</v>
      </c>
      <c r="HX263">
        <v>9999</v>
      </c>
      <c r="HY263">
        <v>9999</v>
      </c>
      <c r="HZ263">
        <v>9999</v>
      </c>
      <c r="IA263">
        <v>33</v>
      </c>
      <c r="IB263">
        <v>1.86396</v>
      </c>
      <c r="IC263">
        <v>1.86014</v>
      </c>
      <c r="ID263">
        <v>1.85838</v>
      </c>
      <c r="IE263">
        <v>1.85975</v>
      </c>
      <c r="IF263">
        <v>1.85989</v>
      </c>
      <c r="IG263">
        <v>1.85837</v>
      </c>
      <c r="IH263">
        <v>1.85745</v>
      </c>
      <c r="II263">
        <v>1.85242</v>
      </c>
      <c r="IJ263">
        <v>0</v>
      </c>
      <c r="IK263">
        <v>0</v>
      </c>
      <c r="IL263">
        <v>0</v>
      </c>
      <c r="IM263">
        <v>0</v>
      </c>
      <c r="IN263" t="s">
        <v>441</v>
      </c>
      <c r="IO263" t="s">
        <v>442</v>
      </c>
      <c r="IP263" t="s">
        <v>443</v>
      </c>
      <c r="IQ263" t="s">
        <v>443</v>
      </c>
      <c r="IR263" t="s">
        <v>443</v>
      </c>
      <c r="IS263" t="s">
        <v>443</v>
      </c>
      <c r="IT263">
        <v>0</v>
      </c>
      <c r="IU263">
        <v>100</v>
      </c>
      <c r="IV263">
        <v>100</v>
      </c>
      <c r="IW263">
        <v>-0.592</v>
      </c>
      <c r="IX263">
        <v>0.2817</v>
      </c>
      <c r="IY263">
        <v>-0.819046093373875</v>
      </c>
      <c r="IZ263">
        <v>-0.0008311593448893811</v>
      </c>
      <c r="JA263">
        <v>1.768286430498992E-06</v>
      </c>
      <c r="JB263">
        <v>-5.176383660599935E-10</v>
      </c>
      <c r="JC263">
        <v>0.01793090377665582</v>
      </c>
      <c r="JD263">
        <v>0.002652576625932546</v>
      </c>
      <c r="JE263">
        <v>0.0004569377311329863</v>
      </c>
      <c r="JF263">
        <v>1.003524486243527E-07</v>
      </c>
      <c r="JG263">
        <v>2</v>
      </c>
      <c r="JH263">
        <v>1975</v>
      </c>
      <c r="JI263">
        <v>1</v>
      </c>
      <c r="JJ263">
        <v>26</v>
      </c>
      <c r="JK263">
        <v>201509.4</v>
      </c>
      <c r="JL263">
        <v>201509.6</v>
      </c>
      <c r="JM263">
        <v>2.06543</v>
      </c>
      <c r="JN263">
        <v>2.61597</v>
      </c>
      <c r="JO263">
        <v>1.49658</v>
      </c>
      <c r="JP263">
        <v>2.34497</v>
      </c>
      <c r="JQ263">
        <v>1.54907</v>
      </c>
      <c r="JR263">
        <v>2.4353</v>
      </c>
      <c r="JS263">
        <v>36.2694</v>
      </c>
      <c r="JT263">
        <v>24.1838</v>
      </c>
      <c r="JU263">
        <v>18</v>
      </c>
      <c r="JV263">
        <v>483.389</v>
      </c>
      <c r="JW263">
        <v>493.64</v>
      </c>
      <c r="JX263">
        <v>27.0214</v>
      </c>
      <c r="JY263">
        <v>29.131</v>
      </c>
      <c r="JZ263">
        <v>30.0004</v>
      </c>
      <c r="KA263">
        <v>29.2967</v>
      </c>
      <c r="KB263">
        <v>29.2809</v>
      </c>
      <c r="KC263">
        <v>41.4487</v>
      </c>
      <c r="KD263">
        <v>20.4831</v>
      </c>
      <c r="KE263">
        <v>79.14100000000001</v>
      </c>
      <c r="KF263">
        <v>27.0031</v>
      </c>
      <c r="KG263">
        <v>888.323</v>
      </c>
      <c r="KH263">
        <v>19.356</v>
      </c>
      <c r="KI263">
        <v>101.871</v>
      </c>
      <c r="KJ263">
        <v>91.401</v>
      </c>
    </row>
    <row r="264" spans="1:296">
      <c r="A264">
        <v>246</v>
      </c>
      <c r="B264">
        <v>1759080174</v>
      </c>
      <c r="C264">
        <v>7090.900000095367</v>
      </c>
      <c r="D264" t="s">
        <v>937</v>
      </c>
      <c r="E264" t="s">
        <v>938</v>
      </c>
      <c r="F264">
        <v>5</v>
      </c>
      <c r="G264" t="s">
        <v>832</v>
      </c>
      <c r="H264">
        <v>1759080166.214286</v>
      </c>
      <c r="I264">
        <f>(J264)/1000</f>
        <v>0</v>
      </c>
      <c r="J264">
        <f>IF(DO264, AM264, AG264)</f>
        <v>0</v>
      </c>
      <c r="K264">
        <f>IF(DO264, AH264, AF264)</f>
        <v>0</v>
      </c>
      <c r="L264">
        <f>DQ264 - IF(AT264&gt;1, K264*DK264*100.0/(AV264), 0)</f>
        <v>0</v>
      </c>
      <c r="M264">
        <f>((S264-I264/2)*L264-K264)/(S264+I264/2)</f>
        <v>0</v>
      </c>
      <c r="N264">
        <f>M264*(DX264+DY264)/1000.0</f>
        <v>0</v>
      </c>
      <c r="O264">
        <f>(DQ264 - IF(AT264&gt;1, K264*DK264*100.0/(AV264), 0))*(DX264+DY264)/1000.0</f>
        <v>0</v>
      </c>
      <c r="P264">
        <f>2.0/((1/R264-1/Q264)+SIGN(R264)*SQRT((1/R264-1/Q264)*(1/R264-1/Q264) + 4*DL264/((DL264+1)*(DL264+1))*(2*1/R264*1/Q264-1/Q264*1/Q264)))</f>
        <v>0</v>
      </c>
      <c r="Q264">
        <f>IF(LEFT(DM264,1)&lt;&gt;"0",IF(LEFT(DM264,1)="1",3.0,DN264),$D$5+$E$5*(EE264*DX264/($K$5*1000))+$F$5*(EE264*DX264/($K$5*1000))*MAX(MIN(DK264,$J$5),$I$5)*MAX(MIN(DK264,$J$5),$I$5)+$G$5*MAX(MIN(DK264,$J$5),$I$5)*(EE264*DX264/($K$5*1000))+$H$5*(EE264*DX264/($K$5*1000))*(EE264*DX264/($K$5*1000)))</f>
        <v>0</v>
      </c>
      <c r="R264">
        <f>I264*(1000-(1000*0.61365*exp(17.502*V264/(240.97+V264))/(DX264+DY264)+DS264)/2)/(1000*0.61365*exp(17.502*V264/(240.97+V264))/(DX264+DY264)-DS264)</f>
        <v>0</v>
      </c>
      <c r="S264">
        <f>1/((DL264+1)/(P264/1.6)+1/(Q264/1.37)) + DL264/((DL264+1)/(P264/1.6) + DL264/(Q264/1.37))</f>
        <v>0</v>
      </c>
      <c r="T264">
        <f>(DG264*DJ264)</f>
        <v>0</v>
      </c>
      <c r="U264">
        <f>(DZ264+(T264+2*0.95*5.67E-8*(((DZ264+$B$9)+273)^4-(DZ264+273)^4)-44100*I264)/(1.84*29.3*Q264+8*0.95*5.67E-8*(DZ264+273)^3))</f>
        <v>0</v>
      </c>
      <c r="V264">
        <f>($C$9*EA264+$D$9*EB264+$E$9*U264)</f>
        <v>0</v>
      </c>
      <c r="W264">
        <f>0.61365*exp(17.502*V264/(240.97+V264))</f>
        <v>0</v>
      </c>
      <c r="X264">
        <f>(Y264/Z264*100)</f>
        <v>0</v>
      </c>
      <c r="Y264">
        <f>DS264*(DX264+DY264)/1000</f>
        <v>0</v>
      </c>
      <c r="Z264">
        <f>0.61365*exp(17.502*DZ264/(240.97+DZ264))</f>
        <v>0</v>
      </c>
      <c r="AA264">
        <f>(W264-DS264*(DX264+DY264)/1000)</f>
        <v>0</v>
      </c>
      <c r="AB264">
        <f>(-I264*44100)</f>
        <v>0</v>
      </c>
      <c r="AC264">
        <f>2*29.3*Q264*0.92*(DZ264-V264)</f>
        <v>0</v>
      </c>
      <c r="AD264">
        <f>2*0.95*5.67E-8*(((DZ264+$B$9)+273)^4-(V264+273)^4)</f>
        <v>0</v>
      </c>
      <c r="AE264">
        <f>T264+AD264+AB264+AC264</f>
        <v>0</v>
      </c>
      <c r="AF264">
        <f>DW264*AT264*(DR264-DQ264*(1000-AT264*DT264)/(1000-AT264*DS264))/(100*DK264)</f>
        <v>0</v>
      </c>
      <c r="AG264">
        <f>1000*DW264*AT264*(DS264-DT264)/(100*DK264*(1000-AT264*DS264))</f>
        <v>0</v>
      </c>
      <c r="AH264">
        <f>(AI264 - AJ264 - DX264*1E3/(8.314*(DZ264+273.15)) * AL264/DW264 * AK264) * DW264/(100*DK264) * (1000 - DT264)/1000</f>
        <v>0</v>
      </c>
      <c r="AI264">
        <v>891.9081512048135</v>
      </c>
      <c r="AJ264">
        <v>858.4664787878787</v>
      </c>
      <c r="AK264">
        <v>3.434485285276591</v>
      </c>
      <c r="AL264">
        <v>65.07899341637443</v>
      </c>
      <c r="AM264">
        <f>(AO264 - AN264 + DX264*1E3/(8.314*(DZ264+273.15)) * AQ264/DW264 * AP264) * DW264/(100*DK264) * 1000/(1000 - AO264)</f>
        <v>0</v>
      </c>
      <c r="AN264">
        <v>19.42094011975959</v>
      </c>
      <c r="AO264">
        <v>21.53249696969697</v>
      </c>
      <c r="AP264">
        <v>-3.183718755657173E-05</v>
      </c>
      <c r="AQ264">
        <v>105.2538477165729</v>
      </c>
      <c r="AR264">
        <v>0</v>
      </c>
      <c r="AS264">
        <v>0</v>
      </c>
      <c r="AT264">
        <f>IF(AR264*$H$15&gt;=AV264,1.0,(AV264/(AV264-AR264*$H$15)))</f>
        <v>0</v>
      </c>
      <c r="AU264">
        <f>(AT264-1)*100</f>
        <v>0</v>
      </c>
      <c r="AV264">
        <f>MAX(0,($B$15+$C$15*EE264)/(1+$D$15*EE264)*DX264/(DZ264+273)*$E$15)</f>
        <v>0</v>
      </c>
      <c r="AW264" t="s">
        <v>437</v>
      </c>
      <c r="AX264" t="s">
        <v>437</v>
      </c>
      <c r="AY264">
        <v>0</v>
      </c>
      <c r="AZ264">
        <v>0</v>
      </c>
      <c r="BA264">
        <f>1-AY264/AZ264</f>
        <v>0</v>
      </c>
      <c r="BB264">
        <v>0</v>
      </c>
      <c r="BC264" t="s">
        <v>437</v>
      </c>
      <c r="BD264" t="s">
        <v>437</v>
      </c>
      <c r="BE264">
        <v>0</v>
      </c>
      <c r="BF264">
        <v>0</v>
      </c>
      <c r="BG264">
        <f>1-BE264/BF264</f>
        <v>0</v>
      </c>
      <c r="BH264">
        <v>0.5</v>
      </c>
      <c r="BI264">
        <f>DH264</f>
        <v>0</v>
      </c>
      <c r="BJ264">
        <f>K264</f>
        <v>0</v>
      </c>
      <c r="BK264">
        <f>BG264*BH264*BI264</f>
        <v>0</v>
      </c>
      <c r="BL264">
        <f>(BJ264-BB264)/BI264</f>
        <v>0</v>
      </c>
      <c r="BM264">
        <f>(AZ264-BF264)/BF264</f>
        <v>0</v>
      </c>
      <c r="BN264">
        <f>AY264/(BA264+AY264/BF264)</f>
        <v>0</v>
      </c>
      <c r="BO264" t="s">
        <v>437</v>
      </c>
      <c r="BP264">
        <v>0</v>
      </c>
      <c r="BQ264">
        <f>IF(BP264&lt;&gt;0, BP264, BN264)</f>
        <v>0</v>
      </c>
      <c r="BR264">
        <f>1-BQ264/BF264</f>
        <v>0</v>
      </c>
      <c r="BS264">
        <f>(BF264-BE264)/(BF264-BQ264)</f>
        <v>0</v>
      </c>
      <c r="BT264">
        <f>(AZ264-BF264)/(AZ264-BQ264)</f>
        <v>0</v>
      </c>
      <c r="BU264">
        <f>(BF264-BE264)/(BF264-AY264)</f>
        <v>0</v>
      </c>
      <c r="BV264">
        <f>(AZ264-BF264)/(AZ264-AY264)</f>
        <v>0</v>
      </c>
      <c r="BW264">
        <f>(BS264*BQ264/BE264)</f>
        <v>0</v>
      </c>
      <c r="BX264">
        <f>(1-BW264)</f>
        <v>0</v>
      </c>
      <c r="DG264">
        <f>$B$13*EF264+$C$13*EG264+$F$13*ER264*(1-EU264)</f>
        <v>0</v>
      </c>
      <c r="DH264">
        <f>DG264*DI264</f>
        <v>0</v>
      </c>
      <c r="DI264">
        <f>($B$13*$D$11+$C$13*$D$11+$F$13*((FE264+EW264)/MAX(FE264+EW264+FF264, 0.1)*$I$11+FF264/MAX(FE264+EW264+FF264, 0.1)*$J$11))/($B$13+$C$13+$F$13)</f>
        <v>0</v>
      </c>
      <c r="DJ264">
        <f>($B$13*$K$11+$C$13*$K$11+$F$13*((FE264+EW264)/MAX(FE264+EW264+FF264, 0.1)*$P$11+FF264/MAX(FE264+EW264+FF264, 0.1)*$Q$11))/($B$13+$C$13+$F$13)</f>
        <v>0</v>
      </c>
      <c r="DK264">
        <v>3.21</v>
      </c>
      <c r="DL264">
        <v>0.5</v>
      </c>
      <c r="DM264" t="s">
        <v>438</v>
      </c>
      <c r="DN264">
        <v>2</v>
      </c>
      <c r="DO264" t="b">
        <v>1</v>
      </c>
      <c r="DP264">
        <v>1759080166.214286</v>
      </c>
      <c r="DQ264">
        <v>815.6252142857142</v>
      </c>
      <c r="DR264">
        <v>858.8364642857143</v>
      </c>
      <c r="DS264">
        <v>21.53571785714286</v>
      </c>
      <c r="DT264">
        <v>19.41505357142857</v>
      </c>
      <c r="DU264">
        <v>816.2259285714284</v>
      </c>
      <c r="DV264">
        <v>21.25403214285714</v>
      </c>
      <c r="DW264">
        <v>499.9187142857143</v>
      </c>
      <c r="DX264">
        <v>90.88868928571426</v>
      </c>
      <c r="DY264">
        <v>0.06776599285714285</v>
      </c>
      <c r="DZ264">
        <v>28.57498571428571</v>
      </c>
      <c r="EA264">
        <v>30.00351071428571</v>
      </c>
      <c r="EB264">
        <v>999.9000000000002</v>
      </c>
      <c r="EC264">
        <v>0</v>
      </c>
      <c r="ED264">
        <v>0</v>
      </c>
      <c r="EE264">
        <v>9993.982142857143</v>
      </c>
      <c r="EF264">
        <v>0</v>
      </c>
      <c r="EG264">
        <v>11.04185357142857</v>
      </c>
      <c r="EH264">
        <v>-43.21123214285715</v>
      </c>
      <c r="EI264">
        <v>833.5769999999999</v>
      </c>
      <c r="EJ264">
        <v>875.8409285714287</v>
      </c>
      <c r="EK264">
        <v>2.120676428571429</v>
      </c>
      <c r="EL264">
        <v>858.8364642857143</v>
      </c>
      <c r="EM264">
        <v>19.41505357142857</v>
      </c>
      <c r="EN264">
        <v>1.957353214285714</v>
      </c>
      <c r="EO264">
        <v>1.764608571428572</v>
      </c>
      <c r="EP264">
        <v>17.10351071428572</v>
      </c>
      <c r="EQ264">
        <v>15.47675</v>
      </c>
      <c r="ER264">
        <v>2000.009642857143</v>
      </c>
      <c r="ES264">
        <v>0.9799978928571426</v>
      </c>
      <c r="ET264">
        <v>0.02000181071428572</v>
      </c>
      <c r="EU264">
        <v>0</v>
      </c>
      <c r="EV264">
        <v>471.4355</v>
      </c>
      <c r="EW264">
        <v>5.00078</v>
      </c>
      <c r="EX264">
        <v>9228.079642857145</v>
      </c>
      <c r="EY264">
        <v>16379.7</v>
      </c>
      <c r="EZ264">
        <v>39.50435714285715</v>
      </c>
      <c r="FA264">
        <v>40.50664285714286</v>
      </c>
      <c r="FB264">
        <v>39.88375</v>
      </c>
      <c r="FC264">
        <v>40.06225</v>
      </c>
      <c r="FD264">
        <v>40.53764285714285</v>
      </c>
      <c r="FE264">
        <v>1955.1025</v>
      </c>
      <c r="FF264">
        <v>39.9</v>
      </c>
      <c r="FG264">
        <v>0</v>
      </c>
      <c r="FH264">
        <v>1759080166.4</v>
      </c>
      <c r="FI264">
        <v>0</v>
      </c>
      <c r="FJ264">
        <v>471.53588</v>
      </c>
      <c r="FK264">
        <v>6.948846142493272</v>
      </c>
      <c r="FL264">
        <v>128.2392306029885</v>
      </c>
      <c r="FM264">
        <v>9229.875600000001</v>
      </c>
      <c r="FN264">
        <v>15</v>
      </c>
      <c r="FO264">
        <v>0</v>
      </c>
      <c r="FP264" t="s">
        <v>439</v>
      </c>
      <c r="FQ264">
        <v>1746989605.5</v>
      </c>
      <c r="FR264">
        <v>1746989593.5</v>
      </c>
      <c r="FS264">
        <v>0</v>
      </c>
      <c r="FT264">
        <v>-0.274</v>
      </c>
      <c r="FU264">
        <v>-0.002</v>
      </c>
      <c r="FV264">
        <v>2.549</v>
      </c>
      <c r="FW264">
        <v>0.129</v>
      </c>
      <c r="FX264">
        <v>420</v>
      </c>
      <c r="FY264">
        <v>17</v>
      </c>
      <c r="FZ264">
        <v>0.02</v>
      </c>
      <c r="GA264">
        <v>0.04</v>
      </c>
      <c r="GB264">
        <v>-43.1874</v>
      </c>
      <c r="GC264">
        <v>-0.8804577861162166</v>
      </c>
      <c r="GD264">
        <v>0.1109253014420059</v>
      </c>
      <c r="GE264">
        <v>0</v>
      </c>
      <c r="GF264">
        <v>471.1772941176471</v>
      </c>
      <c r="GG264">
        <v>6.401069514041906</v>
      </c>
      <c r="GH264">
        <v>0.6640036999104815</v>
      </c>
      <c r="GI264">
        <v>0</v>
      </c>
      <c r="GJ264">
        <v>2.12385475</v>
      </c>
      <c r="GK264">
        <v>-0.07706960600375466</v>
      </c>
      <c r="GL264">
        <v>0.007440832946485233</v>
      </c>
      <c r="GM264">
        <v>1</v>
      </c>
      <c r="GN264">
        <v>1</v>
      </c>
      <c r="GO264">
        <v>3</v>
      </c>
      <c r="GP264" t="s">
        <v>455</v>
      </c>
      <c r="GQ264">
        <v>3.10199</v>
      </c>
      <c r="GR264">
        <v>2.7263</v>
      </c>
      <c r="GS264">
        <v>0.144242</v>
      </c>
      <c r="GT264">
        <v>0.149045</v>
      </c>
      <c r="GU264">
        <v>0.100236</v>
      </c>
      <c r="GV264">
        <v>0.0944976</v>
      </c>
      <c r="GW264">
        <v>22351.4</v>
      </c>
      <c r="GX264">
        <v>20195.2</v>
      </c>
      <c r="GY264">
        <v>26683.1</v>
      </c>
      <c r="GZ264">
        <v>23955.1</v>
      </c>
      <c r="HA264">
        <v>38421.7</v>
      </c>
      <c r="HB264">
        <v>32074.8</v>
      </c>
      <c r="HC264">
        <v>46591.5</v>
      </c>
      <c r="HD264">
        <v>37900.9</v>
      </c>
      <c r="HE264">
        <v>1.86843</v>
      </c>
      <c r="HF264">
        <v>1.86157</v>
      </c>
      <c r="HG264">
        <v>0.124335</v>
      </c>
      <c r="HH264">
        <v>0</v>
      </c>
      <c r="HI264">
        <v>27.9624</v>
      </c>
      <c r="HJ264">
        <v>999.9</v>
      </c>
      <c r="HK264">
        <v>46.7</v>
      </c>
      <c r="HL264">
        <v>31.4</v>
      </c>
      <c r="HM264">
        <v>23.7137</v>
      </c>
      <c r="HN264">
        <v>61.181</v>
      </c>
      <c r="HO264">
        <v>22.1154</v>
      </c>
      <c r="HP264">
        <v>1</v>
      </c>
      <c r="HQ264">
        <v>0.1456</v>
      </c>
      <c r="HR264">
        <v>0.400512</v>
      </c>
      <c r="HS264">
        <v>20.28</v>
      </c>
      <c r="HT264">
        <v>5.2125</v>
      </c>
      <c r="HU264">
        <v>11.98</v>
      </c>
      <c r="HV264">
        <v>4.96355</v>
      </c>
      <c r="HW264">
        <v>3.27435</v>
      </c>
      <c r="HX264">
        <v>9999</v>
      </c>
      <c r="HY264">
        <v>9999</v>
      </c>
      <c r="HZ264">
        <v>9999</v>
      </c>
      <c r="IA264">
        <v>33</v>
      </c>
      <c r="IB264">
        <v>1.86392</v>
      </c>
      <c r="IC264">
        <v>1.86012</v>
      </c>
      <c r="ID264">
        <v>1.85838</v>
      </c>
      <c r="IE264">
        <v>1.85975</v>
      </c>
      <c r="IF264">
        <v>1.85989</v>
      </c>
      <c r="IG264">
        <v>1.85837</v>
      </c>
      <c r="IH264">
        <v>1.85745</v>
      </c>
      <c r="II264">
        <v>1.85242</v>
      </c>
      <c r="IJ264">
        <v>0</v>
      </c>
      <c r="IK264">
        <v>0</v>
      </c>
      <c r="IL264">
        <v>0</v>
      </c>
      <c r="IM264">
        <v>0</v>
      </c>
      <c r="IN264" t="s">
        <v>441</v>
      </c>
      <c r="IO264" t="s">
        <v>442</v>
      </c>
      <c r="IP264" t="s">
        <v>443</v>
      </c>
      <c r="IQ264" t="s">
        <v>443</v>
      </c>
      <c r="IR264" t="s">
        <v>443</v>
      </c>
      <c r="IS264" t="s">
        <v>443</v>
      </c>
      <c r="IT264">
        <v>0</v>
      </c>
      <c r="IU264">
        <v>100</v>
      </c>
      <c r="IV264">
        <v>100</v>
      </c>
      <c r="IW264">
        <v>-0.574</v>
      </c>
      <c r="IX264">
        <v>0.2816</v>
      </c>
      <c r="IY264">
        <v>-0.819046093373875</v>
      </c>
      <c r="IZ264">
        <v>-0.0008311593448893811</v>
      </c>
      <c r="JA264">
        <v>1.768286430498992E-06</v>
      </c>
      <c r="JB264">
        <v>-5.176383660599935E-10</v>
      </c>
      <c r="JC264">
        <v>0.01793090377665582</v>
      </c>
      <c r="JD264">
        <v>0.002652576625932546</v>
      </c>
      <c r="JE264">
        <v>0.0004569377311329863</v>
      </c>
      <c r="JF264">
        <v>1.003524486243527E-07</v>
      </c>
      <c r="JG264">
        <v>2</v>
      </c>
      <c r="JH264">
        <v>1975</v>
      </c>
      <c r="JI264">
        <v>1</v>
      </c>
      <c r="JJ264">
        <v>26</v>
      </c>
      <c r="JK264">
        <v>201509.5</v>
      </c>
      <c r="JL264">
        <v>201509.7</v>
      </c>
      <c r="JM264">
        <v>2.09839</v>
      </c>
      <c r="JN264">
        <v>2.62085</v>
      </c>
      <c r="JO264">
        <v>1.49658</v>
      </c>
      <c r="JP264">
        <v>2.34497</v>
      </c>
      <c r="JQ264">
        <v>1.54907</v>
      </c>
      <c r="JR264">
        <v>2.3877</v>
      </c>
      <c r="JS264">
        <v>36.2694</v>
      </c>
      <c r="JT264">
        <v>24.1751</v>
      </c>
      <c r="JU264">
        <v>18</v>
      </c>
      <c r="JV264">
        <v>483.291</v>
      </c>
      <c r="JW264">
        <v>493.595</v>
      </c>
      <c r="JX264">
        <v>27.0001</v>
      </c>
      <c r="JY264">
        <v>29.1331</v>
      </c>
      <c r="JZ264">
        <v>30.0004</v>
      </c>
      <c r="KA264">
        <v>29.2992</v>
      </c>
      <c r="KB264">
        <v>29.2834</v>
      </c>
      <c r="KC264">
        <v>42.1204</v>
      </c>
      <c r="KD264">
        <v>20.4831</v>
      </c>
      <c r="KE264">
        <v>79.14100000000001</v>
      </c>
      <c r="KF264">
        <v>27.0069</v>
      </c>
      <c r="KG264">
        <v>908.362</v>
      </c>
      <c r="KH264">
        <v>19.356</v>
      </c>
      <c r="KI264">
        <v>101.871</v>
      </c>
      <c r="KJ264">
        <v>91.4015</v>
      </c>
    </row>
    <row r="265" spans="1:296">
      <c r="A265">
        <v>247</v>
      </c>
      <c r="B265">
        <v>1759080179</v>
      </c>
      <c r="C265">
        <v>7095.900000095367</v>
      </c>
      <c r="D265" t="s">
        <v>939</v>
      </c>
      <c r="E265" t="s">
        <v>940</v>
      </c>
      <c r="F265">
        <v>5</v>
      </c>
      <c r="G265" t="s">
        <v>832</v>
      </c>
      <c r="H265">
        <v>1759080171.5</v>
      </c>
      <c r="I265">
        <f>(J265)/1000</f>
        <v>0</v>
      </c>
      <c r="J265">
        <f>IF(DO265, AM265, AG265)</f>
        <v>0</v>
      </c>
      <c r="K265">
        <f>IF(DO265, AH265, AF265)</f>
        <v>0</v>
      </c>
      <c r="L265">
        <f>DQ265 - IF(AT265&gt;1, K265*DK265*100.0/(AV265), 0)</f>
        <v>0</v>
      </c>
      <c r="M265">
        <f>((S265-I265/2)*L265-K265)/(S265+I265/2)</f>
        <v>0</v>
      </c>
      <c r="N265">
        <f>M265*(DX265+DY265)/1000.0</f>
        <v>0</v>
      </c>
      <c r="O265">
        <f>(DQ265 - IF(AT265&gt;1, K265*DK265*100.0/(AV265), 0))*(DX265+DY265)/1000.0</f>
        <v>0</v>
      </c>
      <c r="P265">
        <f>2.0/((1/R265-1/Q265)+SIGN(R265)*SQRT((1/R265-1/Q265)*(1/R265-1/Q265) + 4*DL265/((DL265+1)*(DL265+1))*(2*1/R265*1/Q265-1/Q265*1/Q265)))</f>
        <v>0</v>
      </c>
      <c r="Q265">
        <f>IF(LEFT(DM265,1)&lt;&gt;"0",IF(LEFT(DM265,1)="1",3.0,DN265),$D$5+$E$5*(EE265*DX265/($K$5*1000))+$F$5*(EE265*DX265/($K$5*1000))*MAX(MIN(DK265,$J$5),$I$5)*MAX(MIN(DK265,$J$5),$I$5)+$G$5*MAX(MIN(DK265,$J$5),$I$5)*(EE265*DX265/($K$5*1000))+$H$5*(EE265*DX265/($K$5*1000))*(EE265*DX265/($K$5*1000)))</f>
        <v>0</v>
      </c>
      <c r="R265">
        <f>I265*(1000-(1000*0.61365*exp(17.502*V265/(240.97+V265))/(DX265+DY265)+DS265)/2)/(1000*0.61365*exp(17.502*V265/(240.97+V265))/(DX265+DY265)-DS265)</f>
        <v>0</v>
      </c>
      <c r="S265">
        <f>1/((DL265+1)/(P265/1.6)+1/(Q265/1.37)) + DL265/((DL265+1)/(P265/1.6) + DL265/(Q265/1.37))</f>
        <v>0</v>
      </c>
      <c r="T265">
        <f>(DG265*DJ265)</f>
        <v>0</v>
      </c>
      <c r="U265">
        <f>(DZ265+(T265+2*0.95*5.67E-8*(((DZ265+$B$9)+273)^4-(DZ265+273)^4)-44100*I265)/(1.84*29.3*Q265+8*0.95*5.67E-8*(DZ265+273)^3))</f>
        <v>0</v>
      </c>
      <c r="V265">
        <f>($C$9*EA265+$D$9*EB265+$E$9*U265)</f>
        <v>0</v>
      </c>
      <c r="W265">
        <f>0.61365*exp(17.502*V265/(240.97+V265))</f>
        <v>0</v>
      </c>
      <c r="X265">
        <f>(Y265/Z265*100)</f>
        <v>0</v>
      </c>
      <c r="Y265">
        <f>DS265*(DX265+DY265)/1000</f>
        <v>0</v>
      </c>
      <c r="Z265">
        <f>0.61365*exp(17.502*DZ265/(240.97+DZ265))</f>
        <v>0</v>
      </c>
      <c r="AA265">
        <f>(W265-DS265*(DX265+DY265)/1000)</f>
        <v>0</v>
      </c>
      <c r="AB265">
        <f>(-I265*44100)</f>
        <v>0</v>
      </c>
      <c r="AC265">
        <f>2*29.3*Q265*0.92*(DZ265-V265)</f>
        <v>0</v>
      </c>
      <c r="AD265">
        <f>2*0.95*5.67E-8*(((DZ265+$B$9)+273)^4-(V265+273)^4)</f>
        <v>0</v>
      </c>
      <c r="AE265">
        <f>T265+AD265+AB265+AC265</f>
        <v>0</v>
      </c>
      <c r="AF265">
        <f>DW265*AT265*(DR265-DQ265*(1000-AT265*DT265)/(1000-AT265*DS265))/(100*DK265)</f>
        <v>0</v>
      </c>
      <c r="AG265">
        <f>1000*DW265*AT265*(DS265-DT265)/(100*DK265*(1000-AT265*DS265))</f>
        <v>0</v>
      </c>
      <c r="AH265">
        <f>(AI265 - AJ265 - DX265*1E3/(8.314*(DZ265+273.15)) * AL265/DW265 * AK265) * DW265/(100*DK265) * (1000 - DT265)/1000</f>
        <v>0</v>
      </c>
      <c r="AI265">
        <v>909.1263539244494</v>
      </c>
      <c r="AJ265">
        <v>875.6342606060606</v>
      </c>
      <c r="AK265">
        <v>3.446027061653454</v>
      </c>
      <c r="AL265">
        <v>65.07899341637443</v>
      </c>
      <c r="AM265">
        <f>(AO265 - AN265 + DX265*1E3/(8.314*(DZ265+273.15)) * AQ265/DW265 * AP265) * DW265/(100*DK265) * 1000/(1000 - AO265)</f>
        <v>0</v>
      </c>
      <c r="AN265">
        <v>19.42405693530892</v>
      </c>
      <c r="AO265">
        <v>21.52912242424242</v>
      </c>
      <c r="AP265">
        <v>-2.150883006068792E-06</v>
      </c>
      <c r="AQ265">
        <v>105.2538477165729</v>
      </c>
      <c r="AR265">
        <v>0</v>
      </c>
      <c r="AS265">
        <v>0</v>
      </c>
      <c r="AT265">
        <f>IF(AR265*$H$15&gt;=AV265,1.0,(AV265/(AV265-AR265*$H$15)))</f>
        <v>0</v>
      </c>
      <c r="AU265">
        <f>(AT265-1)*100</f>
        <v>0</v>
      </c>
      <c r="AV265">
        <f>MAX(0,($B$15+$C$15*EE265)/(1+$D$15*EE265)*DX265/(DZ265+273)*$E$15)</f>
        <v>0</v>
      </c>
      <c r="AW265" t="s">
        <v>437</v>
      </c>
      <c r="AX265" t="s">
        <v>437</v>
      </c>
      <c r="AY265">
        <v>0</v>
      </c>
      <c r="AZ265">
        <v>0</v>
      </c>
      <c r="BA265">
        <f>1-AY265/AZ265</f>
        <v>0</v>
      </c>
      <c r="BB265">
        <v>0</v>
      </c>
      <c r="BC265" t="s">
        <v>437</v>
      </c>
      <c r="BD265" t="s">
        <v>437</v>
      </c>
      <c r="BE265">
        <v>0</v>
      </c>
      <c r="BF265">
        <v>0</v>
      </c>
      <c r="BG265">
        <f>1-BE265/BF265</f>
        <v>0</v>
      </c>
      <c r="BH265">
        <v>0.5</v>
      </c>
      <c r="BI265">
        <f>DH265</f>
        <v>0</v>
      </c>
      <c r="BJ265">
        <f>K265</f>
        <v>0</v>
      </c>
      <c r="BK265">
        <f>BG265*BH265*BI265</f>
        <v>0</v>
      </c>
      <c r="BL265">
        <f>(BJ265-BB265)/BI265</f>
        <v>0</v>
      </c>
      <c r="BM265">
        <f>(AZ265-BF265)/BF265</f>
        <v>0</v>
      </c>
      <c r="BN265">
        <f>AY265/(BA265+AY265/BF265)</f>
        <v>0</v>
      </c>
      <c r="BO265" t="s">
        <v>437</v>
      </c>
      <c r="BP265">
        <v>0</v>
      </c>
      <c r="BQ265">
        <f>IF(BP265&lt;&gt;0, BP265, BN265)</f>
        <v>0</v>
      </c>
      <c r="BR265">
        <f>1-BQ265/BF265</f>
        <v>0</v>
      </c>
      <c r="BS265">
        <f>(BF265-BE265)/(BF265-BQ265)</f>
        <v>0</v>
      </c>
      <c r="BT265">
        <f>(AZ265-BF265)/(AZ265-BQ265)</f>
        <v>0</v>
      </c>
      <c r="BU265">
        <f>(BF265-BE265)/(BF265-AY265)</f>
        <v>0</v>
      </c>
      <c r="BV265">
        <f>(AZ265-BF265)/(AZ265-AY265)</f>
        <v>0</v>
      </c>
      <c r="BW265">
        <f>(BS265*BQ265/BE265)</f>
        <v>0</v>
      </c>
      <c r="BX265">
        <f>(1-BW265)</f>
        <v>0</v>
      </c>
      <c r="DG265">
        <f>$B$13*EF265+$C$13*EG265+$F$13*ER265*(1-EU265)</f>
        <v>0</v>
      </c>
      <c r="DH265">
        <f>DG265*DI265</f>
        <v>0</v>
      </c>
      <c r="DI265">
        <f>($B$13*$D$11+$C$13*$D$11+$F$13*((FE265+EW265)/MAX(FE265+EW265+FF265, 0.1)*$I$11+FF265/MAX(FE265+EW265+FF265, 0.1)*$J$11))/($B$13+$C$13+$F$13)</f>
        <v>0</v>
      </c>
      <c r="DJ265">
        <f>($B$13*$K$11+$C$13*$K$11+$F$13*((FE265+EW265)/MAX(FE265+EW265+FF265, 0.1)*$P$11+FF265/MAX(FE265+EW265+FF265, 0.1)*$Q$11))/($B$13+$C$13+$F$13)</f>
        <v>0</v>
      </c>
      <c r="DK265">
        <v>3.21</v>
      </c>
      <c r="DL265">
        <v>0.5</v>
      </c>
      <c r="DM265" t="s">
        <v>438</v>
      </c>
      <c r="DN265">
        <v>2</v>
      </c>
      <c r="DO265" t="b">
        <v>1</v>
      </c>
      <c r="DP265">
        <v>1759080171.5</v>
      </c>
      <c r="DQ265">
        <v>833.2737037037035</v>
      </c>
      <c r="DR265">
        <v>876.6202222222223</v>
      </c>
      <c r="DS265">
        <v>21.53292222222222</v>
      </c>
      <c r="DT265">
        <v>19.41947037037037</v>
      </c>
      <c r="DU265">
        <v>833.8562592592592</v>
      </c>
      <c r="DV265">
        <v>21.25128888888889</v>
      </c>
      <c r="DW265">
        <v>500.0191481481482</v>
      </c>
      <c r="DX265">
        <v>90.88843703703705</v>
      </c>
      <c r="DY265">
        <v>0.0676814</v>
      </c>
      <c r="DZ265">
        <v>28.57577037037037</v>
      </c>
      <c r="EA265">
        <v>29.99587037037037</v>
      </c>
      <c r="EB265">
        <v>999.9000000000001</v>
      </c>
      <c r="EC265">
        <v>0</v>
      </c>
      <c r="ED265">
        <v>0</v>
      </c>
      <c r="EE265">
        <v>10007.31481481482</v>
      </c>
      <c r="EF265">
        <v>0</v>
      </c>
      <c r="EG265">
        <v>11.04155185185185</v>
      </c>
      <c r="EH265">
        <v>-43.34655185185186</v>
      </c>
      <c r="EI265">
        <v>851.6114814814815</v>
      </c>
      <c r="EJ265">
        <v>893.9808888888888</v>
      </c>
      <c r="EK265">
        <v>2.113458148148148</v>
      </c>
      <c r="EL265">
        <v>876.6202222222223</v>
      </c>
      <c r="EM265">
        <v>19.41947037037037</v>
      </c>
      <c r="EN265">
        <v>1.957092962962963</v>
      </c>
      <c r="EO265">
        <v>1.765005185185185</v>
      </c>
      <c r="EP265">
        <v>17.10141851851852</v>
      </c>
      <c r="EQ265">
        <v>15.48025925925926</v>
      </c>
      <c r="ER265">
        <v>1999.989259259259</v>
      </c>
      <c r="ES265">
        <v>0.9799976666666664</v>
      </c>
      <c r="ET265">
        <v>0.02000204444444445</v>
      </c>
      <c r="EU265">
        <v>0</v>
      </c>
      <c r="EV265">
        <v>472.076962962963</v>
      </c>
      <c r="EW265">
        <v>5.00078</v>
      </c>
      <c r="EX265">
        <v>9239.142592592592</v>
      </c>
      <c r="EY265">
        <v>16379.52962962963</v>
      </c>
      <c r="EZ265">
        <v>39.5091111111111</v>
      </c>
      <c r="FA265">
        <v>40.50688888888889</v>
      </c>
      <c r="FB265">
        <v>39.88411111111112</v>
      </c>
      <c r="FC265">
        <v>40.05296296296296</v>
      </c>
      <c r="FD265">
        <v>40.52977777777778</v>
      </c>
      <c r="FE265">
        <v>1955.080740740741</v>
      </c>
      <c r="FF265">
        <v>39.9</v>
      </c>
      <c r="FG265">
        <v>0</v>
      </c>
      <c r="FH265">
        <v>1759080171.2</v>
      </c>
      <c r="FI265">
        <v>0</v>
      </c>
      <c r="FJ265">
        <v>472.10604</v>
      </c>
      <c r="FK265">
        <v>7.050230776071645</v>
      </c>
      <c r="FL265">
        <v>121.9469230789546</v>
      </c>
      <c r="FM265">
        <v>9239.864399999999</v>
      </c>
      <c r="FN265">
        <v>15</v>
      </c>
      <c r="FO265">
        <v>0</v>
      </c>
      <c r="FP265" t="s">
        <v>439</v>
      </c>
      <c r="FQ265">
        <v>1746989605.5</v>
      </c>
      <c r="FR265">
        <v>1746989593.5</v>
      </c>
      <c r="FS265">
        <v>0</v>
      </c>
      <c r="FT265">
        <v>-0.274</v>
      </c>
      <c r="FU265">
        <v>-0.002</v>
      </c>
      <c r="FV265">
        <v>2.549</v>
      </c>
      <c r="FW265">
        <v>0.129</v>
      </c>
      <c r="FX265">
        <v>420</v>
      </c>
      <c r="FY265">
        <v>17</v>
      </c>
      <c r="FZ265">
        <v>0.02</v>
      </c>
      <c r="GA265">
        <v>0.04</v>
      </c>
      <c r="GB265">
        <v>-43.25663902439025</v>
      </c>
      <c r="GC265">
        <v>-1.273864808362401</v>
      </c>
      <c r="GD265">
        <v>0.1421229798587344</v>
      </c>
      <c r="GE265">
        <v>0</v>
      </c>
      <c r="GF265">
        <v>471.6409117647058</v>
      </c>
      <c r="GG265">
        <v>7.136608095807553</v>
      </c>
      <c r="GH265">
        <v>0.7255498672466205</v>
      </c>
      <c r="GI265">
        <v>0</v>
      </c>
      <c r="GJ265">
        <v>2.118099024390244</v>
      </c>
      <c r="GK265">
        <v>-0.08029317073170765</v>
      </c>
      <c r="GL265">
        <v>0.007952304100800044</v>
      </c>
      <c r="GM265">
        <v>1</v>
      </c>
      <c r="GN265">
        <v>1</v>
      </c>
      <c r="GO265">
        <v>3</v>
      </c>
      <c r="GP265" t="s">
        <v>455</v>
      </c>
      <c r="GQ265">
        <v>3.10216</v>
      </c>
      <c r="GR265">
        <v>2.72513</v>
      </c>
      <c r="GS265">
        <v>0.146124</v>
      </c>
      <c r="GT265">
        <v>0.150893</v>
      </c>
      <c r="GU265">
        <v>0.100222</v>
      </c>
      <c r="GV265">
        <v>0.094509</v>
      </c>
      <c r="GW265">
        <v>22302.1</v>
      </c>
      <c r="GX265">
        <v>20151.6</v>
      </c>
      <c r="GY265">
        <v>26682.9</v>
      </c>
      <c r="GZ265">
        <v>23955.4</v>
      </c>
      <c r="HA265">
        <v>38422.6</v>
      </c>
      <c r="HB265">
        <v>32074.6</v>
      </c>
      <c r="HC265">
        <v>46591.5</v>
      </c>
      <c r="HD265">
        <v>37900.9</v>
      </c>
      <c r="HE265">
        <v>1.86898</v>
      </c>
      <c r="HF265">
        <v>1.86127</v>
      </c>
      <c r="HG265">
        <v>0.124272</v>
      </c>
      <c r="HH265">
        <v>0</v>
      </c>
      <c r="HI265">
        <v>27.9595</v>
      </c>
      <c r="HJ265">
        <v>999.9</v>
      </c>
      <c r="HK265">
        <v>46.7</v>
      </c>
      <c r="HL265">
        <v>31.4</v>
      </c>
      <c r="HM265">
        <v>23.7136</v>
      </c>
      <c r="HN265">
        <v>60.741</v>
      </c>
      <c r="HO265">
        <v>22.0272</v>
      </c>
      <c r="HP265">
        <v>1</v>
      </c>
      <c r="HQ265">
        <v>0.145744</v>
      </c>
      <c r="HR265">
        <v>0.340019</v>
      </c>
      <c r="HS265">
        <v>20.2804</v>
      </c>
      <c r="HT265">
        <v>5.21175</v>
      </c>
      <c r="HU265">
        <v>11.9796</v>
      </c>
      <c r="HV265">
        <v>4.96355</v>
      </c>
      <c r="HW265">
        <v>3.27443</v>
      </c>
      <c r="HX265">
        <v>9999</v>
      </c>
      <c r="HY265">
        <v>9999</v>
      </c>
      <c r="HZ265">
        <v>9999</v>
      </c>
      <c r="IA265">
        <v>33</v>
      </c>
      <c r="IB265">
        <v>1.86393</v>
      </c>
      <c r="IC265">
        <v>1.86014</v>
      </c>
      <c r="ID265">
        <v>1.85838</v>
      </c>
      <c r="IE265">
        <v>1.85974</v>
      </c>
      <c r="IF265">
        <v>1.85989</v>
      </c>
      <c r="IG265">
        <v>1.85837</v>
      </c>
      <c r="IH265">
        <v>1.85745</v>
      </c>
      <c r="II265">
        <v>1.85242</v>
      </c>
      <c r="IJ265">
        <v>0</v>
      </c>
      <c r="IK265">
        <v>0</v>
      </c>
      <c r="IL265">
        <v>0</v>
      </c>
      <c r="IM265">
        <v>0</v>
      </c>
      <c r="IN265" t="s">
        <v>441</v>
      </c>
      <c r="IO265" t="s">
        <v>442</v>
      </c>
      <c r="IP265" t="s">
        <v>443</v>
      </c>
      <c r="IQ265" t="s">
        <v>443</v>
      </c>
      <c r="IR265" t="s">
        <v>443</v>
      </c>
      <c r="IS265" t="s">
        <v>443</v>
      </c>
      <c r="IT265">
        <v>0</v>
      </c>
      <c r="IU265">
        <v>100</v>
      </c>
      <c r="IV265">
        <v>100</v>
      </c>
      <c r="IW265">
        <v>-0.556</v>
      </c>
      <c r="IX265">
        <v>0.2815</v>
      </c>
      <c r="IY265">
        <v>-0.819046093373875</v>
      </c>
      <c r="IZ265">
        <v>-0.0008311593448893811</v>
      </c>
      <c r="JA265">
        <v>1.768286430498992E-06</v>
      </c>
      <c r="JB265">
        <v>-5.176383660599935E-10</v>
      </c>
      <c r="JC265">
        <v>0.01793090377665582</v>
      </c>
      <c r="JD265">
        <v>0.002652576625932546</v>
      </c>
      <c r="JE265">
        <v>0.0004569377311329863</v>
      </c>
      <c r="JF265">
        <v>1.003524486243527E-07</v>
      </c>
      <c r="JG265">
        <v>2</v>
      </c>
      <c r="JH265">
        <v>1975</v>
      </c>
      <c r="JI265">
        <v>1</v>
      </c>
      <c r="JJ265">
        <v>26</v>
      </c>
      <c r="JK265">
        <v>201509.6</v>
      </c>
      <c r="JL265">
        <v>201509.8</v>
      </c>
      <c r="JM265">
        <v>2.12891</v>
      </c>
      <c r="JN265">
        <v>2.62207</v>
      </c>
      <c r="JO265">
        <v>1.49658</v>
      </c>
      <c r="JP265">
        <v>2.34497</v>
      </c>
      <c r="JQ265">
        <v>1.54785</v>
      </c>
      <c r="JR265">
        <v>2.36084</v>
      </c>
      <c r="JS265">
        <v>36.2929</v>
      </c>
      <c r="JT265">
        <v>24.1751</v>
      </c>
      <c r="JU265">
        <v>18</v>
      </c>
      <c r="JV265">
        <v>483.632</v>
      </c>
      <c r="JW265">
        <v>493.417</v>
      </c>
      <c r="JX265">
        <v>26.9992</v>
      </c>
      <c r="JY265">
        <v>29.1356</v>
      </c>
      <c r="JZ265">
        <v>30.0003</v>
      </c>
      <c r="KA265">
        <v>29.3018</v>
      </c>
      <c r="KB265">
        <v>29.2858</v>
      </c>
      <c r="KC265">
        <v>42.721</v>
      </c>
      <c r="KD265">
        <v>20.757</v>
      </c>
      <c r="KE265">
        <v>79.14100000000001</v>
      </c>
      <c r="KF265">
        <v>27.0134</v>
      </c>
      <c r="KG265">
        <v>921.7190000000001</v>
      </c>
      <c r="KH265">
        <v>19.356</v>
      </c>
      <c r="KI265">
        <v>101.871</v>
      </c>
      <c r="KJ265">
        <v>91.4019</v>
      </c>
    </row>
    <row r="266" spans="1:296">
      <c r="A266">
        <v>248</v>
      </c>
      <c r="B266">
        <v>1759080184</v>
      </c>
      <c r="C266">
        <v>7100.900000095367</v>
      </c>
      <c r="D266" t="s">
        <v>941</v>
      </c>
      <c r="E266" t="s">
        <v>942</v>
      </c>
      <c r="F266">
        <v>5</v>
      </c>
      <c r="G266" t="s">
        <v>832</v>
      </c>
      <c r="H266">
        <v>1759080176.214286</v>
      </c>
      <c r="I266">
        <f>(J266)/1000</f>
        <v>0</v>
      </c>
      <c r="J266">
        <f>IF(DO266, AM266, AG266)</f>
        <v>0</v>
      </c>
      <c r="K266">
        <f>IF(DO266, AH266, AF266)</f>
        <v>0</v>
      </c>
      <c r="L266">
        <f>DQ266 - IF(AT266&gt;1, K266*DK266*100.0/(AV266), 0)</f>
        <v>0</v>
      </c>
      <c r="M266">
        <f>((S266-I266/2)*L266-K266)/(S266+I266/2)</f>
        <v>0</v>
      </c>
      <c r="N266">
        <f>M266*(DX266+DY266)/1000.0</f>
        <v>0</v>
      </c>
      <c r="O266">
        <f>(DQ266 - IF(AT266&gt;1, K266*DK266*100.0/(AV266), 0))*(DX266+DY266)/1000.0</f>
        <v>0</v>
      </c>
      <c r="P266">
        <f>2.0/((1/R266-1/Q266)+SIGN(R266)*SQRT((1/R266-1/Q266)*(1/R266-1/Q266) + 4*DL266/((DL266+1)*(DL266+1))*(2*1/R266*1/Q266-1/Q266*1/Q266)))</f>
        <v>0</v>
      </c>
      <c r="Q266">
        <f>IF(LEFT(DM266,1)&lt;&gt;"0",IF(LEFT(DM266,1)="1",3.0,DN266),$D$5+$E$5*(EE266*DX266/($K$5*1000))+$F$5*(EE266*DX266/($K$5*1000))*MAX(MIN(DK266,$J$5),$I$5)*MAX(MIN(DK266,$J$5),$I$5)+$G$5*MAX(MIN(DK266,$J$5),$I$5)*(EE266*DX266/($K$5*1000))+$H$5*(EE266*DX266/($K$5*1000))*(EE266*DX266/($K$5*1000)))</f>
        <v>0</v>
      </c>
      <c r="R266">
        <f>I266*(1000-(1000*0.61365*exp(17.502*V266/(240.97+V266))/(DX266+DY266)+DS266)/2)/(1000*0.61365*exp(17.502*V266/(240.97+V266))/(DX266+DY266)-DS266)</f>
        <v>0</v>
      </c>
      <c r="S266">
        <f>1/((DL266+1)/(P266/1.6)+1/(Q266/1.37)) + DL266/((DL266+1)/(P266/1.6) + DL266/(Q266/1.37))</f>
        <v>0</v>
      </c>
      <c r="T266">
        <f>(DG266*DJ266)</f>
        <v>0</v>
      </c>
      <c r="U266">
        <f>(DZ266+(T266+2*0.95*5.67E-8*(((DZ266+$B$9)+273)^4-(DZ266+273)^4)-44100*I266)/(1.84*29.3*Q266+8*0.95*5.67E-8*(DZ266+273)^3))</f>
        <v>0</v>
      </c>
      <c r="V266">
        <f>($C$9*EA266+$D$9*EB266+$E$9*U266)</f>
        <v>0</v>
      </c>
      <c r="W266">
        <f>0.61365*exp(17.502*V266/(240.97+V266))</f>
        <v>0</v>
      </c>
      <c r="X266">
        <f>(Y266/Z266*100)</f>
        <v>0</v>
      </c>
      <c r="Y266">
        <f>DS266*(DX266+DY266)/1000</f>
        <v>0</v>
      </c>
      <c r="Z266">
        <f>0.61365*exp(17.502*DZ266/(240.97+DZ266))</f>
        <v>0</v>
      </c>
      <c r="AA266">
        <f>(W266-DS266*(DX266+DY266)/1000)</f>
        <v>0</v>
      </c>
      <c r="AB266">
        <f>(-I266*44100)</f>
        <v>0</v>
      </c>
      <c r="AC266">
        <f>2*29.3*Q266*0.92*(DZ266-V266)</f>
        <v>0</v>
      </c>
      <c r="AD266">
        <f>2*0.95*5.67E-8*(((DZ266+$B$9)+273)^4-(V266+273)^4)</f>
        <v>0</v>
      </c>
      <c r="AE266">
        <f>T266+AD266+AB266+AC266</f>
        <v>0</v>
      </c>
      <c r="AF266">
        <f>DW266*AT266*(DR266-DQ266*(1000-AT266*DT266)/(1000-AT266*DS266))/(100*DK266)</f>
        <v>0</v>
      </c>
      <c r="AG266">
        <f>1000*DW266*AT266*(DS266-DT266)/(100*DK266*(1000-AT266*DS266))</f>
        <v>0</v>
      </c>
      <c r="AH266">
        <f>(AI266 - AJ266 - DX266*1E3/(8.314*(DZ266+273.15)) * AL266/DW266 * AK266) * DW266/(100*DK266) * (1000 - DT266)/1000</f>
        <v>0</v>
      </c>
      <c r="AI266">
        <v>926.0574571568503</v>
      </c>
      <c r="AJ266">
        <v>892.596703030303</v>
      </c>
      <c r="AK266">
        <v>3.382953369366271</v>
      </c>
      <c r="AL266">
        <v>65.07899341637443</v>
      </c>
      <c r="AM266">
        <f>(AO266 - AN266 + DX266*1E3/(8.314*(DZ266+273.15)) * AQ266/DW266 * AP266) * DW266/(100*DK266) * 1000/(1000 - AO266)</f>
        <v>0</v>
      </c>
      <c r="AN266">
        <v>19.40269493148351</v>
      </c>
      <c r="AO266">
        <v>21.52119272727273</v>
      </c>
      <c r="AP266">
        <v>-9.689308248559098E-05</v>
      </c>
      <c r="AQ266">
        <v>105.2538477165729</v>
      </c>
      <c r="AR266">
        <v>0</v>
      </c>
      <c r="AS266">
        <v>0</v>
      </c>
      <c r="AT266">
        <f>IF(AR266*$H$15&gt;=AV266,1.0,(AV266/(AV266-AR266*$H$15)))</f>
        <v>0</v>
      </c>
      <c r="AU266">
        <f>(AT266-1)*100</f>
        <v>0</v>
      </c>
      <c r="AV266">
        <f>MAX(0,($B$15+$C$15*EE266)/(1+$D$15*EE266)*DX266/(DZ266+273)*$E$15)</f>
        <v>0</v>
      </c>
      <c r="AW266" t="s">
        <v>437</v>
      </c>
      <c r="AX266" t="s">
        <v>437</v>
      </c>
      <c r="AY266">
        <v>0</v>
      </c>
      <c r="AZ266">
        <v>0</v>
      </c>
      <c r="BA266">
        <f>1-AY266/AZ266</f>
        <v>0</v>
      </c>
      <c r="BB266">
        <v>0</v>
      </c>
      <c r="BC266" t="s">
        <v>437</v>
      </c>
      <c r="BD266" t="s">
        <v>437</v>
      </c>
      <c r="BE266">
        <v>0</v>
      </c>
      <c r="BF266">
        <v>0</v>
      </c>
      <c r="BG266">
        <f>1-BE266/BF266</f>
        <v>0</v>
      </c>
      <c r="BH266">
        <v>0.5</v>
      </c>
      <c r="BI266">
        <f>DH266</f>
        <v>0</v>
      </c>
      <c r="BJ266">
        <f>K266</f>
        <v>0</v>
      </c>
      <c r="BK266">
        <f>BG266*BH266*BI266</f>
        <v>0</v>
      </c>
      <c r="BL266">
        <f>(BJ266-BB266)/BI266</f>
        <v>0</v>
      </c>
      <c r="BM266">
        <f>(AZ266-BF266)/BF266</f>
        <v>0</v>
      </c>
      <c r="BN266">
        <f>AY266/(BA266+AY266/BF266)</f>
        <v>0</v>
      </c>
      <c r="BO266" t="s">
        <v>437</v>
      </c>
      <c r="BP266">
        <v>0</v>
      </c>
      <c r="BQ266">
        <f>IF(BP266&lt;&gt;0, BP266, BN266)</f>
        <v>0</v>
      </c>
      <c r="BR266">
        <f>1-BQ266/BF266</f>
        <v>0</v>
      </c>
      <c r="BS266">
        <f>(BF266-BE266)/(BF266-BQ266)</f>
        <v>0</v>
      </c>
      <c r="BT266">
        <f>(AZ266-BF266)/(AZ266-BQ266)</f>
        <v>0</v>
      </c>
      <c r="BU266">
        <f>(BF266-BE266)/(BF266-AY266)</f>
        <v>0</v>
      </c>
      <c r="BV266">
        <f>(AZ266-BF266)/(AZ266-AY266)</f>
        <v>0</v>
      </c>
      <c r="BW266">
        <f>(BS266*BQ266/BE266)</f>
        <v>0</v>
      </c>
      <c r="BX266">
        <f>(1-BW266)</f>
        <v>0</v>
      </c>
      <c r="DG266">
        <f>$B$13*EF266+$C$13*EG266+$F$13*ER266*(1-EU266)</f>
        <v>0</v>
      </c>
      <c r="DH266">
        <f>DG266*DI266</f>
        <v>0</v>
      </c>
      <c r="DI266">
        <f>($B$13*$D$11+$C$13*$D$11+$F$13*((FE266+EW266)/MAX(FE266+EW266+FF266, 0.1)*$I$11+FF266/MAX(FE266+EW266+FF266, 0.1)*$J$11))/($B$13+$C$13+$F$13)</f>
        <v>0</v>
      </c>
      <c r="DJ266">
        <f>($B$13*$K$11+$C$13*$K$11+$F$13*((FE266+EW266)/MAX(FE266+EW266+FF266, 0.1)*$P$11+FF266/MAX(FE266+EW266+FF266, 0.1)*$Q$11))/($B$13+$C$13+$F$13)</f>
        <v>0</v>
      </c>
      <c r="DK266">
        <v>3.21</v>
      </c>
      <c r="DL266">
        <v>0.5</v>
      </c>
      <c r="DM266" t="s">
        <v>438</v>
      </c>
      <c r="DN266">
        <v>2</v>
      </c>
      <c r="DO266" t="b">
        <v>1</v>
      </c>
      <c r="DP266">
        <v>1759080176.214286</v>
      </c>
      <c r="DQ266">
        <v>849.0611428571428</v>
      </c>
      <c r="DR266">
        <v>892.4096785714288</v>
      </c>
      <c r="DS266">
        <v>21.52997857142858</v>
      </c>
      <c r="DT266">
        <v>19.41741071428571</v>
      </c>
      <c r="DU266">
        <v>849.6272142857142</v>
      </c>
      <c r="DV266">
        <v>21.24841428571429</v>
      </c>
      <c r="DW266">
        <v>500.0470714285714</v>
      </c>
      <c r="DX266">
        <v>90.88830357142857</v>
      </c>
      <c r="DY266">
        <v>0.06750193571428571</v>
      </c>
      <c r="DZ266">
        <v>28.57502857142857</v>
      </c>
      <c r="EA266">
        <v>29.9888</v>
      </c>
      <c r="EB266">
        <v>999.9000000000002</v>
      </c>
      <c r="EC266">
        <v>0</v>
      </c>
      <c r="ED266">
        <v>0</v>
      </c>
      <c r="EE266">
        <v>10006.11607142857</v>
      </c>
      <c r="EF266">
        <v>0</v>
      </c>
      <c r="EG266">
        <v>11.04495</v>
      </c>
      <c r="EH266">
        <v>-43.34853928571429</v>
      </c>
      <c r="EI266">
        <v>867.7436785714287</v>
      </c>
      <c r="EJ266">
        <v>910.0810357142857</v>
      </c>
      <c r="EK266">
        <v>2.112575714285714</v>
      </c>
      <c r="EL266">
        <v>892.4096785714288</v>
      </c>
      <c r="EM266">
        <v>19.41741071428571</v>
      </c>
      <c r="EN266">
        <v>1.9568225</v>
      </c>
      <c r="EO266">
        <v>1.764814642857143</v>
      </c>
      <c r="EP266">
        <v>17.09924642857143</v>
      </c>
      <c r="EQ266">
        <v>15.478575</v>
      </c>
      <c r="ER266">
        <v>2000.003928571428</v>
      </c>
      <c r="ES266">
        <v>0.9799977857142854</v>
      </c>
      <c r="ET266">
        <v>0.02000192142857143</v>
      </c>
      <c r="EU266">
        <v>0</v>
      </c>
      <c r="EV266">
        <v>472.5777142857143</v>
      </c>
      <c r="EW266">
        <v>5.00078</v>
      </c>
      <c r="EX266">
        <v>9248.511071428571</v>
      </c>
      <c r="EY266">
        <v>16379.65</v>
      </c>
      <c r="EZ266">
        <v>39.51771428571429</v>
      </c>
      <c r="FA266">
        <v>40.51549999999999</v>
      </c>
      <c r="FB266">
        <v>39.866</v>
      </c>
      <c r="FC266">
        <v>40.04432142857142</v>
      </c>
      <c r="FD266">
        <v>40.52421428571428</v>
      </c>
      <c r="FE266">
        <v>1955.094285714286</v>
      </c>
      <c r="FF266">
        <v>39.9</v>
      </c>
      <c r="FG266">
        <v>0</v>
      </c>
      <c r="FH266">
        <v>1759080176</v>
      </c>
      <c r="FI266">
        <v>0</v>
      </c>
      <c r="FJ266">
        <v>472.62216</v>
      </c>
      <c r="FK266">
        <v>7.054846157742061</v>
      </c>
      <c r="FL266">
        <v>114.9799998071584</v>
      </c>
      <c r="FM266">
        <v>9249.4208</v>
      </c>
      <c r="FN266">
        <v>15</v>
      </c>
      <c r="FO266">
        <v>0</v>
      </c>
      <c r="FP266" t="s">
        <v>439</v>
      </c>
      <c r="FQ266">
        <v>1746989605.5</v>
      </c>
      <c r="FR266">
        <v>1746989593.5</v>
      </c>
      <c r="FS266">
        <v>0</v>
      </c>
      <c r="FT266">
        <v>-0.274</v>
      </c>
      <c r="FU266">
        <v>-0.002</v>
      </c>
      <c r="FV266">
        <v>2.549</v>
      </c>
      <c r="FW266">
        <v>0.129</v>
      </c>
      <c r="FX266">
        <v>420</v>
      </c>
      <c r="FY266">
        <v>17</v>
      </c>
      <c r="FZ266">
        <v>0.02</v>
      </c>
      <c r="GA266">
        <v>0.04</v>
      </c>
      <c r="GB266">
        <v>-43.3155</v>
      </c>
      <c r="GC266">
        <v>-0.5397031358884815</v>
      </c>
      <c r="GD266">
        <v>0.1025681783961876</v>
      </c>
      <c r="GE266">
        <v>0</v>
      </c>
      <c r="GF266">
        <v>472.2645294117647</v>
      </c>
      <c r="GG266">
        <v>6.798502673175069</v>
      </c>
      <c r="GH266">
        <v>0.6985654727534032</v>
      </c>
      <c r="GI266">
        <v>0</v>
      </c>
      <c r="GJ266">
        <v>2.114357073170732</v>
      </c>
      <c r="GK266">
        <v>-0.03892912891986609</v>
      </c>
      <c r="GL266">
        <v>0.007350521217259257</v>
      </c>
      <c r="GM266">
        <v>1</v>
      </c>
      <c r="GN266">
        <v>1</v>
      </c>
      <c r="GO266">
        <v>3</v>
      </c>
      <c r="GP266" t="s">
        <v>455</v>
      </c>
      <c r="GQ266">
        <v>3.10185</v>
      </c>
      <c r="GR266">
        <v>2.72563</v>
      </c>
      <c r="GS266">
        <v>0.147975</v>
      </c>
      <c r="GT266">
        <v>0.152692</v>
      </c>
      <c r="GU266">
        <v>0.100193</v>
      </c>
      <c r="GV266">
        <v>0.09436559999999999</v>
      </c>
      <c r="GW266">
        <v>22253.7</v>
      </c>
      <c r="GX266">
        <v>20108.7</v>
      </c>
      <c r="GY266">
        <v>26682.9</v>
      </c>
      <c r="GZ266">
        <v>23955.1</v>
      </c>
      <c r="HA266">
        <v>38424</v>
      </c>
      <c r="HB266">
        <v>32080</v>
      </c>
      <c r="HC266">
        <v>46591.4</v>
      </c>
      <c r="HD266">
        <v>37901</v>
      </c>
      <c r="HE266">
        <v>1.86828</v>
      </c>
      <c r="HF266">
        <v>1.86178</v>
      </c>
      <c r="HG266">
        <v>0.124272</v>
      </c>
      <c r="HH266">
        <v>0</v>
      </c>
      <c r="HI266">
        <v>27.9571</v>
      </c>
      <c r="HJ266">
        <v>999.9</v>
      </c>
      <c r="HK266">
        <v>46.7</v>
      </c>
      <c r="HL266">
        <v>31.4</v>
      </c>
      <c r="HM266">
        <v>23.7143</v>
      </c>
      <c r="HN266">
        <v>61.111</v>
      </c>
      <c r="HO266">
        <v>22.0473</v>
      </c>
      <c r="HP266">
        <v>1</v>
      </c>
      <c r="HQ266">
        <v>0.145869</v>
      </c>
      <c r="HR266">
        <v>0.301089</v>
      </c>
      <c r="HS266">
        <v>20.2804</v>
      </c>
      <c r="HT266">
        <v>5.2116</v>
      </c>
      <c r="HU266">
        <v>11.98</v>
      </c>
      <c r="HV266">
        <v>4.9634</v>
      </c>
      <c r="HW266">
        <v>3.27438</v>
      </c>
      <c r="HX266">
        <v>9999</v>
      </c>
      <c r="HY266">
        <v>9999</v>
      </c>
      <c r="HZ266">
        <v>9999</v>
      </c>
      <c r="IA266">
        <v>33</v>
      </c>
      <c r="IB266">
        <v>1.86395</v>
      </c>
      <c r="IC266">
        <v>1.86014</v>
      </c>
      <c r="ID266">
        <v>1.85838</v>
      </c>
      <c r="IE266">
        <v>1.85975</v>
      </c>
      <c r="IF266">
        <v>1.85989</v>
      </c>
      <c r="IG266">
        <v>1.85837</v>
      </c>
      <c r="IH266">
        <v>1.85745</v>
      </c>
      <c r="II266">
        <v>1.85242</v>
      </c>
      <c r="IJ266">
        <v>0</v>
      </c>
      <c r="IK266">
        <v>0</v>
      </c>
      <c r="IL266">
        <v>0</v>
      </c>
      <c r="IM266">
        <v>0</v>
      </c>
      <c r="IN266" t="s">
        <v>441</v>
      </c>
      <c r="IO266" t="s">
        <v>442</v>
      </c>
      <c r="IP266" t="s">
        <v>443</v>
      </c>
      <c r="IQ266" t="s">
        <v>443</v>
      </c>
      <c r="IR266" t="s">
        <v>443</v>
      </c>
      <c r="IS266" t="s">
        <v>443</v>
      </c>
      <c r="IT266">
        <v>0</v>
      </c>
      <c r="IU266">
        <v>100</v>
      </c>
      <c r="IV266">
        <v>100</v>
      </c>
      <c r="IW266">
        <v>-0.539</v>
      </c>
      <c r="IX266">
        <v>0.2813</v>
      </c>
      <c r="IY266">
        <v>-0.819046093373875</v>
      </c>
      <c r="IZ266">
        <v>-0.0008311593448893811</v>
      </c>
      <c r="JA266">
        <v>1.768286430498992E-06</v>
      </c>
      <c r="JB266">
        <v>-5.176383660599935E-10</v>
      </c>
      <c r="JC266">
        <v>0.01793090377665582</v>
      </c>
      <c r="JD266">
        <v>0.002652576625932546</v>
      </c>
      <c r="JE266">
        <v>0.0004569377311329863</v>
      </c>
      <c r="JF266">
        <v>1.003524486243527E-07</v>
      </c>
      <c r="JG266">
        <v>2</v>
      </c>
      <c r="JH266">
        <v>1975</v>
      </c>
      <c r="JI266">
        <v>1</v>
      </c>
      <c r="JJ266">
        <v>26</v>
      </c>
      <c r="JK266">
        <v>201509.6</v>
      </c>
      <c r="JL266">
        <v>201509.8</v>
      </c>
      <c r="JM266">
        <v>2.16187</v>
      </c>
      <c r="JN266">
        <v>2.65625</v>
      </c>
      <c r="JO266">
        <v>1.49658</v>
      </c>
      <c r="JP266">
        <v>2.34497</v>
      </c>
      <c r="JQ266">
        <v>1.54907</v>
      </c>
      <c r="JR266">
        <v>2.34253</v>
      </c>
      <c r="JS266">
        <v>36.2694</v>
      </c>
      <c r="JT266">
        <v>24.1663</v>
      </c>
      <c r="JU266">
        <v>18</v>
      </c>
      <c r="JV266">
        <v>483.241</v>
      </c>
      <c r="JW266">
        <v>493.768</v>
      </c>
      <c r="JX266">
        <v>27.0076</v>
      </c>
      <c r="JY266">
        <v>29.1375</v>
      </c>
      <c r="JZ266">
        <v>30.0001</v>
      </c>
      <c r="KA266">
        <v>29.3043</v>
      </c>
      <c r="KB266">
        <v>29.2883</v>
      </c>
      <c r="KC266">
        <v>43.3999</v>
      </c>
      <c r="KD266">
        <v>20.757</v>
      </c>
      <c r="KE266">
        <v>79.14100000000001</v>
      </c>
      <c r="KF266">
        <v>27.0244</v>
      </c>
      <c r="KG266">
        <v>941.9059999999999</v>
      </c>
      <c r="KH266">
        <v>19.357</v>
      </c>
      <c r="KI266">
        <v>101.871</v>
      </c>
      <c r="KJ266">
        <v>91.4016</v>
      </c>
    </row>
    <row r="267" spans="1:296">
      <c r="A267">
        <v>249</v>
      </c>
      <c r="B267">
        <v>1759080189</v>
      </c>
      <c r="C267">
        <v>7105.900000095367</v>
      </c>
      <c r="D267" t="s">
        <v>943</v>
      </c>
      <c r="E267" t="s">
        <v>944</v>
      </c>
      <c r="F267">
        <v>5</v>
      </c>
      <c r="G267" t="s">
        <v>832</v>
      </c>
      <c r="H267">
        <v>1759080181.5</v>
      </c>
      <c r="I267">
        <f>(J267)/1000</f>
        <v>0</v>
      </c>
      <c r="J267">
        <f>IF(DO267, AM267, AG267)</f>
        <v>0</v>
      </c>
      <c r="K267">
        <f>IF(DO267, AH267, AF267)</f>
        <v>0</v>
      </c>
      <c r="L267">
        <f>DQ267 - IF(AT267&gt;1, K267*DK267*100.0/(AV267), 0)</f>
        <v>0</v>
      </c>
      <c r="M267">
        <f>((S267-I267/2)*L267-K267)/(S267+I267/2)</f>
        <v>0</v>
      </c>
      <c r="N267">
        <f>M267*(DX267+DY267)/1000.0</f>
        <v>0</v>
      </c>
      <c r="O267">
        <f>(DQ267 - IF(AT267&gt;1, K267*DK267*100.0/(AV267), 0))*(DX267+DY267)/1000.0</f>
        <v>0</v>
      </c>
      <c r="P267">
        <f>2.0/((1/R267-1/Q267)+SIGN(R267)*SQRT((1/R267-1/Q267)*(1/R267-1/Q267) + 4*DL267/((DL267+1)*(DL267+1))*(2*1/R267*1/Q267-1/Q267*1/Q267)))</f>
        <v>0</v>
      </c>
      <c r="Q267">
        <f>IF(LEFT(DM267,1)&lt;&gt;"0",IF(LEFT(DM267,1)="1",3.0,DN267),$D$5+$E$5*(EE267*DX267/($K$5*1000))+$F$5*(EE267*DX267/($K$5*1000))*MAX(MIN(DK267,$J$5),$I$5)*MAX(MIN(DK267,$J$5),$I$5)+$G$5*MAX(MIN(DK267,$J$5),$I$5)*(EE267*DX267/($K$5*1000))+$H$5*(EE267*DX267/($K$5*1000))*(EE267*DX267/($K$5*1000)))</f>
        <v>0</v>
      </c>
      <c r="R267">
        <f>I267*(1000-(1000*0.61365*exp(17.502*V267/(240.97+V267))/(DX267+DY267)+DS267)/2)/(1000*0.61365*exp(17.502*V267/(240.97+V267))/(DX267+DY267)-DS267)</f>
        <v>0</v>
      </c>
      <c r="S267">
        <f>1/((DL267+1)/(P267/1.6)+1/(Q267/1.37)) + DL267/((DL267+1)/(P267/1.6) + DL267/(Q267/1.37))</f>
        <v>0</v>
      </c>
      <c r="T267">
        <f>(DG267*DJ267)</f>
        <v>0</v>
      </c>
      <c r="U267">
        <f>(DZ267+(T267+2*0.95*5.67E-8*(((DZ267+$B$9)+273)^4-(DZ267+273)^4)-44100*I267)/(1.84*29.3*Q267+8*0.95*5.67E-8*(DZ267+273)^3))</f>
        <v>0</v>
      </c>
      <c r="V267">
        <f>($C$9*EA267+$D$9*EB267+$E$9*U267)</f>
        <v>0</v>
      </c>
      <c r="W267">
        <f>0.61365*exp(17.502*V267/(240.97+V267))</f>
        <v>0</v>
      </c>
      <c r="X267">
        <f>(Y267/Z267*100)</f>
        <v>0</v>
      </c>
      <c r="Y267">
        <f>DS267*(DX267+DY267)/1000</f>
        <v>0</v>
      </c>
      <c r="Z267">
        <f>0.61365*exp(17.502*DZ267/(240.97+DZ267))</f>
        <v>0</v>
      </c>
      <c r="AA267">
        <f>(W267-DS267*(DX267+DY267)/1000)</f>
        <v>0</v>
      </c>
      <c r="AB267">
        <f>(-I267*44100)</f>
        <v>0</v>
      </c>
      <c r="AC267">
        <f>2*29.3*Q267*0.92*(DZ267-V267)</f>
        <v>0</v>
      </c>
      <c r="AD267">
        <f>2*0.95*5.67E-8*(((DZ267+$B$9)+273)^4-(V267+273)^4)</f>
        <v>0</v>
      </c>
      <c r="AE267">
        <f>T267+AD267+AB267+AC267</f>
        <v>0</v>
      </c>
      <c r="AF267">
        <f>DW267*AT267*(DR267-DQ267*(1000-AT267*DT267)/(1000-AT267*DS267))/(100*DK267)</f>
        <v>0</v>
      </c>
      <c r="AG267">
        <f>1000*DW267*AT267*(DS267-DT267)/(100*DK267*(1000-AT267*DS267))</f>
        <v>0</v>
      </c>
      <c r="AH267">
        <f>(AI267 - AJ267 - DX267*1E3/(8.314*(DZ267+273.15)) * AL267/DW267 * AK267) * DW267/(100*DK267) * (1000 - DT267)/1000</f>
        <v>0</v>
      </c>
      <c r="AI267">
        <v>943.2335293557944</v>
      </c>
      <c r="AJ267">
        <v>909.776915151515</v>
      </c>
      <c r="AK267">
        <v>3.431921764740831</v>
      </c>
      <c r="AL267">
        <v>65.07899341637443</v>
      </c>
      <c r="AM267">
        <f>(AO267 - AN267 + DX267*1E3/(8.314*(DZ267+273.15)) * AQ267/DW267 * AP267) * DW267/(100*DK267) * 1000/(1000 - AO267)</f>
        <v>0</v>
      </c>
      <c r="AN267">
        <v>19.37628322899534</v>
      </c>
      <c r="AO267">
        <v>21.49814484848484</v>
      </c>
      <c r="AP267">
        <v>-0.002442206427410461</v>
      </c>
      <c r="AQ267">
        <v>105.2538477165729</v>
      </c>
      <c r="AR267">
        <v>0</v>
      </c>
      <c r="AS267">
        <v>0</v>
      </c>
      <c r="AT267">
        <f>IF(AR267*$H$15&gt;=AV267,1.0,(AV267/(AV267-AR267*$H$15)))</f>
        <v>0</v>
      </c>
      <c r="AU267">
        <f>(AT267-1)*100</f>
        <v>0</v>
      </c>
      <c r="AV267">
        <f>MAX(0,($B$15+$C$15*EE267)/(1+$D$15*EE267)*DX267/(DZ267+273)*$E$15)</f>
        <v>0</v>
      </c>
      <c r="AW267" t="s">
        <v>437</v>
      </c>
      <c r="AX267" t="s">
        <v>437</v>
      </c>
      <c r="AY267">
        <v>0</v>
      </c>
      <c r="AZ267">
        <v>0</v>
      </c>
      <c r="BA267">
        <f>1-AY267/AZ267</f>
        <v>0</v>
      </c>
      <c r="BB267">
        <v>0</v>
      </c>
      <c r="BC267" t="s">
        <v>437</v>
      </c>
      <c r="BD267" t="s">
        <v>437</v>
      </c>
      <c r="BE267">
        <v>0</v>
      </c>
      <c r="BF267">
        <v>0</v>
      </c>
      <c r="BG267">
        <f>1-BE267/BF267</f>
        <v>0</v>
      </c>
      <c r="BH267">
        <v>0.5</v>
      </c>
      <c r="BI267">
        <f>DH267</f>
        <v>0</v>
      </c>
      <c r="BJ267">
        <f>K267</f>
        <v>0</v>
      </c>
      <c r="BK267">
        <f>BG267*BH267*BI267</f>
        <v>0</v>
      </c>
      <c r="BL267">
        <f>(BJ267-BB267)/BI267</f>
        <v>0</v>
      </c>
      <c r="BM267">
        <f>(AZ267-BF267)/BF267</f>
        <v>0</v>
      </c>
      <c r="BN267">
        <f>AY267/(BA267+AY267/BF267)</f>
        <v>0</v>
      </c>
      <c r="BO267" t="s">
        <v>437</v>
      </c>
      <c r="BP267">
        <v>0</v>
      </c>
      <c r="BQ267">
        <f>IF(BP267&lt;&gt;0, BP267, BN267)</f>
        <v>0</v>
      </c>
      <c r="BR267">
        <f>1-BQ267/BF267</f>
        <v>0</v>
      </c>
      <c r="BS267">
        <f>(BF267-BE267)/(BF267-BQ267)</f>
        <v>0</v>
      </c>
      <c r="BT267">
        <f>(AZ267-BF267)/(AZ267-BQ267)</f>
        <v>0</v>
      </c>
      <c r="BU267">
        <f>(BF267-BE267)/(BF267-AY267)</f>
        <v>0</v>
      </c>
      <c r="BV267">
        <f>(AZ267-BF267)/(AZ267-AY267)</f>
        <v>0</v>
      </c>
      <c r="BW267">
        <f>(BS267*BQ267/BE267)</f>
        <v>0</v>
      </c>
      <c r="BX267">
        <f>(1-BW267)</f>
        <v>0</v>
      </c>
      <c r="DG267">
        <f>$B$13*EF267+$C$13*EG267+$F$13*ER267*(1-EU267)</f>
        <v>0</v>
      </c>
      <c r="DH267">
        <f>DG267*DI267</f>
        <v>0</v>
      </c>
      <c r="DI267">
        <f>($B$13*$D$11+$C$13*$D$11+$F$13*((FE267+EW267)/MAX(FE267+EW267+FF267, 0.1)*$I$11+FF267/MAX(FE267+EW267+FF267, 0.1)*$J$11))/($B$13+$C$13+$F$13)</f>
        <v>0</v>
      </c>
      <c r="DJ267">
        <f>($B$13*$K$11+$C$13*$K$11+$F$13*((FE267+EW267)/MAX(FE267+EW267+FF267, 0.1)*$P$11+FF267/MAX(FE267+EW267+FF267, 0.1)*$Q$11))/($B$13+$C$13+$F$13)</f>
        <v>0</v>
      </c>
      <c r="DK267">
        <v>3.21</v>
      </c>
      <c r="DL267">
        <v>0.5</v>
      </c>
      <c r="DM267" t="s">
        <v>438</v>
      </c>
      <c r="DN267">
        <v>2</v>
      </c>
      <c r="DO267" t="b">
        <v>1</v>
      </c>
      <c r="DP267">
        <v>1759080181.5</v>
      </c>
      <c r="DQ267">
        <v>866.7623703703705</v>
      </c>
      <c r="DR267">
        <v>910.1624444444445</v>
      </c>
      <c r="DS267">
        <v>21.5208037037037</v>
      </c>
      <c r="DT267">
        <v>19.4033</v>
      </c>
      <c r="DU267">
        <v>867.3097777777776</v>
      </c>
      <c r="DV267">
        <v>21.23944444444444</v>
      </c>
      <c r="DW267">
        <v>500.0496666666667</v>
      </c>
      <c r="DX267">
        <v>90.88848518518517</v>
      </c>
      <c r="DY267">
        <v>0.06735184444444445</v>
      </c>
      <c r="DZ267">
        <v>28.57416296296296</v>
      </c>
      <c r="EA267">
        <v>29.98672222222222</v>
      </c>
      <c r="EB267">
        <v>999.9000000000001</v>
      </c>
      <c r="EC267">
        <v>0</v>
      </c>
      <c r="ED267">
        <v>0</v>
      </c>
      <c r="EE267">
        <v>10001.94444444445</v>
      </c>
      <c r="EF267">
        <v>0</v>
      </c>
      <c r="EG267">
        <v>11.04622592592593</v>
      </c>
      <c r="EH267">
        <v>-43.40000000000001</v>
      </c>
      <c r="EI267">
        <v>885.826</v>
      </c>
      <c r="EJ267">
        <v>928.1717037037037</v>
      </c>
      <c r="EK267">
        <v>2.11751037037037</v>
      </c>
      <c r="EL267">
        <v>910.1624444444445</v>
      </c>
      <c r="EM267">
        <v>19.4033</v>
      </c>
      <c r="EN267">
        <v>1.955993333333333</v>
      </c>
      <c r="EO267">
        <v>1.763536296296296</v>
      </c>
      <c r="EP267">
        <v>17.09254074074074</v>
      </c>
      <c r="EQ267">
        <v>15.46726666666667</v>
      </c>
      <c r="ER267">
        <v>1999.992592592592</v>
      </c>
      <c r="ES267">
        <v>0.9799976666666664</v>
      </c>
      <c r="ET267">
        <v>0.02000204444444445</v>
      </c>
      <c r="EU267">
        <v>0</v>
      </c>
      <c r="EV267">
        <v>473.1179259259259</v>
      </c>
      <c r="EW267">
        <v>5.00078</v>
      </c>
      <c r="EX267">
        <v>9258.217037037037</v>
      </c>
      <c r="EY267">
        <v>16379.56296296297</v>
      </c>
      <c r="EZ267">
        <v>39.52996296296296</v>
      </c>
      <c r="FA267">
        <v>40.51377777777778</v>
      </c>
      <c r="FB267">
        <v>39.84714814814815</v>
      </c>
      <c r="FC267">
        <v>40.05062962962963</v>
      </c>
      <c r="FD267">
        <v>40.52296296296296</v>
      </c>
      <c r="FE267">
        <v>1955.082592592593</v>
      </c>
      <c r="FF267">
        <v>39.9</v>
      </c>
      <c r="FG267">
        <v>0</v>
      </c>
      <c r="FH267">
        <v>1759080181.4</v>
      </c>
      <c r="FI267">
        <v>0</v>
      </c>
      <c r="FJ267">
        <v>473.1462307692308</v>
      </c>
      <c r="FK267">
        <v>5.047726510483364</v>
      </c>
      <c r="FL267">
        <v>105.3066666319519</v>
      </c>
      <c r="FM267">
        <v>9258.701538461539</v>
      </c>
      <c r="FN267">
        <v>15</v>
      </c>
      <c r="FO267">
        <v>0</v>
      </c>
      <c r="FP267" t="s">
        <v>439</v>
      </c>
      <c r="FQ267">
        <v>1746989605.5</v>
      </c>
      <c r="FR267">
        <v>1746989593.5</v>
      </c>
      <c r="FS267">
        <v>0</v>
      </c>
      <c r="FT267">
        <v>-0.274</v>
      </c>
      <c r="FU267">
        <v>-0.002</v>
      </c>
      <c r="FV267">
        <v>2.549</v>
      </c>
      <c r="FW267">
        <v>0.129</v>
      </c>
      <c r="FX267">
        <v>420</v>
      </c>
      <c r="FY267">
        <v>17</v>
      </c>
      <c r="FZ267">
        <v>0.02</v>
      </c>
      <c r="GA267">
        <v>0.04</v>
      </c>
      <c r="GB267">
        <v>-43.3727525</v>
      </c>
      <c r="GC267">
        <v>-0.3892626641651145</v>
      </c>
      <c r="GD267">
        <v>0.08761177143369508</v>
      </c>
      <c r="GE267">
        <v>1</v>
      </c>
      <c r="GF267">
        <v>472.8013529411764</v>
      </c>
      <c r="GG267">
        <v>6.186126822188042</v>
      </c>
      <c r="GH267">
        <v>0.6475288266284988</v>
      </c>
      <c r="GI267">
        <v>0</v>
      </c>
      <c r="GJ267">
        <v>2.116518</v>
      </c>
      <c r="GK267">
        <v>0.06433756097560724</v>
      </c>
      <c r="GL267">
        <v>0.01035330749084565</v>
      </c>
      <c r="GM267">
        <v>1</v>
      </c>
      <c r="GN267">
        <v>2</v>
      </c>
      <c r="GO267">
        <v>3</v>
      </c>
      <c r="GP267" t="s">
        <v>446</v>
      </c>
      <c r="GQ267">
        <v>3.1019</v>
      </c>
      <c r="GR267">
        <v>2.72565</v>
      </c>
      <c r="GS267">
        <v>0.149823</v>
      </c>
      <c r="GT267">
        <v>0.154512</v>
      </c>
      <c r="GU267">
        <v>0.100114</v>
      </c>
      <c r="GV267">
        <v>0.0943389</v>
      </c>
      <c r="GW267">
        <v>22205.3</v>
      </c>
      <c r="GX267">
        <v>20065.5</v>
      </c>
      <c r="GY267">
        <v>26682.7</v>
      </c>
      <c r="GZ267">
        <v>23955.1</v>
      </c>
      <c r="HA267">
        <v>38427.3</v>
      </c>
      <c r="HB267">
        <v>32080.9</v>
      </c>
      <c r="HC267">
        <v>46591.1</v>
      </c>
      <c r="HD267">
        <v>37900.6</v>
      </c>
      <c r="HE267">
        <v>1.86857</v>
      </c>
      <c r="HF267">
        <v>1.86143</v>
      </c>
      <c r="HG267">
        <v>0.124704</v>
      </c>
      <c r="HH267">
        <v>0</v>
      </c>
      <c r="HI267">
        <v>27.9558</v>
      </c>
      <c r="HJ267">
        <v>999.9</v>
      </c>
      <c r="HK267">
        <v>46.7</v>
      </c>
      <c r="HL267">
        <v>31.4</v>
      </c>
      <c r="HM267">
        <v>23.7142</v>
      </c>
      <c r="HN267">
        <v>61.121</v>
      </c>
      <c r="HO267">
        <v>22.0312</v>
      </c>
      <c r="HP267">
        <v>1</v>
      </c>
      <c r="HQ267">
        <v>0.145757</v>
      </c>
      <c r="HR267">
        <v>0.270071</v>
      </c>
      <c r="HS267">
        <v>20.2807</v>
      </c>
      <c r="HT267">
        <v>5.21145</v>
      </c>
      <c r="HU267">
        <v>11.9798</v>
      </c>
      <c r="HV267">
        <v>4.96345</v>
      </c>
      <c r="HW267">
        <v>3.2744</v>
      </c>
      <c r="HX267">
        <v>9999</v>
      </c>
      <c r="HY267">
        <v>9999</v>
      </c>
      <c r="HZ267">
        <v>9999</v>
      </c>
      <c r="IA267">
        <v>33</v>
      </c>
      <c r="IB267">
        <v>1.86395</v>
      </c>
      <c r="IC267">
        <v>1.86015</v>
      </c>
      <c r="ID267">
        <v>1.8584</v>
      </c>
      <c r="IE267">
        <v>1.85975</v>
      </c>
      <c r="IF267">
        <v>1.85989</v>
      </c>
      <c r="IG267">
        <v>1.85837</v>
      </c>
      <c r="IH267">
        <v>1.85745</v>
      </c>
      <c r="II267">
        <v>1.85242</v>
      </c>
      <c r="IJ267">
        <v>0</v>
      </c>
      <c r="IK267">
        <v>0</v>
      </c>
      <c r="IL267">
        <v>0</v>
      </c>
      <c r="IM267">
        <v>0</v>
      </c>
      <c r="IN267" t="s">
        <v>441</v>
      </c>
      <c r="IO267" t="s">
        <v>442</v>
      </c>
      <c r="IP267" t="s">
        <v>443</v>
      </c>
      <c r="IQ267" t="s">
        <v>443</v>
      </c>
      <c r="IR267" t="s">
        <v>443</v>
      </c>
      <c r="IS267" t="s">
        <v>443</v>
      </c>
      <c r="IT267">
        <v>0</v>
      </c>
      <c r="IU267">
        <v>100</v>
      </c>
      <c r="IV267">
        <v>100</v>
      </c>
      <c r="IW267">
        <v>-0.52</v>
      </c>
      <c r="IX267">
        <v>0.2808</v>
      </c>
      <c r="IY267">
        <v>-0.819046093373875</v>
      </c>
      <c r="IZ267">
        <v>-0.0008311593448893811</v>
      </c>
      <c r="JA267">
        <v>1.768286430498992E-06</v>
      </c>
      <c r="JB267">
        <v>-5.176383660599935E-10</v>
      </c>
      <c r="JC267">
        <v>0.01793090377665582</v>
      </c>
      <c r="JD267">
        <v>0.002652576625932546</v>
      </c>
      <c r="JE267">
        <v>0.0004569377311329863</v>
      </c>
      <c r="JF267">
        <v>1.003524486243527E-07</v>
      </c>
      <c r="JG267">
        <v>2</v>
      </c>
      <c r="JH267">
        <v>1975</v>
      </c>
      <c r="JI267">
        <v>1</v>
      </c>
      <c r="JJ267">
        <v>26</v>
      </c>
      <c r="JK267">
        <v>201509.7</v>
      </c>
      <c r="JL267">
        <v>201509.9</v>
      </c>
      <c r="JM267">
        <v>2.1936</v>
      </c>
      <c r="JN267">
        <v>2.62573</v>
      </c>
      <c r="JO267">
        <v>1.49658</v>
      </c>
      <c r="JP267">
        <v>2.34497</v>
      </c>
      <c r="JQ267">
        <v>1.54907</v>
      </c>
      <c r="JR267">
        <v>2.38892</v>
      </c>
      <c r="JS267">
        <v>36.2929</v>
      </c>
      <c r="JT267">
        <v>24.1751</v>
      </c>
      <c r="JU267">
        <v>18</v>
      </c>
      <c r="JV267">
        <v>483.436</v>
      </c>
      <c r="JW267">
        <v>493.558</v>
      </c>
      <c r="JX267">
        <v>27.0205</v>
      </c>
      <c r="JY267">
        <v>29.14</v>
      </c>
      <c r="JZ267">
        <v>30</v>
      </c>
      <c r="KA267">
        <v>29.3068</v>
      </c>
      <c r="KB267">
        <v>29.2909</v>
      </c>
      <c r="KC267">
        <v>44.0084</v>
      </c>
      <c r="KD267">
        <v>20.757</v>
      </c>
      <c r="KE267">
        <v>79.14100000000001</v>
      </c>
      <c r="KF267">
        <v>27.035</v>
      </c>
      <c r="KG267">
        <v>955.477</v>
      </c>
      <c r="KH267">
        <v>19.3732</v>
      </c>
      <c r="KI267">
        <v>101.87</v>
      </c>
      <c r="KJ267">
        <v>91.4011</v>
      </c>
    </row>
    <row r="268" spans="1:296">
      <c r="A268">
        <v>250</v>
      </c>
      <c r="B268">
        <v>1759080194</v>
      </c>
      <c r="C268">
        <v>7110.900000095367</v>
      </c>
      <c r="D268" t="s">
        <v>945</v>
      </c>
      <c r="E268" t="s">
        <v>946</v>
      </c>
      <c r="F268">
        <v>5</v>
      </c>
      <c r="G268" t="s">
        <v>832</v>
      </c>
      <c r="H268">
        <v>1759080186.214286</v>
      </c>
      <c r="I268">
        <f>(J268)/1000</f>
        <v>0</v>
      </c>
      <c r="J268">
        <f>IF(DO268, AM268, AG268)</f>
        <v>0</v>
      </c>
      <c r="K268">
        <f>IF(DO268, AH268, AF268)</f>
        <v>0</v>
      </c>
      <c r="L268">
        <f>DQ268 - IF(AT268&gt;1, K268*DK268*100.0/(AV268), 0)</f>
        <v>0</v>
      </c>
      <c r="M268">
        <f>((S268-I268/2)*L268-K268)/(S268+I268/2)</f>
        <v>0</v>
      </c>
      <c r="N268">
        <f>M268*(DX268+DY268)/1000.0</f>
        <v>0</v>
      </c>
      <c r="O268">
        <f>(DQ268 - IF(AT268&gt;1, K268*DK268*100.0/(AV268), 0))*(DX268+DY268)/1000.0</f>
        <v>0</v>
      </c>
      <c r="P268">
        <f>2.0/((1/R268-1/Q268)+SIGN(R268)*SQRT((1/R268-1/Q268)*(1/R268-1/Q268) + 4*DL268/((DL268+1)*(DL268+1))*(2*1/R268*1/Q268-1/Q268*1/Q268)))</f>
        <v>0</v>
      </c>
      <c r="Q268">
        <f>IF(LEFT(DM268,1)&lt;&gt;"0",IF(LEFT(DM268,1)="1",3.0,DN268),$D$5+$E$5*(EE268*DX268/($K$5*1000))+$F$5*(EE268*DX268/($K$5*1000))*MAX(MIN(DK268,$J$5),$I$5)*MAX(MIN(DK268,$J$5),$I$5)+$G$5*MAX(MIN(DK268,$J$5),$I$5)*(EE268*DX268/($K$5*1000))+$H$5*(EE268*DX268/($K$5*1000))*(EE268*DX268/($K$5*1000)))</f>
        <v>0</v>
      </c>
      <c r="R268">
        <f>I268*(1000-(1000*0.61365*exp(17.502*V268/(240.97+V268))/(DX268+DY268)+DS268)/2)/(1000*0.61365*exp(17.502*V268/(240.97+V268))/(DX268+DY268)-DS268)</f>
        <v>0</v>
      </c>
      <c r="S268">
        <f>1/((DL268+1)/(P268/1.6)+1/(Q268/1.37)) + DL268/((DL268+1)/(P268/1.6) + DL268/(Q268/1.37))</f>
        <v>0</v>
      </c>
      <c r="T268">
        <f>(DG268*DJ268)</f>
        <v>0</v>
      </c>
      <c r="U268">
        <f>(DZ268+(T268+2*0.95*5.67E-8*(((DZ268+$B$9)+273)^4-(DZ268+273)^4)-44100*I268)/(1.84*29.3*Q268+8*0.95*5.67E-8*(DZ268+273)^3))</f>
        <v>0</v>
      </c>
      <c r="V268">
        <f>($C$9*EA268+$D$9*EB268+$E$9*U268)</f>
        <v>0</v>
      </c>
      <c r="W268">
        <f>0.61365*exp(17.502*V268/(240.97+V268))</f>
        <v>0</v>
      </c>
      <c r="X268">
        <f>(Y268/Z268*100)</f>
        <v>0</v>
      </c>
      <c r="Y268">
        <f>DS268*(DX268+DY268)/1000</f>
        <v>0</v>
      </c>
      <c r="Z268">
        <f>0.61365*exp(17.502*DZ268/(240.97+DZ268))</f>
        <v>0</v>
      </c>
      <c r="AA268">
        <f>(W268-DS268*(DX268+DY268)/1000)</f>
        <v>0</v>
      </c>
      <c r="AB268">
        <f>(-I268*44100)</f>
        <v>0</v>
      </c>
      <c r="AC268">
        <f>2*29.3*Q268*0.92*(DZ268-V268)</f>
        <v>0</v>
      </c>
      <c r="AD268">
        <f>2*0.95*5.67E-8*(((DZ268+$B$9)+273)^4-(V268+273)^4)</f>
        <v>0</v>
      </c>
      <c r="AE268">
        <f>T268+AD268+AB268+AC268</f>
        <v>0</v>
      </c>
      <c r="AF268">
        <f>DW268*AT268*(DR268-DQ268*(1000-AT268*DT268)/(1000-AT268*DS268))/(100*DK268)</f>
        <v>0</v>
      </c>
      <c r="AG268">
        <f>1000*DW268*AT268*(DS268-DT268)/(100*DK268*(1000-AT268*DS268))</f>
        <v>0</v>
      </c>
      <c r="AH268">
        <f>(AI268 - AJ268 - DX268*1E3/(8.314*(DZ268+273.15)) * AL268/DW268 * AK268) * DW268/(100*DK268) * (1000 - DT268)/1000</f>
        <v>0</v>
      </c>
      <c r="AI268">
        <v>960.3185666077121</v>
      </c>
      <c r="AJ268">
        <v>927.0489696969695</v>
      </c>
      <c r="AK268">
        <v>3.451993097367397</v>
      </c>
      <c r="AL268">
        <v>65.07899341637443</v>
      </c>
      <c r="AM268">
        <f>(AO268 - AN268 + DX268*1E3/(8.314*(DZ268+273.15)) * AQ268/DW268 * AP268) * DW268/(100*DK268) * 1000/(1000 - AO268)</f>
        <v>0</v>
      </c>
      <c r="AN268">
        <v>19.38046246202201</v>
      </c>
      <c r="AO268">
        <v>21.48411878787879</v>
      </c>
      <c r="AP268">
        <v>-0.0004172470701021503</v>
      </c>
      <c r="AQ268">
        <v>105.2538477165729</v>
      </c>
      <c r="AR268">
        <v>0</v>
      </c>
      <c r="AS268">
        <v>0</v>
      </c>
      <c r="AT268">
        <f>IF(AR268*$H$15&gt;=AV268,1.0,(AV268/(AV268-AR268*$H$15)))</f>
        <v>0</v>
      </c>
      <c r="AU268">
        <f>(AT268-1)*100</f>
        <v>0</v>
      </c>
      <c r="AV268">
        <f>MAX(0,($B$15+$C$15*EE268)/(1+$D$15*EE268)*DX268/(DZ268+273)*$E$15)</f>
        <v>0</v>
      </c>
      <c r="AW268" t="s">
        <v>437</v>
      </c>
      <c r="AX268" t="s">
        <v>437</v>
      </c>
      <c r="AY268">
        <v>0</v>
      </c>
      <c r="AZ268">
        <v>0</v>
      </c>
      <c r="BA268">
        <f>1-AY268/AZ268</f>
        <v>0</v>
      </c>
      <c r="BB268">
        <v>0</v>
      </c>
      <c r="BC268" t="s">
        <v>437</v>
      </c>
      <c r="BD268" t="s">
        <v>437</v>
      </c>
      <c r="BE268">
        <v>0</v>
      </c>
      <c r="BF268">
        <v>0</v>
      </c>
      <c r="BG268">
        <f>1-BE268/BF268</f>
        <v>0</v>
      </c>
      <c r="BH268">
        <v>0.5</v>
      </c>
      <c r="BI268">
        <f>DH268</f>
        <v>0</v>
      </c>
      <c r="BJ268">
        <f>K268</f>
        <v>0</v>
      </c>
      <c r="BK268">
        <f>BG268*BH268*BI268</f>
        <v>0</v>
      </c>
      <c r="BL268">
        <f>(BJ268-BB268)/BI268</f>
        <v>0</v>
      </c>
      <c r="BM268">
        <f>(AZ268-BF268)/BF268</f>
        <v>0</v>
      </c>
      <c r="BN268">
        <f>AY268/(BA268+AY268/BF268)</f>
        <v>0</v>
      </c>
      <c r="BO268" t="s">
        <v>437</v>
      </c>
      <c r="BP268">
        <v>0</v>
      </c>
      <c r="BQ268">
        <f>IF(BP268&lt;&gt;0, BP268, BN268)</f>
        <v>0</v>
      </c>
      <c r="BR268">
        <f>1-BQ268/BF268</f>
        <v>0</v>
      </c>
      <c r="BS268">
        <f>(BF268-BE268)/(BF268-BQ268)</f>
        <v>0</v>
      </c>
      <c r="BT268">
        <f>(AZ268-BF268)/(AZ268-BQ268)</f>
        <v>0</v>
      </c>
      <c r="BU268">
        <f>(BF268-BE268)/(BF268-AY268)</f>
        <v>0</v>
      </c>
      <c r="BV268">
        <f>(AZ268-BF268)/(AZ268-AY268)</f>
        <v>0</v>
      </c>
      <c r="BW268">
        <f>(BS268*BQ268/BE268)</f>
        <v>0</v>
      </c>
      <c r="BX268">
        <f>(1-BW268)</f>
        <v>0</v>
      </c>
      <c r="DG268">
        <f>$B$13*EF268+$C$13*EG268+$F$13*ER268*(1-EU268)</f>
        <v>0</v>
      </c>
      <c r="DH268">
        <f>DG268*DI268</f>
        <v>0</v>
      </c>
      <c r="DI268">
        <f>($B$13*$D$11+$C$13*$D$11+$F$13*((FE268+EW268)/MAX(FE268+EW268+FF268, 0.1)*$I$11+FF268/MAX(FE268+EW268+FF268, 0.1)*$J$11))/($B$13+$C$13+$F$13)</f>
        <v>0</v>
      </c>
      <c r="DJ268">
        <f>($B$13*$K$11+$C$13*$K$11+$F$13*((FE268+EW268)/MAX(FE268+EW268+FF268, 0.1)*$P$11+FF268/MAX(FE268+EW268+FF268, 0.1)*$Q$11))/($B$13+$C$13+$F$13)</f>
        <v>0</v>
      </c>
      <c r="DK268">
        <v>3.21</v>
      </c>
      <c r="DL268">
        <v>0.5</v>
      </c>
      <c r="DM268" t="s">
        <v>438</v>
      </c>
      <c r="DN268">
        <v>2</v>
      </c>
      <c r="DO268" t="b">
        <v>1</v>
      </c>
      <c r="DP268">
        <v>1759080186.214286</v>
      </c>
      <c r="DQ268">
        <v>882.5926785714286</v>
      </c>
      <c r="DR268">
        <v>925.9533928571429</v>
      </c>
      <c r="DS268">
        <v>21.50776785714286</v>
      </c>
      <c r="DT268">
        <v>19.38998571428571</v>
      </c>
      <c r="DU268">
        <v>883.1230714285714</v>
      </c>
      <c r="DV268">
        <v>21.22669285714286</v>
      </c>
      <c r="DW268">
        <v>499.9757142857143</v>
      </c>
      <c r="DX268">
        <v>90.88852857142857</v>
      </c>
      <c r="DY268">
        <v>0.06750153928571428</v>
      </c>
      <c r="DZ268">
        <v>28.57262142857143</v>
      </c>
      <c r="EA268">
        <v>29.989425</v>
      </c>
      <c r="EB268">
        <v>999.9000000000002</v>
      </c>
      <c r="EC268">
        <v>0</v>
      </c>
      <c r="ED268">
        <v>0</v>
      </c>
      <c r="EE268">
        <v>9982.544642857143</v>
      </c>
      <c r="EF268">
        <v>0</v>
      </c>
      <c r="EG268">
        <v>11.04185357142857</v>
      </c>
      <c r="EH268">
        <v>-43.36057857142858</v>
      </c>
      <c r="EI268">
        <v>901.9923214285715</v>
      </c>
      <c r="EJ268">
        <v>944.26225</v>
      </c>
      <c r="EK268">
        <v>2.117786071428571</v>
      </c>
      <c r="EL268">
        <v>925.9533928571429</v>
      </c>
      <c r="EM268">
        <v>19.38998571428571</v>
      </c>
      <c r="EN268">
        <v>1.954809642857143</v>
      </c>
      <c r="EO268">
        <v>1.762326785714286</v>
      </c>
      <c r="EP268">
        <v>17.08297142857143</v>
      </c>
      <c r="EQ268">
        <v>15.45657142857143</v>
      </c>
      <c r="ER268">
        <v>2000.014642857143</v>
      </c>
      <c r="ES268">
        <v>0.9799978928571426</v>
      </c>
      <c r="ET268">
        <v>0.02000181071428572</v>
      </c>
      <c r="EU268">
        <v>0</v>
      </c>
      <c r="EV268">
        <v>473.5382857142857</v>
      </c>
      <c r="EW268">
        <v>5.00078</v>
      </c>
      <c r="EX268">
        <v>9266.424999999999</v>
      </c>
      <c r="EY268">
        <v>16379.75357142857</v>
      </c>
      <c r="EZ268">
        <v>39.55339285714285</v>
      </c>
      <c r="FA268">
        <v>40.51992857142857</v>
      </c>
      <c r="FB268">
        <v>39.85471428571428</v>
      </c>
      <c r="FC268">
        <v>40.06446428571429</v>
      </c>
      <c r="FD268">
        <v>40.54225</v>
      </c>
      <c r="FE268">
        <v>1955.105357142857</v>
      </c>
      <c r="FF268">
        <v>39.9</v>
      </c>
      <c r="FG268">
        <v>0</v>
      </c>
      <c r="FH268">
        <v>1759080186.2</v>
      </c>
      <c r="FI268">
        <v>0</v>
      </c>
      <c r="FJ268">
        <v>473.5745</v>
      </c>
      <c r="FK268">
        <v>5.314564116992242</v>
      </c>
      <c r="FL268">
        <v>99.65435903352437</v>
      </c>
      <c r="FM268">
        <v>9266.982692307693</v>
      </c>
      <c r="FN268">
        <v>15</v>
      </c>
      <c r="FO268">
        <v>0</v>
      </c>
      <c r="FP268" t="s">
        <v>439</v>
      </c>
      <c r="FQ268">
        <v>1746989605.5</v>
      </c>
      <c r="FR268">
        <v>1746989593.5</v>
      </c>
      <c r="FS268">
        <v>0</v>
      </c>
      <c r="FT268">
        <v>-0.274</v>
      </c>
      <c r="FU268">
        <v>-0.002</v>
      </c>
      <c r="FV268">
        <v>2.549</v>
      </c>
      <c r="FW268">
        <v>0.129</v>
      </c>
      <c r="FX268">
        <v>420</v>
      </c>
      <c r="FY268">
        <v>17</v>
      </c>
      <c r="FZ268">
        <v>0.02</v>
      </c>
      <c r="GA268">
        <v>0.04</v>
      </c>
      <c r="GB268">
        <v>-43.38049512195122</v>
      </c>
      <c r="GC268">
        <v>0.05029337979083315</v>
      </c>
      <c r="GD268">
        <v>0.09022856870388103</v>
      </c>
      <c r="GE268">
        <v>1</v>
      </c>
      <c r="GF268">
        <v>473.2610882352942</v>
      </c>
      <c r="GG268">
        <v>5.145897638446079</v>
      </c>
      <c r="GH268">
        <v>0.5451596294905714</v>
      </c>
      <c r="GI268">
        <v>0</v>
      </c>
      <c r="GJ268">
        <v>2.115523414634147</v>
      </c>
      <c r="GK268">
        <v>0.03268181184669105</v>
      </c>
      <c r="GL268">
        <v>0.01078844562817005</v>
      </c>
      <c r="GM268">
        <v>1</v>
      </c>
      <c r="GN268">
        <v>2</v>
      </c>
      <c r="GO268">
        <v>3</v>
      </c>
      <c r="GP268" t="s">
        <v>446</v>
      </c>
      <c r="GQ268">
        <v>3.10175</v>
      </c>
      <c r="GR268">
        <v>2.72588</v>
      </c>
      <c r="GS268">
        <v>0.151655</v>
      </c>
      <c r="GT268">
        <v>0.156283</v>
      </c>
      <c r="GU268">
        <v>0.100071</v>
      </c>
      <c r="GV268">
        <v>0.0943551</v>
      </c>
      <c r="GW268">
        <v>22157.5</v>
      </c>
      <c r="GX268">
        <v>20023.2</v>
      </c>
      <c r="GY268">
        <v>26682.7</v>
      </c>
      <c r="GZ268">
        <v>23954.8</v>
      </c>
      <c r="HA268">
        <v>38429.5</v>
      </c>
      <c r="HB268">
        <v>32080.6</v>
      </c>
      <c r="HC268">
        <v>46591.2</v>
      </c>
      <c r="HD268">
        <v>37900.8</v>
      </c>
      <c r="HE268">
        <v>1.8681</v>
      </c>
      <c r="HF268">
        <v>1.8617</v>
      </c>
      <c r="HG268">
        <v>0.125866</v>
      </c>
      <c r="HH268">
        <v>0</v>
      </c>
      <c r="HI268">
        <v>27.9547</v>
      </c>
      <c r="HJ268">
        <v>999.9</v>
      </c>
      <c r="HK268">
        <v>46.7</v>
      </c>
      <c r="HL268">
        <v>31.4</v>
      </c>
      <c r="HM268">
        <v>23.7162</v>
      </c>
      <c r="HN268">
        <v>61.281</v>
      </c>
      <c r="HO268">
        <v>22.0593</v>
      </c>
      <c r="HP268">
        <v>1</v>
      </c>
      <c r="HQ268">
        <v>0.145912</v>
      </c>
      <c r="HR268">
        <v>0.271133</v>
      </c>
      <c r="HS268">
        <v>20.2806</v>
      </c>
      <c r="HT268">
        <v>5.21085</v>
      </c>
      <c r="HU268">
        <v>11.9797</v>
      </c>
      <c r="HV268">
        <v>4.9633</v>
      </c>
      <c r="HW268">
        <v>3.2744</v>
      </c>
      <c r="HX268">
        <v>9999</v>
      </c>
      <c r="HY268">
        <v>9999</v>
      </c>
      <c r="HZ268">
        <v>9999</v>
      </c>
      <c r="IA268">
        <v>33</v>
      </c>
      <c r="IB268">
        <v>1.86394</v>
      </c>
      <c r="IC268">
        <v>1.86013</v>
      </c>
      <c r="ID268">
        <v>1.85837</v>
      </c>
      <c r="IE268">
        <v>1.85976</v>
      </c>
      <c r="IF268">
        <v>1.85989</v>
      </c>
      <c r="IG268">
        <v>1.85837</v>
      </c>
      <c r="IH268">
        <v>1.85745</v>
      </c>
      <c r="II268">
        <v>1.85242</v>
      </c>
      <c r="IJ268">
        <v>0</v>
      </c>
      <c r="IK268">
        <v>0</v>
      </c>
      <c r="IL268">
        <v>0</v>
      </c>
      <c r="IM268">
        <v>0</v>
      </c>
      <c r="IN268" t="s">
        <v>441</v>
      </c>
      <c r="IO268" t="s">
        <v>442</v>
      </c>
      <c r="IP268" t="s">
        <v>443</v>
      </c>
      <c r="IQ268" t="s">
        <v>443</v>
      </c>
      <c r="IR268" t="s">
        <v>443</v>
      </c>
      <c r="IS268" t="s">
        <v>443</v>
      </c>
      <c r="IT268">
        <v>0</v>
      </c>
      <c r="IU268">
        <v>100</v>
      </c>
      <c r="IV268">
        <v>100</v>
      </c>
      <c r="IW268">
        <v>-0.502</v>
      </c>
      <c r="IX268">
        <v>0.2805</v>
      </c>
      <c r="IY268">
        <v>-0.819046093373875</v>
      </c>
      <c r="IZ268">
        <v>-0.0008311593448893811</v>
      </c>
      <c r="JA268">
        <v>1.768286430498992E-06</v>
      </c>
      <c r="JB268">
        <v>-5.176383660599935E-10</v>
      </c>
      <c r="JC268">
        <v>0.01793090377665582</v>
      </c>
      <c r="JD268">
        <v>0.002652576625932546</v>
      </c>
      <c r="JE268">
        <v>0.0004569377311329863</v>
      </c>
      <c r="JF268">
        <v>1.003524486243527E-07</v>
      </c>
      <c r="JG268">
        <v>2</v>
      </c>
      <c r="JH268">
        <v>1975</v>
      </c>
      <c r="JI268">
        <v>1</v>
      </c>
      <c r="JJ268">
        <v>26</v>
      </c>
      <c r="JK268">
        <v>201509.8</v>
      </c>
      <c r="JL268">
        <v>201510</v>
      </c>
      <c r="JM268">
        <v>2.22046</v>
      </c>
      <c r="JN268">
        <v>2.62451</v>
      </c>
      <c r="JO268">
        <v>1.49658</v>
      </c>
      <c r="JP268">
        <v>2.34497</v>
      </c>
      <c r="JQ268">
        <v>1.54907</v>
      </c>
      <c r="JR268">
        <v>2.37793</v>
      </c>
      <c r="JS268">
        <v>36.2929</v>
      </c>
      <c r="JT268">
        <v>24.1751</v>
      </c>
      <c r="JU268">
        <v>18</v>
      </c>
      <c r="JV268">
        <v>483.177</v>
      </c>
      <c r="JW268">
        <v>493.76</v>
      </c>
      <c r="JX268">
        <v>27.0344</v>
      </c>
      <c r="JY268">
        <v>29.1419</v>
      </c>
      <c r="JZ268">
        <v>30.0002</v>
      </c>
      <c r="KA268">
        <v>29.3093</v>
      </c>
      <c r="KB268">
        <v>29.2933</v>
      </c>
      <c r="KC268">
        <v>44.6852</v>
      </c>
      <c r="KD268">
        <v>20.757</v>
      </c>
      <c r="KE268">
        <v>79.14100000000001</v>
      </c>
      <c r="KF268">
        <v>27.0375</v>
      </c>
      <c r="KG268">
        <v>975.58</v>
      </c>
      <c r="KH268">
        <v>19.3878</v>
      </c>
      <c r="KI268">
        <v>101.87</v>
      </c>
      <c r="KJ268">
        <v>91.401</v>
      </c>
    </row>
    <row r="269" spans="1:296">
      <c r="A269">
        <v>251</v>
      </c>
      <c r="B269">
        <v>1759080199</v>
      </c>
      <c r="C269">
        <v>7115.900000095367</v>
      </c>
      <c r="D269" t="s">
        <v>947</v>
      </c>
      <c r="E269" t="s">
        <v>948</v>
      </c>
      <c r="F269">
        <v>5</v>
      </c>
      <c r="G269" t="s">
        <v>832</v>
      </c>
      <c r="H269">
        <v>1759080191.5</v>
      </c>
      <c r="I269">
        <f>(J269)/1000</f>
        <v>0</v>
      </c>
      <c r="J269">
        <f>IF(DO269, AM269, AG269)</f>
        <v>0</v>
      </c>
      <c r="K269">
        <f>IF(DO269, AH269, AF269)</f>
        <v>0</v>
      </c>
      <c r="L269">
        <f>DQ269 - IF(AT269&gt;1, K269*DK269*100.0/(AV269), 0)</f>
        <v>0</v>
      </c>
      <c r="M269">
        <f>((S269-I269/2)*L269-K269)/(S269+I269/2)</f>
        <v>0</v>
      </c>
      <c r="N269">
        <f>M269*(DX269+DY269)/1000.0</f>
        <v>0</v>
      </c>
      <c r="O269">
        <f>(DQ269 - IF(AT269&gt;1, K269*DK269*100.0/(AV269), 0))*(DX269+DY269)/1000.0</f>
        <v>0</v>
      </c>
      <c r="P269">
        <f>2.0/((1/R269-1/Q269)+SIGN(R269)*SQRT((1/R269-1/Q269)*(1/R269-1/Q269) + 4*DL269/((DL269+1)*(DL269+1))*(2*1/R269*1/Q269-1/Q269*1/Q269)))</f>
        <v>0</v>
      </c>
      <c r="Q269">
        <f>IF(LEFT(DM269,1)&lt;&gt;"0",IF(LEFT(DM269,1)="1",3.0,DN269),$D$5+$E$5*(EE269*DX269/($K$5*1000))+$F$5*(EE269*DX269/($K$5*1000))*MAX(MIN(DK269,$J$5),$I$5)*MAX(MIN(DK269,$J$5),$I$5)+$G$5*MAX(MIN(DK269,$J$5),$I$5)*(EE269*DX269/($K$5*1000))+$H$5*(EE269*DX269/($K$5*1000))*(EE269*DX269/($K$5*1000)))</f>
        <v>0</v>
      </c>
      <c r="R269">
        <f>I269*(1000-(1000*0.61365*exp(17.502*V269/(240.97+V269))/(DX269+DY269)+DS269)/2)/(1000*0.61365*exp(17.502*V269/(240.97+V269))/(DX269+DY269)-DS269)</f>
        <v>0</v>
      </c>
      <c r="S269">
        <f>1/((DL269+1)/(P269/1.6)+1/(Q269/1.37)) + DL269/((DL269+1)/(P269/1.6) + DL269/(Q269/1.37))</f>
        <v>0</v>
      </c>
      <c r="T269">
        <f>(DG269*DJ269)</f>
        <v>0</v>
      </c>
      <c r="U269">
        <f>(DZ269+(T269+2*0.95*5.67E-8*(((DZ269+$B$9)+273)^4-(DZ269+273)^4)-44100*I269)/(1.84*29.3*Q269+8*0.95*5.67E-8*(DZ269+273)^3))</f>
        <v>0</v>
      </c>
      <c r="V269">
        <f>($C$9*EA269+$D$9*EB269+$E$9*U269)</f>
        <v>0</v>
      </c>
      <c r="W269">
        <f>0.61365*exp(17.502*V269/(240.97+V269))</f>
        <v>0</v>
      </c>
      <c r="X269">
        <f>(Y269/Z269*100)</f>
        <v>0</v>
      </c>
      <c r="Y269">
        <f>DS269*(DX269+DY269)/1000</f>
        <v>0</v>
      </c>
      <c r="Z269">
        <f>0.61365*exp(17.502*DZ269/(240.97+DZ269))</f>
        <v>0</v>
      </c>
      <c r="AA269">
        <f>(W269-DS269*(DX269+DY269)/1000)</f>
        <v>0</v>
      </c>
      <c r="AB269">
        <f>(-I269*44100)</f>
        <v>0</v>
      </c>
      <c r="AC269">
        <f>2*29.3*Q269*0.92*(DZ269-V269)</f>
        <v>0</v>
      </c>
      <c r="AD269">
        <f>2*0.95*5.67E-8*(((DZ269+$B$9)+273)^4-(V269+273)^4)</f>
        <v>0</v>
      </c>
      <c r="AE269">
        <f>T269+AD269+AB269+AC269</f>
        <v>0</v>
      </c>
      <c r="AF269">
        <f>DW269*AT269*(DR269-DQ269*(1000-AT269*DT269)/(1000-AT269*DS269))/(100*DK269)</f>
        <v>0</v>
      </c>
      <c r="AG269">
        <f>1000*DW269*AT269*(DS269-DT269)/(100*DK269*(1000-AT269*DS269))</f>
        <v>0</v>
      </c>
      <c r="AH269">
        <f>(AI269 - AJ269 - DX269*1E3/(8.314*(DZ269+273.15)) * AL269/DW269 * AK269) * DW269/(100*DK269) * (1000 - DT269)/1000</f>
        <v>0</v>
      </c>
      <c r="AI269">
        <v>977.6094876901128</v>
      </c>
      <c r="AJ269">
        <v>944.3080545454544</v>
      </c>
      <c r="AK269">
        <v>3.460513694726786</v>
      </c>
      <c r="AL269">
        <v>65.07899341637443</v>
      </c>
      <c r="AM269">
        <f>(AO269 - AN269 + DX269*1E3/(8.314*(DZ269+273.15)) * AQ269/DW269 * AP269) * DW269/(100*DK269) * 1000/(1000 - AO269)</f>
        <v>0</v>
      </c>
      <c r="AN269">
        <v>19.38249964639779</v>
      </c>
      <c r="AO269">
        <v>21.47399030303029</v>
      </c>
      <c r="AP269">
        <v>-0.0003502435005269871</v>
      </c>
      <c r="AQ269">
        <v>105.2538477165729</v>
      </c>
      <c r="AR269">
        <v>0</v>
      </c>
      <c r="AS269">
        <v>0</v>
      </c>
      <c r="AT269">
        <f>IF(AR269*$H$15&gt;=AV269,1.0,(AV269/(AV269-AR269*$H$15)))</f>
        <v>0</v>
      </c>
      <c r="AU269">
        <f>(AT269-1)*100</f>
        <v>0</v>
      </c>
      <c r="AV269">
        <f>MAX(0,($B$15+$C$15*EE269)/(1+$D$15*EE269)*DX269/(DZ269+273)*$E$15)</f>
        <v>0</v>
      </c>
      <c r="AW269" t="s">
        <v>437</v>
      </c>
      <c r="AX269" t="s">
        <v>437</v>
      </c>
      <c r="AY269">
        <v>0</v>
      </c>
      <c r="AZ269">
        <v>0</v>
      </c>
      <c r="BA269">
        <f>1-AY269/AZ269</f>
        <v>0</v>
      </c>
      <c r="BB269">
        <v>0</v>
      </c>
      <c r="BC269" t="s">
        <v>437</v>
      </c>
      <c r="BD269" t="s">
        <v>437</v>
      </c>
      <c r="BE269">
        <v>0</v>
      </c>
      <c r="BF269">
        <v>0</v>
      </c>
      <c r="BG269">
        <f>1-BE269/BF269</f>
        <v>0</v>
      </c>
      <c r="BH269">
        <v>0.5</v>
      </c>
      <c r="BI269">
        <f>DH269</f>
        <v>0</v>
      </c>
      <c r="BJ269">
        <f>K269</f>
        <v>0</v>
      </c>
      <c r="BK269">
        <f>BG269*BH269*BI269</f>
        <v>0</v>
      </c>
      <c r="BL269">
        <f>(BJ269-BB269)/BI269</f>
        <v>0</v>
      </c>
      <c r="BM269">
        <f>(AZ269-BF269)/BF269</f>
        <v>0</v>
      </c>
      <c r="BN269">
        <f>AY269/(BA269+AY269/BF269)</f>
        <v>0</v>
      </c>
      <c r="BO269" t="s">
        <v>437</v>
      </c>
      <c r="BP269">
        <v>0</v>
      </c>
      <c r="BQ269">
        <f>IF(BP269&lt;&gt;0, BP269, BN269)</f>
        <v>0</v>
      </c>
      <c r="BR269">
        <f>1-BQ269/BF269</f>
        <v>0</v>
      </c>
      <c r="BS269">
        <f>(BF269-BE269)/(BF269-BQ269)</f>
        <v>0</v>
      </c>
      <c r="BT269">
        <f>(AZ269-BF269)/(AZ269-BQ269)</f>
        <v>0</v>
      </c>
      <c r="BU269">
        <f>(BF269-BE269)/(BF269-AY269)</f>
        <v>0</v>
      </c>
      <c r="BV269">
        <f>(AZ269-BF269)/(AZ269-AY269)</f>
        <v>0</v>
      </c>
      <c r="BW269">
        <f>(BS269*BQ269/BE269)</f>
        <v>0</v>
      </c>
      <c r="BX269">
        <f>(1-BW269)</f>
        <v>0</v>
      </c>
      <c r="DG269">
        <f>$B$13*EF269+$C$13*EG269+$F$13*ER269*(1-EU269)</f>
        <v>0</v>
      </c>
      <c r="DH269">
        <f>DG269*DI269</f>
        <v>0</v>
      </c>
      <c r="DI269">
        <f>($B$13*$D$11+$C$13*$D$11+$F$13*((FE269+EW269)/MAX(FE269+EW269+FF269, 0.1)*$I$11+FF269/MAX(FE269+EW269+FF269, 0.1)*$J$11))/($B$13+$C$13+$F$13)</f>
        <v>0</v>
      </c>
      <c r="DJ269">
        <f>($B$13*$K$11+$C$13*$K$11+$F$13*((FE269+EW269)/MAX(FE269+EW269+FF269, 0.1)*$P$11+FF269/MAX(FE269+EW269+FF269, 0.1)*$Q$11))/($B$13+$C$13+$F$13)</f>
        <v>0</v>
      </c>
      <c r="DK269">
        <v>3.21</v>
      </c>
      <c r="DL269">
        <v>0.5</v>
      </c>
      <c r="DM269" t="s">
        <v>438</v>
      </c>
      <c r="DN269">
        <v>2</v>
      </c>
      <c r="DO269" t="b">
        <v>1</v>
      </c>
      <c r="DP269">
        <v>1759080191.5</v>
      </c>
      <c r="DQ269">
        <v>900.3701111111112</v>
      </c>
      <c r="DR269">
        <v>943.7771111111111</v>
      </c>
      <c r="DS269">
        <v>21.4912037037037</v>
      </c>
      <c r="DT269">
        <v>19.3799</v>
      </c>
      <c r="DU269">
        <v>900.8812222222223</v>
      </c>
      <c r="DV269">
        <v>21.21048148148148</v>
      </c>
      <c r="DW269">
        <v>499.9634814814814</v>
      </c>
      <c r="DX269">
        <v>90.88802222222222</v>
      </c>
      <c r="DY269">
        <v>0.06766066296296297</v>
      </c>
      <c r="DZ269">
        <v>28.57273333333333</v>
      </c>
      <c r="EA269">
        <v>29.99548518518518</v>
      </c>
      <c r="EB269">
        <v>999.9000000000001</v>
      </c>
      <c r="EC269">
        <v>0</v>
      </c>
      <c r="ED269">
        <v>0</v>
      </c>
      <c r="EE269">
        <v>9992.85074074074</v>
      </c>
      <c r="EF269">
        <v>0</v>
      </c>
      <c r="EG269">
        <v>11.04155185185185</v>
      </c>
      <c r="EH269">
        <v>-43.40690740740741</v>
      </c>
      <c r="EI269">
        <v>920.1449629629629</v>
      </c>
      <c r="EJ269">
        <v>962.4287407407407</v>
      </c>
      <c r="EK269">
        <v>2.111305555555556</v>
      </c>
      <c r="EL269">
        <v>943.7771111111111</v>
      </c>
      <c r="EM269">
        <v>19.3799</v>
      </c>
      <c r="EN269">
        <v>1.953293333333333</v>
      </c>
      <c r="EO269">
        <v>1.761401111111111</v>
      </c>
      <c r="EP269">
        <v>17.07071481481481</v>
      </c>
      <c r="EQ269">
        <v>15.44838518518519</v>
      </c>
      <c r="ER269">
        <v>1999.980740740741</v>
      </c>
      <c r="ES269">
        <v>0.9799975555555553</v>
      </c>
      <c r="ET269">
        <v>0.02000215185185186</v>
      </c>
      <c r="EU269">
        <v>0</v>
      </c>
      <c r="EV269">
        <v>473.9411111111111</v>
      </c>
      <c r="EW269">
        <v>5.00078</v>
      </c>
      <c r="EX269">
        <v>9275.059259259258</v>
      </c>
      <c r="EY269">
        <v>16379.46666666666</v>
      </c>
      <c r="EZ269">
        <v>39.55533333333332</v>
      </c>
      <c r="FA269">
        <v>40.51607407407408</v>
      </c>
      <c r="FB269">
        <v>39.86551851851851</v>
      </c>
      <c r="FC269">
        <v>40.05996296296295</v>
      </c>
      <c r="FD269">
        <v>40.55544444444445</v>
      </c>
      <c r="FE269">
        <v>1955.071481481481</v>
      </c>
      <c r="FF269">
        <v>39.9</v>
      </c>
      <c r="FG269">
        <v>0</v>
      </c>
      <c r="FH269">
        <v>1759080191</v>
      </c>
      <c r="FI269">
        <v>0</v>
      </c>
      <c r="FJ269">
        <v>473.9143461538462</v>
      </c>
      <c r="FK269">
        <v>4.428547004530632</v>
      </c>
      <c r="FL269">
        <v>97.56239301441806</v>
      </c>
      <c r="FM269">
        <v>9274.856923076923</v>
      </c>
      <c r="FN269">
        <v>15</v>
      </c>
      <c r="FO269">
        <v>0</v>
      </c>
      <c r="FP269" t="s">
        <v>439</v>
      </c>
      <c r="FQ269">
        <v>1746989605.5</v>
      </c>
      <c r="FR269">
        <v>1746989593.5</v>
      </c>
      <c r="FS269">
        <v>0</v>
      </c>
      <c r="FT269">
        <v>-0.274</v>
      </c>
      <c r="FU269">
        <v>-0.002</v>
      </c>
      <c r="FV269">
        <v>2.549</v>
      </c>
      <c r="FW269">
        <v>0.129</v>
      </c>
      <c r="FX269">
        <v>420</v>
      </c>
      <c r="FY269">
        <v>17</v>
      </c>
      <c r="FZ269">
        <v>0.02</v>
      </c>
      <c r="GA269">
        <v>0.04</v>
      </c>
      <c r="GB269">
        <v>-43.381015</v>
      </c>
      <c r="GC269">
        <v>-0.3410003752344372</v>
      </c>
      <c r="GD269">
        <v>0.09592103145296102</v>
      </c>
      <c r="GE269">
        <v>1</v>
      </c>
      <c r="GF269">
        <v>473.6969999999999</v>
      </c>
      <c r="GG269">
        <v>4.811948051850433</v>
      </c>
      <c r="GH269">
        <v>0.5215226575643068</v>
      </c>
      <c r="GI269">
        <v>0</v>
      </c>
      <c r="GJ269">
        <v>2.112878</v>
      </c>
      <c r="GK269">
        <v>-0.08872412757973784</v>
      </c>
      <c r="GL269">
        <v>0.01369592150970501</v>
      </c>
      <c r="GM269">
        <v>1</v>
      </c>
      <c r="GN269">
        <v>2</v>
      </c>
      <c r="GO269">
        <v>3</v>
      </c>
      <c r="GP269" t="s">
        <v>446</v>
      </c>
      <c r="GQ269">
        <v>3.10205</v>
      </c>
      <c r="GR269">
        <v>2.72582</v>
      </c>
      <c r="GS269">
        <v>0.153477</v>
      </c>
      <c r="GT269">
        <v>0.158075</v>
      </c>
      <c r="GU269">
        <v>0.100038</v>
      </c>
      <c r="GV269">
        <v>0.0943596</v>
      </c>
      <c r="GW269">
        <v>22109.7</v>
      </c>
      <c r="GX269">
        <v>19980.8</v>
      </c>
      <c r="GY269">
        <v>26682.6</v>
      </c>
      <c r="GZ269">
        <v>23955</v>
      </c>
      <c r="HA269">
        <v>38430.7</v>
      </c>
      <c r="HB269">
        <v>32080.3</v>
      </c>
      <c r="HC269">
        <v>46590.6</v>
      </c>
      <c r="HD269">
        <v>37900.4</v>
      </c>
      <c r="HE269">
        <v>1.86878</v>
      </c>
      <c r="HF269">
        <v>1.86138</v>
      </c>
      <c r="HG269">
        <v>0.125639</v>
      </c>
      <c r="HH269">
        <v>0</v>
      </c>
      <c r="HI269">
        <v>27.9523</v>
      </c>
      <c r="HJ269">
        <v>999.9</v>
      </c>
      <c r="HK269">
        <v>46.7</v>
      </c>
      <c r="HL269">
        <v>31.4</v>
      </c>
      <c r="HM269">
        <v>23.7145</v>
      </c>
      <c r="HN269">
        <v>60.871</v>
      </c>
      <c r="HO269">
        <v>22.0192</v>
      </c>
      <c r="HP269">
        <v>1</v>
      </c>
      <c r="HQ269">
        <v>0.146032</v>
      </c>
      <c r="HR269">
        <v>0.30906</v>
      </c>
      <c r="HS269">
        <v>20.2807</v>
      </c>
      <c r="HT269">
        <v>5.2119</v>
      </c>
      <c r="HU269">
        <v>11.98</v>
      </c>
      <c r="HV269">
        <v>4.96345</v>
      </c>
      <c r="HW269">
        <v>3.27438</v>
      </c>
      <c r="HX269">
        <v>9999</v>
      </c>
      <c r="HY269">
        <v>9999</v>
      </c>
      <c r="HZ269">
        <v>9999</v>
      </c>
      <c r="IA269">
        <v>33</v>
      </c>
      <c r="IB269">
        <v>1.86393</v>
      </c>
      <c r="IC269">
        <v>1.86011</v>
      </c>
      <c r="ID269">
        <v>1.85838</v>
      </c>
      <c r="IE269">
        <v>1.85974</v>
      </c>
      <c r="IF269">
        <v>1.85989</v>
      </c>
      <c r="IG269">
        <v>1.85837</v>
      </c>
      <c r="IH269">
        <v>1.85745</v>
      </c>
      <c r="II269">
        <v>1.85242</v>
      </c>
      <c r="IJ269">
        <v>0</v>
      </c>
      <c r="IK269">
        <v>0</v>
      </c>
      <c r="IL269">
        <v>0</v>
      </c>
      <c r="IM269">
        <v>0</v>
      </c>
      <c r="IN269" t="s">
        <v>441</v>
      </c>
      <c r="IO269" t="s">
        <v>442</v>
      </c>
      <c r="IP269" t="s">
        <v>443</v>
      </c>
      <c r="IQ269" t="s">
        <v>443</v>
      </c>
      <c r="IR269" t="s">
        <v>443</v>
      </c>
      <c r="IS269" t="s">
        <v>443</v>
      </c>
      <c r="IT269">
        <v>0</v>
      </c>
      <c r="IU269">
        <v>100</v>
      </c>
      <c r="IV269">
        <v>100</v>
      </c>
      <c r="IW269">
        <v>-0.483</v>
      </c>
      <c r="IX269">
        <v>0.2803</v>
      </c>
      <c r="IY269">
        <v>-0.819046093373875</v>
      </c>
      <c r="IZ269">
        <v>-0.0008311593448893811</v>
      </c>
      <c r="JA269">
        <v>1.768286430498992E-06</v>
      </c>
      <c r="JB269">
        <v>-5.176383660599935E-10</v>
      </c>
      <c r="JC269">
        <v>0.01793090377665582</v>
      </c>
      <c r="JD269">
        <v>0.002652576625932546</v>
      </c>
      <c r="JE269">
        <v>0.0004569377311329863</v>
      </c>
      <c r="JF269">
        <v>1.003524486243527E-07</v>
      </c>
      <c r="JG269">
        <v>2</v>
      </c>
      <c r="JH269">
        <v>1975</v>
      </c>
      <c r="JI269">
        <v>1</v>
      </c>
      <c r="JJ269">
        <v>26</v>
      </c>
      <c r="JK269">
        <v>201509.9</v>
      </c>
      <c r="JL269">
        <v>201510.1</v>
      </c>
      <c r="JM269">
        <v>2.25464</v>
      </c>
      <c r="JN269">
        <v>2.62207</v>
      </c>
      <c r="JO269">
        <v>1.49658</v>
      </c>
      <c r="JP269">
        <v>2.34497</v>
      </c>
      <c r="JQ269">
        <v>1.54907</v>
      </c>
      <c r="JR269">
        <v>2.40356</v>
      </c>
      <c r="JS269">
        <v>36.2929</v>
      </c>
      <c r="JT269">
        <v>24.1751</v>
      </c>
      <c r="JU269">
        <v>18</v>
      </c>
      <c r="JV269">
        <v>483.59</v>
      </c>
      <c r="JW269">
        <v>493.566</v>
      </c>
      <c r="JX269">
        <v>27.0398</v>
      </c>
      <c r="JY269">
        <v>29.1444</v>
      </c>
      <c r="JZ269">
        <v>30.0003</v>
      </c>
      <c r="KA269">
        <v>29.3118</v>
      </c>
      <c r="KB269">
        <v>29.2958</v>
      </c>
      <c r="KC269">
        <v>45.2323</v>
      </c>
      <c r="KD269">
        <v>20.757</v>
      </c>
      <c r="KE269">
        <v>79.14100000000001</v>
      </c>
      <c r="KF269">
        <v>27.0231</v>
      </c>
      <c r="KG269">
        <v>988.944</v>
      </c>
      <c r="KH269">
        <v>19.4037</v>
      </c>
      <c r="KI269">
        <v>101.869</v>
      </c>
      <c r="KJ269">
        <v>91.4007</v>
      </c>
    </row>
    <row r="270" spans="1:296">
      <c r="A270">
        <v>252</v>
      </c>
      <c r="B270">
        <v>1759080204</v>
      </c>
      <c r="C270">
        <v>7120.900000095367</v>
      </c>
      <c r="D270" t="s">
        <v>949</v>
      </c>
      <c r="E270" t="s">
        <v>950</v>
      </c>
      <c r="F270">
        <v>5</v>
      </c>
      <c r="G270" t="s">
        <v>832</v>
      </c>
      <c r="H270">
        <v>1759080196.214286</v>
      </c>
      <c r="I270">
        <f>(J270)/1000</f>
        <v>0</v>
      </c>
      <c r="J270">
        <f>IF(DO270, AM270, AG270)</f>
        <v>0</v>
      </c>
      <c r="K270">
        <f>IF(DO270, AH270, AF270)</f>
        <v>0</v>
      </c>
      <c r="L270">
        <f>DQ270 - IF(AT270&gt;1, K270*DK270*100.0/(AV270), 0)</f>
        <v>0</v>
      </c>
      <c r="M270">
        <f>((S270-I270/2)*L270-K270)/(S270+I270/2)</f>
        <v>0</v>
      </c>
      <c r="N270">
        <f>M270*(DX270+DY270)/1000.0</f>
        <v>0</v>
      </c>
      <c r="O270">
        <f>(DQ270 - IF(AT270&gt;1, K270*DK270*100.0/(AV270), 0))*(DX270+DY270)/1000.0</f>
        <v>0</v>
      </c>
      <c r="P270">
        <f>2.0/((1/R270-1/Q270)+SIGN(R270)*SQRT((1/R270-1/Q270)*(1/R270-1/Q270) + 4*DL270/((DL270+1)*(DL270+1))*(2*1/R270*1/Q270-1/Q270*1/Q270)))</f>
        <v>0</v>
      </c>
      <c r="Q270">
        <f>IF(LEFT(DM270,1)&lt;&gt;"0",IF(LEFT(DM270,1)="1",3.0,DN270),$D$5+$E$5*(EE270*DX270/($K$5*1000))+$F$5*(EE270*DX270/($K$5*1000))*MAX(MIN(DK270,$J$5),$I$5)*MAX(MIN(DK270,$J$5),$I$5)+$G$5*MAX(MIN(DK270,$J$5),$I$5)*(EE270*DX270/($K$5*1000))+$H$5*(EE270*DX270/($K$5*1000))*(EE270*DX270/($K$5*1000)))</f>
        <v>0</v>
      </c>
      <c r="R270">
        <f>I270*(1000-(1000*0.61365*exp(17.502*V270/(240.97+V270))/(DX270+DY270)+DS270)/2)/(1000*0.61365*exp(17.502*V270/(240.97+V270))/(DX270+DY270)-DS270)</f>
        <v>0</v>
      </c>
      <c r="S270">
        <f>1/((DL270+1)/(P270/1.6)+1/(Q270/1.37)) + DL270/((DL270+1)/(P270/1.6) + DL270/(Q270/1.37))</f>
        <v>0</v>
      </c>
      <c r="T270">
        <f>(DG270*DJ270)</f>
        <v>0</v>
      </c>
      <c r="U270">
        <f>(DZ270+(T270+2*0.95*5.67E-8*(((DZ270+$B$9)+273)^4-(DZ270+273)^4)-44100*I270)/(1.84*29.3*Q270+8*0.95*5.67E-8*(DZ270+273)^3))</f>
        <v>0</v>
      </c>
      <c r="V270">
        <f>($C$9*EA270+$D$9*EB270+$E$9*U270)</f>
        <v>0</v>
      </c>
      <c r="W270">
        <f>0.61365*exp(17.502*V270/(240.97+V270))</f>
        <v>0</v>
      </c>
      <c r="X270">
        <f>(Y270/Z270*100)</f>
        <v>0</v>
      </c>
      <c r="Y270">
        <f>DS270*(DX270+DY270)/1000</f>
        <v>0</v>
      </c>
      <c r="Z270">
        <f>0.61365*exp(17.502*DZ270/(240.97+DZ270))</f>
        <v>0</v>
      </c>
      <c r="AA270">
        <f>(W270-DS270*(DX270+DY270)/1000)</f>
        <v>0</v>
      </c>
      <c r="AB270">
        <f>(-I270*44100)</f>
        <v>0</v>
      </c>
      <c r="AC270">
        <f>2*29.3*Q270*0.92*(DZ270-V270)</f>
        <v>0</v>
      </c>
      <c r="AD270">
        <f>2*0.95*5.67E-8*(((DZ270+$B$9)+273)^4-(V270+273)^4)</f>
        <v>0</v>
      </c>
      <c r="AE270">
        <f>T270+AD270+AB270+AC270</f>
        <v>0</v>
      </c>
      <c r="AF270">
        <f>DW270*AT270*(DR270-DQ270*(1000-AT270*DT270)/(1000-AT270*DS270))/(100*DK270)</f>
        <v>0</v>
      </c>
      <c r="AG270">
        <f>1000*DW270*AT270*(DS270-DT270)/(100*DK270*(1000-AT270*DS270))</f>
        <v>0</v>
      </c>
      <c r="AH270">
        <f>(AI270 - AJ270 - DX270*1E3/(8.314*(DZ270+273.15)) * AL270/DW270 * AK270) * DW270/(100*DK270) * (1000 - DT270)/1000</f>
        <v>0</v>
      </c>
      <c r="AI270">
        <v>994.2015984573743</v>
      </c>
      <c r="AJ270">
        <v>961.1364848484844</v>
      </c>
      <c r="AK270">
        <v>3.341139506672913</v>
      </c>
      <c r="AL270">
        <v>65.07899341637443</v>
      </c>
      <c r="AM270">
        <f>(AO270 - AN270 + DX270*1E3/(8.314*(DZ270+273.15)) * AQ270/DW270 * AP270) * DW270/(100*DK270) * 1000/(1000 - AO270)</f>
        <v>0</v>
      </c>
      <c r="AN270">
        <v>19.38754305898991</v>
      </c>
      <c r="AO270">
        <v>21.46761575757575</v>
      </c>
      <c r="AP270">
        <v>-0.0001541436138106001</v>
      </c>
      <c r="AQ270">
        <v>105.2538477165729</v>
      </c>
      <c r="AR270">
        <v>0</v>
      </c>
      <c r="AS270">
        <v>0</v>
      </c>
      <c r="AT270">
        <f>IF(AR270*$H$15&gt;=AV270,1.0,(AV270/(AV270-AR270*$H$15)))</f>
        <v>0</v>
      </c>
      <c r="AU270">
        <f>(AT270-1)*100</f>
        <v>0</v>
      </c>
      <c r="AV270">
        <f>MAX(0,($B$15+$C$15*EE270)/(1+$D$15*EE270)*DX270/(DZ270+273)*$E$15)</f>
        <v>0</v>
      </c>
      <c r="AW270" t="s">
        <v>437</v>
      </c>
      <c r="AX270" t="s">
        <v>437</v>
      </c>
      <c r="AY270">
        <v>0</v>
      </c>
      <c r="AZ270">
        <v>0</v>
      </c>
      <c r="BA270">
        <f>1-AY270/AZ270</f>
        <v>0</v>
      </c>
      <c r="BB270">
        <v>0</v>
      </c>
      <c r="BC270" t="s">
        <v>437</v>
      </c>
      <c r="BD270" t="s">
        <v>437</v>
      </c>
      <c r="BE270">
        <v>0</v>
      </c>
      <c r="BF270">
        <v>0</v>
      </c>
      <c r="BG270">
        <f>1-BE270/BF270</f>
        <v>0</v>
      </c>
      <c r="BH270">
        <v>0.5</v>
      </c>
      <c r="BI270">
        <f>DH270</f>
        <v>0</v>
      </c>
      <c r="BJ270">
        <f>K270</f>
        <v>0</v>
      </c>
      <c r="BK270">
        <f>BG270*BH270*BI270</f>
        <v>0</v>
      </c>
      <c r="BL270">
        <f>(BJ270-BB270)/BI270</f>
        <v>0</v>
      </c>
      <c r="BM270">
        <f>(AZ270-BF270)/BF270</f>
        <v>0</v>
      </c>
      <c r="BN270">
        <f>AY270/(BA270+AY270/BF270)</f>
        <v>0</v>
      </c>
      <c r="BO270" t="s">
        <v>437</v>
      </c>
      <c r="BP270">
        <v>0</v>
      </c>
      <c r="BQ270">
        <f>IF(BP270&lt;&gt;0, BP270, BN270)</f>
        <v>0</v>
      </c>
      <c r="BR270">
        <f>1-BQ270/BF270</f>
        <v>0</v>
      </c>
      <c r="BS270">
        <f>(BF270-BE270)/(BF270-BQ270)</f>
        <v>0</v>
      </c>
      <c r="BT270">
        <f>(AZ270-BF270)/(AZ270-BQ270)</f>
        <v>0</v>
      </c>
      <c r="BU270">
        <f>(BF270-BE270)/(BF270-AY270)</f>
        <v>0</v>
      </c>
      <c r="BV270">
        <f>(AZ270-BF270)/(AZ270-AY270)</f>
        <v>0</v>
      </c>
      <c r="BW270">
        <f>(BS270*BQ270/BE270)</f>
        <v>0</v>
      </c>
      <c r="BX270">
        <f>(1-BW270)</f>
        <v>0</v>
      </c>
      <c r="DG270">
        <f>$B$13*EF270+$C$13*EG270+$F$13*ER270*(1-EU270)</f>
        <v>0</v>
      </c>
      <c r="DH270">
        <f>DG270*DI270</f>
        <v>0</v>
      </c>
      <c r="DI270">
        <f>($B$13*$D$11+$C$13*$D$11+$F$13*((FE270+EW270)/MAX(FE270+EW270+FF270, 0.1)*$I$11+FF270/MAX(FE270+EW270+FF270, 0.1)*$J$11))/($B$13+$C$13+$F$13)</f>
        <v>0</v>
      </c>
      <c r="DJ270">
        <f>($B$13*$K$11+$C$13*$K$11+$F$13*((FE270+EW270)/MAX(FE270+EW270+FF270, 0.1)*$P$11+FF270/MAX(FE270+EW270+FF270, 0.1)*$Q$11))/($B$13+$C$13+$F$13)</f>
        <v>0</v>
      </c>
      <c r="DK270">
        <v>3.21</v>
      </c>
      <c r="DL270">
        <v>0.5</v>
      </c>
      <c r="DM270" t="s">
        <v>438</v>
      </c>
      <c r="DN270">
        <v>2</v>
      </c>
      <c r="DO270" t="b">
        <v>1</v>
      </c>
      <c r="DP270">
        <v>1759080196.214286</v>
      </c>
      <c r="DQ270">
        <v>916.2356785714286</v>
      </c>
      <c r="DR270">
        <v>959.4203928571427</v>
      </c>
      <c r="DS270">
        <v>21.47970357142857</v>
      </c>
      <c r="DT270">
        <v>19.38266428571429</v>
      </c>
      <c r="DU270">
        <v>916.7293214285712</v>
      </c>
      <c r="DV270">
        <v>21.19922500000001</v>
      </c>
      <c r="DW270">
        <v>500.0216785714286</v>
      </c>
      <c r="DX270">
        <v>90.88723928571427</v>
      </c>
      <c r="DY270">
        <v>0.06749987142857143</v>
      </c>
      <c r="DZ270">
        <v>28.57265</v>
      </c>
      <c r="EA270">
        <v>30.00003928571429</v>
      </c>
      <c r="EB270">
        <v>999.9000000000002</v>
      </c>
      <c r="EC270">
        <v>0</v>
      </c>
      <c r="ED270">
        <v>0</v>
      </c>
      <c r="EE270">
        <v>10004.75428571429</v>
      </c>
      <c r="EF270">
        <v>0</v>
      </c>
      <c r="EG270">
        <v>11.04239642857143</v>
      </c>
      <c r="EH270">
        <v>-43.18479642857143</v>
      </c>
      <c r="EI270">
        <v>936.3479642857144</v>
      </c>
      <c r="EJ270">
        <v>978.3838928571429</v>
      </c>
      <c r="EK270">
        <v>2.097033928571428</v>
      </c>
      <c r="EL270">
        <v>959.4203928571427</v>
      </c>
      <c r="EM270">
        <v>19.38266428571429</v>
      </c>
      <c r="EN270">
        <v>1.952231071428571</v>
      </c>
      <c r="EO270">
        <v>1.7616375</v>
      </c>
      <c r="EP270">
        <v>17.06213214285714</v>
      </c>
      <c r="EQ270">
        <v>15.45048214285714</v>
      </c>
      <c r="ER270">
        <v>1999.992142857142</v>
      </c>
      <c r="ES270">
        <v>0.9799976785714283</v>
      </c>
      <c r="ET270">
        <v>0.020002025</v>
      </c>
      <c r="EU270">
        <v>0</v>
      </c>
      <c r="EV270">
        <v>474.3013214285715</v>
      </c>
      <c r="EW270">
        <v>5.00078</v>
      </c>
      <c r="EX270">
        <v>9282.747499999999</v>
      </c>
      <c r="EY270">
        <v>16379.56071428572</v>
      </c>
      <c r="EZ270">
        <v>39.54885714285713</v>
      </c>
      <c r="FA270">
        <v>40.51992857142857</v>
      </c>
      <c r="FB270">
        <v>39.83682142857141</v>
      </c>
      <c r="FC270">
        <v>40.05328571428571</v>
      </c>
      <c r="FD270">
        <v>40.55342857142858</v>
      </c>
      <c r="FE270">
        <v>1955.082857142857</v>
      </c>
      <c r="FF270">
        <v>39.9</v>
      </c>
      <c r="FG270">
        <v>0</v>
      </c>
      <c r="FH270">
        <v>1759080196.4</v>
      </c>
      <c r="FI270">
        <v>0</v>
      </c>
      <c r="FJ270">
        <v>474.35536</v>
      </c>
      <c r="FK270">
        <v>4.144153830802949</v>
      </c>
      <c r="FL270">
        <v>96.47076906279024</v>
      </c>
      <c r="FM270">
        <v>9284.1016</v>
      </c>
      <c r="FN270">
        <v>15</v>
      </c>
      <c r="FO270">
        <v>0</v>
      </c>
      <c r="FP270" t="s">
        <v>439</v>
      </c>
      <c r="FQ270">
        <v>1746989605.5</v>
      </c>
      <c r="FR270">
        <v>1746989593.5</v>
      </c>
      <c r="FS270">
        <v>0</v>
      </c>
      <c r="FT270">
        <v>-0.274</v>
      </c>
      <c r="FU270">
        <v>-0.002</v>
      </c>
      <c r="FV270">
        <v>2.549</v>
      </c>
      <c r="FW270">
        <v>0.129</v>
      </c>
      <c r="FX270">
        <v>420</v>
      </c>
      <c r="FY270">
        <v>17</v>
      </c>
      <c r="FZ270">
        <v>0.02</v>
      </c>
      <c r="GA270">
        <v>0.04</v>
      </c>
      <c r="GB270">
        <v>-43.28316341463415</v>
      </c>
      <c r="GC270">
        <v>1.713426480836249</v>
      </c>
      <c r="GD270">
        <v>0.2888839675549534</v>
      </c>
      <c r="GE270">
        <v>0</v>
      </c>
      <c r="GF270">
        <v>474.047</v>
      </c>
      <c r="GG270">
        <v>4.624048890291637</v>
      </c>
      <c r="GH270">
        <v>0.5079554751214734</v>
      </c>
      <c r="GI270">
        <v>0</v>
      </c>
      <c r="GJ270">
        <v>2.106995609756098</v>
      </c>
      <c r="GK270">
        <v>-0.1765371428571408</v>
      </c>
      <c r="GL270">
        <v>0.0175967770120998</v>
      </c>
      <c r="GM270">
        <v>0</v>
      </c>
      <c r="GN270">
        <v>0</v>
      </c>
      <c r="GO270">
        <v>3</v>
      </c>
      <c r="GP270" t="s">
        <v>458</v>
      </c>
      <c r="GQ270">
        <v>3.10219</v>
      </c>
      <c r="GR270">
        <v>2.72534</v>
      </c>
      <c r="GS270">
        <v>0.15523</v>
      </c>
      <c r="GT270">
        <v>0.159684</v>
      </c>
      <c r="GU270">
        <v>0.10002</v>
      </c>
      <c r="GV270">
        <v>0.0943788</v>
      </c>
      <c r="GW270">
        <v>22063.8</v>
      </c>
      <c r="GX270">
        <v>19942.4</v>
      </c>
      <c r="GY270">
        <v>26682.4</v>
      </c>
      <c r="GZ270">
        <v>23954.7</v>
      </c>
      <c r="HA270">
        <v>38432.1</v>
      </c>
      <c r="HB270">
        <v>32079.8</v>
      </c>
      <c r="HC270">
        <v>46591.1</v>
      </c>
      <c r="HD270">
        <v>37900.5</v>
      </c>
      <c r="HE270">
        <v>1.86915</v>
      </c>
      <c r="HF270">
        <v>1.8609</v>
      </c>
      <c r="HG270">
        <v>0.125803</v>
      </c>
      <c r="HH270">
        <v>0</v>
      </c>
      <c r="HI270">
        <v>27.9501</v>
      </c>
      <c r="HJ270">
        <v>999.9</v>
      </c>
      <c r="HK270">
        <v>46.7</v>
      </c>
      <c r="HL270">
        <v>31.4</v>
      </c>
      <c r="HM270">
        <v>23.716</v>
      </c>
      <c r="HN270">
        <v>61.121</v>
      </c>
      <c r="HO270">
        <v>21.8389</v>
      </c>
      <c r="HP270">
        <v>1</v>
      </c>
      <c r="HQ270">
        <v>0.146428</v>
      </c>
      <c r="HR270">
        <v>0.34564</v>
      </c>
      <c r="HS270">
        <v>20.2806</v>
      </c>
      <c r="HT270">
        <v>5.2119</v>
      </c>
      <c r="HU270">
        <v>11.98</v>
      </c>
      <c r="HV270">
        <v>4.96345</v>
      </c>
      <c r="HW270">
        <v>3.27453</v>
      </c>
      <c r="HX270">
        <v>9999</v>
      </c>
      <c r="HY270">
        <v>9999</v>
      </c>
      <c r="HZ270">
        <v>9999</v>
      </c>
      <c r="IA270">
        <v>33</v>
      </c>
      <c r="IB270">
        <v>1.86395</v>
      </c>
      <c r="IC270">
        <v>1.86013</v>
      </c>
      <c r="ID270">
        <v>1.85838</v>
      </c>
      <c r="IE270">
        <v>1.85974</v>
      </c>
      <c r="IF270">
        <v>1.85989</v>
      </c>
      <c r="IG270">
        <v>1.85837</v>
      </c>
      <c r="IH270">
        <v>1.85745</v>
      </c>
      <c r="II270">
        <v>1.85242</v>
      </c>
      <c r="IJ270">
        <v>0</v>
      </c>
      <c r="IK270">
        <v>0</v>
      </c>
      <c r="IL270">
        <v>0</v>
      </c>
      <c r="IM270">
        <v>0</v>
      </c>
      <c r="IN270" t="s">
        <v>441</v>
      </c>
      <c r="IO270" t="s">
        <v>442</v>
      </c>
      <c r="IP270" t="s">
        <v>443</v>
      </c>
      <c r="IQ270" t="s">
        <v>443</v>
      </c>
      <c r="IR270" t="s">
        <v>443</v>
      </c>
      <c r="IS270" t="s">
        <v>443</v>
      </c>
      <c r="IT270">
        <v>0</v>
      </c>
      <c r="IU270">
        <v>100</v>
      </c>
      <c r="IV270">
        <v>100</v>
      </c>
      <c r="IW270">
        <v>-0.465</v>
      </c>
      <c r="IX270">
        <v>0.2802</v>
      </c>
      <c r="IY270">
        <v>-0.819046093373875</v>
      </c>
      <c r="IZ270">
        <v>-0.0008311593448893811</v>
      </c>
      <c r="JA270">
        <v>1.768286430498992E-06</v>
      </c>
      <c r="JB270">
        <v>-5.176383660599935E-10</v>
      </c>
      <c r="JC270">
        <v>0.01793090377665582</v>
      </c>
      <c r="JD270">
        <v>0.002652576625932546</v>
      </c>
      <c r="JE270">
        <v>0.0004569377311329863</v>
      </c>
      <c r="JF270">
        <v>1.003524486243527E-07</v>
      </c>
      <c r="JG270">
        <v>2</v>
      </c>
      <c r="JH270">
        <v>1975</v>
      </c>
      <c r="JI270">
        <v>1</v>
      </c>
      <c r="JJ270">
        <v>26</v>
      </c>
      <c r="JK270">
        <v>201510</v>
      </c>
      <c r="JL270">
        <v>201510.2</v>
      </c>
      <c r="JM270">
        <v>2.28394</v>
      </c>
      <c r="JN270">
        <v>2.61719</v>
      </c>
      <c r="JO270">
        <v>1.49658</v>
      </c>
      <c r="JP270">
        <v>2.34497</v>
      </c>
      <c r="JQ270">
        <v>1.54907</v>
      </c>
      <c r="JR270">
        <v>2.44263</v>
      </c>
      <c r="JS270">
        <v>36.2929</v>
      </c>
      <c r="JT270">
        <v>24.1751</v>
      </c>
      <c r="JU270">
        <v>18</v>
      </c>
      <c r="JV270">
        <v>483.827</v>
      </c>
      <c r="JW270">
        <v>493.271</v>
      </c>
      <c r="JX270">
        <v>27.0283</v>
      </c>
      <c r="JY270">
        <v>29.146</v>
      </c>
      <c r="JZ270">
        <v>30.0004</v>
      </c>
      <c r="KA270">
        <v>29.3141</v>
      </c>
      <c r="KB270">
        <v>29.2982</v>
      </c>
      <c r="KC270">
        <v>45.8191</v>
      </c>
      <c r="KD270">
        <v>20.757</v>
      </c>
      <c r="KE270">
        <v>79.14100000000001</v>
      </c>
      <c r="KF270">
        <v>27.0224</v>
      </c>
      <c r="KG270">
        <v>1008.99</v>
      </c>
      <c r="KH270">
        <v>19.4221</v>
      </c>
      <c r="KI270">
        <v>101.869</v>
      </c>
      <c r="KJ270">
        <v>91.4004</v>
      </c>
    </row>
    <row r="271" spans="1:296">
      <c r="A271">
        <v>253</v>
      </c>
      <c r="B271">
        <v>1759080209</v>
      </c>
      <c r="C271">
        <v>7125.900000095367</v>
      </c>
      <c r="D271" t="s">
        <v>951</v>
      </c>
      <c r="E271" t="s">
        <v>952</v>
      </c>
      <c r="F271">
        <v>5</v>
      </c>
      <c r="G271" t="s">
        <v>832</v>
      </c>
      <c r="H271">
        <v>1759080201.5</v>
      </c>
      <c r="I271">
        <f>(J271)/1000</f>
        <v>0</v>
      </c>
      <c r="J271">
        <f>IF(DO271, AM271, AG271)</f>
        <v>0</v>
      </c>
      <c r="K271">
        <f>IF(DO271, AH271, AF271)</f>
        <v>0</v>
      </c>
      <c r="L271">
        <f>DQ271 - IF(AT271&gt;1, K271*DK271*100.0/(AV271), 0)</f>
        <v>0</v>
      </c>
      <c r="M271">
        <f>((S271-I271/2)*L271-K271)/(S271+I271/2)</f>
        <v>0</v>
      </c>
      <c r="N271">
        <f>M271*(DX271+DY271)/1000.0</f>
        <v>0</v>
      </c>
      <c r="O271">
        <f>(DQ271 - IF(AT271&gt;1, K271*DK271*100.0/(AV271), 0))*(DX271+DY271)/1000.0</f>
        <v>0</v>
      </c>
      <c r="P271">
        <f>2.0/((1/R271-1/Q271)+SIGN(R271)*SQRT((1/R271-1/Q271)*(1/R271-1/Q271) + 4*DL271/((DL271+1)*(DL271+1))*(2*1/R271*1/Q271-1/Q271*1/Q271)))</f>
        <v>0</v>
      </c>
      <c r="Q271">
        <f>IF(LEFT(DM271,1)&lt;&gt;"0",IF(LEFT(DM271,1)="1",3.0,DN271),$D$5+$E$5*(EE271*DX271/($K$5*1000))+$F$5*(EE271*DX271/($K$5*1000))*MAX(MIN(DK271,$J$5),$I$5)*MAX(MIN(DK271,$J$5),$I$5)+$G$5*MAX(MIN(DK271,$J$5),$I$5)*(EE271*DX271/($K$5*1000))+$H$5*(EE271*DX271/($K$5*1000))*(EE271*DX271/($K$5*1000)))</f>
        <v>0</v>
      </c>
      <c r="R271">
        <f>I271*(1000-(1000*0.61365*exp(17.502*V271/(240.97+V271))/(DX271+DY271)+DS271)/2)/(1000*0.61365*exp(17.502*V271/(240.97+V271))/(DX271+DY271)-DS271)</f>
        <v>0</v>
      </c>
      <c r="S271">
        <f>1/((DL271+1)/(P271/1.6)+1/(Q271/1.37)) + DL271/((DL271+1)/(P271/1.6) + DL271/(Q271/1.37))</f>
        <v>0</v>
      </c>
      <c r="T271">
        <f>(DG271*DJ271)</f>
        <v>0</v>
      </c>
      <c r="U271">
        <f>(DZ271+(T271+2*0.95*5.67E-8*(((DZ271+$B$9)+273)^4-(DZ271+273)^4)-44100*I271)/(1.84*29.3*Q271+8*0.95*5.67E-8*(DZ271+273)^3))</f>
        <v>0</v>
      </c>
      <c r="V271">
        <f>($C$9*EA271+$D$9*EB271+$E$9*U271)</f>
        <v>0</v>
      </c>
      <c r="W271">
        <f>0.61365*exp(17.502*V271/(240.97+V271))</f>
        <v>0</v>
      </c>
      <c r="X271">
        <f>(Y271/Z271*100)</f>
        <v>0</v>
      </c>
      <c r="Y271">
        <f>DS271*(DX271+DY271)/1000</f>
        <v>0</v>
      </c>
      <c r="Z271">
        <f>0.61365*exp(17.502*DZ271/(240.97+DZ271))</f>
        <v>0</v>
      </c>
      <c r="AA271">
        <f>(W271-DS271*(DX271+DY271)/1000)</f>
        <v>0</v>
      </c>
      <c r="AB271">
        <f>(-I271*44100)</f>
        <v>0</v>
      </c>
      <c r="AC271">
        <f>2*29.3*Q271*0.92*(DZ271-V271)</f>
        <v>0</v>
      </c>
      <c r="AD271">
        <f>2*0.95*5.67E-8*(((DZ271+$B$9)+273)^4-(V271+273)^4)</f>
        <v>0</v>
      </c>
      <c r="AE271">
        <f>T271+AD271+AB271+AC271</f>
        <v>0</v>
      </c>
      <c r="AF271">
        <f>DW271*AT271*(DR271-DQ271*(1000-AT271*DT271)/(1000-AT271*DS271))/(100*DK271)</f>
        <v>0</v>
      </c>
      <c r="AG271">
        <f>1000*DW271*AT271*(DS271-DT271)/(100*DK271*(1000-AT271*DS271))</f>
        <v>0</v>
      </c>
      <c r="AH271">
        <f>(AI271 - AJ271 - DX271*1E3/(8.314*(DZ271+273.15)) * AL271/DW271 * AK271) * DW271/(100*DK271) * (1000 - DT271)/1000</f>
        <v>0</v>
      </c>
      <c r="AI271">
        <v>1010.515983116357</v>
      </c>
      <c r="AJ271">
        <v>977.7485272727272</v>
      </c>
      <c r="AK271">
        <v>3.326374417263249</v>
      </c>
      <c r="AL271">
        <v>65.07899341637443</v>
      </c>
      <c r="AM271">
        <f>(AO271 - AN271 + DX271*1E3/(8.314*(DZ271+273.15)) * AQ271/DW271 * AP271) * DW271/(100*DK271) * 1000/(1000 - AO271)</f>
        <v>0</v>
      </c>
      <c r="AN271">
        <v>19.39087921557691</v>
      </c>
      <c r="AO271">
        <v>21.46042666666667</v>
      </c>
      <c r="AP271">
        <v>-0.0001575791149875378</v>
      </c>
      <c r="AQ271">
        <v>105.2538477165729</v>
      </c>
      <c r="AR271">
        <v>0</v>
      </c>
      <c r="AS271">
        <v>0</v>
      </c>
      <c r="AT271">
        <f>IF(AR271*$H$15&gt;=AV271,1.0,(AV271/(AV271-AR271*$H$15)))</f>
        <v>0</v>
      </c>
      <c r="AU271">
        <f>(AT271-1)*100</f>
        <v>0</v>
      </c>
      <c r="AV271">
        <f>MAX(0,($B$15+$C$15*EE271)/(1+$D$15*EE271)*DX271/(DZ271+273)*$E$15)</f>
        <v>0</v>
      </c>
      <c r="AW271" t="s">
        <v>437</v>
      </c>
      <c r="AX271" t="s">
        <v>437</v>
      </c>
      <c r="AY271">
        <v>0</v>
      </c>
      <c r="AZ271">
        <v>0</v>
      </c>
      <c r="BA271">
        <f>1-AY271/AZ271</f>
        <v>0</v>
      </c>
      <c r="BB271">
        <v>0</v>
      </c>
      <c r="BC271" t="s">
        <v>437</v>
      </c>
      <c r="BD271" t="s">
        <v>437</v>
      </c>
      <c r="BE271">
        <v>0</v>
      </c>
      <c r="BF271">
        <v>0</v>
      </c>
      <c r="BG271">
        <f>1-BE271/BF271</f>
        <v>0</v>
      </c>
      <c r="BH271">
        <v>0.5</v>
      </c>
      <c r="BI271">
        <f>DH271</f>
        <v>0</v>
      </c>
      <c r="BJ271">
        <f>K271</f>
        <v>0</v>
      </c>
      <c r="BK271">
        <f>BG271*BH271*BI271</f>
        <v>0</v>
      </c>
      <c r="BL271">
        <f>(BJ271-BB271)/BI271</f>
        <v>0</v>
      </c>
      <c r="BM271">
        <f>(AZ271-BF271)/BF271</f>
        <v>0</v>
      </c>
      <c r="BN271">
        <f>AY271/(BA271+AY271/BF271)</f>
        <v>0</v>
      </c>
      <c r="BO271" t="s">
        <v>437</v>
      </c>
      <c r="BP271">
        <v>0</v>
      </c>
      <c r="BQ271">
        <f>IF(BP271&lt;&gt;0, BP271, BN271)</f>
        <v>0</v>
      </c>
      <c r="BR271">
        <f>1-BQ271/BF271</f>
        <v>0</v>
      </c>
      <c r="BS271">
        <f>(BF271-BE271)/(BF271-BQ271)</f>
        <v>0</v>
      </c>
      <c r="BT271">
        <f>(AZ271-BF271)/(AZ271-BQ271)</f>
        <v>0</v>
      </c>
      <c r="BU271">
        <f>(BF271-BE271)/(BF271-AY271)</f>
        <v>0</v>
      </c>
      <c r="BV271">
        <f>(AZ271-BF271)/(AZ271-AY271)</f>
        <v>0</v>
      </c>
      <c r="BW271">
        <f>(BS271*BQ271/BE271)</f>
        <v>0</v>
      </c>
      <c r="BX271">
        <f>(1-BW271)</f>
        <v>0</v>
      </c>
      <c r="DG271">
        <f>$B$13*EF271+$C$13*EG271+$F$13*ER271*(1-EU271)</f>
        <v>0</v>
      </c>
      <c r="DH271">
        <f>DG271*DI271</f>
        <v>0</v>
      </c>
      <c r="DI271">
        <f>($B$13*$D$11+$C$13*$D$11+$F$13*((FE271+EW271)/MAX(FE271+EW271+FF271, 0.1)*$I$11+FF271/MAX(FE271+EW271+FF271, 0.1)*$J$11))/($B$13+$C$13+$F$13)</f>
        <v>0</v>
      </c>
      <c r="DJ271">
        <f>($B$13*$K$11+$C$13*$K$11+$F$13*((FE271+EW271)/MAX(FE271+EW271+FF271, 0.1)*$P$11+FF271/MAX(FE271+EW271+FF271, 0.1)*$Q$11))/($B$13+$C$13+$F$13)</f>
        <v>0</v>
      </c>
      <c r="DK271">
        <v>3.21</v>
      </c>
      <c r="DL271">
        <v>0.5</v>
      </c>
      <c r="DM271" t="s">
        <v>438</v>
      </c>
      <c r="DN271">
        <v>2</v>
      </c>
      <c r="DO271" t="b">
        <v>1</v>
      </c>
      <c r="DP271">
        <v>1759080201.5</v>
      </c>
      <c r="DQ271">
        <v>933.8254814814813</v>
      </c>
      <c r="DR271">
        <v>976.7683333333334</v>
      </c>
      <c r="DS271">
        <v>21.47097777777778</v>
      </c>
      <c r="DT271">
        <v>19.38652222222222</v>
      </c>
      <c r="DU271">
        <v>934.2996296296297</v>
      </c>
      <c r="DV271">
        <v>21.19068518518519</v>
      </c>
      <c r="DW271">
        <v>500.0577777777777</v>
      </c>
      <c r="DX271">
        <v>90.88755185185185</v>
      </c>
      <c r="DY271">
        <v>0.06732033333333333</v>
      </c>
      <c r="DZ271">
        <v>28.5736962962963</v>
      </c>
      <c r="EA271">
        <v>29.99935555555556</v>
      </c>
      <c r="EB271">
        <v>999.9000000000001</v>
      </c>
      <c r="EC271">
        <v>0</v>
      </c>
      <c r="ED271">
        <v>0</v>
      </c>
      <c r="EE271">
        <v>10015.29518518519</v>
      </c>
      <c r="EF271">
        <v>0</v>
      </c>
      <c r="EG271">
        <v>11.04605555555556</v>
      </c>
      <c r="EH271">
        <v>-42.94294814814815</v>
      </c>
      <c r="EI271">
        <v>954.3154074074074</v>
      </c>
      <c r="EJ271">
        <v>996.0787407407406</v>
      </c>
      <c r="EK271">
        <v>2.084451851851852</v>
      </c>
      <c r="EL271">
        <v>976.7683333333334</v>
      </c>
      <c r="EM271">
        <v>19.38652222222222</v>
      </c>
      <c r="EN271">
        <v>1.951444074074074</v>
      </c>
      <c r="EO271">
        <v>1.761994074074074</v>
      </c>
      <c r="EP271">
        <v>17.05577777777778</v>
      </c>
      <c r="EQ271">
        <v>15.45363703703704</v>
      </c>
      <c r="ER271">
        <v>1999.981851851852</v>
      </c>
      <c r="ES271">
        <v>0.9799975555555553</v>
      </c>
      <c r="ET271">
        <v>0.02000215185185185</v>
      </c>
      <c r="EU271">
        <v>0</v>
      </c>
      <c r="EV271">
        <v>474.6700740740741</v>
      </c>
      <c r="EW271">
        <v>5.00078</v>
      </c>
      <c r="EX271">
        <v>9290.88962962963</v>
      </c>
      <c r="EY271">
        <v>16379.47407407407</v>
      </c>
      <c r="EZ271">
        <v>39.54144444444444</v>
      </c>
      <c r="FA271">
        <v>40.50918518518519</v>
      </c>
      <c r="FB271">
        <v>39.86096296296297</v>
      </c>
      <c r="FC271">
        <v>40.04596296296296</v>
      </c>
      <c r="FD271">
        <v>40.55077777777777</v>
      </c>
      <c r="FE271">
        <v>1955.071851851852</v>
      </c>
      <c r="FF271">
        <v>39.9</v>
      </c>
      <c r="FG271">
        <v>0</v>
      </c>
      <c r="FH271">
        <v>1759080201.2</v>
      </c>
      <c r="FI271">
        <v>0</v>
      </c>
      <c r="FJ271">
        <v>474.67912</v>
      </c>
      <c r="FK271">
        <v>4.752692301303568</v>
      </c>
      <c r="FL271">
        <v>90.59153842467232</v>
      </c>
      <c r="FM271">
        <v>9291.467999999999</v>
      </c>
      <c r="FN271">
        <v>15</v>
      </c>
      <c r="FO271">
        <v>0</v>
      </c>
      <c r="FP271" t="s">
        <v>439</v>
      </c>
      <c r="FQ271">
        <v>1746989605.5</v>
      </c>
      <c r="FR271">
        <v>1746989593.5</v>
      </c>
      <c r="FS271">
        <v>0</v>
      </c>
      <c r="FT271">
        <v>-0.274</v>
      </c>
      <c r="FU271">
        <v>-0.002</v>
      </c>
      <c r="FV271">
        <v>2.549</v>
      </c>
      <c r="FW271">
        <v>0.129</v>
      </c>
      <c r="FX271">
        <v>420</v>
      </c>
      <c r="FY271">
        <v>17</v>
      </c>
      <c r="FZ271">
        <v>0.02</v>
      </c>
      <c r="GA271">
        <v>0.04</v>
      </c>
      <c r="GB271">
        <v>-43.07860975609756</v>
      </c>
      <c r="GC271">
        <v>3.367620209059237</v>
      </c>
      <c r="GD271">
        <v>0.4082659784663802</v>
      </c>
      <c r="GE271">
        <v>0</v>
      </c>
      <c r="GF271">
        <v>474.4380588235294</v>
      </c>
      <c r="GG271">
        <v>4.259923603727605</v>
      </c>
      <c r="GH271">
        <v>0.4859132663574258</v>
      </c>
      <c r="GI271">
        <v>0</v>
      </c>
      <c r="GJ271">
        <v>2.093188780487805</v>
      </c>
      <c r="GK271">
        <v>-0.1493753310104554</v>
      </c>
      <c r="GL271">
        <v>0.01484280168726324</v>
      </c>
      <c r="GM271">
        <v>0</v>
      </c>
      <c r="GN271">
        <v>0</v>
      </c>
      <c r="GO271">
        <v>3</v>
      </c>
      <c r="GP271" t="s">
        <v>458</v>
      </c>
      <c r="GQ271">
        <v>3.10223</v>
      </c>
      <c r="GR271">
        <v>2.72499</v>
      </c>
      <c r="GS271">
        <v>0.156953</v>
      </c>
      <c r="GT271">
        <v>0.161409</v>
      </c>
      <c r="GU271">
        <v>0.0999987</v>
      </c>
      <c r="GV271">
        <v>0.0943905</v>
      </c>
      <c r="GW271">
        <v>22018.8</v>
      </c>
      <c r="GX271">
        <v>19901.4</v>
      </c>
      <c r="GY271">
        <v>26682.4</v>
      </c>
      <c r="GZ271">
        <v>23954.7</v>
      </c>
      <c r="HA271">
        <v>38432.9</v>
      </c>
      <c r="HB271">
        <v>32079.5</v>
      </c>
      <c r="HC271">
        <v>46590.7</v>
      </c>
      <c r="HD271">
        <v>37900.4</v>
      </c>
      <c r="HE271">
        <v>1.8691</v>
      </c>
      <c r="HF271">
        <v>1.86097</v>
      </c>
      <c r="HG271">
        <v>0.125684</v>
      </c>
      <c r="HH271">
        <v>0</v>
      </c>
      <c r="HI271">
        <v>27.9469</v>
      </c>
      <c r="HJ271">
        <v>999.9</v>
      </c>
      <c r="HK271">
        <v>46.7</v>
      </c>
      <c r="HL271">
        <v>31.4</v>
      </c>
      <c r="HM271">
        <v>23.7135</v>
      </c>
      <c r="HN271">
        <v>60.771</v>
      </c>
      <c r="HO271">
        <v>21.7147</v>
      </c>
      <c r="HP271">
        <v>1</v>
      </c>
      <c r="HQ271">
        <v>0.146641</v>
      </c>
      <c r="HR271">
        <v>0.330112</v>
      </c>
      <c r="HS271">
        <v>20.2807</v>
      </c>
      <c r="HT271">
        <v>5.21205</v>
      </c>
      <c r="HU271">
        <v>11.98</v>
      </c>
      <c r="HV271">
        <v>4.96335</v>
      </c>
      <c r="HW271">
        <v>3.2744</v>
      </c>
      <c r="HX271">
        <v>9999</v>
      </c>
      <c r="HY271">
        <v>9999</v>
      </c>
      <c r="HZ271">
        <v>9999</v>
      </c>
      <c r="IA271">
        <v>33</v>
      </c>
      <c r="IB271">
        <v>1.86394</v>
      </c>
      <c r="IC271">
        <v>1.86012</v>
      </c>
      <c r="ID271">
        <v>1.85837</v>
      </c>
      <c r="IE271">
        <v>1.85975</v>
      </c>
      <c r="IF271">
        <v>1.85989</v>
      </c>
      <c r="IG271">
        <v>1.85837</v>
      </c>
      <c r="IH271">
        <v>1.85744</v>
      </c>
      <c r="II271">
        <v>1.85242</v>
      </c>
      <c r="IJ271">
        <v>0</v>
      </c>
      <c r="IK271">
        <v>0</v>
      </c>
      <c r="IL271">
        <v>0</v>
      </c>
      <c r="IM271">
        <v>0</v>
      </c>
      <c r="IN271" t="s">
        <v>441</v>
      </c>
      <c r="IO271" t="s">
        <v>442</v>
      </c>
      <c r="IP271" t="s">
        <v>443</v>
      </c>
      <c r="IQ271" t="s">
        <v>443</v>
      </c>
      <c r="IR271" t="s">
        <v>443</v>
      </c>
      <c r="IS271" t="s">
        <v>443</v>
      </c>
      <c r="IT271">
        <v>0</v>
      </c>
      <c r="IU271">
        <v>100</v>
      </c>
      <c r="IV271">
        <v>100</v>
      </c>
      <c r="IW271">
        <v>-0.447</v>
      </c>
      <c r="IX271">
        <v>0.28</v>
      </c>
      <c r="IY271">
        <v>-0.819046093373875</v>
      </c>
      <c r="IZ271">
        <v>-0.0008311593448893811</v>
      </c>
      <c r="JA271">
        <v>1.768286430498992E-06</v>
      </c>
      <c r="JB271">
        <v>-5.176383660599935E-10</v>
      </c>
      <c r="JC271">
        <v>0.01793090377665582</v>
      </c>
      <c r="JD271">
        <v>0.002652576625932546</v>
      </c>
      <c r="JE271">
        <v>0.0004569377311329863</v>
      </c>
      <c r="JF271">
        <v>1.003524486243527E-07</v>
      </c>
      <c r="JG271">
        <v>2</v>
      </c>
      <c r="JH271">
        <v>1975</v>
      </c>
      <c r="JI271">
        <v>1</v>
      </c>
      <c r="JJ271">
        <v>26</v>
      </c>
      <c r="JK271">
        <v>201510.1</v>
      </c>
      <c r="JL271">
        <v>201510.3</v>
      </c>
      <c r="JM271">
        <v>2.31567</v>
      </c>
      <c r="JN271">
        <v>2.61597</v>
      </c>
      <c r="JO271">
        <v>1.49658</v>
      </c>
      <c r="JP271">
        <v>2.34497</v>
      </c>
      <c r="JQ271">
        <v>1.54907</v>
      </c>
      <c r="JR271">
        <v>2.46216</v>
      </c>
      <c r="JS271">
        <v>36.2929</v>
      </c>
      <c r="JT271">
        <v>24.1838</v>
      </c>
      <c r="JU271">
        <v>18</v>
      </c>
      <c r="JV271">
        <v>483.816</v>
      </c>
      <c r="JW271">
        <v>493.343</v>
      </c>
      <c r="JX271">
        <v>27.0225</v>
      </c>
      <c r="JY271">
        <v>29.1486</v>
      </c>
      <c r="JZ271">
        <v>30.0003</v>
      </c>
      <c r="KA271">
        <v>29.3166</v>
      </c>
      <c r="KB271">
        <v>29.3008</v>
      </c>
      <c r="KC271">
        <v>46.4754</v>
      </c>
      <c r="KD271">
        <v>20.757</v>
      </c>
      <c r="KE271">
        <v>79.14100000000001</v>
      </c>
      <c r="KF271">
        <v>27.0231</v>
      </c>
      <c r="KG271">
        <v>1022.37</v>
      </c>
      <c r="KH271">
        <v>19.4431</v>
      </c>
      <c r="KI271">
        <v>101.869</v>
      </c>
      <c r="KJ271">
        <v>91.4002</v>
      </c>
    </row>
    <row r="272" spans="1:296">
      <c r="A272">
        <v>254</v>
      </c>
      <c r="B272">
        <v>1759080214</v>
      </c>
      <c r="C272">
        <v>7130.900000095367</v>
      </c>
      <c r="D272" t="s">
        <v>953</v>
      </c>
      <c r="E272" t="s">
        <v>954</v>
      </c>
      <c r="F272">
        <v>5</v>
      </c>
      <c r="G272" t="s">
        <v>832</v>
      </c>
      <c r="H272">
        <v>1759080206.214286</v>
      </c>
      <c r="I272">
        <f>(J272)/1000</f>
        <v>0</v>
      </c>
      <c r="J272">
        <f>IF(DO272, AM272, AG272)</f>
        <v>0</v>
      </c>
      <c r="K272">
        <f>IF(DO272, AH272, AF272)</f>
        <v>0</v>
      </c>
      <c r="L272">
        <f>DQ272 - IF(AT272&gt;1, K272*DK272*100.0/(AV272), 0)</f>
        <v>0</v>
      </c>
      <c r="M272">
        <f>((S272-I272/2)*L272-K272)/(S272+I272/2)</f>
        <v>0</v>
      </c>
      <c r="N272">
        <f>M272*(DX272+DY272)/1000.0</f>
        <v>0</v>
      </c>
      <c r="O272">
        <f>(DQ272 - IF(AT272&gt;1, K272*DK272*100.0/(AV272), 0))*(DX272+DY272)/1000.0</f>
        <v>0</v>
      </c>
      <c r="P272">
        <f>2.0/((1/R272-1/Q272)+SIGN(R272)*SQRT((1/R272-1/Q272)*(1/R272-1/Q272) + 4*DL272/((DL272+1)*(DL272+1))*(2*1/R272*1/Q272-1/Q272*1/Q272)))</f>
        <v>0</v>
      </c>
      <c r="Q272">
        <f>IF(LEFT(DM272,1)&lt;&gt;"0",IF(LEFT(DM272,1)="1",3.0,DN272),$D$5+$E$5*(EE272*DX272/($K$5*1000))+$F$5*(EE272*DX272/($K$5*1000))*MAX(MIN(DK272,$J$5),$I$5)*MAX(MIN(DK272,$J$5),$I$5)+$G$5*MAX(MIN(DK272,$J$5),$I$5)*(EE272*DX272/($K$5*1000))+$H$5*(EE272*DX272/($K$5*1000))*(EE272*DX272/($K$5*1000)))</f>
        <v>0</v>
      </c>
      <c r="R272">
        <f>I272*(1000-(1000*0.61365*exp(17.502*V272/(240.97+V272))/(DX272+DY272)+DS272)/2)/(1000*0.61365*exp(17.502*V272/(240.97+V272))/(DX272+DY272)-DS272)</f>
        <v>0</v>
      </c>
      <c r="S272">
        <f>1/((DL272+1)/(P272/1.6)+1/(Q272/1.37)) + DL272/((DL272+1)/(P272/1.6) + DL272/(Q272/1.37))</f>
        <v>0</v>
      </c>
      <c r="T272">
        <f>(DG272*DJ272)</f>
        <v>0</v>
      </c>
      <c r="U272">
        <f>(DZ272+(T272+2*0.95*5.67E-8*(((DZ272+$B$9)+273)^4-(DZ272+273)^4)-44100*I272)/(1.84*29.3*Q272+8*0.95*5.67E-8*(DZ272+273)^3))</f>
        <v>0</v>
      </c>
      <c r="V272">
        <f>($C$9*EA272+$D$9*EB272+$E$9*U272)</f>
        <v>0</v>
      </c>
      <c r="W272">
        <f>0.61365*exp(17.502*V272/(240.97+V272))</f>
        <v>0</v>
      </c>
      <c r="X272">
        <f>(Y272/Z272*100)</f>
        <v>0</v>
      </c>
      <c r="Y272">
        <f>DS272*(DX272+DY272)/1000</f>
        <v>0</v>
      </c>
      <c r="Z272">
        <f>0.61365*exp(17.502*DZ272/(240.97+DZ272))</f>
        <v>0</v>
      </c>
      <c r="AA272">
        <f>(W272-DS272*(DX272+DY272)/1000)</f>
        <v>0</v>
      </c>
      <c r="AB272">
        <f>(-I272*44100)</f>
        <v>0</v>
      </c>
      <c r="AC272">
        <f>2*29.3*Q272*0.92*(DZ272-V272)</f>
        <v>0</v>
      </c>
      <c r="AD272">
        <f>2*0.95*5.67E-8*(((DZ272+$B$9)+273)^4-(V272+273)^4)</f>
        <v>0</v>
      </c>
      <c r="AE272">
        <f>T272+AD272+AB272+AC272</f>
        <v>0</v>
      </c>
      <c r="AF272">
        <f>DW272*AT272*(DR272-DQ272*(1000-AT272*DT272)/(1000-AT272*DS272))/(100*DK272)</f>
        <v>0</v>
      </c>
      <c r="AG272">
        <f>1000*DW272*AT272*(DS272-DT272)/(100*DK272*(1000-AT272*DS272))</f>
        <v>0</v>
      </c>
      <c r="AH272">
        <f>(AI272 - AJ272 - DX272*1E3/(8.314*(DZ272+273.15)) * AL272/DW272 * AK272) * DW272/(100*DK272) * (1000 - DT272)/1000</f>
        <v>0</v>
      </c>
      <c r="AI272">
        <v>1027.392885433315</v>
      </c>
      <c r="AJ272">
        <v>994.4653636363633</v>
      </c>
      <c r="AK272">
        <v>3.346520605491819</v>
      </c>
      <c r="AL272">
        <v>65.07899341637443</v>
      </c>
      <c r="AM272">
        <f>(AO272 - AN272 + DX272*1E3/(8.314*(DZ272+273.15)) * AQ272/DW272 * AP272) * DW272/(100*DK272) * 1000/(1000 - AO272)</f>
        <v>0</v>
      </c>
      <c r="AN272">
        <v>19.39380955551192</v>
      </c>
      <c r="AO272">
        <v>21.45703757575757</v>
      </c>
      <c r="AP272">
        <v>-4.426321731036748E-05</v>
      </c>
      <c r="AQ272">
        <v>105.2538477165729</v>
      </c>
      <c r="AR272">
        <v>0</v>
      </c>
      <c r="AS272">
        <v>0</v>
      </c>
      <c r="AT272">
        <f>IF(AR272*$H$15&gt;=AV272,1.0,(AV272/(AV272-AR272*$H$15)))</f>
        <v>0</v>
      </c>
      <c r="AU272">
        <f>(AT272-1)*100</f>
        <v>0</v>
      </c>
      <c r="AV272">
        <f>MAX(0,($B$15+$C$15*EE272)/(1+$D$15*EE272)*DX272/(DZ272+273)*$E$15)</f>
        <v>0</v>
      </c>
      <c r="AW272" t="s">
        <v>437</v>
      </c>
      <c r="AX272" t="s">
        <v>437</v>
      </c>
      <c r="AY272">
        <v>0</v>
      </c>
      <c r="AZ272">
        <v>0</v>
      </c>
      <c r="BA272">
        <f>1-AY272/AZ272</f>
        <v>0</v>
      </c>
      <c r="BB272">
        <v>0</v>
      </c>
      <c r="BC272" t="s">
        <v>437</v>
      </c>
      <c r="BD272" t="s">
        <v>437</v>
      </c>
      <c r="BE272">
        <v>0</v>
      </c>
      <c r="BF272">
        <v>0</v>
      </c>
      <c r="BG272">
        <f>1-BE272/BF272</f>
        <v>0</v>
      </c>
      <c r="BH272">
        <v>0.5</v>
      </c>
      <c r="BI272">
        <f>DH272</f>
        <v>0</v>
      </c>
      <c r="BJ272">
        <f>K272</f>
        <v>0</v>
      </c>
      <c r="BK272">
        <f>BG272*BH272*BI272</f>
        <v>0</v>
      </c>
      <c r="BL272">
        <f>(BJ272-BB272)/BI272</f>
        <v>0</v>
      </c>
      <c r="BM272">
        <f>(AZ272-BF272)/BF272</f>
        <v>0</v>
      </c>
      <c r="BN272">
        <f>AY272/(BA272+AY272/BF272)</f>
        <v>0</v>
      </c>
      <c r="BO272" t="s">
        <v>437</v>
      </c>
      <c r="BP272">
        <v>0</v>
      </c>
      <c r="BQ272">
        <f>IF(BP272&lt;&gt;0, BP272, BN272)</f>
        <v>0</v>
      </c>
      <c r="BR272">
        <f>1-BQ272/BF272</f>
        <v>0</v>
      </c>
      <c r="BS272">
        <f>(BF272-BE272)/(BF272-BQ272)</f>
        <v>0</v>
      </c>
      <c r="BT272">
        <f>(AZ272-BF272)/(AZ272-BQ272)</f>
        <v>0</v>
      </c>
      <c r="BU272">
        <f>(BF272-BE272)/(BF272-AY272)</f>
        <v>0</v>
      </c>
      <c r="BV272">
        <f>(AZ272-BF272)/(AZ272-AY272)</f>
        <v>0</v>
      </c>
      <c r="BW272">
        <f>(BS272*BQ272/BE272)</f>
        <v>0</v>
      </c>
      <c r="BX272">
        <f>(1-BW272)</f>
        <v>0</v>
      </c>
      <c r="DG272">
        <f>$B$13*EF272+$C$13*EG272+$F$13*ER272*(1-EU272)</f>
        <v>0</v>
      </c>
      <c r="DH272">
        <f>DG272*DI272</f>
        <v>0</v>
      </c>
      <c r="DI272">
        <f>($B$13*$D$11+$C$13*$D$11+$F$13*((FE272+EW272)/MAX(FE272+EW272+FF272, 0.1)*$I$11+FF272/MAX(FE272+EW272+FF272, 0.1)*$J$11))/($B$13+$C$13+$F$13)</f>
        <v>0</v>
      </c>
      <c r="DJ272">
        <f>($B$13*$K$11+$C$13*$K$11+$F$13*((FE272+EW272)/MAX(FE272+EW272+FF272, 0.1)*$P$11+FF272/MAX(FE272+EW272+FF272, 0.1)*$Q$11))/($B$13+$C$13+$F$13)</f>
        <v>0</v>
      </c>
      <c r="DK272">
        <v>3.21</v>
      </c>
      <c r="DL272">
        <v>0.5</v>
      </c>
      <c r="DM272" t="s">
        <v>438</v>
      </c>
      <c r="DN272">
        <v>2</v>
      </c>
      <c r="DO272" t="b">
        <v>1</v>
      </c>
      <c r="DP272">
        <v>1759080206.214286</v>
      </c>
      <c r="DQ272">
        <v>949.3338214285716</v>
      </c>
      <c r="DR272">
        <v>992.1049285714286</v>
      </c>
      <c r="DS272">
        <v>21.46454642857143</v>
      </c>
      <c r="DT272">
        <v>19.389875</v>
      </c>
      <c r="DU272">
        <v>949.790642857143</v>
      </c>
      <c r="DV272">
        <v>21.18439642857143</v>
      </c>
      <c r="DW272">
        <v>500.1001785714286</v>
      </c>
      <c r="DX272">
        <v>90.88838571428572</v>
      </c>
      <c r="DY272">
        <v>0.06706716785714285</v>
      </c>
      <c r="DZ272">
        <v>28.57369642857143</v>
      </c>
      <c r="EA272">
        <v>29.99984285714286</v>
      </c>
      <c r="EB272">
        <v>999.9000000000002</v>
      </c>
      <c r="EC272">
        <v>0</v>
      </c>
      <c r="ED272">
        <v>0</v>
      </c>
      <c r="EE272">
        <v>10007.58392857143</v>
      </c>
      <c r="EF272">
        <v>0</v>
      </c>
      <c r="EG272">
        <v>11.04337142857143</v>
      </c>
      <c r="EH272">
        <v>-42.77141071428571</v>
      </c>
      <c r="EI272">
        <v>970.1577142857143</v>
      </c>
      <c r="EJ272">
        <v>1011.722428571429</v>
      </c>
      <c r="EK272">
        <v>2.074669642857143</v>
      </c>
      <c r="EL272">
        <v>992.1049285714286</v>
      </c>
      <c r="EM272">
        <v>19.389875</v>
      </c>
      <c r="EN272">
        <v>1.950877142857143</v>
      </c>
      <c r="EO272">
        <v>1.762314285714286</v>
      </c>
      <c r="EP272">
        <v>17.05119285714285</v>
      </c>
      <c r="EQ272">
        <v>15.456475</v>
      </c>
      <c r="ER272">
        <v>2000.016785714286</v>
      </c>
      <c r="ES272">
        <v>0.9799978928571426</v>
      </c>
      <c r="ET272">
        <v>0.02000181071428572</v>
      </c>
      <c r="EU272">
        <v>0</v>
      </c>
      <c r="EV272">
        <v>475.0478214285714</v>
      </c>
      <c r="EW272">
        <v>5.00078</v>
      </c>
      <c r="EX272">
        <v>9297.946071428571</v>
      </c>
      <c r="EY272">
        <v>16379.76428571429</v>
      </c>
      <c r="EZ272">
        <v>39.53335714285714</v>
      </c>
      <c r="FA272">
        <v>40.50885714285714</v>
      </c>
      <c r="FB272">
        <v>39.86589285714285</v>
      </c>
      <c r="FC272">
        <v>40.05321428571428</v>
      </c>
      <c r="FD272">
        <v>40.56014285714286</v>
      </c>
      <c r="FE272">
        <v>1955.106785714286</v>
      </c>
      <c r="FF272">
        <v>39.9</v>
      </c>
      <c r="FG272">
        <v>0</v>
      </c>
      <c r="FH272">
        <v>1759080206</v>
      </c>
      <c r="FI272">
        <v>0</v>
      </c>
      <c r="FJ272">
        <v>475.0952</v>
      </c>
      <c r="FK272">
        <v>4.932230750832405</v>
      </c>
      <c r="FL272">
        <v>82.49923062936026</v>
      </c>
      <c r="FM272">
        <v>9298.5116</v>
      </c>
      <c r="FN272">
        <v>15</v>
      </c>
      <c r="FO272">
        <v>0</v>
      </c>
      <c r="FP272" t="s">
        <v>439</v>
      </c>
      <c r="FQ272">
        <v>1746989605.5</v>
      </c>
      <c r="FR272">
        <v>1746989593.5</v>
      </c>
      <c r="FS272">
        <v>0</v>
      </c>
      <c r="FT272">
        <v>-0.274</v>
      </c>
      <c r="FU272">
        <v>-0.002</v>
      </c>
      <c r="FV272">
        <v>2.549</v>
      </c>
      <c r="FW272">
        <v>0.129</v>
      </c>
      <c r="FX272">
        <v>420</v>
      </c>
      <c r="FY272">
        <v>17</v>
      </c>
      <c r="FZ272">
        <v>0.02</v>
      </c>
      <c r="GA272">
        <v>0.04</v>
      </c>
      <c r="GB272">
        <v>-42.9259775</v>
      </c>
      <c r="GC272">
        <v>2.305385741088261</v>
      </c>
      <c r="GD272">
        <v>0.3666075023015075</v>
      </c>
      <c r="GE272">
        <v>0</v>
      </c>
      <c r="GF272">
        <v>474.8225882352941</v>
      </c>
      <c r="GG272">
        <v>4.778579058670553</v>
      </c>
      <c r="GH272">
        <v>0.5306026051269175</v>
      </c>
      <c r="GI272">
        <v>0</v>
      </c>
      <c r="GJ272">
        <v>2.080033</v>
      </c>
      <c r="GK272">
        <v>-0.1246538836773055</v>
      </c>
      <c r="GL272">
        <v>0.01204008247480058</v>
      </c>
      <c r="GM272">
        <v>0</v>
      </c>
      <c r="GN272">
        <v>0</v>
      </c>
      <c r="GO272">
        <v>3</v>
      </c>
      <c r="GP272" t="s">
        <v>458</v>
      </c>
      <c r="GQ272">
        <v>3.10201</v>
      </c>
      <c r="GR272">
        <v>2.72483</v>
      </c>
      <c r="GS272">
        <v>0.158663</v>
      </c>
      <c r="GT272">
        <v>0.163099</v>
      </c>
      <c r="GU272">
        <v>0.0999847</v>
      </c>
      <c r="GV272">
        <v>0.0944006</v>
      </c>
      <c r="GW272">
        <v>21974</v>
      </c>
      <c r="GX272">
        <v>19861.2</v>
      </c>
      <c r="GY272">
        <v>26682.2</v>
      </c>
      <c r="GZ272">
        <v>23954.5</v>
      </c>
      <c r="HA272">
        <v>38433.9</v>
      </c>
      <c r="HB272">
        <v>32079</v>
      </c>
      <c r="HC272">
        <v>46590.9</v>
      </c>
      <c r="HD272">
        <v>37900</v>
      </c>
      <c r="HE272">
        <v>1.86835</v>
      </c>
      <c r="HF272">
        <v>1.86155</v>
      </c>
      <c r="HG272">
        <v>0.126138</v>
      </c>
      <c r="HH272">
        <v>0</v>
      </c>
      <c r="HI272">
        <v>27.9441</v>
      </c>
      <c r="HJ272">
        <v>999.9</v>
      </c>
      <c r="HK272">
        <v>46.7</v>
      </c>
      <c r="HL272">
        <v>31.4</v>
      </c>
      <c r="HM272">
        <v>23.7141</v>
      </c>
      <c r="HN272">
        <v>60.391</v>
      </c>
      <c r="HO272">
        <v>21.8109</v>
      </c>
      <c r="HP272">
        <v>1</v>
      </c>
      <c r="HQ272">
        <v>0.146766</v>
      </c>
      <c r="HR272">
        <v>0.321212</v>
      </c>
      <c r="HS272">
        <v>20.2805</v>
      </c>
      <c r="HT272">
        <v>5.2116</v>
      </c>
      <c r="HU272">
        <v>11.98</v>
      </c>
      <c r="HV272">
        <v>4.9635</v>
      </c>
      <c r="HW272">
        <v>3.2744</v>
      </c>
      <c r="HX272">
        <v>9999</v>
      </c>
      <c r="HY272">
        <v>9999</v>
      </c>
      <c r="HZ272">
        <v>9999</v>
      </c>
      <c r="IA272">
        <v>33</v>
      </c>
      <c r="IB272">
        <v>1.86396</v>
      </c>
      <c r="IC272">
        <v>1.86012</v>
      </c>
      <c r="ID272">
        <v>1.85838</v>
      </c>
      <c r="IE272">
        <v>1.85974</v>
      </c>
      <c r="IF272">
        <v>1.85989</v>
      </c>
      <c r="IG272">
        <v>1.85837</v>
      </c>
      <c r="IH272">
        <v>1.85745</v>
      </c>
      <c r="II272">
        <v>1.85242</v>
      </c>
      <c r="IJ272">
        <v>0</v>
      </c>
      <c r="IK272">
        <v>0</v>
      </c>
      <c r="IL272">
        <v>0</v>
      </c>
      <c r="IM272">
        <v>0</v>
      </c>
      <c r="IN272" t="s">
        <v>441</v>
      </c>
      <c r="IO272" t="s">
        <v>442</v>
      </c>
      <c r="IP272" t="s">
        <v>443</v>
      </c>
      <c r="IQ272" t="s">
        <v>443</v>
      </c>
      <c r="IR272" t="s">
        <v>443</v>
      </c>
      <c r="IS272" t="s">
        <v>443</v>
      </c>
      <c r="IT272">
        <v>0</v>
      </c>
      <c r="IU272">
        <v>100</v>
      </c>
      <c r="IV272">
        <v>100</v>
      </c>
      <c r="IW272">
        <v>-0.428</v>
      </c>
      <c r="IX272">
        <v>0.28</v>
      </c>
      <c r="IY272">
        <v>-0.819046093373875</v>
      </c>
      <c r="IZ272">
        <v>-0.0008311593448893811</v>
      </c>
      <c r="JA272">
        <v>1.768286430498992E-06</v>
      </c>
      <c r="JB272">
        <v>-5.176383660599935E-10</v>
      </c>
      <c r="JC272">
        <v>0.01793090377665582</v>
      </c>
      <c r="JD272">
        <v>0.002652576625932546</v>
      </c>
      <c r="JE272">
        <v>0.0004569377311329863</v>
      </c>
      <c r="JF272">
        <v>1.003524486243527E-07</v>
      </c>
      <c r="JG272">
        <v>2</v>
      </c>
      <c r="JH272">
        <v>1975</v>
      </c>
      <c r="JI272">
        <v>1</v>
      </c>
      <c r="JJ272">
        <v>26</v>
      </c>
      <c r="JK272">
        <v>201510.1</v>
      </c>
      <c r="JL272">
        <v>201510.3</v>
      </c>
      <c r="JM272">
        <v>2.34497</v>
      </c>
      <c r="JN272">
        <v>2.6123</v>
      </c>
      <c r="JO272">
        <v>1.49658</v>
      </c>
      <c r="JP272">
        <v>2.34497</v>
      </c>
      <c r="JQ272">
        <v>1.54907</v>
      </c>
      <c r="JR272">
        <v>2.46094</v>
      </c>
      <c r="JS272">
        <v>36.2929</v>
      </c>
      <c r="JT272">
        <v>24.1838</v>
      </c>
      <c r="JU272">
        <v>18</v>
      </c>
      <c r="JV272">
        <v>483.397</v>
      </c>
      <c r="JW272">
        <v>493.742</v>
      </c>
      <c r="JX272">
        <v>27.0218</v>
      </c>
      <c r="JY272">
        <v>29.1511</v>
      </c>
      <c r="JZ272">
        <v>30.0003</v>
      </c>
      <c r="KA272">
        <v>29.3191</v>
      </c>
      <c r="KB272">
        <v>29.3032</v>
      </c>
      <c r="KC272">
        <v>47.0639</v>
      </c>
      <c r="KD272">
        <v>20.757</v>
      </c>
      <c r="KE272">
        <v>79.14100000000001</v>
      </c>
      <c r="KF272">
        <v>27.0224</v>
      </c>
      <c r="KG272">
        <v>1042.41</v>
      </c>
      <c r="KH272">
        <v>19.4644</v>
      </c>
      <c r="KI272">
        <v>101.869</v>
      </c>
      <c r="KJ272">
        <v>91.3993</v>
      </c>
    </row>
    <row r="273" spans="1:296">
      <c r="A273">
        <v>255</v>
      </c>
      <c r="B273">
        <v>1759080219</v>
      </c>
      <c r="C273">
        <v>7135.900000095367</v>
      </c>
      <c r="D273" t="s">
        <v>955</v>
      </c>
      <c r="E273" t="s">
        <v>956</v>
      </c>
      <c r="F273">
        <v>5</v>
      </c>
      <c r="G273" t="s">
        <v>832</v>
      </c>
      <c r="H273">
        <v>1759080211.5</v>
      </c>
      <c r="I273">
        <f>(J273)/1000</f>
        <v>0</v>
      </c>
      <c r="J273">
        <f>IF(DO273, AM273, AG273)</f>
        <v>0</v>
      </c>
      <c r="K273">
        <f>IF(DO273, AH273, AF273)</f>
        <v>0</v>
      </c>
      <c r="L273">
        <f>DQ273 - IF(AT273&gt;1, K273*DK273*100.0/(AV273), 0)</f>
        <v>0</v>
      </c>
      <c r="M273">
        <f>((S273-I273/2)*L273-K273)/(S273+I273/2)</f>
        <v>0</v>
      </c>
      <c r="N273">
        <f>M273*(DX273+DY273)/1000.0</f>
        <v>0</v>
      </c>
      <c r="O273">
        <f>(DQ273 - IF(AT273&gt;1, K273*DK273*100.0/(AV273), 0))*(DX273+DY273)/1000.0</f>
        <v>0</v>
      </c>
      <c r="P273">
        <f>2.0/((1/R273-1/Q273)+SIGN(R273)*SQRT((1/R273-1/Q273)*(1/R273-1/Q273) + 4*DL273/((DL273+1)*(DL273+1))*(2*1/R273*1/Q273-1/Q273*1/Q273)))</f>
        <v>0</v>
      </c>
      <c r="Q273">
        <f>IF(LEFT(DM273,1)&lt;&gt;"0",IF(LEFT(DM273,1)="1",3.0,DN273),$D$5+$E$5*(EE273*DX273/($K$5*1000))+$F$5*(EE273*DX273/($K$5*1000))*MAX(MIN(DK273,$J$5),$I$5)*MAX(MIN(DK273,$J$5),$I$5)+$G$5*MAX(MIN(DK273,$J$5),$I$5)*(EE273*DX273/($K$5*1000))+$H$5*(EE273*DX273/($K$5*1000))*(EE273*DX273/($K$5*1000)))</f>
        <v>0</v>
      </c>
      <c r="R273">
        <f>I273*(1000-(1000*0.61365*exp(17.502*V273/(240.97+V273))/(DX273+DY273)+DS273)/2)/(1000*0.61365*exp(17.502*V273/(240.97+V273))/(DX273+DY273)-DS273)</f>
        <v>0</v>
      </c>
      <c r="S273">
        <f>1/((DL273+1)/(P273/1.6)+1/(Q273/1.37)) + DL273/((DL273+1)/(P273/1.6) + DL273/(Q273/1.37))</f>
        <v>0</v>
      </c>
      <c r="T273">
        <f>(DG273*DJ273)</f>
        <v>0</v>
      </c>
      <c r="U273">
        <f>(DZ273+(T273+2*0.95*5.67E-8*(((DZ273+$B$9)+273)^4-(DZ273+273)^4)-44100*I273)/(1.84*29.3*Q273+8*0.95*5.67E-8*(DZ273+273)^3))</f>
        <v>0</v>
      </c>
      <c r="V273">
        <f>($C$9*EA273+$D$9*EB273+$E$9*U273)</f>
        <v>0</v>
      </c>
      <c r="W273">
        <f>0.61365*exp(17.502*V273/(240.97+V273))</f>
        <v>0</v>
      </c>
      <c r="X273">
        <f>(Y273/Z273*100)</f>
        <v>0</v>
      </c>
      <c r="Y273">
        <f>DS273*(DX273+DY273)/1000</f>
        <v>0</v>
      </c>
      <c r="Z273">
        <f>0.61365*exp(17.502*DZ273/(240.97+DZ273))</f>
        <v>0</v>
      </c>
      <c r="AA273">
        <f>(W273-DS273*(DX273+DY273)/1000)</f>
        <v>0</v>
      </c>
      <c r="AB273">
        <f>(-I273*44100)</f>
        <v>0</v>
      </c>
      <c r="AC273">
        <f>2*29.3*Q273*0.92*(DZ273-V273)</f>
        <v>0</v>
      </c>
      <c r="AD273">
        <f>2*0.95*5.67E-8*(((DZ273+$B$9)+273)^4-(V273+273)^4)</f>
        <v>0</v>
      </c>
      <c r="AE273">
        <f>T273+AD273+AB273+AC273</f>
        <v>0</v>
      </c>
      <c r="AF273">
        <f>DW273*AT273*(DR273-DQ273*(1000-AT273*DT273)/(1000-AT273*DS273))/(100*DK273)</f>
        <v>0</v>
      </c>
      <c r="AG273">
        <f>1000*DW273*AT273*(DS273-DT273)/(100*DK273*(1000-AT273*DS273))</f>
        <v>0</v>
      </c>
      <c r="AH273">
        <f>(AI273 - AJ273 - DX273*1E3/(8.314*(DZ273+273.15)) * AL273/DW273 * AK273) * DW273/(100*DK273) * (1000 - DT273)/1000</f>
        <v>0</v>
      </c>
      <c r="AI273">
        <v>1044.438529555721</v>
      </c>
      <c r="AJ273">
        <v>1011.314703030303</v>
      </c>
      <c r="AK273">
        <v>3.389645741757506</v>
      </c>
      <c r="AL273">
        <v>65.07899341637443</v>
      </c>
      <c r="AM273">
        <f>(AO273 - AN273 + DX273*1E3/(8.314*(DZ273+273.15)) * AQ273/DW273 * AP273) * DW273/(100*DK273) * 1000/(1000 - AO273)</f>
        <v>0</v>
      </c>
      <c r="AN273">
        <v>19.39716386713947</v>
      </c>
      <c r="AO273">
        <v>21.45321272727272</v>
      </c>
      <c r="AP273">
        <v>-4.062597664429603E-05</v>
      </c>
      <c r="AQ273">
        <v>105.2538477165729</v>
      </c>
      <c r="AR273">
        <v>0</v>
      </c>
      <c r="AS273">
        <v>0</v>
      </c>
      <c r="AT273">
        <f>IF(AR273*$H$15&gt;=AV273,1.0,(AV273/(AV273-AR273*$H$15)))</f>
        <v>0</v>
      </c>
      <c r="AU273">
        <f>(AT273-1)*100</f>
        <v>0</v>
      </c>
      <c r="AV273">
        <f>MAX(0,($B$15+$C$15*EE273)/(1+$D$15*EE273)*DX273/(DZ273+273)*$E$15)</f>
        <v>0</v>
      </c>
      <c r="AW273" t="s">
        <v>437</v>
      </c>
      <c r="AX273" t="s">
        <v>437</v>
      </c>
      <c r="AY273">
        <v>0</v>
      </c>
      <c r="AZ273">
        <v>0</v>
      </c>
      <c r="BA273">
        <f>1-AY273/AZ273</f>
        <v>0</v>
      </c>
      <c r="BB273">
        <v>0</v>
      </c>
      <c r="BC273" t="s">
        <v>437</v>
      </c>
      <c r="BD273" t="s">
        <v>437</v>
      </c>
      <c r="BE273">
        <v>0</v>
      </c>
      <c r="BF273">
        <v>0</v>
      </c>
      <c r="BG273">
        <f>1-BE273/BF273</f>
        <v>0</v>
      </c>
      <c r="BH273">
        <v>0.5</v>
      </c>
      <c r="BI273">
        <f>DH273</f>
        <v>0</v>
      </c>
      <c r="BJ273">
        <f>K273</f>
        <v>0</v>
      </c>
      <c r="BK273">
        <f>BG273*BH273*BI273</f>
        <v>0</v>
      </c>
      <c r="BL273">
        <f>(BJ273-BB273)/BI273</f>
        <v>0</v>
      </c>
      <c r="BM273">
        <f>(AZ273-BF273)/BF273</f>
        <v>0</v>
      </c>
      <c r="BN273">
        <f>AY273/(BA273+AY273/BF273)</f>
        <v>0</v>
      </c>
      <c r="BO273" t="s">
        <v>437</v>
      </c>
      <c r="BP273">
        <v>0</v>
      </c>
      <c r="BQ273">
        <f>IF(BP273&lt;&gt;0, BP273, BN273)</f>
        <v>0</v>
      </c>
      <c r="BR273">
        <f>1-BQ273/BF273</f>
        <v>0</v>
      </c>
      <c r="BS273">
        <f>(BF273-BE273)/(BF273-BQ273)</f>
        <v>0</v>
      </c>
      <c r="BT273">
        <f>(AZ273-BF273)/(AZ273-BQ273)</f>
        <v>0</v>
      </c>
      <c r="BU273">
        <f>(BF273-BE273)/(BF273-AY273)</f>
        <v>0</v>
      </c>
      <c r="BV273">
        <f>(AZ273-BF273)/(AZ273-AY273)</f>
        <v>0</v>
      </c>
      <c r="BW273">
        <f>(BS273*BQ273/BE273)</f>
        <v>0</v>
      </c>
      <c r="BX273">
        <f>(1-BW273)</f>
        <v>0</v>
      </c>
      <c r="DG273">
        <f>$B$13*EF273+$C$13*EG273+$F$13*ER273*(1-EU273)</f>
        <v>0</v>
      </c>
      <c r="DH273">
        <f>DG273*DI273</f>
        <v>0</v>
      </c>
      <c r="DI273">
        <f>($B$13*$D$11+$C$13*$D$11+$F$13*((FE273+EW273)/MAX(FE273+EW273+FF273, 0.1)*$I$11+FF273/MAX(FE273+EW273+FF273, 0.1)*$J$11))/($B$13+$C$13+$F$13)</f>
        <v>0</v>
      </c>
      <c r="DJ273">
        <f>($B$13*$K$11+$C$13*$K$11+$F$13*((FE273+EW273)/MAX(FE273+EW273+FF273, 0.1)*$P$11+FF273/MAX(FE273+EW273+FF273, 0.1)*$Q$11))/($B$13+$C$13+$F$13)</f>
        <v>0</v>
      </c>
      <c r="DK273">
        <v>3.21</v>
      </c>
      <c r="DL273">
        <v>0.5</v>
      </c>
      <c r="DM273" t="s">
        <v>438</v>
      </c>
      <c r="DN273">
        <v>2</v>
      </c>
      <c r="DO273" t="b">
        <v>1</v>
      </c>
      <c r="DP273">
        <v>1759080211.5</v>
      </c>
      <c r="DQ273">
        <v>966.594851851852</v>
      </c>
      <c r="DR273">
        <v>1009.477037037037</v>
      </c>
      <c r="DS273">
        <v>21.45893703703704</v>
      </c>
      <c r="DT273">
        <v>19.39352962962963</v>
      </c>
      <c r="DU273">
        <v>967.0322222222222</v>
      </c>
      <c r="DV273">
        <v>21.1789037037037</v>
      </c>
      <c r="DW273">
        <v>500.0250370370371</v>
      </c>
      <c r="DX273">
        <v>90.88975185185184</v>
      </c>
      <c r="DY273">
        <v>0.06710255555555555</v>
      </c>
      <c r="DZ273">
        <v>28.57472592592593</v>
      </c>
      <c r="EA273">
        <v>29.9992</v>
      </c>
      <c r="EB273">
        <v>999.9000000000001</v>
      </c>
      <c r="EC273">
        <v>0</v>
      </c>
      <c r="ED273">
        <v>0</v>
      </c>
      <c r="EE273">
        <v>9985.527037037036</v>
      </c>
      <c r="EF273">
        <v>0</v>
      </c>
      <c r="EG273">
        <v>11.03271481481481</v>
      </c>
      <c r="EH273">
        <v>-42.88234814814815</v>
      </c>
      <c r="EI273">
        <v>987.7916296296296</v>
      </c>
      <c r="EJ273">
        <v>1029.441481481482</v>
      </c>
      <c r="EK273">
        <v>2.065402962962963</v>
      </c>
      <c r="EL273">
        <v>1009.477037037037</v>
      </c>
      <c r="EM273">
        <v>19.39352962962963</v>
      </c>
      <c r="EN273">
        <v>1.950395925925926</v>
      </c>
      <c r="EO273">
        <v>1.762672962962962</v>
      </c>
      <c r="EP273">
        <v>17.0473</v>
      </c>
      <c r="EQ273">
        <v>15.45964444444444</v>
      </c>
      <c r="ER273">
        <v>2000.017407407408</v>
      </c>
      <c r="ES273">
        <v>0.9799978888888886</v>
      </c>
      <c r="ET273">
        <v>0.02000181851851852</v>
      </c>
      <c r="EU273">
        <v>0</v>
      </c>
      <c r="EV273">
        <v>475.4311851851852</v>
      </c>
      <c r="EW273">
        <v>5.00078</v>
      </c>
      <c r="EX273">
        <v>9305.44074074074</v>
      </c>
      <c r="EY273">
        <v>16379.77037037037</v>
      </c>
      <c r="EZ273">
        <v>39.54851851851851</v>
      </c>
      <c r="FA273">
        <v>40.50459259259259</v>
      </c>
      <c r="FB273">
        <v>39.91648148148148</v>
      </c>
      <c r="FC273">
        <v>40.07144444444444</v>
      </c>
      <c r="FD273">
        <v>40.5484074074074</v>
      </c>
      <c r="FE273">
        <v>1955.107407407407</v>
      </c>
      <c r="FF273">
        <v>39.9</v>
      </c>
      <c r="FG273">
        <v>0</v>
      </c>
      <c r="FH273">
        <v>1759080211.4</v>
      </c>
      <c r="FI273">
        <v>0</v>
      </c>
      <c r="FJ273">
        <v>475.4633846153847</v>
      </c>
      <c r="FK273">
        <v>4.059623937521264</v>
      </c>
      <c r="FL273">
        <v>84.50085468399648</v>
      </c>
      <c r="FM273">
        <v>9305.724999999999</v>
      </c>
      <c r="FN273">
        <v>15</v>
      </c>
      <c r="FO273">
        <v>0</v>
      </c>
      <c r="FP273" t="s">
        <v>439</v>
      </c>
      <c r="FQ273">
        <v>1746989605.5</v>
      </c>
      <c r="FR273">
        <v>1746989593.5</v>
      </c>
      <c r="FS273">
        <v>0</v>
      </c>
      <c r="FT273">
        <v>-0.274</v>
      </c>
      <c r="FU273">
        <v>-0.002</v>
      </c>
      <c r="FV273">
        <v>2.549</v>
      </c>
      <c r="FW273">
        <v>0.129</v>
      </c>
      <c r="FX273">
        <v>420</v>
      </c>
      <c r="FY273">
        <v>17</v>
      </c>
      <c r="FZ273">
        <v>0.02</v>
      </c>
      <c r="GA273">
        <v>0.04</v>
      </c>
      <c r="GB273">
        <v>-42.8696025</v>
      </c>
      <c r="GC273">
        <v>-0.4101714821763141</v>
      </c>
      <c r="GD273">
        <v>0.3050960606821232</v>
      </c>
      <c r="GE273">
        <v>1</v>
      </c>
      <c r="GF273">
        <v>475.1372352941176</v>
      </c>
      <c r="GG273">
        <v>4.656103895448899</v>
      </c>
      <c r="GH273">
        <v>0.5131967320756706</v>
      </c>
      <c r="GI273">
        <v>0</v>
      </c>
      <c r="GJ273">
        <v>2.0722265</v>
      </c>
      <c r="GK273">
        <v>-0.1093166228893128</v>
      </c>
      <c r="GL273">
        <v>0.0105744353395347</v>
      </c>
      <c r="GM273">
        <v>0</v>
      </c>
      <c r="GN273">
        <v>1</v>
      </c>
      <c r="GO273">
        <v>3</v>
      </c>
      <c r="GP273" t="s">
        <v>455</v>
      </c>
      <c r="GQ273">
        <v>3.10172</v>
      </c>
      <c r="GR273">
        <v>2.72558</v>
      </c>
      <c r="GS273">
        <v>0.160389</v>
      </c>
      <c r="GT273">
        <v>0.164808</v>
      </c>
      <c r="GU273">
        <v>0.099976</v>
      </c>
      <c r="GV273">
        <v>0.09441430000000001</v>
      </c>
      <c r="GW273">
        <v>21929</v>
      </c>
      <c r="GX273">
        <v>19820.5</v>
      </c>
      <c r="GY273">
        <v>26682.2</v>
      </c>
      <c r="GZ273">
        <v>23954.3</v>
      </c>
      <c r="HA273">
        <v>38434.3</v>
      </c>
      <c r="HB273">
        <v>32078.4</v>
      </c>
      <c r="HC273">
        <v>46590.6</v>
      </c>
      <c r="HD273">
        <v>37899.7</v>
      </c>
      <c r="HE273">
        <v>1.86845</v>
      </c>
      <c r="HF273">
        <v>1.86185</v>
      </c>
      <c r="HG273">
        <v>0.126366</v>
      </c>
      <c r="HH273">
        <v>0</v>
      </c>
      <c r="HI273">
        <v>27.9428</v>
      </c>
      <c r="HJ273">
        <v>999.9</v>
      </c>
      <c r="HK273">
        <v>46.7</v>
      </c>
      <c r="HL273">
        <v>31.4</v>
      </c>
      <c r="HM273">
        <v>23.7134</v>
      </c>
      <c r="HN273">
        <v>61.031</v>
      </c>
      <c r="HO273">
        <v>21.8109</v>
      </c>
      <c r="HP273">
        <v>1</v>
      </c>
      <c r="HQ273">
        <v>0.146845</v>
      </c>
      <c r="HR273">
        <v>0.317067</v>
      </c>
      <c r="HS273">
        <v>20.2802</v>
      </c>
      <c r="HT273">
        <v>5.211</v>
      </c>
      <c r="HU273">
        <v>11.98</v>
      </c>
      <c r="HV273">
        <v>4.96305</v>
      </c>
      <c r="HW273">
        <v>3.2743</v>
      </c>
      <c r="HX273">
        <v>9999</v>
      </c>
      <c r="HY273">
        <v>9999</v>
      </c>
      <c r="HZ273">
        <v>9999</v>
      </c>
      <c r="IA273">
        <v>33</v>
      </c>
      <c r="IB273">
        <v>1.86397</v>
      </c>
      <c r="IC273">
        <v>1.86011</v>
      </c>
      <c r="ID273">
        <v>1.85838</v>
      </c>
      <c r="IE273">
        <v>1.85975</v>
      </c>
      <c r="IF273">
        <v>1.85989</v>
      </c>
      <c r="IG273">
        <v>1.85837</v>
      </c>
      <c r="IH273">
        <v>1.85745</v>
      </c>
      <c r="II273">
        <v>1.85242</v>
      </c>
      <c r="IJ273">
        <v>0</v>
      </c>
      <c r="IK273">
        <v>0</v>
      </c>
      <c r="IL273">
        <v>0</v>
      </c>
      <c r="IM273">
        <v>0</v>
      </c>
      <c r="IN273" t="s">
        <v>441</v>
      </c>
      <c r="IO273" t="s">
        <v>442</v>
      </c>
      <c r="IP273" t="s">
        <v>443</v>
      </c>
      <c r="IQ273" t="s">
        <v>443</v>
      </c>
      <c r="IR273" t="s">
        <v>443</v>
      </c>
      <c r="IS273" t="s">
        <v>443</v>
      </c>
      <c r="IT273">
        <v>0</v>
      </c>
      <c r="IU273">
        <v>100</v>
      </c>
      <c r="IV273">
        <v>100</v>
      </c>
      <c r="IW273">
        <v>-0.409</v>
      </c>
      <c r="IX273">
        <v>0.2799</v>
      </c>
      <c r="IY273">
        <v>-0.819046093373875</v>
      </c>
      <c r="IZ273">
        <v>-0.0008311593448893811</v>
      </c>
      <c r="JA273">
        <v>1.768286430498992E-06</v>
      </c>
      <c r="JB273">
        <v>-5.176383660599935E-10</v>
      </c>
      <c r="JC273">
        <v>0.01793090377665582</v>
      </c>
      <c r="JD273">
        <v>0.002652576625932546</v>
      </c>
      <c r="JE273">
        <v>0.0004569377311329863</v>
      </c>
      <c r="JF273">
        <v>1.003524486243527E-07</v>
      </c>
      <c r="JG273">
        <v>2</v>
      </c>
      <c r="JH273">
        <v>1975</v>
      </c>
      <c r="JI273">
        <v>1</v>
      </c>
      <c r="JJ273">
        <v>26</v>
      </c>
      <c r="JK273">
        <v>201510.2</v>
      </c>
      <c r="JL273">
        <v>201510.4</v>
      </c>
      <c r="JM273">
        <v>2.37915</v>
      </c>
      <c r="JN273">
        <v>2.61841</v>
      </c>
      <c r="JO273">
        <v>1.49658</v>
      </c>
      <c r="JP273">
        <v>2.34497</v>
      </c>
      <c r="JQ273">
        <v>1.54907</v>
      </c>
      <c r="JR273">
        <v>2.44629</v>
      </c>
      <c r="JS273">
        <v>36.2929</v>
      </c>
      <c r="JT273">
        <v>24.1751</v>
      </c>
      <c r="JU273">
        <v>18</v>
      </c>
      <c r="JV273">
        <v>483.471</v>
      </c>
      <c r="JW273">
        <v>493.953</v>
      </c>
      <c r="JX273">
        <v>27.0214</v>
      </c>
      <c r="JY273">
        <v>29.1531</v>
      </c>
      <c r="JZ273">
        <v>30.0003</v>
      </c>
      <c r="KA273">
        <v>29.3212</v>
      </c>
      <c r="KB273">
        <v>29.3046</v>
      </c>
      <c r="KC273">
        <v>47.7308</v>
      </c>
      <c r="KD273">
        <v>20.757</v>
      </c>
      <c r="KE273">
        <v>79.14100000000001</v>
      </c>
      <c r="KF273">
        <v>27.0219</v>
      </c>
      <c r="KG273">
        <v>1055.77</v>
      </c>
      <c r="KH273">
        <v>19.4798</v>
      </c>
      <c r="KI273">
        <v>101.869</v>
      </c>
      <c r="KJ273">
        <v>91.3985</v>
      </c>
    </row>
    <row r="274" spans="1:296">
      <c r="A274">
        <v>256</v>
      </c>
      <c r="B274">
        <v>1759080224</v>
      </c>
      <c r="C274">
        <v>7140.900000095367</v>
      </c>
      <c r="D274" t="s">
        <v>957</v>
      </c>
      <c r="E274" t="s">
        <v>958</v>
      </c>
      <c r="F274">
        <v>5</v>
      </c>
      <c r="G274" t="s">
        <v>832</v>
      </c>
      <c r="H274">
        <v>1759080216.214286</v>
      </c>
      <c r="I274">
        <f>(J274)/1000</f>
        <v>0</v>
      </c>
      <c r="J274">
        <f>IF(DO274, AM274, AG274)</f>
        <v>0</v>
      </c>
      <c r="K274">
        <f>IF(DO274, AH274, AF274)</f>
        <v>0</v>
      </c>
      <c r="L274">
        <f>DQ274 - IF(AT274&gt;1, K274*DK274*100.0/(AV274), 0)</f>
        <v>0</v>
      </c>
      <c r="M274">
        <f>((S274-I274/2)*L274-K274)/(S274+I274/2)</f>
        <v>0</v>
      </c>
      <c r="N274">
        <f>M274*(DX274+DY274)/1000.0</f>
        <v>0</v>
      </c>
      <c r="O274">
        <f>(DQ274 - IF(AT274&gt;1, K274*DK274*100.0/(AV274), 0))*(DX274+DY274)/1000.0</f>
        <v>0</v>
      </c>
      <c r="P274">
        <f>2.0/((1/R274-1/Q274)+SIGN(R274)*SQRT((1/R274-1/Q274)*(1/R274-1/Q274) + 4*DL274/((DL274+1)*(DL274+1))*(2*1/R274*1/Q274-1/Q274*1/Q274)))</f>
        <v>0</v>
      </c>
      <c r="Q274">
        <f>IF(LEFT(DM274,1)&lt;&gt;"0",IF(LEFT(DM274,1)="1",3.0,DN274),$D$5+$E$5*(EE274*DX274/($K$5*1000))+$F$5*(EE274*DX274/($K$5*1000))*MAX(MIN(DK274,$J$5),$I$5)*MAX(MIN(DK274,$J$5),$I$5)+$G$5*MAX(MIN(DK274,$J$5),$I$5)*(EE274*DX274/($K$5*1000))+$H$5*(EE274*DX274/($K$5*1000))*(EE274*DX274/($K$5*1000)))</f>
        <v>0</v>
      </c>
      <c r="R274">
        <f>I274*(1000-(1000*0.61365*exp(17.502*V274/(240.97+V274))/(DX274+DY274)+DS274)/2)/(1000*0.61365*exp(17.502*V274/(240.97+V274))/(DX274+DY274)-DS274)</f>
        <v>0</v>
      </c>
      <c r="S274">
        <f>1/((DL274+1)/(P274/1.6)+1/(Q274/1.37)) + DL274/((DL274+1)/(P274/1.6) + DL274/(Q274/1.37))</f>
        <v>0</v>
      </c>
      <c r="T274">
        <f>(DG274*DJ274)</f>
        <v>0</v>
      </c>
      <c r="U274">
        <f>(DZ274+(T274+2*0.95*5.67E-8*(((DZ274+$B$9)+273)^4-(DZ274+273)^4)-44100*I274)/(1.84*29.3*Q274+8*0.95*5.67E-8*(DZ274+273)^3))</f>
        <v>0</v>
      </c>
      <c r="V274">
        <f>($C$9*EA274+$D$9*EB274+$E$9*U274)</f>
        <v>0</v>
      </c>
      <c r="W274">
        <f>0.61365*exp(17.502*V274/(240.97+V274))</f>
        <v>0</v>
      </c>
      <c r="X274">
        <f>(Y274/Z274*100)</f>
        <v>0</v>
      </c>
      <c r="Y274">
        <f>DS274*(DX274+DY274)/1000</f>
        <v>0</v>
      </c>
      <c r="Z274">
        <f>0.61365*exp(17.502*DZ274/(240.97+DZ274))</f>
        <v>0</v>
      </c>
      <c r="AA274">
        <f>(W274-DS274*(DX274+DY274)/1000)</f>
        <v>0</v>
      </c>
      <c r="AB274">
        <f>(-I274*44100)</f>
        <v>0</v>
      </c>
      <c r="AC274">
        <f>2*29.3*Q274*0.92*(DZ274-V274)</f>
        <v>0</v>
      </c>
      <c r="AD274">
        <f>2*0.95*5.67E-8*(((DZ274+$B$9)+273)^4-(V274+273)^4)</f>
        <v>0</v>
      </c>
      <c r="AE274">
        <f>T274+AD274+AB274+AC274</f>
        <v>0</v>
      </c>
      <c r="AF274">
        <f>DW274*AT274*(DR274-DQ274*(1000-AT274*DT274)/(1000-AT274*DS274))/(100*DK274)</f>
        <v>0</v>
      </c>
      <c r="AG274">
        <f>1000*DW274*AT274*(DS274-DT274)/(100*DK274*(1000-AT274*DS274))</f>
        <v>0</v>
      </c>
      <c r="AH274">
        <f>(AI274 - AJ274 - DX274*1E3/(8.314*(DZ274+273.15)) * AL274/DW274 * AK274) * DW274/(100*DK274) * (1000 - DT274)/1000</f>
        <v>0</v>
      </c>
      <c r="AI274">
        <v>1061.446844486362</v>
      </c>
      <c r="AJ274">
        <v>1028.22703030303</v>
      </c>
      <c r="AK274">
        <v>3.374802015595712</v>
      </c>
      <c r="AL274">
        <v>65.07899341637443</v>
      </c>
      <c r="AM274">
        <f>(AO274 - AN274 + DX274*1E3/(8.314*(DZ274+273.15)) * AQ274/DW274 * AP274) * DW274/(100*DK274) * 1000/(1000 - AO274)</f>
        <v>0</v>
      </c>
      <c r="AN274">
        <v>19.40258957954255</v>
      </c>
      <c r="AO274">
        <v>21.44845272727272</v>
      </c>
      <c r="AP274">
        <v>-5.665509333349205E-05</v>
      </c>
      <c r="AQ274">
        <v>105.2538477165729</v>
      </c>
      <c r="AR274">
        <v>0</v>
      </c>
      <c r="AS274">
        <v>0</v>
      </c>
      <c r="AT274">
        <f>IF(AR274*$H$15&gt;=AV274,1.0,(AV274/(AV274-AR274*$H$15)))</f>
        <v>0</v>
      </c>
      <c r="AU274">
        <f>(AT274-1)*100</f>
        <v>0</v>
      </c>
      <c r="AV274">
        <f>MAX(0,($B$15+$C$15*EE274)/(1+$D$15*EE274)*DX274/(DZ274+273)*$E$15)</f>
        <v>0</v>
      </c>
      <c r="AW274" t="s">
        <v>437</v>
      </c>
      <c r="AX274" t="s">
        <v>437</v>
      </c>
      <c r="AY274">
        <v>0</v>
      </c>
      <c r="AZ274">
        <v>0</v>
      </c>
      <c r="BA274">
        <f>1-AY274/AZ274</f>
        <v>0</v>
      </c>
      <c r="BB274">
        <v>0</v>
      </c>
      <c r="BC274" t="s">
        <v>437</v>
      </c>
      <c r="BD274" t="s">
        <v>437</v>
      </c>
      <c r="BE274">
        <v>0</v>
      </c>
      <c r="BF274">
        <v>0</v>
      </c>
      <c r="BG274">
        <f>1-BE274/BF274</f>
        <v>0</v>
      </c>
      <c r="BH274">
        <v>0.5</v>
      </c>
      <c r="BI274">
        <f>DH274</f>
        <v>0</v>
      </c>
      <c r="BJ274">
        <f>K274</f>
        <v>0</v>
      </c>
      <c r="BK274">
        <f>BG274*BH274*BI274</f>
        <v>0</v>
      </c>
      <c r="BL274">
        <f>(BJ274-BB274)/BI274</f>
        <v>0</v>
      </c>
      <c r="BM274">
        <f>(AZ274-BF274)/BF274</f>
        <v>0</v>
      </c>
      <c r="BN274">
        <f>AY274/(BA274+AY274/BF274)</f>
        <v>0</v>
      </c>
      <c r="BO274" t="s">
        <v>437</v>
      </c>
      <c r="BP274">
        <v>0</v>
      </c>
      <c r="BQ274">
        <f>IF(BP274&lt;&gt;0, BP274, BN274)</f>
        <v>0</v>
      </c>
      <c r="BR274">
        <f>1-BQ274/BF274</f>
        <v>0</v>
      </c>
      <c r="BS274">
        <f>(BF274-BE274)/(BF274-BQ274)</f>
        <v>0</v>
      </c>
      <c r="BT274">
        <f>(AZ274-BF274)/(AZ274-BQ274)</f>
        <v>0</v>
      </c>
      <c r="BU274">
        <f>(BF274-BE274)/(BF274-AY274)</f>
        <v>0</v>
      </c>
      <c r="BV274">
        <f>(AZ274-BF274)/(AZ274-AY274)</f>
        <v>0</v>
      </c>
      <c r="BW274">
        <f>(BS274*BQ274/BE274)</f>
        <v>0</v>
      </c>
      <c r="BX274">
        <f>(1-BW274)</f>
        <v>0</v>
      </c>
      <c r="DG274">
        <f>$B$13*EF274+$C$13*EG274+$F$13*ER274*(1-EU274)</f>
        <v>0</v>
      </c>
      <c r="DH274">
        <f>DG274*DI274</f>
        <v>0</v>
      </c>
      <c r="DI274">
        <f>($B$13*$D$11+$C$13*$D$11+$F$13*((FE274+EW274)/MAX(FE274+EW274+FF274, 0.1)*$I$11+FF274/MAX(FE274+EW274+FF274, 0.1)*$J$11))/($B$13+$C$13+$F$13)</f>
        <v>0</v>
      </c>
      <c r="DJ274">
        <f>($B$13*$K$11+$C$13*$K$11+$F$13*((FE274+EW274)/MAX(FE274+EW274+FF274, 0.1)*$P$11+FF274/MAX(FE274+EW274+FF274, 0.1)*$Q$11))/($B$13+$C$13+$F$13)</f>
        <v>0</v>
      </c>
      <c r="DK274">
        <v>3.21</v>
      </c>
      <c r="DL274">
        <v>0.5</v>
      </c>
      <c r="DM274" t="s">
        <v>438</v>
      </c>
      <c r="DN274">
        <v>2</v>
      </c>
      <c r="DO274" t="b">
        <v>1</v>
      </c>
      <c r="DP274">
        <v>1759080216.214286</v>
      </c>
      <c r="DQ274">
        <v>982.0839642857143</v>
      </c>
      <c r="DR274">
        <v>1025.198285714286</v>
      </c>
      <c r="DS274">
        <v>21.45473928571429</v>
      </c>
      <c r="DT274">
        <v>19.39709285714286</v>
      </c>
      <c r="DU274">
        <v>982.5038214285715</v>
      </c>
      <c r="DV274">
        <v>21.17479642857143</v>
      </c>
      <c r="DW274">
        <v>499.98575</v>
      </c>
      <c r="DX274">
        <v>90.8908142857143</v>
      </c>
      <c r="DY274">
        <v>0.06718619642857142</v>
      </c>
      <c r="DZ274">
        <v>28.57456071428572</v>
      </c>
      <c r="EA274">
        <v>30.00235714285715</v>
      </c>
      <c r="EB274">
        <v>999.9000000000002</v>
      </c>
      <c r="EC274">
        <v>0</v>
      </c>
      <c r="ED274">
        <v>0</v>
      </c>
      <c r="EE274">
        <v>9979.61892857143</v>
      </c>
      <c r="EF274">
        <v>0</v>
      </c>
      <c r="EG274">
        <v>11.023075</v>
      </c>
      <c r="EH274">
        <v>-43.11458214285714</v>
      </c>
      <c r="EI274">
        <v>1003.615857142857</v>
      </c>
      <c r="EJ274">
        <v>1045.4775</v>
      </c>
      <c r="EK274">
        <v>2.05764</v>
      </c>
      <c r="EL274">
        <v>1025.198285714286</v>
      </c>
      <c r="EM274">
        <v>19.39709285714286</v>
      </c>
      <c r="EN274">
        <v>1.950037142857143</v>
      </c>
      <c r="EO274">
        <v>1.763017857142857</v>
      </c>
      <c r="EP274">
        <v>17.04438928571428</v>
      </c>
      <c r="EQ274">
        <v>15.46269642857143</v>
      </c>
      <c r="ER274">
        <v>2000.016428571428</v>
      </c>
      <c r="ES274">
        <v>0.9799978928571427</v>
      </c>
      <c r="ET274">
        <v>0.02000181428571429</v>
      </c>
      <c r="EU274">
        <v>0</v>
      </c>
      <c r="EV274">
        <v>475.7762499999999</v>
      </c>
      <c r="EW274">
        <v>5.00078</v>
      </c>
      <c r="EX274">
        <v>9312.090714285714</v>
      </c>
      <c r="EY274">
        <v>16379.76428571428</v>
      </c>
      <c r="EZ274">
        <v>39.56017857142857</v>
      </c>
      <c r="FA274">
        <v>40.51107142857143</v>
      </c>
      <c r="FB274">
        <v>39.89042857142856</v>
      </c>
      <c r="FC274">
        <v>40.07557142857142</v>
      </c>
      <c r="FD274">
        <v>40.54657142857142</v>
      </c>
      <c r="FE274">
        <v>1955.106785714286</v>
      </c>
      <c r="FF274">
        <v>39.9</v>
      </c>
      <c r="FG274">
        <v>0</v>
      </c>
      <c r="FH274">
        <v>1759080216.2</v>
      </c>
      <c r="FI274">
        <v>0</v>
      </c>
      <c r="FJ274">
        <v>475.8164230769231</v>
      </c>
      <c r="FK274">
        <v>4.326324791933688</v>
      </c>
      <c r="FL274">
        <v>83.56307698766189</v>
      </c>
      <c r="FM274">
        <v>9312.49076923077</v>
      </c>
      <c r="FN274">
        <v>15</v>
      </c>
      <c r="FO274">
        <v>0</v>
      </c>
      <c r="FP274" t="s">
        <v>439</v>
      </c>
      <c r="FQ274">
        <v>1746989605.5</v>
      </c>
      <c r="FR274">
        <v>1746989593.5</v>
      </c>
      <c r="FS274">
        <v>0</v>
      </c>
      <c r="FT274">
        <v>-0.274</v>
      </c>
      <c r="FU274">
        <v>-0.002</v>
      </c>
      <c r="FV274">
        <v>2.549</v>
      </c>
      <c r="FW274">
        <v>0.129</v>
      </c>
      <c r="FX274">
        <v>420</v>
      </c>
      <c r="FY274">
        <v>17</v>
      </c>
      <c r="FZ274">
        <v>0.02</v>
      </c>
      <c r="GA274">
        <v>0.04</v>
      </c>
      <c r="GB274">
        <v>-42.9829575</v>
      </c>
      <c r="GC274">
        <v>-3.054793621013121</v>
      </c>
      <c r="GD274">
        <v>0.3040751148051251</v>
      </c>
      <c r="GE274">
        <v>0</v>
      </c>
      <c r="GF274">
        <v>475.5892941176471</v>
      </c>
      <c r="GG274">
        <v>4.377876246711914</v>
      </c>
      <c r="GH274">
        <v>0.4813610317698944</v>
      </c>
      <c r="GI274">
        <v>0</v>
      </c>
      <c r="GJ274">
        <v>2.06174175</v>
      </c>
      <c r="GK274">
        <v>-0.09718142589118348</v>
      </c>
      <c r="GL274">
        <v>0.00938574261513174</v>
      </c>
      <c r="GM274">
        <v>1</v>
      </c>
      <c r="GN274">
        <v>1</v>
      </c>
      <c r="GO274">
        <v>3</v>
      </c>
      <c r="GP274" t="s">
        <v>455</v>
      </c>
      <c r="GQ274">
        <v>3.10171</v>
      </c>
      <c r="GR274">
        <v>2.72543</v>
      </c>
      <c r="GS274">
        <v>0.162093</v>
      </c>
      <c r="GT274">
        <v>0.166526</v>
      </c>
      <c r="GU274">
        <v>0.0999569</v>
      </c>
      <c r="GV274">
        <v>0.0944424</v>
      </c>
      <c r="GW274">
        <v>21884.3</v>
      </c>
      <c r="GX274">
        <v>19779.8</v>
      </c>
      <c r="GY274">
        <v>26682.1</v>
      </c>
      <c r="GZ274">
        <v>23954.4</v>
      </c>
      <c r="HA274">
        <v>38435.2</v>
      </c>
      <c r="HB274">
        <v>32077.5</v>
      </c>
      <c r="HC274">
        <v>46590.5</v>
      </c>
      <c r="HD274">
        <v>37899.6</v>
      </c>
      <c r="HE274">
        <v>1.868</v>
      </c>
      <c r="HF274">
        <v>1.86185</v>
      </c>
      <c r="HG274">
        <v>0.126246</v>
      </c>
      <c r="HH274">
        <v>0</v>
      </c>
      <c r="HI274">
        <v>27.9428</v>
      </c>
      <c r="HJ274">
        <v>999.9</v>
      </c>
      <c r="HK274">
        <v>46.7</v>
      </c>
      <c r="HL274">
        <v>31.4</v>
      </c>
      <c r="HM274">
        <v>23.7138</v>
      </c>
      <c r="HN274">
        <v>61.011</v>
      </c>
      <c r="HO274">
        <v>21.851</v>
      </c>
      <c r="HP274">
        <v>1</v>
      </c>
      <c r="HQ274">
        <v>0.14717</v>
      </c>
      <c r="HR274">
        <v>0.315798</v>
      </c>
      <c r="HS274">
        <v>20.2801</v>
      </c>
      <c r="HT274">
        <v>5.2107</v>
      </c>
      <c r="HU274">
        <v>11.98</v>
      </c>
      <c r="HV274">
        <v>4.96335</v>
      </c>
      <c r="HW274">
        <v>3.2743</v>
      </c>
      <c r="HX274">
        <v>9999</v>
      </c>
      <c r="HY274">
        <v>9999</v>
      </c>
      <c r="HZ274">
        <v>9999</v>
      </c>
      <c r="IA274">
        <v>33</v>
      </c>
      <c r="IB274">
        <v>1.86396</v>
      </c>
      <c r="IC274">
        <v>1.8601</v>
      </c>
      <c r="ID274">
        <v>1.85838</v>
      </c>
      <c r="IE274">
        <v>1.85974</v>
      </c>
      <c r="IF274">
        <v>1.85989</v>
      </c>
      <c r="IG274">
        <v>1.85837</v>
      </c>
      <c r="IH274">
        <v>1.85745</v>
      </c>
      <c r="II274">
        <v>1.85242</v>
      </c>
      <c r="IJ274">
        <v>0</v>
      </c>
      <c r="IK274">
        <v>0</v>
      </c>
      <c r="IL274">
        <v>0</v>
      </c>
      <c r="IM274">
        <v>0</v>
      </c>
      <c r="IN274" t="s">
        <v>441</v>
      </c>
      <c r="IO274" t="s">
        <v>442</v>
      </c>
      <c r="IP274" t="s">
        <v>443</v>
      </c>
      <c r="IQ274" t="s">
        <v>443</v>
      </c>
      <c r="IR274" t="s">
        <v>443</v>
      </c>
      <c r="IS274" t="s">
        <v>443</v>
      </c>
      <c r="IT274">
        <v>0</v>
      </c>
      <c r="IU274">
        <v>100</v>
      </c>
      <c r="IV274">
        <v>100</v>
      </c>
      <c r="IW274">
        <v>-0.39</v>
      </c>
      <c r="IX274">
        <v>0.2798</v>
      </c>
      <c r="IY274">
        <v>-0.819046093373875</v>
      </c>
      <c r="IZ274">
        <v>-0.0008311593448893811</v>
      </c>
      <c r="JA274">
        <v>1.768286430498992E-06</v>
      </c>
      <c r="JB274">
        <v>-5.176383660599935E-10</v>
      </c>
      <c r="JC274">
        <v>0.01793090377665582</v>
      </c>
      <c r="JD274">
        <v>0.002652576625932546</v>
      </c>
      <c r="JE274">
        <v>0.0004569377311329863</v>
      </c>
      <c r="JF274">
        <v>1.003524486243527E-07</v>
      </c>
      <c r="JG274">
        <v>2</v>
      </c>
      <c r="JH274">
        <v>1975</v>
      </c>
      <c r="JI274">
        <v>1</v>
      </c>
      <c r="JJ274">
        <v>26</v>
      </c>
      <c r="JK274">
        <v>201510.3</v>
      </c>
      <c r="JL274">
        <v>201510.5</v>
      </c>
      <c r="JM274">
        <v>2.40723</v>
      </c>
      <c r="JN274">
        <v>2.60986</v>
      </c>
      <c r="JO274">
        <v>1.49658</v>
      </c>
      <c r="JP274">
        <v>2.34497</v>
      </c>
      <c r="JQ274">
        <v>1.54907</v>
      </c>
      <c r="JR274">
        <v>2.45483</v>
      </c>
      <c r="JS274">
        <v>36.2929</v>
      </c>
      <c r="JT274">
        <v>24.1751</v>
      </c>
      <c r="JU274">
        <v>18</v>
      </c>
      <c r="JV274">
        <v>483.225</v>
      </c>
      <c r="JW274">
        <v>493.973</v>
      </c>
      <c r="JX274">
        <v>27.0212</v>
      </c>
      <c r="JY274">
        <v>29.1542</v>
      </c>
      <c r="JZ274">
        <v>30.0002</v>
      </c>
      <c r="KA274">
        <v>29.3236</v>
      </c>
      <c r="KB274">
        <v>29.307</v>
      </c>
      <c r="KC274">
        <v>48.303</v>
      </c>
      <c r="KD274">
        <v>20.45</v>
      </c>
      <c r="KE274">
        <v>79.14100000000001</v>
      </c>
      <c r="KF274">
        <v>27.0215</v>
      </c>
      <c r="KG274">
        <v>1075.84</v>
      </c>
      <c r="KH274">
        <v>19.5092</v>
      </c>
      <c r="KI274">
        <v>101.868</v>
      </c>
      <c r="KJ274">
        <v>91.3986</v>
      </c>
    </row>
    <row r="275" spans="1:296">
      <c r="A275">
        <v>257</v>
      </c>
      <c r="B275">
        <v>1759080229</v>
      </c>
      <c r="C275">
        <v>7145.900000095367</v>
      </c>
      <c r="D275" t="s">
        <v>959</v>
      </c>
      <c r="E275" t="s">
        <v>960</v>
      </c>
      <c r="F275">
        <v>5</v>
      </c>
      <c r="G275" t="s">
        <v>832</v>
      </c>
      <c r="H275">
        <v>1759080221.5</v>
      </c>
      <c r="I275">
        <f>(J275)/1000</f>
        <v>0</v>
      </c>
      <c r="J275">
        <f>IF(DO275, AM275, AG275)</f>
        <v>0</v>
      </c>
      <c r="K275">
        <f>IF(DO275, AH275, AF275)</f>
        <v>0</v>
      </c>
      <c r="L275">
        <f>DQ275 - IF(AT275&gt;1, K275*DK275*100.0/(AV275), 0)</f>
        <v>0</v>
      </c>
      <c r="M275">
        <f>((S275-I275/2)*L275-K275)/(S275+I275/2)</f>
        <v>0</v>
      </c>
      <c r="N275">
        <f>M275*(DX275+DY275)/1000.0</f>
        <v>0</v>
      </c>
      <c r="O275">
        <f>(DQ275 - IF(AT275&gt;1, K275*DK275*100.0/(AV275), 0))*(DX275+DY275)/1000.0</f>
        <v>0</v>
      </c>
      <c r="P275">
        <f>2.0/((1/R275-1/Q275)+SIGN(R275)*SQRT((1/R275-1/Q275)*(1/R275-1/Q275) + 4*DL275/((DL275+1)*(DL275+1))*(2*1/R275*1/Q275-1/Q275*1/Q275)))</f>
        <v>0</v>
      </c>
      <c r="Q275">
        <f>IF(LEFT(DM275,1)&lt;&gt;"0",IF(LEFT(DM275,1)="1",3.0,DN275),$D$5+$E$5*(EE275*DX275/($K$5*1000))+$F$5*(EE275*DX275/($K$5*1000))*MAX(MIN(DK275,$J$5),$I$5)*MAX(MIN(DK275,$J$5),$I$5)+$G$5*MAX(MIN(DK275,$J$5),$I$5)*(EE275*DX275/($K$5*1000))+$H$5*(EE275*DX275/($K$5*1000))*(EE275*DX275/($K$5*1000)))</f>
        <v>0</v>
      </c>
      <c r="R275">
        <f>I275*(1000-(1000*0.61365*exp(17.502*V275/(240.97+V275))/(DX275+DY275)+DS275)/2)/(1000*0.61365*exp(17.502*V275/(240.97+V275))/(DX275+DY275)-DS275)</f>
        <v>0</v>
      </c>
      <c r="S275">
        <f>1/((DL275+1)/(P275/1.6)+1/(Q275/1.37)) + DL275/((DL275+1)/(P275/1.6) + DL275/(Q275/1.37))</f>
        <v>0</v>
      </c>
      <c r="T275">
        <f>(DG275*DJ275)</f>
        <v>0</v>
      </c>
      <c r="U275">
        <f>(DZ275+(T275+2*0.95*5.67E-8*(((DZ275+$B$9)+273)^4-(DZ275+273)^4)-44100*I275)/(1.84*29.3*Q275+8*0.95*5.67E-8*(DZ275+273)^3))</f>
        <v>0</v>
      </c>
      <c r="V275">
        <f>($C$9*EA275+$D$9*EB275+$E$9*U275)</f>
        <v>0</v>
      </c>
      <c r="W275">
        <f>0.61365*exp(17.502*V275/(240.97+V275))</f>
        <v>0</v>
      </c>
      <c r="X275">
        <f>(Y275/Z275*100)</f>
        <v>0</v>
      </c>
      <c r="Y275">
        <f>DS275*(DX275+DY275)/1000</f>
        <v>0</v>
      </c>
      <c r="Z275">
        <f>0.61365*exp(17.502*DZ275/(240.97+DZ275))</f>
        <v>0</v>
      </c>
      <c r="AA275">
        <f>(W275-DS275*(DX275+DY275)/1000)</f>
        <v>0</v>
      </c>
      <c r="AB275">
        <f>(-I275*44100)</f>
        <v>0</v>
      </c>
      <c r="AC275">
        <f>2*29.3*Q275*0.92*(DZ275-V275)</f>
        <v>0</v>
      </c>
      <c r="AD275">
        <f>2*0.95*5.67E-8*(((DZ275+$B$9)+273)^4-(V275+273)^4)</f>
        <v>0</v>
      </c>
      <c r="AE275">
        <f>T275+AD275+AB275+AC275</f>
        <v>0</v>
      </c>
      <c r="AF275">
        <f>DW275*AT275*(DR275-DQ275*(1000-AT275*DT275)/(1000-AT275*DS275))/(100*DK275)</f>
        <v>0</v>
      </c>
      <c r="AG275">
        <f>1000*DW275*AT275*(DS275-DT275)/(100*DK275*(1000-AT275*DS275))</f>
        <v>0</v>
      </c>
      <c r="AH275">
        <f>(AI275 - AJ275 - DX275*1E3/(8.314*(DZ275+273.15)) * AL275/DW275 * AK275) * DW275/(100*DK275) * (1000 - DT275)/1000</f>
        <v>0</v>
      </c>
      <c r="AI275">
        <v>1078.63306557391</v>
      </c>
      <c r="AJ275">
        <v>1045.30703030303</v>
      </c>
      <c r="AK275">
        <v>3.403683257482295</v>
      </c>
      <c r="AL275">
        <v>65.07899341637443</v>
      </c>
      <c r="AM275">
        <f>(AO275 - AN275 + DX275*1E3/(8.314*(DZ275+273.15)) * AQ275/DW275 * AP275) * DW275/(100*DK275) * 1000/(1000 - AO275)</f>
        <v>0</v>
      </c>
      <c r="AN275">
        <v>19.44155620166799</v>
      </c>
      <c r="AO275">
        <v>21.45125696969696</v>
      </c>
      <c r="AP275">
        <v>9.010373547184501E-05</v>
      </c>
      <c r="AQ275">
        <v>105.2538477165729</v>
      </c>
      <c r="AR275">
        <v>0</v>
      </c>
      <c r="AS275">
        <v>0</v>
      </c>
      <c r="AT275">
        <f>IF(AR275*$H$15&gt;=AV275,1.0,(AV275/(AV275-AR275*$H$15)))</f>
        <v>0</v>
      </c>
      <c r="AU275">
        <f>(AT275-1)*100</f>
        <v>0</v>
      </c>
      <c r="AV275">
        <f>MAX(0,($B$15+$C$15*EE275)/(1+$D$15*EE275)*DX275/(DZ275+273)*$E$15)</f>
        <v>0</v>
      </c>
      <c r="AW275" t="s">
        <v>437</v>
      </c>
      <c r="AX275" t="s">
        <v>437</v>
      </c>
      <c r="AY275">
        <v>0</v>
      </c>
      <c r="AZ275">
        <v>0</v>
      </c>
      <c r="BA275">
        <f>1-AY275/AZ275</f>
        <v>0</v>
      </c>
      <c r="BB275">
        <v>0</v>
      </c>
      <c r="BC275" t="s">
        <v>437</v>
      </c>
      <c r="BD275" t="s">
        <v>437</v>
      </c>
      <c r="BE275">
        <v>0</v>
      </c>
      <c r="BF275">
        <v>0</v>
      </c>
      <c r="BG275">
        <f>1-BE275/BF275</f>
        <v>0</v>
      </c>
      <c r="BH275">
        <v>0.5</v>
      </c>
      <c r="BI275">
        <f>DH275</f>
        <v>0</v>
      </c>
      <c r="BJ275">
        <f>K275</f>
        <v>0</v>
      </c>
      <c r="BK275">
        <f>BG275*BH275*BI275</f>
        <v>0</v>
      </c>
      <c r="BL275">
        <f>(BJ275-BB275)/BI275</f>
        <v>0</v>
      </c>
      <c r="BM275">
        <f>(AZ275-BF275)/BF275</f>
        <v>0</v>
      </c>
      <c r="BN275">
        <f>AY275/(BA275+AY275/BF275)</f>
        <v>0</v>
      </c>
      <c r="BO275" t="s">
        <v>437</v>
      </c>
      <c r="BP275">
        <v>0</v>
      </c>
      <c r="BQ275">
        <f>IF(BP275&lt;&gt;0, BP275, BN275)</f>
        <v>0</v>
      </c>
      <c r="BR275">
        <f>1-BQ275/BF275</f>
        <v>0</v>
      </c>
      <c r="BS275">
        <f>(BF275-BE275)/(BF275-BQ275)</f>
        <v>0</v>
      </c>
      <c r="BT275">
        <f>(AZ275-BF275)/(AZ275-BQ275)</f>
        <v>0</v>
      </c>
      <c r="BU275">
        <f>(BF275-BE275)/(BF275-AY275)</f>
        <v>0</v>
      </c>
      <c r="BV275">
        <f>(AZ275-BF275)/(AZ275-AY275)</f>
        <v>0</v>
      </c>
      <c r="BW275">
        <f>(BS275*BQ275/BE275)</f>
        <v>0</v>
      </c>
      <c r="BX275">
        <f>(1-BW275)</f>
        <v>0</v>
      </c>
      <c r="DG275">
        <f>$B$13*EF275+$C$13*EG275+$F$13*ER275*(1-EU275)</f>
        <v>0</v>
      </c>
      <c r="DH275">
        <f>DG275*DI275</f>
        <v>0</v>
      </c>
      <c r="DI275">
        <f>($B$13*$D$11+$C$13*$D$11+$F$13*((FE275+EW275)/MAX(FE275+EW275+FF275, 0.1)*$I$11+FF275/MAX(FE275+EW275+FF275, 0.1)*$J$11))/($B$13+$C$13+$F$13)</f>
        <v>0</v>
      </c>
      <c r="DJ275">
        <f>($B$13*$K$11+$C$13*$K$11+$F$13*((FE275+EW275)/MAX(FE275+EW275+FF275, 0.1)*$P$11+FF275/MAX(FE275+EW275+FF275, 0.1)*$Q$11))/($B$13+$C$13+$F$13)</f>
        <v>0</v>
      </c>
      <c r="DK275">
        <v>3.21</v>
      </c>
      <c r="DL275">
        <v>0.5</v>
      </c>
      <c r="DM275" t="s">
        <v>438</v>
      </c>
      <c r="DN275">
        <v>2</v>
      </c>
      <c r="DO275" t="b">
        <v>1</v>
      </c>
      <c r="DP275">
        <v>1759080221.5</v>
      </c>
      <c r="DQ275">
        <v>999.5804444444445</v>
      </c>
      <c r="DR275">
        <v>1042.884814814815</v>
      </c>
      <c r="DS275">
        <v>21.45111111111111</v>
      </c>
      <c r="DT275">
        <v>19.41047407407407</v>
      </c>
      <c r="DU275">
        <v>999.9800370370371</v>
      </c>
      <c r="DV275">
        <v>21.17124444444444</v>
      </c>
      <c r="DW275">
        <v>499.938925925926</v>
      </c>
      <c r="DX275">
        <v>90.8915148148148</v>
      </c>
      <c r="DY275">
        <v>0.06751409259259258</v>
      </c>
      <c r="DZ275">
        <v>28.57317037037037</v>
      </c>
      <c r="EA275">
        <v>30.00109259259259</v>
      </c>
      <c r="EB275">
        <v>999.9000000000001</v>
      </c>
      <c r="EC275">
        <v>0</v>
      </c>
      <c r="ED275">
        <v>0</v>
      </c>
      <c r="EE275">
        <v>9979.560370370371</v>
      </c>
      <c r="EF275">
        <v>0</v>
      </c>
      <c r="EG275">
        <v>11.01982592592593</v>
      </c>
      <c r="EH275">
        <v>-43.30465185185186</v>
      </c>
      <c r="EI275">
        <v>1021.492222222222</v>
      </c>
      <c r="EJ275">
        <v>1063.528148148148</v>
      </c>
      <c r="EK275">
        <v>2.040623333333333</v>
      </c>
      <c r="EL275">
        <v>1042.884814814815</v>
      </c>
      <c r="EM275">
        <v>19.41047407407407</v>
      </c>
      <c r="EN275">
        <v>1.949722222222222</v>
      </c>
      <c r="EO275">
        <v>1.764248888888889</v>
      </c>
      <c r="EP275">
        <v>17.04183703703704</v>
      </c>
      <c r="EQ275">
        <v>15.47357037037037</v>
      </c>
      <c r="ER275">
        <v>2000.012962962963</v>
      </c>
      <c r="ES275">
        <v>0.9799978888888886</v>
      </c>
      <c r="ET275">
        <v>0.02000181851851852</v>
      </c>
      <c r="EU275">
        <v>0</v>
      </c>
      <c r="EV275">
        <v>476.1626666666667</v>
      </c>
      <c r="EW275">
        <v>5.00078</v>
      </c>
      <c r="EX275">
        <v>9319.501851851852</v>
      </c>
      <c r="EY275">
        <v>16379.74444444444</v>
      </c>
      <c r="EZ275">
        <v>39.57622222222222</v>
      </c>
      <c r="FA275">
        <v>40.51148148148148</v>
      </c>
      <c r="FB275">
        <v>39.88403703703703</v>
      </c>
      <c r="FC275">
        <v>40.09229629629629</v>
      </c>
      <c r="FD275">
        <v>40.53666666666667</v>
      </c>
      <c r="FE275">
        <v>1955.103333333333</v>
      </c>
      <c r="FF275">
        <v>39.9</v>
      </c>
      <c r="FG275">
        <v>0</v>
      </c>
      <c r="FH275">
        <v>1759080221</v>
      </c>
      <c r="FI275">
        <v>0</v>
      </c>
      <c r="FJ275">
        <v>476.1489230769231</v>
      </c>
      <c r="FK275">
        <v>4.47070085859703</v>
      </c>
      <c r="FL275">
        <v>85.95384604776753</v>
      </c>
      <c r="FM275">
        <v>9319.210384615384</v>
      </c>
      <c r="FN275">
        <v>15</v>
      </c>
      <c r="FO275">
        <v>0</v>
      </c>
      <c r="FP275" t="s">
        <v>439</v>
      </c>
      <c r="FQ275">
        <v>1746989605.5</v>
      </c>
      <c r="FR275">
        <v>1746989593.5</v>
      </c>
      <c r="FS275">
        <v>0</v>
      </c>
      <c r="FT275">
        <v>-0.274</v>
      </c>
      <c r="FU275">
        <v>-0.002</v>
      </c>
      <c r="FV275">
        <v>2.549</v>
      </c>
      <c r="FW275">
        <v>0.129</v>
      </c>
      <c r="FX275">
        <v>420</v>
      </c>
      <c r="FY275">
        <v>17</v>
      </c>
      <c r="FZ275">
        <v>0.02</v>
      </c>
      <c r="GA275">
        <v>0.04</v>
      </c>
      <c r="GB275">
        <v>-43.1547475</v>
      </c>
      <c r="GC275">
        <v>-2.469477298311482</v>
      </c>
      <c r="GD275">
        <v>0.261803551339072</v>
      </c>
      <c r="GE275">
        <v>0</v>
      </c>
      <c r="GF275">
        <v>475.8927647058824</v>
      </c>
      <c r="GG275">
        <v>4.243391904166889</v>
      </c>
      <c r="GH275">
        <v>0.4587571482901018</v>
      </c>
      <c r="GI275">
        <v>0</v>
      </c>
      <c r="GJ275">
        <v>2.0511835</v>
      </c>
      <c r="GK275">
        <v>-0.1572348968105154</v>
      </c>
      <c r="GL275">
        <v>0.01683405485169868</v>
      </c>
      <c r="GM275">
        <v>0</v>
      </c>
      <c r="GN275">
        <v>0</v>
      </c>
      <c r="GO275">
        <v>3</v>
      </c>
      <c r="GP275" t="s">
        <v>458</v>
      </c>
      <c r="GQ275">
        <v>3.10195</v>
      </c>
      <c r="GR275">
        <v>2.72591</v>
      </c>
      <c r="GS275">
        <v>0.163797</v>
      </c>
      <c r="GT275">
        <v>0.168172</v>
      </c>
      <c r="GU275">
        <v>0.09997540000000001</v>
      </c>
      <c r="GV275">
        <v>0.0946118</v>
      </c>
      <c r="GW275">
        <v>21839.8</v>
      </c>
      <c r="GX275">
        <v>19740.4</v>
      </c>
      <c r="GY275">
        <v>26682</v>
      </c>
      <c r="GZ275">
        <v>23954</v>
      </c>
      <c r="HA275">
        <v>38434.5</v>
      </c>
      <c r="HB275">
        <v>32071.6</v>
      </c>
      <c r="HC275">
        <v>46590.4</v>
      </c>
      <c r="HD275">
        <v>37899.6</v>
      </c>
      <c r="HE275">
        <v>1.8681</v>
      </c>
      <c r="HF275">
        <v>1.8617</v>
      </c>
      <c r="HG275">
        <v>0.126157</v>
      </c>
      <c r="HH275">
        <v>0</v>
      </c>
      <c r="HI275">
        <v>27.9416</v>
      </c>
      <c r="HJ275">
        <v>999.9</v>
      </c>
      <c r="HK275">
        <v>46.7</v>
      </c>
      <c r="HL275">
        <v>31.4</v>
      </c>
      <c r="HM275">
        <v>23.7101</v>
      </c>
      <c r="HN275">
        <v>61.111</v>
      </c>
      <c r="HO275">
        <v>21.9872</v>
      </c>
      <c r="HP275">
        <v>1</v>
      </c>
      <c r="HQ275">
        <v>0.147154</v>
      </c>
      <c r="HR275">
        <v>0.314804</v>
      </c>
      <c r="HS275">
        <v>20.2803</v>
      </c>
      <c r="HT275">
        <v>5.2116</v>
      </c>
      <c r="HU275">
        <v>11.98</v>
      </c>
      <c r="HV275">
        <v>4.96335</v>
      </c>
      <c r="HW275">
        <v>3.27443</v>
      </c>
      <c r="HX275">
        <v>9999</v>
      </c>
      <c r="HY275">
        <v>9999</v>
      </c>
      <c r="HZ275">
        <v>9999</v>
      </c>
      <c r="IA275">
        <v>33</v>
      </c>
      <c r="IB275">
        <v>1.86397</v>
      </c>
      <c r="IC275">
        <v>1.86008</v>
      </c>
      <c r="ID275">
        <v>1.85837</v>
      </c>
      <c r="IE275">
        <v>1.85974</v>
      </c>
      <c r="IF275">
        <v>1.85989</v>
      </c>
      <c r="IG275">
        <v>1.85837</v>
      </c>
      <c r="IH275">
        <v>1.85745</v>
      </c>
      <c r="II275">
        <v>1.85242</v>
      </c>
      <c r="IJ275">
        <v>0</v>
      </c>
      <c r="IK275">
        <v>0</v>
      </c>
      <c r="IL275">
        <v>0</v>
      </c>
      <c r="IM275">
        <v>0</v>
      </c>
      <c r="IN275" t="s">
        <v>441</v>
      </c>
      <c r="IO275" t="s">
        <v>442</v>
      </c>
      <c r="IP275" t="s">
        <v>443</v>
      </c>
      <c r="IQ275" t="s">
        <v>443</v>
      </c>
      <c r="IR275" t="s">
        <v>443</v>
      </c>
      <c r="IS275" t="s">
        <v>443</v>
      </c>
      <c r="IT275">
        <v>0</v>
      </c>
      <c r="IU275">
        <v>100</v>
      </c>
      <c r="IV275">
        <v>100</v>
      </c>
      <c r="IW275">
        <v>-0.37</v>
      </c>
      <c r="IX275">
        <v>0.2799</v>
      </c>
      <c r="IY275">
        <v>-0.819046093373875</v>
      </c>
      <c r="IZ275">
        <v>-0.0008311593448893811</v>
      </c>
      <c r="JA275">
        <v>1.768286430498992E-06</v>
      </c>
      <c r="JB275">
        <v>-5.176383660599935E-10</v>
      </c>
      <c r="JC275">
        <v>0.01793090377665582</v>
      </c>
      <c r="JD275">
        <v>0.002652576625932546</v>
      </c>
      <c r="JE275">
        <v>0.0004569377311329863</v>
      </c>
      <c r="JF275">
        <v>1.003524486243527E-07</v>
      </c>
      <c r="JG275">
        <v>2</v>
      </c>
      <c r="JH275">
        <v>1975</v>
      </c>
      <c r="JI275">
        <v>1</v>
      </c>
      <c r="JJ275">
        <v>26</v>
      </c>
      <c r="JK275">
        <v>201510.4</v>
      </c>
      <c r="JL275">
        <v>201510.6</v>
      </c>
      <c r="JM275">
        <v>2.44019</v>
      </c>
      <c r="JN275">
        <v>2.61108</v>
      </c>
      <c r="JO275">
        <v>1.49658</v>
      </c>
      <c r="JP275">
        <v>2.34619</v>
      </c>
      <c r="JQ275">
        <v>1.54907</v>
      </c>
      <c r="JR275">
        <v>2.4585</v>
      </c>
      <c r="JS275">
        <v>36.3165</v>
      </c>
      <c r="JT275">
        <v>24.1751</v>
      </c>
      <c r="JU275">
        <v>18</v>
      </c>
      <c r="JV275">
        <v>483.299</v>
      </c>
      <c r="JW275">
        <v>493.895</v>
      </c>
      <c r="JX275">
        <v>27.021</v>
      </c>
      <c r="JY275">
        <v>29.156</v>
      </c>
      <c r="JZ275">
        <v>30.0001</v>
      </c>
      <c r="KA275">
        <v>29.3256</v>
      </c>
      <c r="KB275">
        <v>29.3096</v>
      </c>
      <c r="KC275">
        <v>48.9665</v>
      </c>
      <c r="KD275">
        <v>20.45</v>
      </c>
      <c r="KE275">
        <v>79.14100000000001</v>
      </c>
      <c r="KF275">
        <v>27.0212</v>
      </c>
      <c r="KG275">
        <v>1089.23</v>
      </c>
      <c r="KH275">
        <v>19.518</v>
      </c>
      <c r="KI275">
        <v>101.868</v>
      </c>
      <c r="KJ275">
        <v>91.398</v>
      </c>
    </row>
    <row r="276" spans="1:296">
      <c r="A276">
        <v>258</v>
      </c>
      <c r="B276">
        <v>1759080234</v>
      </c>
      <c r="C276">
        <v>7150.900000095367</v>
      </c>
      <c r="D276" t="s">
        <v>961</v>
      </c>
      <c r="E276" t="s">
        <v>962</v>
      </c>
      <c r="F276">
        <v>5</v>
      </c>
      <c r="G276" t="s">
        <v>832</v>
      </c>
      <c r="H276">
        <v>1759080226.214286</v>
      </c>
      <c r="I276">
        <f>(J276)/1000</f>
        <v>0</v>
      </c>
      <c r="J276">
        <f>IF(DO276, AM276, AG276)</f>
        <v>0</v>
      </c>
      <c r="K276">
        <f>IF(DO276, AH276, AF276)</f>
        <v>0</v>
      </c>
      <c r="L276">
        <f>DQ276 - IF(AT276&gt;1, K276*DK276*100.0/(AV276), 0)</f>
        <v>0</v>
      </c>
      <c r="M276">
        <f>((S276-I276/2)*L276-K276)/(S276+I276/2)</f>
        <v>0</v>
      </c>
      <c r="N276">
        <f>M276*(DX276+DY276)/1000.0</f>
        <v>0</v>
      </c>
      <c r="O276">
        <f>(DQ276 - IF(AT276&gt;1, K276*DK276*100.0/(AV276), 0))*(DX276+DY276)/1000.0</f>
        <v>0</v>
      </c>
      <c r="P276">
        <f>2.0/((1/R276-1/Q276)+SIGN(R276)*SQRT((1/R276-1/Q276)*(1/R276-1/Q276) + 4*DL276/((DL276+1)*(DL276+1))*(2*1/R276*1/Q276-1/Q276*1/Q276)))</f>
        <v>0</v>
      </c>
      <c r="Q276">
        <f>IF(LEFT(DM276,1)&lt;&gt;"0",IF(LEFT(DM276,1)="1",3.0,DN276),$D$5+$E$5*(EE276*DX276/($K$5*1000))+$F$5*(EE276*DX276/($K$5*1000))*MAX(MIN(DK276,$J$5),$I$5)*MAX(MIN(DK276,$J$5),$I$5)+$G$5*MAX(MIN(DK276,$J$5),$I$5)*(EE276*DX276/($K$5*1000))+$H$5*(EE276*DX276/($K$5*1000))*(EE276*DX276/($K$5*1000)))</f>
        <v>0</v>
      </c>
      <c r="R276">
        <f>I276*(1000-(1000*0.61365*exp(17.502*V276/(240.97+V276))/(DX276+DY276)+DS276)/2)/(1000*0.61365*exp(17.502*V276/(240.97+V276))/(DX276+DY276)-DS276)</f>
        <v>0</v>
      </c>
      <c r="S276">
        <f>1/((DL276+1)/(P276/1.6)+1/(Q276/1.37)) + DL276/((DL276+1)/(P276/1.6) + DL276/(Q276/1.37))</f>
        <v>0</v>
      </c>
      <c r="T276">
        <f>(DG276*DJ276)</f>
        <v>0</v>
      </c>
      <c r="U276">
        <f>(DZ276+(T276+2*0.95*5.67E-8*(((DZ276+$B$9)+273)^4-(DZ276+273)^4)-44100*I276)/(1.84*29.3*Q276+8*0.95*5.67E-8*(DZ276+273)^3))</f>
        <v>0</v>
      </c>
      <c r="V276">
        <f>($C$9*EA276+$D$9*EB276+$E$9*U276)</f>
        <v>0</v>
      </c>
      <c r="W276">
        <f>0.61365*exp(17.502*V276/(240.97+V276))</f>
        <v>0</v>
      </c>
      <c r="X276">
        <f>(Y276/Z276*100)</f>
        <v>0</v>
      </c>
      <c r="Y276">
        <f>DS276*(DX276+DY276)/1000</f>
        <v>0</v>
      </c>
      <c r="Z276">
        <f>0.61365*exp(17.502*DZ276/(240.97+DZ276))</f>
        <v>0</v>
      </c>
      <c r="AA276">
        <f>(W276-DS276*(DX276+DY276)/1000)</f>
        <v>0</v>
      </c>
      <c r="AB276">
        <f>(-I276*44100)</f>
        <v>0</v>
      </c>
      <c r="AC276">
        <f>2*29.3*Q276*0.92*(DZ276-V276)</f>
        <v>0</v>
      </c>
      <c r="AD276">
        <f>2*0.95*5.67E-8*(((DZ276+$B$9)+273)^4-(V276+273)^4)</f>
        <v>0</v>
      </c>
      <c r="AE276">
        <f>T276+AD276+AB276+AC276</f>
        <v>0</v>
      </c>
      <c r="AF276">
        <f>DW276*AT276*(DR276-DQ276*(1000-AT276*DT276)/(1000-AT276*DS276))/(100*DK276)</f>
        <v>0</v>
      </c>
      <c r="AG276">
        <f>1000*DW276*AT276*(DS276-DT276)/(100*DK276*(1000-AT276*DS276))</f>
        <v>0</v>
      </c>
      <c r="AH276">
        <f>(AI276 - AJ276 - DX276*1E3/(8.314*(DZ276+273.15)) * AL276/DW276 * AK276) * DW276/(100*DK276) * (1000 - DT276)/1000</f>
        <v>0</v>
      </c>
      <c r="AI276">
        <v>1095.847052608995</v>
      </c>
      <c r="AJ276">
        <v>1062.376848484848</v>
      </c>
      <c r="AK276">
        <v>3.4110768097039</v>
      </c>
      <c r="AL276">
        <v>65.07899341637443</v>
      </c>
      <c r="AM276">
        <f>(AO276 - AN276 + DX276*1E3/(8.314*(DZ276+273.15)) * AQ276/DW276 * AP276) * DW276/(100*DK276) * 1000/(1000 - AO276)</f>
        <v>0</v>
      </c>
      <c r="AN276">
        <v>19.46232379584672</v>
      </c>
      <c r="AO276">
        <v>21.4633</v>
      </c>
      <c r="AP276">
        <v>5.964287421327954E-05</v>
      </c>
      <c r="AQ276">
        <v>105.2538477165729</v>
      </c>
      <c r="AR276">
        <v>0</v>
      </c>
      <c r="AS276">
        <v>0</v>
      </c>
      <c r="AT276">
        <f>IF(AR276*$H$15&gt;=AV276,1.0,(AV276/(AV276-AR276*$H$15)))</f>
        <v>0</v>
      </c>
      <c r="AU276">
        <f>(AT276-1)*100</f>
        <v>0</v>
      </c>
      <c r="AV276">
        <f>MAX(0,($B$15+$C$15*EE276)/(1+$D$15*EE276)*DX276/(DZ276+273)*$E$15)</f>
        <v>0</v>
      </c>
      <c r="AW276" t="s">
        <v>437</v>
      </c>
      <c r="AX276" t="s">
        <v>437</v>
      </c>
      <c r="AY276">
        <v>0</v>
      </c>
      <c r="AZ276">
        <v>0</v>
      </c>
      <c r="BA276">
        <f>1-AY276/AZ276</f>
        <v>0</v>
      </c>
      <c r="BB276">
        <v>0</v>
      </c>
      <c r="BC276" t="s">
        <v>437</v>
      </c>
      <c r="BD276" t="s">
        <v>437</v>
      </c>
      <c r="BE276">
        <v>0</v>
      </c>
      <c r="BF276">
        <v>0</v>
      </c>
      <c r="BG276">
        <f>1-BE276/BF276</f>
        <v>0</v>
      </c>
      <c r="BH276">
        <v>0.5</v>
      </c>
      <c r="BI276">
        <f>DH276</f>
        <v>0</v>
      </c>
      <c r="BJ276">
        <f>K276</f>
        <v>0</v>
      </c>
      <c r="BK276">
        <f>BG276*BH276*BI276</f>
        <v>0</v>
      </c>
      <c r="BL276">
        <f>(BJ276-BB276)/BI276</f>
        <v>0</v>
      </c>
      <c r="BM276">
        <f>(AZ276-BF276)/BF276</f>
        <v>0</v>
      </c>
      <c r="BN276">
        <f>AY276/(BA276+AY276/BF276)</f>
        <v>0</v>
      </c>
      <c r="BO276" t="s">
        <v>437</v>
      </c>
      <c r="BP276">
        <v>0</v>
      </c>
      <c r="BQ276">
        <f>IF(BP276&lt;&gt;0, BP276, BN276)</f>
        <v>0</v>
      </c>
      <c r="BR276">
        <f>1-BQ276/BF276</f>
        <v>0</v>
      </c>
      <c r="BS276">
        <f>(BF276-BE276)/(BF276-BQ276)</f>
        <v>0</v>
      </c>
      <c r="BT276">
        <f>(AZ276-BF276)/(AZ276-BQ276)</f>
        <v>0</v>
      </c>
      <c r="BU276">
        <f>(BF276-BE276)/(BF276-AY276)</f>
        <v>0</v>
      </c>
      <c r="BV276">
        <f>(AZ276-BF276)/(AZ276-AY276)</f>
        <v>0</v>
      </c>
      <c r="BW276">
        <f>(BS276*BQ276/BE276)</f>
        <v>0</v>
      </c>
      <c r="BX276">
        <f>(1-BW276)</f>
        <v>0</v>
      </c>
      <c r="DG276">
        <f>$B$13*EF276+$C$13*EG276+$F$13*ER276*(1-EU276)</f>
        <v>0</v>
      </c>
      <c r="DH276">
        <f>DG276*DI276</f>
        <v>0</v>
      </c>
      <c r="DI276">
        <f>($B$13*$D$11+$C$13*$D$11+$F$13*((FE276+EW276)/MAX(FE276+EW276+FF276, 0.1)*$I$11+FF276/MAX(FE276+EW276+FF276, 0.1)*$J$11))/($B$13+$C$13+$F$13)</f>
        <v>0</v>
      </c>
      <c r="DJ276">
        <f>($B$13*$K$11+$C$13*$K$11+$F$13*((FE276+EW276)/MAX(FE276+EW276+FF276, 0.1)*$P$11+FF276/MAX(FE276+EW276+FF276, 0.1)*$Q$11))/($B$13+$C$13+$F$13)</f>
        <v>0</v>
      </c>
      <c r="DK276">
        <v>3.21</v>
      </c>
      <c r="DL276">
        <v>0.5</v>
      </c>
      <c r="DM276" t="s">
        <v>438</v>
      </c>
      <c r="DN276">
        <v>2</v>
      </c>
      <c r="DO276" t="b">
        <v>1</v>
      </c>
      <c r="DP276">
        <v>1759080226.214286</v>
      </c>
      <c r="DQ276">
        <v>1015.271285714286</v>
      </c>
      <c r="DR276">
        <v>1058.718571428572</v>
      </c>
      <c r="DS276">
        <v>21.45293928571429</v>
      </c>
      <c r="DT276">
        <v>19.43069642857143</v>
      </c>
      <c r="DU276">
        <v>1015.652392857143</v>
      </c>
      <c r="DV276">
        <v>21.17304285714286</v>
      </c>
      <c r="DW276">
        <v>499.9575714285715</v>
      </c>
      <c r="DX276">
        <v>90.89174999999999</v>
      </c>
      <c r="DY276">
        <v>0.06759845357142856</v>
      </c>
      <c r="DZ276">
        <v>28.57174642857143</v>
      </c>
      <c r="EA276">
        <v>30.00036785714286</v>
      </c>
      <c r="EB276">
        <v>999.9000000000002</v>
      </c>
      <c r="EC276">
        <v>0</v>
      </c>
      <c r="ED276">
        <v>0</v>
      </c>
      <c r="EE276">
        <v>9993.796428571428</v>
      </c>
      <c r="EF276">
        <v>0</v>
      </c>
      <c r="EG276">
        <v>11.02036071428571</v>
      </c>
      <c r="EH276">
        <v>-43.44807142857143</v>
      </c>
      <c r="EI276">
        <v>1037.528928571428</v>
      </c>
      <c r="EJ276">
        <v>1079.698214285715</v>
      </c>
      <c r="EK276">
        <v>2.022245357142857</v>
      </c>
      <c r="EL276">
        <v>1058.718571428572</v>
      </c>
      <c r="EM276">
        <v>19.43069642857143</v>
      </c>
      <c r="EN276">
        <v>1.949893928571429</v>
      </c>
      <c r="EO276">
        <v>1.766090357142857</v>
      </c>
      <c r="EP276">
        <v>17.04322857142857</v>
      </c>
      <c r="EQ276">
        <v>15.48983214285714</v>
      </c>
      <c r="ER276">
        <v>2000.001785714285</v>
      </c>
      <c r="ES276">
        <v>0.9799977857142854</v>
      </c>
      <c r="ET276">
        <v>0.02000191785714286</v>
      </c>
      <c r="EU276">
        <v>0</v>
      </c>
      <c r="EV276">
        <v>476.5021071428571</v>
      </c>
      <c r="EW276">
        <v>5.00078</v>
      </c>
      <c r="EX276">
        <v>9326.035357142859</v>
      </c>
      <c r="EY276">
        <v>16379.65</v>
      </c>
      <c r="EZ276">
        <v>39.59135714285714</v>
      </c>
      <c r="FA276">
        <v>40.5155</v>
      </c>
      <c r="FB276">
        <v>39.88146428571428</v>
      </c>
      <c r="FC276">
        <v>40.09796428571428</v>
      </c>
      <c r="FD276">
        <v>40.54874999999999</v>
      </c>
      <c r="FE276">
        <v>1955.092142857143</v>
      </c>
      <c r="FF276">
        <v>39.9</v>
      </c>
      <c r="FG276">
        <v>0</v>
      </c>
      <c r="FH276">
        <v>1759080226.4</v>
      </c>
      <c r="FI276">
        <v>0</v>
      </c>
      <c r="FJ276">
        <v>476.58364</v>
      </c>
      <c r="FK276">
        <v>4.715846142023301</v>
      </c>
      <c r="FL276">
        <v>80.90307682058804</v>
      </c>
      <c r="FM276">
        <v>9327.106399999999</v>
      </c>
      <c r="FN276">
        <v>15</v>
      </c>
      <c r="FO276">
        <v>0</v>
      </c>
      <c r="FP276" t="s">
        <v>439</v>
      </c>
      <c r="FQ276">
        <v>1746989605.5</v>
      </c>
      <c r="FR276">
        <v>1746989593.5</v>
      </c>
      <c r="FS276">
        <v>0</v>
      </c>
      <c r="FT276">
        <v>-0.274</v>
      </c>
      <c r="FU276">
        <v>-0.002</v>
      </c>
      <c r="FV276">
        <v>2.549</v>
      </c>
      <c r="FW276">
        <v>0.129</v>
      </c>
      <c r="FX276">
        <v>420</v>
      </c>
      <c r="FY276">
        <v>17</v>
      </c>
      <c r="FZ276">
        <v>0.02</v>
      </c>
      <c r="GA276">
        <v>0.04</v>
      </c>
      <c r="GB276">
        <v>-43.372435</v>
      </c>
      <c r="GC276">
        <v>-1.816511819887294</v>
      </c>
      <c r="GD276">
        <v>0.2093517692187004</v>
      </c>
      <c r="GE276">
        <v>0</v>
      </c>
      <c r="GF276">
        <v>476.325294117647</v>
      </c>
      <c r="GG276">
        <v>4.51129106259883</v>
      </c>
      <c r="GH276">
        <v>0.4817489906220818</v>
      </c>
      <c r="GI276">
        <v>0</v>
      </c>
      <c r="GJ276">
        <v>2.03103775</v>
      </c>
      <c r="GK276">
        <v>-0.2483843527204512</v>
      </c>
      <c r="GL276">
        <v>0.02515398800265079</v>
      </c>
      <c r="GM276">
        <v>0</v>
      </c>
      <c r="GN276">
        <v>0</v>
      </c>
      <c r="GO276">
        <v>3</v>
      </c>
      <c r="GP276" t="s">
        <v>458</v>
      </c>
      <c r="GQ276">
        <v>3.10202</v>
      </c>
      <c r="GR276">
        <v>2.72568</v>
      </c>
      <c r="GS276">
        <v>0.165482</v>
      </c>
      <c r="GT276">
        <v>0.169852</v>
      </c>
      <c r="GU276">
        <v>0.100009</v>
      </c>
      <c r="GV276">
        <v>0.09463729999999999</v>
      </c>
      <c r="GW276">
        <v>21795.7</v>
      </c>
      <c r="GX276">
        <v>19700.7</v>
      </c>
      <c r="GY276">
        <v>26681.9</v>
      </c>
      <c r="GZ276">
        <v>23954.2</v>
      </c>
      <c r="HA276">
        <v>38433</v>
      </c>
      <c r="HB276">
        <v>32070.9</v>
      </c>
      <c r="HC276">
        <v>46590.1</v>
      </c>
      <c r="HD276">
        <v>37899.6</v>
      </c>
      <c r="HE276">
        <v>1.86843</v>
      </c>
      <c r="HF276">
        <v>1.86168</v>
      </c>
      <c r="HG276">
        <v>0.125885</v>
      </c>
      <c r="HH276">
        <v>0</v>
      </c>
      <c r="HI276">
        <v>27.9393</v>
      </c>
      <c r="HJ276">
        <v>999.9</v>
      </c>
      <c r="HK276">
        <v>46.7</v>
      </c>
      <c r="HL276">
        <v>31.4</v>
      </c>
      <c r="HM276">
        <v>23.7127</v>
      </c>
      <c r="HN276">
        <v>61.061</v>
      </c>
      <c r="HO276">
        <v>21.7829</v>
      </c>
      <c r="HP276">
        <v>1</v>
      </c>
      <c r="HQ276">
        <v>0.147231</v>
      </c>
      <c r="HR276">
        <v>0.312941</v>
      </c>
      <c r="HS276">
        <v>20.2805</v>
      </c>
      <c r="HT276">
        <v>5.211</v>
      </c>
      <c r="HU276">
        <v>11.98</v>
      </c>
      <c r="HV276">
        <v>4.9634</v>
      </c>
      <c r="HW276">
        <v>3.2744</v>
      </c>
      <c r="HX276">
        <v>9999</v>
      </c>
      <c r="HY276">
        <v>9999</v>
      </c>
      <c r="HZ276">
        <v>9999</v>
      </c>
      <c r="IA276">
        <v>33</v>
      </c>
      <c r="IB276">
        <v>1.86398</v>
      </c>
      <c r="IC276">
        <v>1.86008</v>
      </c>
      <c r="ID276">
        <v>1.85837</v>
      </c>
      <c r="IE276">
        <v>1.85974</v>
      </c>
      <c r="IF276">
        <v>1.85989</v>
      </c>
      <c r="IG276">
        <v>1.85837</v>
      </c>
      <c r="IH276">
        <v>1.85744</v>
      </c>
      <c r="II276">
        <v>1.85242</v>
      </c>
      <c r="IJ276">
        <v>0</v>
      </c>
      <c r="IK276">
        <v>0</v>
      </c>
      <c r="IL276">
        <v>0</v>
      </c>
      <c r="IM276">
        <v>0</v>
      </c>
      <c r="IN276" t="s">
        <v>441</v>
      </c>
      <c r="IO276" t="s">
        <v>442</v>
      </c>
      <c r="IP276" t="s">
        <v>443</v>
      </c>
      <c r="IQ276" t="s">
        <v>443</v>
      </c>
      <c r="IR276" t="s">
        <v>443</v>
      </c>
      <c r="IS276" t="s">
        <v>443</v>
      </c>
      <c r="IT276">
        <v>0</v>
      </c>
      <c r="IU276">
        <v>100</v>
      </c>
      <c r="IV276">
        <v>100</v>
      </c>
      <c r="IW276">
        <v>-0.35</v>
      </c>
      <c r="IX276">
        <v>0.2801</v>
      </c>
      <c r="IY276">
        <v>-0.819046093373875</v>
      </c>
      <c r="IZ276">
        <v>-0.0008311593448893811</v>
      </c>
      <c r="JA276">
        <v>1.768286430498992E-06</v>
      </c>
      <c r="JB276">
        <v>-5.176383660599935E-10</v>
      </c>
      <c r="JC276">
        <v>0.01793090377665582</v>
      </c>
      <c r="JD276">
        <v>0.002652576625932546</v>
      </c>
      <c r="JE276">
        <v>0.0004569377311329863</v>
      </c>
      <c r="JF276">
        <v>1.003524486243527E-07</v>
      </c>
      <c r="JG276">
        <v>2</v>
      </c>
      <c r="JH276">
        <v>1975</v>
      </c>
      <c r="JI276">
        <v>1</v>
      </c>
      <c r="JJ276">
        <v>26</v>
      </c>
      <c r="JK276">
        <v>201510.5</v>
      </c>
      <c r="JL276">
        <v>201510.7</v>
      </c>
      <c r="JM276">
        <v>2.46826</v>
      </c>
      <c r="JN276">
        <v>2.6062</v>
      </c>
      <c r="JO276">
        <v>1.49658</v>
      </c>
      <c r="JP276">
        <v>2.34619</v>
      </c>
      <c r="JQ276">
        <v>1.54907</v>
      </c>
      <c r="JR276">
        <v>2.42676</v>
      </c>
      <c r="JS276">
        <v>36.3165</v>
      </c>
      <c r="JT276">
        <v>24.1751</v>
      </c>
      <c r="JU276">
        <v>18</v>
      </c>
      <c r="JV276">
        <v>483.502</v>
      </c>
      <c r="JW276">
        <v>493.893</v>
      </c>
      <c r="JX276">
        <v>27.0211</v>
      </c>
      <c r="JY276">
        <v>29.1586</v>
      </c>
      <c r="JZ276">
        <v>30.0002</v>
      </c>
      <c r="KA276">
        <v>29.3273</v>
      </c>
      <c r="KB276">
        <v>29.3114</v>
      </c>
      <c r="KC276">
        <v>49.5409</v>
      </c>
      <c r="KD276">
        <v>20.45</v>
      </c>
      <c r="KE276">
        <v>79.14100000000001</v>
      </c>
      <c r="KF276">
        <v>27.0232</v>
      </c>
      <c r="KG276">
        <v>1109.27</v>
      </c>
      <c r="KH276">
        <v>19.5299</v>
      </c>
      <c r="KI276">
        <v>101.867</v>
      </c>
      <c r="KJ276">
        <v>91.39830000000001</v>
      </c>
    </row>
    <row r="277" spans="1:296">
      <c r="A277">
        <v>259</v>
      </c>
      <c r="B277">
        <v>1759080239</v>
      </c>
      <c r="C277">
        <v>7155.900000095367</v>
      </c>
      <c r="D277" t="s">
        <v>963</v>
      </c>
      <c r="E277" t="s">
        <v>964</v>
      </c>
      <c r="F277">
        <v>5</v>
      </c>
      <c r="G277" t="s">
        <v>832</v>
      </c>
      <c r="H277">
        <v>1759080231.5</v>
      </c>
      <c r="I277">
        <f>(J277)/1000</f>
        <v>0</v>
      </c>
      <c r="J277">
        <f>IF(DO277, AM277, AG277)</f>
        <v>0</v>
      </c>
      <c r="K277">
        <f>IF(DO277, AH277, AF277)</f>
        <v>0</v>
      </c>
      <c r="L277">
        <f>DQ277 - IF(AT277&gt;1, K277*DK277*100.0/(AV277), 0)</f>
        <v>0</v>
      </c>
      <c r="M277">
        <f>((S277-I277/2)*L277-K277)/(S277+I277/2)</f>
        <v>0</v>
      </c>
      <c r="N277">
        <f>M277*(DX277+DY277)/1000.0</f>
        <v>0</v>
      </c>
      <c r="O277">
        <f>(DQ277 - IF(AT277&gt;1, K277*DK277*100.0/(AV277), 0))*(DX277+DY277)/1000.0</f>
        <v>0</v>
      </c>
      <c r="P277">
        <f>2.0/((1/R277-1/Q277)+SIGN(R277)*SQRT((1/R277-1/Q277)*(1/R277-1/Q277) + 4*DL277/((DL277+1)*(DL277+1))*(2*1/R277*1/Q277-1/Q277*1/Q277)))</f>
        <v>0</v>
      </c>
      <c r="Q277">
        <f>IF(LEFT(DM277,1)&lt;&gt;"0",IF(LEFT(DM277,1)="1",3.0,DN277),$D$5+$E$5*(EE277*DX277/($K$5*1000))+$F$5*(EE277*DX277/($K$5*1000))*MAX(MIN(DK277,$J$5),$I$5)*MAX(MIN(DK277,$J$5),$I$5)+$G$5*MAX(MIN(DK277,$J$5),$I$5)*(EE277*DX277/($K$5*1000))+$H$5*(EE277*DX277/($K$5*1000))*(EE277*DX277/($K$5*1000)))</f>
        <v>0</v>
      </c>
      <c r="R277">
        <f>I277*(1000-(1000*0.61365*exp(17.502*V277/(240.97+V277))/(DX277+DY277)+DS277)/2)/(1000*0.61365*exp(17.502*V277/(240.97+V277))/(DX277+DY277)-DS277)</f>
        <v>0</v>
      </c>
      <c r="S277">
        <f>1/((DL277+1)/(P277/1.6)+1/(Q277/1.37)) + DL277/((DL277+1)/(P277/1.6) + DL277/(Q277/1.37))</f>
        <v>0</v>
      </c>
      <c r="T277">
        <f>(DG277*DJ277)</f>
        <v>0</v>
      </c>
      <c r="U277">
        <f>(DZ277+(T277+2*0.95*5.67E-8*(((DZ277+$B$9)+273)^4-(DZ277+273)^4)-44100*I277)/(1.84*29.3*Q277+8*0.95*5.67E-8*(DZ277+273)^3))</f>
        <v>0</v>
      </c>
      <c r="V277">
        <f>($C$9*EA277+$D$9*EB277+$E$9*U277)</f>
        <v>0</v>
      </c>
      <c r="W277">
        <f>0.61365*exp(17.502*V277/(240.97+V277))</f>
        <v>0</v>
      </c>
      <c r="X277">
        <f>(Y277/Z277*100)</f>
        <v>0</v>
      </c>
      <c r="Y277">
        <f>DS277*(DX277+DY277)/1000</f>
        <v>0</v>
      </c>
      <c r="Z277">
        <f>0.61365*exp(17.502*DZ277/(240.97+DZ277))</f>
        <v>0</v>
      </c>
      <c r="AA277">
        <f>(W277-DS277*(DX277+DY277)/1000)</f>
        <v>0</v>
      </c>
      <c r="AB277">
        <f>(-I277*44100)</f>
        <v>0</v>
      </c>
      <c r="AC277">
        <f>2*29.3*Q277*0.92*(DZ277-V277)</f>
        <v>0</v>
      </c>
      <c r="AD277">
        <f>2*0.95*5.67E-8*(((DZ277+$B$9)+273)^4-(V277+273)^4)</f>
        <v>0</v>
      </c>
      <c r="AE277">
        <f>T277+AD277+AB277+AC277</f>
        <v>0</v>
      </c>
      <c r="AF277">
        <f>DW277*AT277*(DR277-DQ277*(1000-AT277*DT277)/(1000-AT277*DS277))/(100*DK277)</f>
        <v>0</v>
      </c>
      <c r="AG277">
        <f>1000*DW277*AT277*(DS277-DT277)/(100*DK277*(1000-AT277*DS277))</f>
        <v>0</v>
      </c>
      <c r="AH277">
        <f>(AI277 - AJ277 - DX277*1E3/(8.314*(DZ277+273.15)) * AL277/DW277 * AK277) * DW277/(100*DK277) * (1000 - DT277)/1000</f>
        <v>0</v>
      </c>
      <c r="AI277">
        <v>1113.078958706982</v>
      </c>
      <c r="AJ277">
        <v>1079.554969696969</v>
      </c>
      <c r="AK277">
        <v>3.44060439965335</v>
      </c>
      <c r="AL277">
        <v>65.07899341637443</v>
      </c>
      <c r="AM277">
        <f>(AO277 - AN277 + DX277*1E3/(8.314*(DZ277+273.15)) * AQ277/DW277 * AP277) * DW277/(100*DK277) * 1000/(1000 - AO277)</f>
        <v>0</v>
      </c>
      <c r="AN277">
        <v>19.4690116440279</v>
      </c>
      <c r="AO277">
        <v>21.46926363636362</v>
      </c>
      <c r="AP277">
        <v>2.908922823062895E-05</v>
      </c>
      <c r="AQ277">
        <v>105.2538477165729</v>
      </c>
      <c r="AR277">
        <v>0</v>
      </c>
      <c r="AS277">
        <v>0</v>
      </c>
      <c r="AT277">
        <f>IF(AR277*$H$15&gt;=AV277,1.0,(AV277/(AV277-AR277*$H$15)))</f>
        <v>0</v>
      </c>
      <c r="AU277">
        <f>(AT277-1)*100</f>
        <v>0</v>
      </c>
      <c r="AV277">
        <f>MAX(0,($B$15+$C$15*EE277)/(1+$D$15*EE277)*DX277/(DZ277+273)*$E$15)</f>
        <v>0</v>
      </c>
      <c r="AW277" t="s">
        <v>437</v>
      </c>
      <c r="AX277" t="s">
        <v>437</v>
      </c>
      <c r="AY277">
        <v>0</v>
      </c>
      <c r="AZ277">
        <v>0</v>
      </c>
      <c r="BA277">
        <f>1-AY277/AZ277</f>
        <v>0</v>
      </c>
      <c r="BB277">
        <v>0</v>
      </c>
      <c r="BC277" t="s">
        <v>437</v>
      </c>
      <c r="BD277" t="s">
        <v>437</v>
      </c>
      <c r="BE277">
        <v>0</v>
      </c>
      <c r="BF277">
        <v>0</v>
      </c>
      <c r="BG277">
        <f>1-BE277/BF277</f>
        <v>0</v>
      </c>
      <c r="BH277">
        <v>0.5</v>
      </c>
      <c r="BI277">
        <f>DH277</f>
        <v>0</v>
      </c>
      <c r="BJ277">
        <f>K277</f>
        <v>0</v>
      </c>
      <c r="BK277">
        <f>BG277*BH277*BI277</f>
        <v>0</v>
      </c>
      <c r="BL277">
        <f>(BJ277-BB277)/BI277</f>
        <v>0</v>
      </c>
      <c r="BM277">
        <f>(AZ277-BF277)/BF277</f>
        <v>0</v>
      </c>
      <c r="BN277">
        <f>AY277/(BA277+AY277/BF277)</f>
        <v>0</v>
      </c>
      <c r="BO277" t="s">
        <v>437</v>
      </c>
      <c r="BP277">
        <v>0</v>
      </c>
      <c r="BQ277">
        <f>IF(BP277&lt;&gt;0, BP277, BN277)</f>
        <v>0</v>
      </c>
      <c r="BR277">
        <f>1-BQ277/BF277</f>
        <v>0</v>
      </c>
      <c r="BS277">
        <f>(BF277-BE277)/(BF277-BQ277)</f>
        <v>0</v>
      </c>
      <c r="BT277">
        <f>(AZ277-BF277)/(AZ277-BQ277)</f>
        <v>0</v>
      </c>
      <c r="BU277">
        <f>(BF277-BE277)/(BF277-AY277)</f>
        <v>0</v>
      </c>
      <c r="BV277">
        <f>(AZ277-BF277)/(AZ277-AY277)</f>
        <v>0</v>
      </c>
      <c r="BW277">
        <f>(BS277*BQ277/BE277)</f>
        <v>0</v>
      </c>
      <c r="BX277">
        <f>(1-BW277)</f>
        <v>0</v>
      </c>
      <c r="DG277">
        <f>$B$13*EF277+$C$13*EG277+$F$13*ER277*(1-EU277)</f>
        <v>0</v>
      </c>
      <c r="DH277">
        <f>DG277*DI277</f>
        <v>0</v>
      </c>
      <c r="DI277">
        <f>($B$13*$D$11+$C$13*$D$11+$F$13*((FE277+EW277)/MAX(FE277+EW277+FF277, 0.1)*$I$11+FF277/MAX(FE277+EW277+FF277, 0.1)*$J$11))/($B$13+$C$13+$F$13)</f>
        <v>0</v>
      </c>
      <c r="DJ277">
        <f>($B$13*$K$11+$C$13*$K$11+$F$13*((FE277+EW277)/MAX(FE277+EW277+FF277, 0.1)*$P$11+FF277/MAX(FE277+EW277+FF277, 0.1)*$Q$11))/($B$13+$C$13+$F$13)</f>
        <v>0</v>
      </c>
      <c r="DK277">
        <v>3.21</v>
      </c>
      <c r="DL277">
        <v>0.5</v>
      </c>
      <c r="DM277" t="s">
        <v>438</v>
      </c>
      <c r="DN277">
        <v>2</v>
      </c>
      <c r="DO277" t="b">
        <v>1</v>
      </c>
      <c r="DP277">
        <v>1759080231.5</v>
      </c>
      <c r="DQ277">
        <v>1032.924814814815</v>
      </c>
      <c r="DR277">
        <v>1076.499259259259</v>
      </c>
      <c r="DS277">
        <v>21.45854814814815</v>
      </c>
      <c r="DT277">
        <v>19.45394814814815</v>
      </c>
      <c r="DU277">
        <v>1033.284814814815</v>
      </c>
      <c r="DV277">
        <v>21.17853333333333</v>
      </c>
      <c r="DW277">
        <v>499.9997777777778</v>
      </c>
      <c r="DX277">
        <v>90.88997777777777</v>
      </c>
      <c r="DY277">
        <v>0.06765955185185185</v>
      </c>
      <c r="DZ277">
        <v>28.57004814814815</v>
      </c>
      <c r="EA277">
        <v>29.9940888888889</v>
      </c>
      <c r="EB277">
        <v>999.9000000000001</v>
      </c>
      <c r="EC277">
        <v>0</v>
      </c>
      <c r="ED277">
        <v>0</v>
      </c>
      <c r="EE277">
        <v>10000.99703703704</v>
      </c>
      <c r="EF277">
        <v>0</v>
      </c>
      <c r="EG277">
        <v>11.01802222222222</v>
      </c>
      <c r="EH277">
        <v>-43.5753037037037</v>
      </c>
      <c r="EI277">
        <v>1055.575925925926</v>
      </c>
      <c r="EJ277">
        <v>1097.857037037037</v>
      </c>
      <c r="EK277">
        <v>2.004602222222222</v>
      </c>
      <c r="EL277">
        <v>1076.499259259259</v>
      </c>
      <c r="EM277">
        <v>19.45394814814815</v>
      </c>
      <c r="EN277">
        <v>1.950365555555555</v>
      </c>
      <c r="EO277">
        <v>1.768168888888889</v>
      </c>
      <c r="EP277">
        <v>17.04704444444445</v>
      </c>
      <c r="EQ277">
        <v>15.50818148148148</v>
      </c>
      <c r="ER277">
        <v>1999.997777777778</v>
      </c>
      <c r="ES277">
        <v>0.9799977777777775</v>
      </c>
      <c r="ET277">
        <v>0.02000192592592593</v>
      </c>
      <c r="EU277">
        <v>0</v>
      </c>
      <c r="EV277">
        <v>476.9054074074075</v>
      </c>
      <c r="EW277">
        <v>5.00078</v>
      </c>
      <c r="EX277">
        <v>9333.229629629632</v>
      </c>
      <c r="EY277">
        <v>16379.61481481481</v>
      </c>
      <c r="EZ277">
        <v>39.59003703703703</v>
      </c>
      <c r="FA277">
        <v>40.50918518518519</v>
      </c>
      <c r="FB277">
        <v>39.87707407407407</v>
      </c>
      <c r="FC277">
        <v>40.09703703703703</v>
      </c>
      <c r="FD277">
        <v>40.5414074074074</v>
      </c>
      <c r="FE277">
        <v>1955.088518518518</v>
      </c>
      <c r="FF277">
        <v>39.9</v>
      </c>
      <c r="FG277">
        <v>0</v>
      </c>
      <c r="FH277">
        <v>1759080231.2</v>
      </c>
      <c r="FI277">
        <v>0</v>
      </c>
      <c r="FJ277">
        <v>476.9167200000001</v>
      </c>
      <c r="FK277">
        <v>4.544999998195981</v>
      </c>
      <c r="FL277">
        <v>79.47461537673577</v>
      </c>
      <c r="FM277">
        <v>9333.676400000002</v>
      </c>
      <c r="FN277">
        <v>15</v>
      </c>
      <c r="FO277">
        <v>0</v>
      </c>
      <c r="FP277" t="s">
        <v>439</v>
      </c>
      <c r="FQ277">
        <v>1746989605.5</v>
      </c>
      <c r="FR277">
        <v>1746989593.5</v>
      </c>
      <c r="FS277">
        <v>0</v>
      </c>
      <c r="FT277">
        <v>-0.274</v>
      </c>
      <c r="FU277">
        <v>-0.002</v>
      </c>
      <c r="FV277">
        <v>2.549</v>
      </c>
      <c r="FW277">
        <v>0.129</v>
      </c>
      <c r="FX277">
        <v>420</v>
      </c>
      <c r="FY277">
        <v>17</v>
      </c>
      <c r="FZ277">
        <v>0.02</v>
      </c>
      <c r="GA277">
        <v>0.04</v>
      </c>
      <c r="GB277">
        <v>-43.49072750000001</v>
      </c>
      <c r="GC277">
        <v>-1.753433020637763</v>
      </c>
      <c r="GD277">
        <v>0.2019029568722303</v>
      </c>
      <c r="GE277">
        <v>0</v>
      </c>
      <c r="GF277">
        <v>476.5969117647059</v>
      </c>
      <c r="GG277">
        <v>4.75925133580686</v>
      </c>
      <c r="GH277">
        <v>0.5058210197087846</v>
      </c>
      <c r="GI277">
        <v>0</v>
      </c>
      <c r="GJ277">
        <v>2.01933175</v>
      </c>
      <c r="GK277">
        <v>-0.2172971482176346</v>
      </c>
      <c r="GL277">
        <v>0.02308340192513876</v>
      </c>
      <c r="GM277">
        <v>0</v>
      </c>
      <c r="GN277">
        <v>0</v>
      </c>
      <c r="GO277">
        <v>3</v>
      </c>
      <c r="GP277" t="s">
        <v>458</v>
      </c>
      <c r="GQ277">
        <v>3.10207</v>
      </c>
      <c r="GR277">
        <v>2.72569</v>
      </c>
      <c r="GS277">
        <v>0.167159</v>
      </c>
      <c r="GT277">
        <v>0.171478</v>
      </c>
      <c r="GU277">
        <v>0.100019</v>
      </c>
      <c r="GV277">
        <v>0.0946608</v>
      </c>
      <c r="GW277">
        <v>21751.9</v>
      </c>
      <c r="GX277">
        <v>19662.2</v>
      </c>
      <c r="GY277">
        <v>26682</v>
      </c>
      <c r="GZ277">
        <v>23954.3</v>
      </c>
      <c r="HA277">
        <v>38432.7</v>
      </c>
      <c r="HB277">
        <v>32070.5</v>
      </c>
      <c r="HC277">
        <v>46590</v>
      </c>
      <c r="HD277">
        <v>37899.9</v>
      </c>
      <c r="HE277">
        <v>1.86852</v>
      </c>
      <c r="HF277">
        <v>1.86157</v>
      </c>
      <c r="HG277">
        <v>0.125937</v>
      </c>
      <c r="HH277">
        <v>0</v>
      </c>
      <c r="HI277">
        <v>27.9362</v>
      </c>
      <c r="HJ277">
        <v>999.9</v>
      </c>
      <c r="HK277">
        <v>46.7</v>
      </c>
      <c r="HL277">
        <v>31.4</v>
      </c>
      <c r="HM277">
        <v>23.7134</v>
      </c>
      <c r="HN277">
        <v>60.891</v>
      </c>
      <c r="HO277">
        <v>21.9712</v>
      </c>
      <c r="HP277">
        <v>1</v>
      </c>
      <c r="HQ277">
        <v>0.147256</v>
      </c>
      <c r="HR277">
        <v>0.301275</v>
      </c>
      <c r="HS277">
        <v>20.2803</v>
      </c>
      <c r="HT277">
        <v>5.21115</v>
      </c>
      <c r="HU277">
        <v>11.98</v>
      </c>
      <c r="HV277">
        <v>4.9632</v>
      </c>
      <c r="HW277">
        <v>3.2744</v>
      </c>
      <c r="HX277">
        <v>9999</v>
      </c>
      <c r="HY277">
        <v>9999</v>
      </c>
      <c r="HZ277">
        <v>9999</v>
      </c>
      <c r="IA277">
        <v>33</v>
      </c>
      <c r="IB277">
        <v>1.86394</v>
      </c>
      <c r="IC277">
        <v>1.8601</v>
      </c>
      <c r="ID277">
        <v>1.85838</v>
      </c>
      <c r="IE277">
        <v>1.85974</v>
      </c>
      <c r="IF277">
        <v>1.85989</v>
      </c>
      <c r="IG277">
        <v>1.85837</v>
      </c>
      <c r="IH277">
        <v>1.85745</v>
      </c>
      <c r="II277">
        <v>1.85241</v>
      </c>
      <c r="IJ277">
        <v>0</v>
      </c>
      <c r="IK277">
        <v>0</v>
      </c>
      <c r="IL277">
        <v>0</v>
      </c>
      <c r="IM277">
        <v>0</v>
      </c>
      <c r="IN277" t="s">
        <v>441</v>
      </c>
      <c r="IO277" t="s">
        <v>442</v>
      </c>
      <c r="IP277" t="s">
        <v>443</v>
      </c>
      <c r="IQ277" t="s">
        <v>443</v>
      </c>
      <c r="IR277" t="s">
        <v>443</v>
      </c>
      <c r="IS277" t="s">
        <v>443</v>
      </c>
      <c r="IT277">
        <v>0</v>
      </c>
      <c r="IU277">
        <v>100</v>
      </c>
      <c r="IV277">
        <v>100</v>
      </c>
      <c r="IW277">
        <v>-0.33</v>
      </c>
      <c r="IX277">
        <v>0.2802</v>
      </c>
      <c r="IY277">
        <v>-0.819046093373875</v>
      </c>
      <c r="IZ277">
        <v>-0.0008311593448893811</v>
      </c>
      <c r="JA277">
        <v>1.768286430498992E-06</v>
      </c>
      <c r="JB277">
        <v>-5.176383660599935E-10</v>
      </c>
      <c r="JC277">
        <v>0.01793090377665582</v>
      </c>
      <c r="JD277">
        <v>0.002652576625932546</v>
      </c>
      <c r="JE277">
        <v>0.0004569377311329863</v>
      </c>
      <c r="JF277">
        <v>1.003524486243527E-07</v>
      </c>
      <c r="JG277">
        <v>2</v>
      </c>
      <c r="JH277">
        <v>1975</v>
      </c>
      <c r="JI277">
        <v>1</v>
      </c>
      <c r="JJ277">
        <v>26</v>
      </c>
      <c r="JK277">
        <v>201510.6</v>
      </c>
      <c r="JL277">
        <v>201510.8</v>
      </c>
      <c r="JM277">
        <v>2.50122</v>
      </c>
      <c r="JN277">
        <v>2.6123</v>
      </c>
      <c r="JO277">
        <v>1.49658</v>
      </c>
      <c r="JP277">
        <v>2.34497</v>
      </c>
      <c r="JQ277">
        <v>1.54907</v>
      </c>
      <c r="JR277">
        <v>2.3938</v>
      </c>
      <c r="JS277">
        <v>36.3165</v>
      </c>
      <c r="JT277">
        <v>24.1751</v>
      </c>
      <c r="JU277">
        <v>18</v>
      </c>
      <c r="JV277">
        <v>483.576</v>
      </c>
      <c r="JW277">
        <v>493.844</v>
      </c>
      <c r="JX277">
        <v>27.0229</v>
      </c>
      <c r="JY277">
        <v>29.16</v>
      </c>
      <c r="JZ277">
        <v>30.0001</v>
      </c>
      <c r="KA277">
        <v>29.3293</v>
      </c>
      <c r="KB277">
        <v>29.3133</v>
      </c>
      <c r="KC277">
        <v>50.1924</v>
      </c>
      <c r="KD277">
        <v>20.45</v>
      </c>
      <c r="KE277">
        <v>79.14100000000001</v>
      </c>
      <c r="KF277">
        <v>27.0314</v>
      </c>
      <c r="KG277">
        <v>1122.63</v>
      </c>
      <c r="KH277">
        <v>19.5423</v>
      </c>
      <c r="KI277">
        <v>101.867</v>
      </c>
      <c r="KJ277">
        <v>91.39879999999999</v>
      </c>
    </row>
    <row r="278" spans="1:296">
      <c r="A278">
        <v>260</v>
      </c>
      <c r="B278">
        <v>1759080244</v>
      </c>
      <c r="C278">
        <v>7160.900000095367</v>
      </c>
      <c r="D278" t="s">
        <v>965</v>
      </c>
      <c r="E278" t="s">
        <v>966</v>
      </c>
      <c r="F278">
        <v>5</v>
      </c>
      <c r="G278" t="s">
        <v>832</v>
      </c>
      <c r="H278">
        <v>1759080236.214286</v>
      </c>
      <c r="I278">
        <f>(J278)/1000</f>
        <v>0</v>
      </c>
      <c r="J278">
        <f>IF(DO278, AM278, AG278)</f>
        <v>0</v>
      </c>
      <c r="K278">
        <f>IF(DO278, AH278, AF278)</f>
        <v>0</v>
      </c>
      <c r="L278">
        <f>DQ278 - IF(AT278&gt;1, K278*DK278*100.0/(AV278), 0)</f>
        <v>0</v>
      </c>
      <c r="M278">
        <f>((S278-I278/2)*L278-K278)/(S278+I278/2)</f>
        <v>0</v>
      </c>
      <c r="N278">
        <f>M278*(DX278+DY278)/1000.0</f>
        <v>0</v>
      </c>
      <c r="O278">
        <f>(DQ278 - IF(AT278&gt;1, K278*DK278*100.0/(AV278), 0))*(DX278+DY278)/1000.0</f>
        <v>0</v>
      </c>
      <c r="P278">
        <f>2.0/((1/R278-1/Q278)+SIGN(R278)*SQRT((1/R278-1/Q278)*(1/R278-1/Q278) + 4*DL278/((DL278+1)*(DL278+1))*(2*1/R278*1/Q278-1/Q278*1/Q278)))</f>
        <v>0</v>
      </c>
      <c r="Q278">
        <f>IF(LEFT(DM278,1)&lt;&gt;"0",IF(LEFT(DM278,1)="1",3.0,DN278),$D$5+$E$5*(EE278*DX278/($K$5*1000))+$F$5*(EE278*DX278/($K$5*1000))*MAX(MIN(DK278,$J$5),$I$5)*MAX(MIN(DK278,$J$5),$I$5)+$G$5*MAX(MIN(DK278,$J$5),$I$5)*(EE278*DX278/($K$5*1000))+$H$5*(EE278*DX278/($K$5*1000))*(EE278*DX278/($K$5*1000)))</f>
        <v>0</v>
      </c>
      <c r="R278">
        <f>I278*(1000-(1000*0.61365*exp(17.502*V278/(240.97+V278))/(DX278+DY278)+DS278)/2)/(1000*0.61365*exp(17.502*V278/(240.97+V278))/(DX278+DY278)-DS278)</f>
        <v>0</v>
      </c>
      <c r="S278">
        <f>1/((DL278+1)/(P278/1.6)+1/(Q278/1.37)) + DL278/((DL278+1)/(P278/1.6) + DL278/(Q278/1.37))</f>
        <v>0</v>
      </c>
      <c r="T278">
        <f>(DG278*DJ278)</f>
        <v>0</v>
      </c>
      <c r="U278">
        <f>(DZ278+(T278+2*0.95*5.67E-8*(((DZ278+$B$9)+273)^4-(DZ278+273)^4)-44100*I278)/(1.84*29.3*Q278+8*0.95*5.67E-8*(DZ278+273)^3))</f>
        <v>0</v>
      </c>
      <c r="V278">
        <f>($C$9*EA278+$D$9*EB278+$E$9*U278)</f>
        <v>0</v>
      </c>
      <c r="W278">
        <f>0.61365*exp(17.502*V278/(240.97+V278))</f>
        <v>0</v>
      </c>
      <c r="X278">
        <f>(Y278/Z278*100)</f>
        <v>0</v>
      </c>
      <c r="Y278">
        <f>DS278*(DX278+DY278)/1000</f>
        <v>0</v>
      </c>
      <c r="Z278">
        <f>0.61365*exp(17.502*DZ278/(240.97+DZ278))</f>
        <v>0</v>
      </c>
      <c r="AA278">
        <f>(W278-DS278*(DX278+DY278)/1000)</f>
        <v>0</v>
      </c>
      <c r="AB278">
        <f>(-I278*44100)</f>
        <v>0</v>
      </c>
      <c r="AC278">
        <f>2*29.3*Q278*0.92*(DZ278-V278)</f>
        <v>0</v>
      </c>
      <c r="AD278">
        <f>2*0.95*5.67E-8*(((DZ278+$B$9)+273)^4-(V278+273)^4)</f>
        <v>0</v>
      </c>
      <c r="AE278">
        <f>T278+AD278+AB278+AC278</f>
        <v>0</v>
      </c>
      <c r="AF278">
        <f>DW278*AT278*(DR278-DQ278*(1000-AT278*DT278)/(1000-AT278*DS278))/(100*DK278)</f>
        <v>0</v>
      </c>
      <c r="AG278">
        <f>1000*DW278*AT278*(DS278-DT278)/(100*DK278*(1000-AT278*DS278))</f>
        <v>0</v>
      </c>
      <c r="AH278">
        <f>(AI278 - AJ278 - DX278*1E3/(8.314*(DZ278+273.15)) * AL278/DW278 * AK278) * DW278/(100*DK278) * (1000 - DT278)/1000</f>
        <v>0</v>
      </c>
      <c r="AI278">
        <v>1129.949231643332</v>
      </c>
      <c r="AJ278">
        <v>1096.582303030303</v>
      </c>
      <c r="AK278">
        <v>3.39614890821891</v>
      </c>
      <c r="AL278">
        <v>65.07899341637443</v>
      </c>
      <c r="AM278">
        <f>(AO278 - AN278 + DX278*1E3/(8.314*(DZ278+273.15)) * AQ278/DW278 * AP278) * DW278/(100*DK278) * 1000/(1000 - AO278)</f>
        <v>0</v>
      </c>
      <c r="AN278">
        <v>19.47469678614445</v>
      </c>
      <c r="AO278">
        <v>21.47432848484847</v>
      </c>
      <c r="AP278">
        <v>4.056602020260489E-05</v>
      </c>
      <c r="AQ278">
        <v>105.2538477165729</v>
      </c>
      <c r="AR278">
        <v>0</v>
      </c>
      <c r="AS278">
        <v>0</v>
      </c>
      <c r="AT278">
        <f>IF(AR278*$H$15&gt;=AV278,1.0,(AV278/(AV278-AR278*$H$15)))</f>
        <v>0</v>
      </c>
      <c r="AU278">
        <f>(AT278-1)*100</f>
        <v>0</v>
      </c>
      <c r="AV278">
        <f>MAX(0,($B$15+$C$15*EE278)/(1+$D$15*EE278)*DX278/(DZ278+273)*$E$15)</f>
        <v>0</v>
      </c>
      <c r="AW278" t="s">
        <v>437</v>
      </c>
      <c r="AX278" t="s">
        <v>437</v>
      </c>
      <c r="AY278">
        <v>0</v>
      </c>
      <c r="AZ278">
        <v>0</v>
      </c>
      <c r="BA278">
        <f>1-AY278/AZ278</f>
        <v>0</v>
      </c>
      <c r="BB278">
        <v>0</v>
      </c>
      <c r="BC278" t="s">
        <v>437</v>
      </c>
      <c r="BD278" t="s">
        <v>437</v>
      </c>
      <c r="BE278">
        <v>0</v>
      </c>
      <c r="BF278">
        <v>0</v>
      </c>
      <c r="BG278">
        <f>1-BE278/BF278</f>
        <v>0</v>
      </c>
      <c r="BH278">
        <v>0.5</v>
      </c>
      <c r="BI278">
        <f>DH278</f>
        <v>0</v>
      </c>
      <c r="BJ278">
        <f>K278</f>
        <v>0</v>
      </c>
      <c r="BK278">
        <f>BG278*BH278*BI278</f>
        <v>0</v>
      </c>
      <c r="BL278">
        <f>(BJ278-BB278)/BI278</f>
        <v>0</v>
      </c>
      <c r="BM278">
        <f>(AZ278-BF278)/BF278</f>
        <v>0</v>
      </c>
      <c r="BN278">
        <f>AY278/(BA278+AY278/BF278)</f>
        <v>0</v>
      </c>
      <c r="BO278" t="s">
        <v>437</v>
      </c>
      <c r="BP278">
        <v>0</v>
      </c>
      <c r="BQ278">
        <f>IF(BP278&lt;&gt;0, BP278, BN278)</f>
        <v>0</v>
      </c>
      <c r="BR278">
        <f>1-BQ278/BF278</f>
        <v>0</v>
      </c>
      <c r="BS278">
        <f>(BF278-BE278)/(BF278-BQ278)</f>
        <v>0</v>
      </c>
      <c r="BT278">
        <f>(AZ278-BF278)/(AZ278-BQ278)</f>
        <v>0</v>
      </c>
      <c r="BU278">
        <f>(BF278-BE278)/(BF278-AY278)</f>
        <v>0</v>
      </c>
      <c r="BV278">
        <f>(AZ278-BF278)/(AZ278-AY278)</f>
        <v>0</v>
      </c>
      <c r="BW278">
        <f>(BS278*BQ278/BE278)</f>
        <v>0</v>
      </c>
      <c r="BX278">
        <f>(1-BW278)</f>
        <v>0</v>
      </c>
      <c r="DG278">
        <f>$B$13*EF278+$C$13*EG278+$F$13*ER278*(1-EU278)</f>
        <v>0</v>
      </c>
      <c r="DH278">
        <f>DG278*DI278</f>
        <v>0</v>
      </c>
      <c r="DI278">
        <f>($B$13*$D$11+$C$13*$D$11+$F$13*((FE278+EW278)/MAX(FE278+EW278+FF278, 0.1)*$I$11+FF278/MAX(FE278+EW278+FF278, 0.1)*$J$11))/($B$13+$C$13+$F$13)</f>
        <v>0</v>
      </c>
      <c r="DJ278">
        <f>($B$13*$K$11+$C$13*$K$11+$F$13*((FE278+EW278)/MAX(FE278+EW278+FF278, 0.1)*$P$11+FF278/MAX(FE278+EW278+FF278, 0.1)*$Q$11))/($B$13+$C$13+$F$13)</f>
        <v>0</v>
      </c>
      <c r="DK278">
        <v>3.21</v>
      </c>
      <c r="DL278">
        <v>0.5</v>
      </c>
      <c r="DM278" t="s">
        <v>438</v>
      </c>
      <c r="DN278">
        <v>2</v>
      </c>
      <c r="DO278" t="b">
        <v>1</v>
      </c>
      <c r="DP278">
        <v>1759080236.214286</v>
      </c>
      <c r="DQ278">
        <v>1048.69</v>
      </c>
      <c r="DR278">
        <v>1092.306071428572</v>
      </c>
      <c r="DS278">
        <v>21.46596785714285</v>
      </c>
      <c r="DT278">
        <v>19.46715</v>
      </c>
      <c r="DU278">
        <v>1049.031428571429</v>
      </c>
      <c r="DV278">
        <v>21.18578928571428</v>
      </c>
      <c r="DW278">
        <v>500.0107857142857</v>
      </c>
      <c r="DX278">
        <v>90.88840357142858</v>
      </c>
      <c r="DY278">
        <v>0.06754647857142856</v>
      </c>
      <c r="DZ278">
        <v>28.56998214285715</v>
      </c>
      <c r="EA278">
        <v>29.99203928571429</v>
      </c>
      <c r="EB278">
        <v>999.9000000000002</v>
      </c>
      <c r="EC278">
        <v>0</v>
      </c>
      <c r="ED278">
        <v>0</v>
      </c>
      <c r="EE278">
        <v>10005.55785714286</v>
      </c>
      <c r="EF278">
        <v>0</v>
      </c>
      <c r="EG278">
        <v>11.01661428571429</v>
      </c>
      <c r="EH278">
        <v>-43.61680357142857</v>
      </c>
      <c r="EI278">
        <v>1071.694642857143</v>
      </c>
      <c r="EJ278">
        <v>1113.9925</v>
      </c>
      <c r="EK278">
        <v>1.998818214285714</v>
      </c>
      <c r="EL278">
        <v>1092.306071428572</v>
      </c>
      <c r="EM278">
        <v>19.46715</v>
      </c>
      <c r="EN278">
        <v>1.951006071428572</v>
      </c>
      <c r="EO278">
        <v>1.769338214285714</v>
      </c>
      <c r="EP278">
        <v>17.05223214285715</v>
      </c>
      <c r="EQ278">
        <v>15.51849642857143</v>
      </c>
      <c r="ER278">
        <v>1999.993928571429</v>
      </c>
      <c r="ES278">
        <v>0.9799977857142854</v>
      </c>
      <c r="ET278">
        <v>0.02000191785714286</v>
      </c>
      <c r="EU278">
        <v>0</v>
      </c>
      <c r="EV278">
        <v>477.1848928571429</v>
      </c>
      <c r="EW278">
        <v>5.00078</v>
      </c>
      <c r="EX278">
        <v>9339.302857142857</v>
      </c>
      <c r="EY278">
        <v>16379.57857142857</v>
      </c>
      <c r="EZ278">
        <v>39.58464285714285</v>
      </c>
      <c r="FA278">
        <v>40.50442857142857</v>
      </c>
      <c r="FB278">
        <v>39.8815</v>
      </c>
      <c r="FC278">
        <v>40.08910714285714</v>
      </c>
      <c r="FD278">
        <v>40.55778571428571</v>
      </c>
      <c r="FE278">
        <v>1955.087857142857</v>
      </c>
      <c r="FF278">
        <v>39.9</v>
      </c>
      <c r="FG278">
        <v>0</v>
      </c>
      <c r="FH278">
        <v>1759080236</v>
      </c>
      <c r="FI278">
        <v>0</v>
      </c>
      <c r="FJ278">
        <v>477.2156</v>
      </c>
      <c r="FK278">
        <v>3.435461529903681</v>
      </c>
      <c r="FL278">
        <v>75.95769217003614</v>
      </c>
      <c r="FM278">
        <v>9339.851199999999</v>
      </c>
      <c r="FN278">
        <v>15</v>
      </c>
      <c r="FO278">
        <v>0</v>
      </c>
      <c r="FP278" t="s">
        <v>439</v>
      </c>
      <c r="FQ278">
        <v>1746989605.5</v>
      </c>
      <c r="FR278">
        <v>1746989593.5</v>
      </c>
      <c r="FS278">
        <v>0</v>
      </c>
      <c r="FT278">
        <v>-0.274</v>
      </c>
      <c r="FU278">
        <v>-0.002</v>
      </c>
      <c r="FV278">
        <v>2.549</v>
      </c>
      <c r="FW278">
        <v>0.129</v>
      </c>
      <c r="FX278">
        <v>420</v>
      </c>
      <c r="FY278">
        <v>17</v>
      </c>
      <c r="FZ278">
        <v>0.02</v>
      </c>
      <c r="GA278">
        <v>0.04</v>
      </c>
      <c r="GB278">
        <v>-43.5638475</v>
      </c>
      <c r="GC278">
        <v>-0.5636701688553565</v>
      </c>
      <c r="GD278">
        <v>0.1348690883551519</v>
      </c>
      <c r="GE278">
        <v>0</v>
      </c>
      <c r="GF278">
        <v>476.9902352941177</v>
      </c>
      <c r="GG278">
        <v>4.000336131145636</v>
      </c>
      <c r="GH278">
        <v>0.4461059000376972</v>
      </c>
      <c r="GI278">
        <v>0</v>
      </c>
      <c r="GJ278">
        <v>2.0035065</v>
      </c>
      <c r="GK278">
        <v>-0.07490026266416602</v>
      </c>
      <c r="GL278">
        <v>0.01109981881608881</v>
      </c>
      <c r="GM278">
        <v>1</v>
      </c>
      <c r="GN278">
        <v>1</v>
      </c>
      <c r="GO278">
        <v>3</v>
      </c>
      <c r="GP278" t="s">
        <v>455</v>
      </c>
      <c r="GQ278">
        <v>3.10194</v>
      </c>
      <c r="GR278">
        <v>2.72577</v>
      </c>
      <c r="GS278">
        <v>0.168818</v>
      </c>
      <c r="GT278">
        <v>0.173113</v>
      </c>
      <c r="GU278">
        <v>0.100034</v>
      </c>
      <c r="GV278">
        <v>0.09467540000000001</v>
      </c>
      <c r="GW278">
        <v>21708.5</v>
      </c>
      <c r="GX278">
        <v>19623.2</v>
      </c>
      <c r="GY278">
        <v>26681.8</v>
      </c>
      <c r="GZ278">
        <v>23954.1</v>
      </c>
      <c r="HA278">
        <v>38432.3</v>
      </c>
      <c r="HB278">
        <v>32070</v>
      </c>
      <c r="HC278">
        <v>46590.1</v>
      </c>
      <c r="HD278">
        <v>37899.7</v>
      </c>
      <c r="HE278">
        <v>1.86838</v>
      </c>
      <c r="HF278">
        <v>1.86203</v>
      </c>
      <c r="HG278">
        <v>0.126068</v>
      </c>
      <c r="HH278">
        <v>0</v>
      </c>
      <c r="HI278">
        <v>27.9328</v>
      </c>
      <c r="HJ278">
        <v>999.9</v>
      </c>
      <c r="HK278">
        <v>46.7</v>
      </c>
      <c r="HL278">
        <v>31.4</v>
      </c>
      <c r="HM278">
        <v>23.7134</v>
      </c>
      <c r="HN278">
        <v>61.141</v>
      </c>
      <c r="HO278">
        <v>21.7628</v>
      </c>
      <c r="HP278">
        <v>1</v>
      </c>
      <c r="HQ278">
        <v>0.147401</v>
      </c>
      <c r="HR278">
        <v>0.282928</v>
      </c>
      <c r="HS278">
        <v>20.2806</v>
      </c>
      <c r="HT278">
        <v>5.2125</v>
      </c>
      <c r="HU278">
        <v>11.98</v>
      </c>
      <c r="HV278">
        <v>4.96335</v>
      </c>
      <c r="HW278">
        <v>3.27458</v>
      </c>
      <c r="HX278">
        <v>9999</v>
      </c>
      <c r="HY278">
        <v>9999</v>
      </c>
      <c r="HZ278">
        <v>9999</v>
      </c>
      <c r="IA278">
        <v>33</v>
      </c>
      <c r="IB278">
        <v>1.86395</v>
      </c>
      <c r="IC278">
        <v>1.86008</v>
      </c>
      <c r="ID278">
        <v>1.85837</v>
      </c>
      <c r="IE278">
        <v>1.85974</v>
      </c>
      <c r="IF278">
        <v>1.85989</v>
      </c>
      <c r="IG278">
        <v>1.85837</v>
      </c>
      <c r="IH278">
        <v>1.85745</v>
      </c>
      <c r="II278">
        <v>1.85242</v>
      </c>
      <c r="IJ278">
        <v>0</v>
      </c>
      <c r="IK278">
        <v>0</v>
      </c>
      <c r="IL278">
        <v>0</v>
      </c>
      <c r="IM278">
        <v>0</v>
      </c>
      <c r="IN278" t="s">
        <v>441</v>
      </c>
      <c r="IO278" t="s">
        <v>442</v>
      </c>
      <c r="IP278" t="s">
        <v>443</v>
      </c>
      <c r="IQ278" t="s">
        <v>443</v>
      </c>
      <c r="IR278" t="s">
        <v>443</v>
      </c>
      <c r="IS278" t="s">
        <v>443</v>
      </c>
      <c r="IT278">
        <v>0</v>
      </c>
      <c r="IU278">
        <v>100</v>
      </c>
      <c r="IV278">
        <v>100</v>
      </c>
      <c r="IW278">
        <v>-0.32</v>
      </c>
      <c r="IX278">
        <v>0.2803</v>
      </c>
      <c r="IY278">
        <v>-0.819046093373875</v>
      </c>
      <c r="IZ278">
        <v>-0.0008311593448893811</v>
      </c>
      <c r="JA278">
        <v>1.768286430498992E-06</v>
      </c>
      <c r="JB278">
        <v>-5.176383660599935E-10</v>
      </c>
      <c r="JC278">
        <v>0.01793090377665582</v>
      </c>
      <c r="JD278">
        <v>0.002652576625932546</v>
      </c>
      <c r="JE278">
        <v>0.0004569377311329863</v>
      </c>
      <c r="JF278">
        <v>1.003524486243527E-07</v>
      </c>
      <c r="JG278">
        <v>2</v>
      </c>
      <c r="JH278">
        <v>1975</v>
      </c>
      <c r="JI278">
        <v>1</v>
      </c>
      <c r="JJ278">
        <v>26</v>
      </c>
      <c r="JK278">
        <v>201510.6</v>
      </c>
      <c r="JL278">
        <v>201510.8</v>
      </c>
      <c r="JM278">
        <v>2.5293</v>
      </c>
      <c r="JN278">
        <v>2.61475</v>
      </c>
      <c r="JO278">
        <v>1.49658</v>
      </c>
      <c r="JP278">
        <v>2.34497</v>
      </c>
      <c r="JQ278">
        <v>1.54907</v>
      </c>
      <c r="JR278">
        <v>2.34009</v>
      </c>
      <c r="JS278">
        <v>36.3165</v>
      </c>
      <c r="JT278">
        <v>24.1663</v>
      </c>
      <c r="JU278">
        <v>18</v>
      </c>
      <c r="JV278">
        <v>483.506</v>
      </c>
      <c r="JW278">
        <v>494.161</v>
      </c>
      <c r="JX278">
        <v>27.03</v>
      </c>
      <c r="JY278">
        <v>29.1611</v>
      </c>
      <c r="JZ278">
        <v>30.0003</v>
      </c>
      <c r="KA278">
        <v>29.3316</v>
      </c>
      <c r="KB278">
        <v>29.3157</v>
      </c>
      <c r="KC278">
        <v>50.766</v>
      </c>
      <c r="KD278">
        <v>20.1792</v>
      </c>
      <c r="KE278">
        <v>79.14100000000001</v>
      </c>
      <c r="KF278">
        <v>27.0376</v>
      </c>
      <c r="KG278">
        <v>1142.66</v>
      </c>
      <c r="KH278">
        <v>19.5503</v>
      </c>
      <c r="KI278">
        <v>101.867</v>
      </c>
      <c r="KJ278">
        <v>91.3982</v>
      </c>
    </row>
    <row r="279" spans="1:296">
      <c r="A279">
        <v>261</v>
      </c>
      <c r="B279">
        <v>1759080249</v>
      </c>
      <c r="C279">
        <v>7165.900000095367</v>
      </c>
      <c r="D279" t="s">
        <v>967</v>
      </c>
      <c r="E279" t="s">
        <v>968</v>
      </c>
      <c r="F279">
        <v>5</v>
      </c>
      <c r="G279" t="s">
        <v>832</v>
      </c>
      <c r="H279">
        <v>1759080241.5</v>
      </c>
      <c r="I279">
        <f>(J279)/1000</f>
        <v>0</v>
      </c>
      <c r="J279">
        <f>IF(DO279, AM279, AG279)</f>
        <v>0</v>
      </c>
      <c r="K279">
        <f>IF(DO279, AH279, AF279)</f>
        <v>0</v>
      </c>
      <c r="L279">
        <f>DQ279 - IF(AT279&gt;1, K279*DK279*100.0/(AV279), 0)</f>
        <v>0</v>
      </c>
      <c r="M279">
        <f>((S279-I279/2)*L279-K279)/(S279+I279/2)</f>
        <v>0</v>
      </c>
      <c r="N279">
        <f>M279*(DX279+DY279)/1000.0</f>
        <v>0</v>
      </c>
      <c r="O279">
        <f>(DQ279 - IF(AT279&gt;1, K279*DK279*100.0/(AV279), 0))*(DX279+DY279)/1000.0</f>
        <v>0</v>
      </c>
      <c r="P279">
        <f>2.0/((1/R279-1/Q279)+SIGN(R279)*SQRT((1/R279-1/Q279)*(1/R279-1/Q279) + 4*DL279/((DL279+1)*(DL279+1))*(2*1/R279*1/Q279-1/Q279*1/Q279)))</f>
        <v>0</v>
      </c>
      <c r="Q279">
        <f>IF(LEFT(DM279,1)&lt;&gt;"0",IF(LEFT(DM279,1)="1",3.0,DN279),$D$5+$E$5*(EE279*DX279/($K$5*1000))+$F$5*(EE279*DX279/($K$5*1000))*MAX(MIN(DK279,$J$5),$I$5)*MAX(MIN(DK279,$J$5),$I$5)+$G$5*MAX(MIN(DK279,$J$5),$I$5)*(EE279*DX279/($K$5*1000))+$H$5*(EE279*DX279/($K$5*1000))*(EE279*DX279/($K$5*1000)))</f>
        <v>0</v>
      </c>
      <c r="R279">
        <f>I279*(1000-(1000*0.61365*exp(17.502*V279/(240.97+V279))/(DX279+DY279)+DS279)/2)/(1000*0.61365*exp(17.502*V279/(240.97+V279))/(DX279+DY279)-DS279)</f>
        <v>0</v>
      </c>
      <c r="S279">
        <f>1/((DL279+1)/(P279/1.6)+1/(Q279/1.37)) + DL279/((DL279+1)/(P279/1.6) + DL279/(Q279/1.37))</f>
        <v>0</v>
      </c>
      <c r="T279">
        <f>(DG279*DJ279)</f>
        <v>0</v>
      </c>
      <c r="U279">
        <f>(DZ279+(T279+2*0.95*5.67E-8*(((DZ279+$B$9)+273)^4-(DZ279+273)^4)-44100*I279)/(1.84*29.3*Q279+8*0.95*5.67E-8*(DZ279+273)^3))</f>
        <v>0</v>
      </c>
      <c r="V279">
        <f>($C$9*EA279+$D$9*EB279+$E$9*U279)</f>
        <v>0</v>
      </c>
      <c r="W279">
        <f>0.61365*exp(17.502*V279/(240.97+V279))</f>
        <v>0</v>
      </c>
      <c r="X279">
        <f>(Y279/Z279*100)</f>
        <v>0</v>
      </c>
      <c r="Y279">
        <f>DS279*(DX279+DY279)/1000</f>
        <v>0</v>
      </c>
      <c r="Z279">
        <f>0.61365*exp(17.502*DZ279/(240.97+DZ279))</f>
        <v>0</v>
      </c>
      <c r="AA279">
        <f>(W279-DS279*(DX279+DY279)/1000)</f>
        <v>0</v>
      </c>
      <c r="AB279">
        <f>(-I279*44100)</f>
        <v>0</v>
      </c>
      <c r="AC279">
        <f>2*29.3*Q279*0.92*(DZ279-V279)</f>
        <v>0</v>
      </c>
      <c r="AD279">
        <f>2*0.95*5.67E-8*(((DZ279+$B$9)+273)^4-(V279+273)^4)</f>
        <v>0</v>
      </c>
      <c r="AE279">
        <f>T279+AD279+AB279+AC279</f>
        <v>0</v>
      </c>
      <c r="AF279">
        <f>DW279*AT279*(DR279-DQ279*(1000-AT279*DT279)/(1000-AT279*DS279))/(100*DK279)</f>
        <v>0</v>
      </c>
      <c r="AG279">
        <f>1000*DW279*AT279*(DS279-DT279)/(100*DK279*(1000-AT279*DS279))</f>
        <v>0</v>
      </c>
      <c r="AH279">
        <f>(AI279 - AJ279 - DX279*1E3/(8.314*(DZ279+273.15)) * AL279/DW279 * AK279) * DW279/(100*DK279) * (1000 - DT279)/1000</f>
        <v>0</v>
      </c>
      <c r="AI279">
        <v>1147.107736125752</v>
      </c>
      <c r="AJ279">
        <v>1113.663090909091</v>
      </c>
      <c r="AK279">
        <v>3.409235877224882</v>
      </c>
      <c r="AL279">
        <v>65.07899341637443</v>
      </c>
      <c r="AM279">
        <f>(AO279 - AN279 + DX279*1E3/(8.314*(DZ279+273.15)) * AQ279/DW279 * AP279) * DW279/(100*DK279) * 1000/(1000 - AO279)</f>
        <v>0</v>
      </c>
      <c r="AN279">
        <v>19.50576079727534</v>
      </c>
      <c r="AO279">
        <v>21.4775187878788</v>
      </c>
      <c r="AP279">
        <v>5.948204017461359E-05</v>
      </c>
      <c r="AQ279">
        <v>105.2538477165729</v>
      </c>
      <c r="AR279">
        <v>0</v>
      </c>
      <c r="AS279">
        <v>0</v>
      </c>
      <c r="AT279">
        <f>IF(AR279*$H$15&gt;=AV279,1.0,(AV279/(AV279-AR279*$H$15)))</f>
        <v>0</v>
      </c>
      <c r="AU279">
        <f>(AT279-1)*100</f>
        <v>0</v>
      </c>
      <c r="AV279">
        <f>MAX(0,($B$15+$C$15*EE279)/(1+$D$15*EE279)*DX279/(DZ279+273)*$E$15)</f>
        <v>0</v>
      </c>
      <c r="AW279" t="s">
        <v>437</v>
      </c>
      <c r="AX279" t="s">
        <v>437</v>
      </c>
      <c r="AY279">
        <v>0</v>
      </c>
      <c r="AZ279">
        <v>0</v>
      </c>
      <c r="BA279">
        <f>1-AY279/AZ279</f>
        <v>0</v>
      </c>
      <c r="BB279">
        <v>0</v>
      </c>
      <c r="BC279" t="s">
        <v>437</v>
      </c>
      <c r="BD279" t="s">
        <v>437</v>
      </c>
      <c r="BE279">
        <v>0</v>
      </c>
      <c r="BF279">
        <v>0</v>
      </c>
      <c r="BG279">
        <f>1-BE279/BF279</f>
        <v>0</v>
      </c>
      <c r="BH279">
        <v>0.5</v>
      </c>
      <c r="BI279">
        <f>DH279</f>
        <v>0</v>
      </c>
      <c r="BJ279">
        <f>K279</f>
        <v>0</v>
      </c>
      <c r="BK279">
        <f>BG279*BH279*BI279</f>
        <v>0</v>
      </c>
      <c r="BL279">
        <f>(BJ279-BB279)/BI279</f>
        <v>0</v>
      </c>
      <c r="BM279">
        <f>(AZ279-BF279)/BF279</f>
        <v>0</v>
      </c>
      <c r="BN279">
        <f>AY279/(BA279+AY279/BF279)</f>
        <v>0</v>
      </c>
      <c r="BO279" t="s">
        <v>437</v>
      </c>
      <c r="BP279">
        <v>0</v>
      </c>
      <c r="BQ279">
        <f>IF(BP279&lt;&gt;0, BP279, BN279)</f>
        <v>0</v>
      </c>
      <c r="BR279">
        <f>1-BQ279/BF279</f>
        <v>0</v>
      </c>
      <c r="BS279">
        <f>(BF279-BE279)/(BF279-BQ279)</f>
        <v>0</v>
      </c>
      <c r="BT279">
        <f>(AZ279-BF279)/(AZ279-BQ279)</f>
        <v>0</v>
      </c>
      <c r="BU279">
        <f>(BF279-BE279)/(BF279-AY279)</f>
        <v>0</v>
      </c>
      <c r="BV279">
        <f>(AZ279-BF279)/(AZ279-AY279)</f>
        <v>0</v>
      </c>
      <c r="BW279">
        <f>(BS279*BQ279/BE279)</f>
        <v>0</v>
      </c>
      <c r="BX279">
        <f>(1-BW279)</f>
        <v>0</v>
      </c>
      <c r="DG279">
        <f>$B$13*EF279+$C$13*EG279+$F$13*ER279*(1-EU279)</f>
        <v>0</v>
      </c>
      <c r="DH279">
        <f>DG279*DI279</f>
        <v>0</v>
      </c>
      <c r="DI279">
        <f>($B$13*$D$11+$C$13*$D$11+$F$13*((FE279+EW279)/MAX(FE279+EW279+FF279, 0.1)*$I$11+FF279/MAX(FE279+EW279+FF279, 0.1)*$J$11))/($B$13+$C$13+$F$13)</f>
        <v>0</v>
      </c>
      <c r="DJ279">
        <f>($B$13*$K$11+$C$13*$K$11+$F$13*((FE279+EW279)/MAX(FE279+EW279+FF279, 0.1)*$P$11+FF279/MAX(FE279+EW279+FF279, 0.1)*$Q$11))/($B$13+$C$13+$F$13)</f>
        <v>0</v>
      </c>
      <c r="DK279">
        <v>3.21</v>
      </c>
      <c r="DL279">
        <v>0.5</v>
      </c>
      <c r="DM279" t="s">
        <v>438</v>
      </c>
      <c r="DN279">
        <v>2</v>
      </c>
      <c r="DO279" t="b">
        <v>1</v>
      </c>
      <c r="DP279">
        <v>1759080241.5</v>
      </c>
      <c r="DQ279">
        <v>1066.37962962963</v>
      </c>
      <c r="DR279">
        <v>1110.016296296296</v>
      </c>
      <c r="DS279">
        <v>21.47123333333333</v>
      </c>
      <c r="DT279">
        <v>19.47999259259259</v>
      </c>
      <c r="DU279">
        <v>1066.701481481481</v>
      </c>
      <c r="DV279">
        <v>21.19093703703704</v>
      </c>
      <c r="DW279">
        <v>500.0638888888889</v>
      </c>
      <c r="DX279">
        <v>90.88712592592593</v>
      </c>
      <c r="DY279">
        <v>0.06739492222222222</v>
      </c>
      <c r="DZ279">
        <v>28.57045925925926</v>
      </c>
      <c r="EA279">
        <v>29.98721111111111</v>
      </c>
      <c r="EB279">
        <v>999.9000000000001</v>
      </c>
      <c r="EC279">
        <v>0</v>
      </c>
      <c r="ED279">
        <v>0</v>
      </c>
      <c r="EE279">
        <v>10011.82481481482</v>
      </c>
      <c r="EF279">
        <v>0</v>
      </c>
      <c r="EG279">
        <v>11.02674444444445</v>
      </c>
      <c r="EH279">
        <v>-43.63616296296297</v>
      </c>
      <c r="EI279">
        <v>1089.779259259259</v>
      </c>
      <c r="EJ279">
        <v>1132.068888888889</v>
      </c>
      <c r="EK279">
        <v>1.991236666666667</v>
      </c>
      <c r="EL279">
        <v>1110.016296296296</v>
      </c>
      <c r="EM279">
        <v>19.47999259259259</v>
      </c>
      <c r="EN279">
        <v>1.951456666666667</v>
      </c>
      <c r="EO279">
        <v>1.770481111111111</v>
      </c>
      <c r="EP279">
        <v>17.05588148148148</v>
      </c>
      <c r="EQ279">
        <v>15.52856666666667</v>
      </c>
      <c r="ER279">
        <v>1999.997407407407</v>
      </c>
      <c r="ES279">
        <v>0.9799978888888886</v>
      </c>
      <c r="ET279">
        <v>0.02000181481481482</v>
      </c>
      <c r="EU279">
        <v>0</v>
      </c>
      <c r="EV279">
        <v>477.5442592592593</v>
      </c>
      <c r="EW279">
        <v>5.00078</v>
      </c>
      <c r="EX279">
        <v>9345.705925925926</v>
      </c>
      <c r="EY279">
        <v>16379.6</v>
      </c>
      <c r="EZ279">
        <v>39.5507037037037</v>
      </c>
      <c r="FA279">
        <v>40.50918518518519</v>
      </c>
      <c r="FB279">
        <v>39.87255555555556</v>
      </c>
      <c r="FC279">
        <v>40.07844444444444</v>
      </c>
      <c r="FD279">
        <v>40.55074074074074</v>
      </c>
      <c r="FE279">
        <v>1955.094814814815</v>
      </c>
      <c r="FF279">
        <v>39.9</v>
      </c>
      <c r="FG279">
        <v>0</v>
      </c>
      <c r="FH279">
        <v>1759080241.4</v>
      </c>
      <c r="FI279">
        <v>0</v>
      </c>
      <c r="FJ279">
        <v>477.5324615384616</v>
      </c>
      <c r="FK279">
        <v>3.13839317000218</v>
      </c>
      <c r="FL279">
        <v>70.43145296398842</v>
      </c>
      <c r="FM279">
        <v>9346.015384615384</v>
      </c>
      <c r="FN279">
        <v>15</v>
      </c>
      <c r="FO279">
        <v>0</v>
      </c>
      <c r="FP279" t="s">
        <v>439</v>
      </c>
      <c r="FQ279">
        <v>1746989605.5</v>
      </c>
      <c r="FR279">
        <v>1746989593.5</v>
      </c>
      <c r="FS279">
        <v>0</v>
      </c>
      <c r="FT279">
        <v>-0.274</v>
      </c>
      <c r="FU279">
        <v>-0.002</v>
      </c>
      <c r="FV279">
        <v>2.549</v>
      </c>
      <c r="FW279">
        <v>0.129</v>
      </c>
      <c r="FX279">
        <v>420</v>
      </c>
      <c r="FY279">
        <v>17</v>
      </c>
      <c r="FZ279">
        <v>0.02</v>
      </c>
      <c r="GA279">
        <v>0.04</v>
      </c>
      <c r="GB279">
        <v>-43.6022975</v>
      </c>
      <c r="GC279">
        <v>-0.1976386491555842</v>
      </c>
      <c r="GD279">
        <v>0.1087928455540617</v>
      </c>
      <c r="GE279">
        <v>1</v>
      </c>
      <c r="GF279">
        <v>477.2897647058823</v>
      </c>
      <c r="GG279">
        <v>3.707899164332623</v>
      </c>
      <c r="GH279">
        <v>0.4276839170134573</v>
      </c>
      <c r="GI279">
        <v>0</v>
      </c>
      <c r="GJ279">
        <v>1.99550875</v>
      </c>
      <c r="GK279">
        <v>-0.0535721200750485</v>
      </c>
      <c r="GL279">
        <v>0.008247601526352967</v>
      </c>
      <c r="GM279">
        <v>1</v>
      </c>
      <c r="GN279">
        <v>2</v>
      </c>
      <c r="GO279">
        <v>3</v>
      </c>
      <c r="GP279" t="s">
        <v>446</v>
      </c>
      <c r="GQ279">
        <v>3.10215</v>
      </c>
      <c r="GR279">
        <v>2.72541</v>
      </c>
      <c r="GS279">
        <v>0.170464</v>
      </c>
      <c r="GT279">
        <v>0.174744</v>
      </c>
      <c r="GU279">
        <v>0.100055</v>
      </c>
      <c r="GV279">
        <v>0.0948285</v>
      </c>
      <c r="GW279">
        <v>21665.5</v>
      </c>
      <c r="GX279">
        <v>19584.5</v>
      </c>
      <c r="GY279">
        <v>26681.8</v>
      </c>
      <c r="GZ279">
        <v>23954.1</v>
      </c>
      <c r="HA279">
        <v>38431.7</v>
      </c>
      <c r="HB279">
        <v>32064.8</v>
      </c>
      <c r="HC279">
        <v>46590.1</v>
      </c>
      <c r="HD279">
        <v>37899.8</v>
      </c>
      <c r="HE279">
        <v>1.86865</v>
      </c>
      <c r="HF279">
        <v>1.8616</v>
      </c>
      <c r="HG279">
        <v>0.126284</v>
      </c>
      <c r="HH279">
        <v>0</v>
      </c>
      <c r="HI279">
        <v>27.9309</v>
      </c>
      <c r="HJ279">
        <v>999.9</v>
      </c>
      <c r="HK279">
        <v>46.7</v>
      </c>
      <c r="HL279">
        <v>31.4</v>
      </c>
      <c r="HM279">
        <v>23.7125</v>
      </c>
      <c r="HN279">
        <v>60.731</v>
      </c>
      <c r="HO279">
        <v>21.9231</v>
      </c>
      <c r="HP279">
        <v>1</v>
      </c>
      <c r="HQ279">
        <v>0.147419</v>
      </c>
      <c r="HR279">
        <v>0.272604</v>
      </c>
      <c r="HS279">
        <v>20.2804</v>
      </c>
      <c r="HT279">
        <v>5.2119</v>
      </c>
      <c r="HU279">
        <v>11.98</v>
      </c>
      <c r="HV279">
        <v>4.9633</v>
      </c>
      <c r="HW279">
        <v>3.2745</v>
      </c>
      <c r="HX279">
        <v>9999</v>
      </c>
      <c r="HY279">
        <v>9999</v>
      </c>
      <c r="HZ279">
        <v>9999</v>
      </c>
      <c r="IA279">
        <v>33</v>
      </c>
      <c r="IB279">
        <v>1.86391</v>
      </c>
      <c r="IC279">
        <v>1.86006</v>
      </c>
      <c r="ID279">
        <v>1.85837</v>
      </c>
      <c r="IE279">
        <v>1.85974</v>
      </c>
      <c r="IF279">
        <v>1.85989</v>
      </c>
      <c r="IG279">
        <v>1.85837</v>
      </c>
      <c r="IH279">
        <v>1.85744</v>
      </c>
      <c r="II279">
        <v>1.85242</v>
      </c>
      <c r="IJ279">
        <v>0</v>
      </c>
      <c r="IK279">
        <v>0</v>
      </c>
      <c r="IL279">
        <v>0</v>
      </c>
      <c r="IM279">
        <v>0</v>
      </c>
      <c r="IN279" t="s">
        <v>441</v>
      </c>
      <c r="IO279" t="s">
        <v>442</v>
      </c>
      <c r="IP279" t="s">
        <v>443</v>
      </c>
      <c r="IQ279" t="s">
        <v>443</v>
      </c>
      <c r="IR279" t="s">
        <v>443</v>
      </c>
      <c r="IS279" t="s">
        <v>443</v>
      </c>
      <c r="IT279">
        <v>0</v>
      </c>
      <c r="IU279">
        <v>100</v>
      </c>
      <c r="IV279">
        <v>100</v>
      </c>
      <c r="IW279">
        <v>-0.3</v>
      </c>
      <c r="IX279">
        <v>0.2804</v>
      </c>
      <c r="IY279">
        <v>-0.819046093373875</v>
      </c>
      <c r="IZ279">
        <v>-0.0008311593448893811</v>
      </c>
      <c r="JA279">
        <v>1.768286430498992E-06</v>
      </c>
      <c r="JB279">
        <v>-5.176383660599935E-10</v>
      </c>
      <c r="JC279">
        <v>0.01793090377665582</v>
      </c>
      <c r="JD279">
        <v>0.002652576625932546</v>
      </c>
      <c r="JE279">
        <v>0.0004569377311329863</v>
      </c>
      <c r="JF279">
        <v>1.003524486243527E-07</v>
      </c>
      <c r="JG279">
        <v>2</v>
      </c>
      <c r="JH279">
        <v>1975</v>
      </c>
      <c r="JI279">
        <v>1</v>
      </c>
      <c r="JJ279">
        <v>26</v>
      </c>
      <c r="JK279">
        <v>201510.7</v>
      </c>
      <c r="JL279">
        <v>201510.9</v>
      </c>
      <c r="JM279">
        <v>2.56226</v>
      </c>
      <c r="JN279">
        <v>2.62207</v>
      </c>
      <c r="JO279">
        <v>1.49658</v>
      </c>
      <c r="JP279">
        <v>2.34497</v>
      </c>
      <c r="JQ279">
        <v>1.54907</v>
      </c>
      <c r="JR279">
        <v>2.37061</v>
      </c>
      <c r="JS279">
        <v>36.3165</v>
      </c>
      <c r="JT279">
        <v>24.1663</v>
      </c>
      <c r="JU279">
        <v>18</v>
      </c>
      <c r="JV279">
        <v>483.685</v>
      </c>
      <c r="JW279">
        <v>493.896</v>
      </c>
      <c r="JX279">
        <v>27.0377</v>
      </c>
      <c r="JY279">
        <v>29.1635</v>
      </c>
      <c r="JZ279">
        <v>30</v>
      </c>
      <c r="KA279">
        <v>29.3342</v>
      </c>
      <c r="KB279">
        <v>29.3177</v>
      </c>
      <c r="KC279">
        <v>51.4103</v>
      </c>
      <c r="KD279">
        <v>20.1792</v>
      </c>
      <c r="KE279">
        <v>79.14100000000001</v>
      </c>
      <c r="KF279">
        <v>27.0493</v>
      </c>
      <c r="KG279">
        <v>1156.02</v>
      </c>
      <c r="KH279">
        <v>19.5518</v>
      </c>
      <c r="KI279">
        <v>101.867</v>
      </c>
      <c r="KJ279">
        <v>91.3984</v>
      </c>
    </row>
    <row r="280" spans="1:296">
      <c r="A280">
        <v>262</v>
      </c>
      <c r="B280">
        <v>1759080254</v>
      </c>
      <c r="C280">
        <v>7170.900000095367</v>
      </c>
      <c r="D280" t="s">
        <v>969</v>
      </c>
      <c r="E280" t="s">
        <v>970</v>
      </c>
      <c r="F280">
        <v>5</v>
      </c>
      <c r="G280" t="s">
        <v>832</v>
      </c>
      <c r="H280">
        <v>1759080246.214286</v>
      </c>
      <c r="I280">
        <f>(J280)/1000</f>
        <v>0</v>
      </c>
      <c r="J280">
        <f>IF(DO280, AM280, AG280)</f>
        <v>0</v>
      </c>
      <c r="K280">
        <f>IF(DO280, AH280, AF280)</f>
        <v>0</v>
      </c>
      <c r="L280">
        <f>DQ280 - IF(AT280&gt;1, K280*DK280*100.0/(AV280), 0)</f>
        <v>0</v>
      </c>
      <c r="M280">
        <f>((S280-I280/2)*L280-K280)/(S280+I280/2)</f>
        <v>0</v>
      </c>
      <c r="N280">
        <f>M280*(DX280+DY280)/1000.0</f>
        <v>0</v>
      </c>
      <c r="O280">
        <f>(DQ280 - IF(AT280&gt;1, K280*DK280*100.0/(AV280), 0))*(DX280+DY280)/1000.0</f>
        <v>0</v>
      </c>
      <c r="P280">
        <f>2.0/((1/R280-1/Q280)+SIGN(R280)*SQRT((1/R280-1/Q280)*(1/R280-1/Q280) + 4*DL280/((DL280+1)*(DL280+1))*(2*1/R280*1/Q280-1/Q280*1/Q280)))</f>
        <v>0</v>
      </c>
      <c r="Q280">
        <f>IF(LEFT(DM280,1)&lt;&gt;"0",IF(LEFT(DM280,1)="1",3.0,DN280),$D$5+$E$5*(EE280*DX280/($K$5*1000))+$F$5*(EE280*DX280/($K$5*1000))*MAX(MIN(DK280,$J$5),$I$5)*MAX(MIN(DK280,$J$5),$I$5)+$G$5*MAX(MIN(DK280,$J$5),$I$5)*(EE280*DX280/($K$5*1000))+$H$5*(EE280*DX280/($K$5*1000))*(EE280*DX280/($K$5*1000)))</f>
        <v>0</v>
      </c>
      <c r="R280">
        <f>I280*(1000-(1000*0.61365*exp(17.502*V280/(240.97+V280))/(DX280+DY280)+DS280)/2)/(1000*0.61365*exp(17.502*V280/(240.97+V280))/(DX280+DY280)-DS280)</f>
        <v>0</v>
      </c>
      <c r="S280">
        <f>1/((DL280+1)/(P280/1.6)+1/(Q280/1.37)) + DL280/((DL280+1)/(P280/1.6) + DL280/(Q280/1.37))</f>
        <v>0</v>
      </c>
      <c r="T280">
        <f>(DG280*DJ280)</f>
        <v>0</v>
      </c>
      <c r="U280">
        <f>(DZ280+(T280+2*0.95*5.67E-8*(((DZ280+$B$9)+273)^4-(DZ280+273)^4)-44100*I280)/(1.84*29.3*Q280+8*0.95*5.67E-8*(DZ280+273)^3))</f>
        <v>0</v>
      </c>
      <c r="V280">
        <f>($C$9*EA280+$D$9*EB280+$E$9*U280)</f>
        <v>0</v>
      </c>
      <c r="W280">
        <f>0.61365*exp(17.502*V280/(240.97+V280))</f>
        <v>0</v>
      </c>
      <c r="X280">
        <f>(Y280/Z280*100)</f>
        <v>0</v>
      </c>
      <c r="Y280">
        <f>DS280*(DX280+DY280)/1000</f>
        <v>0</v>
      </c>
      <c r="Z280">
        <f>0.61365*exp(17.502*DZ280/(240.97+DZ280))</f>
        <v>0</v>
      </c>
      <c r="AA280">
        <f>(W280-DS280*(DX280+DY280)/1000)</f>
        <v>0</v>
      </c>
      <c r="AB280">
        <f>(-I280*44100)</f>
        <v>0</v>
      </c>
      <c r="AC280">
        <f>2*29.3*Q280*0.92*(DZ280-V280)</f>
        <v>0</v>
      </c>
      <c r="AD280">
        <f>2*0.95*5.67E-8*(((DZ280+$B$9)+273)^4-(V280+273)^4)</f>
        <v>0</v>
      </c>
      <c r="AE280">
        <f>T280+AD280+AB280+AC280</f>
        <v>0</v>
      </c>
      <c r="AF280">
        <f>DW280*AT280*(DR280-DQ280*(1000-AT280*DT280)/(1000-AT280*DS280))/(100*DK280)</f>
        <v>0</v>
      </c>
      <c r="AG280">
        <f>1000*DW280*AT280*(DS280-DT280)/(100*DK280*(1000-AT280*DS280))</f>
        <v>0</v>
      </c>
      <c r="AH280">
        <f>(AI280 - AJ280 - DX280*1E3/(8.314*(DZ280+273.15)) * AL280/DW280 * AK280) * DW280/(100*DK280) * (1000 - DT280)/1000</f>
        <v>0</v>
      </c>
      <c r="AI280">
        <v>1164.32367263726</v>
      </c>
      <c r="AJ280">
        <v>1130.856363636363</v>
      </c>
      <c r="AK280">
        <v>3.437625046057789</v>
      </c>
      <c r="AL280">
        <v>65.07899341637443</v>
      </c>
      <c r="AM280">
        <f>(AO280 - AN280 + DX280*1E3/(8.314*(DZ280+273.15)) * AQ280/DW280 * AP280) * DW280/(100*DK280) * 1000/(1000 - AO280)</f>
        <v>0</v>
      </c>
      <c r="AN280">
        <v>19.52807740675939</v>
      </c>
      <c r="AO280">
        <v>21.49206363636362</v>
      </c>
      <c r="AP280">
        <v>7.455584940431719E-05</v>
      </c>
      <c r="AQ280">
        <v>105.2538477165729</v>
      </c>
      <c r="AR280">
        <v>0</v>
      </c>
      <c r="AS280">
        <v>0</v>
      </c>
      <c r="AT280">
        <f>IF(AR280*$H$15&gt;=AV280,1.0,(AV280/(AV280-AR280*$H$15)))</f>
        <v>0</v>
      </c>
      <c r="AU280">
        <f>(AT280-1)*100</f>
        <v>0</v>
      </c>
      <c r="AV280">
        <f>MAX(0,($B$15+$C$15*EE280)/(1+$D$15*EE280)*DX280/(DZ280+273)*$E$15)</f>
        <v>0</v>
      </c>
      <c r="AW280" t="s">
        <v>437</v>
      </c>
      <c r="AX280" t="s">
        <v>437</v>
      </c>
      <c r="AY280">
        <v>0</v>
      </c>
      <c r="AZ280">
        <v>0</v>
      </c>
      <c r="BA280">
        <f>1-AY280/AZ280</f>
        <v>0</v>
      </c>
      <c r="BB280">
        <v>0</v>
      </c>
      <c r="BC280" t="s">
        <v>437</v>
      </c>
      <c r="BD280" t="s">
        <v>437</v>
      </c>
      <c r="BE280">
        <v>0</v>
      </c>
      <c r="BF280">
        <v>0</v>
      </c>
      <c r="BG280">
        <f>1-BE280/BF280</f>
        <v>0</v>
      </c>
      <c r="BH280">
        <v>0.5</v>
      </c>
      <c r="BI280">
        <f>DH280</f>
        <v>0</v>
      </c>
      <c r="BJ280">
        <f>K280</f>
        <v>0</v>
      </c>
      <c r="BK280">
        <f>BG280*BH280*BI280</f>
        <v>0</v>
      </c>
      <c r="BL280">
        <f>(BJ280-BB280)/BI280</f>
        <v>0</v>
      </c>
      <c r="BM280">
        <f>(AZ280-BF280)/BF280</f>
        <v>0</v>
      </c>
      <c r="BN280">
        <f>AY280/(BA280+AY280/BF280)</f>
        <v>0</v>
      </c>
      <c r="BO280" t="s">
        <v>437</v>
      </c>
      <c r="BP280">
        <v>0</v>
      </c>
      <c r="BQ280">
        <f>IF(BP280&lt;&gt;0, BP280, BN280)</f>
        <v>0</v>
      </c>
      <c r="BR280">
        <f>1-BQ280/BF280</f>
        <v>0</v>
      </c>
      <c r="BS280">
        <f>(BF280-BE280)/(BF280-BQ280)</f>
        <v>0</v>
      </c>
      <c r="BT280">
        <f>(AZ280-BF280)/(AZ280-BQ280)</f>
        <v>0</v>
      </c>
      <c r="BU280">
        <f>(BF280-BE280)/(BF280-AY280)</f>
        <v>0</v>
      </c>
      <c r="BV280">
        <f>(AZ280-BF280)/(AZ280-AY280)</f>
        <v>0</v>
      </c>
      <c r="BW280">
        <f>(BS280*BQ280/BE280)</f>
        <v>0</v>
      </c>
      <c r="BX280">
        <f>(1-BW280)</f>
        <v>0</v>
      </c>
      <c r="DG280">
        <f>$B$13*EF280+$C$13*EG280+$F$13*ER280*(1-EU280)</f>
        <v>0</v>
      </c>
      <c r="DH280">
        <f>DG280*DI280</f>
        <v>0</v>
      </c>
      <c r="DI280">
        <f>($B$13*$D$11+$C$13*$D$11+$F$13*((FE280+EW280)/MAX(FE280+EW280+FF280, 0.1)*$I$11+FF280/MAX(FE280+EW280+FF280, 0.1)*$J$11))/($B$13+$C$13+$F$13)</f>
        <v>0</v>
      </c>
      <c r="DJ280">
        <f>($B$13*$K$11+$C$13*$K$11+$F$13*((FE280+EW280)/MAX(FE280+EW280+FF280, 0.1)*$P$11+FF280/MAX(FE280+EW280+FF280, 0.1)*$Q$11))/($B$13+$C$13+$F$13)</f>
        <v>0</v>
      </c>
      <c r="DK280">
        <v>3.21</v>
      </c>
      <c r="DL280">
        <v>0.5</v>
      </c>
      <c r="DM280" t="s">
        <v>438</v>
      </c>
      <c r="DN280">
        <v>2</v>
      </c>
      <c r="DO280" t="b">
        <v>1</v>
      </c>
      <c r="DP280">
        <v>1759080246.214286</v>
      </c>
      <c r="DQ280">
        <v>1082.156071428572</v>
      </c>
      <c r="DR280">
        <v>1125.8</v>
      </c>
      <c r="DS280">
        <v>21.47734642857143</v>
      </c>
      <c r="DT280">
        <v>19.49849642857143</v>
      </c>
      <c r="DU280">
        <v>1082.46</v>
      </c>
      <c r="DV280">
        <v>21.19691785714286</v>
      </c>
      <c r="DW280">
        <v>500.0469285714286</v>
      </c>
      <c r="DX280">
        <v>90.88746071428572</v>
      </c>
      <c r="DY280">
        <v>0.06732528928571428</v>
      </c>
      <c r="DZ280">
        <v>28.57097857142857</v>
      </c>
      <c r="EA280">
        <v>29.98707857142857</v>
      </c>
      <c r="EB280">
        <v>999.9000000000002</v>
      </c>
      <c r="EC280">
        <v>0</v>
      </c>
      <c r="ED280">
        <v>0</v>
      </c>
      <c r="EE280">
        <v>10003.43392857143</v>
      </c>
      <c r="EF280">
        <v>0</v>
      </c>
      <c r="EG280">
        <v>11.04060357142857</v>
      </c>
      <c r="EH280">
        <v>-43.64351428571428</v>
      </c>
      <c r="EI280">
        <v>1105.908571428572</v>
      </c>
      <c r="EJ280">
        <v>1148.188571428571</v>
      </c>
      <c r="EK280">
        <v>1.978845357142857</v>
      </c>
      <c r="EL280">
        <v>1125.8</v>
      </c>
      <c r="EM280">
        <v>19.49849642857143</v>
      </c>
      <c r="EN280">
        <v>1.952020357142857</v>
      </c>
      <c r="EO280">
        <v>1.772168928571429</v>
      </c>
      <c r="EP280">
        <v>17.06043928571428</v>
      </c>
      <c r="EQ280">
        <v>15.54343214285714</v>
      </c>
      <c r="ER280">
        <v>2000.004642857143</v>
      </c>
      <c r="ES280">
        <v>0.9799979999999998</v>
      </c>
      <c r="ET280">
        <v>0.0200017</v>
      </c>
      <c r="EU280">
        <v>0</v>
      </c>
      <c r="EV280">
        <v>477.7796428571428</v>
      </c>
      <c r="EW280">
        <v>5.00078</v>
      </c>
      <c r="EX280">
        <v>9351.115357142859</v>
      </c>
      <c r="EY280">
        <v>16379.65714285714</v>
      </c>
      <c r="EZ280">
        <v>39.57796428571428</v>
      </c>
      <c r="FA280">
        <v>40.51771428571428</v>
      </c>
      <c r="FB280">
        <v>39.85471428571428</v>
      </c>
      <c r="FC280">
        <v>40.09342857142856</v>
      </c>
      <c r="FD280">
        <v>40.54225</v>
      </c>
      <c r="FE280">
        <v>1955.104642857143</v>
      </c>
      <c r="FF280">
        <v>39.9</v>
      </c>
      <c r="FG280">
        <v>0</v>
      </c>
      <c r="FH280">
        <v>1759080246.2</v>
      </c>
      <c r="FI280">
        <v>0</v>
      </c>
      <c r="FJ280">
        <v>477.7855</v>
      </c>
      <c r="FK280">
        <v>3.331726500902201</v>
      </c>
      <c r="FL280">
        <v>67.28923082160148</v>
      </c>
      <c r="FM280">
        <v>9351.501153846153</v>
      </c>
      <c r="FN280">
        <v>15</v>
      </c>
      <c r="FO280">
        <v>0</v>
      </c>
      <c r="FP280" t="s">
        <v>439</v>
      </c>
      <c r="FQ280">
        <v>1746989605.5</v>
      </c>
      <c r="FR280">
        <v>1746989593.5</v>
      </c>
      <c r="FS280">
        <v>0</v>
      </c>
      <c r="FT280">
        <v>-0.274</v>
      </c>
      <c r="FU280">
        <v>-0.002</v>
      </c>
      <c r="FV280">
        <v>2.549</v>
      </c>
      <c r="FW280">
        <v>0.129</v>
      </c>
      <c r="FX280">
        <v>420</v>
      </c>
      <c r="FY280">
        <v>17</v>
      </c>
      <c r="FZ280">
        <v>0.02</v>
      </c>
      <c r="GA280">
        <v>0.04</v>
      </c>
      <c r="GB280">
        <v>-43.6577575</v>
      </c>
      <c r="GC280">
        <v>-0.2876949343338894</v>
      </c>
      <c r="GD280">
        <v>0.09375199701206358</v>
      </c>
      <c r="GE280">
        <v>1</v>
      </c>
      <c r="GF280">
        <v>477.6341176470588</v>
      </c>
      <c r="GG280">
        <v>3.111749431642874</v>
      </c>
      <c r="GH280">
        <v>0.3602934885948891</v>
      </c>
      <c r="GI280">
        <v>0</v>
      </c>
      <c r="GJ280">
        <v>1.98403825</v>
      </c>
      <c r="GK280">
        <v>-0.1627257410881842</v>
      </c>
      <c r="GL280">
        <v>0.01729204916825939</v>
      </c>
      <c r="GM280">
        <v>0</v>
      </c>
      <c r="GN280">
        <v>1</v>
      </c>
      <c r="GO280">
        <v>3</v>
      </c>
      <c r="GP280" t="s">
        <v>455</v>
      </c>
      <c r="GQ280">
        <v>3.1017</v>
      </c>
      <c r="GR280">
        <v>2.72539</v>
      </c>
      <c r="GS280">
        <v>0.172103</v>
      </c>
      <c r="GT280">
        <v>0.17635</v>
      </c>
      <c r="GU280">
        <v>0.100098</v>
      </c>
      <c r="GV280">
        <v>0.0948616</v>
      </c>
      <c r="GW280">
        <v>21622.7</v>
      </c>
      <c r="GX280">
        <v>19546.5</v>
      </c>
      <c r="GY280">
        <v>26681.8</v>
      </c>
      <c r="GZ280">
        <v>23954.2</v>
      </c>
      <c r="HA280">
        <v>38429.8</v>
      </c>
      <c r="HB280">
        <v>32064.1</v>
      </c>
      <c r="HC280">
        <v>46589.7</v>
      </c>
      <c r="HD280">
        <v>37900.2</v>
      </c>
      <c r="HE280">
        <v>1.86805</v>
      </c>
      <c r="HF280">
        <v>1.86217</v>
      </c>
      <c r="HG280">
        <v>0.125922</v>
      </c>
      <c r="HH280">
        <v>0</v>
      </c>
      <c r="HI280">
        <v>27.9286</v>
      </c>
      <c r="HJ280">
        <v>999.9</v>
      </c>
      <c r="HK280">
        <v>46.7</v>
      </c>
      <c r="HL280">
        <v>31.4</v>
      </c>
      <c r="HM280">
        <v>23.713</v>
      </c>
      <c r="HN280">
        <v>60.921</v>
      </c>
      <c r="HO280">
        <v>21.863</v>
      </c>
      <c r="HP280">
        <v>1</v>
      </c>
      <c r="HQ280">
        <v>0.147462</v>
      </c>
      <c r="HR280">
        <v>0.255607</v>
      </c>
      <c r="HS280">
        <v>20.2805</v>
      </c>
      <c r="HT280">
        <v>5.2119</v>
      </c>
      <c r="HU280">
        <v>11.98</v>
      </c>
      <c r="HV280">
        <v>4.96345</v>
      </c>
      <c r="HW280">
        <v>3.2745</v>
      </c>
      <c r="HX280">
        <v>9999</v>
      </c>
      <c r="HY280">
        <v>9999</v>
      </c>
      <c r="HZ280">
        <v>9999</v>
      </c>
      <c r="IA280">
        <v>33</v>
      </c>
      <c r="IB280">
        <v>1.8639</v>
      </c>
      <c r="IC280">
        <v>1.86009</v>
      </c>
      <c r="ID280">
        <v>1.85838</v>
      </c>
      <c r="IE280">
        <v>1.85974</v>
      </c>
      <c r="IF280">
        <v>1.85989</v>
      </c>
      <c r="IG280">
        <v>1.85837</v>
      </c>
      <c r="IH280">
        <v>1.85745</v>
      </c>
      <c r="II280">
        <v>1.85242</v>
      </c>
      <c r="IJ280">
        <v>0</v>
      </c>
      <c r="IK280">
        <v>0</v>
      </c>
      <c r="IL280">
        <v>0</v>
      </c>
      <c r="IM280">
        <v>0</v>
      </c>
      <c r="IN280" t="s">
        <v>441</v>
      </c>
      <c r="IO280" t="s">
        <v>442</v>
      </c>
      <c r="IP280" t="s">
        <v>443</v>
      </c>
      <c r="IQ280" t="s">
        <v>443</v>
      </c>
      <c r="IR280" t="s">
        <v>443</v>
      </c>
      <c r="IS280" t="s">
        <v>443</v>
      </c>
      <c r="IT280">
        <v>0</v>
      </c>
      <c r="IU280">
        <v>100</v>
      </c>
      <c r="IV280">
        <v>100</v>
      </c>
      <c r="IW280">
        <v>-0.28</v>
      </c>
      <c r="IX280">
        <v>0.2807</v>
      </c>
      <c r="IY280">
        <v>-0.819046093373875</v>
      </c>
      <c r="IZ280">
        <v>-0.0008311593448893811</v>
      </c>
      <c r="JA280">
        <v>1.768286430498992E-06</v>
      </c>
      <c r="JB280">
        <v>-5.176383660599935E-10</v>
      </c>
      <c r="JC280">
        <v>0.01793090377665582</v>
      </c>
      <c r="JD280">
        <v>0.002652576625932546</v>
      </c>
      <c r="JE280">
        <v>0.0004569377311329863</v>
      </c>
      <c r="JF280">
        <v>1.003524486243527E-07</v>
      </c>
      <c r="JG280">
        <v>2</v>
      </c>
      <c r="JH280">
        <v>1975</v>
      </c>
      <c r="JI280">
        <v>1</v>
      </c>
      <c r="JJ280">
        <v>26</v>
      </c>
      <c r="JK280">
        <v>201510.8</v>
      </c>
      <c r="JL280">
        <v>201511</v>
      </c>
      <c r="JM280">
        <v>2.59033</v>
      </c>
      <c r="JN280">
        <v>2.61597</v>
      </c>
      <c r="JO280">
        <v>1.49658</v>
      </c>
      <c r="JP280">
        <v>2.34497</v>
      </c>
      <c r="JQ280">
        <v>1.54907</v>
      </c>
      <c r="JR280">
        <v>2.40234</v>
      </c>
      <c r="JS280">
        <v>36.3165</v>
      </c>
      <c r="JT280">
        <v>24.1663</v>
      </c>
      <c r="JU280">
        <v>18</v>
      </c>
      <c r="JV280">
        <v>483.345</v>
      </c>
      <c r="JW280">
        <v>494.292</v>
      </c>
      <c r="JX280">
        <v>27.0487</v>
      </c>
      <c r="JY280">
        <v>29.1649</v>
      </c>
      <c r="JZ280">
        <v>30.0001</v>
      </c>
      <c r="KA280">
        <v>29.3355</v>
      </c>
      <c r="KB280">
        <v>29.3195</v>
      </c>
      <c r="KC280">
        <v>51.9771</v>
      </c>
      <c r="KD280">
        <v>20.1792</v>
      </c>
      <c r="KE280">
        <v>79.14100000000001</v>
      </c>
      <c r="KF280">
        <v>27.0578</v>
      </c>
      <c r="KG280">
        <v>1176.05</v>
      </c>
      <c r="KH280">
        <v>19.5471</v>
      </c>
      <c r="KI280">
        <v>101.867</v>
      </c>
      <c r="KJ280">
        <v>91.3991</v>
      </c>
    </row>
    <row r="281" spans="1:296">
      <c r="A281">
        <v>263</v>
      </c>
      <c r="B281">
        <v>1759080259</v>
      </c>
      <c r="C281">
        <v>7175.900000095367</v>
      </c>
      <c r="D281" t="s">
        <v>971</v>
      </c>
      <c r="E281" t="s">
        <v>972</v>
      </c>
      <c r="F281">
        <v>5</v>
      </c>
      <c r="G281" t="s">
        <v>832</v>
      </c>
      <c r="H281">
        <v>1759080251.5</v>
      </c>
      <c r="I281">
        <f>(J281)/1000</f>
        <v>0</v>
      </c>
      <c r="J281">
        <f>IF(DO281, AM281, AG281)</f>
        <v>0</v>
      </c>
      <c r="K281">
        <f>IF(DO281, AH281, AF281)</f>
        <v>0</v>
      </c>
      <c r="L281">
        <f>DQ281 - IF(AT281&gt;1, K281*DK281*100.0/(AV281), 0)</f>
        <v>0</v>
      </c>
      <c r="M281">
        <f>((S281-I281/2)*L281-K281)/(S281+I281/2)</f>
        <v>0</v>
      </c>
      <c r="N281">
        <f>M281*(DX281+DY281)/1000.0</f>
        <v>0</v>
      </c>
      <c r="O281">
        <f>(DQ281 - IF(AT281&gt;1, K281*DK281*100.0/(AV281), 0))*(DX281+DY281)/1000.0</f>
        <v>0</v>
      </c>
      <c r="P281">
        <f>2.0/((1/R281-1/Q281)+SIGN(R281)*SQRT((1/R281-1/Q281)*(1/R281-1/Q281) + 4*DL281/((DL281+1)*(DL281+1))*(2*1/R281*1/Q281-1/Q281*1/Q281)))</f>
        <v>0</v>
      </c>
      <c r="Q281">
        <f>IF(LEFT(DM281,1)&lt;&gt;"0",IF(LEFT(DM281,1)="1",3.0,DN281),$D$5+$E$5*(EE281*DX281/($K$5*1000))+$F$5*(EE281*DX281/($K$5*1000))*MAX(MIN(DK281,$J$5),$I$5)*MAX(MIN(DK281,$J$5),$I$5)+$G$5*MAX(MIN(DK281,$J$5),$I$5)*(EE281*DX281/($K$5*1000))+$H$5*(EE281*DX281/($K$5*1000))*(EE281*DX281/($K$5*1000)))</f>
        <v>0</v>
      </c>
      <c r="R281">
        <f>I281*(1000-(1000*0.61365*exp(17.502*V281/(240.97+V281))/(DX281+DY281)+DS281)/2)/(1000*0.61365*exp(17.502*V281/(240.97+V281))/(DX281+DY281)-DS281)</f>
        <v>0</v>
      </c>
      <c r="S281">
        <f>1/((DL281+1)/(P281/1.6)+1/(Q281/1.37)) + DL281/((DL281+1)/(P281/1.6) + DL281/(Q281/1.37))</f>
        <v>0</v>
      </c>
      <c r="T281">
        <f>(DG281*DJ281)</f>
        <v>0</v>
      </c>
      <c r="U281">
        <f>(DZ281+(T281+2*0.95*5.67E-8*(((DZ281+$B$9)+273)^4-(DZ281+273)^4)-44100*I281)/(1.84*29.3*Q281+8*0.95*5.67E-8*(DZ281+273)^3))</f>
        <v>0</v>
      </c>
      <c r="V281">
        <f>($C$9*EA281+$D$9*EB281+$E$9*U281)</f>
        <v>0</v>
      </c>
      <c r="W281">
        <f>0.61365*exp(17.502*V281/(240.97+V281))</f>
        <v>0</v>
      </c>
      <c r="X281">
        <f>(Y281/Z281*100)</f>
        <v>0</v>
      </c>
      <c r="Y281">
        <f>DS281*(DX281+DY281)/1000</f>
        <v>0</v>
      </c>
      <c r="Z281">
        <f>0.61365*exp(17.502*DZ281/(240.97+DZ281))</f>
        <v>0</v>
      </c>
      <c r="AA281">
        <f>(W281-DS281*(DX281+DY281)/1000)</f>
        <v>0</v>
      </c>
      <c r="AB281">
        <f>(-I281*44100)</f>
        <v>0</v>
      </c>
      <c r="AC281">
        <f>2*29.3*Q281*0.92*(DZ281-V281)</f>
        <v>0</v>
      </c>
      <c r="AD281">
        <f>2*0.95*5.67E-8*(((DZ281+$B$9)+273)^4-(V281+273)^4)</f>
        <v>0</v>
      </c>
      <c r="AE281">
        <f>T281+AD281+AB281+AC281</f>
        <v>0</v>
      </c>
      <c r="AF281">
        <f>DW281*AT281*(DR281-DQ281*(1000-AT281*DT281)/(1000-AT281*DS281))/(100*DK281)</f>
        <v>0</v>
      </c>
      <c r="AG281">
        <f>1000*DW281*AT281*(DS281-DT281)/(100*DK281*(1000-AT281*DS281))</f>
        <v>0</v>
      </c>
      <c r="AH281">
        <f>(AI281 - AJ281 - DX281*1E3/(8.314*(DZ281+273.15)) * AL281/DW281 * AK281) * DW281/(100*DK281) * (1000 - DT281)/1000</f>
        <v>0</v>
      </c>
      <c r="AI281">
        <v>1181.520031341958</v>
      </c>
      <c r="AJ281">
        <v>1147.971515151515</v>
      </c>
      <c r="AK281">
        <v>3.4189637868424</v>
      </c>
      <c r="AL281">
        <v>65.07899341637443</v>
      </c>
      <c r="AM281">
        <f>(AO281 - AN281 + DX281*1E3/(8.314*(DZ281+273.15)) * AQ281/DW281 * AP281) * DW281/(100*DK281) * 1000/(1000 - AO281)</f>
        <v>0</v>
      </c>
      <c r="AN281">
        <v>19.53293285304679</v>
      </c>
      <c r="AO281">
        <v>21.49941212121212</v>
      </c>
      <c r="AP281">
        <v>3.170494291075555E-05</v>
      </c>
      <c r="AQ281">
        <v>105.2538477165729</v>
      </c>
      <c r="AR281">
        <v>0</v>
      </c>
      <c r="AS281">
        <v>0</v>
      </c>
      <c r="AT281">
        <f>IF(AR281*$H$15&gt;=AV281,1.0,(AV281/(AV281-AR281*$H$15)))</f>
        <v>0</v>
      </c>
      <c r="AU281">
        <f>(AT281-1)*100</f>
        <v>0</v>
      </c>
      <c r="AV281">
        <f>MAX(0,($B$15+$C$15*EE281)/(1+$D$15*EE281)*DX281/(DZ281+273)*$E$15)</f>
        <v>0</v>
      </c>
      <c r="AW281" t="s">
        <v>437</v>
      </c>
      <c r="AX281" t="s">
        <v>437</v>
      </c>
      <c r="AY281">
        <v>0</v>
      </c>
      <c r="AZ281">
        <v>0</v>
      </c>
      <c r="BA281">
        <f>1-AY281/AZ281</f>
        <v>0</v>
      </c>
      <c r="BB281">
        <v>0</v>
      </c>
      <c r="BC281" t="s">
        <v>437</v>
      </c>
      <c r="BD281" t="s">
        <v>437</v>
      </c>
      <c r="BE281">
        <v>0</v>
      </c>
      <c r="BF281">
        <v>0</v>
      </c>
      <c r="BG281">
        <f>1-BE281/BF281</f>
        <v>0</v>
      </c>
      <c r="BH281">
        <v>0.5</v>
      </c>
      <c r="BI281">
        <f>DH281</f>
        <v>0</v>
      </c>
      <c r="BJ281">
        <f>K281</f>
        <v>0</v>
      </c>
      <c r="BK281">
        <f>BG281*BH281*BI281</f>
        <v>0</v>
      </c>
      <c r="BL281">
        <f>(BJ281-BB281)/BI281</f>
        <v>0</v>
      </c>
      <c r="BM281">
        <f>(AZ281-BF281)/BF281</f>
        <v>0</v>
      </c>
      <c r="BN281">
        <f>AY281/(BA281+AY281/BF281)</f>
        <v>0</v>
      </c>
      <c r="BO281" t="s">
        <v>437</v>
      </c>
      <c r="BP281">
        <v>0</v>
      </c>
      <c r="BQ281">
        <f>IF(BP281&lt;&gt;0, BP281, BN281)</f>
        <v>0</v>
      </c>
      <c r="BR281">
        <f>1-BQ281/BF281</f>
        <v>0</v>
      </c>
      <c r="BS281">
        <f>(BF281-BE281)/(BF281-BQ281)</f>
        <v>0</v>
      </c>
      <c r="BT281">
        <f>(AZ281-BF281)/(AZ281-BQ281)</f>
        <v>0</v>
      </c>
      <c r="BU281">
        <f>(BF281-BE281)/(BF281-AY281)</f>
        <v>0</v>
      </c>
      <c r="BV281">
        <f>(AZ281-BF281)/(AZ281-AY281)</f>
        <v>0</v>
      </c>
      <c r="BW281">
        <f>(BS281*BQ281/BE281)</f>
        <v>0</v>
      </c>
      <c r="BX281">
        <f>(1-BW281)</f>
        <v>0</v>
      </c>
      <c r="DG281">
        <f>$B$13*EF281+$C$13*EG281+$F$13*ER281*(1-EU281)</f>
        <v>0</v>
      </c>
      <c r="DH281">
        <f>DG281*DI281</f>
        <v>0</v>
      </c>
      <c r="DI281">
        <f>($B$13*$D$11+$C$13*$D$11+$F$13*((FE281+EW281)/MAX(FE281+EW281+FF281, 0.1)*$I$11+FF281/MAX(FE281+EW281+FF281, 0.1)*$J$11))/($B$13+$C$13+$F$13)</f>
        <v>0</v>
      </c>
      <c r="DJ281">
        <f>($B$13*$K$11+$C$13*$K$11+$F$13*((FE281+EW281)/MAX(FE281+EW281+FF281, 0.1)*$P$11+FF281/MAX(FE281+EW281+FF281, 0.1)*$Q$11))/($B$13+$C$13+$F$13)</f>
        <v>0</v>
      </c>
      <c r="DK281">
        <v>3.21</v>
      </c>
      <c r="DL281">
        <v>0.5</v>
      </c>
      <c r="DM281" t="s">
        <v>438</v>
      </c>
      <c r="DN281">
        <v>2</v>
      </c>
      <c r="DO281" t="b">
        <v>1</v>
      </c>
      <c r="DP281">
        <v>1759080251.5</v>
      </c>
      <c r="DQ281">
        <v>1099.838888888889</v>
      </c>
      <c r="DR281">
        <v>1143.580740740741</v>
      </c>
      <c r="DS281">
        <v>21.48597407407408</v>
      </c>
      <c r="DT281">
        <v>19.51892222222222</v>
      </c>
      <c r="DU281">
        <v>1100.122962962963</v>
      </c>
      <c r="DV281">
        <v>21.20536296296296</v>
      </c>
      <c r="DW281">
        <v>500.0233333333333</v>
      </c>
      <c r="DX281">
        <v>90.88775185185185</v>
      </c>
      <c r="DY281">
        <v>0.06730542222222222</v>
      </c>
      <c r="DZ281">
        <v>28.57224444444444</v>
      </c>
      <c r="EA281">
        <v>29.98282592592593</v>
      </c>
      <c r="EB281">
        <v>999.9000000000001</v>
      </c>
      <c r="EC281">
        <v>0</v>
      </c>
      <c r="ED281">
        <v>0</v>
      </c>
      <c r="EE281">
        <v>10002.00740740741</v>
      </c>
      <c r="EF281">
        <v>0</v>
      </c>
      <c r="EG281">
        <v>11.04864444444445</v>
      </c>
      <c r="EH281">
        <v>-43.74087407407406</v>
      </c>
      <c r="EI281">
        <v>1123.990740740741</v>
      </c>
      <c r="EJ281">
        <v>1166.346666666667</v>
      </c>
      <c r="EK281">
        <v>1.967051481481482</v>
      </c>
      <c r="EL281">
        <v>1143.580740740741</v>
      </c>
      <c r="EM281">
        <v>19.51892222222222</v>
      </c>
      <c r="EN281">
        <v>1.952811481481481</v>
      </c>
      <c r="EO281">
        <v>1.774030740740741</v>
      </c>
      <c r="EP281">
        <v>17.06682592592593</v>
      </c>
      <c r="EQ281">
        <v>15.55982222222222</v>
      </c>
      <c r="ER281">
        <v>2000.006666666667</v>
      </c>
      <c r="ES281">
        <v>0.9799979999999998</v>
      </c>
      <c r="ET281">
        <v>0.0200017</v>
      </c>
      <c r="EU281">
        <v>0</v>
      </c>
      <c r="EV281">
        <v>478.1198148148148</v>
      </c>
      <c r="EW281">
        <v>5.00078</v>
      </c>
      <c r="EX281">
        <v>9357.297037037039</v>
      </c>
      <c r="EY281">
        <v>16379.67407407408</v>
      </c>
      <c r="EZ281">
        <v>39.58081481481481</v>
      </c>
      <c r="FA281">
        <v>40.51837037037038</v>
      </c>
      <c r="FB281">
        <v>39.86555555555555</v>
      </c>
      <c r="FC281">
        <v>40.08992592592592</v>
      </c>
      <c r="FD281">
        <v>40.53925925925926</v>
      </c>
      <c r="FE281">
        <v>1955.105925925926</v>
      </c>
      <c r="FF281">
        <v>39.9</v>
      </c>
      <c r="FG281">
        <v>0</v>
      </c>
      <c r="FH281">
        <v>1759080251</v>
      </c>
      <c r="FI281">
        <v>0</v>
      </c>
      <c r="FJ281">
        <v>478.1027307692307</v>
      </c>
      <c r="FK281">
        <v>3.844205133584993</v>
      </c>
      <c r="FL281">
        <v>71.76341871613765</v>
      </c>
      <c r="FM281">
        <v>9357.133076923077</v>
      </c>
      <c r="FN281">
        <v>15</v>
      </c>
      <c r="FO281">
        <v>0</v>
      </c>
      <c r="FP281" t="s">
        <v>439</v>
      </c>
      <c r="FQ281">
        <v>1746989605.5</v>
      </c>
      <c r="FR281">
        <v>1746989593.5</v>
      </c>
      <c r="FS281">
        <v>0</v>
      </c>
      <c r="FT281">
        <v>-0.274</v>
      </c>
      <c r="FU281">
        <v>-0.002</v>
      </c>
      <c r="FV281">
        <v>2.549</v>
      </c>
      <c r="FW281">
        <v>0.129</v>
      </c>
      <c r="FX281">
        <v>420</v>
      </c>
      <c r="FY281">
        <v>17</v>
      </c>
      <c r="FZ281">
        <v>0.02</v>
      </c>
      <c r="GA281">
        <v>0.04</v>
      </c>
      <c r="GB281">
        <v>-43.6746625</v>
      </c>
      <c r="GC281">
        <v>-1.023090056285092</v>
      </c>
      <c r="GD281">
        <v>0.1126702327314097</v>
      </c>
      <c r="GE281">
        <v>0</v>
      </c>
      <c r="GF281">
        <v>477.8395</v>
      </c>
      <c r="GG281">
        <v>3.33715813793208</v>
      </c>
      <c r="GH281">
        <v>0.3945452520083773</v>
      </c>
      <c r="GI281">
        <v>0</v>
      </c>
      <c r="GJ281">
        <v>1.97682525</v>
      </c>
      <c r="GK281">
        <v>-0.1499870544090096</v>
      </c>
      <c r="GL281">
        <v>0.0165710057008469</v>
      </c>
      <c r="GM281">
        <v>0</v>
      </c>
      <c r="GN281">
        <v>0</v>
      </c>
      <c r="GO281">
        <v>3</v>
      </c>
      <c r="GP281" t="s">
        <v>458</v>
      </c>
      <c r="GQ281">
        <v>3.10213</v>
      </c>
      <c r="GR281">
        <v>2.72553</v>
      </c>
      <c r="GS281">
        <v>0.173721</v>
      </c>
      <c r="GT281">
        <v>0.177946</v>
      </c>
      <c r="GU281">
        <v>0.100117</v>
      </c>
      <c r="GV281">
        <v>0.09487569999999999</v>
      </c>
      <c r="GW281">
        <v>21580.2</v>
      </c>
      <c r="GX281">
        <v>19508.5</v>
      </c>
      <c r="GY281">
        <v>26681.6</v>
      </c>
      <c r="GZ281">
        <v>23954</v>
      </c>
      <c r="HA281">
        <v>38429.1</v>
      </c>
      <c r="HB281">
        <v>32063.2</v>
      </c>
      <c r="HC281">
        <v>46589.7</v>
      </c>
      <c r="HD281">
        <v>37899.5</v>
      </c>
      <c r="HE281">
        <v>1.86847</v>
      </c>
      <c r="HF281">
        <v>1.8613</v>
      </c>
      <c r="HG281">
        <v>0.125788</v>
      </c>
      <c r="HH281">
        <v>0</v>
      </c>
      <c r="HI281">
        <v>27.9286</v>
      </c>
      <c r="HJ281">
        <v>999.9</v>
      </c>
      <c r="HK281">
        <v>46.7</v>
      </c>
      <c r="HL281">
        <v>31.4</v>
      </c>
      <c r="HM281">
        <v>23.7136</v>
      </c>
      <c r="HN281">
        <v>61.441</v>
      </c>
      <c r="HO281">
        <v>21.7909</v>
      </c>
      <c r="HP281">
        <v>1</v>
      </c>
      <c r="HQ281">
        <v>0.147406</v>
      </c>
      <c r="HR281">
        <v>0.240349</v>
      </c>
      <c r="HS281">
        <v>20.2806</v>
      </c>
      <c r="HT281">
        <v>5.21145</v>
      </c>
      <c r="HU281">
        <v>11.98</v>
      </c>
      <c r="HV281">
        <v>4.96335</v>
      </c>
      <c r="HW281">
        <v>3.27445</v>
      </c>
      <c r="HX281">
        <v>9999</v>
      </c>
      <c r="HY281">
        <v>9999</v>
      </c>
      <c r="HZ281">
        <v>9999</v>
      </c>
      <c r="IA281">
        <v>33</v>
      </c>
      <c r="IB281">
        <v>1.86395</v>
      </c>
      <c r="IC281">
        <v>1.86008</v>
      </c>
      <c r="ID281">
        <v>1.85837</v>
      </c>
      <c r="IE281">
        <v>1.85975</v>
      </c>
      <c r="IF281">
        <v>1.85989</v>
      </c>
      <c r="IG281">
        <v>1.85837</v>
      </c>
      <c r="IH281">
        <v>1.85744</v>
      </c>
      <c r="II281">
        <v>1.85242</v>
      </c>
      <c r="IJ281">
        <v>0</v>
      </c>
      <c r="IK281">
        <v>0</v>
      </c>
      <c r="IL281">
        <v>0</v>
      </c>
      <c r="IM281">
        <v>0</v>
      </c>
      <c r="IN281" t="s">
        <v>441</v>
      </c>
      <c r="IO281" t="s">
        <v>442</v>
      </c>
      <c r="IP281" t="s">
        <v>443</v>
      </c>
      <c r="IQ281" t="s">
        <v>443</v>
      </c>
      <c r="IR281" t="s">
        <v>443</v>
      </c>
      <c r="IS281" t="s">
        <v>443</v>
      </c>
      <c r="IT281">
        <v>0</v>
      </c>
      <c r="IU281">
        <v>100</v>
      </c>
      <c r="IV281">
        <v>100</v>
      </c>
      <c r="IW281">
        <v>-0.26</v>
      </c>
      <c r="IX281">
        <v>0.2809</v>
      </c>
      <c r="IY281">
        <v>-0.819046093373875</v>
      </c>
      <c r="IZ281">
        <v>-0.0008311593448893811</v>
      </c>
      <c r="JA281">
        <v>1.768286430498992E-06</v>
      </c>
      <c r="JB281">
        <v>-5.176383660599935E-10</v>
      </c>
      <c r="JC281">
        <v>0.01793090377665582</v>
      </c>
      <c r="JD281">
        <v>0.002652576625932546</v>
      </c>
      <c r="JE281">
        <v>0.0004569377311329863</v>
      </c>
      <c r="JF281">
        <v>1.003524486243527E-07</v>
      </c>
      <c r="JG281">
        <v>2</v>
      </c>
      <c r="JH281">
        <v>1975</v>
      </c>
      <c r="JI281">
        <v>1</v>
      </c>
      <c r="JJ281">
        <v>26</v>
      </c>
      <c r="JK281">
        <v>201510.9</v>
      </c>
      <c r="JL281">
        <v>201511.1</v>
      </c>
      <c r="JM281">
        <v>2.62207</v>
      </c>
      <c r="JN281">
        <v>2.61475</v>
      </c>
      <c r="JO281">
        <v>1.49658</v>
      </c>
      <c r="JP281">
        <v>2.34497</v>
      </c>
      <c r="JQ281">
        <v>1.54907</v>
      </c>
      <c r="JR281">
        <v>2.4585</v>
      </c>
      <c r="JS281">
        <v>36.3165</v>
      </c>
      <c r="JT281">
        <v>24.1751</v>
      </c>
      <c r="JU281">
        <v>18</v>
      </c>
      <c r="JV281">
        <v>483.607</v>
      </c>
      <c r="JW281">
        <v>493.729</v>
      </c>
      <c r="JX281">
        <v>27.0579</v>
      </c>
      <c r="JY281">
        <v>29.1661</v>
      </c>
      <c r="JZ281">
        <v>30.0001</v>
      </c>
      <c r="KA281">
        <v>29.3375</v>
      </c>
      <c r="KB281">
        <v>29.3214</v>
      </c>
      <c r="KC281">
        <v>52.6103</v>
      </c>
      <c r="KD281">
        <v>20.1792</v>
      </c>
      <c r="KE281">
        <v>79.14100000000001</v>
      </c>
      <c r="KF281">
        <v>27.0721</v>
      </c>
      <c r="KG281">
        <v>1189.43</v>
      </c>
      <c r="KH281">
        <v>19.5516</v>
      </c>
      <c r="KI281">
        <v>101.866</v>
      </c>
      <c r="KJ281">
        <v>91.39790000000001</v>
      </c>
    </row>
    <row r="282" spans="1:296">
      <c r="A282">
        <v>264</v>
      </c>
      <c r="B282">
        <v>1759080264</v>
      </c>
      <c r="C282">
        <v>7180.900000095367</v>
      </c>
      <c r="D282" t="s">
        <v>973</v>
      </c>
      <c r="E282" t="s">
        <v>974</v>
      </c>
      <c r="F282">
        <v>5</v>
      </c>
      <c r="G282" t="s">
        <v>832</v>
      </c>
      <c r="H282">
        <v>1759080256.214286</v>
      </c>
      <c r="I282">
        <f>(J282)/1000</f>
        <v>0</v>
      </c>
      <c r="J282">
        <f>IF(DO282, AM282, AG282)</f>
        <v>0</v>
      </c>
      <c r="K282">
        <f>IF(DO282, AH282, AF282)</f>
        <v>0</v>
      </c>
      <c r="L282">
        <f>DQ282 - IF(AT282&gt;1, K282*DK282*100.0/(AV282), 0)</f>
        <v>0</v>
      </c>
      <c r="M282">
        <f>((S282-I282/2)*L282-K282)/(S282+I282/2)</f>
        <v>0</v>
      </c>
      <c r="N282">
        <f>M282*(DX282+DY282)/1000.0</f>
        <v>0</v>
      </c>
      <c r="O282">
        <f>(DQ282 - IF(AT282&gt;1, K282*DK282*100.0/(AV282), 0))*(DX282+DY282)/1000.0</f>
        <v>0</v>
      </c>
      <c r="P282">
        <f>2.0/((1/R282-1/Q282)+SIGN(R282)*SQRT((1/R282-1/Q282)*(1/R282-1/Q282) + 4*DL282/((DL282+1)*(DL282+1))*(2*1/R282*1/Q282-1/Q282*1/Q282)))</f>
        <v>0</v>
      </c>
      <c r="Q282">
        <f>IF(LEFT(DM282,1)&lt;&gt;"0",IF(LEFT(DM282,1)="1",3.0,DN282),$D$5+$E$5*(EE282*DX282/($K$5*1000))+$F$5*(EE282*DX282/($K$5*1000))*MAX(MIN(DK282,$J$5),$I$5)*MAX(MIN(DK282,$J$5),$I$5)+$G$5*MAX(MIN(DK282,$J$5),$I$5)*(EE282*DX282/($K$5*1000))+$H$5*(EE282*DX282/($K$5*1000))*(EE282*DX282/($K$5*1000)))</f>
        <v>0</v>
      </c>
      <c r="R282">
        <f>I282*(1000-(1000*0.61365*exp(17.502*V282/(240.97+V282))/(DX282+DY282)+DS282)/2)/(1000*0.61365*exp(17.502*V282/(240.97+V282))/(DX282+DY282)-DS282)</f>
        <v>0</v>
      </c>
      <c r="S282">
        <f>1/((DL282+1)/(P282/1.6)+1/(Q282/1.37)) + DL282/((DL282+1)/(P282/1.6) + DL282/(Q282/1.37))</f>
        <v>0</v>
      </c>
      <c r="T282">
        <f>(DG282*DJ282)</f>
        <v>0</v>
      </c>
      <c r="U282">
        <f>(DZ282+(T282+2*0.95*5.67E-8*(((DZ282+$B$9)+273)^4-(DZ282+273)^4)-44100*I282)/(1.84*29.3*Q282+8*0.95*5.67E-8*(DZ282+273)^3))</f>
        <v>0</v>
      </c>
      <c r="V282">
        <f>($C$9*EA282+$D$9*EB282+$E$9*U282)</f>
        <v>0</v>
      </c>
      <c r="W282">
        <f>0.61365*exp(17.502*V282/(240.97+V282))</f>
        <v>0</v>
      </c>
      <c r="X282">
        <f>(Y282/Z282*100)</f>
        <v>0</v>
      </c>
      <c r="Y282">
        <f>DS282*(DX282+DY282)/1000</f>
        <v>0</v>
      </c>
      <c r="Z282">
        <f>0.61365*exp(17.502*DZ282/(240.97+DZ282))</f>
        <v>0</v>
      </c>
      <c r="AA282">
        <f>(W282-DS282*(DX282+DY282)/1000)</f>
        <v>0</v>
      </c>
      <c r="AB282">
        <f>(-I282*44100)</f>
        <v>0</v>
      </c>
      <c r="AC282">
        <f>2*29.3*Q282*0.92*(DZ282-V282)</f>
        <v>0</v>
      </c>
      <c r="AD282">
        <f>2*0.95*5.67E-8*(((DZ282+$B$9)+273)^4-(V282+273)^4)</f>
        <v>0</v>
      </c>
      <c r="AE282">
        <f>T282+AD282+AB282+AC282</f>
        <v>0</v>
      </c>
      <c r="AF282">
        <f>DW282*AT282*(DR282-DQ282*(1000-AT282*DT282)/(1000-AT282*DS282))/(100*DK282)</f>
        <v>0</v>
      </c>
      <c r="AG282">
        <f>1000*DW282*AT282*(DS282-DT282)/(100*DK282*(1000-AT282*DS282))</f>
        <v>0</v>
      </c>
      <c r="AH282">
        <f>(AI282 - AJ282 - DX282*1E3/(8.314*(DZ282+273.15)) * AL282/DW282 * AK282) * DW282/(100*DK282) * (1000 - DT282)/1000</f>
        <v>0</v>
      </c>
      <c r="AI282">
        <v>1198.49758760115</v>
      </c>
      <c r="AJ282">
        <v>1165.023818181818</v>
      </c>
      <c r="AK282">
        <v>3.405112695061315</v>
      </c>
      <c r="AL282">
        <v>65.07899341637443</v>
      </c>
      <c r="AM282">
        <f>(AO282 - AN282 + DX282*1E3/(8.314*(DZ282+273.15)) * AQ282/DW282 * AP282) * DW282/(100*DK282) * 1000/(1000 - AO282)</f>
        <v>0</v>
      </c>
      <c r="AN282">
        <v>19.53867721814919</v>
      </c>
      <c r="AO282">
        <v>21.50111454545455</v>
      </c>
      <c r="AP282">
        <v>1.332135252685552E-05</v>
      </c>
      <c r="AQ282">
        <v>105.2538477165729</v>
      </c>
      <c r="AR282">
        <v>0</v>
      </c>
      <c r="AS282">
        <v>0</v>
      </c>
      <c r="AT282">
        <f>IF(AR282*$H$15&gt;=AV282,1.0,(AV282/(AV282-AR282*$H$15)))</f>
        <v>0</v>
      </c>
      <c r="AU282">
        <f>(AT282-1)*100</f>
        <v>0</v>
      </c>
      <c r="AV282">
        <f>MAX(0,($B$15+$C$15*EE282)/(1+$D$15*EE282)*DX282/(DZ282+273)*$E$15)</f>
        <v>0</v>
      </c>
      <c r="AW282" t="s">
        <v>437</v>
      </c>
      <c r="AX282" t="s">
        <v>437</v>
      </c>
      <c r="AY282">
        <v>0</v>
      </c>
      <c r="AZ282">
        <v>0</v>
      </c>
      <c r="BA282">
        <f>1-AY282/AZ282</f>
        <v>0</v>
      </c>
      <c r="BB282">
        <v>0</v>
      </c>
      <c r="BC282" t="s">
        <v>437</v>
      </c>
      <c r="BD282" t="s">
        <v>437</v>
      </c>
      <c r="BE282">
        <v>0</v>
      </c>
      <c r="BF282">
        <v>0</v>
      </c>
      <c r="BG282">
        <f>1-BE282/BF282</f>
        <v>0</v>
      </c>
      <c r="BH282">
        <v>0.5</v>
      </c>
      <c r="BI282">
        <f>DH282</f>
        <v>0</v>
      </c>
      <c r="BJ282">
        <f>K282</f>
        <v>0</v>
      </c>
      <c r="BK282">
        <f>BG282*BH282*BI282</f>
        <v>0</v>
      </c>
      <c r="BL282">
        <f>(BJ282-BB282)/BI282</f>
        <v>0</v>
      </c>
      <c r="BM282">
        <f>(AZ282-BF282)/BF282</f>
        <v>0</v>
      </c>
      <c r="BN282">
        <f>AY282/(BA282+AY282/BF282)</f>
        <v>0</v>
      </c>
      <c r="BO282" t="s">
        <v>437</v>
      </c>
      <c r="BP282">
        <v>0</v>
      </c>
      <c r="BQ282">
        <f>IF(BP282&lt;&gt;0, BP282, BN282)</f>
        <v>0</v>
      </c>
      <c r="BR282">
        <f>1-BQ282/BF282</f>
        <v>0</v>
      </c>
      <c r="BS282">
        <f>(BF282-BE282)/(BF282-BQ282)</f>
        <v>0</v>
      </c>
      <c r="BT282">
        <f>(AZ282-BF282)/(AZ282-BQ282)</f>
        <v>0</v>
      </c>
      <c r="BU282">
        <f>(BF282-BE282)/(BF282-AY282)</f>
        <v>0</v>
      </c>
      <c r="BV282">
        <f>(AZ282-BF282)/(AZ282-AY282)</f>
        <v>0</v>
      </c>
      <c r="BW282">
        <f>(BS282*BQ282/BE282)</f>
        <v>0</v>
      </c>
      <c r="BX282">
        <f>(1-BW282)</f>
        <v>0</v>
      </c>
      <c r="DG282">
        <f>$B$13*EF282+$C$13*EG282+$F$13*ER282*(1-EU282)</f>
        <v>0</v>
      </c>
      <c r="DH282">
        <f>DG282*DI282</f>
        <v>0</v>
      </c>
      <c r="DI282">
        <f>($B$13*$D$11+$C$13*$D$11+$F$13*((FE282+EW282)/MAX(FE282+EW282+FF282, 0.1)*$I$11+FF282/MAX(FE282+EW282+FF282, 0.1)*$J$11))/($B$13+$C$13+$F$13)</f>
        <v>0</v>
      </c>
      <c r="DJ282">
        <f>($B$13*$K$11+$C$13*$K$11+$F$13*((FE282+EW282)/MAX(FE282+EW282+FF282, 0.1)*$P$11+FF282/MAX(FE282+EW282+FF282, 0.1)*$Q$11))/($B$13+$C$13+$F$13)</f>
        <v>0</v>
      </c>
      <c r="DK282">
        <v>3.21</v>
      </c>
      <c r="DL282">
        <v>0.5</v>
      </c>
      <c r="DM282" t="s">
        <v>438</v>
      </c>
      <c r="DN282">
        <v>2</v>
      </c>
      <c r="DO282" t="b">
        <v>1</v>
      </c>
      <c r="DP282">
        <v>1759080256.214286</v>
      </c>
      <c r="DQ282">
        <v>1115.625714285714</v>
      </c>
      <c r="DR282">
        <v>1159.392857142857</v>
      </c>
      <c r="DS282">
        <v>21.494</v>
      </c>
      <c r="DT282">
        <v>19.53162857142857</v>
      </c>
      <c r="DU282">
        <v>1115.891071428571</v>
      </c>
      <c r="DV282">
        <v>21.21322142857143</v>
      </c>
      <c r="DW282">
        <v>499.9565714285715</v>
      </c>
      <c r="DX282">
        <v>90.88756428571426</v>
      </c>
      <c r="DY282">
        <v>0.06750591428571429</v>
      </c>
      <c r="DZ282">
        <v>28.57264642857143</v>
      </c>
      <c r="EA282">
        <v>29.98225357142857</v>
      </c>
      <c r="EB282">
        <v>999.9000000000002</v>
      </c>
      <c r="EC282">
        <v>0</v>
      </c>
      <c r="ED282">
        <v>0</v>
      </c>
      <c r="EE282">
        <v>9986.9375</v>
      </c>
      <c r="EF282">
        <v>0</v>
      </c>
      <c r="EG282">
        <v>11.04180357142858</v>
      </c>
      <c r="EH282">
        <v>-43.76656785714285</v>
      </c>
      <c r="EI282">
        <v>1140.132857142857</v>
      </c>
      <c r="EJ282">
        <v>1182.489285714286</v>
      </c>
      <c r="EK282">
        <v>1.962371428571428</v>
      </c>
      <c r="EL282">
        <v>1159.392857142857</v>
      </c>
      <c r="EM282">
        <v>19.53162857142857</v>
      </c>
      <c r="EN282">
        <v>1.953537857142857</v>
      </c>
      <c r="EO282">
        <v>1.775181785714286</v>
      </c>
      <c r="EP282">
        <v>17.07269642857143</v>
      </c>
      <c r="EQ282">
        <v>15.56995714285714</v>
      </c>
      <c r="ER282">
        <v>1999.988214285715</v>
      </c>
      <c r="ES282">
        <v>0.9799977857142854</v>
      </c>
      <c r="ET282">
        <v>0.02000192142857143</v>
      </c>
      <c r="EU282">
        <v>0</v>
      </c>
      <c r="EV282">
        <v>478.4317142857144</v>
      </c>
      <c r="EW282">
        <v>5.00078</v>
      </c>
      <c r="EX282">
        <v>9362.888571428572</v>
      </c>
      <c r="EY282">
        <v>16379.52142857143</v>
      </c>
      <c r="EZ282">
        <v>39.60917857142856</v>
      </c>
      <c r="FA282">
        <v>40.51328571428571</v>
      </c>
      <c r="FB282">
        <v>39.86360714285713</v>
      </c>
      <c r="FC282">
        <v>40.10007142857142</v>
      </c>
      <c r="FD282">
        <v>40.55557142857142</v>
      </c>
      <c r="FE282">
        <v>1955.086785714286</v>
      </c>
      <c r="FF282">
        <v>39.9</v>
      </c>
      <c r="FG282">
        <v>0</v>
      </c>
      <c r="FH282">
        <v>1759080256.4</v>
      </c>
      <c r="FI282">
        <v>0</v>
      </c>
      <c r="FJ282">
        <v>478.4974</v>
      </c>
      <c r="FK282">
        <v>5.086846165972949</v>
      </c>
      <c r="FL282">
        <v>75.01999985577385</v>
      </c>
      <c r="FM282">
        <v>9363.951200000001</v>
      </c>
      <c r="FN282">
        <v>15</v>
      </c>
      <c r="FO282">
        <v>0</v>
      </c>
      <c r="FP282" t="s">
        <v>439</v>
      </c>
      <c r="FQ282">
        <v>1746989605.5</v>
      </c>
      <c r="FR282">
        <v>1746989593.5</v>
      </c>
      <c r="FS282">
        <v>0</v>
      </c>
      <c r="FT282">
        <v>-0.274</v>
      </c>
      <c r="FU282">
        <v>-0.002</v>
      </c>
      <c r="FV282">
        <v>2.549</v>
      </c>
      <c r="FW282">
        <v>0.129</v>
      </c>
      <c r="FX282">
        <v>420</v>
      </c>
      <c r="FY282">
        <v>17</v>
      </c>
      <c r="FZ282">
        <v>0.02</v>
      </c>
      <c r="GA282">
        <v>0.04</v>
      </c>
      <c r="GB282">
        <v>-43.7374325</v>
      </c>
      <c r="GC282">
        <v>-0.4403290806753064</v>
      </c>
      <c r="GD282">
        <v>0.0815405493834204</v>
      </c>
      <c r="GE282">
        <v>1</v>
      </c>
      <c r="GF282">
        <v>478.2799411764706</v>
      </c>
      <c r="GG282">
        <v>4.186035150144479</v>
      </c>
      <c r="GH282">
        <v>0.4887802309697609</v>
      </c>
      <c r="GI282">
        <v>0</v>
      </c>
      <c r="GJ282">
        <v>1.96637475</v>
      </c>
      <c r="GK282">
        <v>-0.05638727954971682</v>
      </c>
      <c r="GL282">
        <v>0.009514004674031854</v>
      </c>
      <c r="GM282">
        <v>1</v>
      </c>
      <c r="GN282">
        <v>2</v>
      </c>
      <c r="GO282">
        <v>3</v>
      </c>
      <c r="GP282" t="s">
        <v>446</v>
      </c>
      <c r="GQ282">
        <v>3.10185</v>
      </c>
      <c r="GR282">
        <v>2.7258</v>
      </c>
      <c r="GS282">
        <v>0.175328</v>
      </c>
      <c r="GT282">
        <v>0.179512</v>
      </c>
      <c r="GU282">
        <v>0.100124</v>
      </c>
      <c r="GV282">
        <v>0.0948985</v>
      </c>
      <c r="GW282">
        <v>21538.2</v>
      </c>
      <c r="GX282">
        <v>19471.1</v>
      </c>
      <c r="GY282">
        <v>26681.5</v>
      </c>
      <c r="GZ282">
        <v>23953.8</v>
      </c>
      <c r="HA282">
        <v>38429</v>
      </c>
      <c r="HB282">
        <v>32062.7</v>
      </c>
      <c r="HC282">
        <v>46589.7</v>
      </c>
      <c r="HD282">
        <v>37899.6</v>
      </c>
      <c r="HE282">
        <v>1.86803</v>
      </c>
      <c r="HF282">
        <v>1.86192</v>
      </c>
      <c r="HG282">
        <v>0.125416</v>
      </c>
      <c r="HH282">
        <v>0</v>
      </c>
      <c r="HI282">
        <v>27.9286</v>
      </c>
      <c r="HJ282">
        <v>999.9</v>
      </c>
      <c r="HK282">
        <v>46.7</v>
      </c>
      <c r="HL282">
        <v>31.4</v>
      </c>
      <c r="HM282">
        <v>23.7136</v>
      </c>
      <c r="HN282">
        <v>61.241</v>
      </c>
      <c r="HO282">
        <v>22.1434</v>
      </c>
      <c r="HP282">
        <v>1</v>
      </c>
      <c r="HQ282">
        <v>0.147513</v>
      </c>
      <c r="HR282">
        <v>0.222236</v>
      </c>
      <c r="HS282">
        <v>20.2806</v>
      </c>
      <c r="HT282">
        <v>5.21205</v>
      </c>
      <c r="HU282">
        <v>11.98</v>
      </c>
      <c r="HV282">
        <v>4.9635</v>
      </c>
      <c r="HW282">
        <v>3.27438</v>
      </c>
      <c r="HX282">
        <v>9999</v>
      </c>
      <c r="HY282">
        <v>9999</v>
      </c>
      <c r="HZ282">
        <v>9999</v>
      </c>
      <c r="IA282">
        <v>33</v>
      </c>
      <c r="IB282">
        <v>1.86397</v>
      </c>
      <c r="IC282">
        <v>1.86011</v>
      </c>
      <c r="ID282">
        <v>1.85837</v>
      </c>
      <c r="IE282">
        <v>1.85974</v>
      </c>
      <c r="IF282">
        <v>1.85989</v>
      </c>
      <c r="IG282">
        <v>1.85837</v>
      </c>
      <c r="IH282">
        <v>1.85745</v>
      </c>
      <c r="II282">
        <v>1.85242</v>
      </c>
      <c r="IJ282">
        <v>0</v>
      </c>
      <c r="IK282">
        <v>0</v>
      </c>
      <c r="IL282">
        <v>0</v>
      </c>
      <c r="IM282">
        <v>0</v>
      </c>
      <c r="IN282" t="s">
        <v>441</v>
      </c>
      <c r="IO282" t="s">
        <v>442</v>
      </c>
      <c r="IP282" t="s">
        <v>443</v>
      </c>
      <c r="IQ282" t="s">
        <v>443</v>
      </c>
      <c r="IR282" t="s">
        <v>443</v>
      </c>
      <c r="IS282" t="s">
        <v>443</v>
      </c>
      <c r="IT282">
        <v>0</v>
      </c>
      <c r="IU282">
        <v>100</v>
      </c>
      <c r="IV282">
        <v>100</v>
      </c>
      <c r="IW282">
        <v>-0.24</v>
      </c>
      <c r="IX282">
        <v>0.2809</v>
      </c>
      <c r="IY282">
        <v>-0.819046093373875</v>
      </c>
      <c r="IZ282">
        <v>-0.0008311593448893811</v>
      </c>
      <c r="JA282">
        <v>1.768286430498992E-06</v>
      </c>
      <c r="JB282">
        <v>-5.176383660599935E-10</v>
      </c>
      <c r="JC282">
        <v>0.01793090377665582</v>
      </c>
      <c r="JD282">
        <v>0.002652576625932546</v>
      </c>
      <c r="JE282">
        <v>0.0004569377311329863</v>
      </c>
      <c r="JF282">
        <v>1.003524486243527E-07</v>
      </c>
      <c r="JG282">
        <v>2</v>
      </c>
      <c r="JH282">
        <v>1975</v>
      </c>
      <c r="JI282">
        <v>1</v>
      </c>
      <c r="JJ282">
        <v>26</v>
      </c>
      <c r="JK282">
        <v>201511</v>
      </c>
      <c r="JL282">
        <v>201511.2</v>
      </c>
      <c r="JM282">
        <v>2.65015</v>
      </c>
      <c r="JN282">
        <v>2.60742</v>
      </c>
      <c r="JO282">
        <v>1.49658</v>
      </c>
      <c r="JP282">
        <v>2.34497</v>
      </c>
      <c r="JQ282">
        <v>1.54907</v>
      </c>
      <c r="JR282">
        <v>2.4646</v>
      </c>
      <c r="JS282">
        <v>36.34</v>
      </c>
      <c r="JT282">
        <v>24.1751</v>
      </c>
      <c r="JU282">
        <v>18</v>
      </c>
      <c r="JV282">
        <v>483.358</v>
      </c>
      <c r="JW282">
        <v>494.159</v>
      </c>
      <c r="JX282">
        <v>27.0721</v>
      </c>
      <c r="JY282">
        <v>29.1685</v>
      </c>
      <c r="JZ282">
        <v>30</v>
      </c>
      <c r="KA282">
        <v>29.3392</v>
      </c>
      <c r="KB282">
        <v>29.3234</v>
      </c>
      <c r="KC282">
        <v>53.1723</v>
      </c>
      <c r="KD282">
        <v>20.1792</v>
      </c>
      <c r="KE282">
        <v>79.14100000000001</v>
      </c>
      <c r="KF282">
        <v>27.0858</v>
      </c>
      <c r="KG282">
        <v>1209.47</v>
      </c>
      <c r="KH282">
        <v>19.5548</v>
      </c>
      <c r="KI282">
        <v>101.866</v>
      </c>
      <c r="KJ282">
        <v>91.3978</v>
      </c>
    </row>
    <row r="283" spans="1:296">
      <c r="A283">
        <v>265</v>
      </c>
      <c r="B283">
        <v>1759080269</v>
      </c>
      <c r="C283">
        <v>7185.900000095367</v>
      </c>
      <c r="D283" t="s">
        <v>975</v>
      </c>
      <c r="E283" t="s">
        <v>976</v>
      </c>
      <c r="F283">
        <v>5</v>
      </c>
      <c r="G283" t="s">
        <v>832</v>
      </c>
      <c r="H283">
        <v>1759080261.5</v>
      </c>
      <c r="I283">
        <f>(J283)/1000</f>
        <v>0</v>
      </c>
      <c r="J283">
        <f>IF(DO283, AM283, AG283)</f>
        <v>0</v>
      </c>
      <c r="K283">
        <f>IF(DO283, AH283, AF283)</f>
        <v>0</v>
      </c>
      <c r="L283">
        <f>DQ283 - IF(AT283&gt;1, K283*DK283*100.0/(AV283), 0)</f>
        <v>0</v>
      </c>
      <c r="M283">
        <f>((S283-I283/2)*L283-K283)/(S283+I283/2)</f>
        <v>0</v>
      </c>
      <c r="N283">
        <f>M283*(DX283+DY283)/1000.0</f>
        <v>0</v>
      </c>
      <c r="O283">
        <f>(DQ283 - IF(AT283&gt;1, K283*DK283*100.0/(AV283), 0))*(DX283+DY283)/1000.0</f>
        <v>0</v>
      </c>
      <c r="P283">
        <f>2.0/((1/R283-1/Q283)+SIGN(R283)*SQRT((1/R283-1/Q283)*(1/R283-1/Q283) + 4*DL283/((DL283+1)*(DL283+1))*(2*1/R283*1/Q283-1/Q283*1/Q283)))</f>
        <v>0</v>
      </c>
      <c r="Q283">
        <f>IF(LEFT(DM283,1)&lt;&gt;"0",IF(LEFT(DM283,1)="1",3.0,DN283),$D$5+$E$5*(EE283*DX283/($K$5*1000))+$F$5*(EE283*DX283/($K$5*1000))*MAX(MIN(DK283,$J$5),$I$5)*MAX(MIN(DK283,$J$5),$I$5)+$G$5*MAX(MIN(DK283,$J$5),$I$5)*(EE283*DX283/($K$5*1000))+$H$5*(EE283*DX283/($K$5*1000))*(EE283*DX283/($K$5*1000)))</f>
        <v>0</v>
      </c>
      <c r="R283">
        <f>I283*(1000-(1000*0.61365*exp(17.502*V283/(240.97+V283))/(DX283+DY283)+DS283)/2)/(1000*0.61365*exp(17.502*V283/(240.97+V283))/(DX283+DY283)-DS283)</f>
        <v>0</v>
      </c>
      <c r="S283">
        <f>1/((DL283+1)/(P283/1.6)+1/(Q283/1.37)) + DL283/((DL283+1)/(P283/1.6) + DL283/(Q283/1.37))</f>
        <v>0</v>
      </c>
      <c r="T283">
        <f>(DG283*DJ283)</f>
        <v>0</v>
      </c>
      <c r="U283">
        <f>(DZ283+(T283+2*0.95*5.67E-8*(((DZ283+$B$9)+273)^4-(DZ283+273)^4)-44100*I283)/(1.84*29.3*Q283+8*0.95*5.67E-8*(DZ283+273)^3))</f>
        <v>0</v>
      </c>
      <c r="V283">
        <f>($C$9*EA283+$D$9*EB283+$E$9*U283)</f>
        <v>0</v>
      </c>
      <c r="W283">
        <f>0.61365*exp(17.502*V283/(240.97+V283))</f>
        <v>0</v>
      </c>
      <c r="X283">
        <f>(Y283/Z283*100)</f>
        <v>0</v>
      </c>
      <c r="Y283">
        <f>DS283*(DX283+DY283)/1000</f>
        <v>0</v>
      </c>
      <c r="Z283">
        <f>0.61365*exp(17.502*DZ283/(240.97+DZ283))</f>
        <v>0</v>
      </c>
      <c r="AA283">
        <f>(W283-DS283*(DX283+DY283)/1000)</f>
        <v>0</v>
      </c>
      <c r="AB283">
        <f>(-I283*44100)</f>
        <v>0</v>
      </c>
      <c r="AC283">
        <f>2*29.3*Q283*0.92*(DZ283-V283)</f>
        <v>0</v>
      </c>
      <c r="AD283">
        <f>2*0.95*5.67E-8*(((DZ283+$B$9)+273)^4-(V283+273)^4)</f>
        <v>0</v>
      </c>
      <c r="AE283">
        <f>T283+AD283+AB283+AC283</f>
        <v>0</v>
      </c>
      <c r="AF283">
        <f>DW283*AT283*(DR283-DQ283*(1000-AT283*DT283)/(1000-AT283*DS283))/(100*DK283)</f>
        <v>0</v>
      </c>
      <c r="AG283">
        <f>1000*DW283*AT283*(DS283-DT283)/(100*DK283*(1000-AT283*DS283))</f>
        <v>0</v>
      </c>
      <c r="AH283">
        <f>(AI283 - AJ283 - DX283*1E3/(8.314*(DZ283+273.15)) * AL283/DW283 * AK283) * DW283/(100*DK283) * (1000 - DT283)/1000</f>
        <v>0</v>
      </c>
      <c r="AI283">
        <v>1215.552783023325</v>
      </c>
      <c r="AJ283">
        <v>1182.180666666666</v>
      </c>
      <c r="AK283">
        <v>3.428837900952868</v>
      </c>
      <c r="AL283">
        <v>65.07899341637443</v>
      </c>
      <c r="AM283">
        <f>(AO283 - AN283 + DX283*1E3/(8.314*(DZ283+273.15)) * AQ283/DW283 * AP283) * DW283/(100*DK283) * 1000/(1000 - AO283)</f>
        <v>0</v>
      </c>
      <c r="AN283">
        <v>19.54221165211955</v>
      </c>
      <c r="AO283">
        <v>21.49692242424241</v>
      </c>
      <c r="AP283">
        <v>-2.453141160231366E-05</v>
      </c>
      <c r="AQ283">
        <v>105.2538477165729</v>
      </c>
      <c r="AR283">
        <v>0</v>
      </c>
      <c r="AS283">
        <v>0</v>
      </c>
      <c r="AT283">
        <f>IF(AR283*$H$15&gt;=AV283,1.0,(AV283/(AV283-AR283*$H$15)))</f>
        <v>0</v>
      </c>
      <c r="AU283">
        <f>(AT283-1)*100</f>
        <v>0</v>
      </c>
      <c r="AV283">
        <f>MAX(0,($B$15+$C$15*EE283)/(1+$D$15*EE283)*DX283/(DZ283+273)*$E$15)</f>
        <v>0</v>
      </c>
      <c r="AW283" t="s">
        <v>437</v>
      </c>
      <c r="AX283" t="s">
        <v>437</v>
      </c>
      <c r="AY283">
        <v>0</v>
      </c>
      <c r="AZ283">
        <v>0</v>
      </c>
      <c r="BA283">
        <f>1-AY283/AZ283</f>
        <v>0</v>
      </c>
      <c r="BB283">
        <v>0</v>
      </c>
      <c r="BC283" t="s">
        <v>437</v>
      </c>
      <c r="BD283" t="s">
        <v>437</v>
      </c>
      <c r="BE283">
        <v>0</v>
      </c>
      <c r="BF283">
        <v>0</v>
      </c>
      <c r="BG283">
        <f>1-BE283/BF283</f>
        <v>0</v>
      </c>
      <c r="BH283">
        <v>0.5</v>
      </c>
      <c r="BI283">
        <f>DH283</f>
        <v>0</v>
      </c>
      <c r="BJ283">
        <f>K283</f>
        <v>0</v>
      </c>
      <c r="BK283">
        <f>BG283*BH283*BI283</f>
        <v>0</v>
      </c>
      <c r="BL283">
        <f>(BJ283-BB283)/BI283</f>
        <v>0</v>
      </c>
      <c r="BM283">
        <f>(AZ283-BF283)/BF283</f>
        <v>0</v>
      </c>
      <c r="BN283">
        <f>AY283/(BA283+AY283/BF283)</f>
        <v>0</v>
      </c>
      <c r="BO283" t="s">
        <v>437</v>
      </c>
      <c r="BP283">
        <v>0</v>
      </c>
      <c r="BQ283">
        <f>IF(BP283&lt;&gt;0, BP283, BN283)</f>
        <v>0</v>
      </c>
      <c r="BR283">
        <f>1-BQ283/BF283</f>
        <v>0</v>
      </c>
      <c r="BS283">
        <f>(BF283-BE283)/(BF283-BQ283)</f>
        <v>0</v>
      </c>
      <c r="BT283">
        <f>(AZ283-BF283)/(AZ283-BQ283)</f>
        <v>0</v>
      </c>
      <c r="BU283">
        <f>(BF283-BE283)/(BF283-AY283)</f>
        <v>0</v>
      </c>
      <c r="BV283">
        <f>(AZ283-BF283)/(AZ283-AY283)</f>
        <v>0</v>
      </c>
      <c r="BW283">
        <f>(BS283*BQ283/BE283)</f>
        <v>0</v>
      </c>
      <c r="BX283">
        <f>(1-BW283)</f>
        <v>0</v>
      </c>
      <c r="DG283">
        <f>$B$13*EF283+$C$13*EG283+$F$13*ER283*(1-EU283)</f>
        <v>0</v>
      </c>
      <c r="DH283">
        <f>DG283*DI283</f>
        <v>0</v>
      </c>
      <c r="DI283">
        <f>($B$13*$D$11+$C$13*$D$11+$F$13*((FE283+EW283)/MAX(FE283+EW283+FF283, 0.1)*$I$11+FF283/MAX(FE283+EW283+FF283, 0.1)*$J$11))/($B$13+$C$13+$F$13)</f>
        <v>0</v>
      </c>
      <c r="DJ283">
        <f>($B$13*$K$11+$C$13*$K$11+$F$13*((FE283+EW283)/MAX(FE283+EW283+FF283, 0.1)*$P$11+FF283/MAX(FE283+EW283+FF283, 0.1)*$Q$11))/($B$13+$C$13+$F$13)</f>
        <v>0</v>
      </c>
      <c r="DK283">
        <v>3.21</v>
      </c>
      <c r="DL283">
        <v>0.5</v>
      </c>
      <c r="DM283" t="s">
        <v>438</v>
      </c>
      <c r="DN283">
        <v>2</v>
      </c>
      <c r="DO283" t="b">
        <v>1</v>
      </c>
      <c r="DP283">
        <v>1759080261.5</v>
      </c>
      <c r="DQ283">
        <v>1133.322592592593</v>
      </c>
      <c r="DR283">
        <v>1177.094074074074</v>
      </c>
      <c r="DS283">
        <v>21.49869259259259</v>
      </c>
      <c r="DT283">
        <v>19.53738888888889</v>
      </c>
      <c r="DU283">
        <v>1133.566666666667</v>
      </c>
      <c r="DV283">
        <v>21.21781111111111</v>
      </c>
      <c r="DW283">
        <v>499.9063703703704</v>
      </c>
      <c r="DX283">
        <v>90.88748888888888</v>
      </c>
      <c r="DY283">
        <v>0.06775978888888889</v>
      </c>
      <c r="DZ283">
        <v>28.57349259259259</v>
      </c>
      <c r="EA283">
        <v>29.97755185185185</v>
      </c>
      <c r="EB283">
        <v>999.9000000000001</v>
      </c>
      <c r="EC283">
        <v>0</v>
      </c>
      <c r="ED283">
        <v>0</v>
      </c>
      <c r="EE283">
        <v>9990.134444444444</v>
      </c>
      <c r="EF283">
        <v>0</v>
      </c>
      <c r="EG283">
        <v>11.02500740740741</v>
      </c>
      <c r="EH283">
        <v>-43.77177777777778</v>
      </c>
      <c r="EI283">
        <v>1158.223703703704</v>
      </c>
      <c r="EJ283">
        <v>1200.55037037037</v>
      </c>
      <c r="EK283">
        <v>1.9613</v>
      </c>
      <c r="EL283">
        <v>1177.094074074074</v>
      </c>
      <c r="EM283">
        <v>19.53738888888889</v>
      </c>
      <c r="EN283">
        <v>1.953962592592593</v>
      </c>
      <c r="EO283">
        <v>1.775704814814815</v>
      </c>
      <c r="EP283">
        <v>17.07612962962963</v>
      </c>
      <c r="EQ283">
        <v>15.57455185185185</v>
      </c>
      <c r="ER283">
        <v>1999.992962962962</v>
      </c>
      <c r="ES283">
        <v>0.9799977777777775</v>
      </c>
      <c r="ET283">
        <v>0.02000192962962963</v>
      </c>
      <c r="EU283">
        <v>0</v>
      </c>
      <c r="EV283">
        <v>478.8398888888889</v>
      </c>
      <c r="EW283">
        <v>5.00078</v>
      </c>
      <c r="EX283">
        <v>9369.464074074074</v>
      </c>
      <c r="EY283">
        <v>16379.56666666667</v>
      </c>
      <c r="EZ283">
        <v>39.59470370370369</v>
      </c>
      <c r="FA283">
        <v>40.50688888888889</v>
      </c>
      <c r="FB283">
        <v>39.88411111111112</v>
      </c>
      <c r="FC283">
        <v>40.09922222222222</v>
      </c>
      <c r="FD283">
        <v>40.56451851851852</v>
      </c>
      <c r="FE283">
        <v>1955.088518518519</v>
      </c>
      <c r="FF283">
        <v>39.9</v>
      </c>
      <c r="FG283">
        <v>0</v>
      </c>
      <c r="FH283">
        <v>1759080261.2</v>
      </c>
      <c r="FI283">
        <v>0</v>
      </c>
      <c r="FJ283">
        <v>478.85928</v>
      </c>
      <c r="FK283">
        <v>4.743769250374033</v>
      </c>
      <c r="FL283">
        <v>73.19461535305949</v>
      </c>
      <c r="FM283">
        <v>9369.958000000001</v>
      </c>
      <c r="FN283">
        <v>15</v>
      </c>
      <c r="FO283">
        <v>0</v>
      </c>
      <c r="FP283" t="s">
        <v>439</v>
      </c>
      <c r="FQ283">
        <v>1746989605.5</v>
      </c>
      <c r="FR283">
        <v>1746989593.5</v>
      </c>
      <c r="FS283">
        <v>0</v>
      </c>
      <c r="FT283">
        <v>-0.274</v>
      </c>
      <c r="FU283">
        <v>-0.002</v>
      </c>
      <c r="FV283">
        <v>2.549</v>
      </c>
      <c r="FW283">
        <v>0.129</v>
      </c>
      <c r="FX283">
        <v>420</v>
      </c>
      <c r="FY283">
        <v>17</v>
      </c>
      <c r="FZ283">
        <v>0.02</v>
      </c>
      <c r="GA283">
        <v>0.04</v>
      </c>
      <c r="GB283">
        <v>-43.761195</v>
      </c>
      <c r="GC283">
        <v>0.06837973733591513</v>
      </c>
      <c r="GD283">
        <v>0.05650933971477642</v>
      </c>
      <c r="GE283">
        <v>1</v>
      </c>
      <c r="GF283">
        <v>478.5203529411764</v>
      </c>
      <c r="GG283">
        <v>4.807242170483857</v>
      </c>
      <c r="GH283">
        <v>0.53105072773938</v>
      </c>
      <c r="GI283">
        <v>0</v>
      </c>
      <c r="GJ283">
        <v>1.961524</v>
      </c>
      <c r="GK283">
        <v>-0.007385741088180255</v>
      </c>
      <c r="GL283">
        <v>0.002605305932131586</v>
      </c>
      <c r="GM283">
        <v>1</v>
      </c>
      <c r="GN283">
        <v>2</v>
      </c>
      <c r="GO283">
        <v>3</v>
      </c>
      <c r="GP283" t="s">
        <v>446</v>
      </c>
      <c r="GQ283">
        <v>3.10186</v>
      </c>
      <c r="GR283">
        <v>2.72627</v>
      </c>
      <c r="GS283">
        <v>0.176928</v>
      </c>
      <c r="GT283">
        <v>0.181097</v>
      </c>
      <c r="GU283">
        <v>0.100111</v>
      </c>
      <c r="GV283">
        <v>0.0949088</v>
      </c>
      <c r="GW283">
        <v>21496.3</v>
      </c>
      <c r="GX283">
        <v>19433.7</v>
      </c>
      <c r="GY283">
        <v>26681.4</v>
      </c>
      <c r="GZ283">
        <v>23954</v>
      </c>
      <c r="HA283">
        <v>38429.4</v>
      </c>
      <c r="HB283">
        <v>32062.3</v>
      </c>
      <c r="HC283">
        <v>46589.3</v>
      </c>
      <c r="HD283">
        <v>37899.4</v>
      </c>
      <c r="HE283">
        <v>1.8682</v>
      </c>
      <c r="HF283">
        <v>1.86168</v>
      </c>
      <c r="HG283">
        <v>0.125635</v>
      </c>
      <c r="HH283">
        <v>0</v>
      </c>
      <c r="HI283">
        <v>27.9286</v>
      </c>
      <c r="HJ283">
        <v>999.9</v>
      </c>
      <c r="HK283">
        <v>46.7</v>
      </c>
      <c r="HL283">
        <v>31.4</v>
      </c>
      <c r="HM283">
        <v>23.7139</v>
      </c>
      <c r="HN283">
        <v>61.491</v>
      </c>
      <c r="HO283">
        <v>21.9311</v>
      </c>
      <c r="HP283">
        <v>1</v>
      </c>
      <c r="HQ283">
        <v>0.147477</v>
      </c>
      <c r="HR283">
        <v>0.207862</v>
      </c>
      <c r="HS283">
        <v>20.2805</v>
      </c>
      <c r="HT283">
        <v>5.2113</v>
      </c>
      <c r="HU283">
        <v>11.9798</v>
      </c>
      <c r="HV283">
        <v>4.96355</v>
      </c>
      <c r="HW283">
        <v>3.27438</v>
      </c>
      <c r="HX283">
        <v>9999</v>
      </c>
      <c r="HY283">
        <v>9999</v>
      </c>
      <c r="HZ283">
        <v>9999</v>
      </c>
      <c r="IA283">
        <v>33</v>
      </c>
      <c r="IB283">
        <v>1.86398</v>
      </c>
      <c r="IC283">
        <v>1.86012</v>
      </c>
      <c r="ID283">
        <v>1.85837</v>
      </c>
      <c r="IE283">
        <v>1.85975</v>
      </c>
      <c r="IF283">
        <v>1.85989</v>
      </c>
      <c r="IG283">
        <v>1.85837</v>
      </c>
      <c r="IH283">
        <v>1.85745</v>
      </c>
      <c r="II283">
        <v>1.85242</v>
      </c>
      <c r="IJ283">
        <v>0</v>
      </c>
      <c r="IK283">
        <v>0</v>
      </c>
      <c r="IL283">
        <v>0</v>
      </c>
      <c r="IM283">
        <v>0</v>
      </c>
      <c r="IN283" t="s">
        <v>441</v>
      </c>
      <c r="IO283" t="s">
        <v>442</v>
      </c>
      <c r="IP283" t="s">
        <v>443</v>
      </c>
      <c r="IQ283" t="s">
        <v>443</v>
      </c>
      <c r="IR283" t="s">
        <v>443</v>
      </c>
      <c r="IS283" t="s">
        <v>443</v>
      </c>
      <c r="IT283">
        <v>0</v>
      </c>
      <c r="IU283">
        <v>100</v>
      </c>
      <c r="IV283">
        <v>100</v>
      </c>
      <c r="IW283">
        <v>-0.22</v>
      </c>
      <c r="IX283">
        <v>0.2809</v>
      </c>
      <c r="IY283">
        <v>-0.819046093373875</v>
      </c>
      <c r="IZ283">
        <v>-0.0008311593448893811</v>
      </c>
      <c r="JA283">
        <v>1.768286430498992E-06</v>
      </c>
      <c r="JB283">
        <v>-5.176383660599935E-10</v>
      </c>
      <c r="JC283">
        <v>0.01793090377665582</v>
      </c>
      <c r="JD283">
        <v>0.002652576625932546</v>
      </c>
      <c r="JE283">
        <v>0.0004569377311329863</v>
      </c>
      <c r="JF283">
        <v>1.003524486243527E-07</v>
      </c>
      <c r="JG283">
        <v>2</v>
      </c>
      <c r="JH283">
        <v>1975</v>
      </c>
      <c r="JI283">
        <v>1</v>
      </c>
      <c r="JJ283">
        <v>26</v>
      </c>
      <c r="JK283">
        <v>201511.1</v>
      </c>
      <c r="JL283">
        <v>201511.3</v>
      </c>
      <c r="JM283">
        <v>2.68188</v>
      </c>
      <c r="JN283">
        <v>2.6062</v>
      </c>
      <c r="JO283">
        <v>1.49658</v>
      </c>
      <c r="JP283">
        <v>2.34497</v>
      </c>
      <c r="JQ283">
        <v>1.54907</v>
      </c>
      <c r="JR283">
        <v>2.46704</v>
      </c>
      <c r="JS283">
        <v>36.3165</v>
      </c>
      <c r="JT283">
        <v>24.1838</v>
      </c>
      <c r="JU283">
        <v>18</v>
      </c>
      <c r="JV283">
        <v>483.479</v>
      </c>
      <c r="JW283">
        <v>494.013</v>
      </c>
      <c r="JX283">
        <v>27.0872</v>
      </c>
      <c r="JY283">
        <v>29.1694</v>
      </c>
      <c r="JZ283">
        <v>30.0001</v>
      </c>
      <c r="KA283">
        <v>29.3417</v>
      </c>
      <c r="KB283">
        <v>29.3258</v>
      </c>
      <c r="KC283">
        <v>53.8062</v>
      </c>
      <c r="KD283">
        <v>20.1792</v>
      </c>
      <c r="KE283">
        <v>79.14100000000001</v>
      </c>
      <c r="KF283">
        <v>27.1045</v>
      </c>
      <c r="KG283">
        <v>1222.84</v>
      </c>
      <c r="KH283">
        <v>19.5593</v>
      </c>
      <c r="KI283">
        <v>101.866</v>
      </c>
      <c r="KJ283">
        <v>91.3977</v>
      </c>
    </row>
    <row r="284" spans="1:296">
      <c r="A284">
        <v>266</v>
      </c>
      <c r="B284">
        <v>1759080274</v>
      </c>
      <c r="C284">
        <v>7190.900000095367</v>
      </c>
      <c r="D284" t="s">
        <v>977</v>
      </c>
      <c r="E284" t="s">
        <v>978</v>
      </c>
      <c r="F284">
        <v>5</v>
      </c>
      <c r="G284" t="s">
        <v>832</v>
      </c>
      <c r="H284">
        <v>1759080266.214286</v>
      </c>
      <c r="I284">
        <f>(J284)/1000</f>
        <v>0</v>
      </c>
      <c r="J284">
        <f>IF(DO284, AM284, AG284)</f>
        <v>0</v>
      </c>
      <c r="K284">
        <f>IF(DO284, AH284, AF284)</f>
        <v>0</v>
      </c>
      <c r="L284">
        <f>DQ284 - IF(AT284&gt;1, K284*DK284*100.0/(AV284), 0)</f>
        <v>0</v>
      </c>
      <c r="M284">
        <f>((S284-I284/2)*L284-K284)/(S284+I284/2)</f>
        <v>0</v>
      </c>
      <c r="N284">
        <f>M284*(DX284+DY284)/1000.0</f>
        <v>0</v>
      </c>
      <c r="O284">
        <f>(DQ284 - IF(AT284&gt;1, K284*DK284*100.0/(AV284), 0))*(DX284+DY284)/1000.0</f>
        <v>0</v>
      </c>
      <c r="P284">
        <f>2.0/((1/R284-1/Q284)+SIGN(R284)*SQRT((1/R284-1/Q284)*(1/R284-1/Q284) + 4*DL284/((DL284+1)*(DL284+1))*(2*1/R284*1/Q284-1/Q284*1/Q284)))</f>
        <v>0</v>
      </c>
      <c r="Q284">
        <f>IF(LEFT(DM284,1)&lt;&gt;"0",IF(LEFT(DM284,1)="1",3.0,DN284),$D$5+$E$5*(EE284*DX284/($K$5*1000))+$F$5*(EE284*DX284/($K$5*1000))*MAX(MIN(DK284,$J$5),$I$5)*MAX(MIN(DK284,$J$5),$I$5)+$G$5*MAX(MIN(DK284,$J$5),$I$5)*(EE284*DX284/($K$5*1000))+$H$5*(EE284*DX284/($K$5*1000))*(EE284*DX284/($K$5*1000)))</f>
        <v>0</v>
      </c>
      <c r="R284">
        <f>I284*(1000-(1000*0.61365*exp(17.502*V284/(240.97+V284))/(DX284+DY284)+DS284)/2)/(1000*0.61365*exp(17.502*V284/(240.97+V284))/(DX284+DY284)-DS284)</f>
        <v>0</v>
      </c>
      <c r="S284">
        <f>1/((DL284+1)/(P284/1.6)+1/(Q284/1.37)) + DL284/((DL284+1)/(P284/1.6) + DL284/(Q284/1.37))</f>
        <v>0</v>
      </c>
      <c r="T284">
        <f>(DG284*DJ284)</f>
        <v>0</v>
      </c>
      <c r="U284">
        <f>(DZ284+(T284+2*0.95*5.67E-8*(((DZ284+$B$9)+273)^4-(DZ284+273)^4)-44100*I284)/(1.84*29.3*Q284+8*0.95*5.67E-8*(DZ284+273)^3))</f>
        <v>0</v>
      </c>
      <c r="V284">
        <f>($C$9*EA284+$D$9*EB284+$E$9*U284)</f>
        <v>0</v>
      </c>
      <c r="W284">
        <f>0.61365*exp(17.502*V284/(240.97+V284))</f>
        <v>0</v>
      </c>
      <c r="X284">
        <f>(Y284/Z284*100)</f>
        <v>0</v>
      </c>
      <c r="Y284">
        <f>DS284*(DX284+DY284)/1000</f>
        <v>0</v>
      </c>
      <c r="Z284">
        <f>0.61365*exp(17.502*DZ284/(240.97+DZ284))</f>
        <v>0</v>
      </c>
      <c r="AA284">
        <f>(W284-DS284*(DX284+DY284)/1000)</f>
        <v>0</v>
      </c>
      <c r="AB284">
        <f>(-I284*44100)</f>
        <v>0</v>
      </c>
      <c r="AC284">
        <f>2*29.3*Q284*0.92*(DZ284-V284)</f>
        <v>0</v>
      </c>
      <c r="AD284">
        <f>2*0.95*5.67E-8*(((DZ284+$B$9)+273)^4-(V284+273)^4)</f>
        <v>0</v>
      </c>
      <c r="AE284">
        <f>T284+AD284+AB284+AC284</f>
        <v>0</v>
      </c>
      <c r="AF284">
        <f>DW284*AT284*(DR284-DQ284*(1000-AT284*DT284)/(1000-AT284*DS284))/(100*DK284)</f>
        <v>0</v>
      </c>
      <c r="AG284">
        <f>1000*DW284*AT284*(DS284-DT284)/(100*DK284*(1000-AT284*DS284))</f>
        <v>0</v>
      </c>
      <c r="AH284">
        <f>(AI284 - AJ284 - DX284*1E3/(8.314*(DZ284+273.15)) * AL284/DW284 * AK284) * DW284/(100*DK284) * (1000 - DT284)/1000</f>
        <v>0</v>
      </c>
      <c r="AI284">
        <v>1232.77529783604</v>
      </c>
      <c r="AJ284">
        <v>1199.335818181818</v>
      </c>
      <c r="AK284">
        <v>3.428635533160081</v>
      </c>
      <c r="AL284">
        <v>65.07899341637443</v>
      </c>
      <c r="AM284">
        <f>(AO284 - AN284 + DX284*1E3/(8.314*(DZ284+273.15)) * AQ284/DW284 * AP284) * DW284/(100*DK284) * 1000/(1000 - AO284)</f>
        <v>0</v>
      </c>
      <c r="AN284">
        <v>19.54631541583895</v>
      </c>
      <c r="AO284">
        <v>21.49681818181817</v>
      </c>
      <c r="AP284">
        <v>-1.689967163085385E-05</v>
      </c>
      <c r="AQ284">
        <v>105.2538477165729</v>
      </c>
      <c r="AR284">
        <v>0</v>
      </c>
      <c r="AS284">
        <v>0</v>
      </c>
      <c r="AT284">
        <f>IF(AR284*$H$15&gt;=AV284,1.0,(AV284/(AV284-AR284*$H$15)))</f>
        <v>0</v>
      </c>
      <c r="AU284">
        <f>(AT284-1)*100</f>
        <v>0</v>
      </c>
      <c r="AV284">
        <f>MAX(0,($B$15+$C$15*EE284)/(1+$D$15*EE284)*DX284/(DZ284+273)*$E$15)</f>
        <v>0</v>
      </c>
      <c r="AW284" t="s">
        <v>437</v>
      </c>
      <c r="AX284" t="s">
        <v>437</v>
      </c>
      <c r="AY284">
        <v>0</v>
      </c>
      <c r="AZ284">
        <v>0</v>
      </c>
      <c r="BA284">
        <f>1-AY284/AZ284</f>
        <v>0</v>
      </c>
      <c r="BB284">
        <v>0</v>
      </c>
      <c r="BC284" t="s">
        <v>437</v>
      </c>
      <c r="BD284" t="s">
        <v>437</v>
      </c>
      <c r="BE284">
        <v>0</v>
      </c>
      <c r="BF284">
        <v>0</v>
      </c>
      <c r="BG284">
        <f>1-BE284/BF284</f>
        <v>0</v>
      </c>
      <c r="BH284">
        <v>0.5</v>
      </c>
      <c r="BI284">
        <f>DH284</f>
        <v>0</v>
      </c>
      <c r="BJ284">
        <f>K284</f>
        <v>0</v>
      </c>
      <c r="BK284">
        <f>BG284*BH284*BI284</f>
        <v>0</v>
      </c>
      <c r="BL284">
        <f>(BJ284-BB284)/BI284</f>
        <v>0</v>
      </c>
      <c r="BM284">
        <f>(AZ284-BF284)/BF284</f>
        <v>0</v>
      </c>
      <c r="BN284">
        <f>AY284/(BA284+AY284/BF284)</f>
        <v>0</v>
      </c>
      <c r="BO284" t="s">
        <v>437</v>
      </c>
      <c r="BP284">
        <v>0</v>
      </c>
      <c r="BQ284">
        <f>IF(BP284&lt;&gt;0, BP284, BN284)</f>
        <v>0</v>
      </c>
      <c r="BR284">
        <f>1-BQ284/BF284</f>
        <v>0</v>
      </c>
      <c r="BS284">
        <f>(BF284-BE284)/(BF284-BQ284)</f>
        <v>0</v>
      </c>
      <c r="BT284">
        <f>(AZ284-BF284)/(AZ284-BQ284)</f>
        <v>0</v>
      </c>
      <c r="BU284">
        <f>(BF284-BE284)/(BF284-AY284)</f>
        <v>0</v>
      </c>
      <c r="BV284">
        <f>(AZ284-BF284)/(AZ284-AY284)</f>
        <v>0</v>
      </c>
      <c r="BW284">
        <f>(BS284*BQ284/BE284)</f>
        <v>0</v>
      </c>
      <c r="BX284">
        <f>(1-BW284)</f>
        <v>0</v>
      </c>
      <c r="DG284">
        <f>$B$13*EF284+$C$13*EG284+$F$13*ER284*(1-EU284)</f>
        <v>0</v>
      </c>
      <c r="DH284">
        <f>DG284*DI284</f>
        <v>0</v>
      </c>
      <c r="DI284">
        <f>($B$13*$D$11+$C$13*$D$11+$F$13*((FE284+EW284)/MAX(FE284+EW284+FF284, 0.1)*$I$11+FF284/MAX(FE284+EW284+FF284, 0.1)*$J$11))/($B$13+$C$13+$F$13)</f>
        <v>0</v>
      </c>
      <c r="DJ284">
        <f>($B$13*$K$11+$C$13*$K$11+$F$13*((FE284+EW284)/MAX(FE284+EW284+FF284, 0.1)*$P$11+FF284/MAX(FE284+EW284+FF284, 0.1)*$Q$11))/($B$13+$C$13+$F$13)</f>
        <v>0</v>
      </c>
      <c r="DK284">
        <v>3.21</v>
      </c>
      <c r="DL284">
        <v>0.5</v>
      </c>
      <c r="DM284" t="s">
        <v>438</v>
      </c>
      <c r="DN284">
        <v>2</v>
      </c>
      <c r="DO284" t="b">
        <v>1</v>
      </c>
      <c r="DP284">
        <v>1759080266.214286</v>
      </c>
      <c r="DQ284">
        <v>1149.116071428572</v>
      </c>
      <c r="DR284">
        <v>1192.87</v>
      </c>
      <c r="DS284">
        <v>21.49906071428571</v>
      </c>
      <c r="DT284">
        <v>19.54153214285715</v>
      </c>
      <c r="DU284">
        <v>1149.341785714286</v>
      </c>
      <c r="DV284">
        <v>21.21818214285714</v>
      </c>
      <c r="DW284">
        <v>499.9069642857143</v>
      </c>
      <c r="DX284">
        <v>90.88777857142857</v>
      </c>
      <c r="DY284">
        <v>0.06800174642857143</v>
      </c>
      <c r="DZ284">
        <v>28.57468214285715</v>
      </c>
      <c r="EA284">
        <v>29.9749</v>
      </c>
      <c r="EB284">
        <v>999.9000000000002</v>
      </c>
      <c r="EC284">
        <v>0</v>
      </c>
      <c r="ED284">
        <v>0</v>
      </c>
      <c r="EE284">
        <v>9989.283214285717</v>
      </c>
      <c r="EF284">
        <v>0</v>
      </c>
      <c r="EG284">
        <v>11.00929285714285</v>
      </c>
      <c r="EH284">
        <v>-43.75425714285713</v>
      </c>
      <c r="EI284">
        <v>1174.363928571429</v>
      </c>
      <c r="EJ284">
        <v>1216.645714285714</v>
      </c>
      <c r="EK284">
        <v>1.95753</v>
      </c>
      <c r="EL284">
        <v>1192.87</v>
      </c>
      <c r="EM284">
        <v>19.54153214285715</v>
      </c>
      <c r="EN284">
        <v>1.954002857142857</v>
      </c>
      <c r="EO284">
        <v>1.776086785714286</v>
      </c>
      <c r="EP284">
        <v>17.07645714285714</v>
      </c>
      <c r="EQ284">
        <v>15.57791071428571</v>
      </c>
      <c r="ER284">
        <v>1999.978214285714</v>
      </c>
      <c r="ES284">
        <v>0.9799975714285711</v>
      </c>
      <c r="ET284">
        <v>0.02000213928571429</v>
      </c>
      <c r="EU284">
        <v>0</v>
      </c>
      <c r="EV284">
        <v>479.1698928571428</v>
      </c>
      <c r="EW284">
        <v>5.00078</v>
      </c>
      <c r="EX284">
        <v>9374.912142857143</v>
      </c>
      <c r="EY284">
        <v>16379.45357142857</v>
      </c>
      <c r="EZ284">
        <v>39.627</v>
      </c>
      <c r="FA284">
        <v>40.50664285714286</v>
      </c>
      <c r="FB284">
        <v>39.86367857142857</v>
      </c>
      <c r="FC284">
        <v>40.15157142857142</v>
      </c>
      <c r="FD284">
        <v>40.55546428571428</v>
      </c>
      <c r="FE284">
        <v>1955.071071428572</v>
      </c>
      <c r="FF284">
        <v>39.9</v>
      </c>
      <c r="FG284">
        <v>0</v>
      </c>
      <c r="FH284">
        <v>1759080266.6</v>
      </c>
      <c r="FI284">
        <v>0</v>
      </c>
      <c r="FJ284">
        <v>479.1792692307693</v>
      </c>
      <c r="FK284">
        <v>3.5391795052777</v>
      </c>
      <c r="FL284">
        <v>67.77504270468359</v>
      </c>
      <c r="FM284">
        <v>9375.812307692309</v>
      </c>
      <c r="FN284">
        <v>15</v>
      </c>
      <c r="FO284">
        <v>0</v>
      </c>
      <c r="FP284" t="s">
        <v>439</v>
      </c>
      <c r="FQ284">
        <v>1746989605.5</v>
      </c>
      <c r="FR284">
        <v>1746989593.5</v>
      </c>
      <c r="FS284">
        <v>0</v>
      </c>
      <c r="FT284">
        <v>-0.274</v>
      </c>
      <c r="FU284">
        <v>-0.002</v>
      </c>
      <c r="FV284">
        <v>2.549</v>
      </c>
      <c r="FW284">
        <v>0.129</v>
      </c>
      <c r="FX284">
        <v>420</v>
      </c>
      <c r="FY284">
        <v>17</v>
      </c>
      <c r="FZ284">
        <v>0.02</v>
      </c>
      <c r="GA284">
        <v>0.04</v>
      </c>
      <c r="GB284">
        <v>-43.7794075</v>
      </c>
      <c r="GC284">
        <v>0.004645778611722184</v>
      </c>
      <c r="GD284">
        <v>0.06917810848635549</v>
      </c>
      <c r="GE284">
        <v>1</v>
      </c>
      <c r="GF284">
        <v>478.8666764705882</v>
      </c>
      <c r="GG284">
        <v>4.020763952366228</v>
      </c>
      <c r="GH284">
        <v>0.4779479248392363</v>
      </c>
      <c r="GI284">
        <v>0</v>
      </c>
      <c r="GJ284">
        <v>1.95976375</v>
      </c>
      <c r="GK284">
        <v>-0.04239365853658729</v>
      </c>
      <c r="GL284">
        <v>0.004494904163327625</v>
      </c>
      <c r="GM284">
        <v>1</v>
      </c>
      <c r="GN284">
        <v>2</v>
      </c>
      <c r="GO284">
        <v>3</v>
      </c>
      <c r="GP284" t="s">
        <v>446</v>
      </c>
      <c r="GQ284">
        <v>3.10217</v>
      </c>
      <c r="GR284">
        <v>2.72625</v>
      </c>
      <c r="GS284">
        <v>0.178515</v>
      </c>
      <c r="GT284">
        <v>0.182629</v>
      </c>
      <c r="GU284">
        <v>0.100107</v>
      </c>
      <c r="GV284">
        <v>0.0949221</v>
      </c>
      <c r="GW284">
        <v>21455.1</v>
      </c>
      <c r="GX284">
        <v>19397.5</v>
      </c>
      <c r="GY284">
        <v>26681.7</v>
      </c>
      <c r="GZ284">
        <v>23954.2</v>
      </c>
      <c r="HA284">
        <v>38430.1</v>
      </c>
      <c r="HB284">
        <v>32062.2</v>
      </c>
      <c r="HC284">
        <v>46589.7</v>
      </c>
      <c r="HD284">
        <v>37899.7</v>
      </c>
      <c r="HE284">
        <v>1.86852</v>
      </c>
      <c r="HF284">
        <v>1.86125</v>
      </c>
      <c r="HG284">
        <v>0.125162</v>
      </c>
      <c r="HH284">
        <v>0</v>
      </c>
      <c r="HI284">
        <v>27.9286</v>
      </c>
      <c r="HJ284">
        <v>999.9</v>
      </c>
      <c r="HK284">
        <v>46.7</v>
      </c>
      <c r="HL284">
        <v>31.4</v>
      </c>
      <c r="HM284">
        <v>23.7142</v>
      </c>
      <c r="HN284">
        <v>61.471</v>
      </c>
      <c r="HO284">
        <v>22.1274</v>
      </c>
      <c r="HP284">
        <v>1</v>
      </c>
      <c r="HQ284">
        <v>0.147658</v>
      </c>
      <c r="HR284">
        <v>0.170387</v>
      </c>
      <c r="HS284">
        <v>20.2807</v>
      </c>
      <c r="HT284">
        <v>5.21085</v>
      </c>
      <c r="HU284">
        <v>11.98</v>
      </c>
      <c r="HV284">
        <v>4.9634</v>
      </c>
      <c r="HW284">
        <v>3.27445</v>
      </c>
      <c r="HX284">
        <v>9999</v>
      </c>
      <c r="HY284">
        <v>9999</v>
      </c>
      <c r="HZ284">
        <v>9999</v>
      </c>
      <c r="IA284">
        <v>33</v>
      </c>
      <c r="IB284">
        <v>1.86397</v>
      </c>
      <c r="IC284">
        <v>1.8601</v>
      </c>
      <c r="ID284">
        <v>1.85837</v>
      </c>
      <c r="IE284">
        <v>1.85974</v>
      </c>
      <c r="IF284">
        <v>1.85989</v>
      </c>
      <c r="IG284">
        <v>1.85837</v>
      </c>
      <c r="IH284">
        <v>1.85743</v>
      </c>
      <c r="II284">
        <v>1.85242</v>
      </c>
      <c r="IJ284">
        <v>0</v>
      </c>
      <c r="IK284">
        <v>0</v>
      </c>
      <c r="IL284">
        <v>0</v>
      </c>
      <c r="IM284">
        <v>0</v>
      </c>
      <c r="IN284" t="s">
        <v>441</v>
      </c>
      <c r="IO284" t="s">
        <v>442</v>
      </c>
      <c r="IP284" t="s">
        <v>443</v>
      </c>
      <c r="IQ284" t="s">
        <v>443</v>
      </c>
      <c r="IR284" t="s">
        <v>443</v>
      </c>
      <c r="IS284" t="s">
        <v>443</v>
      </c>
      <c r="IT284">
        <v>0</v>
      </c>
      <c r="IU284">
        <v>100</v>
      </c>
      <c r="IV284">
        <v>100</v>
      </c>
      <c r="IW284">
        <v>-0.19</v>
      </c>
      <c r="IX284">
        <v>0.2808</v>
      </c>
      <c r="IY284">
        <v>-0.819046093373875</v>
      </c>
      <c r="IZ284">
        <v>-0.0008311593448893811</v>
      </c>
      <c r="JA284">
        <v>1.768286430498992E-06</v>
      </c>
      <c r="JB284">
        <v>-5.176383660599935E-10</v>
      </c>
      <c r="JC284">
        <v>0.01793090377665582</v>
      </c>
      <c r="JD284">
        <v>0.002652576625932546</v>
      </c>
      <c r="JE284">
        <v>0.0004569377311329863</v>
      </c>
      <c r="JF284">
        <v>1.003524486243527E-07</v>
      </c>
      <c r="JG284">
        <v>2</v>
      </c>
      <c r="JH284">
        <v>1975</v>
      </c>
      <c r="JI284">
        <v>1</v>
      </c>
      <c r="JJ284">
        <v>26</v>
      </c>
      <c r="JK284">
        <v>201511.1</v>
      </c>
      <c r="JL284">
        <v>201511.3</v>
      </c>
      <c r="JM284">
        <v>2.70996</v>
      </c>
      <c r="JN284">
        <v>2.60498</v>
      </c>
      <c r="JO284">
        <v>1.49658</v>
      </c>
      <c r="JP284">
        <v>2.34497</v>
      </c>
      <c r="JQ284">
        <v>1.54785</v>
      </c>
      <c r="JR284">
        <v>2.45361</v>
      </c>
      <c r="JS284">
        <v>36.34</v>
      </c>
      <c r="JT284">
        <v>24.1838</v>
      </c>
      <c r="JU284">
        <v>18</v>
      </c>
      <c r="JV284">
        <v>483.683</v>
      </c>
      <c r="JW284">
        <v>493.747</v>
      </c>
      <c r="JX284">
        <v>27.1047</v>
      </c>
      <c r="JY284">
        <v>29.1711</v>
      </c>
      <c r="JZ284">
        <v>30</v>
      </c>
      <c r="KA284">
        <v>29.3437</v>
      </c>
      <c r="KB284">
        <v>29.3276</v>
      </c>
      <c r="KC284">
        <v>54.3704</v>
      </c>
      <c r="KD284">
        <v>20.1792</v>
      </c>
      <c r="KE284">
        <v>79.14100000000001</v>
      </c>
      <c r="KF284">
        <v>27.1241</v>
      </c>
      <c r="KG284">
        <v>1242.88</v>
      </c>
      <c r="KH284">
        <v>19.5642</v>
      </c>
      <c r="KI284">
        <v>101.866</v>
      </c>
      <c r="KJ284">
        <v>91.3984</v>
      </c>
    </row>
    <row r="285" spans="1:296">
      <c r="A285">
        <v>267</v>
      </c>
      <c r="B285">
        <v>1759080279</v>
      </c>
      <c r="C285">
        <v>7195.900000095367</v>
      </c>
      <c r="D285" t="s">
        <v>979</v>
      </c>
      <c r="E285" t="s">
        <v>980</v>
      </c>
      <c r="F285">
        <v>5</v>
      </c>
      <c r="G285" t="s">
        <v>832</v>
      </c>
      <c r="H285">
        <v>1759080271.5</v>
      </c>
      <c r="I285">
        <f>(J285)/1000</f>
        <v>0</v>
      </c>
      <c r="J285">
        <f>IF(DO285, AM285, AG285)</f>
        <v>0</v>
      </c>
      <c r="K285">
        <f>IF(DO285, AH285, AF285)</f>
        <v>0</v>
      </c>
      <c r="L285">
        <f>DQ285 - IF(AT285&gt;1, K285*DK285*100.0/(AV285), 0)</f>
        <v>0</v>
      </c>
      <c r="M285">
        <f>((S285-I285/2)*L285-K285)/(S285+I285/2)</f>
        <v>0</v>
      </c>
      <c r="N285">
        <f>M285*(DX285+DY285)/1000.0</f>
        <v>0</v>
      </c>
      <c r="O285">
        <f>(DQ285 - IF(AT285&gt;1, K285*DK285*100.0/(AV285), 0))*(DX285+DY285)/1000.0</f>
        <v>0</v>
      </c>
      <c r="P285">
        <f>2.0/((1/R285-1/Q285)+SIGN(R285)*SQRT((1/R285-1/Q285)*(1/R285-1/Q285) + 4*DL285/((DL285+1)*(DL285+1))*(2*1/R285*1/Q285-1/Q285*1/Q285)))</f>
        <v>0</v>
      </c>
      <c r="Q285">
        <f>IF(LEFT(DM285,1)&lt;&gt;"0",IF(LEFT(DM285,1)="1",3.0,DN285),$D$5+$E$5*(EE285*DX285/($K$5*1000))+$F$5*(EE285*DX285/($K$5*1000))*MAX(MIN(DK285,$J$5),$I$5)*MAX(MIN(DK285,$J$5),$I$5)+$G$5*MAX(MIN(DK285,$J$5),$I$5)*(EE285*DX285/($K$5*1000))+$H$5*(EE285*DX285/($K$5*1000))*(EE285*DX285/($K$5*1000)))</f>
        <v>0</v>
      </c>
      <c r="R285">
        <f>I285*(1000-(1000*0.61365*exp(17.502*V285/(240.97+V285))/(DX285+DY285)+DS285)/2)/(1000*0.61365*exp(17.502*V285/(240.97+V285))/(DX285+DY285)-DS285)</f>
        <v>0</v>
      </c>
      <c r="S285">
        <f>1/((DL285+1)/(P285/1.6)+1/(Q285/1.37)) + DL285/((DL285+1)/(P285/1.6) + DL285/(Q285/1.37))</f>
        <v>0</v>
      </c>
      <c r="T285">
        <f>(DG285*DJ285)</f>
        <v>0</v>
      </c>
      <c r="U285">
        <f>(DZ285+(T285+2*0.95*5.67E-8*(((DZ285+$B$9)+273)^4-(DZ285+273)^4)-44100*I285)/(1.84*29.3*Q285+8*0.95*5.67E-8*(DZ285+273)^3))</f>
        <v>0</v>
      </c>
      <c r="V285">
        <f>($C$9*EA285+$D$9*EB285+$E$9*U285)</f>
        <v>0</v>
      </c>
      <c r="W285">
        <f>0.61365*exp(17.502*V285/(240.97+V285))</f>
        <v>0</v>
      </c>
      <c r="X285">
        <f>(Y285/Z285*100)</f>
        <v>0</v>
      </c>
      <c r="Y285">
        <f>DS285*(DX285+DY285)/1000</f>
        <v>0</v>
      </c>
      <c r="Z285">
        <f>0.61365*exp(17.502*DZ285/(240.97+DZ285))</f>
        <v>0</v>
      </c>
      <c r="AA285">
        <f>(W285-DS285*(DX285+DY285)/1000)</f>
        <v>0</v>
      </c>
      <c r="AB285">
        <f>(-I285*44100)</f>
        <v>0</v>
      </c>
      <c r="AC285">
        <f>2*29.3*Q285*0.92*(DZ285-V285)</f>
        <v>0</v>
      </c>
      <c r="AD285">
        <f>2*0.95*5.67E-8*(((DZ285+$B$9)+273)^4-(V285+273)^4)</f>
        <v>0</v>
      </c>
      <c r="AE285">
        <f>T285+AD285+AB285+AC285</f>
        <v>0</v>
      </c>
      <c r="AF285">
        <f>DW285*AT285*(DR285-DQ285*(1000-AT285*DT285)/(1000-AT285*DS285))/(100*DK285)</f>
        <v>0</v>
      </c>
      <c r="AG285">
        <f>1000*DW285*AT285*(DS285-DT285)/(100*DK285*(1000-AT285*DS285))</f>
        <v>0</v>
      </c>
      <c r="AH285">
        <f>(AI285 - AJ285 - DX285*1E3/(8.314*(DZ285+273.15)) * AL285/DW285 * AK285) * DW285/(100*DK285) * (1000 - DT285)/1000</f>
        <v>0</v>
      </c>
      <c r="AI285">
        <v>1249.857093555869</v>
      </c>
      <c r="AJ285">
        <v>1216.370606060606</v>
      </c>
      <c r="AK285">
        <v>3.398505591682214</v>
      </c>
      <c r="AL285">
        <v>65.07899341637443</v>
      </c>
      <c r="AM285">
        <f>(AO285 - AN285 + DX285*1E3/(8.314*(DZ285+273.15)) * AQ285/DW285 * AP285) * DW285/(100*DK285) * 1000/(1000 - AO285)</f>
        <v>0</v>
      </c>
      <c r="AN285">
        <v>19.54968494816601</v>
      </c>
      <c r="AO285">
        <v>21.49233151515151</v>
      </c>
      <c r="AP285">
        <v>-1.326421934525464E-05</v>
      </c>
      <c r="AQ285">
        <v>105.2538477165729</v>
      </c>
      <c r="AR285">
        <v>0</v>
      </c>
      <c r="AS285">
        <v>0</v>
      </c>
      <c r="AT285">
        <f>IF(AR285*$H$15&gt;=AV285,1.0,(AV285/(AV285-AR285*$H$15)))</f>
        <v>0</v>
      </c>
      <c r="AU285">
        <f>(AT285-1)*100</f>
        <v>0</v>
      </c>
      <c r="AV285">
        <f>MAX(0,($B$15+$C$15*EE285)/(1+$D$15*EE285)*DX285/(DZ285+273)*$E$15)</f>
        <v>0</v>
      </c>
      <c r="AW285" t="s">
        <v>437</v>
      </c>
      <c r="AX285" t="s">
        <v>437</v>
      </c>
      <c r="AY285">
        <v>0</v>
      </c>
      <c r="AZ285">
        <v>0</v>
      </c>
      <c r="BA285">
        <f>1-AY285/AZ285</f>
        <v>0</v>
      </c>
      <c r="BB285">
        <v>0</v>
      </c>
      <c r="BC285" t="s">
        <v>437</v>
      </c>
      <c r="BD285" t="s">
        <v>437</v>
      </c>
      <c r="BE285">
        <v>0</v>
      </c>
      <c r="BF285">
        <v>0</v>
      </c>
      <c r="BG285">
        <f>1-BE285/BF285</f>
        <v>0</v>
      </c>
      <c r="BH285">
        <v>0.5</v>
      </c>
      <c r="BI285">
        <f>DH285</f>
        <v>0</v>
      </c>
      <c r="BJ285">
        <f>K285</f>
        <v>0</v>
      </c>
      <c r="BK285">
        <f>BG285*BH285*BI285</f>
        <v>0</v>
      </c>
      <c r="BL285">
        <f>(BJ285-BB285)/BI285</f>
        <v>0</v>
      </c>
      <c r="BM285">
        <f>(AZ285-BF285)/BF285</f>
        <v>0</v>
      </c>
      <c r="BN285">
        <f>AY285/(BA285+AY285/BF285)</f>
        <v>0</v>
      </c>
      <c r="BO285" t="s">
        <v>437</v>
      </c>
      <c r="BP285">
        <v>0</v>
      </c>
      <c r="BQ285">
        <f>IF(BP285&lt;&gt;0, BP285, BN285)</f>
        <v>0</v>
      </c>
      <c r="BR285">
        <f>1-BQ285/BF285</f>
        <v>0</v>
      </c>
      <c r="BS285">
        <f>(BF285-BE285)/(BF285-BQ285)</f>
        <v>0</v>
      </c>
      <c r="BT285">
        <f>(AZ285-BF285)/(AZ285-BQ285)</f>
        <v>0</v>
      </c>
      <c r="BU285">
        <f>(BF285-BE285)/(BF285-AY285)</f>
        <v>0</v>
      </c>
      <c r="BV285">
        <f>(AZ285-BF285)/(AZ285-AY285)</f>
        <v>0</v>
      </c>
      <c r="BW285">
        <f>(BS285*BQ285/BE285)</f>
        <v>0</v>
      </c>
      <c r="BX285">
        <f>(1-BW285)</f>
        <v>0</v>
      </c>
      <c r="DG285">
        <f>$B$13*EF285+$C$13*EG285+$F$13*ER285*(1-EU285)</f>
        <v>0</v>
      </c>
      <c r="DH285">
        <f>DG285*DI285</f>
        <v>0</v>
      </c>
      <c r="DI285">
        <f>($B$13*$D$11+$C$13*$D$11+$F$13*((FE285+EW285)/MAX(FE285+EW285+FF285, 0.1)*$I$11+FF285/MAX(FE285+EW285+FF285, 0.1)*$J$11))/($B$13+$C$13+$F$13)</f>
        <v>0</v>
      </c>
      <c r="DJ285">
        <f>($B$13*$K$11+$C$13*$K$11+$F$13*((FE285+EW285)/MAX(FE285+EW285+FF285, 0.1)*$P$11+FF285/MAX(FE285+EW285+FF285, 0.1)*$Q$11))/($B$13+$C$13+$F$13)</f>
        <v>0</v>
      </c>
      <c r="DK285">
        <v>3.21</v>
      </c>
      <c r="DL285">
        <v>0.5</v>
      </c>
      <c r="DM285" t="s">
        <v>438</v>
      </c>
      <c r="DN285">
        <v>2</v>
      </c>
      <c r="DO285" t="b">
        <v>1</v>
      </c>
      <c r="DP285">
        <v>1759080271.5</v>
      </c>
      <c r="DQ285">
        <v>1166.83037037037</v>
      </c>
      <c r="DR285">
        <v>1210.612962962963</v>
      </c>
      <c r="DS285">
        <v>21.49687777777778</v>
      </c>
      <c r="DT285">
        <v>19.54565925925926</v>
      </c>
      <c r="DU285">
        <v>1167.032962962963</v>
      </c>
      <c r="DV285">
        <v>21.21604074074074</v>
      </c>
      <c r="DW285">
        <v>499.9312592592592</v>
      </c>
      <c r="DX285">
        <v>90.88784814814815</v>
      </c>
      <c r="DY285">
        <v>0.0681235</v>
      </c>
      <c r="DZ285">
        <v>28.57708518518519</v>
      </c>
      <c r="EA285">
        <v>29.97429259259259</v>
      </c>
      <c r="EB285">
        <v>999.9000000000001</v>
      </c>
      <c r="EC285">
        <v>0</v>
      </c>
      <c r="ED285">
        <v>0</v>
      </c>
      <c r="EE285">
        <v>9998.428888888888</v>
      </c>
      <c r="EF285">
        <v>0</v>
      </c>
      <c r="EG285">
        <v>11.00615185185186</v>
      </c>
      <c r="EH285">
        <v>-43.78422222222223</v>
      </c>
      <c r="EI285">
        <v>1192.463333333334</v>
      </c>
      <c r="EJ285">
        <v>1234.747407407407</v>
      </c>
      <c r="EK285">
        <v>1.951213703703704</v>
      </c>
      <c r="EL285">
        <v>1210.612962962963</v>
      </c>
      <c r="EM285">
        <v>19.54565925925926</v>
      </c>
      <c r="EN285">
        <v>1.953805185185185</v>
      </c>
      <c r="EO285">
        <v>1.776463333333333</v>
      </c>
      <c r="EP285">
        <v>17.07485925925926</v>
      </c>
      <c r="EQ285">
        <v>15.58121851851852</v>
      </c>
      <c r="ER285">
        <v>2000.002962962963</v>
      </c>
      <c r="ES285">
        <v>0.9799977777777775</v>
      </c>
      <c r="ET285">
        <v>0.02000192592592593</v>
      </c>
      <c r="EU285">
        <v>0</v>
      </c>
      <c r="EV285">
        <v>479.4714444444444</v>
      </c>
      <c r="EW285">
        <v>5.00078</v>
      </c>
      <c r="EX285">
        <v>9380.998148148148</v>
      </c>
      <c r="EY285">
        <v>16379.66296296296</v>
      </c>
      <c r="EZ285">
        <v>39.62714814814814</v>
      </c>
      <c r="FA285">
        <v>40.50688888888889</v>
      </c>
      <c r="FB285">
        <v>39.87244444444444</v>
      </c>
      <c r="FC285">
        <v>40.15962962962963</v>
      </c>
      <c r="FD285">
        <v>40.53903703703703</v>
      </c>
      <c r="FE285">
        <v>1955.093333333333</v>
      </c>
      <c r="FF285">
        <v>39.9</v>
      </c>
      <c r="FG285">
        <v>0</v>
      </c>
      <c r="FH285">
        <v>1759080271.4</v>
      </c>
      <c r="FI285">
        <v>0</v>
      </c>
      <c r="FJ285">
        <v>479.4752307692307</v>
      </c>
      <c r="FK285">
        <v>3.650051283803438</v>
      </c>
      <c r="FL285">
        <v>62.80854700490117</v>
      </c>
      <c r="FM285">
        <v>9381.209615384614</v>
      </c>
      <c r="FN285">
        <v>15</v>
      </c>
      <c r="FO285">
        <v>0</v>
      </c>
      <c r="FP285" t="s">
        <v>439</v>
      </c>
      <c r="FQ285">
        <v>1746989605.5</v>
      </c>
      <c r="FR285">
        <v>1746989593.5</v>
      </c>
      <c r="FS285">
        <v>0</v>
      </c>
      <c r="FT285">
        <v>-0.274</v>
      </c>
      <c r="FU285">
        <v>-0.002</v>
      </c>
      <c r="FV285">
        <v>2.549</v>
      </c>
      <c r="FW285">
        <v>0.129</v>
      </c>
      <c r="FX285">
        <v>420</v>
      </c>
      <c r="FY285">
        <v>17</v>
      </c>
      <c r="FZ285">
        <v>0.02</v>
      </c>
      <c r="GA285">
        <v>0.04</v>
      </c>
      <c r="GB285">
        <v>-43.77021463414634</v>
      </c>
      <c r="GC285">
        <v>-0.07288013937282981</v>
      </c>
      <c r="GD285">
        <v>0.09021374769760232</v>
      </c>
      <c r="GE285">
        <v>1</v>
      </c>
      <c r="GF285">
        <v>479.2862352941176</v>
      </c>
      <c r="GG285">
        <v>3.441864025016943</v>
      </c>
      <c r="GH285">
        <v>0.4149978071397474</v>
      </c>
      <c r="GI285">
        <v>0</v>
      </c>
      <c r="GJ285">
        <v>1.955080487804878</v>
      </c>
      <c r="GK285">
        <v>-0.06905895470382778</v>
      </c>
      <c r="GL285">
        <v>0.006886234395683194</v>
      </c>
      <c r="GM285">
        <v>1</v>
      </c>
      <c r="GN285">
        <v>2</v>
      </c>
      <c r="GO285">
        <v>3</v>
      </c>
      <c r="GP285" t="s">
        <v>446</v>
      </c>
      <c r="GQ285">
        <v>3.10196</v>
      </c>
      <c r="GR285">
        <v>2.72635</v>
      </c>
      <c r="GS285">
        <v>0.180073</v>
      </c>
      <c r="GT285">
        <v>0.184199</v>
      </c>
      <c r="GU285">
        <v>0.100093</v>
      </c>
      <c r="GV285">
        <v>0.09493219999999999</v>
      </c>
      <c r="GW285">
        <v>21414.2</v>
      </c>
      <c r="GX285">
        <v>19360</v>
      </c>
      <c r="GY285">
        <v>26681.4</v>
      </c>
      <c r="GZ285">
        <v>23954</v>
      </c>
      <c r="HA285">
        <v>38430.5</v>
      </c>
      <c r="HB285">
        <v>32062</v>
      </c>
      <c r="HC285">
        <v>46589.2</v>
      </c>
      <c r="HD285">
        <v>37899.7</v>
      </c>
      <c r="HE285">
        <v>1.86832</v>
      </c>
      <c r="HF285">
        <v>1.86167</v>
      </c>
      <c r="HG285">
        <v>0.126302</v>
      </c>
      <c r="HH285">
        <v>0</v>
      </c>
      <c r="HI285">
        <v>27.9286</v>
      </c>
      <c r="HJ285">
        <v>999.9</v>
      </c>
      <c r="HK285">
        <v>46.7</v>
      </c>
      <c r="HL285">
        <v>31.4</v>
      </c>
      <c r="HM285">
        <v>23.7125</v>
      </c>
      <c r="HN285">
        <v>60.761</v>
      </c>
      <c r="HO285">
        <v>22.0913</v>
      </c>
      <c r="HP285">
        <v>1</v>
      </c>
      <c r="HQ285">
        <v>0.147447</v>
      </c>
      <c r="HR285">
        <v>0.162465</v>
      </c>
      <c r="HS285">
        <v>20.2808</v>
      </c>
      <c r="HT285">
        <v>5.2116</v>
      </c>
      <c r="HU285">
        <v>11.98</v>
      </c>
      <c r="HV285">
        <v>4.96345</v>
      </c>
      <c r="HW285">
        <v>3.27438</v>
      </c>
      <c r="HX285">
        <v>9999</v>
      </c>
      <c r="HY285">
        <v>9999</v>
      </c>
      <c r="HZ285">
        <v>9999</v>
      </c>
      <c r="IA285">
        <v>33</v>
      </c>
      <c r="IB285">
        <v>1.86395</v>
      </c>
      <c r="IC285">
        <v>1.8601</v>
      </c>
      <c r="ID285">
        <v>1.85837</v>
      </c>
      <c r="IE285">
        <v>1.85974</v>
      </c>
      <c r="IF285">
        <v>1.85989</v>
      </c>
      <c r="IG285">
        <v>1.85837</v>
      </c>
      <c r="IH285">
        <v>1.85745</v>
      </c>
      <c r="II285">
        <v>1.85242</v>
      </c>
      <c r="IJ285">
        <v>0</v>
      </c>
      <c r="IK285">
        <v>0</v>
      </c>
      <c r="IL285">
        <v>0</v>
      </c>
      <c r="IM285">
        <v>0</v>
      </c>
      <c r="IN285" t="s">
        <v>441</v>
      </c>
      <c r="IO285" t="s">
        <v>442</v>
      </c>
      <c r="IP285" t="s">
        <v>443</v>
      </c>
      <c r="IQ285" t="s">
        <v>443</v>
      </c>
      <c r="IR285" t="s">
        <v>443</v>
      </c>
      <c r="IS285" t="s">
        <v>443</v>
      </c>
      <c r="IT285">
        <v>0</v>
      </c>
      <c r="IU285">
        <v>100</v>
      </c>
      <c r="IV285">
        <v>100</v>
      </c>
      <c r="IW285">
        <v>-0.17</v>
      </c>
      <c r="IX285">
        <v>0.2808</v>
      </c>
      <c r="IY285">
        <v>-0.819046093373875</v>
      </c>
      <c r="IZ285">
        <v>-0.0008311593448893811</v>
      </c>
      <c r="JA285">
        <v>1.768286430498992E-06</v>
      </c>
      <c r="JB285">
        <v>-5.176383660599935E-10</v>
      </c>
      <c r="JC285">
        <v>0.01793090377665582</v>
      </c>
      <c r="JD285">
        <v>0.002652576625932546</v>
      </c>
      <c r="JE285">
        <v>0.0004569377311329863</v>
      </c>
      <c r="JF285">
        <v>1.003524486243527E-07</v>
      </c>
      <c r="JG285">
        <v>2</v>
      </c>
      <c r="JH285">
        <v>1975</v>
      </c>
      <c r="JI285">
        <v>1</v>
      </c>
      <c r="JJ285">
        <v>26</v>
      </c>
      <c r="JK285">
        <v>201511.2</v>
      </c>
      <c r="JL285">
        <v>201511.4</v>
      </c>
      <c r="JM285">
        <v>2.74048</v>
      </c>
      <c r="JN285">
        <v>2.60742</v>
      </c>
      <c r="JO285">
        <v>1.49658</v>
      </c>
      <c r="JP285">
        <v>2.34497</v>
      </c>
      <c r="JQ285">
        <v>1.54907</v>
      </c>
      <c r="JR285">
        <v>2.42188</v>
      </c>
      <c r="JS285">
        <v>36.34</v>
      </c>
      <c r="JT285">
        <v>24.1751</v>
      </c>
      <c r="JU285">
        <v>18</v>
      </c>
      <c r="JV285">
        <v>483.572</v>
      </c>
      <c r="JW285">
        <v>494.045</v>
      </c>
      <c r="JX285">
        <v>27.1255</v>
      </c>
      <c r="JY285">
        <v>29.1725</v>
      </c>
      <c r="JZ285">
        <v>30.0002</v>
      </c>
      <c r="KA285">
        <v>29.3444</v>
      </c>
      <c r="KB285">
        <v>29.3296</v>
      </c>
      <c r="KC285">
        <v>54.9933</v>
      </c>
      <c r="KD285">
        <v>20.1792</v>
      </c>
      <c r="KE285">
        <v>79.14100000000001</v>
      </c>
      <c r="KF285">
        <v>27.1408</v>
      </c>
      <c r="KG285">
        <v>1256.24</v>
      </c>
      <c r="KH285">
        <v>19.5699</v>
      </c>
      <c r="KI285">
        <v>101.865</v>
      </c>
      <c r="KJ285">
        <v>91.3981</v>
      </c>
    </row>
    <row r="286" spans="1:296">
      <c r="A286">
        <v>268</v>
      </c>
      <c r="B286">
        <v>1759080284</v>
      </c>
      <c r="C286">
        <v>7200.900000095367</v>
      </c>
      <c r="D286" t="s">
        <v>981</v>
      </c>
      <c r="E286" t="s">
        <v>982</v>
      </c>
      <c r="F286">
        <v>5</v>
      </c>
      <c r="G286" t="s">
        <v>832</v>
      </c>
      <c r="H286">
        <v>1759080276.214286</v>
      </c>
      <c r="I286">
        <f>(J286)/1000</f>
        <v>0</v>
      </c>
      <c r="J286">
        <f>IF(DO286, AM286, AG286)</f>
        <v>0</v>
      </c>
      <c r="K286">
        <f>IF(DO286, AH286, AF286)</f>
        <v>0</v>
      </c>
      <c r="L286">
        <f>DQ286 - IF(AT286&gt;1, K286*DK286*100.0/(AV286), 0)</f>
        <v>0</v>
      </c>
      <c r="M286">
        <f>((S286-I286/2)*L286-K286)/(S286+I286/2)</f>
        <v>0</v>
      </c>
      <c r="N286">
        <f>M286*(DX286+DY286)/1000.0</f>
        <v>0</v>
      </c>
      <c r="O286">
        <f>(DQ286 - IF(AT286&gt;1, K286*DK286*100.0/(AV286), 0))*(DX286+DY286)/1000.0</f>
        <v>0</v>
      </c>
      <c r="P286">
        <f>2.0/((1/R286-1/Q286)+SIGN(R286)*SQRT((1/R286-1/Q286)*(1/R286-1/Q286) + 4*DL286/((DL286+1)*(DL286+1))*(2*1/R286*1/Q286-1/Q286*1/Q286)))</f>
        <v>0</v>
      </c>
      <c r="Q286">
        <f>IF(LEFT(DM286,1)&lt;&gt;"0",IF(LEFT(DM286,1)="1",3.0,DN286),$D$5+$E$5*(EE286*DX286/($K$5*1000))+$F$5*(EE286*DX286/($K$5*1000))*MAX(MIN(DK286,$J$5),$I$5)*MAX(MIN(DK286,$J$5),$I$5)+$G$5*MAX(MIN(DK286,$J$5),$I$5)*(EE286*DX286/($K$5*1000))+$H$5*(EE286*DX286/($K$5*1000))*(EE286*DX286/($K$5*1000)))</f>
        <v>0</v>
      </c>
      <c r="R286">
        <f>I286*(1000-(1000*0.61365*exp(17.502*V286/(240.97+V286))/(DX286+DY286)+DS286)/2)/(1000*0.61365*exp(17.502*V286/(240.97+V286))/(DX286+DY286)-DS286)</f>
        <v>0</v>
      </c>
      <c r="S286">
        <f>1/((DL286+1)/(P286/1.6)+1/(Q286/1.37)) + DL286/((DL286+1)/(P286/1.6) + DL286/(Q286/1.37))</f>
        <v>0</v>
      </c>
      <c r="T286">
        <f>(DG286*DJ286)</f>
        <v>0</v>
      </c>
      <c r="U286">
        <f>(DZ286+(T286+2*0.95*5.67E-8*(((DZ286+$B$9)+273)^4-(DZ286+273)^4)-44100*I286)/(1.84*29.3*Q286+8*0.95*5.67E-8*(DZ286+273)^3))</f>
        <v>0</v>
      </c>
      <c r="V286">
        <f>($C$9*EA286+$D$9*EB286+$E$9*U286)</f>
        <v>0</v>
      </c>
      <c r="W286">
        <f>0.61365*exp(17.502*V286/(240.97+V286))</f>
        <v>0</v>
      </c>
      <c r="X286">
        <f>(Y286/Z286*100)</f>
        <v>0</v>
      </c>
      <c r="Y286">
        <f>DS286*(DX286+DY286)/1000</f>
        <v>0</v>
      </c>
      <c r="Z286">
        <f>0.61365*exp(17.502*DZ286/(240.97+DZ286))</f>
        <v>0</v>
      </c>
      <c r="AA286">
        <f>(W286-DS286*(DX286+DY286)/1000)</f>
        <v>0</v>
      </c>
      <c r="AB286">
        <f>(-I286*44100)</f>
        <v>0</v>
      </c>
      <c r="AC286">
        <f>2*29.3*Q286*0.92*(DZ286-V286)</f>
        <v>0</v>
      </c>
      <c r="AD286">
        <f>2*0.95*5.67E-8*(((DZ286+$B$9)+273)^4-(V286+273)^4)</f>
        <v>0</v>
      </c>
      <c r="AE286">
        <f>T286+AD286+AB286+AC286</f>
        <v>0</v>
      </c>
      <c r="AF286">
        <f>DW286*AT286*(DR286-DQ286*(1000-AT286*DT286)/(1000-AT286*DS286))/(100*DK286)</f>
        <v>0</v>
      </c>
      <c r="AG286">
        <f>1000*DW286*AT286*(DS286-DT286)/(100*DK286*(1000-AT286*DS286))</f>
        <v>0</v>
      </c>
      <c r="AH286">
        <f>(AI286 - AJ286 - DX286*1E3/(8.314*(DZ286+273.15)) * AL286/DW286 * AK286) * DW286/(100*DK286) * (1000 - DT286)/1000</f>
        <v>0</v>
      </c>
      <c r="AI286">
        <v>1266.969931983536</v>
      </c>
      <c r="AJ286">
        <v>1233.435939393939</v>
      </c>
      <c r="AK286">
        <v>3.419168858361035</v>
      </c>
      <c r="AL286">
        <v>65.07899341637443</v>
      </c>
      <c r="AM286">
        <f>(AO286 - AN286 + DX286*1E3/(8.314*(DZ286+273.15)) * AQ286/DW286 * AP286) * DW286/(100*DK286) * 1000/(1000 - AO286)</f>
        <v>0</v>
      </c>
      <c r="AN286">
        <v>19.55479962336409</v>
      </c>
      <c r="AO286">
        <v>21.48939151515152</v>
      </c>
      <c r="AP286">
        <v>-2.270784909198423E-05</v>
      </c>
      <c r="AQ286">
        <v>105.2538477165729</v>
      </c>
      <c r="AR286">
        <v>0</v>
      </c>
      <c r="AS286">
        <v>0</v>
      </c>
      <c r="AT286">
        <f>IF(AR286*$H$15&gt;=AV286,1.0,(AV286/(AV286-AR286*$H$15)))</f>
        <v>0</v>
      </c>
      <c r="AU286">
        <f>(AT286-1)*100</f>
        <v>0</v>
      </c>
      <c r="AV286">
        <f>MAX(0,($B$15+$C$15*EE286)/(1+$D$15*EE286)*DX286/(DZ286+273)*$E$15)</f>
        <v>0</v>
      </c>
      <c r="AW286" t="s">
        <v>437</v>
      </c>
      <c r="AX286" t="s">
        <v>437</v>
      </c>
      <c r="AY286">
        <v>0</v>
      </c>
      <c r="AZ286">
        <v>0</v>
      </c>
      <c r="BA286">
        <f>1-AY286/AZ286</f>
        <v>0</v>
      </c>
      <c r="BB286">
        <v>0</v>
      </c>
      <c r="BC286" t="s">
        <v>437</v>
      </c>
      <c r="BD286" t="s">
        <v>437</v>
      </c>
      <c r="BE286">
        <v>0</v>
      </c>
      <c r="BF286">
        <v>0</v>
      </c>
      <c r="BG286">
        <f>1-BE286/BF286</f>
        <v>0</v>
      </c>
      <c r="BH286">
        <v>0.5</v>
      </c>
      <c r="BI286">
        <f>DH286</f>
        <v>0</v>
      </c>
      <c r="BJ286">
        <f>K286</f>
        <v>0</v>
      </c>
      <c r="BK286">
        <f>BG286*BH286*BI286</f>
        <v>0</v>
      </c>
      <c r="BL286">
        <f>(BJ286-BB286)/BI286</f>
        <v>0</v>
      </c>
      <c r="BM286">
        <f>(AZ286-BF286)/BF286</f>
        <v>0</v>
      </c>
      <c r="BN286">
        <f>AY286/(BA286+AY286/BF286)</f>
        <v>0</v>
      </c>
      <c r="BO286" t="s">
        <v>437</v>
      </c>
      <c r="BP286">
        <v>0</v>
      </c>
      <c r="BQ286">
        <f>IF(BP286&lt;&gt;0, BP286, BN286)</f>
        <v>0</v>
      </c>
      <c r="BR286">
        <f>1-BQ286/BF286</f>
        <v>0</v>
      </c>
      <c r="BS286">
        <f>(BF286-BE286)/(BF286-BQ286)</f>
        <v>0</v>
      </c>
      <c r="BT286">
        <f>(AZ286-BF286)/(AZ286-BQ286)</f>
        <v>0</v>
      </c>
      <c r="BU286">
        <f>(BF286-BE286)/(BF286-AY286)</f>
        <v>0</v>
      </c>
      <c r="BV286">
        <f>(AZ286-BF286)/(AZ286-AY286)</f>
        <v>0</v>
      </c>
      <c r="BW286">
        <f>(BS286*BQ286/BE286)</f>
        <v>0</v>
      </c>
      <c r="BX286">
        <f>(1-BW286)</f>
        <v>0</v>
      </c>
      <c r="DG286">
        <f>$B$13*EF286+$C$13*EG286+$F$13*ER286*(1-EU286)</f>
        <v>0</v>
      </c>
      <c r="DH286">
        <f>DG286*DI286</f>
        <v>0</v>
      </c>
      <c r="DI286">
        <f>($B$13*$D$11+$C$13*$D$11+$F$13*((FE286+EW286)/MAX(FE286+EW286+FF286, 0.1)*$I$11+FF286/MAX(FE286+EW286+FF286, 0.1)*$J$11))/($B$13+$C$13+$F$13)</f>
        <v>0</v>
      </c>
      <c r="DJ286">
        <f>($B$13*$K$11+$C$13*$K$11+$F$13*((FE286+EW286)/MAX(FE286+EW286+FF286, 0.1)*$P$11+FF286/MAX(FE286+EW286+FF286, 0.1)*$Q$11))/($B$13+$C$13+$F$13)</f>
        <v>0</v>
      </c>
      <c r="DK286">
        <v>3.21</v>
      </c>
      <c r="DL286">
        <v>0.5</v>
      </c>
      <c r="DM286" t="s">
        <v>438</v>
      </c>
      <c r="DN286">
        <v>2</v>
      </c>
      <c r="DO286" t="b">
        <v>1</v>
      </c>
      <c r="DP286">
        <v>1759080276.214286</v>
      </c>
      <c r="DQ286">
        <v>1182.595357142857</v>
      </c>
      <c r="DR286">
        <v>1226.435357142857</v>
      </c>
      <c r="DS286">
        <v>21.49442857142857</v>
      </c>
      <c r="DT286">
        <v>19.54938928571429</v>
      </c>
      <c r="DU286">
        <v>1182.78</v>
      </c>
      <c r="DV286">
        <v>21.21365</v>
      </c>
      <c r="DW286">
        <v>500.0335000000001</v>
      </c>
      <c r="DX286">
        <v>90.88783571428573</v>
      </c>
      <c r="DY286">
        <v>0.06809368928571428</v>
      </c>
      <c r="DZ286">
        <v>28.58131428571429</v>
      </c>
      <c r="EA286">
        <v>29.98495</v>
      </c>
      <c r="EB286">
        <v>999.9000000000002</v>
      </c>
      <c r="EC286">
        <v>0</v>
      </c>
      <c r="ED286">
        <v>0</v>
      </c>
      <c r="EE286">
        <v>10003.9775</v>
      </c>
      <c r="EF286">
        <v>0</v>
      </c>
      <c r="EG286">
        <v>11.00912857142857</v>
      </c>
      <c r="EH286">
        <v>-43.84102499999999</v>
      </c>
      <c r="EI286">
        <v>1208.5725</v>
      </c>
      <c r="EJ286">
        <v>1250.89</v>
      </c>
      <c r="EK286">
        <v>1.9450425</v>
      </c>
      <c r="EL286">
        <v>1226.435357142857</v>
      </c>
      <c r="EM286">
        <v>19.54938928571429</v>
      </c>
      <c r="EN286">
        <v>1.953582142857143</v>
      </c>
      <c r="EO286">
        <v>1.776801428571428</v>
      </c>
      <c r="EP286">
        <v>17.07306071428572</v>
      </c>
      <c r="EQ286">
        <v>15.58418571428571</v>
      </c>
      <c r="ER286">
        <v>1999.992857142857</v>
      </c>
      <c r="ES286">
        <v>0.9799976785714283</v>
      </c>
      <c r="ET286">
        <v>0.02000203214285715</v>
      </c>
      <c r="EU286">
        <v>0</v>
      </c>
      <c r="EV286">
        <v>479.6851071428572</v>
      </c>
      <c r="EW286">
        <v>5.00078</v>
      </c>
      <c r="EX286">
        <v>9385.683214285715</v>
      </c>
      <c r="EY286">
        <v>16379.58214285715</v>
      </c>
      <c r="EZ286">
        <v>39.62035714285714</v>
      </c>
      <c r="FA286">
        <v>40.51549999999999</v>
      </c>
      <c r="FB286">
        <v>39.85907142857142</v>
      </c>
      <c r="FC286">
        <v>40.14042857142856</v>
      </c>
      <c r="FD286">
        <v>40.53096428571428</v>
      </c>
      <c r="FE286">
        <v>1955.083214285715</v>
      </c>
      <c r="FF286">
        <v>39.9</v>
      </c>
      <c r="FG286">
        <v>0</v>
      </c>
      <c r="FH286">
        <v>1759080276.2</v>
      </c>
      <c r="FI286">
        <v>0</v>
      </c>
      <c r="FJ286">
        <v>479.6998846153846</v>
      </c>
      <c r="FK286">
        <v>3.157504288608326</v>
      </c>
      <c r="FL286">
        <v>58.74837608909339</v>
      </c>
      <c r="FM286">
        <v>9385.976538461538</v>
      </c>
      <c r="FN286">
        <v>15</v>
      </c>
      <c r="FO286">
        <v>0</v>
      </c>
      <c r="FP286" t="s">
        <v>439</v>
      </c>
      <c r="FQ286">
        <v>1746989605.5</v>
      </c>
      <c r="FR286">
        <v>1746989593.5</v>
      </c>
      <c r="FS286">
        <v>0</v>
      </c>
      <c r="FT286">
        <v>-0.274</v>
      </c>
      <c r="FU286">
        <v>-0.002</v>
      </c>
      <c r="FV286">
        <v>2.549</v>
      </c>
      <c r="FW286">
        <v>0.129</v>
      </c>
      <c r="FX286">
        <v>420</v>
      </c>
      <c r="FY286">
        <v>17</v>
      </c>
      <c r="FZ286">
        <v>0.02</v>
      </c>
      <c r="GA286">
        <v>0.04</v>
      </c>
      <c r="GB286">
        <v>-43.8202825</v>
      </c>
      <c r="GC286">
        <v>-0.6528484052531978</v>
      </c>
      <c r="GD286">
        <v>0.1178593693507226</v>
      </c>
      <c r="GE286">
        <v>0</v>
      </c>
      <c r="GF286">
        <v>479.5533235294117</v>
      </c>
      <c r="GG286">
        <v>3.037662344132097</v>
      </c>
      <c r="GH286">
        <v>0.3887390415015506</v>
      </c>
      <c r="GI286">
        <v>0</v>
      </c>
      <c r="GJ286">
        <v>1.94806575</v>
      </c>
      <c r="GK286">
        <v>-0.0794452908067574</v>
      </c>
      <c r="GL286">
        <v>0.007696566730529889</v>
      </c>
      <c r="GM286">
        <v>1</v>
      </c>
      <c r="GN286">
        <v>1</v>
      </c>
      <c r="GO286">
        <v>3</v>
      </c>
      <c r="GP286" t="s">
        <v>455</v>
      </c>
      <c r="GQ286">
        <v>3.10197</v>
      </c>
      <c r="GR286">
        <v>2.7261</v>
      </c>
      <c r="GS286">
        <v>0.181627</v>
      </c>
      <c r="GT286">
        <v>0.185705</v>
      </c>
      <c r="GU286">
        <v>0.100081</v>
      </c>
      <c r="GV286">
        <v>0.0949479</v>
      </c>
      <c r="GW286">
        <v>21373.6</v>
      </c>
      <c r="GX286">
        <v>19324.3</v>
      </c>
      <c r="GY286">
        <v>26681.3</v>
      </c>
      <c r="GZ286">
        <v>23954</v>
      </c>
      <c r="HA286">
        <v>38431.2</v>
      </c>
      <c r="HB286">
        <v>32061.5</v>
      </c>
      <c r="HC286">
        <v>46589.1</v>
      </c>
      <c r="HD286">
        <v>37899.6</v>
      </c>
      <c r="HE286">
        <v>1.8685</v>
      </c>
      <c r="HF286">
        <v>1.86175</v>
      </c>
      <c r="HG286">
        <v>0.128083</v>
      </c>
      <c r="HH286">
        <v>0</v>
      </c>
      <c r="HI286">
        <v>27.9309</v>
      </c>
      <c r="HJ286">
        <v>999.9</v>
      </c>
      <c r="HK286">
        <v>46.7</v>
      </c>
      <c r="HL286">
        <v>31.4</v>
      </c>
      <c r="HM286">
        <v>23.7136</v>
      </c>
      <c r="HN286">
        <v>61.581</v>
      </c>
      <c r="HO286">
        <v>21.9952</v>
      </c>
      <c r="HP286">
        <v>1</v>
      </c>
      <c r="HQ286">
        <v>0.147635</v>
      </c>
      <c r="HR286">
        <v>0.23762</v>
      </c>
      <c r="HS286">
        <v>20.2807</v>
      </c>
      <c r="HT286">
        <v>5.2116</v>
      </c>
      <c r="HU286">
        <v>11.98</v>
      </c>
      <c r="HV286">
        <v>4.9637</v>
      </c>
      <c r="HW286">
        <v>3.2744</v>
      </c>
      <c r="HX286">
        <v>9999</v>
      </c>
      <c r="HY286">
        <v>9999</v>
      </c>
      <c r="HZ286">
        <v>9999</v>
      </c>
      <c r="IA286">
        <v>33</v>
      </c>
      <c r="IB286">
        <v>1.86395</v>
      </c>
      <c r="IC286">
        <v>1.8601</v>
      </c>
      <c r="ID286">
        <v>1.85837</v>
      </c>
      <c r="IE286">
        <v>1.85974</v>
      </c>
      <c r="IF286">
        <v>1.85989</v>
      </c>
      <c r="IG286">
        <v>1.85837</v>
      </c>
      <c r="IH286">
        <v>1.85745</v>
      </c>
      <c r="II286">
        <v>1.85242</v>
      </c>
      <c r="IJ286">
        <v>0</v>
      </c>
      <c r="IK286">
        <v>0</v>
      </c>
      <c r="IL286">
        <v>0</v>
      </c>
      <c r="IM286">
        <v>0</v>
      </c>
      <c r="IN286" t="s">
        <v>441</v>
      </c>
      <c r="IO286" t="s">
        <v>442</v>
      </c>
      <c r="IP286" t="s">
        <v>443</v>
      </c>
      <c r="IQ286" t="s">
        <v>443</v>
      </c>
      <c r="IR286" t="s">
        <v>443</v>
      </c>
      <c r="IS286" t="s">
        <v>443</v>
      </c>
      <c r="IT286">
        <v>0</v>
      </c>
      <c r="IU286">
        <v>100</v>
      </c>
      <c r="IV286">
        <v>100</v>
      </c>
      <c r="IW286">
        <v>-0.15</v>
      </c>
      <c r="IX286">
        <v>0.2807</v>
      </c>
      <c r="IY286">
        <v>-0.819046093373875</v>
      </c>
      <c r="IZ286">
        <v>-0.0008311593448893811</v>
      </c>
      <c r="JA286">
        <v>1.768286430498992E-06</v>
      </c>
      <c r="JB286">
        <v>-5.176383660599935E-10</v>
      </c>
      <c r="JC286">
        <v>0.01793090377665582</v>
      </c>
      <c r="JD286">
        <v>0.002652576625932546</v>
      </c>
      <c r="JE286">
        <v>0.0004569377311329863</v>
      </c>
      <c r="JF286">
        <v>1.003524486243527E-07</v>
      </c>
      <c r="JG286">
        <v>2</v>
      </c>
      <c r="JH286">
        <v>1975</v>
      </c>
      <c r="JI286">
        <v>1</v>
      </c>
      <c r="JJ286">
        <v>26</v>
      </c>
      <c r="JK286">
        <v>201511.3</v>
      </c>
      <c r="JL286">
        <v>201511.5</v>
      </c>
      <c r="JM286">
        <v>2.76855</v>
      </c>
      <c r="JN286">
        <v>2.6123</v>
      </c>
      <c r="JO286">
        <v>1.49658</v>
      </c>
      <c r="JP286">
        <v>2.34497</v>
      </c>
      <c r="JQ286">
        <v>1.54907</v>
      </c>
      <c r="JR286">
        <v>2.35474</v>
      </c>
      <c r="JS286">
        <v>36.34</v>
      </c>
      <c r="JT286">
        <v>24.1751</v>
      </c>
      <c r="JU286">
        <v>18</v>
      </c>
      <c r="JV286">
        <v>483.692</v>
      </c>
      <c r="JW286">
        <v>494.105</v>
      </c>
      <c r="JX286">
        <v>27.1426</v>
      </c>
      <c r="JY286">
        <v>29.1736</v>
      </c>
      <c r="JZ286">
        <v>30</v>
      </c>
      <c r="KA286">
        <v>29.3467</v>
      </c>
      <c r="KB286">
        <v>29.3308</v>
      </c>
      <c r="KC286">
        <v>55.5512</v>
      </c>
      <c r="KD286">
        <v>20.1792</v>
      </c>
      <c r="KE286">
        <v>79.14100000000001</v>
      </c>
      <c r="KF286">
        <v>27.0806</v>
      </c>
      <c r="KG286">
        <v>1276.27</v>
      </c>
      <c r="KH286">
        <v>19.5826</v>
      </c>
      <c r="KI286">
        <v>101.865</v>
      </c>
      <c r="KJ286">
        <v>91.3981</v>
      </c>
    </row>
    <row r="287" spans="1:296">
      <c r="A287">
        <v>269</v>
      </c>
      <c r="B287">
        <v>1759080289</v>
      </c>
      <c r="C287">
        <v>7205.900000095367</v>
      </c>
      <c r="D287" t="s">
        <v>983</v>
      </c>
      <c r="E287" t="s">
        <v>984</v>
      </c>
      <c r="F287">
        <v>5</v>
      </c>
      <c r="G287" t="s">
        <v>832</v>
      </c>
      <c r="H287">
        <v>1759080281.5</v>
      </c>
      <c r="I287">
        <f>(J287)/1000</f>
        <v>0</v>
      </c>
      <c r="J287">
        <f>IF(DO287, AM287, AG287)</f>
        <v>0</v>
      </c>
      <c r="K287">
        <f>IF(DO287, AH287, AF287)</f>
        <v>0</v>
      </c>
      <c r="L287">
        <f>DQ287 - IF(AT287&gt;1, K287*DK287*100.0/(AV287), 0)</f>
        <v>0</v>
      </c>
      <c r="M287">
        <f>((S287-I287/2)*L287-K287)/(S287+I287/2)</f>
        <v>0</v>
      </c>
      <c r="N287">
        <f>M287*(DX287+DY287)/1000.0</f>
        <v>0</v>
      </c>
      <c r="O287">
        <f>(DQ287 - IF(AT287&gt;1, K287*DK287*100.0/(AV287), 0))*(DX287+DY287)/1000.0</f>
        <v>0</v>
      </c>
      <c r="P287">
        <f>2.0/((1/R287-1/Q287)+SIGN(R287)*SQRT((1/R287-1/Q287)*(1/R287-1/Q287) + 4*DL287/((DL287+1)*(DL287+1))*(2*1/R287*1/Q287-1/Q287*1/Q287)))</f>
        <v>0</v>
      </c>
      <c r="Q287">
        <f>IF(LEFT(DM287,1)&lt;&gt;"0",IF(LEFT(DM287,1)="1",3.0,DN287),$D$5+$E$5*(EE287*DX287/($K$5*1000))+$F$5*(EE287*DX287/($K$5*1000))*MAX(MIN(DK287,$J$5),$I$5)*MAX(MIN(DK287,$J$5),$I$5)+$G$5*MAX(MIN(DK287,$J$5),$I$5)*(EE287*DX287/($K$5*1000))+$H$5*(EE287*DX287/($K$5*1000))*(EE287*DX287/($K$5*1000)))</f>
        <v>0</v>
      </c>
      <c r="R287">
        <f>I287*(1000-(1000*0.61365*exp(17.502*V287/(240.97+V287))/(DX287+DY287)+DS287)/2)/(1000*0.61365*exp(17.502*V287/(240.97+V287))/(DX287+DY287)-DS287)</f>
        <v>0</v>
      </c>
      <c r="S287">
        <f>1/((DL287+1)/(P287/1.6)+1/(Q287/1.37)) + DL287/((DL287+1)/(P287/1.6) + DL287/(Q287/1.37))</f>
        <v>0</v>
      </c>
      <c r="T287">
        <f>(DG287*DJ287)</f>
        <v>0</v>
      </c>
      <c r="U287">
        <f>(DZ287+(T287+2*0.95*5.67E-8*(((DZ287+$B$9)+273)^4-(DZ287+273)^4)-44100*I287)/(1.84*29.3*Q287+8*0.95*5.67E-8*(DZ287+273)^3))</f>
        <v>0</v>
      </c>
      <c r="V287">
        <f>($C$9*EA287+$D$9*EB287+$E$9*U287)</f>
        <v>0</v>
      </c>
      <c r="W287">
        <f>0.61365*exp(17.502*V287/(240.97+V287))</f>
        <v>0</v>
      </c>
      <c r="X287">
        <f>(Y287/Z287*100)</f>
        <v>0</v>
      </c>
      <c r="Y287">
        <f>DS287*(DX287+DY287)/1000</f>
        <v>0</v>
      </c>
      <c r="Z287">
        <f>0.61365*exp(17.502*DZ287/(240.97+DZ287))</f>
        <v>0</v>
      </c>
      <c r="AA287">
        <f>(W287-DS287*(DX287+DY287)/1000)</f>
        <v>0</v>
      </c>
      <c r="AB287">
        <f>(-I287*44100)</f>
        <v>0</v>
      </c>
      <c r="AC287">
        <f>2*29.3*Q287*0.92*(DZ287-V287)</f>
        <v>0</v>
      </c>
      <c r="AD287">
        <f>2*0.95*5.67E-8*(((DZ287+$B$9)+273)^4-(V287+273)^4)</f>
        <v>0</v>
      </c>
      <c r="AE287">
        <f>T287+AD287+AB287+AC287</f>
        <v>0</v>
      </c>
      <c r="AF287">
        <f>DW287*AT287*(DR287-DQ287*(1000-AT287*DT287)/(1000-AT287*DS287))/(100*DK287)</f>
        <v>0</v>
      </c>
      <c r="AG287">
        <f>1000*DW287*AT287*(DS287-DT287)/(100*DK287*(1000-AT287*DS287))</f>
        <v>0</v>
      </c>
      <c r="AH287">
        <f>(AI287 - AJ287 - DX287*1E3/(8.314*(DZ287+273.15)) * AL287/DW287 * AK287) * DW287/(100*DK287) * (1000 - DT287)/1000</f>
        <v>0</v>
      </c>
      <c r="AI287">
        <v>1283.799426533787</v>
      </c>
      <c r="AJ287">
        <v>1250.443878787878</v>
      </c>
      <c r="AK287">
        <v>3.400913030993862</v>
      </c>
      <c r="AL287">
        <v>65.07899341637443</v>
      </c>
      <c r="AM287">
        <f>(AO287 - AN287 + DX287*1E3/(8.314*(DZ287+273.15)) * AQ287/DW287 * AP287) * DW287/(100*DK287) * 1000/(1000 - AO287)</f>
        <v>0</v>
      </c>
      <c r="AN287">
        <v>19.55702409251877</v>
      </c>
      <c r="AO287">
        <v>21.48618727272726</v>
      </c>
      <c r="AP287">
        <v>-5.884822502956119E-06</v>
      </c>
      <c r="AQ287">
        <v>105.2538477165729</v>
      </c>
      <c r="AR287">
        <v>0</v>
      </c>
      <c r="AS287">
        <v>0</v>
      </c>
      <c r="AT287">
        <f>IF(AR287*$H$15&gt;=AV287,1.0,(AV287/(AV287-AR287*$H$15)))</f>
        <v>0</v>
      </c>
      <c r="AU287">
        <f>(AT287-1)*100</f>
        <v>0</v>
      </c>
      <c r="AV287">
        <f>MAX(0,($B$15+$C$15*EE287)/(1+$D$15*EE287)*DX287/(DZ287+273)*$E$15)</f>
        <v>0</v>
      </c>
      <c r="AW287" t="s">
        <v>437</v>
      </c>
      <c r="AX287" t="s">
        <v>437</v>
      </c>
      <c r="AY287">
        <v>0</v>
      </c>
      <c r="AZ287">
        <v>0</v>
      </c>
      <c r="BA287">
        <f>1-AY287/AZ287</f>
        <v>0</v>
      </c>
      <c r="BB287">
        <v>0</v>
      </c>
      <c r="BC287" t="s">
        <v>437</v>
      </c>
      <c r="BD287" t="s">
        <v>437</v>
      </c>
      <c r="BE287">
        <v>0</v>
      </c>
      <c r="BF287">
        <v>0</v>
      </c>
      <c r="BG287">
        <f>1-BE287/BF287</f>
        <v>0</v>
      </c>
      <c r="BH287">
        <v>0.5</v>
      </c>
      <c r="BI287">
        <f>DH287</f>
        <v>0</v>
      </c>
      <c r="BJ287">
        <f>K287</f>
        <v>0</v>
      </c>
      <c r="BK287">
        <f>BG287*BH287*BI287</f>
        <v>0</v>
      </c>
      <c r="BL287">
        <f>(BJ287-BB287)/BI287</f>
        <v>0</v>
      </c>
      <c r="BM287">
        <f>(AZ287-BF287)/BF287</f>
        <v>0</v>
      </c>
      <c r="BN287">
        <f>AY287/(BA287+AY287/BF287)</f>
        <v>0</v>
      </c>
      <c r="BO287" t="s">
        <v>437</v>
      </c>
      <c r="BP287">
        <v>0</v>
      </c>
      <c r="BQ287">
        <f>IF(BP287&lt;&gt;0, BP287, BN287)</f>
        <v>0</v>
      </c>
      <c r="BR287">
        <f>1-BQ287/BF287</f>
        <v>0</v>
      </c>
      <c r="BS287">
        <f>(BF287-BE287)/(BF287-BQ287)</f>
        <v>0</v>
      </c>
      <c r="BT287">
        <f>(AZ287-BF287)/(AZ287-BQ287)</f>
        <v>0</v>
      </c>
      <c r="BU287">
        <f>(BF287-BE287)/(BF287-AY287)</f>
        <v>0</v>
      </c>
      <c r="BV287">
        <f>(AZ287-BF287)/(AZ287-AY287)</f>
        <v>0</v>
      </c>
      <c r="BW287">
        <f>(BS287*BQ287/BE287)</f>
        <v>0</v>
      </c>
      <c r="BX287">
        <f>(1-BW287)</f>
        <v>0</v>
      </c>
      <c r="DG287">
        <f>$B$13*EF287+$C$13*EG287+$F$13*ER287*(1-EU287)</f>
        <v>0</v>
      </c>
      <c r="DH287">
        <f>DG287*DI287</f>
        <v>0</v>
      </c>
      <c r="DI287">
        <f>($B$13*$D$11+$C$13*$D$11+$F$13*((FE287+EW287)/MAX(FE287+EW287+FF287, 0.1)*$I$11+FF287/MAX(FE287+EW287+FF287, 0.1)*$J$11))/($B$13+$C$13+$F$13)</f>
        <v>0</v>
      </c>
      <c r="DJ287">
        <f>($B$13*$K$11+$C$13*$K$11+$F$13*((FE287+EW287)/MAX(FE287+EW287+FF287, 0.1)*$P$11+FF287/MAX(FE287+EW287+FF287, 0.1)*$Q$11))/($B$13+$C$13+$F$13)</f>
        <v>0</v>
      </c>
      <c r="DK287">
        <v>3.21</v>
      </c>
      <c r="DL287">
        <v>0.5</v>
      </c>
      <c r="DM287" t="s">
        <v>438</v>
      </c>
      <c r="DN287">
        <v>2</v>
      </c>
      <c r="DO287" t="b">
        <v>1</v>
      </c>
      <c r="DP287">
        <v>1759080281.5</v>
      </c>
      <c r="DQ287">
        <v>1200.245925925926</v>
      </c>
      <c r="DR287">
        <v>1244.087407407407</v>
      </c>
      <c r="DS287">
        <v>21.49062222222222</v>
      </c>
      <c r="DT287">
        <v>19.55328148148148</v>
      </c>
      <c r="DU287">
        <v>1200.409259259259</v>
      </c>
      <c r="DV287">
        <v>21.20992222222222</v>
      </c>
      <c r="DW287">
        <v>500.0375925925927</v>
      </c>
      <c r="DX287">
        <v>90.88804444444446</v>
      </c>
      <c r="DY287">
        <v>0.06809806666666668</v>
      </c>
      <c r="DZ287">
        <v>28.58611481481482</v>
      </c>
      <c r="EA287">
        <v>30.00231481481481</v>
      </c>
      <c r="EB287">
        <v>999.9000000000001</v>
      </c>
      <c r="EC287">
        <v>0</v>
      </c>
      <c r="ED287">
        <v>0</v>
      </c>
      <c r="EE287">
        <v>10002.33888888889</v>
      </c>
      <c r="EF287">
        <v>0</v>
      </c>
      <c r="EG287">
        <v>11.01414074074074</v>
      </c>
      <c r="EH287">
        <v>-43.84298518518519</v>
      </c>
      <c r="EI287">
        <v>1226.605925925926</v>
      </c>
      <c r="EJ287">
        <v>1268.89962962963</v>
      </c>
      <c r="EK287">
        <v>1.93735</v>
      </c>
      <c r="EL287">
        <v>1244.087407407407</v>
      </c>
      <c r="EM287">
        <v>19.55328148148148</v>
      </c>
      <c r="EN287">
        <v>1.95324037037037</v>
      </c>
      <c r="EO287">
        <v>1.777158888888889</v>
      </c>
      <c r="EP287">
        <v>17.0702962962963</v>
      </c>
      <c r="EQ287">
        <v>15.58731851851852</v>
      </c>
      <c r="ER287">
        <v>2000.012222222222</v>
      </c>
      <c r="ES287">
        <v>0.9799978888888886</v>
      </c>
      <c r="ET287">
        <v>0.02000181851851852</v>
      </c>
      <c r="EU287">
        <v>0</v>
      </c>
      <c r="EV287">
        <v>479.9410740740742</v>
      </c>
      <c r="EW287">
        <v>5.00078</v>
      </c>
      <c r="EX287">
        <v>9391.320000000002</v>
      </c>
      <c r="EY287">
        <v>16379.73703703704</v>
      </c>
      <c r="EZ287">
        <v>39.63648148148148</v>
      </c>
      <c r="FA287">
        <v>40.53214814814814</v>
      </c>
      <c r="FB287">
        <v>39.83766666666666</v>
      </c>
      <c r="FC287">
        <v>40.13170370370371</v>
      </c>
      <c r="FD287">
        <v>40.53444444444444</v>
      </c>
      <c r="FE287">
        <v>1955.102592592593</v>
      </c>
      <c r="FF287">
        <v>39.9</v>
      </c>
      <c r="FG287">
        <v>0</v>
      </c>
      <c r="FH287">
        <v>1759080281</v>
      </c>
      <c r="FI287">
        <v>0</v>
      </c>
      <c r="FJ287">
        <v>479.9666923076924</v>
      </c>
      <c r="FK287">
        <v>2.719179486741986</v>
      </c>
      <c r="FL287">
        <v>63.19247853511802</v>
      </c>
      <c r="FM287">
        <v>9391.084615384618</v>
      </c>
      <c r="FN287">
        <v>15</v>
      </c>
      <c r="FO287">
        <v>0</v>
      </c>
      <c r="FP287" t="s">
        <v>439</v>
      </c>
      <c r="FQ287">
        <v>1746989605.5</v>
      </c>
      <c r="FR287">
        <v>1746989593.5</v>
      </c>
      <c r="FS287">
        <v>0</v>
      </c>
      <c r="FT287">
        <v>-0.274</v>
      </c>
      <c r="FU287">
        <v>-0.002</v>
      </c>
      <c r="FV287">
        <v>2.549</v>
      </c>
      <c r="FW287">
        <v>0.129</v>
      </c>
      <c r="FX287">
        <v>420</v>
      </c>
      <c r="FY287">
        <v>17</v>
      </c>
      <c r="FZ287">
        <v>0.02</v>
      </c>
      <c r="GA287">
        <v>0.04</v>
      </c>
      <c r="GB287">
        <v>-43.82458749999999</v>
      </c>
      <c r="GC287">
        <v>-0.1188461538460935</v>
      </c>
      <c r="GD287">
        <v>0.1161535216588374</v>
      </c>
      <c r="GE287">
        <v>1</v>
      </c>
      <c r="GF287">
        <v>479.7662352941177</v>
      </c>
      <c r="GG287">
        <v>3.430435453498672</v>
      </c>
      <c r="GH287">
        <v>0.4167819333066104</v>
      </c>
      <c r="GI287">
        <v>0</v>
      </c>
      <c r="GJ287">
        <v>1.94271275</v>
      </c>
      <c r="GK287">
        <v>-0.08412866791744714</v>
      </c>
      <c r="GL287">
        <v>0.008139437016004232</v>
      </c>
      <c r="GM287">
        <v>1</v>
      </c>
      <c r="GN287">
        <v>2</v>
      </c>
      <c r="GO287">
        <v>3</v>
      </c>
      <c r="GP287" t="s">
        <v>446</v>
      </c>
      <c r="GQ287">
        <v>3.10196</v>
      </c>
      <c r="GR287">
        <v>2.72636</v>
      </c>
      <c r="GS287">
        <v>0.18317</v>
      </c>
      <c r="GT287">
        <v>0.187229</v>
      </c>
      <c r="GU287">
        <v>0.100074</v>
      </c>
      <c r="GV287">
        <v>0.09496540000000001</v>
      </c>
      <c r="GW287">
        <v>21333.3</v>
      </c>
      <c r="GX287">
        <v>19288.2</v>
      </c>
      <c r="GY287">
        <v>26681.3</v>
      </c>
      <c r="GZ287">
        <v>23954</v>
      </c>
      <c r="HA287">
        <v>38431.9</v>
      </c>
      <c r="HB287">
        <v>32061.1</v>
      </c>
      <c r="HC287">
        <v>46589.3</v>
      </c>
      <c r="HD287">
        <v>37899.7</v>
      </c>
      <c r="HE287">
        <v>1.86828</v>
      </c>
      <c r="HF287">
        <v>1.86182</v>
      </c>
      <c r="HG287">
        <v>0.128251</v>
      </c>
      <c r="HH287">
        <v>0</v>
      </c>
      <c r="HI287">
        <v>27.9333</v>
      </c>
      <c r="HJ287">
        <v>999.9</v>
      </c>
      <c r="HK287">
        <v>46.8</v>
      </c>
      <c r="HL287">
        <v>31.4</v>
      </c>
      <c r="HM287">
        <v>23.7664</v>
      </c>
      <c r="HN287">
        <v>61.441</v>
      </c>
      <c r="HO287">
        <v>22.1514</v>
      </c>
      <c r="HP287">
        <v>1</v>
      </c>
      <c r="HQ287">
        <v>0.148531</v>
      </c>
      <c r="HR287">
        <v>0.401895</v>
      </c>
      <c r="HS287">
        <v>20.2803</v>
      </c>
      <c r="HT287">
        <v>5.2122</v>
      </c>
      <c r="HU287">
        <v>11.98</v>
      </c>
      <c r="HV287">
        <v>4.9635</v>
      </c>
      <c r="HW287">
        <v>3.2745</v>
      </c>
      <c r="HX287">
        <v>9999</v>
      </c>
      <c r="HY287">
        <v>9999</v>
      </c>
      <c r="HZ287">
        <v>9999</v>
      </c>
      <c r="IA287">
        <v>33</v>
      </c>
      <c r="IB287">
        <v>1.86393</v>
      </c>
      <c r="IC287">
        <v>1.8601</v>
      </c>
      <c r="ID287">
        <v>1.85837</v>
      </c>
      <c r="IE287">
        <v>1.85974</v>
      </c>
      <c r="IF287">
        <v>1.85989</v>
      </c>
      <c r="IG287">
        <v>1.85837</v>
      </c>
      <c r="IH287">
        <v>1.85745</v>
      </c>
      <c r="II287">
        <v>1.85242</v>
      </c>
      <c r="IJ287">
        <v>0</v>
      </c>
      <c r="IK287">
        <v>0</v>
      </c>
      <c r="IL287">
        <v>0</v>
      </c>
      <c r="IM287">
        <v>0</v>
      </c>
      <c r="IN287" t="s">
        <v>441</v>
      </c>
      <c r="IO287" t="s">
        <v>442</v>
      </c>
      <c r="IP287" t="s">
        <v>443</v>
      </c>
      <c r="IQ287" t="s">
        <v>443</v>
      </c>
      <c r="IR287" t="s">
        <v>443</v>
      </c>
      <c r="IS287" t="s">
        <v>443</v>
      </c>
      <c r="IT287">
        <v>0</v>
      </c>
      <c r="IU287">
        <v>100</v>
      </c>
      <c r="IV287">
        <v>100</v>
      </c>
      <c r="IW287">
        <v>-0.13</v>
      </c>
      <c r="IX287">
        <v>0.2806</v>
      </c>
      <c r="IY287">
        <v>-0.819046093373875</v>
      </c>
      <c r="IZ287">
        <v>-0.0008311593448893811</v>
      </c>
      <c r="JA287">
        <v>1.768286430498992E-06</v>
      </c>
      <c r="JB287">
        <v>-5.176383660599935E-10</v>
      </c>
      <c r="JC287">
        <v>0.01793090377665582</v>
      </c>
      <c r="JD287">
        <v>0.002652576625932546</v>
      </c>
      <c r="JE287">
        <v>0.0004569377311329863</v>
      </c>
      <c r="JF287">
        <v>1.003524486243527E-07</v>
      </c>
      <c r="JG287">
        <v>2</v>
      </c>
      <c r="JH287">
        <v>1975</v>
      </c>
      <c r="JI287">
        <v>1</v>
      </c>
      <c r="JJ287">
        <v>26</v>
      </c>
      <c r="JK287">
        <v>201511.4</v>
      </c>
      <c r="JL287">
        <v>201511.6</v>
      </c>
      <c r="JM287">
        <v>2.80029</v>
      </c>
      <c r="JN287">
        <v>2.61719</v>
      </c>
      <c r="JO287">
        <v>1.49658</v>
      </c>
      <c r="JP287">
        <v>2.34497</v>
      </c>
      <c r="JQ287">
        <v>1.54907</v>
      </c>
      <c r="JR287">
        <v>2.33643</v>
      </c>
      <c r="JS287">
        <v>36.34</v>
      </c>
      <c r="JT287">
        <v>24.1751</v>
      </c>
      <c r="JU287">
        <v>18</v>
      </c>
      <c r="JV287">
        <v>483.579</v>
      </c>
      <c r="JW287">
        <v>494.175</v>
      </c>
      <c r="JX287">
        <v>27.097</v>
      </c>
      <c r="JY287">
        <v>29.1761</v>
      </c>
      <c r="JZ287">
        <v>30.0007</v>
      </c>
      <c r="KA287">
        <v>29.3492</v>
      </c>
      <c r="KB287">
        <v>29.3333</v>
      </c>
      <c r="KC287">
        <v>56.1817</v>
      </c>
      <c r="KD287">
        <v>20.1792</v>
      </c>
      <c r="KE287">
        <v>79.14100000000001</v>
      </c>
      <c r="KF287">
        <v>27.0597</v>
      </c>
      <c r="KG287">
        <v>1289.66</v>
      </c>
      <c r="KH287">
        <v>19.5926</v>
      </c>
      <c r="KI287">
        <v>101.866</v>
      </c>
      <c r="KJ287">
        <v>91.3981</v>
      </c>
    </row>
    <row r="288" spans="1:296">
      <c r="A288">
        <v>270</v>
      </c>
      <c r="B288">
        <v>1759080294</v>
      </c>
      <c r="C288">
        <v>7210.900000095367</v>
      </c>
      <c r="D288" t="s">
        <v>985</v>
      </c>
      <c r="E288" t="s">
        <v>986</v>
      </c>
      <c r="F288">
        <v>5</v>
      </c>
      <c r="G288" t="s">
        <v>832</v>
      </c>
      <c r="H288">
        <v>1759080286.214286</v>
      </c>
      <c r="I288">
        <f>(J288)/1000</f>
        <v>0</v>
      </c>
      <c r="J288">
        <f>IF(DO288, AM288, AG288)</f>
        <v>0</v>
      </c>
      <c r="K288">
        <f>IF(DO288, AH288, AF288)</f>
        <v>0</v>
      </c>
      <c r="L288">
        <f>DQ288 - IF(AT288&gt;1, K288*DK288*100.0/(AV288), 0)</f>
        <v>0</v>
      </c>
      <c r="M288">
        <f>((S288-I288/2)*L288-K288)/(S288+I288/2)</f>
        <v>0</v>
      </c>
      <c r="N288">
        <f>M288*(DX288+DY288)/1000.0</f>
        <v>0</v>
      </c>
      <c r="O288">
        <f>(DQ288 - IF(AT288&gt;1, K288*DK288*100.0/(AV288), 0))*(DX288+DY288)/1000.0</f>
        <v>0</v>
      </c>
      <c r="P288">
        <f>2.0/((1/R288-1/Q288)+SIGN(R288)*SQRT((1/R288-1/Q288)*(1/R288-1/Q288) + 4*DL288/((DL288+1)*(DL288+1))*(2*1/R288*1/Q288-1/Q288*1/Q288)))</f>
        <v>0</v>
      </c>
      <c r="Q288">
        <f>IF(LEFT(DM288,1)&lt;&gt;"0",IF(LEFT(DM288,1)="1",3.0,DN288),$D$5+$E$5*(EE288*DX288/($K$5*1000))+$F$5*(EE288*DX288/($K$5*1000))*MAX(MIN(DK288,$J$5),$I$5)*MAX(MIN(DK288,$J$5),$I$5)+$G$5*MAX(MIN(DK288,$J$5),$I$5)*(EE288*DX288/($K$5*1000))+$H$5*(EE288*DX288/($K$5*1000))*(EE288*DX288/($K$5*1000)))</f>
        <v>0</v>
      </c>
      <c r="R288">
        <f>I288*(1000-(1000*0.61365*exp(17.502*V288/(240.97+V288))/(DX288+DY288)+DS288)/2)/(1000*0.61365*exp(17.502*V288/(240.97+V288))/(DX288+DY288)-DS288)</f>
        <v>0</v>
      </c>
      <c r="S288">
        <f>1/((DL288+1)/(P288/1.6)+1/(Q288/1.37)) + DL288/((DL288+1)/(P288/1.6) + DL288/(Q288/1.37))</f>
        <v>0</v>
      </c>
      <c r="T288">
        <f>(DG288*DJ288)</f>
        <v>0</v>
      </c>
      <c r="U288">
        <f>(DZ288+(T288+2*0.95*5.67E-8*(((DZ288+$B$9)+273)^4-(DZ288+273)^4)-44100*I288)/(1.84*29.3*Q288+8*0.95*5.67E-8*(DZ288+273)^3))</f>
        <v>0</v>
      </c>
      <c r="V288">
        <f>($C$9*EA288+$D$9*EB288+$E$9*U288)</f>
        <v>0</v>
      </c>
      <c r="W288">
        <f>0.61365*exp(17.502*V288/(240.97+V288))</f>
        <v>0</v>
      </c>
      <c r="X288">
        <f>(Y288/Z288*100)</f>
        <v>0</v>
      </c>
      <c r="Y288">
        <f>DS288*(DX288+DY288)/1000</f>
        <v>0</v>
      </c>
      <c r="Z288">
        <f>0.61365*exp(17.502*DZ288/(240.97+DZ288))</f>
        <v>0</v>
      </c>
      <c r="AA288">
        <f>(W288-DS288*(DX288+DY288)/1000)</f>
        <v>0</v>
      </c>
      <c r="AB288">
        <f>(-I288*44100)</f>
        <v>0</v>
      </c>
      <c r="AC288">
        <f>2*29.3*Q288*0.92*(DZ288-V288)</f>
        <v>0</v>
      </c>
      <c r="AD288">
        <f>2*0.95*5.67E-8*(((DZ288+$B$9)+273)^4-(V288+273)^4)</f>
        <v>0</v>
      </c>
      <c r="AE288">
        <f>T288+AD288+AB288+AC288</f>
        <v>0</v>
      </c>
      <c r="AF288">
        <f>DW288*AT288*(DR288-DQ288*(1000-AT288*DT288)/(1000-AT288*DS288))/(100*DK288)</f>
        <v>0</v>
      </c>
      <c r="AG288">
        <f>1000*DW288*AT288*(DS288-DT288)/(100*DK288*(1000-AT288*DS288))</f>
        <v>0</v>
      </c>
      <c r="AH288">
        <f>(AI288 - AJ288 - DX288*1E3/(8.314*(DZ288+273.15)) * AL288/DW288 * AK288) * DW288/(100*DK288) * (1000 - DT288)/1000</f>
        <v>0</v>
      </c>
      <c r="AI288">
        <v>1301.201292844608</v>
      </c>
      <c r="AJ288">
        <v>1267.354363636363</v>
      </c>
      <c r="AK288">
        <v>3.376841956541569</v>
      </c>
      <c r="AL288">
        <v>65.07899341637443</v>
      </c>
      <c r="AM288">
        <f>(AO288 - AN288 + DX288*1E3/(8.314*(DZ288+273.15)) * AQ288/DW288 * AP288) * DW288/(100*DK288) * 1000/(1000 - AO288)</f>
        <v>0</v>
      </c>
      <c r="AN288">
        <v>19.56014254032897</v>
      </c>
      <c r="AO288">
        <v>21.47641090909091</v>
      </c>
      <c r="AP288">
        <v>-3.172836680507391E-05</v>
      </c>
      <c r="AQ288">
        <v>105.2538477165729</v>
      </c>
      <c r="AR288">
        <v>0</v>
      </c>
      <c r="AS288">
        <v>0</v>
      </c>
      <c r="AT288">
        <f>IF(AR288*$H$15&gt;=AV288,1.0,(AV288/(AV288-AR288*$H$15)))</f>
        <v>0</v>
      </c>
      <c r="AU288">
        <f>(AT288-1)*100</f>
        <v>0</v>
      </c>
      <c r="AV288">
        <f>MAX(0,($B$15+$C$15*EE288)/(1+$D$15*EE288)*DX288/(DZ288+273)*$E$15)</f>
        <v>0</v>
      </c>
      <c r="AW288" t="s">
        <v>437</v>
      </c>
      <c r="AX288" t="s">
        <v>437</v>
      </c>
      <c r="AY288">
        <v>0</v>
      </c>
      <c r="AZ288">
        <v>0</v>
      </c>
      <c r="BA288">
        <f>1-AY288/AZ288</f>
        <v>0</v>
      </c>
      <c r="BB288">
        <v>0</v>
      </c>
      <c r="BC288" t="s">
        <v>437</v>
      </c>
      <c r="BD288" t="s">
        <v>437</v>
      </c>
      <c r="BE288">
        <v>0</v>
      </c>
      <c r="BF288">
        <v>0</v>
      </c>
      <c r="BG288">
        <f>1-BE288/BF288</f>
        <v>0</v>
      </c>
      <c r="BH288">
        <v>0.5</v>
      </c>
      <c r="BI288">
        <f>DH288</f>
        <v>0</v>
      </c>
      <c r="BJ288">
        <f>K288</f>
        <v>0</v>
      </c>
      <c r="BK288">
        <f>BG288*BH288*BI288</f>
        <v>0</v>
      </c>
      <c r="BL288">
        <f>(BJ288-BB288)/BI288</f>
        <v>0</v>
      </c>
      <c r="BM288">
        <f>(AZ288-BF288)/BF288</f>
        <v>0</v>
      </c>
      <c r="BN288">
        <f>AY288/(BA288+AY288/BF288)</f>
        <v>0</v>
      </c>
      <c r="BO288" t="s">
        <v>437</v>
      </c>
      <c r="BP288">
        <v>0</v>
      </c>
      <c r="BQ288">
        <f>IF(BP288&lt;&gt;0, BP288, BN288)</f>
        <v>0</v>
      </c>
      <c r="BR288">
        <f>1-BQ288/BF288</f>
        <v>0</v>
      </c>
      <c r="BS288">
        <f>(BF288-BE288)/(BF288-BQ288)</f>
        <v>0</v>
      </c>
      <c r="BT288">
        <f>(AZ288-BF288)/(AZ288-BQ288)</f>
        <v>0</v>
      </c>
      <c r="BU288">
        <f>(BF288-BE288)/(BF288-AY288)</f>
        <v>0</v>
      </c>
      <c r="BV288">
        <f>(AZ288-BF288)/(AZ288-AY288)</f>
        <v>0</v>
      </c>
      <c r="BW288">
        <f>(BS288*BQ288/BE288)</f>
        <v>0</v>
      </c>
      <c r="BX288">
        <f>(1-BW288)</f>
        <v>0</v>
      </c>
      <c r="DG288">
        <f>$B$13*EF288+$C$13*EG288+$F$13*ER288*(1-EU288)</f>
        <v>0</v>
      </c>
      <c r="DH288">
        <f>DG288*DI288</f>
        <v>0</v>
      </c>
      <c r="DI288">
        <f>($B$13*$D$11+$C$13*$D$11+$F$13*((FE288+EW288)/MAX(FE288+EW288+FF288, 0.1)*$I$11+FF288/MAX(FE288+EW288+FF288, 0.1)*$J$11))/($B$13+$C$13+$F$13)</f>
        <v>0</v>
      </c>
      <c r="DJ288">
        <f>($B$13*$K$11+$C$13*$K$11+$F$13*((FE288+EW288)/MAX(FE288+EW288+FF288, 0.1)*$P$11+FF288/MAX(FE288+EW288+FF288, 0.1)*$Q$11))/($B$13+$C$13+$F$13)</f>
        <v>0</v>
      </c>
      <c r="DK288">
        <v>3.21</v>
      </c>
      <c r="DL288">
        <v>0.5</v>
      </c>
      <c r="DM288" t="s">
        <v>438</v>
      </c>
      <c r="DN288">
        <v>2</v>
      </c>
      <c r="DO288" t="b">
        <v>1</v>
      </c>
      <c r="DP288">
        <v>1759080286.214286</v>
      </c>
      <c r="DQ288">
        <v>1215.933214285714</v>
      </c>
      <c r="DR288">
        <v>1259.894642857143</v>
      </c>
      <c r="DS288">
        <v>21.486325</v>
      </c>
      <c r="DT288">
        <v>19.55674285714286</v>
      </c>
      <c r="DU288">
        <v>1216.078928571429</v>
      </c>
      <c r="DV288">
        <v>21.20572142857142</v>
      </c>
      <c r="DW288">
        <v>500.0233214285714</v>
      </c>
      <c r="DX288">
        <v>90.88891785714286</v>
      </c>
      <c r="DY288">
        <v>0.06812925714285714</v>
      </c>
      <c r="DZ288">
        <v>28.59101428571429</v>
      </c>
      <c r="EA288">
        <v>30.01624642857142</v>
      </c>
      <c r="EB288">
        <v>999.9000000000002</v>
      </c>
      <c r="EC288">
        <v>0</v>
      </c>
      <c r="ED288">
        <v>0</v>
      </c>
      <c r="EE288">
        <v>10002.51607142857</v>
      </c>
      <c r="EF288">
        <v>0</v>
      </c>
      <c r="EG288">
        <v>11.00478214285714</v>
      </c>
      <c r="EH288">
        <v>-43.962325</v>
      </c>
      <c r="EI288">
        <v>1242.632857142857</v>
      </c>
      <c r="EJ288">
        <v>1285.027142857143</v>
      </c>
      <c r="EK288">
        <v>1.929593928571428</v>
      </c>
      <c r="EL288">
        <v>1259.894642857143</v>
      </c>
      <c r="EM288">
        <v>19.55674285714286</v>
      </c>
      <c r="EN288">
        <v>1.952868571428571</v>
      </c>
      <c r="EO288">
        <v>1.777490714285714</v>
      </c>
      <c r="EP288">
        <v>17.06729285714285</v>
      </c>
      <c r="EQ288">
        <v>15.59022857142857</v>
      </c>
      <c r="ER288">
        <v>2000.003928571428</v>
      </c>
      <c r="ES288">
        <v>0.9799977857142854</v>
      </c>
      <c r="ET288">
        <v>0.02000193214285714</v>
      </c>
      <c r="EU288">
        <v>0</v>
      </c>
      <c r="EV288">
        <v>480.1717142857142</v>
      </c>
      <c r="EW288">
        <v>5.00078</v>
      </c>
      <c r="EX288">
        <v>9396.337857142857</v>
      </c>
      <c r="EY288">
        <v>16379.67142857143</v>
      </c>
      <c r="EZ288">
        <v>39.63596428571429</v>
      </c>
      <c r="FA288">
        <v>40.53992857142857</v>
      </c>
      <c r="FB288">
        <v>39.83464285714285</v>
      </c>
      <c r="FC288">
        <v>40.13814285714285</v>
      </c>
      <c r="FD288">
        <v>40.53767857142856</v>
      </c>
      <c r="FE288">
        <v>1955.094285714286</v>
      </c>
      <c r="FF288">
        <v>39.9</v>
      </c>
      <c r="FG288">
        <v>0</v>
      </c>
      <c r="FH288">
        <v>1759080286.4</v>
      </c>
      <c r="FI288">
        <v>0</v>
      </c>
      <c r="FJ288">
        <v>480.2426</v>
      </c>
      <c r="FK288">
        <v>4.058000002586329</v>
      </c>
      <c r="FL288">
        <v>70.89153834379097</v>
      </c>
      <c r="FM288">
        <v>9397.154399999999</v>
      </c>
      <c r="FN288">
        <v>15</v>
      </c>
      <c r="FO288">
        <v>0</v>
      </c>
      <c r="FP288" t="s">
        <v>439</v>
      </c>
      <c r="FQ288">
        <v>1746989605.5</v>
      </c>
      <c r="FR288">
        <v>1746989593.5</v>
      </c>
      <c r="FS288">
        <v>0</v>
      </c>
      <c r="FT288">
        <v>-0.274</v>
      </c>
      <c r="FU288">
        <v>-0.002</v>
      </c>
      <c r="FV288">
        <v>2.549</v>
      </c>
      <c r="FW288">
        <v>0.129</v>
      </c>
      <c r="FX288">
        <v>420</v>
      </c>
      <c r="FY288">
        <v>17</v>
      </c>
      <c r="FZ288">
        <v>0.02</v>
      </c>
      <c r="GA288">
        <v>0.04</v>
      </c>
      <c r="GB288">
        <v>-43.89961707317073</v>
      </c>
      <c r="GC288">
        <v>-1.144682926829334</v>
      </c>
      <c r="GD288">
        <v>0.181971269378544</v>
      </c>
      <c r="GE288">
        <v>0</v>
      </c>
      <c r="GF288">
        <v>480.0660294117647</v>
      </c>
      <c r="GG288">
        <v>2.739908330734442</v>
      </c>
      <c r="GH288">
        <v>0.3478570096101971</v>
      </c>
      <c r="GI288">
        <v>0</v>
      </c>
      <c r="GJ288">
        <v>1.934531463414634</v>
      </c>
      <c r="GK288">
        <v>-0.09583379790940151</v>
      </c>
      <c r="GL288">
        <v>0.009512412317720492</v>
      </c>
      <c r="GM288">
        <v>1</v>
      </c>
      <c r="GN288">
        <v>1</v>
      </c>
      <c r="GO288">
        <v>3</v>
      </c>
      <c r="GP288" t="s">
        <v>455</v>
      </c>
      <c r="GQ288">
        <v>3.10213</v>
      </c>
      <c r="GR288">
        <v>2.72641</v>
      </c>
      <c r="GS288">
        <v>0.184686</v>
      </c>
      <c r="GT288">
        <v>0.18875</v>
      </c>
      <c r="GU288">
        <v>0.100041</v>
      </c>
      <c r="GV288">
        <v>0.09496540000000001</v>
      </c>
      <c r="GW288">
        <v>21293.5</v>
      </c>
      <c r="GX288">
        <v>19252.1</v>
      </c>
      <c r="GY288">
        <v>26681.2</v>
      </c>
      <c r="GZ288">
        <v>23954</v>
      </c>
      <c r="HA288">
        <v>38433.2</v>
      </c>
      <c r="HB288">
        <v>32061</v>
      </c>
      <c r="HC288">
        <v>46589</v>
      </c>
      <c r="HD288">
        <v>37899.3</v>
      </c>
      <c r="HE288">
        <v>1.8682</v>
      </c>
      <c r="HF288">
        <v>1.86175</v>
      </c>
      <c r="HG288">
        <v>0.128254</v>
      </c>
      <c r="HH288">
        <v>0</v>
      </c>
      <c r="HI288">
        <v>27.9369</v>
      </c>
      <c r="HJ288">
        <v>999.9</v>
      </c>
      <c r="HK288">
        <v>46.8</v>
      </c>
      <c r="HL288">
        <v>31.4</v>
      </c>
      <c r="HM288">
        <v>23.7649</v>
      </c>
      <c r="HN288">
        <v>61.391</v>
      </c>
      <c r="HO288">
        <v>22.0994</v>
      </c>
      <c r="HP288">
        <v>1</v>
      </c>
      <c r="HQ288">
        <v>0.148648</v>
      </c>
      <c r="HR288">
        <v>0.409229</v>
      </c>
      <c r="HS288">
        <v>20.2802</v>
      </c>
      <c r="HT288">
        <v>5.21205</v>
      </c>
      <c r="HU288">
        <v>11.98</v>
      </c>
      <c r="HV288">
        <v>4.96345</v>
      </c>
      <c r="HW288">
        <v>3.2745</v>
      </c>
      <c r="HX288">
        <v>9999</v>
      </c>
      <c r="HY288">
        <v>9999</v>
      </c>
      <c r="HZ288">
        <v>9999</v>
      </c>
      <c r="IA288">
        <v>33</v>
      </c>
      <c r="IB288">
        <v>1.86397</v>
      </c>
      <c r="IC288">
        <v>1.86009</v>
      </c>
      <c r="ID288">
        <v>1.85837</v>
      </c>
      <c r="IE288">
        <v>1.85974</v>
      </c>
      <c r="IF288">
        <v>1.85989</v>
      </c>
      <c r="IG288">
        <v>1.85837</v>
      </c>
      <c r="IH288">
        <v>1.85745</v>
      </c>
      <c r="II288">
        <v>1.85242</v>
      </c>
      <c r="IJ288">
        <v>0</v>
      </c>
      <c r="IK288">
        <v>0</v>
      </c>
      <c r="IL288">
        <v>0</v>
      </c>
      <c r="IM288">
        <v>0</v>
      </c>
      <c r="IN288" t="s">
        <v>441</v>
      </c>
      <c r="IO288" t="s">
        <v>442</v>
      </c>
      <c r="IP288" t="s">
        <v>443</v>
      </c>
      <c r="IQ288" t="s">
        <v>443</v>
      </c>
      <c r="IR288" t="s">
        <v>443</v>
      </c>
      <c r="IS288" t="s">
        <v>443</v>
      </c>
      <c r="IT288">
        <v>0</v>
      </c>
      <c r="IU288">
        <v>100</v>
      </c>
      <c r="IV288">
        <v>100</v>
      </c>
      <c r="IW288">
        <v>-0.11</v>
      </c>
      <c r="IX288">
        <v>0.2803</v>
      </c>
      <c r="IY288">
        <v>-0.819046093373875</v>
      </c>
      <c r="IZ288">
        <v>-0.0008311593448893811</v>
      </c>
      <c r="JA288">
        <v>1.768286430498992E-06</v>
      </c>
      <c r="JB288">
        <v>-5.176383660599935E-10</v>
      </c>
      <c r="JC288">
        <v>0.01793090377665582</v>
      </c>
      <c r="JD288">
        <v>0.002652576625932546</v>
      </c>
      <c r="JE288">
        <v>0.0004569377311329863</v>
      </c>
      <c r="JF288">
        <v>1.003524486243527E-07</v>
      </c>
      <c r="JG288">
        <v>2</v>
      </c>
      <c r="JH288">
        <v>1975</v>
      </c>
      <c r="JI288">
        <v>1</v>
      </c>
      <c r="JJ288">
        <v>26</v>
      </c>
      <c r="JK288">
        <v>201511.5</v>
      </c>
      <c r="JL288">
        <v>201511.7</v>
      </c>
      <c r="JM288">
        <v>2.82715</v>
      </c>
      <c r="JN288">
        <v>2.61719</v>
      </c>
      <c r="JO288">
        <v>1.49658</v>
      </c>
      <c r="JP288">
        <v>2.34497</v>
      </c>
      <c r="JQ288">
        <v>1.54907</v>
      </c>
      <c r="JR288">
        <v>2.3877</v>
      </c>
      <c r="JS288">
        <v>36.34</v>
      </c>
      <c r="JT288">
        <v>24.1751</v>
      </c>
      <c r="JU288">
        <v>18</v>
      </c>
      <c r="JV288">
        <v>483.545</v>
      </c>
      <c r="JW288">
        <v>494.141</v>
      </c>
      <c r="JX288">
        <v>27.0623</v>
      </c>
      <c r="JY288">
        <v>29.1762</v>
      </c>
      <c r="JZ288">
        <v>30.0004</v>
      </c>
      <c r="KA288">
        <v>29.3506</v>
      </c>
      <c r="KB288">
        <v>29.3352</v>
      </c>
      <c r="KC288">
        <v>56.7237</v>
      </c>
      <c r="KD288">
        <v>20.1792</v>
      </c>
      <c r="KE288">
        <v>79.14100000000001</v>
      </c>
      <c r="KF288">
        <v>27.0361</v>
      </c>
      <c r="KG288">
        <v>1309.69</v>
      </c>
      <c r="KH288">
        <v>19.6111</v>
      </c>
      <c r="KI288">
        <v>101.865</v>
      </c>
      <c r="KJ288">
        <v>91.3976</v>
      </c>
    </row>
    <row r="289" spans="1:296">
      <c r="A289">
        <v>271</v>
      </c>
      <c r="B289">
        <v>1759080299</v>
      </c>
      <c r="C289">
        <v>7215.900000095367</v>
      </c>
      <c r="D289" t="s">
        <v>987</v>
      </c>
      <c r="E289" t="s">
        <v>988</v>
      </c>
      <c r="F289">
        <v>5</v>
      </c>
      <c r="G289" t="s">
        <v>832</v>
      </c>
      <c r="H289">
        <v>1759080291.5</v>
      </c>
      <c r="I289">
        <f>(J289)/1000</f>
        <v>0</v>
      </c>
      <c r="J289">
        <f>IF(DO289, AM289, AG289)</f>
        <v>0</v>
      </c>
      <c r="K289">
        <f>IF(DO289, AH289, AF289)</f>
        <v>0</v>
      </c>
      <c r="L289">
        <f>DQ289 - IF(AT289&gt;1, K289*DK289*100.0/(AV289), 0)</f>
        <v>0</v>
      </c>
      <c r="M289">
        <f>((S289-I289/2)*L289-K289)/(S289+I289/2)</f>
        <v>0</v>
      </c>
      <c r="N289">
        <f>M289*(DX289+DY289)/1000.0</f>
        <v>0</v>
      </c>
      <c r="O289">
        <f>(DQ289 - IF(AT289&gt;1, K289*DK289*100.0/(AV289), 0))*(DX289+DY289)/1000.0</f>
        <v>0</v>
      </c>
      <c r="P289">
        <f>2.0/((1/R289-1/Q289)+SIGN(R289)*SQRT((1/R289-1/Q289)*(1/R289-1/Q289) + 4*DL289/((DL289+1)*(DL289+1))*(2*1/R289*1/Q289-1/Q289*1/Q289)))</f>
        <v>0</v>
      </c>
      <c r="Q289">
        <f>IF(LEFT(DM289,1)&lt;&gt;"0",IF(LEFT(DM289,1)="1",3.0,DN289),$D$5+$E$5*(EE289*DX289/($K$5*1000))+$F$5*(EE289*DX289/($K$5*1000))*MAX(MIN(DK289,$J$5),$I$5)*MAX(MIN(DK289,$J$5),$I$5)+$G$5*MAX(MIN(DK289,$J$5),$I$5)*(EE289*DX289/($K$5*1000))+$H$5*(EE289*DX289/($K$5*1000))*(EE289*DX289/($K$5*1000)))</f>
        <v>0</v>
      </c>
      <c r="R289">
        <f>I289*(1000-(1000*0.61365*exp(17.502*V289/(240.97+V289))/(DX289+DY289)+DS289)/2)/(1000*0.61365*exp(17.502*V289/(240.97+V289))/(DX289+DY289)-DS289)</f>
        <v>0</v>
      </c>
      <c r="S289">
        <f>1/((DL289+1)/(P289/1.6)+1/(Q289/1.37)) + DL289/((DL289+1)/(P289/1.6) + DL289/(Q289/1.37))</f>
        <v>0</v>
      </c>
      <c r="T289">
        <f>(DG289*DJ289)</f>
        <v>0</v>
      </c>
      <c r="U289">
        <f>(DZ289+(T289+2*0.95*5.67E-8*(((DZ289+$B$9)+273)^4-(DZ289+273)^4)-44100*I289)/(1.84*29.3*Q289+8*0.95*5.67E-8*(DZ289+273)^3))</f>
        <v>0</v>
      </c>
      <c r="V289">
        <f>($C$9*EA289+$D$9*EB289+$E$9*U289)</f>
        <v>0</v>
      </c>
      <c r="W289">
        <f>0.61365*exp(17.502*V289/(240.97+V289))</f>
        <v>0</v>
      </c>
      <c r="X289">
        <f>(Y289/Z289*100)</f>
        <v>0</v>
      </c>
      <c r="Y289">
        <f>DS289*(DX289+DY289)/1000</f>
        <v>0</v>
      </c>
      <c r="Z289">
        <f>0.61365*exp(17.502*DZ289/(240.97+DZ289))</f>
        <v>0</v>
      </c>
      <c r="AA289">
        <f>(W289-DS289*(DX289+DY289)/1000)</f>
        <v>0</v>
      </c>
      <c r="AB289">
        <f>(-I289*44100)</f>
        <v>0</v>
      </c>
      <c r="AC289">
        <f>2*29.3*Q289*0.92*(DZ289-V289)</f>
        <v>0</v>
      </c>
      <c r="AD289">
        <f>2*0.95*5.67E-8*(((DZ289+$B$9)+273)^4-(V289+273)^4)</f>
        <v>0</v>
      </c>
      <c r="AE289">
        <f>T289+AD289+AB289+AC289</f>
        <v>0</v>
      </c>
      <c r="AF289">
        <f>DW289*AT289*(DR289-DQ289*(1000-AT289*DT289)/(1000-AT289*DS289))/(100*DK289)</f>
        <v>0</v>
      </c>
      <c r="AG289">
        <f>1000*DW289*AT289*(DS289-DT289)/(100*DK289*(1000-AT289*DS289))</f>
        <v>0</v>
      </c>
      <c r="AH289">
        <f>(AI289 - AJ289 - DX289*1E3/(8.314*(DZ289+273.15)) * AL289/DW289 * AK289) * DW289/(100*DK289) * (1000 - DT289)/1000</f>
        <v>0</v>
      </c>
      <c r="AI289">
        <v>1318.168798585564</v>
      </c>
      <c r="AJ289">
        <v>1284.475757575757</v>
      </c>
      <c r="AK289">
        <v>3.421979025795216</v>
      </c>
      <c r="AL289">
        <v>65.07899341637443</v>
      </c>
      <c r="AM289">
        <f>(AO289 - AN289 + DX289*1E3/(8.314*(DZ289+273.15)) * AQ289/DW289 * AP289) * DW289/(100*DK289) * 1000/(1000 - AO289)</f>
        <v>0</v>
      </c>
      <c r="AN289">
        <v>19.56354266131213</v>
      </c>
      <c r="AO289">
        <v>21.46822484848484</v>
      </c>
      <c r="AP289">
        <v>-3.428112589772961E-05</v>
      </c>
      <c r="AQ289">
        <v>105.2538477165729</v>
      </c>
      <c r="AR289">
        <v>0</v>
      </c>
      <c r="AS289">
        <v>0</v>
      </c>
      <c r="AT289">
        <f>IF(AR289*$H$15&gt;=AV289,1.0,(AV289/(AV289-AR289*$H$15)))</f>
        <v>0</v>
      </c>
      <c r="AU289">
        <f>(AT289-1)*100</f>
        <v>0</v>
      </c>
      <c r="AV289">
        <f>MAX(0,($B$15+$C$15*EE289)/(1+$D$15*EE289)*DX289/(DZ289+273)*$E$15)</f>
        <v>0</v>
      </c>
      <c r="AW289" t="s">
        <v>437</v>
      </c>
      <c r="AX289" t="s">
        <v>437</v>
      </c>
      <c r="AY289">
        <v>0</v>
      </c>
      <c r="AZ289">
        <v>0</v>
      </c>
      <c r="BA289">
        <f>1-AY289/AZ289</f>
        <v>0</v>
      </c>
      <c r="BB289">
        <v>0</v>
      </c>
      <c r="BC289" t="s">
        <v>437</v>
      </c>
      <c r="BD289" t="s">
        <v>437</v>
      </c>
      <c r="BE289">
        <v>0</v>
      </c>
      <c r="BF289">
        <v>0</v>
      </c>
      <c r="BG289">
        <f>1-BE289/BF289</f>
        <v>0</v>
      </c>
      <c r="BH289">
        <v>0.5</v>
      </c>
      <c r="BI289">
        <f>DH289</f>
        <v>0</v>
      </c>
      <c r="BJ289">
        <f>K289</f>
        <v>0</v>
      </c>
      <c r="BK289">
        <f>BG289*BH289*BI289</f>
        <v>0</v>
      </c>
      <c r="BL289">
        <f>(BJ289-BB289)/BI289</f>
        <v>0</v>
      </c>
      <c r="BM289">
        <f>(AZ289-BF289)/BF289</f>
        <v>0</v>
      </c>
      <c r="BN289">
        <f>AY289/(BA289+AY289/BF289)</f>
        <v>0</v>
      </c>
      <c r="BO289" t="s">
        <v>437</v>
      </c>
      <c r="BP289">
        <v>0</v>
      </c>
      <c r="BQ289">
        <f>IF(BP289&lt;&gt;0, BP289, BN289)</f>
        <v>0</v>
      </c>
      <c r="BR289">
        <f>1-BQ289/BF289</f>
        <v>0</v>
      </c>
      <c r="BS289">
        <f>(BF289-BE289)/(BF289-BQ289)</f>
        <v>0</v>
      </c>
      <c r="BT289">
        <f>(AZ289-BF289)/(AZ289-BQ289)</f>
        <v>0</v>
      </c>
      <c r="BU289">
        <f>(BF289-BE289)/(BF289-AY289)</f>
        <v>0</v>
      </c>
      <c r="BV289">
        <f>(AZ289-BF289)/(AZ289-AY289)</f>
        <v>0</v>
      </c>
      <c r="BW289">
        <f>(BS289*BQ289/BE289)</f>
        <v>0</v>
      </c>
      <c r="BX289">
        <f>(1-BW289)</f>
        <v>0</v>
      </c>
      <c r="DG289">
        <f>$B$13*EF289+$C$13*EG289+$F$13*ER289*(1-EU289)</f>
        <v>0</v>
      </c>
      <c r="DH289">
        <f>DG289*DI289</f>
        <v>0</v>
      </c>
      <c r="DI289">
        <f>($B$13*$D$11+$C$13*$D$11+$F$13*((FE289+EW289)/MAX(FE289+EW289+FF289, 0.1)*$I$11+FF289/MAX(FE289+EW289+FF289, 0.1)*$J$11))/($B$13+$C$13+$F$13)</f>
        <v>0</v>
      </c>
      <c r="DJ289">
        <f>($B$13*$K$11+$C$13*$K$11+$F$13*((FE289+EW289)/MAX(FE289+EW289+FF289, 0.1)*$P$11+FF289/MAX(FE289+EW289+FF289, 0.1)*$Q$11))/($B$13+$C$13+$F$13)</f>
        <v>0</v>
      </c>
      <c r="DK289">
        <v>3.21</v>
      </c>
      <c r="DL289">
        <v>0.5</v>
      </c>
      <c r="DM289" t="s">
        <v>438</v>
      </c>
      <c r="DN289">
        <v>2</v>
      </c>
      <c r="DO289" t="b">
        <v>1</v>
      </c>
      <c r="DP289">
        <v>1759080291.5</v>
      </c>
      <c r="DQ289">
        <v>1233.54962962963</v>
      </c>
      <c r="DR289">
        <v>1277.565925925926</v>
      </c>
      <c r="DS289">
        <v>21.47962222222223</v>
      </c>
      <c r="DT289">
        <v>19.55995925925926</v>
      </c>
      <c r="DU289">
        <v>1233.674814814815</v>
      </c>
      <c r="DV289">
        <v>21.19915555555556</v>
      </c>
      <c r="DW289">
        <v>500.0058518518519</v>
      </c>
      <c r="DX289">
        <v>90.88945555555556</v>
      </c>
      <c r="DY289">
        <v>0.06818820370370371</v>
      </c>
      <c r="DZ289">
        <v>28.5952925925926</v>
      </c>
      <c r="EA289">
        <v>30.02084814814815</v>
      </c>
      <c r="EB289">
        <v>999.9000000000001</v>
      </c>
      <c r="EC289">
        <v>0</v>
      </c>
      <c r="ED289">
        <v>0</v>
      </c>
      <c r="EE289">
        <v>9996.519629629631</v>
      </c>
      <c r="EF289">
        <v>0</v>
      </c>
      <c r="EG289">
        <v>10.99674444444445</v>
      </c>
      <c r="EH289">
        <v>-44.01718518518518</v>
      </c>
      <c r="EI289">
        <v>1260.627037037037</v>
      </c>
      <c r="EJ289">
        <v>1303.054814814815</v>
      </c>
      <c r="EK289">
        <v>1.919670740740741</v>
      </c>
      <c r="EL289">
        <v>1277.565925925926</v>
      </c>
      <c r="EM289">
        <v>19.55995925925926</v>
      </c>
      <c r="EN289">
        <v>1.952271111111111</v>
      </c>
      <c r="EO289">
        <v>1.777793333333334</v>
      </c>
      <c r="EP289">
        <v>17.06245925925926</v>
      </c>
      <c r="EQ289">
        <v>15.59289259259259</v>
      </c>
      <c r="ER289">
        <v>2000.018518518519</v>
      </c>
      <c r="ES289">
        <v>0.9799978888888886</v>
      </c>
      <c r="ET289">
        <v>0.02000182962962962</v>
      </c>
      <c r="EU289">
        <v>0</v>
      </c>
      <c r="EV289">
        <v>480.4834074074075</v>
      </c>
      <c r="EW289">
        <v>5.00078</v>
      </c>
      <c r="EX289">
        <v>9402.477777777778</v>
      </c>
      <c r="EY289">
        <v>16379.78148148148</v>
      </c>
      <c r="EZ289">
        <v>39.6571111111111</v>
      </c>
      <c r="FA289">
        <v>40.54599999999999</v>
      </c>
      <c r="FB289">
        <v>39.81925925925925</v>
      </c>
      <c r="FC289">
        <v>40.17111111111111</v>
      </c>
      <c r="FD289">
        <v>40.55066666666666</v>
      </c>
      <c r="FE289">
        <v>1955.108518518518</v>
      </c>
      <c r="FF289">
        <v>39.9</v>
      </c>
      <c r="FG289">
        <v>0</v>
      </c>
      <c r="FH289">
        <v>1759080291.2</v>
      </c>
      <c r="FI289">
        <v>0</v>
      </c>
      <c r="FJ289">
        <v>480.52228</v>
      </c>
      <c r="FK289">
        <v>3.168230773118723</v>
      </c>
      <c r="FL289">
        <v>67.77307693653144</v>
      </c>
      <c r="FM289">
        <v>9402.722</v>
      </c>
      <c r="FN289">
        <v>15</v>
      </c>
      <c r="FO289">
        <v>0</v>
      </c>
      <c r="FP289" t="s">
        <v>439</v>
      </c>
      <c r="FQ289">
        <v>1746989605.5</v>
      </c>
      <c r="FR289">
        <v>1746989593.5</v>
      </c>
      <c r="FS289">
        <v>0</v>
      </c>
      <c r="FT289">
        <v>-0.274</v>
      </c>
      <c r="FU289">
        <v>-0.002</v>
      </c>
      <c r="FV289">
        <v>2.549</v>
      </c>
      <c r="FW289">
        <v>0.129</v>
      </c>
      <c r="FX289">
        <v>420</v>
      </c>
      <c r="FY289">
        <v>17</v>
      </c>
      <c r="FZ289">
        <v>0.02</v>
      </c>
      <c r="GA289">
        <v>0.04</v>
      </c>
      <c r="GB289">
        <v>-43.99638780487805</v>
      </c>
      <c r="GC289">
        <v>-0.9149770034842774</v>
      </c>
      <c r="GD289">
        <v>0.1762970375843994</v>
      </c>
      <c r="GE289">
        <v>0</v>
      </c>
      <c r="GF289">
        <v>480.3309705882353</v>
      </c>
      <c r="GG289">
        <v>3.695935838573813</v>
      </c>
      <c r="GH289">
        <v>0.41621356829045</v>
      </c>
      <c r="GI289">
        <v>0</v>
      </c>
      <c r="GJ289">
        <v>1.925925609756098</v>
      </c>
      <c r="GK289">
        <v>-0.1103090592334465</v>
      </c>
      <c r="GL289">
        <v>0.01094538772420036</v>
      </c>
      <c r="GM289">
        <v>0</v>
      </c>
      <c r="GN289">
        <v>0</v>
      </c>
      <c r="GO289">
        <v>3</v>
      </c>
      <c r="GP289" t="s">
        <v>458</v>
      </c>
      <c r="GQ289">
        <v>3.10192</v>
      </c>
      <c r="GR289">
        <v>2.72626</v>
      </c>
      <c r="GS289">
        <v>0.186209</v>
      </c>
      <c r="GT289">
        <v>0.190217</v>
      </c>
      <c r="GU289">
        <v>0.100014</v>
      </c>
      <c r="GV289">
        <v>0.09497990000000001</v>
      </c>
      <c r="GW289">
        <v>21253.8</v>
      </c>
      <c r="GX289">
        <v>19217.2</v>
      </c>
      <c r="GY289">
        <v>26681.3</v>
      </c>
      <c r="GZ289">
        <v>23954</v>
      </c>
      <c r="HA289">
        <v>38434.7</v>
      </c>
      <c r="HB289">
        <v>32060.6</v>
      </c>
      <c r="HC289">
        <v>46589.1</v>
      </c>
      <c r="HD289">
        <v>37899.3</v>
      </c>
      <c r="HE289">
        <v>1.86828</v>
      </c>
      <c r="HF289">
        <v>1.86205</v>
      </c>
      <c r="HG289">
        <v>0.12758</v>
      </c>
      <c r="HH289">
        <v>0</v>
      </c>
      <c r="HI289">
        <v>27.9399</v>
      </c>
      <c r="HJ289">
        <v>999.9</v>
      </c>
      <c r="HK289">
        <v>46.8</v>
      </c>
      <c r="HL289">
        <v>31.4</v>
      </c>
      <c r="HM289">
        <v>23.7647</v>
      </c>
      <c r="HN289">
        <v>61.821</v>
      </c>
      <c r="HO289">
        <v>22.0192</v>
      </c>
      <c r="HP289">
        <v>1</v>
      </c>
      <c r="HQ289">
        <v>0.148694</v>
      </c>
      <c r="HR289">
        <v>0.409365</v>
      </c>
      <c r="HS289">
        <v>20.2801</v>
      </c>
      <c r="HT289">
        <v>5.21205</v>
      </c>
      <c r="HU289">
        <v>11.9798</v>
      </c>
      <c r="HV289">
        <v>4.96355</v>
      </c>
      <c r="HW289">
        <v>3.27455</v>
      </c>
      <c r="HX289">
        <v>9999</v>
      </c>
      <c r="HY289">
        <v>9999</v>
      </c>
      <c r="HZ289">
        <v>9999</v>
      </c>
      <c r="IA289">
        <v>33</v>
      </c>
      <c r="IB289">
        <v>1.86397</v>
      </c>
      <c r="IC289">
        <v>1.8601</v>
      </c>
      <c r="ID289">
        <v>1.85837</v>
      </c>
      <c r="IE289">
        <v>1.85974</v>
      </c>
      <c r="IF289">
        <v>1.85989</v>
      </c>
      <c r="IG289">
        <v>1.85837</v>
      </c>
      <c r="IH289">
        <v>1.85745</v>
      </c>
      <c r="II289">
        <v>1.85242</v>
      </c>
      <c r="IJ289">
        <v>0</v>
      </c>
      <c r="IK289">
        <v>0</v>
      </c>
      <c r="IL289">
        <v>0</v>
      </c>
      <c r="IM289">
        <v>0</v>
      </c>
      <c r="IN289" t="s">
        <v>441</v>
      </c>
      <c r="IO289" t="s">
        <v>442</v>
      </c>
      <c r="IP289" t="s">
        <v>443</v>
      </c>
      <c r="IQ289" t="s">
        <v>443</v>
      </c>
      <c r="IR289" t="s">
        <v>443</v>
      </c>
      <c r="IS289" t="s">
        <v>443</v>
      </c>
      <c r="IT289">
        <v>0</v>
      </c>
      <c r="IU289">
        <v>100</v>
      </c>
      <c r="IV289">
        <v>100</v>
      </c>
      <c r="IW289">
        <v>-0.1</v>
      </c>
      <c r="IX289">
        <v>0.2802</v>
      </c>
      <c r="IY289">
        <v>-0.819046093373875</v>
      </c>
      <c r="IZ289">
        <v>-0.0008311593448893811</v>
      </c>
      <c r="JA289">
        <v>1.768286430498992E-06</v>
      </c>
      <c r="JB289">
        <v>-5.176383660599935E-10</v>
      </c>
      <c r="JC289">
        <v>0.01793090377665582</v>
      </c>
      <c r="JD289">
        <v>0.002652576625932546</v>
      </c>
      <c r="JE289">
        <v>0.0004569377311329863</v>
      </c>
      <c r="JF289">
        <v>1.003524486243527E-07</v>
      </c>
      <c r="JG289">
        <v>2</v>
      </c>
      <c r="JH289">
        <v>1975</v>
      </c>
      <c r="JI289">
        <v>1</v>
      </c>
      <c r="JJ289">
        <v>26</v>
      </c>
      <c r="JK289">
        <v>201511.6</v>
      </c>
      <c r="JL289">
        <v>201511.8</v>
      </c>
      <c r="JM289">
        <v>2.85889</v>
      </c>
      <c r="JN289">
        <v>2.61597</v>
      </c>
      <c r="JO289">
        <v>1.49658</v>
      </c>
      <c r="JP289">
        <v>2.34497</v>
      </c>
      <c r="JQ289">
        <v>1.54907</v>
      </c>
      <c r="JR289">
        <v>2.40234</v>
      </c>
      <c r="JS289">
        <v>36.34</v>
      </c>
      <c r="JT289">
        <v>24.1751</v>
      </c>
      <c r="JU289">
        <v>18</v>
      </c>
      <c r="JV289">
        <v>483.598</v>
      </c>
      <c r="JW289">
        <v>494.355</v>
      </c>
      <c r="JX289">
        <v>27.0336</v>
      </c>
      <c r="JY289">
        <v>29.1786</v>
      </c>
      <c r="JZ289">
        <v>30.0003</v>
      </c>
      <c r="KA289">
        <v>29.3517</v>
      </c>
      <c r="KB289">
        <v>29.3371</v>
      </c>
      <c r="KC289">
        <v>57.3519</v>
      </c>
      <c r="KD289">
        <v>20.1792</v>
      </c>
      <c r="KE289">
        <v>79.14100000000001</v>
      </c>
      <c r="KF289">
        <v>27.017</v>
      </c>
      <c r="KG289">
        <v>1323.09</v>
      </c>
      <c r="KH289">
        <v>19.6306</v>
      </c>
      <c r="KI289">
        <v>101.865</v>
      </c>
      <c r="KJ289">
        <v>91.39749999999999</v>
      </c>
    </row>
    <row r="290" spans="1:296">
      <c r="A290">
        <v>272</v>
      </c>
      <c r="B290">
        <v>1759080304</v>
      </c>
      <c r="C290">
        <v>7220.900000095367</v>
      </c>
      <c r="D290" t="s">
        <v>989</v>
      </c>
      <c r="E290" t="s">
        <v>990</v>
      </c>
      <c r="F290">
        <v>5</v>
      </c>
      <c r="G290" t="s">
        <v>832</v>
      </c>
      <c r="H290">
        <v>1759080296.214286</v>
      </c>
      <c r="I290">
        <f>(J290)/1000</f>
        <v>0</v>
      </c>
      <c r="J290">
        <f>IF(DO290, AM290, AG290)</f>
        <v>0</v>
      </c>
      <c r="K290">
        <f>IF(DO290, AH290, AF290)</f>
        <v>0</v>
      </c>
      <c r="L290">
        <f>DQ290 - IF(AT290&gt;1, K290*DK290*100.0/(AV290), 0)</f>
        <v>0</v>
      </c>
      <c r="M290">
        <f>((S290-I290/2)*L290-K290)/(S290+I290/2)</f>
        <v>0</v>
      </c>
      <c r="N290">
        <f>M290*(DX290+DY290)/1000.0</f>
        <v>0</v>
      </c>
      <c r="O290">
        <f>(DQ290 - IF(AT290&gt;1, K290*DK290*100.0/(AV290), 0))*(DX290+DY290)/1000.0</f>
        <v>0</v>
      </c>
      <c r="P290">
        <f>2.0/((1/R290-1/Q290)+SIGN(R290)*SQRT((1/R290-1/Q290)*(1/R290-1/Q290) + 4*DL290/((DL290+1)*(DL290+1))*(2*1/R290*1/Q290-1/Q290*1/Q290)))</f>
        <v>0</v>
      </c>
      <c r="Q290">
        <f>IF(LEFT(DM290,1)&lt;&gt;"0",IF(LEFT(DM290,1)="1",3.0,DN290),$D$5+$E$5*(EE290*DX290/($K$5*1000))+$F$5*(EE290*DX290/($K$5*1000))*MAX(MIN(DK290,$J$5),$I$5)*MAX(MIN(DK290,$J$5),$I$5)+$G$5*MAX(MIN(DK290,$J$5),$I$5)*(EE290*DX290/($K$5*1000))+$H$5*(EE290*DX290/($K$5*1000))*(EE290*DX290/($K$5*1000)))</f>
        <v>0</v>
      </c>
      <c r="R290">
        <f>I290*(1000-(1000*0.61365*exp(17.502*V290/(240.97+V290))/(DX290+DY290)+DS290)/2)/(1000*0.61365*exp(17.502*V290/(240.97+V290))/(DX290+DY290)-DS290)</f>
        <v>0</v>
      </c>
      <c r="S290">
        <f>1/((DL290+1)/(P290/1.6)+1/(Q290/1.37)) + DL290/((DL290+1)/(P290/1.6) + DL290/(Q290/1.37))</f>
        <v>0</v>
      </c>
      <c r="T290">
        <f>(DG290*DJ290)</f>
        <v>0</v>
      </c>
      <c r="U290">
        <f>(DZ290+(T290+2*0.95*5.67E-8*(((DZ290+$B$9)+273)^4-(DZ290+273)^4)-44100*I290)/(1.84*29.3*Q290+8*0.95*5.67E-8*(DZ290+273)^3))</f>
        <v>0</v>
      </c>
      <c r="V290">
        <f>($C$9*EA290+$D$9*EB290+$E$9*U290)</f>
        <v>0</v>
      </c>
      <c r="W290">
        <f>0.61365*exp(17.502*V290/(240.97+V290))</f>
        <v>0</v>
      </c>
      <c r="X290">
        <f>(Y290/Z290*100)</f>
        <v>0</v>
      </c>
      <c r="Y290">
        <f>DS290*(DX290+DY290)/1000</f>
        <v>0</v>
      </c>
      <c r="Z290">
        <f>0.61365*exp(17.502*DZ290/(240.97+DZ290))</f>
        <v>0</v>
      </c>
      <c r="AA290">
        <f>(W290-DS290*(DX290+DY290)/1000)</f>
        <v>0</v>
      </c>
      <c r="AB290">
        <f>(-I290*44100)</f>
        <v>0</v>
      </c>
      <c r="AC290">
        <f>2*29.3*Q290*0.92*(DZ290-V290)</f>
        <v>0</v>
      </c>
      <c r="AD290">
        <f>2*0.95*5.67E-8*(((DZ290+$B$9)+273)^4-(V290+273)^4)</f>
        <v>0</v>
      </c>
      <c r="AE290">
        <f>T290+AD290+AB290+AC290</f>
        <v>0</v>
      </c>
      <c r="AF290">
        <f>DW290*AT290*(DR290-DQ290*(1000-AT290*DT290)/(1000-AT290*DS290))/(100*DK290)</f>
        <v>0</v>
      </c>
      <c r="AG290">
        <f>1000*DW290*AT290*(DS290-DT290)/(100*DK290*(1000-AT290*DS290))</f>
        <v>0</v>
      </c>
      <c r="AH290">
        <f>(AI290 - AJ290 - DX290*1E3/(8.314*(DZ290+273.15)) * AL290/DW290 * AK290) * DW290/(100*DK290) * (1000 - DT290)/1000</f>
        <v>0</v>
      </c>
      <c r="AI290">
        <v>1335.233054634475</v>
      </c>
      <c r="AJ290">
        <v>1301.440424242424</v>
      </c>
      <c r="AK290">
        <v>3.397137724854425</v>
      </c>
      <c r="AL290">
        <v>65.07899341637443</v>
      </c>
      <c r="AM290">
        <f>(AO290 - AN290 + DX290*1E3/(8.314*(DZ290+273.15)) * AQ290/DW290 * AP290) * DW290/(100*DK290) * 1000/(1000 - AO290)</f>
        <v>0</v>
      </c>
      <c r="AN290">
        <v>19.56530182498814</v>
      </c>
      <c r="AO290">
        <v>21.46112363636363</v>
      </c>
      <c r="AP290">
        <v>-2.40012822777248E-05</v>
      </c>
      <c r="AQ290">
        <v>105.2538477165729</v>
      </c>
      <c r="AR290">
        <v>0</v>
      </c>
      <c r="AS290">
        <v>0</v>
      </c>
      <c r="AT290">
        <f>IF(AR290*$H$15&gt;=AV290,1.0,(AV290/(AV290-AR290*$H$15)))</f>
        <v>0</v>
      </c>
      <c r="AU290">
        <f>(AT290-1)*100</f>
        <v>0</v>
      </c>
      <c r="AV290">
        <f>MAX(0,($B$15+$C$15*EE290)/(1+$D$15*EE290)*DX290/(DZ290+273)*$E$15)</f>
        <v>0</v>
      </c>
      <c r="AW290" t="s">
        <v>437</v>
      </c>
      <c r="AX290" t="s">
        <v>437</v>
      </c>
      <c r="AY290">
        <v>0</v>
      </c>
      <c r="AZ290">
        <v>0</v>
      </c>
      <c r="BA290">
        <f>1-AY290/AZ290</f>
        <v>0</v>
      </c>
      <c r="BB290">
        <v>0</v>
      </c>
      <c r="BC290" t="s">
        <v>437</v>
      </c>
      <c r="BD290" t="s">
        <v>437</v>
      </c>
      <c r="BE290">
        <v>0</v>
      </c>
      <c r="BF290">
        <v>0</v>
      </c>
      <c r="BG290">
        <f>1-BE290/BF290</f>
        <v>0</v>
      </c>
      <c r="BH290">
        <v>0.5</v>
      </c>
      <c r="BI290">
        <f>DH290</f>
        <v>0</v>
      </c>
      <c r="BJ290">
        <f>K290</f>
        <v>0</v>
      </c>
      <c r="BK290">
        <f>BG290*BH290*BI290</f>
        <v>0</v>
      </c>
      <c r="BL290">
        <f>(BJ290-BB290)/BI290</f>
        <v>0</v>
      </c>
      <c r="BM290">
        <f>(AZ290-BF290)/BF290</f>
        <v>0</v>
      </c>
      <c r="BN290">
        <f>AY290/(BA290+AY290/BF290)</f>
        <v>0</v>
      </c>
      <c r="BO290" t="s">
        <v>437</v>
      </c>
      <c r="BP290">
        <v>0</v>
      </c>
      <c r="BQ290">
        <f>IF(BP290&lt;&gt;0, BP290, BN290)</f>
        <v>0</v>
      </c>
      <c r="BR290">
        <f>1-BQ290/BF290</f>
        <v>0</v>
      </c>
      <c r="BS290">
        <f>(BF290-BE290)/(BF290-BQ290)</f>
        <v>0</v>
      </c>
      <c r="BT290">
        <f>(AZ290-BF290)/(AZ290-BQ290)</f>
        <v>0</v>
      </c>
      <c r="BU290">
        <f>(BF290-BE290)/(BF290-AY290)</f>
        <v>0</v>
      </c>
      <c r="BV290">
        <f>(AZ290-BF290)/(AZ290-AY290)</f>
        <v>0</v>
      </c>
      <c r="BW290">
        <f>(BS290*BQ290/BE290)</f>
        <v>0</v>
      </c>
      <c r="BX290">
        <f>(1-BW290)</f>
        <v>0</v>
      </c>
      <c r="DG290">
        <f>$B$13*EF290+$C$13*EG290+$F$13*ER290*(1-EU290)</f>
        <v>0</v>
      </c>
      <c r="DH290">
        <f>DG290*DI290</f>
        <v>0</v>
      </c>
      <c r="DI290">
        <f>($B$13*$D$11+$C$13*$D$11+$F$13*((FE290+EW290)/MAX(FE290+EW290+FF290, 0.1)*$I$11+FF290/MAX(FE290+EW290+FF290, 0.1)*$J$11))/($B$13+$C$13+$F$13)</f>
        <v>0</v>
      </c>
      <c r="DJ290">
        <f>($B$13*$K$11+$C$13*$K$11+$F$13*((FE290+EW290)/MAX(FE290+EW290+FF290, 0.1)*$P$11+FF290/MAX(FE290+EW290+FF290, 0.1)*$Q$11))/($B$13+$C$13+$F$13)</f>
        <v>0</v>
      </c>
      <c r="DK290">
        <v>3.21</v>
      </c>
      <c r="DL290">
        <v>0.5</v>
      </c>
      <c r="DM290" t="s">
        <v>438</v>
      </c>
      <c r="DN290">
        <v>2</v>
      </c>
      <c r="DO290" t="b">
        <v>1</v>
      </c>
      <c r="DP290">
        <v>1759080296.214286</v>
      </c>
      <c r="DQ290">
        <v>1249.238571428572</v>
      </c>
      <c r="DR290">
        <v>1293.394285714286</v>
      </c>
      <c r="DS290">
        <v>21.47246428571429</v>
      </c>
      <c r="DT290">
        <v>19.56271785714286</v>
      </c>
      <c r="DU290">
        <v>1249.345357142857</v>
      </c>
      <c r="DV290">
        <v>21.19213571428571</v>
      </c>
      <c r="DW290">
        <v>500.0016785714287</v>
      </c>
      <c r="DX290">
        <v>90.88979642857144</v>
      </c>
      <c r="DY290">
        <v>0.06817748214285714</v>
      </c>
      <c r="DZ290">
        <v>28.59623214285714</v>
      </c>
      <c r="EA290">
        <v>30.023975</v>
      </c>
      <c r="EB290">
        <v>999.9000000000002</v>
      </c>
      <c r="EC290">
        <v>0</v>
      </c>
      <c r="ED290">
        <v>0</v>
      </c>
      <c r="EE290">
        <v>10002.80785714286</v>
      </c>
      <c r="EF290">
        <v>0</v>
      </c>
      <c r="EG290">
        <v>10.99251785714286</v>
      </c>
      <c r="EH290">
        <v>-44.15644642857143</v>
      </c>
      <c r="EI290">
        <v>1276.650714285715</v>
      </c>
      <c r="EJ290">
        <v>1319.202142857143</v>
      </c>
      <c r="EK290">
        <v>1.909737857142857</v>
      </c>
      <c r="EL290">
        <v>1293.394285714286</v>
      </c>
      <c r="EM290">
        <v>19.56271785714286</v>
      </c>
      <c r="EN290">
        <v>1.951626785714285</v>
      </c>
      <c r="EO290">
        <v>1.778051071428571</v>
      </c>
      <c r="EP290">
        <v>17.05725357142857</v>
      </c>
      <c r="EQ290">
        <v>15.59515714285715</v>
      </c>
      <c r="ER290">
        <v>2000.023214285714</v>
      </c>
      <c r="ES290">
        <v>0.9799978928571426</v>
      </c>
      <c r="ET290">
        <v>0.020001825</v>
      </c>
      <c r="EU290">
        <v>0</v>
      </c>
      <c r="EV290">
        <v>480.7807142857145</v>
      </c>
      <c r="EW290">
        <v>5.00078</v>
      </c>
      <c r="EX290">
        <v>9407.767500000002</v>
      </c>
      <c r="EY290">
        <v>16379.81428571429</v>
      </c>
      <c r="EZ290">
        <v>39.64707142857143</v>
      </c>
      <c r="FA290">
        <v>40.54657142857143</v>
      </c>
      <c r="FB290">
        <v>39.82342857142857</v>
      </c>
      <c r="FC290">
        <v>40.16278571428571</v>
      </c>
      <c r="FD290">
        <v>40.55546428571427</v>
      </c>
      <c r="FE290">
        <v>1955.113214285715</v>
      </c>
      <c r="FF290">
        <v>39.9</v>
      </c>
      <c r="FG290">
        <v>0</v>
      </c>
      <c r="FH290">
        <v>1759080296.6</v>
      </c>
      <c r="FI290">
        <v>0</v>
      </c>
      <c r="FJ290">
        <v>480.8342307692308</v>
      </c>
      <c r="FK290">
        <v>3.506666673694698</v>
      </c>
      <c r="FL290">
        <v>67.46837609789154</v>
      </c>
      <c r="FM290">
        <v>9408.397307692308</v>
      </c>
      <c r="FN290">
        <v>15</v>
      </c>
      <c r="FO290">
        <v>0</v>
      </c>
      <c r="FP290" t="s">
        <v>439</v>
      </c>
      <c r="FQ290">
        <v>1746989605.5</v>
      </c>
      <c r="FR290">
        <v>1746989593.5</v>
      </c>
      <c r="FS290">
        <v>0</v>
      </c>
      <c r="FT290">
        <v>-0.274</v>
      </c>
      <c r="FU290">
        <v>-0.002</v>
      </c>
      <c r="FV290">
        <v>2.549</v>
      </c>
      <c r="FW290">
        <v>0.129</v>
      </c>
      <c r="FX290">
        <v>420</v>
      </c>
      <c r="FY290">
        <v>17</v>
      </c>
      <c r="FZ290">
        <v>0.02</v>
      </c>
      <c r="GA290">
        <v>0.04</v>
      </c>
      <c r="GB290">
        <v>-44.060435</v>
      </c>
      <c r="GC290">
        <v>-1.421952720450185</v>
      </c>
      <c r="GD290">
        <v>0.1995406694761748</v>
      </c>
      <c r="GE290">
        <v>0</v>
      </c>
      <c r="GF290">
        <v>480.6254411764706</v>
      </c>
      <c r="GG290">
        <v>3.354667685338791</v>
      </c>
      <c r="GH290">
        <v>0.3913418988990447</v>
      </c>
      <c r="GI290">
        <v>0</v>
      </c>
      <c r="GJ290">
        <v>1.9148735</v>
      </c>
      <c r="GK290">
        <v>-0.125112945591001</v>
      </c>
      <c r="GL290">
        <v>0.01206800699162874</v>
      </c>
      <c r="GM290">
        <v>0</v>
      </c>
      <c r="GN290">
        <v>0</v>
      </c>
      <c r="GO290">
        <v>3</v>
      </c>
      <c r="GP290" t="s">
        <v>458</v>
      </c>
      <c r="GQ290">
        <v>3.10223</v>
      </c>
      <c r="GR290">
        <v>2.72643</v>
      </c>
      <c r="GS290">
        <v>0.187707</v>
      </c>
      <c r="GT290">
        <v>0.191719</v>
      </c>
      <c r="GU290">
        <v>0.0999888</v>
      </c>
      <c r="GV290">
        <v>0.0949921</v>
      </c>
      <c r="GW290">
        <v>21214.7</v>
      </c>
      <c r="GX290">
        <v>19181.4</v>
      </c>
      <c r="GY290">
        <v>26681.2</v>
      </c>
      <c r="GZ290">
        <v>23953.8</v>
      </c>
      <c r="HA290">
        <v>38436</v>
      </c>
      <c r="HB290">
        <v>32060.2</v>
      </c>
      <c r="HC290">
        <v>46589.3</v>
      </c>
      <c r="HD290">
        <v>37899.2</v>
      </c>
      <c r="HE290">
        <v>1.86873</v>
      </c>
      <c r="HF290">
        <v>1.86165</v>
      </c>
      <c r="HG290">
        <v>0.128686</v>
      </c>
      <c r="HH290">
        <v>0</v>
      </c>
      <c r="HI290">
        <v>27.9416</v>
      </c>
      <c r="HJ290">
        <v>999.9</v>
      </c>
      <c r="HK290">
        <v>46.8</v>
      </c>
      <c r="HL290">
        <v>31.4</v>
      </c>
      <c r="HM290">
        <v>23.764</v>
      </c>
      <c r="HN290">
        <v>61.141</v>
      </c>
      <c r="HO290">
        <v>22.0593</v>
      </c>
      <c r="HP290">
        <v>1</v>
      </c>
      <c r="HQ290">
        <v>0.148974</v>
      </c>
      <c r="HR290">
        <v>0.42134</v>
      </c>
      <c r="HS290">
        <v>20.2801</v>
      </c>
      <c r="HT290">
        <v>5.21085</v>
      </c>
      <c r="HU290">
        <v>11.98</v>
      </c>
      <c r="HV290">
        <v>4.96335</v>
      </c>
      <c r="HW290">
        <v>3.2744</v>
      </c>
      <c r="HX290">
        <v>9999</v>
      </c>
      <c r="HY290">
        <v>9999</v>
      </c>
      <c r="HZ290">
        <v>9999</v>
      </c>
      <c r="IA290">
        <v>33</v>
      </c>
      <c r="IB290">
        <v>1.86399</v>
      </c>
      <c r="IC290">
        <v>1.86015</v>
      </c>
      <c r="ID290">
        <v>1.85837</v>
      </c>
      <c r="IE290">
        <v>1.85974</v>
      </c>
      <c r="IF290">
        <v>1.85989</v>
      </c>
      <c r="IG290">
        <v>1.85837</v>
      </c>
      <c r="IH290">
        <v>1.85745</v>
      </c>
      <c r="II290">
        <v>1.85242</v>
      </c>
      <c r="IJ290">
        <v>0</v>
      </c>
      <c r="IK290">
        <v>0</v>
      </c>
      <c r="IL290">
        <v>0</v>
      </c>
      <c r="IM290">
        <v>0</v>
      </c>
      <c r="IN290" t="s">
        <v>441</v>
      </c>
      <c r="IO290" t="s">
        <v>442</v>
      </c>
      <c r="IP290" t="s">
        <v>443</v>
      </c>
      <c r="IQ290" t="s">
        <v>443</v>
      </c>
      <c r="IR290" t="s">
        <v>443</v>
      </c>
      <c r="IS290" t="s">
        <v>443</v>
      </c>
      <c r="IT290">
        <v>0</v>
      </c>
      <c r="IU290">
        <v>100</v>
      </c>
      <c r="IV290">
        <v>100</v>
      </c>
      <c r="IW290">
        <v>-0.08</v>
      </c>
      <c r="IX290">
        <v>0.2801</v>
      </c>
      <c r="IY290">
        <v>-0.819046093373875</v>
      </c>
      <c r="IZ290">
        <v>-0.0008311593448893811</v>
      </c>
      <c r="JA290">
        <v>1.768286430498992E-06</v>
      </c>
      <c r="JB290">
        <v>-5.176383660599935E-10</v>
      </c>
      <c r="JC290">
        <v>0.01793090377665582</v>
      </c>
      <c r="JD290">
        <v>0.002652576625932546</v>
      </c>
      <c r="JE290">
        <v>0.0004569377311329863</v>
      </c>
      <c r="JF290">
        <v>1.003524486243527E-07</v>
      </c>
      <c r="JG290">
        <v>2</v>
      </c>
      <c r="JH290">
        <v>1975</v>
      </c>
      <c r="JI290">
        <v>1</v>
      </c>
      <c r="JJ290">
        <v>26</v>
      </c>
      <c r="JK290">
        <v>201511.6</v>
      </c>
      <c r="JL290">
        <v>201511.8</v>
      </c>
      <c r="JM290">
        <v>2.88696</v>
      </c>
      <c r="JN290">
        <v>2.61719</v>
      </c>
      <c r="JO290">
        <v>1.49658</v>
      </c>
      <c r="JP290">
        <v>2.34497</v>
      </c>
      <c r="JQ290">
        <v>1.54907</v>
      </c>
      <c r="JR290">
        <v>2.39624</v>
      </c>
      <c r="JS290">
        <v>36.3635</v>
      </c>
      <c r="JT290">
        <v>24.1751</v>
      </c>
      <c r="JU290">
        <v>18</v>
      </c>
      <c r="JV290">
        <v>483.88</v>
      </c>
      <c r="JW290">
        <v>494.101</v>
      </c>
      <c r="JX290">
        <v>27.0126</v>
      </c>
      <c r="JY290">
        <v>29.1787</v>
      </c>
      <c r="JZ290">
        <v>30.0001</v>
      </c>
      <c r="KA290">
        <v>29.3542</v>
      </c>
      <c r="KB290">
        <v>29.3382</v>
      </c>
      <c r="KC290">
        <v>57.9085</v>
      </c>
      <c r="KD290">
        <v>20.1792</v>
      </c>
      <c r="KE290">
        <v>79.14100000000001</v>
      </c>
      <c r="KF290">
        <v>26.9893</v>
      </c>
      <c r="KG290">
        <v>1343.12</v>
      </c>
      <c r="KH290">
        <v>19.6494</v>
      </c>
      <c r="KI290">
        <v>101.865</v>
      </c>
      <c r="KJ290">
        <v>91.39709999999999</v>
      </c>
    </row>
    <row r="291" spans="1:296">
      <c r="A291">
        <v>273</v>
      </c>
      <c r="B291">
        <v>1759080309</v>
      </c>
      <c r="C291">
        <v>7225.900000095367</v>
      </c>
      <c r="D291" t="s">
        <v>991</v>
      </c>
      <c r="E291" t="s">
        <v>992</v>
      </c>
      <c r="F291">
        <v>5</v>
      </c>
      <c r="G291" t="s">
        <v>832</v>
      </c>
      <c r="H291">
        <v>1759080301.5</v>
      </c>
      <c r="I291">
        <f>(J291)/1000</f>
        <v>0</v>
      </c>
      <c r="J291">
        <f>IF(DO291, AM291, AG291)</f>
        <v>0</v>
      </c>
      <c r="K291">
        <f>IF(DO291, AH291, AF291)</f>
        <v>0</v>
      </c>
      <c r="L291">
        <f>DQ291 - IF(AT291&gt;1, K291*DK291*100.0/(AV291), 0)</f>
        <v>0</v>
      </c>
      <c r="M291">
        <f>((S291-I291/2)*L291-K291)/(S291+I291/2)</f>
        <v>0</v>
      </c>
      <c r="N291">
        <f>M291*(DX291+DY291)/1000.0</f>
        <v>0</v>
      </c>
      <c r="O291">
        <f>(DQ291 - IF(AT291&gt;1, K291*DK291*100.0/(AV291), 0))*(DX291+DY291)/1000.0</f>
        <v>0</v>
      </c>
      <c r="P291">
        <f>2.0/((1/R291-1/Q291)+SIGN(R291)*SQRT((1/R291-1/Q291)*(1/R291-1/Q291) + 4*DL291/((DL291+1)*(DL291+1))*(2*1/R291*1/Q291-1/Q291*1/Q291)))</f>
        <v>0</v>
      </c>
      <c r="Q291">
        <f>IF(LEFT(DM291,1)&lt;&gt;"0",IF(LEFT(DM291,1)="1",3.0,DN291),$D$5+$E$5*(EE291*DX291/($K$5*1000))+$F$5*(EE291*DX291/($K$5*1000))*MAX(MIN(DK291,$J$5),$I$5)*MAX(MIN(DK291,$J$5),$I$5)+$G$5*MAX(MIN(DK291,$J$5),$I$5)*(EE291*DX291/($K$5*1000))+$H$5*(EE291*DX291/($K$5*1000))*(EE291*DX291/($K$5*1000)))</f>
        <v>0</v>
      </c>
      <c r="R291">
        <f>I291*(1000-(1000*0.61365*exp(17.502*V291/(240.97+V291))/(DX291+DY291)+DS291)/2)/(1000*0.61365*exp(17.502*V291/(240.97+V291))/(DX291+DY291)-DS291)</f>
        <v>0</v>
      </c>
      <c r="S291">
        <f>1/((DL291+1)/(P291/1.6)+1/(Q291/1.37)) + DL291/((DL291+1)/(P291/1.6) + DL291/(Q291/1.37))</f>
        <v>0</v>
      </c>
      <c r="T291">
        <f>(DG291*DJ291)</f>
        <v>0</v>
      </c>
      <c r="U291">
        <f>(DZ291+(T291+2*0.95*5.67E-8*(((DZ291+$B$9)+273)^4-(DZ291+273)^4)-44100*I291)/(1.84*29.3*Q291+8*0.95*5.67E-8*(DZ291+273)^3))</f>
        <v>0</v>
      </c>
      <c r="V291">
        <f>($C$9*EA291+$D$9*EB291+$E$9*U291)</f>
        <v>0</v>
      </c>
      <c r="W291">
        <f>0.61365*exp(17.502*V291/(240.97+V291))</f>
        <v>0</v>
      </c>
      <c r="X291">
        <f>(Y291/Z291*100)</f>
        <v>0</v>
      </c>
      <c r="Y291">
        <f>DS291*(DX291+DY291)/1000</f>
        <v>0</v>
      </c>
      <c r="Z291">
        <f>0.61365*exp(17.502*DZ291/(240.97+DZ291))</f>
        <v>0</v>
      </c>
      <c r="AA291">
        <f>(W291-DS291*(DX291+DY291)/1000)</f>
        <v>0</v>
      </c>
      <c r="AB291">
        <f>(-I291*44100)</f>
        <v>0</v>
      </c>
      <c r="AC291">
        <f>2*29.3*Q291*0.92*(DZ291-V291)</f>
        <v>0</v>
      </c>
      <c r="AD291">
        <f>2*0.95*5.67E-8*(((DZ291+$B$9)+273)^4-(V291+273)^4)</f>
        <v>0</v>
      </c>
      <c r="AE291">
        <f>T291+AD291+AB291+AC291</f>
        <v>0</v>
      </c>
      <c r="AF291">
        <f>DW291*AT291*(DR291-DQ291*(1000-AT291*DT291)/(1000-AT291*DS291))/(100*DK291)</f>
        <v>0</v>
      </c>
      <c r="AG291">
        <f>1000*DW291*AT291*(DS291-DT291)/(100*DK291*(1000-AT291*DS291))</f>
        <v>0</v>
      </c>
      <c r="AH291">
        <f>(AI291 - AJ291 - DX291*1E3/(8.314*(DZ291+273.15)) * AL291/DW291 * AK291) * DW291/(100*DK291) * (1000 - DT291)/1000</f>
        <v>0</v>
      </c>
      <c r="AI291">
        <v>1352.211389744662</v>
      </c>
      <c r="AJ291">
        <v>1318.491272727272</v>
      </c>
      <c r="AK291">
        <v>3.401704231686785</v>
      </c>
      <c r="AL291">
        <v>65.07899341637443</v>
      </c>
      <c r="AM291">
        <f>(AO291 - AN291 + DX291*1E3/(8.314*(DZ291+273.15)) * AQ291/DW291 * AP291) * DW291/(100*DK291) * 1000/(1000 - AO291)</f>
        <v>0</v>
      </c>
      <c r="AN291">
        <v>19.57066845970139</v>
      </c>
      <c r="AO291">
        <v>21.44966121212122</v>
      </c>
      <c r="AP291">
        <v>-3.11800725845415E-05</v>
      </c>
      <c r="AQ291">
        <v>105.2538477165729</v>
      </c>
      <c r="AR291">
        <v>0</v>
      </c>
      <c r="AS291">
        <v>0</v>
      </c>
      <c r="AT291">
        <f>IF(AR291*$H$15&gt;=AV291,1.0,(AV291/(AV291-AR291*$H$15)))</f>
        <v>0</v>
      </c>
      <c r="AU291">
        <f>(AT291-1)*100</f>
        <v>0</v>
      </c>
      <c r="AV291">
        <f>MAX(0,($B$15+$C$15*EE291)/(1+$D$15*EE291)*DX291/(DZ291+273)*$E$15)</f>
        <v>0</v>
      </c>
      <c r="AW291" t="s">
        <v>437</v>
      </c>
      <c r="AX291" t="s">
        <v>437</v>
      </c>
      <c r="AY291">
        <v>0</v>
      </c>
      <c r="AZ291">
        <v>0</v>
      </c>
      <c r="BA291">
        <f>1-AY291/AZ291</f>
        <v>0</v>
      </c>
      <c r="BB291">
        <v>0</v>
      </c>
      <c r="BC291" t="s">
        <v>437</v>
      </c>
      <c r="BD291" t="s">
        <v>437</v>
      </c>
      <c r="BE291">
        <v>0</v>
      </c>
      <c r="BF291">
        <v>0</v>
      </c>
      <c r="BG291">
        <f>1-BE291/BF291</f>
        <v>0</v>
      </c>
      <c r="BH291">
        <v>0.5</v>
      </c>
      <c r="BI291">
        <f>DH291</f>
        <v>0</v>
      </c>
      <c r="BJ291">
        <f>K291</f>
        <v>0</v>
      </c>
      <c r="BK291">
        <f>BG291*BH291*BI291</f>
        <v>0</v>
      </c>
      <c r="BL291">
        <f>(BJ291-BB291)/BI291</f>
        <v>0</v>
      </c>
      <c r="BM291">
        <f>(AZ291-BF291)/BF291</f>
        <v>0</v>
      </c>
      <c r="BN291">
        <f>AY291/(BA291+AY291/BF291)</f>
        <v>0</v>
      </c>
      <c r="BO291" t="s">
        <v>437</v>
      </c>
      <c r="BP291">
        <v>0</v>
      </c>
      <c r="BQ291">
        <f>IF(BP291&lt;&gt;0, BP291, BN291)</f>
        <v>0</v>
      </c>
      <c r="BR291">
        <f>1-BQ291/BF291</f>
        <v>0</v>
      </c>
      <c r="BS291">
        <f>(BF291-BE291)/(BF291-BQ291)</f>
        <v>0</v>
      </c>
      <c r="BT291">
        <f>(AZ291-BF291)/(AZ291-BQ291)</f>
        <v>0</v>
      </c>
      <c r="BU291">
        <f>(BF291-BE291)/(BF291-AY291)</f>
        <v>0</v>
      </c>
      <c r="BV291">
        <f>(AZ291-BF291)/(AZ291-AY291)</f>
        <v>0</v>
      </c>
      <c r="BW291">
        <f>(BS291*BQ291/BE291)</f>
        <v>0</v>
      </c>
      <c r="BX291">
        <f>(1-BW291)</f>
        <v>0</v>
      </c>
      <c r="DG291">
        <f>$B$13*EF291+$C$13*EG291+$F$13*ER291*(1-EU291)</f>
        <v>0</v>
      </c>
      <c r="DH291">
        <f>DG291*DI291</f>
        <v>0</v>
      </c>
      <c r="DI291">
        <f>($B$13*$D$11+$C$13*$D$11+$F$13*((FE291+EW291)/MAX(FE291+EW291+FF291, 0.1)*$I$11+FF291/MAX(FE291+EW291+FF291, 0.1)*$J$11))/($B$13+$C$13+$F$13)</f>
        <v>0</v>
      </c>
      <c r="DJ291">
        <f>($B$13*$K$11+$C$13*$K$11+$F$13*((FE291+EW291)/MAX(FE291+EW291+FF291, 0.1)*$P$11+FF291/MAX(FE291+EW291+FF291, 0.1)*$Q$11))/($B$13+$C$13+$F$13)</f>
        <v>0</v>
      </c>
      <c r="DK291">
        <v>3.21</v>
      </c>
      <c r="DL291">
        <v>0.5</v>
      </c>
      <c r="DM291" t="s">
        <v>438</v>
      </c>
      <c r="DN291">
        <v>2</v>
      </c>
      <c r="DO291" t="b">
        <v>1</v>
      </c>
      <c r="DP291">
        <v>1759080301.5</v>
      </c>
      <c r="DQ291">
        <v>1266.869259259259</v>
      </c>
      <c r="DR291">
        <v>1311.041111111111</v>
      </c>
      <c r="DS291">
        <v>21.46319259259259</v>
      </c>
      <c r="DT291">
        <v>19.56613333333334</v>
      </c>
      <c r="DU291">
        <v>1266.955925925926</v>
      </c>
      <c r="DV291">
        <v>21.18305925925926</v>
      </c>
      <c r="DW291">
        <v>500.032925925926</v>
      </c>
      <c r="DX291">
        <v>90.89035555555556</v>
      </c>
      <c r="DY291">
        <v>0.06818638148148148</v>
      </c>
      <c r="DZ291">
        <v>28.59535555555555</v>
      </c>
      <c r="EA291">
        <v>30.02851111111111</v>
      </c>
      <c r="EB291">
        <v>999.9000000000001</v>
      </c>
      <c r="EC291">
        <v>0</v>
      </c>
      <c r="ED291">
        <v>0</v>
      </c>
      <c r="EE291">
        <v>9995.048888888889</v>
      </c>
      <c r="EF291">
        <v>0</v>
      </c>
      <c r="EG291">
        <v>10.99314814814815</v>
      </c>
      <c r="EH291">
        <v>-44.17250000000002</v>
      </c>
      <c r="EI291">
        <v>1294.655925925926</v>
      </c>
      <c r="EJ291">
        <v>1337.204814814815</v>
      </c>
      <c r="EK291">
        <v>1.897051111111111</v>
      </c>
      <c r="EL291">
        <v>1311.041111111111</v>
      </c>
      <c r="EM291">
        <v>19.56613333333334</v>
      </c>
      <c r="EN291">
        <v>1.950796666666667</v>
      </c>
      <c r="EO291">
        <v>1.778372592592592</v>
      </c>
      <c r="EP291">
        <v>17.05052962962963</v>
      </c>
      <c r="EQ291">
        <v>15.59798148148148</v>
      </c>
      <c r="ER291">
        <v>2000.028518518518</v>
      </c>
      <c r="ES291">
        <v>0.9799978888888886</v>
      </c>
      <c r="ET291">
        <v>0.02000182222222222</v>
      </c>
      <c r="EU291">
        <v>0</v>
      </c>
      <c r="EV291">
        <v>481.1088148148148</v>
      </c>
      <c r="EW291">
        <v>5.00078</v>
      </c>
      <c r="EX291">
        <v>9413.572592592593</v>
      </c>
      <c r="EY291">
        <v>16379.84444444445</v>
      </c>
      <c r="EZ291">
        <v>39.64566666666666</v>
      </c>
      <c r="FA291">
        <v>40.53903703703704</v>
      </c>
      <c r="FB291">
        <v>39.80762962962963</v>
      </c>
      <c r="FC291">
        <v>40.14099999999999</v>
      </c>
      <c r="FD291">
        <v>40.57607407407408</v>
      </c>
      <c r="FE291">
        <v>1955.118518518518</v>
      </c>
      <c r="FF291">
        <v>39.9</v>
      </c>
      <c r="FG291">
        <v>0</v>
      </c>
      <c r="FH291">
        <v>1759080301.4</v>
      </c>
      <c r="FI291">
        <v>0</v>
      </c>
      <c r="FJ291">
        <v>481.1242307692308</v>
      </c>
      <c r="FK291">
        <v>3.406700860164542</v>
      </c>
      <c r="FL291">
        <v>65.15111113587993</v>
      </c>
      <c r="FM291">
        <v>9413.756538461539</v>
      </c>
      <c r="FN291">
        <v>15</v>
      </c>
      <c r="FO291">
        <v>0</v>
      </c>
      <c r="FP291" t="s">
        <v>439</v>
      </c>
      <c r="FQ291">
        <v>1746989605.5</v>
      </c>
      <c r="FR291">
        <v>1746989593.5</v>
      </c>
      <c r="FS291">
        <v>0</v>
      </c>
      <c r="FT291">
        <v>-0.274</v>
      </c>
      <c r="FU291">
        <v>-0.002</v>
      </c>
      <c r="FV291">
        <v>2.549</v>
      </c>
      <c r="FW291">
        <v>0.129</v>
      </c>
      <c r="FX291">
        <v>420</v>
      </c>
      <c r="FY291">
        <v>17</v>
      </c>
      <c r="FZ291">
        <v>0.02</v>
      </c>
      <c r="GA291">
        <v>0.04</v>
      </c>
      <c r="GB291">
        <v>-44.1468625</v>
      </c>
      <c r="GC291">
        <v>-0.5168183864914159</v>
      </c>
      <c r="GD291">
        <v>0.1339879018559138</v>
      </c>
      <c r="GE291">
        <v>0</v>
      </c>
      <c r="GF291">
        <v>480.8808529411765</v>
      </c>
      <c r="GG291">
        <v>3.914851033649443</v>
      </c>
      <c r="GH291">
        <v>0.4424595117636986</v>
      </c>
      <c r="GI291">
        <v>0</v>
      </c>
      <c r="GJ291">
        <v>1.90568325</v>
      </c>
      <c r="GK291">
        <v>-0.1398798123827395</v>
      </c>
      <c r="GL291">
        <v>0.01353266130284432</v>
      </c>
      <c r="GM291">
        <v>0</v>
      </c>
      <c r="GN291">
        <v>0</v>
      </c>
      <c r="GO291">
        <v>3</v>
      </c>
      <c r="GP291" t="s">
        <v>458</v>
      </c>
      <c r="GQ291">
        <v>3.10186</v>
      </c>
      <c r="GR291">
        <v>2.72608</v>
      </c>
      <c r="GS291">
        <v>0.189207</v>
      </c>
      <c r="GT291">
        <v>0.193196</v>
      </c>
      <c r="GU291">
        <v>0.099954</v>
      </c>
      <c r="GV291">
        <v>0.095012</v>
      </c>
      <c r="GW291">
        <v>21175.4</v>
      </c>
      <c r="GX291">
        <v>19146.4</v>
      </c>
      <c r="GY291">
        <v>26681.1</v>
      </c>
      <c r="GZ291">
        <v>23953.9</v>
      </c>
      <c r="HA291">
        <v>38437.6</v>
      </c>
      <c r="HB291">
        <v>32059.6</v>
      </c>
      <c r="HC291">
        <v>46589.1</v>
      </c>
      <c r="HD291">
        <v>37899.1</v>
      </c>
      <c r="HE291">
        <v>1.8677</v>
      </c>
      <c r="HF291">
        <v>1.86222</v>
      </c>
      <c r="HG291">
        <v>0.128351</v>
      </c>
      <c r="HH291">
        <v>0</v>
      </c>
      <c r="HI291">
        <v>27.9428</v>
      </c>
      <c r="HJ291">
        <v>999.9</v>
      </c>
      <c r="HK291">
        <v>46.8</v>
      </c>
      <c r="HL291">
        <v>31.5</v>
      </c>
      <c r="HM291">
        <v>23.8993</v>
      </c>
      <c r="HN291">
        <v>61.391</v>
      </c>
      <c r="HO291">
        <v>21.9511</v>
      </c>
      <c r="HP291">
        <v>1</v>
      </c>
      <c r="HQ291">
        <v>0.148928</v>
      </c>
      <c r="HR291">
        <v>0.454916</v>
      </c>
      <c r="HS291">
        <v>20.2799</v>
      </c>
      <c r="HT291">
        <v>5.2107</v>
      </c>
      <c r="HU291">
        <v>11.98</v>
      </c>
      <c r="HV291">
        <v>4.96345</v>
      </c>
      <c r="HW291">
        <v>3.27438</v>
      </c>
      <c r="HX291">
        <v>9999</v>
      </c>
      <c r="HY291">
        <v>9999</v>
      </c>
      <c r="HZ291">
        <v>9999</v>
      </c>
      <c r="IA291">
        <v>33</v>
      </c>
      <c r="IB291">
        <v>1.86398</v>
      </c>
      <c r="IC291">
        <v>1.86011</v>
      </c>
      <c r="ID291">
        <v>1.85837</v>
      </c>
      <c r="IE291">
        <v>1.85974</v>
      </c>
      <c r="IF291">
        <v>1.85989</v>
      </c>
      <c r="IG291">
        <v>1.85837</v>
      </c>
      <c r="IH291">
        <v>1.85745</v>
      </c>
      <c r="II291">
        <v>1.85242</v>
      </c>
      <c r="IJ291">
        <v>0</v>
      </c>
      <c r="IK291">
        <v>0</v>
      </c>
      <c r="IL291">
        <v>0</v>
      </c>
      <c r="IM291">
        <v>0</v>
      </c>
      <c r="IN291" t="s">
        <v>441</v>
      </c>
      <c r="IO291" t="s">
        <v>442</v>
      </c>
      <c r="IP291" t="s">
        <v>443</v>
      </c>
      <c r="IQ291" t="s">
        <v>443</v>
      </c>
      <c r="IR291" t="s">
        <v>443</v>
      </c>
      <c r="IS291" t="s">
        <v>443</v>
      </c>
      <c r="IT291">
        <v>0</v>
      </c>
      <c r="IU291">
        <v>100</v>
      </c>
      <c r="IV291">
        <v>100</v>
      </c>
      <c r="IW291">
        <v>-0.06</v>
      </c>
      <c r="IX291">
        <v>0.2798</v>
      </c>
      <c r="IY291">
        <v>-0.819046093373875</v>
      </c>
      <c r="IZ291">
        <v>-0.0008311593448893811</v>
      </c>
      <c r="JA291">
        <v>1.768286430498992E-06</v>
      </c>
      <c r="JB291">
        <v>-5.176383660599935E-10</v>
      </c>
      <c r="JC291">
        <v>0.01793090377665582</v>
      </c>
      <c r="JD291">
        <v>0.002652576625932546</v>
      </c>
      <c r="JE291">
        <v>0.0004569377311329863</v>
      </c>
      <c r="JF291">
        <v>1.003524486243527E-07</v>
      </c>
      <c r="JG291">
        <v>2</v>
      </c>
      <c r="JH291">
        <v>1975</v>
      </c>
      <c r="JI291">
        <v>1</v>
      </c>
      <c r="JJ291">
        <v>26</v>
      </c>
      <c r="JK291">
        <v>201511.7</v>
      </c>
      <c r="JL291">
        <v>201511.9</v>
      </c>
      <c r="JM291">
        <v>2.91748</v>
      </c>
      <c r="JN291">
        <v>2.60986</v>
      </c>
      <c r="JO291">
        <v>1.49658</v>
      </c>
      <c r="JP291">
        <v>2.34497</v>
      </c>
      <c r="JQ291">
        <v>1.54907</v>
      </c>
      <c r="JR291">
        <v>2.43408</v>
      </c>
      <c r="JS291">
        <v>36.34</v>
      </c>
      <c r="JT291">
        <v>24.1751</v>
      </c>
      <c r="JU291">
        <v>18</v>
      </c>
      <c r="JV291">
        <v>483.286</v>
      </c>
      <c r="JW291">
        <v>494.503</v>
      </c>
      <c r="JX291">
        <v>26.9863</v>
      </c>
      <c r="JY291">
        <v>29.1811</v>
      </c>
      <c r="JZ291">
        <v>30.0001</v>
      </c>
      <c r="KA291">
        <v>29.3551</v>
      </c>
      <c r="KB291">
        <v>29.3408</v>
      </c>
      <c r="KC291">
        <v>58.5283</v>
      </c>
      <c r="KD291">
        <v>19.894</v>
      </c>
      <c r="KE291">
        <v>79.14100000000001</v>
      </c>
      <c r="KF291">
        <v>26.951</v>
      </c>
      <c r="KG291">
        <v>1356.52</v>
      </c>
      <c r="KH291">
        <v>19.682</v>
      </c>
      <c r="KI291">
        <v>101.865</v>
      </c>
      <c r="KJ291">
        <v>91.39709999999999</v>
      </c>
    </row>
    <row r="292" spans="1:296">
      <c r="A292">
        <v>274</v>
      </c>
      <c r="B292">
        <v>1759080314</v>
      </c>
      <c r="C292">
        <v>7230.900000095367</v>
      </c>
      <c r="D292" t="s">
        <v>993</v>
      </c>
      <c r="E292" t="s">
        <v>994</v>
      </c>
      <c r="F292">
        <v>5</v>
      </c>
      <c r="G292" t="s">
        <v>832</v>
      </c>
      <c r="H292">
        <v>1759080306.214286</v>
      </c>
      <c r="I292">
        <f>(J292)/1000</f>
        <v>0</v>
      </c>
      <c r="J292">
        <f>IF(DO292, AM292, AG292)</f>
        <v>0</v>
      </c>
      <c r="K292">
        <f>IF(DO292, AH292, AF292)</f>
        <v>0</v>
      </c>
      <c r="L292">
        <f>DQ292 - IF(AT292&gt;1, K292*DK292*100.0/(AV292), 0)</f>
        <v>0</v>
      </c>
      <c r="M292">
        <f>((S292-I292/2)*L292-K292)/(S292+I292/2)</f>
        <v>0</v>
      </c>
      <c r="N292">
        <f>M292*(DX292+DY292)/1000.0</f>
        <v>0</v>
      </c>
      <c r="O292">
        <f>(DQ292 - IF(AT292&gt;1, K292*DK292*100.0/(AV292), 0))*(DX292+DY292)/1000.0</f>
        <v>0</v>
      </c>
      <c r="P292">
        <f>2.0/((1/R292-1/Q292)+SIGN(R292)*SQRT((1/R292-1/Q292)*(1/R292-1/Q292) + 4*DL292/((DL292+1)*(DL292+1))*(2*1/R292*1/Q292-1/Q292*1/Q292)))</f>
        <v>0</v>
      </c>
      <c r="Q292">
        <f>IF(LEFT(DM292,1)&lt;&gt;"0",IF(LEFT(DM292,1)="1",3.0,DN292),$D$5+$E$5*(EE292*DX292/($K$5*1000))+$F$5*(EE292*DX292/($K$5*1000))*MAX(MIN(DK292,$J$5),$I$5)*MAX(MIN(DK292,$J$5),$I$5)+$G$5*MAX(MIN(DK292,$J$5),$I$5)*(EE292*DX292/($K$5*1000))+$H$5*(EE292*DX292/($K$5*1000))*(EE292*DX292/($K$5*1000)))</f>
        <v>0</v>
      </c>
      <c r="R292">
        <f>I292*(1000-(1000*0.61365*exp(17.502*V292/(240.97+V292))/(DX292+DY292)+DS292)/2)/(1000*0.61365*exp(17.502*V292/(240.97+V292))/(DX292+DY292)-DS292)</f>
        <v>0</v>
      </c>
      <c r="S292">
        <f>1/((DL292+1)/(P292/1.6)+1/(Q292/1.37)) + DL292/((DL292+1)/(P292/1.6) + DL292/(Q292/1.37))</f>
        <v>0</v>
      </c>
      <c r="T292">
        <f>(DG292*DJ292)</f>
        <v>0</v>
      </c>
      <c r="U292">
        <f>(DZ292+(T292+2*0.95*5.67E-8*(((DZ292+$B$9)+273)^4-(DZ292+273)^4)-44100*I292)/(1.84*29.3*Q292+8*0.95*5.67E-8*(DZ292+273)^3))</f>
        <v>0</v>
      </c>
      <c r="V292">
        <f>($C$9*EA292+$D$9*EB292+$E$9*U292)</f>
        <v>0</v>
      </c>
      <c r="W292">
        <f>0.61365*exp(17.502*V292/(240.97+V292))</f>
        <v>0</v>
      </c>
      <c r="X292">
        <f>(Y292/Z292*100)</f>
        <v>0</v>
      </c>
      <c r="Y292">
        <f>DS292*(DX292+DY292)/1000</f>
        <v>0</v>
      </c>
      <c r="Z292">
        <f>0.61365*exp(17.502*DZ292/(240.97+DZ292))</f>
        <v>0</v>
      </c>
      <c r="AA292">
        <f>(W292-DS292*(DX292+DY292)/1000)</f>
        <v>0</v>
      </c>
      <c r="AB292">
        <f>(-I292*44100)</f>
        <v>0</v>
      </c>
      <c r="AC292">
        <f>2*29.3*Q292*0.92*(DZ292-V292)</f>
        <v>0</v>
      </c>
      <c r="AD292">
        <f>2*0.95*5.67E-8*(((DZ292+$B$9)+273)^4-(V292+273)^4)</f>
        <v>0</v>
      </c>
      <c r="AE292">
        <f>T292+AD292+AB292+AC292</f>
        <v>0</v>
      </c>
      <c r="AF292">
        <f>DW292*AT292*(DR292-DQ292*(1000-AT292*DT292)/(1000-AT292*DS292))/(100*DK292)</f>
        <v>0</v>
      </c>
      <c r="AG292">
        <f>1000*DW292*AT292*(DS292-DT292)/(100*DK292*(1000-AT292*DS292))</f>
        <v>0</v>
      </c>
      <c r="AH292">
        <f>(AI292 - AJ292 - DX292*1E3/(8.314*(DZ292+273.15)) * AL292/DW292 * AK292) * DW292/(100*DK292) * (1000 - DT292)/1000</f>
        <v>0</v>
      </c>
      <c r="AI292">
        <v>1369.43745551511</v>
      </c>
      <c r="AJ292">
        <v>1335.682909090909</v>
      </c>
      <c r="AK292">
        <v>3.441201343730415</v>
      </c>
      <c r="AL292">
        <v>65.07899341637443</v>
      </c>
      <c r="AM292">
        <f>(AO292 - AN292 + DX292*1E3/(8.314*(DZ292+273.15)) * AQ292/DW292 * AP292) * DW292/(100*DK292) * 1000/(1000 - AO292)</f>
        <v>0</v>
      </c>
      <c r="AN292">
        <v>19.62053617920903</v>
      </c>
      <c r="AO292">
        <v>21.44943636363636</v>
      </c>
      <c r="AP292">
        <v>2.596448697447373E-05</v>
      </c>
      <c r="AQ292">
        <v>105.2538477165729</v>
      </c>
      <c r="AR292">
        <v>0</v>
      </c>
      <c r="AS292">
        <v>0</v>
      </c>
      <c r="AT292">
        <f>IF(AR292*$H$15&gt;=AV292,1.0,(AV292/(AV292-AR292*$H$15)))</f>
        <v>0</v>
      </c>
      <c r="AU292">
        <f>(AT292-1)*100</f>
        <v>0</v>
      </c>
      <c r="AV292">
        <f>MAX(0,($B$15+$C$15*EE292)/(1+$D$15*EE292)*DX292/(DZ292+273)*$E$15)</f>
        <v>0</v>
      </c>
      <c r="AW292" t="s">
        <v>437</v>
      </c>
      <c r="AX292" t="s">
        <v>437</v>
      </c>
      <c r="AY292">
        <v>0</v>
      </c>
      <c r="AZ292">
        <v>0</v>
      </c>
      <c r="BA292">
        <f>1-AY292/AZ292</f>
        <v>0</v>
      </c>
      <c r="BB292">
        <v>0</v>
      </c>
      <c r="BC292" t="s">
        <v>437</v>
      </c>
      <c r="BD292" t="s">
        <v>437</v>
      </c>
      <c r="BE292">
        <v>0</v>
      </c>
      <c r="BF292">
        <v>0</v>
      </c>
      <c r="BG292">
        <f>1-BE292/BF292</f>
        <v>0</v>
      </c>
      <c r="BH292">
        <v>0.5</v>
      </c>
      <c r="BI292">
        <f>DH292</f>
        <v>0</v>
      </c>
      <c r="BJ292">
        <f>K292</f>
        <v>0</v>
      </c>
      <c r="BK292">
        <f>BG292*BH292*BI292</f>
        <v>0</v>
      </c>
      <c r="BL292">
        <f>(BJ292-BB292)/BI292</f>
        <v>0</v>
      </c>
      <c r="BM292">
        <f>(AZ292-BF292)/BF292</f>
        <v>0</v>
      </c>
      <c r="BN292">
        <f>AY292/(BA292+AY292/BF292)</f>
        <v>0</v>
      </c>
      <c r="BO292" t="s">
        <v>437</v>
      </c>
      <c r="BP292">
        <v>0</v>
      </c>
      <c r="BQ292">
        <f>IF(BP292&lt;&gt;0, BP292, BN292)</f>
        <v>0</v>
      </c>
      <c r="BR292">
        <f>1-BQ292/BF292</f>
        <v>0</v>
      </c>
      <c r="BS292">
        <f>(BF292-BE292)/(BF292-BQ292)</f>
        <v>0</v>
      </c>
      <c r="BT292">
        <f>(AZ292-BF292)/(AZ292-BQ292)</f>
        <v>0</v>
      </c>
      <c r="BU292">
        <f>(BF292-BE292)/(BF292-AY292)</f>
        <v>0</v>
      </c>
      <c r="BV292">
        <f>(AZ292-BF292)/(AZ292-AY292)</f>
        <v>0</v>
      </c>
      <c r="BW292">
        <f>(BS292*BQ292/BE292)</f>
        <v>0</v>
      </c>
      <c r="BX292">
        <f>(1-BW292)</f>
        <v>0</v>
      </c>
      <c r="DG292">
        <f>$B$13*EF292+$C$13*EG292+$F$13*ER292*(1-EU292)</f>
        <v>0</v>
      </c>
      <c r="DH292">
        <f>DG292*DI292</f>
        <v>0</v>
      </c>
      <c r="DI292">
        <f>($B$13*$D$11+$C$13*$D$11+$F$13*((FE292+EW292)/MAX(FE292+EW292+FF292, 0.1)*$I$11+FF292/MAX(FE292+EW292+FF292, 0.1)*$J$11))/($B$13+$C$13+$F$13)</f>
        <v>0</v>
      </c>
      <c r="DJ292">
        <f>($B$13*$K$11+$C$13*$K$11+$F$13*((FE292+EW292)/MAX(FE292+EW292+FF292, 0.1)*$P$11+FF292/MAX(FE292+EW292+FF292, 0.1)*$Q$11))/($B$13+$C$13+$F$13)</f>
        <v>0</v>
      </c>
      <c r="DK292">
        <v>3.21</v>
      </c>
      <c r="DL292">
        <v>0.5</v>
      </c>
      <c r="DM292" t="s">
        <v>438</v>
      </c>
      <c r="DN292">
        <v>2</v>
      </c>
      <c r="DO292" t="b">
        <v>1</v>
      </c>
      <c r="DP292">
        <v>1759080306.214286</v>
      </c>
      <c r="DQ292">
        <v>1282.607142857143</v>
      </c>
      <c r="DR292">
        <v>1326.845</v>
      </c>
      <c r="DS292">
        <v>21.45528571428571</v>
      </c>
      <c r="DT292">
        <v>19.58080357142857</v>
      </c>
      <c r="DU292">
        <v>1282.675</v>
      </c>
      <c r="DV292">
        <v>21.17533214285714</v>
      </c>
      <c r="DW292">
        <v>499.9783214285714</v>
      </c>
      <c r="DX292">
        <v>90.8912785714286</v>
      </c>
      <c r="DY292">
        <v>0.06819461785714286</v>
      </c>
      <c r="DZ292">
        <v>28.59284642857143</v>
      </c>
      <c r="EA292">
        <v>30.03306785714286</v>
      </c>
      <c r="EB292">
        <v>999.9000000000002</v>
      </c>
      <c r="EC292">
        <v>0</v>
      </c>
      <c r="ED292">
        <v>0</v>
      </c>
      <c r="EE292">
        <v>9993.884285714286</v>
      </c>
      <c r="EF292">
        <v>0</v>
      </c>
      <c r="EG292">
        <v>10.99339285714285</v>
      </c>
      <c r="EH292">
        <v>-44.2385</v>
      </c>
      <c r="EI292">
        <v>1310.728214285714</v>
      </c>
      <c r="EJ292">
        <v>1353.343928571429</v>
      </c>
      <c r="EK292">
        <v>1.874476428571429</v>
      </c>
      <c r="EL292">
        <v>1326.845</v>
      </c>
      <c r="EM292">
        <v>19.58080357142857</v>
      </c>
      <c r="EN292">
        <v>1.9500975</v>
      </c>
      <c r="EO292">
        <v>1.779723928571428</v>
      </c>
      <c r="EP292">
        <v>17.04487142857143</v>
      </c>
      <c r="EQ292">
        <v>15.609825</v>
      </c>
      <c r="ER292">
        <v>2000.034285714286</v>
      </c>
      <c r="ES292">
        <v>0.9799978928571426</v>
      </c>
      <c r="ET292">
        <v>0.02000182142857143</v>
      </c>
      <c r="EU292">
        <v>0</v>
      </c>
      <c r="EV292">
        <v>481.4478928571429</v>
      </c>
      <c r="EW292">
        <v>5.00078</v>
      </c>
      <c r="EX292">
        <v>9418.785</v>
      </c>
      <c r="EY292">
        <v>16379.9</v>
      </c>
      <c r="EZ292">
        <v>39.65614285714285</v>
      </c>
      <c r="FA292">
        <v>40.53985714285714</v>
      </c>
      <c r="FB292">
        <v>39.81003571428572</v>
      </c>
      <c r="FC292">
        <v>40.14275</v>
      </c>
      <c r="FD292">
        <v>40.62692857142856</v>
      </c>
      <c r="FE292">
        <v>1955.124285714286</v>
      </c>
      <c r="FF292">
        <v>39.9</v>
      </c>
      <c r="FG292">
        <v>0</v>
      </c>
      <c r="FH292">
        <v>1759080306.2</v>
      </c>
      <c r="FI292">
        <v>0</v>
      </c>
      <c r="FJ292">
        <v>481.4429615384615</v>
      </c>
      <c r="FK292">
        <v>3.776170938513433</v>
      </c>
      <c r="FL292">
        <v>66.65333340111822</v>
      </c>
      <c r="FM292">
        <v>9419.068846153845</v>
      </c>
      <c r="FN292">
        <v>15</v>
      </c>
      <c r="FO292">
        <v>0</v>
      </c>
      <c r="FP292" t="s">
        <v>439</v>
      </c>
      <c r="FQ292">
        <v>1746989605.5</v>
      </c>
      <c r="FR292">
        <v>1746989593.5</v>
      </c>
      <c r="FS292">
        <v>0</v>
      </c>
      <c r="FT292">
        <v>-0.274</v>
      </c>
      <c r="FU292">
        <v>-0.002</v>
      </c>
      <c r="FV292">
        <v>2.549</v>
      </c>
      <c r="FW292">
        <v>0.129</v>
      </c>
      <c r="FX292">
        <v>420</v>
      </c>
      <c r="FY292">
        <v>17</v>
      </c>
      <c r="FZ292">
        <v>0.02</v>
      </c>
      <c r="GA292">
        <v>0.04</v>
      </c>
      <c r="GB292">
        <v>-44.20598048780487</v>
      </c>
      <c r="GC292">
        <v>-0.5897289198606303</v>
      </c>
      <c r="GD292">
        <v>0.115406641013444</v>
      </c>
      <c r="GE292">
        <v>0</v>
      </c>
      <c r="GF292">
        <v>481.2272352941177</v>
      </c>
      <c r="GG292">
        <v>3.785607335616918</v>
      </c>
      <c r="GH292">
        <v>0.4476052001763449</v>
      </c>
      <c r="GI292">
        <v>0</v>
      </c>
      <c r="GJ292">
        <v>1.88708</v>
      </c>
      <c r="GK292">
        <v>-0.2429734494773511</v>
      </c>
      <c r="GL292">
        <v>0.02627118555078744</v>
      </c>
      <c r="GM292">
        <v>0</v>
      </c>
      <c r="GN292">
        <v>0</v>
      </c>
      <c r="GO292">
        <v>3</v>
      </c>
      <c r="GP292" t="s">
        <v>458</v>
      </c>
      <c r="GQ292">
        <v>3.10201</v>
      </c>
      <c r="GR292">
        <v>2.72627</v>
      </c>
      <c r="GS292">
        <v>0.190703</v>
      </c>
      <c r="GT292">
        <v>0.194677</v>
      </c>
      <c r="GU292">
        <v>0.0999584</v>
      </c>
      <c r="GV292">
        <v>0.0952432</v>
      </c>
      <c r="GW292">
        <v>21136.4</v>
      </c>
      <c r="GX292">
        <v>19111.3</v>
      </c>
      <c r="GY292">
        <v>26681.2</v>
      </c>
      <c r="GZ292">
        <v>23953.8</v>
      </c>
      <c r="HA292">
        <v>38437.4</v>
      </c>
      <c r="HB292">
        <v>32051.5</v>
      </c>
      <c r="HC292">
        <v>46588.9</v>
      </c>
      <c r="HD292">
        <v>37899.2</v>
      </c>
      <c r="HE292">
        <v>1.8683</v>
      </c>
      <c r="HF292">
        <v>1.862</v>
      </c>
      <c r="HG292">
        <v>0.127807</v>
      </c>
      <c r="HH292">
        <v>0</v>
      </c>
      <c r="HI292">
        <v>27.9428</v>
      </c>
      <c r="HJ292">
        <v>999.9</v>
      </c>
      <c r="HK292">
        <v>46.8</v>
      </c>
      <c r="HL292">
        <v>31.4</v>
      </c>
      <c r="HM292">
        <v>23.7623</v>
      </c>
      <c r="HN292">
        <v>61.731</v>
      </c>
      <c r="HO292">
        <v>22.1114</v>
      </c>
      <c r="HP292">
        <v>1</v>
      </c>
      <c r="HQ292">
        <v>0.148928</v>
      </c>
      <c r="HR292">
        <v>0.522846</v>
      </c>
      <c r="HS292">
        <v>20.2795</v>
      </c>
      <c r="HT292">
        <v>5.2116</v>
      </c>
      <c r="HU292">
        <v>11.98</v>
      </c>
      <c r="HV292">
        <v>4.9635</v>
      </c>
      <c r="HW292">
        <v>3.2744</v>
      </c>
      <c r="HX292">
        <v>9999</v>
      </c>
      <c r="HY292">
        <v>9999</v>
      </c>
      <c r="HZ292">
        <v>9999</v>
      </c>
      <c r="IA292">
        <v>33</v>
      </c>
      <c r="IB292">
        <v>1.86394</v>
      </c>
      <c r="IC292">
        <v>1.8601</v>
      </c>
      <c r="ID292">
        <v>1.85837</v>
      </c>
      <c r="IE292">
        <v>1.85974</v>
      </c>
      <c r="IF292">
        <v>1.85989</v>
      </c>
      <c r="IG292">
        <v>1.85837</v>
      </c>
      <c r="IH292">
        <v>1.85745</v>
      </c>
      <c r="II292">
        <v>1.85242</v>
      </c>
      <c r="IJ292">
        <v>0</v>
      </c>
      <c r="IK292">
        <v>0</v>
      </c>
      <c r="IL292">
        <v>0</v>
      </c>
      <c r="IM292">
        <v>0</v>
      </c>
      <c r="IN292" t="s">
        <v>441</v>
      </c>
      <c r="IO292" t="s">
        <v>442</v>
      </c>
      <c r="IP292" t="s">
        <v>443</v>
      </c>
      <c r="IQ292" t="s">
        <v>443</v>
      </c>
      <c r="IR292" t="s">
        <v>443</v>
      </c>
      <c r="IS292" t="s">
        <v>443</v>
      </c>
      <c r="IT292">
        <v>0</v>
      </c>
      <c r="IU292">
        <v>100</v>
      </c>
      <c r="IV292">
        <v>100</v>
      </c>
      <c r="IW292">
        <v>-0.04</v>
      </c>
      <c r="IX292">
        <v>0.2799</v>
      </c>
      <c r="IY292">
        <v>-0.819046093373875</v>
      </c>
      <c r="IZ292">
        <v>-0.0008311593448893811</v>
      </c>
      <c r="JA292">
        <v>1.768286430498992E-06</v>
      </c>
      <c r="JB292">
        <v>-5.176383660599935E-10</v>
      </c>
      <c r="JC292">
        <v>0.01793090377665582</v>
      </c>
      <c r="JD292">
        <v>0.002652576625932546</v>
      </c>
      <c r="JE292">
        <v>0.0004569377311329863</v>
      </c>
      <c r="JF292">
        <v>1.003524486243527E-07</v>
      </c>
      <c r="JG292">
        <v>2</v>
      </c>
      <c r="JH292">
        <v>1975</v>
      </c>
      <c r="JI292">
        <v>1</v>
      </c>
      <c r="JJ292">
        <v>26</v>
      </c>
      <c r="JK292">
        <v>201511.8</v>
      </c>
      <c r="JL292">
        <v>201512</v>
      </c>
      <c r="JM292">
        <v>2.94434</v>
      </c>
      <c r="JN292">
        <v>2.61108</v>
      </c>
      <c r="JO292">
        <v>1.49658</v>
      </c>
      <c r="JP292">
        <v>2.34497</v>
      </c>
      <c r="JQ292">
        <v>1.54907</v>
      </c>
      <c r="JR292">
        <v>2.44263</v>
      </c>
      <c r="JS292">
        <v>36.34</v>
      </c>
      <c r="JT292">
        <v>24.1751</v>
      </c>
      <c r="JU292">
        <v>18</v>
      </c>
      <c r="JV292">
        <v>483.65</v>
      </c>
      <c r="JW292">
        <v>494.364</v>
      </c>
      <c r="JX292">
        <v>26.9494</v>
      </c>
      <c r="JY292">
        <v>29.1811</v>
      </c>
      <c r="JZ292">
        <v>30.0001</v>
      </c>
      <c r="KA292">
        <v>29.3568</v>
      </c>
      <c r="KB292">
        <v>29.3421</v>
      </c>
      <c r="KC292">
        <v>59.0649</v>
      </c>
      <c r="KD292">
        <v>19.894</v>
      </c>
      <c r="KE292">
        <v>79.14100000000001</v>
      </c>
      <c r="KF292">
        <v>26.9177</v>
      </c>
      <c r="KG292">
        <v>1376.55</v>
      </c>
      <c r="KH292">
        <v>19.6926</v>
      </c>
      <c r="KI292">
        <v>101.865</v>
      </c>
      <c r="KJ292">
        <v>91.39700000000001</v>
      </c>
    </row>
    <row r="293" spans="1:296">
      <c r="A293">
        <v>275</v>
      </c>
      <c r="B293">
        <v>1759080319</v>
      </c>
      <c r="C293">
        <v>7235.900000095367</v>
      </c>
      <c r="D293" t="s">
        <v>995</v>
      </c>
      <c r="E293" t="s">
        <v>996</v>
      </c>
      <c r="F293">
        <v>5</v>
      </c>
      <c r="G293" t="s">
        <v>832</v>
      </c>
      <c r="H293">
        <v>1759080311.5</v>
      </c>
      <c r="I293">
        <f>(J293)/1000</f>
        <v>0</v>
      </c>
      <c r="J293">
        <f>IF(DO293, AM293, AG293)</f>
        <v>0</v>
      </c>
      <c r="K293">
        <f>IF(DO293, AH293, AF293)</f>
        <v>0</v>
      </c>
      <c r="L293">
        <f>DQ293 - IF(AT293&gt;1, K293*DK293*100.0/(AV293), 0)</f>
        <v>0</v>
      </c>
      <c r="M293">
        <f>((S293-I293/2)*L293-K293)/(S293+I293/2)</f>
        <v>0</v>
      </c>
      <c r="N293">
        <f>M293*(DX293+DY293)/1000.0</f>
        <v>0</v>
      </c>
      <c r="O293">
        <f>(DQ293 - IF(AT293&gt;1, K293*DK293*100.0/(AV293), 0))*(DX293+DY293)/1000.0</f>
        <v>0</v>
      </c>
      <c r="P293">
        <f>2.0/((1/R293-1/Q293)+SIGN(R293)*SQRT((1/R293-1/Q293)*(1/R293-1/Q293) + 4*DL293/((DL293+1)*(DL293+1))*(2*1/R293*1/Q293-1/Q293*1/Q293)))</f>
        <v>0</v>
      </c>
      <c r="Q293">
        <f>IF(LEFT(DM293,1)&lt;&gt;"0",IF(LEFT(DM293,1)="1",3.0,DN293),$D$5+$E$5*(EE293*DX293/($K$5*1000))+$F$5*(EE293*DX293/($K$5*1000))*MAX(MIN(DK293,$J$5),$I$5)*MAX(MIN(DK293,$J$5),$I$5)+$G$5*MAX(MIN(DK293,$J$5),$I$5)*(EE293*DX293/($K$5*1000))+$H$5*(EE293*DX293/($K$5*1000))*(EE293*DX293/($K$5*1000)))</f>
        <v>0</v>
      </c>
      <c r="R293">
        <f>I293*(1000-(1000*0.61365*exp(17.502*V293/(240.97+V293))/(DX293+DY293)+DS293)/2)/(1000*0.61365*exp(17.502*V293/(240.97+V293))/(DX293+DY293)-DS293)</f>
        <v>0</v>
      </c>
      <c r="S293">
        <f>1/((DL293+1)/(P293/1.6)+1/(Q293/1.37)) + DL293/((DL293+1)/(P293/1.6) + DL293/(Q293/1.37))</f>
        <v>0</v>
      </c>
      <c r="T293">
        <f>(DG293*DJ293)</f>
        <v>0</v>
      </c>
      <c r="U293">
        <f>(DZ293+(T293+2*0.95*5.67E-8*(((DZ293+$B$9)+273)^4-(DZ293+273)^4)-44100*I293)/(1.84*29.3*Q293+8*0.95*5.67E-8*(DZ293+273)^3))</f>
        <v>0</v>
      </c>
      <c r="V293">
        <f>($C$9*EA293+$D$9*EB293+$E$9*U293)</f>
        <v>0</v>
      </c>
      <c r="W293">
        <f>0.61365*exp(17.502*V293/(240.97+V293))</f>
        <v>0</v>
      </c>
      <c r="X293">
        <f>(Y293/Z293*100)</f>
        <v>0</v>
      </c>
      <c r="Y293">
        <f>DS293*(DX293+DY293)/1000</f>
        <v>0</v>
      </c>
      <c r="Z293">
        <f>0.61365*exp(17.502*DZ293/(240.97+DZ293))</f>
        <v>0</v>
      </c>
      <c r="AA293">
        <f>(W293-DS293*(DX293+DY293)/1000)</f>
        <v>0</v>
      </c>
      <c r="AB293">
        <f>(-I293*44100)</f>
        <v>0</v>
      </c>
      <c r="AC293">
        <f>2*29.3*Q293*0.92*(DZ293-V293)</f>
        <v>0</v>
      </c>
      <c r="AD293">
        <f>2*0.95*5.67E-8*(((DZ293+$B$9)+273)^4-(V293+273)^4)</f>
        <v>0</v>
      </c>
      <c r="AE293">
        <f>T293+AD293+AB293+AC293</f>
        <v>0</v>
      </c>
      <c r="AF293">
        <f>DW293*AT293*(DR293-DQ293*(1000-AT293*DT293)/(1000-AT293*DS293))/(100*DK293)</f>
        <v>0</v>
      </c>
      <c r="AG293">
        <f>1000*DW293*AT293*(DS293-DT293)/(100*DK293*(1000-AT293*DS293))</f>
        <v>0</v>
      </c>
      <c r="AH293">
        <f>(AI293 - AJ293 - DX293*1E3/(8.314*(DZ293+273.15)) * AL293/DW293 * AK293) * DW293/(100*DK293) * (1000 - DT293)/1000</f>
        <v>0</v>
      </c>
      <c r="AI293">
        <v>1386.823281376096</v>
      </c>
      <c r="AJ293">
        <v>1352.798787878788</v>
      </c>
      <c r="AK293">
        <v>3.418194256615978</v>
      </c>
      <c r="AL293">
        <v>65.07899341637443</v>
      </c>
      <c r="AM293">
        <f>(AO293 - AN293 + DX293*1E3/(8.314*(DZ293+273.15)) * AQ293/DW293 * AP293) * DW293/(100*DK293) * 1000/(1000 - AO293)</f>
        <v>0</v>
      </c>
      <c r="AN293">
        <v>19.64892582087441</v>
      </c>
      <c r="AO293">
        <v>21.46310909090909</v>
      </c>
      <c r="AP293">
        <v>4.23772763006232E-05</v>
      </c>
      <c r="AQ293">
        <v>105.2538477165729</v>
      </c>
      <c r="AR293">
        <v>0</v>
      </c>
      <c r="AS293">
        <v>0</v>
      </c>
      <c r="AT293">
        <f>IF(AR293*$H$15&gt;=AV293,1.0,(AV293/(AV293-AR293*$H$15)))</f>
        <v>0</v>
      </c>
      <c r="AU293">
        <f>(AT293-1)*100</f>
        <v>0</v>
      </c>
      <c r="AV293">
        <f>MAX(0,($B$15+$C$15*EE293)/(1+$D$15*EE293)*DX293/(DZ293+273)*$E$15)</f>
        <v>0</v>
      </c>
      <c r="AW293" t="s">
        <v>437</v>
      </c>
      <c r="AX293" t="s">
        <v>437</v>
      </c>
      <c r="AY293">
        <v>0</v>
      </c>
      <c r="AZ293">
        <v>0</v>
      </c>
      <c r="BA293">
        <f>1-AY293/AZ293</f>
        <v>0</v>
      </c>
      <c r="BB293">
        <v>0</v>
      </c>
      <c r="BC293" t="s">
        <v>437</v>
      </c>
      <c r="BD293" t="s">
        <v>437</v>
      </c>
      <c r="BE293">
        <v>0</v>
      </c>
      <c r="BF293">
        <v>0</v>
      </c>
      <c r="BG293">
        <f>1-BE293/BF293</f>
        <v>0</v>
      </c>
      <c r="BH293">
        <v>0.5</v>
      </c>
      <c r="BI293">
        <f>DH293</f>
        <v>0</v>
      </c>
      <c r="BJ293">
        <f>K293</f>
        <v>0</v>
      </c>
      <c r="BK293">
        <f>BG293*BH293*BI293</f>
        <v>0</v>
      </c>
      <c r="BL293">
        <f>(BJ293-BB293)/BI293</f>
        <v>0</v>
      </c>
      <c r="BM293">
        <f>(AZ293-BF293)/BF293</f>
        <v>0</v>
      </c>
      <c r="BN293">
        <f>AY293/(BA293+AY293/BF293)</f>
        <v>0</v>
      </c>
      <c r="BO293" t="s">
        <v>437</v>
      </c>
      <c r="BP293">
        <v>0</v>
      </c>
      <c r="BQ293">
        <f>IF(BP293&lt;&gt;0, BP293, BN293)</f>
        <v>0</v>
      </c>
      <c r="BR293">
        <f>1-BQ293/BF293</f>
        <v>0</v>
      </c>
      <c r="BS293">
        <f>(BF293-BE293)/(BF293-BQ293)</f>
        <v>0</v>
      </c>
      <c r="BT293">
        <f>(AZ293-BF293)/(AZ293-BQ293)</f>
        <v>0</v>
      </c>
      <c r="BU293">
        <f>(BF293-BE293)/(BF293-AY293)</f>
        <v>0</v>
      </c>
      <c r="BV293">
        <f>(AZ293-BF293)/(AZ293-AY293)</f>
        <v>0</v>
      </c>
      <c r="BW293">
        <f>(BS293*BQ293/BE293)</f>
        <v>0</v>
      </c>
      <c r="BX293">
        <f>(1-BW293)</f>
        <v>0</v>
      </c>
      <c r="DG293">
        <f>$B$13*EF293+$C$13*EG293+$F$13*ER293*(1-EU293)</f>
        <v>0</v>
      </c>
      <c r="DH293">
        <f>DG293*DI293</f>
        <v>0</v>
      </c>
      <c r="DI293">
        <f>($B$13*$D$11+$C$13*$D$11+$F$13*((FE293+EW293)/MAX(FE293+EW293+FF293, 0.1)*$I$11+FF293/MAX(FE293+EW293+FF293, 0.1)*$J$11))/($B$13+$C$13+$F$13)</f>
        <v>0</v>
      </c>
      <c r="DJ293">
        <f>($B$13*$K$11+$C$13*$K$11+$F$13*((FE293+EW293)/MAX(FE293+EW293+FF293, 0.1)*$P$11+FF293/MAX(FE293+EW293+FF293, 0.1)*$Q$11))/($B$13+$C$13+$F$13)</f>
        <v>0</v>
      </c>
      <c r="DK293">
        <v>3.21</v>
      </c>
      <c r="DL293">
        <v>0.5</v>
      </c>
      <c r="DM293" t="s">
        <v>438</v>
      </c>
      <c r="DN293">
        <v>2</v>
      </c>
      <c r="DO293" t="b">
        <v>1</v>
      </c>
      <c r="DP293">
        <v>1759080311.5</v>
      </c>
      <c r="DQ293">
        <v>1300.311851851852</v>
      </c>
      <c r="DR293">
        <v>1344.612962962963</v>
      </c>
      <c r="DS293">
        <v>21.45267777777778</v>
      </c>
      <c r="DT293">
        <v>19.60878518518519</v>
      </c>
      <c r="DU293">
        <v>1300.35962962963</v>
      </c>
      <c r="DV293">
        <v>21.17278518518518</v>
      </c>
      <c r="DW293">
        <v>499.9932962962963</v>
      </c>
      <c r="DX293">
        <v>90.8918962962963</v>
      </c>
      <c r="DY293">
        <v>0.06821241111111112</v>
      </c>
      <c r="DZ293">
        <v>28.59032592592593</v>
      </c>
      <c r="EA293">
        <v>30.03223703703704</v>
      </c>
      <c r="EB293">
        <v>999.9000000000001</v>
      </c>
      <c r="EC293">
        <v>0</v>
      </c>
      <c r="ED293">
        <v>0</v>
      </c>
      <c r="EE293">
        <v>9992.297037037039</v>
      </c>
      <c r="EF293">
        <v>0</v>
      </c>
      <c r="EG293">
        <v>10.99973333333334</v>
      </c>
      <c r="EH293">
        <v>-44.30217037037036</v>
      </c>
      <c r="EI293">
        <v>1328.817777777778</v>
      </c>
      <c r="EJ293">
        <v>1371.506666666666</v>
      </c>
      <c r="EK293">
        <v>1.843894444444445</v>
      </c>
      <c r="EL293">
        <v>1344.612962962963</v>
      </c>
      <c r="EM293">
        <v>19.60878518518519</v>
      </c>
      <c r="EN293">
        <v>1.949874074074074</v>
      </c>
      <c r="EO293">
        <v>1.782278148148148</v>
      </c>
      <c r="EP293">
        <v>17.04305925925926</v>
      </c>
      <c r="EQ293">
        <v>15.63221481481482</v>
      </c>
      <c r="ER293">
        <v>2000.025925925926</v>
      </c>
      <c r="ES293">
        <v>0.9799977777777775</v>
      </c>
      <c r="ET293">
        <v>0.02000194444444445</v>
      </c>
      <c r="EU293">
        <v>0</v>
      </c>
      <c r="EV293">
        <v>481.7617407407408</v>
      </c>
      <c r="EW293">
        <v>5.00078</v>
      </c>
      <c r="EX293">
        <v>9424.728148148148</v>
      </c>
      <c r="EY293">
        <v>16379.84074074074</v>
      </c>
      <c r="EZ293">
        <v>39.67814814814815</v>
      </c>
      <c r="FA293">
        <v>40.53444444444444</v>
      </c>
      <c r="FB293">
        <v>39.79366666666666</v>
      </c>
      <c r="FC293">
        <v>40.17111111111111</v>
      </c>
      <c r="FD293">
        <v>40.6895925925926</v>
      </c>
      <c r="FE293">
        <v>1955.115925925926</v>
      </c>
      <c r="FF293">
        <v>39.9</v>
      </c>
      <c r="FG293">
        <v>0</v>
      </c>
      <c r="FH293">
        <v>1759080311</v>
      </c>
      <c r="FI293">
        <v>0</v>
      </c>
      <c r="FJ293">
        <v>481.7030769230769</v>
      </c>
      <c r="FK293">
        <v>2.42981195276175</v>
      </c>
      <c r="FL293">
        <v>71.49743582791463</v>
      </c>
      <c r="FM293">
        <v>9424.475384615385</v>
      </c>
      <c r="FN293">
        <v>15</v>
      </c>
      <c r="FO293">
        <v>0</v>
      </c>
      <c r="FP293" t="s">
        <v>439</v>
      </c>
      <c r="FQ293">
        <v>1746989605.5</v>
      </c>
      <c r="FR293">
        <v>1746989593.5</v>
      </c>
      <c r="FS293">
        <v>0</v>
      </c>
      <c r="FT293">
        <v>-0.274</v>
      </c>
      <c r="FU293">
        <v>-0.002</v>
      </c>
      <c r="FV293">
        <v>2.549</v>
      </c>
      <c r="FW293">
        <v>0.129</v>
      </c>
      <c r="FX293">
        <v>420</v>
      </c>
      <c r="FY293">
        <v>17</v>
      </c>
      <c r="FZ293">
        <v>0.02</v>
      </c>
      <c r="GA293">
        <v>0.04</v>
      </c>
      <c r="GB293">
        <v>-44.26261219512195</v>
      </c>
      <c r="GC293">
        <v>-1.040468989547069</v>
      </c>
      <c r="GD293">
        <v>0.1295632931213528</v>
      </c>
      <c r="GE293">
        <v>0</v>
      </c>
      <c r="GF293">
        <v>481.5238823529412</v>
      </c>
      <c r="GG293">
        <v>3.607272722595386</v>
      </c>
      <c r="GH293">
        <v>0.4444582799653475</v>
      </c>
      <c r="GI293">
        <v>0</v>
      </c>
      <c r="GJ293">
        <v>1.862177560975609</v>
      </c>
      <c r="GK293">
        <v>-0.3563268292682958</v>
      </c>
      <c r="GL293">
        <v>0.03687888190599774</v>
      </c>
      <c r="GM293">
        <v>0</v>
      </c>
      <c r="GN293">
        <v>0</v>
      </c>
      <c r="GO293">
        <v>3</v>
      </c>
      <c r="GP293" t="s">
        <v>458</v>
      </c>
      <c r="GQ293">
        <v>3.10213</v>
      </c>
      <c r="GR293">
        <v>2.72626</v>
      </c>
      <c r="GS293">
        <v>0.192173</v>
      </c>
      <c r="GT293">
        <v>0.196112</v>
      </c>
      <c r="GU293">
        <v>0.0999987</v>
      </c>
      <c r="GV293">
        <v>0.09527679999999999</v>
      </c>
      <c r="GW293">
        <v>21097.9</v>
      </c>
      <c r="GX293">
        <v>19077.4</v>
      </c>
      <c r="GY293">
        <v>26681</v>
      </c>
      <c r="GZ293">
        <v>23954.1</v>
      </c>
      <c r="HA293">
        <v>38435.8</v>
      </c>
      <c r="HB293">
        <v>32050.7</v>
      </c>
      <c r="HC293">
        <v>46588.8</v>
      </c>
      <c r="HD293">
        <v>37899.4</v>
      </c>
      <c r="HE293">
        <v>1.8683</v>
      </c>
      <c r="HF293">
        <v>1.8618</v>
      </c>
      <c r="HG293">
        <v>0.127543</v>
      </c>
      <c r="HH293">
        <v>0</v>
      </c>
      <c r="HI293">
        <v>27.9416</v>
      </c>
      <c r="HJ293">
        <v>999.9</v>
      </c>
      <c r="HK293">
        <v>46.8</v>
      </c>
      <c r="HL293">
        <v>31.4</v>
      </c>
      <c r="HM293">
        <v>23.7638</v>
      </c>
      <c r="HN293">
        <v>61.351</v>
      </c>
      <c r="HO293">
        <v>21.879</v>
      </c>
      <c r="HP293">
        <v>1</v>
      </c>
      <c r="HQ293">
        <v>0.148971</v>
      </c>
      <c r="HR293">
        <v>0.52564</v>
      </c>
      <c r="HS293">
        <v>20.2797</v>
      </c>
      <c r="HT293">
        <v>5.21145</v>
      </c>
      <c r="HU293">
        <v>11.98</v>
      </c>
      <c r="HV293">
        <v>4.96375</v>
      </c>
      <c r="HW293">
        <v>3.27443</v>
      </c>
      <c r="HX293">
        <v>9999</v>
      </c>
      <c r="HY293">
        <v>9999</v>
      </c>
      <c r="HZ293">
        <v>9999</v>
      </c>
      <c r="IA293">
        <v>33</v>
      </c>
      <c r="IB293">
        <v>1.86394</v>
      </c>
      <c r="IC293">
        <v>1.86014</v>
      </c>
      <c r="ID293">
        <v>1.85837</v>
      </c>
      <c r="IE293">
        <v>1.85974</v>
      </c>
      <c r="IF293">
        <v>1.85989</v>
      </c>
      <c r="IG293">
        <v>1.85837</v>
      </c>
      <c r="IH293">
        <v>1.85745</v>
      </c>
      <c r="II293">
        <v>1.85242</v>
      </c>
      <c r="IJ293">
        <v>0</v>
      </c>
      <c r="IK293">
        <v>0</v>
      </c>
      <c r="IL293">
        <v>0</v>
      </c>
      <c r="IM293">
        <v>0</v>
      </c>
      <c r="IN293" t="s">
        <v>441</v>
      </c>
      <c r="IO293" t="s">
        <v>442</v>
      </c>
      <c r="IP293" t="s">
        <v>443</v>
      </c>
      <c r="IQ293" t="s">
        <v>443</v>
      </c>
      <c r="IR293" t="s">
        <v>443</v>
      </c>
      <c r="IS293" t="s">
        <v>443</v>
      </c>
      <c r="IT293">
        <v>0</v>
      </c>
      <c r="IU293">
        <v>100</v>
      </c>
      <c r="IV293">
        <v>100</v>
      </c>
      <c r="IW293">
        <v>-0.02</v>
      </c>
      <c r="IX293">
        <v>0.2801</v>
      </c>
      <c r="IY293">
        <v>-0.819046093373875</v>
      </c>
      <c r="IZ293">
        <v>-0.0008311593448893811</v>
      </c>
      <c r="JA293">
        <v>1.768286430498992E-06</v>
      </c>
      <c r="JB293">
        <v>-5.176383660599935E-10</v>
      </c>
      <c r="JC293">
        <v>0.01793090377665582</v>
      </c>
      <c r="JD293">
        <v>0.002652576625932546</v>
      </c>
      <c r="JE293">
        <v>0.0004569377311329863</v>
      </c>
      <c r="JF293">
        <v>1.003524486243527E-07</v>
      </c>
      <c r="JG293">
        <v>2</v>
      </c>
      <c r="JH293">
        <v>1975</v>
      </c>
      <c r="JI293">
        <v>1</v>
      </c>
      <c r="JJ293">
        <v>26</v>
      </c>
      <c r="JK293">
        <v>201511.9</v>
      </c>
      <c r="JL293">
        <v>201512.1</v>
      </c>
      <c r="JM293">
        <v>2.97485</v>
      </c>
      <c r="JN293">
        <v>2.60376</v>
      </c>
      <c r="JO293">
        <v>1.49658</v>
      </c>
      <c r="JP293">
        <v>2.34497</v>
      </c>
      <c r="JQ293">
        <v>1.54907</v>
      </c>
      <c r="JR293">
        <v>2.45972</v>
      </c>
      <c r="JS293">
        <v>36.34</v>
      </c>
      <c r="JT293">
        <v>24.1838</v>
      </c>
      <c r="JU293">
        <v>18</v>
      </c>
      <c r="JV293">
        <v>483.668</v>
      </c>
      <c r="JW293">
        <v>494.242</v>
      </c>
      <c r="JX293">
        <v>26.9147</v>
      </c>
      <c r="JY293">
        <v>29.1836</v>
      </c>
      <c r="JZ293">
        <v>30.0001</v>
      </c>
      <c r="KA293">
        <v>29.3592</v>
      </c>
      <c r="KB293">
        <v>29.3433</v>
      </c>
      <c r="KC293">
        <v>59.6859</v>
      </c>
      <c r="KD293">
        <v>19.894</v>
      </c>
      <c r="KE293">
        <v>79.14100000000001</v>
      </c>
      <c r="KF293">
        <v>26.8906</v>
      </c>
      <c r="KG293">
        <v>1389.91</v>
      </c>
      <c r="KH293">
        <v>19.7013</v>
      </c>
      <c r="KI293">
        <v>101.864</v>
      </c>
      <c r="KJ293">
        <v>91.3978</v>
      </c>
    </row>
    <row r="294" spans="1:296">
      <c r="A294">
        <v>276</v>
      </c>
      <c r="B294">
        <v>1759080324</v>
      </c>
      <c r="C294">
        <v>7240.900000095367</v>
      </c>
      <c r="D294" t="s">
        <v>997</v>
      </c>
      <c r="E294" t="s">
        <v>998</v>
      </c>
      <c r="F294">
        <v>5</v>
      </c>
      <c r="G294" t="s">
        <v>832</v>
      </c>
      <c r="H294">
        <v>1759080316.214286</v>
      </c>
      <c r="I294">
        <f>(J294)/1000</f>
        <v>0</v>
      </c>
      <c r="J294">
        <f>IF(DO294, AM294, AG294)</f>
        <v>0</v>
      </c>
      <c r="K294">
        <f>IF(DO294, AH294, AF294)</f>
        <v>0</v>
      </c>
      <c r="L294">
        <f>DQ294 - IF(AT294&gt;1, K294*DK294*100.0/(AV294), 0)</f>
        <v>0</v>
      </c>
      <c r="M294">
        <f>((S294-I294/2)*L294-K294)/(S294+I294/2)</f>
        <v>0</v>
      </c>
      <c r="N294">
        <f>M294*(DX294+DY294)/1000.0</f>
        <v>0</v>
      </c>
      <c r="O294">
        <f>(DQ294 - IF(AT294&gt;1, K294*DK294*100.0/(AV294), 0))*(DX294+DY294)/1000.0</f>
        <v>0</v>
      </c>
      <c r="P294">
        <f>2.0/((1/R294-1/Q294)+SIGN(R294)*SQRT((1/R294-1/Q294)*(1/R294-1/Q294) + 4*DL294/((DL294+1)*(DL294+1))*(2*1/R294*1/Q294-1/Q294*1/Q294)))</f>
        <v>0</v>
      </c>
      <c r="Q294">
        <f>IF(LEFT(DM294,1)&lt;&gt;"0",IF(LEFT(DM294,1)="1",3.0,DN294),$D$5+$E$5*(EE294*DX294/($K$5*1000))+$F$5*(EE294*DX294/($K$5*1000))*MAX(MIN(DK294,$J$5),$I$5)*MAX(MIN(DK294,$J$5),$I$5)+$G$5*MAX(MIN(DK294,$J$5),$I$5)*(EE294*DX294/($K$5*1000))+$H$5*(EE294*DX294/($K$5*1000))*(EE294*DX294/($K$5*1000)))</f>
        <v>0</v>
      </c>
      <c r="R294">
        <f>I294*(1000-(1000*0.61365*exp(17.502*V294/(240.97+V294))/(DX294+DY294)+DS294)/2)/(1000*0.61365*exp(17.502*V294/(240.97+V294))/(DX294+DY294)-DS294)</f>
        <v>0</v>
      </c>
      <c r="S294">
        <f>1/((DL294+1)/(P294/1.6)+1/(Q294/1.37)) + DL294/((DL294+1)/(P294/1.6) + DL294/(Q294/1.37))</f>
        <v>0</v>
      </c>
      <c r="T294">
        <f>(DG294*DJ294)</f>
        <v>0</v>
      </c>
      <c r="U294">
        <f>(DZ294+(T294+2*0.95*5.67E-8*(((DZ294+$B$9)+273)^4-(DZ294+273)^4)-44100*I294)/(1.84*29.3*Q294+8*0.95*5.67E-8*(DZ294+273)^3))</f>
        <v>0</v>
      </c>
      <c r="V294">
        <f>($C$9*EA294+$D$9*EB294+$E$9*U294)</f>
        <v>0</v>
      </c>
      <c r="W294">
        <f>0.61365*exp(17.502*V294/(240.97+V294))</f>
        <v>0</v>
      </c>
      <c r="X294">
        <f>(Y294/Z294*100)</f>
        <v>0</v>
      </c>
      <c r="Y294">
        <f>DS294*(DX294+DY294)/1000</f>
        <v>0</v>
      </c>
      <c r="Z294">
        <f>0.61365*exp(17.502*DZ294/(240.97+DZ294))</f>
        <v>0</v>
      </c>
      <c r="AA294">
        <f>(W294-DS294*(DX294+DY294)/1000)</f>
        <v>0</v>
      </c>
      <c r="AB294">
        <f>(-I294*44100)</f>
        <v>0</v>
      </c>
      <c r="AC294">
        <f>2*29.3*Q294*0.92*(DZ294-V294)</f>
        <v>0</v>
      </c>
      <c r="AD294">
        <f>2*0.95*5.67E-8*(((DZ294+$B$9)+273)^4-(V294+273)^4)</f>
        <v>0</v>
      </c>
      <c r="AE294">
        <f>T294+AD294+AB294+AC294</f>
        <v>0</v>
      </c>
      <c r="AF294">
        <f>DW294*AT294*(DR294-DQ294*(1000-AT294*DT294)/(1000-AT294*DS294))/(100*DK294)</f>
        <v>0</v>
      </c>
      <c r="AG294">
        <f>1000*DW294*AT294*(DS294-DT294)/(100*DK294*(1000-AT294*DS294))</f>
        <v>0</v>
      </c>
      <c r="AH294">
        <f>(AI294 - AJ294 - DX294*1E3/(8.314*(DZ294+273.15)) * AL294/DW294 * AK294) * DW294/(100*DK294) * (1000 - DT294)/1000</f>
        <v>0</v>
      </c>
      <c r="AI294">
        <v>1403.821802302389</v>
      </c>
      <c r="AJ294">
        <v>1369.821696969697</v>
      </c>
      <c r="AK294">
        <v>3.408670722255216</v>
      </c>
      <c r="AL294">
        <v>65.07899341637443</v>
      </c>
      <c r="AM294">
        <f>(AO294 - AN294 + DX294*1E3/(8.314*(DZ294+273.15)) * AQ294/DW294 * AP294) * DW294/(100*DK294) * 1000/(1000 - AO294)</f>
        <v>0</v>
      </c>
      <c r="AN294">
        <v>19.65324584581945</v>
      </c>
      <c r="AO294">
        <v>21.46469575757576</v>
      </c>
      <c r="AP294">
        <v>-3.563810615283935E-06</v>
      </c>
      <c r="AQ294">
        <v>105.2538477165729</v>
      </c>
      <c r="AR294">
        <v>0</v>
      </c>
      <c r="AS294">
        <v>0</v>
      </c>
      <c r="AT294">
        <f>IF(AR294*$H$15&gt;=AV294,1.0,(AV294/(AV294-AR294*$H$15)))</f>
        <v>0</v>
      </c>
      <c r="AU294">
        <f>(AT294-1)*100</f>
        <v>0</v>
      </c>
      <c r="AV294">
        <f>MAX(0,($B$15+$C$15*EE294)/(1+$D$15*EE294)*DX294/(DZ294+273)*$E$15)</f>
        <v>0</v>
      </c>
      <c r="AW294" t="s">
        <v>437</v>
      </c>
      <c r="AX294" t="s">
        <v>437</v>
      </c>
      <c r="AY294">
        <v>0</v>
      </c>
      <c r="AZ294">
        <v>0</v>
      </c>
      <c r="BA294">
        <f>1-AY294/AZ294</f>
        <v>0</v>
      </c>
      <c r="BB294">
        <v>0</v>
      </c>
      <c r="BC294" t="s">
        <v>437</v>
      </c>
      <c r="BD294" t="s">
        <v>437</v>
      </c>
      <c r="BE294">
        <v>0</v>
      </c>
      <c r="BF294">
        <v>0</v>
      </c>
      <c r="BG294">
        <f>1-BE294/BF294</f>
        <v>0</v>
      </c>
      <c r="BH294">
        <v>0.5</v>
      </c>
      <c r="BI294">
        <f>DH294</f>
        <v>0</v>
      </c>
      <c r="BJ294">
        <f>K294</f>
        <v>0</v>
      </c>
      <c r="BK294">
        <f>BG294*BH294*BI294</f>
        <v>0</v>
      </c>
      <c r="BL294">
        <f>(BJ294-BB294)/BI294</f>
        <v>0</v>
      </c>
      <c r="BM294">
        <f>(AZ294-BF294)/BF294</f>
        <v>0</v>
      </c>
      <c r="BN294">
        <f>AY294/(BA294+AY294/BF294)</f>
        <v>0</v>
      </c>
      <c r="BO294" t="s">
        <v>437</v>
      </c>
      <c r="BP294">
        <v>0</v>
      </c>
      <c r="BQ294">
        <f>IF(BP294&lt;&gt;0, BP294, BN294)</f>
        <v>0</v>
      </c>
      <c r="BR294">
        <f>1-BQ294/BF294</f>
        <v>0</v>
      </c>
      <c r="BS294">
        <f>(BF294-BE294)/(BF294-BQ294)</f>
        <v>0</v>
      </c>
      <c r="BT294">
        <f>(AZ294-BF294)/(AZ294-BQ294)</f>
        <v>0</v>
      </c>
      <c r="BU294">
        <f>(BF294-BE294)/(BF294-AY294)</f>
        <v>0</v>
      </c>
      <c r="BV294">
        <f>(AZ294-BF294)/(AZ294-AY294)</f>
        <v>0</v>
      </c>
      <c r="BW294">
        <f>(BS294*BQ294/BE294)</f>
        <v>0</v>
      </c>
      <c r="BX294">
        <f>(1-BW294)</f>
        <v>0</v>
      </c>
      <c r="DG294">
        <f>$B$13*EF294+$C$13*EG294+$F$13*ER294*(1-EU294)</f>
        <v>0</v>
      </c>
      <c r="DH294">
        <f>DG294*DI294</f>
        <v>0</v>
      </c>
      <c r="DI294">
        <f>($B$13*$D$11+$C$13*$D$11+$F$13*((FE294+EW294)/MAX(FE294+EW294+FF294, 0.1)*$I$11+FF294/MAX(FE294+EW294+FF294, 0.1)*$J$11))/($B$13+$C$13+$F$13)</f>
        <v>0</v>
      </c>
      <c r="DJ294">
        <f>($B$13*$K$11+$C$13*$K$11+$F$13*((FE294+EW294)/MAX(FE294+EW294+FF294, 0.1)*$P$11+FF294/MAX(FE294+EW294+FF294, 0.1)*$Q$11))/($B$13+$C$13+$F$13)</f>
        <v>0</v>
      </c>
      <c r="DK294">
        <v>3.21</v>
      </c>
      <c r="DL294">
        <v>0.5</v>
      </c>
      <c r="DM294" t="s">
        <v>438</v>
      </c>
      <c r="DN294">
        <v>2</v>
      </c>
      <c r="DO294" t="b">
        <v>1</v>
      </c>
      <c r="DP294">
        <v>1759080316.214286</v>
      </c>
      <c r="DQ294">
        <v>1316.081071428571</v>
      </c>
      <c r="DR294">
        <v>1360.469642857143</v>
      </c>
      <c r="DS294">
        <v>21.45616785714286</v>
      </c>
      <c r="DT294">
        <v>19.63390714285714</v>
      </c>
      <c r="DU294">
        <v>1316.112142857143</v>
      </c>
      <c r="DV294">
        <v>21.1762</v>
      </c>
      <c r="DW294">
        <v>499.9700000000001</v>
      </c>
      <c r="DX294">
        <v>90.89126428571429</v>
      </c>
      <c r="DY294">
        <v>0.0683056357142857</v>
      </c>
      <c r="DZ294">
        <v>28.58778214285715</v>
      </c>
      <c r="EA294">
        <v>30.02245714285714</v>
      </c>
      <c r="EB294">
        <v>999.9000000000002</v>
      </c>
      <c r="EC294">
        <v>0</v>
      </c>
      <c r="ED294">
        <v>0</v>
      </c>
      <c r="EE294">
        <v>9992.972142857141</v>
      </c>
      <c r="EF294">
        <v>0</v>
      </c>
      <c r="EG294">
        <v>11.00532857142857</v>
      </c>
      <c r="EH294">
        <v>-44.38905357142858</v>
      </c>
      <c r="EI294">
        <v>1344.938928571429</v>
      </c>
      <c r="EJ294">
        <v>1387.715714285714</v>
      </c>
      <c r="EK294">
        <v>1.822256785714286</v>
      </c>
      <c r="EL294">
        <v>1360.469642857143</v>
      </c>
      <c r="EM294">
        <v>19.63390714285714</v>
      </c>
      <c r="EN294">
        <v>1.950177142857143</v>
      </c>
      <c r="EO294">
        <v>1.784549642857142</v>
      </c>
      <c r="EP294">
        <v>17.04551428571428</v>
      </c>
      <c r="EQ294">
        <v>15.65210714285715</v>
      </c>
      <c r="ER294">
        <v>2000.0275</v>
      </c>
      <c r="ES294">
        <v>0.9799977857142854</v>
      </c>
      <c r="ET294">
        <v>0.02000193928571429</v>
      </c>
      <c r="EU294">
        <v>0</v>
      </c>
      <c r="EV294">
        <v>482.0331071428571</v>
      </c>
      <c r="EW294">
        <v>5.00078</v>
      </c>
      <c r="EX294">
        <v>9430.160000000002</v>
      </c>
      <c r="EY294">
        <v>16379.86785714286</v>
      </c>
      <c r="EZ294">
        <v>39.68735714285715</v>
      </c>
      <c r="FA294">
        <v>40.54428571428571</v>
      </c>
      <c r="FB294">
        <v>39.76528571428571</v>
      </c>
      <c r="FC294">
        <v>40.19621428571428</v>
      </c>
      <c r="FD294">
        <v>40.72071428571428</v>
      </c>
      <c r="FE294">
        <v>1955.1175</v>
      </c>
      <c r="FF294">
        <v>39.9</v>
      </c>
      <c r="FG294">
        <v>0</v>
      </c>
      <c r="FH294">
        <v>1759080316.4</v>
      </c>
      <c r="FI294">
        <v>0</v>
      </c>
      <c r="FJ294">
        <v>482.03052</v>
      </c>
      <c r="FK294">
        <v>2.511307688723433</v>
      </c>
      <c r="FL294">
        <v>70.06615376197391</v>
      </c>
      <c r="FM294">
        <v>9431.019200000001</v>
      </c>
      <c r="FN294">
        <v>15</v>
      </c>
      <c r="FO294">
        <v>0</v>
      </c>
      <c r="FP294" t="s">
        <v>439</v>
      </c>
      <c r="FQ294">
        <v>1746989605.5</v>
      </c>
      <c r="FR294">
        <v>1746989593.5</v>
      </c>
      <c r="FS294">
        <v>0</v>
      </c>
      <c r="FT294">
        <v>-0.274</v>
      </c>
      <c r="FU294">
        <v>-0.002</v>
      </c>
      <c r="FV294">
        <v>2.549</v>
      </c>
      <c r="FW294">
        <v>0.129</v>
      </c>
      <c r="FX294">
        <v>420</v>
      </c>
      <c r="FY294">
        <v>17</v>
      </c>
      <c r="FZ294">
        <v>0.02</v>
      </c>
      <c r="GA294">
        <v>0.04</v>
      </c>
      <c r="GB294">
        <v>-44.33092000000001</v>
      </c>
      <c r="GC294">
        <v>-0.8376652908066804</v>
      </c>
      <c r="GD294">
        <v>0.1030384083728003</v>
      </c>
      <c r="GE294">
        <v>0</v>
      </c>
      <c r="GF294">
        <v>481.7437647058824</v>
      </c>
      <c r="GG294">
        <v>3.164003055136561</v>
      </c>
      <c r="GH294">
        <v>0.4028102792969225</v>
      </c>
      <c r="GI294">
        <v>0</v>
      </c>
      <c r="GJ294">
        <v>1.841274</v>
      </c>
      <c r="GK294">
        <v>-0.3198047279549699</v>
      </c>
      <c r="GL294">
        <v>0.03368774530893988</v>
      </c>
      <c r="GM294">
        <v>0</v>
      </c>
      <c r="GN294">
        <v>0</v>
      </c>
      <c r="GO294">
        <v>3</v>
      </c>
      <c r="GP294" t="s">
        <v>458</v>
      </c>
      <c r="GQ294">
        <v>3.10197</v>
      </c>
      <c r="GR294">
        <v>2.72668</v>
      </c>
      <c r="GS294">
        <v>0.193632</v>
      </c>
      <c r="GT294">
        <v>0.197556</v>
      </c>
      <c r="GU294">
        <v>0.100005</v>
      </c>
      <c r="GV294">
        <v>0.09529269999999999</v>
      </c>
      <c r="GW294">
        <v>21059.8</v>
      </c>
      <c r="GX294">
        <v>19043.1</v>
      </c>
      <c r="GY294">
        <v>26680.9</v>
      </c>
      <c r="GZ294">
        <v>23954</v>
      </c>
      <c r="HA294">
        <v>38435.8</v>
      </c>
      <c r="HB294">
        <v>32050.4</v>
      </c>
      <c r="HC294">
        <v>46588.9</v>
      </c>
      <c r="HD294">
        <v>37899.6</v>
      </c>
      <c r="HE294">
        <v>1.86797</v>
      </c>
      <c r="HF294">
        <v>1.86227</v>
      </c>
      <c r="HG294">
        <v>0.125956</v>
      </c>
      <c r="HH294">
        <v>0</v>
      </c>
      <c r="HI294">
        <v>27.9404</v>
      </c>
      <c r="HJ294">
        <v>999.9</v>
      </c>
      <c r="HK294">
        <v>46.8</v>
      </c>
      <c r="HL294">
        <v>31.4</v>
      </c>
      <c r="HM294">
        <v>23.763</v>
      </c>
      <c r="HN294">
        <v>61.361</v>
      </c>
      <c r="HO294">
        <v>21.855</v>
      </c>
      <c r="HP294">
        <v>1</v>
      </c>
      <c r="HQ294">
        <v>0.149075</v>
      </c>
      <c r="HR294">
        <v>0.518464</v>
      </c>
      <c r="HS294">
        <v>20.2797</v>
      </c>
      <c r="HT294">
        <v>5.21205</v>
      </c>
      <c r="HU294">
        <v>11.98</v>
      </c>
      <c r="HV294">
        <v>4.9637</v>
      </c>
      <c r="HW294">
        <v>3.27438</v>
      </c>
      <c r="HX294">
        <v>9999</v>
      </c>
      <c r="HY294">
        <v>9999</v>
      </c>
      <c r="HZ294">
        <v>9999</v>
      </c>
      <c r="IA294">
        <v>33</v>
      </c>
      <c r="IB294">
        <v>1.86395</v>
      </c>
      <c r="IC294">
        <v>1.86015</v>
      </c>
      <c r="ID294">
        <v>1.85837</v>
      </c>
      <c r="IE294">
        <v>1.85974</v>
      </c>
      <c r="IF294">
        <v>1.85989</v>
      </c>
      <c r="IG294">
        <v>1.85837</v>
      </c>
      <c r="IH294">
        <v>1.85745</v>
      </c>
      <c r="II294">
        <v>1.85242</v>
      </c>
      <c r="IJ294">
        <v>0</v>
      </c>
      <c r="IK294">
        <v>0</v>
      </c>
      <c r="IL294">
        <v>0</v>
      </c>
      <c r="IM294">
        <v>0</v>
      </c>
      <c r="IN294" t="s">
        <v>441</v>
      </c>
      <c r="IO294" t="s">
        <v>442</v>
      </c>
      <c r="IP294" t="s">
        <v>443</v>
      </c>
      <c r="IQ294" t="s">
        <v>443</v>
      </c>
      <c r="IR294" t="s">
        <v>443</v>
      </c>
      <c r="IS294" t="s">
        <v>443</v>
      </c>
      <c r="IT294">
        <v>0</v>
      </c>
      <c r="IU294">
        <v>100</v>
      </c>
      <c r="IV294">
        <v>100</v>
      </c>
      <c r="IW294">
        <v>0</v>
      </c>
      <c r="IX294">
        <v>0.2802</v>
      </c>
      <c r="IY294">
        <v>-0.819046093373875</v>
      </c>
      <c r="IZ294">
        <v>-0.0008311593448893811</v>
      </c>
      <c r="JA294">
        <v>1.768286430498992E-06</v>
      </c>
      <c r="JB294">
        <v>-5.176383660599935E-10</v>
      </c>
      <c r="JC294">
        <v>0.01793090377665582</v>
      </c>
      <c r="JD294">
        <v>0.002652576625932546</v>
      </c>
      <c r="JE294">
        <v>0.0004569377311329863</v>
      </c>
      <c r="JF294">
        <v>1.003524486243527E-07</v>
      </c>
      <c r="JG294">
        <v>2</v>
      </c>
      <c r="JH294">
        <v>1975</v>
      </c>
      <c r="JI294">
        <v>1</v>
      </c>
      <c r="JJ294">
        <v>26</v>
      </c>
      <c r="JK294">
        <v>201512</v>
      </c>
      <c r="JL294">
        <v>201512.2</v>
      </c>
      <c r="JM294">
        <v>3.00171</v>
      </c>
      <c r="JN294">
        <v>2.60132</v>
      </c>
      <c r="JO294">
        <v>1.49658</v>
      </c>
      <c r="JP294">
        <v>2.34619</v>
      </c>
      <c r="JQ294">
        <v>1.54907</v>
      </c>
      <c r="JR294">
        <v>2.47314</v>
      </c>
      <c r="JS294">
        <v>36.34</v>
      </c>
      <c r="JT294">
        <v>24.1838</v>
      </c>
      <c r="JU294">
        <v>18</v>
      </c>
      <c r="JV294">
        <v>483.484</v>
      </c>
      <c r="JW294">
        <v>494.577</v>
      </c>
      <c r="JX294">
        <v>26.8855</v>
      </c>
      <c r="JY294">
        <v>29.1838</v>
      </c>
      <c r="JZ294">
        <v>30.0002</v>
      </c>
      <c r="KA294">
        <v>29.3601</v>
      </c>
      <c r="KB294">
        <v>29.3457</v>
      </c>
      <c r="KC294">
        <v>60.2229</v>
      </c>
      <c r="KD294">
        <v>19.894</v>
      </c>
      <c r="KE294">
        <v>79.14100000000001</v>
      </c>
      <c r="KF294">
        <v>26.8795</v>
      </c>
      <c r="KG294">
        <v>1403.26</v>
      </c>
      <c r="KH294">
        <v>19.7149</v>
      </c>
      <c r="KI294">
        <v>101.864</v>
      </c>
      <c r="KJ294">
        <v>91.398</v>
      </c>
    </row>
    <row r="295" spans="1:296">
      <c r="A295">
        <v>277</v>
      </c>
      <c r="B295">
        <v>1759080329</v>
      </c>
      <c r="C295">
        <v>7245.900000095367</v>
      </c>
      <c r="D295" t="s">
        <v>999</v>
      </c>
      <c r="E295" t="s">
        <v>1000</v>
      </c>
      <c r="F295">
        <v>5</v>
      </c>
      <c r="G295" t="s">
        <v>832</v>
      </c>
      <c r="H295">
        <v>1759080321.5</v>
      </c>
      <c r="I295">
        <f>(J295)/1000</f>
        <v>0</v>
      </c>
      <c r="J295">
        <f>IF(DO295, AM295, AG295)</f>
        <v>0</v>
      </c>
      <c r="K295">
        <f>IF(DO295, AH295, AF295)</f>
        <v>0</v>
      </c>
      <c r="L295">
        <f>DQ295 - IF(AT295&gt;1, K295*DK295*100.0/(AV295), 0)</f>
        <v>0</v>
      </c>
      <c r="M295">
        <f>((S295-I295/2)*L295-K295)/(S295+I295/2)</f>
        <v>0</v>
      </c>
      <c r="N295">
        <f>M295*(DX295+DY295)/1000.0</f>
        <v>0</v>
      </c>
      <c r="O295">
        <f>(DQ295 - IF(AT295&gt;1, K295*DK295*100.0/(AV295), 0))*(DX295+DY295)/1000.0</f>
        <v>0</v>
      </c>
      <c r="P295">
        <f>2.0/((1/R295-1/Q295)+SIGN(R295)*SQRT((1/R295-1/Q295)*(1/R295-1/Q295) + 4*DL295/((DL295+1)*(DL295+1))*(2*1/R295*1/Q295-1/Q295*1/Q295)))</f>
        <v>0</v>
      </c>
      <c r="Q295">
        <f>IF(LEFT(DM295,1)&lt;&gt;"0",IF(LEFT(DM295,1)="1",3.0,DN295),$D$5+$E$5*(EE295*DX295/($K$5*1000))+$F$5*(EE295*DX295/($K$5*1000))*MAX(MIN(DK295,$J$5),$I$5)*MAX(MIN(DK295,$J$5),$I$5)+$G$5*MAX(MIN(DK295,$J$5),$I$5)*(EE295*DX295/($K$5*1000))+$H$5*(EE295*DX295/($K$5*1000))*(EE295*DX295/($K$5*1000)))</f>
        <v>0</v>
      </c>
      <c r="R295">
        <f>I295*(1000-(1000*0.61365*exp(17.502*V295/(240.97+V295))/(DX295+DY295)+DS295)/2)/(1000*0.61365*exp(17.502*V295/(240.97+V295))/(DX295+DY295)-DS295)</f>
        <v>0</v>
      </c>
      <c r="S295">
        <f>1/((DL295+1)/(P295/1.6)+1/(Q295/1.37)) + DL295/((DL295+1)/(P295/1.6) + DL295/(Q295/1.37))</f>
        <v>0</v>
      </c>
      <c r="T295">
        <f>(DG295*DJ295)</f>
        <v>0</v>
      </c>
      <c r="U295">
        <f>(DZ295+(T295+2*0.95*5.67E-8*(((DZ295+$B$9)+273)^4-(DZ295+273)^4)-44100*I295)/(1.84*29.3*Q295+8*0.95*5.67E-8*(DZ295+273)^3))</f>
        <v>0</v>
      </c>
      <c r="V295">
        <f>($C$9*EA295+$D$9*EB295+$E$9*U295)</f>
        <v>0</v>
      </c>
      <c r="W295">
        <f>0.61365*exp(17.502*V295/(240.97+V295))</f>
        <v>0</v>
      </c>
      <c r="X295">
        <f>(Y295/Z295*100)</f>
        <v>0</v>
      </c>
      <c r="Y295">
        <f>DS295*(DX295+DY295)/1000</f>
        <v>0</v>
      </c>
      <c r="Z295">
        <f>0.61365*exp(17.502*DZ295/(240.97+DZ295))</f>
        <v>0</v>
      </c>
      <c r="AA295">
        <f>(W295-DS295*(DX295+DY295)/1000)</f>
        <v>0</v>
      </c>
      <c r="AB295">
        <f>(-I295*44100)</f>
        <v>0</v>
      </c>
      <c r="AC295">
        <f>2*29.3*Q295*0.92*(DZ295-V295)</f>
        <v>0</v>
      </c>
      <c r="AD295">
        <f>2*0.95*5.67E-8*(((DZ295+$B$9)+273)^4-(V295+273)^4)</f>
        <v>0</v>
      </c>
      <c r="AE295">
        <f>T295+AD295+AB295+AC295</f>
        <v>0</v>
      </c>
      <c r="AF295">
        <f>DW295*AT295*(DR295-DQ295*(1000-AT295*DT295)/(1000-AT295*DS295))/(100*DK295)</f>
        <v>0</v>
      </c>
      <c r="AG295">
        <f>1000*DW295*AT295*(DS295-DT295)/(100*DK295*(1000-AT295*DS295))</f>
        <v>0</v>
      </c>
      <c r="AH295">
        <f>(AI295 - AJ295 - DX295*1E3/(8.314*(DZ295+273.15)) * AL295/DW295 * AK295) * DW295/(100*DK295) * (1000 - DT295)/1000</f>
        <v>0</v>
      </c>
      <c r="AI295">
        <v>1420.639620863078</v>
      </c>
      <c r="AJ295">
        <v>1386.981636363637</v>
      </c>
      <c r="AK295">
        <v>3.432487976804052</v>
      </c>
      <c r="AL295">
        <v>65.07899341637443</v>
      </c>
      <c r="AM295">
        <f>(AO295 - AN295 + DX295*1E3/(8.314*(DZ295+273.15)) * AQ295/DW295 * AP295) * DW295/(100*DK295) * 1000/(1000 - AO295)</f>
        <v>0</v>
      </c>
      <c r="AN295">
        <v>19.65858814029588</v>
      </c>
      <c r="AO295">
        <v>21.45948606060605</v>
      </c>
      <c r="AP295">
        <v>-2.361474897901351E-05</v>
      </c>
      <c r="AQ295">
        <v>105.2538477165729</v>
      </c>
      <c r="AR295">
        <v>0</v>
      </c>
      <c r="AS295">
        <v>0</v>
      </c>
      <c r="AT295">
        <f>IF(AR295*$H$15&gt;=AV295,1.0,(AV295/(AV295-AR295*$H$15)))</f>
        <v>0</v>
      </c>
      <c r="AU295">
        <f>(AT295-1)*100</f>
        <v>0</v>
      </c>
      <c r="AV295">
        <f>MAX(0,($B$15+$C$15*EE295)/(1+$D$15*EE295)*DX295/(DZ295+273)*$E$15)</f>
        <v>0</v>
      </c>
      <c r="AW295" t="s">
        <v>437</v>
      </c>
      <c r="AX295" t="s">
        <v>437</v>
      </c>
      <c r="AY295">
        <v>0</v>
      </c>
      <c r="AZ295">
        <v>0</v>
      </c>
      <c r="BA295">
        <f>1-AY295/AZ295</f>
        <v>0</v>
      </c>
      <c r="BB295">
        <v>0</v>
      </c>
      <c r="BC295" t="s">
        <v>437</v>
      </c>
      <c r="BD295" t="s">
        <v>437</v>
      </c>
      <c r="BE295">
        <v>0</v>
      </c>
      <c r="BF295">
        <v>0</v>
      </c>
      <c r="BG295">
        <f>1-BE295/BF295</f>
        <v>0</v>
      </c>
      <c r="BH295">
        <v>0.5</v>
      </c>
      <c r="BI295">
        <f>DH295</f>
        <v>0</v>
      </c>
      <c r="BJ295">
        <f>K295</f>
        <v>0</v>
      </c>
      <c r="BK295">
        <f>BG295*BH295*BI295</f>
        <v>0</v>
      </c>
      <c r="BL295">
        <f>(BJ295-BB295)/BI295</f>
        <v>0</v>
      </c>
      <c r="BM295">
        <f>(AZ295-BF295)/BF295</f>
        <v>0</v>
      </c>
      <c r="BN295">
        <f>AY295/(BA295+AY295/BF295)</f>
        <v>0</v>
      </c>
      <c r="BO295" t="s">
        <v>437</v>
      </c>
      <c r="BP295">
        <v>0</v>
      </c>
      <c r="BQ295">
        <f>IF(BP295&lt;&gt;0, BP295, BN295)</f>
        <v>0</v>
      </c>
      <c r="BR295">
        <f>1-BQ295/BF295</f>
        <v>0</v>
      </c>
      <c r="BS295">
        <f>(BF295-BE295)/(BF295-BQ295)</f>
        <v>0</v>
      </c>
      <c r="BT295">
        <f>(AZ295-BF295)/(AZ295-BQ295)</f>
        <v>0</v>
      </c>
      <c r="BU295">
        <f>(BF295-BE295)/(BF295-AY295)</f>
        <v>0</v>
      </c>
      <c r="BV295">
        <f>(AZ295-BF295)/(AZ295-AY295)</f>
        <v>0</v>
      </c>
      <c r="BW295">
        <f>(BS295*BQ295/BE295)</f>
        <v>0</v>
      </c>
      <c r="BX295">
        <f>(1-BW295)</f>
        <v>0</v>
      </c>
      <c r="DG295">
        <f>$B$13*EF295+$C$13*EG295+$F$13*ER295*(1-EU295)</f>
        <v>0</v>
      </c>
      <c r="DH295">
        <f>DG295*DI295</f>
        <v>0</v>
      </c>
      <c r="DI295">
        <f>($B$13*$D$11+$C$13*$D$11+$F$13*((FE295+EW295)/MAX(FE295+EW295+FF295, 0.1)*$I$11+FF295/MAX(FE295+EW295+FF295, 0.1)*$J$11))/($B$13+$C$13+$F$13)</f>
        <v>0</v>
      </c>
      <c r="DJ295">
        <f>($B$13*$K$11+$C$13*$K$11+$F$13*((FE295+EW295)/MAX(FE295+EW295+FF295, 0.1)*$P$11+FF295/MAX(FE295+EW295+FF295, 0.1)*$Q$11))/($B$13+$C$13+$F$13)</f>
        <v>0</v>
      </c>
      <c r="DK295">
        <v>3.21</v>
      </c>
      <c r="DL295">
        <v>0.5</v>
      </c>
      <c r="DM295" t="s">
        <v>438</v>
      </c>
      <c r="DN295">
        <v>2</v>
      </c>
      <c r="DO295" t="b">
        <v>1</v>
      </c>
      <c r="DP295">
        <v>1759080321.5</v>
      </c>
      <c r="DQ295">
        <v>1333.770740740741</v>
      </c>
      <c r="DR295">
        <v>1378.145925925926</v>
      </c>
      <c r="DS295">
        <v>21.4616962962963</v>
      </c>
      <c r="DT295">
        <v>19.65266666666666</v>
      </c>
      <c r="DU295">
        <v>1333.782222222222</v>
      </c>
      <c r="DV295">
        <v>21.18160740740741</v>
      </c>
      <c r="DW295">
        <v>500.0032222222223</v>
      </c>
      <c r="DX295">
        <v>90.89052962962963</v>
      </c>
      <c r="DY295">
        <v>0.06840365185185185</v>
      </c>
      <c r="DZ295">
        <v>28.58402592592592</v>
      </c>
      <c r="EA295">
        <v>30.00879629629629</v>
      </c>
      <c r="EB295">
        <v>999.9000000000001</v>
      </c>
      <c r="EC295">
        <v>0</v>
      </c>
      <c r="ED295">
        <v>0</v>
      </c>
      <c r="EE295">
        <v>9997.783333333335</v>
      </c>
      <c r="EF295">
        <v>0</v>
      </c>
      <c r="EG295">
        <v>11.01436296296297</v>
      </c>
      <c r="EH295">
        <v>-44.37536666666666</v>
      </c>
      <c r="EI295">
        <v>1363.024074074074</v>
      </c>
      <c r="EJ295">
        <v>1405.772592592593</v>
      </c>
      <c r="EK295">
        <v>1.809028148148148</v>
      </c>
      <c r="EL295">
        <v>1378.145925925926</v>
      </c>
      <c r="EM295">
        <v>19.65266666666666</v>
      </c>
      <c r="EN295">
        <v>1.950664444444445</v>
      </c>
      <c r="EO295">
        <v>1.78624037037037</v>
      </c>
      <c r="EP295">
        <v>17.04946296296297</v>
      </c>
      <c r="EQ295">
        <v>15.6669037037037</v>
      </c>
      <c r="ER295">
        <v>2000.003333333334</v>
      </c>
      <c r="ES295">
        <v>0.9799975555555553</v>
      </c>
      <c r="ET295">
        <v>0.02000216666666667</v>
      </c>
      <c r="EU295">
        <v>0</v>
      </c>
      <c r="EV295">
        <v>482.2599259259259</v>
      </c>
      <c r="EW295">
        <v>5.00078</v>
      </c>
      <c r="EX295">
        <v>9435.978148148148</v>
      </c>
      <c r="EY295">
        <v>16379.65925925926</v>
      </c>
      <c r="EZ295">
        <v>39.70122222222222</v>
      </c>
      <c r="FA295">
        <v>40.54133333333333</v>
      </c>
      <c r="FB295">
        <v>39.73118518518518</v>
      </c>
      <c r="FC295">
        <v>40.22433333333333</v>
      </c>
      <c r="FD295">
        <v>40.76133333333333</v>
      </c>
      <c r="FE295">
        <v>1955.093333333333</v>
      </c>
      <c r="FF295">
        <v>39.9</v>
      </c>
      <c r="FG295">
        <v>0</v>
      </c>
      <c r="FH295">
        <v>1759080321.2</v>
      </c>
      <c r="FI295">
        <v>0</v>
      </c>
      <c r="FJ295">
        <v>482.25324</v>
      </c>
      <c r="FK295">
        <v>3.348538463635592</v>
      </c>
      <c r="FL295">
        <v>66.18846157179293</v>
      </c>
      <c r="FM295">
        <v>9436.3516</v>
      </c>
      <c r="FN295">
        <v>15</v>
      </c>
      <c r="FO295">
        <v>0</v>
      </c>
      <c r="FP295" t="s">
        <v>439</v>
      </c>
      <c r="FQ295">
        <v>1746989605.5</v>
      </c>
      <c r="FR295">
        <v>1746989593.5</v>
      </c>
      <c r="FS295">
        <v>0</v>
      </c>
      <c r="FT295">
        <v>-0.274</v>
      </c>
      <c r="FU295">
        <v>-0.002</v>
      </c>
      <c r="FV295">
        <v>2.549</v>
      </c>
      <c r="FW295">
        <v>0.129</v>
      </c>
      <c r="FX295">
        <v>420</v>
      </c>
      <c r="FY295">
        <v>17</v>
      </c>
      <c r="FZ295">
        <v>0.02</v>
      </c>
      <c r="GA295">
        <v>0.04</v>
      </c>
      <c r="GB295">
        <v>-44.36078999999999</v>
      </c>
      <c r="GC295">
        <v>0.05205478424019127</v>
      </c>
      <c r="GD295">
        <v>0.09352884528315247</v>
      </c>
      <c r="GE295">
        <v>1</v>
      </c>
      <c r="GF295">
        <v>482.0927352941176</v>
      </c>
      <c r="GG295">
        <v>2.938961040281684</v>
      </c>
      <c r="GH295">
        <v>0.3764675057318614</v>
      </c>
      <c r="GI295">
        <v>0</v>
      </c>
      <c r="GJ295">
        <v>1.81733225</v>
      </c>
      <c r="GK295">
        <v>-0.1366715572232698</v>
      </c>
      <c r="GL295">
        <v>0.0180609378891989</v>
      </c>
      <c r="GM295">
        <v>0</v>
      </c>
      <c r="GN295">
        <v>1</v>
      </c>
      <c r="GO295">
        <v>3</v>
      </c>
      <c r="GP295" t="s">
        <v>455</v>
      </c>
      <c r="GQ295">
        <v>3.10196</v>
      </c>
      <c r="GR295">
        <v>2.72668</v>
      </c>
      <c r="GS295">
        <v>0.195091</v>
      </c>
      <c r="GT295">
        <v>0.19899</v>
      </c>
      <c r="GU295">
        <v>0.09998360000000001</v>
      </c>
      <c r="GV295">
        <v>0.09530429999999999</v>
      </c>
      <c r="GW295">
        <v>21021.7</v>
      </c>
      <c r="GX295">
        <v>19009.1</v>
      </c>
      <c r="GY295">
        <v>26681.1</v>
      </c>
      <c r="GZ295">
        <v>23954</v>
      </c>
      <c r="HA295">
        <v>38437</v>
      </c>
      <c r="HB295">
        <v>32050.1</v>
      </c>
      <c r="HC295">
        <v>46589</v>
      </c>
      <c r="HD295">
        <v>37899.5</v>
      </c>
      <c r="HE295">
        <v>1.86795</v>
      </c>
      <c r="HF295">
        <v>1.86235</v>
      </c>
      <c r="HG295">
        <v>0.125799</v>
      </c>
      <c r="HH295">
        <v>0</v>
      </c>
      <c r="HI295">
        <v>27.9417</v>
      </c>
      <c r="HJ295">
        <v>999.9</v>
      </c>
      <c r="HK295">
        <v>46.8</v>
      </c>
      <c r="HL295">
        <v>31.4</v>
      </c>
      <c r="HM295">
        <v>23.7648</v>
      </c>
      <c r="HN295">
        <v>61.461</v>
      </c>
      <c r="HO295">
        <v>21.9551</v>
      </c>
      <c r="HP295">
        <v>1</v>
      </c>
      <c r="HQ295">
        <v>0.149215</v>
      </c>
      <c r="HR295">
        <v>0.355997</v>
      </c>
      <c r="HS295">
        <v>20.2798</v>
      </c>
      <c r="HT295">
        <v>5.21295</v>
      </c>
      <c r="HU295">
        <v>11.98</v>
      </c>
      <c r="HV295">
        <v>4.9638</v>
      </c>
      <c r="HW295">
        <v>3.2746</v>
      </c>
      <c r="HX295">
        <v>9999</v>
      </c>
      <c r="HY295">
        <v>9999</v>
      </c>
      <c r="HZ295">
        <v>9999</v>
      </c>
      <c r="IA295">
        <v>33</v>
      </c>
      <c r="IB295">
        <v>1.86395</v>
      </c>
      <c r="IC295">
        <v>1.86012</v>
      </c>
      <c r="ID295">
        <v>1.85837</v>
      </c>
      <c r="IE295">
        <v>1.85974</v>
      </c>
      <c r="IF295">
        <v>1.85989</v>
      </c>
      <c r="IG295">
        <v>1.85837</v>
      </c>
      <c r="IH295">
        <v>1.85745</v>
      </c>
      <c r="II295">
        <v>1.85242</v>
      </c>
      <c r="IJ295">
        <v>0</v>
      </c>
      <c r="IK295">
        <v>0</v>
      </c>
      <c r="IL295">
        <v>0</v>
      </c>
      <c r="IM295">
        <v>0</v>
      </c>
      <c r="IN295" t="s">
        <v>441</v>
      </c>
      <c r="IO295" t="s">
        <v>442</v>
      </c>
      <c r="IP295" t="s">
        <v>443</v>
      </c>
      <c r="IQ295" t="s">
        <v>443</v>
      </c>
      <c r="IR295" t="s">
        <v>443</v>
      </c>
      <c r="IS295" t="s">
        <v>443</v>
      </c>
      <c r="IT295">
        <v>0</v>
      </c>
      <c r="IU295">
        <v>100</v>
      </c>
      <c r="IV295">
        <v>100</v>
      </c>
      <c r="IW295">
        <v>0.02</v>
      </c>
      <c r="IX295">
        <v>0.28</v>
      </c>
      <c r="IY295">
        <v>-0.819046093373875</v>
      </c>
      <c r="IZ295">
        <v>-0.0008311593448893811</v>
      </c>
      <c r="JA295">
        <v>1.768286430498992E-06</v>
      </c>
      <c r="JB295">
        <v>-5.176383660599935E-10</v>
      </c>
      <c r="JC295">
        <v>0.01793090377665582</v>
      </c>
      <c r="JD295">
        <v>0.002652576625932546</v>
      </c>
      <c r="JE295">
        <v>0.0004569377311329863</v>
      </c>
      <c r="JF295">
        <v>1.003524486243527E-07</v>
      </c>
      <c r="JG295">
        <v>2</v>
      </c>
      <c r="JH295">
        <v>1975</v>
      </c>
      <c r="JI295">
        <v>1</v>
      </c>
      <c r="JJ295">
        <v>26</v>
      </c>
      <c r="JK295">
        <v>201512.1</v>
      </c>
      <c r="JL295">
        <v>201512.3</v>
      </c>
      <c r="JM295">
        <v>3.03223</v>
      </c>
      <c r="JN295">
        <v>2.6001</v>
      </c>
      <c r="JO295">
        <v>1.49658</v>
      </c>
      <c r="JP295">
        <v>2.34497</v>
      </c>
      <c r="JQ295">
        <v>1.54907</v>
      </c>
      <c r="JR295">
        <v>2.44507</v>
      </c>
      <c r="JS295">
        <v>36.3635</v>
      </c>
      <c r="JT295">
        <v>24.1751</v>
      </c>
      <c r="JU295">
        <v>18</v>
      </c>
      <c r="JV295">
        <v>483.483</v>
      </c>
      <c r="JW295">
        <v>494.637</v>
      </c>
      <c r="JX295">
        <v>26.8726</v>
      </c>
      <c r="JY295">
        <v>29.1861</v>
      </c>
      <c r="JZ295">
        <v>30.0002</v>
      </c>
      <c r="KA295">
        <v>29.3618</v>
      </c>
      <c r="KB295">
        <v>29.3471</v>
      </c>
      <c r="KC295">
        <v>60.8382</v>
      </c>
      <c r="KD295">
        <v>19.894</v>
      </c>
      <c r="KE295">
        <v>79.14100000000001</v>
      </c>
      <c r="KF295">
        <v>26.9771</v>
      </c>
      <c r="KG295">
        <v>1423.3</v>
      </c>
      <c r="KH295">
        <v>19.7394</v>
      </c>
      <c r="KI295">
        <v>101.865</v>
      </c>
      <c r="KJ295">
        <v>91.3978</v>
      </c>
    </row>
    <row r="296" spans="1:296">
      <c r="A296">
        <v>278</v>
      </c>
      <c r="B296">
        <v>1759080334</v>
      </c>
      <c r="C296">
        <v>7250.900000095367</v>
      </c>
      <c r="D296" t="s">
        <v>1001</v>
      </c>
      <c r="E296" t="s">
        <v>1002</v>
      </c>
      <c r="F296">
        <v>5</v>
      </c>
      <c r="G296" t="s">
        <v>832</v>
      </c>
      <c r="H296">
        <v>1759080326.214286</v>
      </c>
      <c r="I296">
        <f>(J296)/1000</f>
        <v>0</v>
      </c>
      <c r="J296">
        <f>IF(DO296, AM296, AG296)</f>
        <v>0</v>
      </c>
      <c r="K296">
        <f>IF(DO296, AH296, AF296)</f>
        <v>0</v>
      </c>
      <c r="L296">
        <f>DQ296 - IF(AT296&gt;1, K296*DK296*100.0/(AV296), 0)</f>
        <v>0</v>
      </c>
      <c r="M296">
        <f>((S296-I296/2)*L296-K296)/(S296+I296/2)</f>
        <v>0</v>
      </c>
      <c r="N296">
        <f>M296*(DX296+DY296)/1000.0</f>
        <v>0</v>
      </c>
      <c r="O296">
        <f>(DQ296 - IF(AT296&gt;1, K296*DK296*100.0/(AV296), 0))*(DX296+DY296)/1000.0</f>
        <v>0</v>
      </c>
      <c r="P296">
        <f>2.0/((1/R296-1/Q296)+SIGN(R296)*SQRT((1/R296-1/Q296)*(1/R296-1/Q296) + 4*DL296/((DL296+1)*(DL296+1))*(2*1/R296*1/Q296-1/Q296*1/Q296)))</f>
        <v>0</v>
      </c>
      <c r="Q296">
        <f>IF(LEFT(DM296,1)&lt;&gt;"0",IF(LEFT(DM296,1)="1",3.0,DN296),$D$5+$E$5*(EE296*DX296/($K$5*1000))+$F$5*(EE296*DX296/($K$5*1000))*MAX(MIN(DK296,$J$5),$I$5)*MAX(MIN(DK296,$J$5),$I$5)+$G$5*MAX(MIN(DK296,$J$5),$I$5)*(EE296*DX296/($K$5*1000))+$H$5*(EE296*DX296/($K$5*1000))*(EE296*DX296/($K$5*1000)))</f>
        <v>0</v>
      </c>
      <c r="R296">
        <f>I296*(1000-(1000*0.61365*exp(17.502*V296/(240.97+V296))/(DX296+DY296)+DS296)/2)/(1000*0.61365*exp(17.502*V296/(240.97+V296))/(DX296+DY296)-DS296)</f>
        <v>0</v>
      </c>
      <c r="S296">
        <f>1/((DL296+1)/(P296/1.6)+1/(Q296/1.37)) + DL296/((DL296+1)/(P296/1.6) + DL296/(Q296/1.37))</f>
        <v>0</v>
      </c>
      <c r="T296">
        <f>(DG296*DJ296)</f>
        <v>0</v>
      </c>
      <c r="U296">
        <f>(DZ296+(T296+2*0.95*5.67E-8*(((DZ296+$B$9)+273)^4-(DZ296+273)^4)-44100*I296)/(1.84*29.3*Q296+8*0.95*5.67E-8*(DZ296+273)^3))</f>
        <v>0</v>
      </c>
      <c r="V296">
        <f>($C$9*EA296+$D$9*EB296+$E$9*U296)</f>
        <v>0</v>
      </c>
      <c r="W296">
        <f>0.61365*exp(17.502*V296/(240.97+V296))</f>
        <v>0</v>
      </c>
      <c r="X296">
        <f>(Y296/Z296*100)</f>
        <v>0</v>
      </c>
      <c r="Y296">
        <f>DS296*(DX296+DY296)/1000</f>
        <v>0</v>
      </c>
      <c r="Z296">
        <f>0.61365*exp(17.502*DZ296/(240.97+DZ296))</f>
        <v>0</v>
      </c>
      <c r="AA296">
        <f>(W296-DS296*(DX296+DY296)/1000)</f>
        <v>0</v>
      </c>
      <c r="AB296">
        <f>(-I296*44100)</f>
        <v>0</v>
      </c>
      <c r="AC296">
        <f>2*29.3*Q296*0.92*(DZ296-V296)</f>
        <v>0</v>
      </c>
      <c r="AD296">
        <f>2*0.95*5.67E-8*(((DZ296+$B$9)+273)^4-(V296+273)^4)</f>
        <v>0</v>
      </c>
      <c r="AE296">
        <f>T296+AD296+AB296+AC296</f>
        <v>0</v>
      </c>
      <c r="AF296">
        <f>DW296*AT296*(DR296-DQ296*(1000-AT296*DT296)/(1000-AT296*DS296))/(100*DK296)</f>
        <v>0</v>
      </c>
      <c r="AG296">
        <f>1000*DW296*AT296*(DS296-DT296)/(100*DK296*(1000-AT296*DS296))</f>
        <v>0</v>
      </c>
      <c r="AH296">
        <f>(AI296 - AJ296 - DX296*1E3/(8.314*(DZ296+273.15)) * AL296/DW296 * AK296) * DW296/(100*DK296) * (1000 - DT296)/1000</f>
        <v>0</v>
      </c>
      <c r="AI296">
        <v>1438.043193427401</v>
      </c>
      <c r="AJ296">
        <v>1404.083878787879</v>
      </c>
      <c r="AK296">
        <v>3.428435869092356</v>
      </c>
      <c r="AL296">
        <v>65.07899341637443</v>
      </c>
      <c r="AM296">
        <f>(AO296 - AN296 + DX296*1E3/(8.314*(DZ296+273.15)) * AQ296/DW296 * AP296) * DW296/(100*DK296) * 1000/(1000 - AO296)</f>
        <v>0</v>
      </c>
      <c r="AN296">
        <v>19.6624268142976</v>
      </c>
      <c r="AO296">
        <v>21.4519309090909</v>
      </c>
      <c r="AP296">
        <v>-2.120720913310406E-05</v>
      </c>
      <c r="AQ296">
        <v>105.2538477165729</v>
      </c>
      <c r="AR296">
        <v>0</v>
      </c>
      <c r="AS296">
        <v>0</v>
      </c>
      <c r="AT296">
        <f>IF(AR296*$H$15&gt;=AV296,1.0,(AV296/(AV296-AR296*$H$15)))</f>
        <v>0</v>
      </c>
      <c r="AU296">
        <f>(AT296-1)*100</f>
        <v>0</v>
      </c>
      <c r="AV296">
        <f>MAX(0,($B$15+$C$15*EE296)/(1+$D$15*EE296)*DX296/(DZ296+273)*$E$15)</f>
        <v>0</v>
      </c>
      <c r="AW296" t="s">
        <v>437</v>
      </c>
      <c r="AX296" t="s">
        <v>437</v>
      </c>
      <c r="AY296">
        <v>0</v>
      </c>
      <c r="AZ296">
        <v>0</v>
      </c>
      <c r="BA296">
        <f>1-AY296/AZ296</f>
        <v>0</v>
      </c>
      <c r="BB296">
        <v>0</v>
      </c>
      <c r="BC296" t="s">
        <v>437</v>
      </c>
      <c r="BD296" t="s">
        <v>437</v>
      </c>
      <c r="BE296">
        <v>0</v>
      </c>
      <c r="BF296">
        <v>0</v>
      </c>
      <c r="BG296">
        <f>1-BE296/BF296</f>
        <v>0</v>
      </c>
      <c r="BH296">
        <v>0.5</v>
      </c>
      <c r="BI296">
        <f>DH296</f>
        <v>0</v>
      </c>
      <c r="BJ296">
        <f>K296</f>
        <v>0</v>
      </c>
      <c r="BK296">
        <f>BG296*BH296*BI296</f>
        <v>0</v>
      </c>
      <c r="BL296">
        <f>(BJ296-BB296)/BI296</f>
        <v>0</v>
      </c>
      <c r="BM296">
        <f>(AZ296-BF296)/BF296</f>
        <v>0</v>
      </c>
      <c r="BN296">
        <f>AY296/(BA296+AY296/BF296)</f>
        <v>0</v>
      </c>
      <c r="BO296" t="s">
        <v>437</v>
      </c>
      <c r="BP296">
        <v>0</v>
      </c>
      <c r="BQ296">
        <f>IF(BP296&lt;&gt;0, BP296, BN296)</f>
        <v>0</v>
      </c>
      <c r="BR296">
        <f>1-BQ296/BF296</f>
        <v>0</v>
      </c>
      <c r="BS296">
        <f>(BF296-BE296)/(BF296-BQ296)</f>
        <v>0</v>
      </c>
      <c r="BT296">
        <f>(AZ296-BF296)/(AZ296-BQ296)</f>
        <v>0</v>
      </c>
      <c r="BU296">
        <f>(BF296-BE296)/(BF296-AY296)</f>
        <v>0</v>
      </c>
      <c r="BV296">
        <f>(AZ296-BF296)/(AZ296-AY296)</f>
        <v>0</v>
      </c>
      <c r="BW296">
        <f>(BS296*BQ296/BE296)</f>
        <v>0</v>
      </c>
      <c r="BX296">
        <f>(1-BW296)</f>
        <v>0</v>
      </c>
      <c r="DG296">
        <f>$B$13*EF296+$C$13*EG296+$F$13*ER296*(1-EU296)</f>
        <v>0</v>
      </c>
      <c r="DH296">
        <f>DG296*DI296</f>
        <v>0</v>
      </c>
      <c r="DI296">
        <f>($B$13*$D$11+$C$13*$D$11+$F$13*((FE296+EW296)/MAX(FE296+EW296+FF296, 0.1)*$I$11+FF296/MAX(FE296+EW296+FF296, 0.1)*$J$11))/($B$13+$C$13+$F$13)</f>
        <v>0</v>
      </c>
      <c r="DJ296">
        <f>($B$13*$K$11+$C$13*$K$11+$F$13*((FE296+EW296)/MAX(FE296+EW296+FF296, 0.1)*$P$11+FF296/MAX(FE296+EW296+FF296, 0.1)*$Q$11))/($B$13+$C$13+$F$13)</f>
        <v>0</v>
      </c>
      <c r="DK296">
        <v>3.21</v>
      </c>
      <c r="DL296">
        <v>0.5</v>
      </c>
      <c r="DM296" t="s">
        <v>438</v>
      </c>
      <c r="DN296">
        <v>2</v>
      </c>
      <c r="DO296" t="b">
        <v>1</v>
      </c>
      <c r="DP296">
        <v>1759080326.214286</v>
      </c>
      <c r="DQ296">
        <v>1349.531071428572</v>
      </c>
      <c r="DR296">
        <v>1393.926785714286</v>
      </c>
      <c r="DS296">
        <v>21.46098571428572</v>
      </c>
      <c r="DT296">
        <v>19.65719285714286</v>
      </c>
      <c r="DU296">
        <v>1349.524642857143</v>
      </c>
      <c r="DV296">
        <v>21.18091785714286</v>
      </c>
      <c r="DW296">
        <v>500.028</v>
      </c>
      <c r="DX296">
        <v>90.89038928571428</v>
      </c>
      <c r="DY296">
        <v>0.06840562857142858</v>
      </c>
      <c r="DZ296">
        <v>28.57861071428571</v>
      </c>
      <c r="EA296">
        <v>30.00151785714286</v>
      </c>
      <c r="EB296">
        <v>999.9000000000002</v>
      </c>
      <c r="EC296">
        <v>0</v>
      </c>
      <c r="ED296">
        <v>0</v>
      </c>
      <c r="EE296">
        <v>9996.473214285714</v>
      </c>
      <c r="EF296">
        <v>0</v>
      </c>
      <c r="EG296">
        <v>11.0158</v>
      </c>
      <c r="EH296">
        <v>-44.39531785714286</v>
      </c>
      <c r="EI296">
        <v>1379.129642857143</v>
      </c>
      <c r="EJ296">
        <v>1421.876071428571</v>
      </c>
      <c r="EK296">
        <v>1.803786071428571</v>
      </c>
      <c r="EL296">
        <v>1393.926785714286</v>
      </c>
      <c r="EM296">
        <v>19.65719285714286</v>
      </c>
      <c r="EN296">
        <v>1.950597142857143</v>
      </c>
      <c r="EO296">
        <v>1.78665</v>
      </c>
      <c r="EP296">
        <v>17.04891428571428</v>
      </c>
      <c r="EQ296">
        <v>15.67048571428572</v>
      </c>
      <c r="ER296">
        <v>1999.984285714286</v>
      </c>
      <c r="ES296">
        <v>0.9799973571428569</v>
      </c>
      <c r="ET296">
        <v>0.02000236071428571</v>
      </c>
      <c r="EU296">
        <v>0</v>
      </c>
      <c r="EV296">
        <v>482.5345714285713</v>
      </c>
      <c r="EW296">
        <v>5.00078</v>
      </c>
      <c r="EX296">
        <v>9440.658571428572</v>
      </c>
      <c r="EY296">
        <v>16379.5</v>
      </c>
      <c r="EZ296">
        <v>39.68507142857143</v>
      </c>
      <c r="FA296">
        <v>40.54428571428571</v>
      </c>
      <c r="FB296">
        <v>39.75871428571428</v>
      </c>
      <c r="FC296">
        <v>40.22307142857143</v>
      </c>
      <c r="FD296">
        <v>40.77207142857143</v>
      </c>
      <c r="FE296">
        <v>1955.074285714286</v>
      </c>
      <c r="FF296">
        <v>39.9</v>
      </c>
      <c r="FG296">
        <v>0</v>
      </c>
      <c r="FH296">
        <v>1759080326</v>
      </c>
      <c r="FI296">
        <v>0</v>
      </c>
      <c r="FJ296">
        <v>482.5612399999999</v>
      </c>
      <c r="FK296">
        <v>3.48046154299387</v>
      </c>
      <c r="FL296">
        <v>59.69230760427088</v>
      </c>
      <c r="FM296">
        <v>9441.165999999999</v>
      </c>
      <c r="FN296">
        <v>15</v>
      </c>
      <c r="FO296">
        <v>0</v>
      </c>
      <c r="FP296" t="s">
        <v>439</v>
      </c>
      <c r="FQ296">
        <v>1746989605.5</v>
      </c>
      <c r="FR296">
        <v>1746989593.5</v>
      </c>
      <c r="FS296">
        <v>0</v>
      </c>
      <c r="FT296">
        <v>-0.274</v>
      </c>
      <c r="FU296">
        <v>-0.002</v>
      </c>
      <c r="FV296">
        <v>2.549</v>
      </c>
      <c r="FW296">
        <v>0.129</v>
      </c>
      <c r="FX296">
        <v>420</v>
      </c>
      <c r="FY296">
        <v>17</v>
      </c>
      <c r="FZ296">
        <v>0.02</v>
      </c>
      <c r="GA296">
        <v>0.04</v>
      </c>
      <c r="GB296">
        <v>-44.39206341463415</v>
      </c>
      <c r="GC296">
        <v>-0.06601463414628375</v>
      </c>
      <c r="GD296">
        <v>0.09981008247642122</v>
      </c>
      <c r="GE296">
        <v>1</v>
      </c>
      <c r="GF296">
        <v>482.3522352941176</v>
      </c>
      <c r="GG296">
        <v>3.529320089586735</v>
      </c>
      <c r="GH296">
        <v>0.4132192167690883</v>
      </c>
      <c r="GI296">
        <v>0</v>
      </c>
      <c r="GJ296">
        <v>1.806301219512195</v>
      </c>
      <c r="GK296">
        <v>-0.05892961672473826</v>
      </c>
      <c r="GL296">
        <v>0.006895898107419501</v>
      </c>
      <c r="GM296">
        <v>1</v>
      </c>
      <c r="GN296">
        <v>2</v>
      </c>
      <c r="GO296">
        <v>3</v>
      </c>
      <c r="GP296" t="s">
        <v>446</v>
      </c>
      <c r="GQ296">
        <v>3.10213</v>
      </c>
      <c r="GR296">
        <v>2.72634</v>
      </c>
      <c r="GS296">
        <v>0.19654</v>
      </c>
      <c r="GT296">
        <v>0.200408</v>
      </c>
      <c r="GU296">
        <v>0.0999573</v>
      </c>
      <c r="GV296">
        <v>0.0953471</v>
      </c>
      <c r="GW296">
        <v>20984</v>
      </c>
      <c r="GX296">
        <v>18975.4</v>
      </c>
      <c r="GY296">
        <v>26681.2</v>
      </c>
      <c r="GZ296">
        <v>23953.9</v>
      </c>
      <c r="HA296">
        <v>38438</v>
      </c>
      <c r="HB296">
        <v>32048.7</v>
      </c>
      <c r="HC296">
        <v>46588.6</v>
      </c>
      <c r="HD296">
        <v>37899.5</v>
      </c>
      <c r="HE296">
        <v>1.86808</v>
      </c>
      <c r="HF296">
        <v>1.8622</v>
      </c>
      <c r="HG296">
        <v>0.126753</v>
      </c>
      <c r="HH296">
        <v>0</v>
      </c>
      <c r="HI296">
        <v>27.9428</v>
      </c>
      <c r="HJ296">
        <v>999.9</v>
      </c>
      <c r="HK296">
        <v>46.8</v>
      </c>
      <c r="HL296">
        <v>31.5</v>
      </c>
      <c r="HM296">
        <v>23.9004</v>
      </c>
      <c r="HN296">
        <v>61.321</v>
      </c>
      <c r="HO296">
        <v>22.0032</v>
      </c>
      <c r="HP296">
        <v>1</v>
      </c>
      <c r="HQ296">
        <v>0.148699</v>
      </c>
      <c r="HR296">
        <v>0.147432</v>
      </c>
      <c r="HS296">
        <v>20.2807</v>
      </c>
      <c r="HT296">
        <v>5.21235</v>
      </c>
      <c r="HU296">
        <v>11.98</v>
      </c>
      <c r="HV296">
        <v>4.9635</v>
      </c>
      <c r="HW296">
        <v>3.27455</v>
      </c>
      <c r="HX296">
        <v>9999</v>
      </c>
      <c r="HY296">
        <v>9999</v>
      </c>
      <c r="HZ296">
        <v>9999</v>
      </c>
      <c r="IA296">
        <v>33</v>
      </c>
      <c r="IB296">
        <v>1.86398</v>
      </c>
      <c r="IC296">
        <v>1.86016</v>
      </c>
      <c r="ID296">
        <v>1.85837</v>
      </c>
      <c r="IE296">
        <v>1.85975</v>
      </c>
      <c r="IF296">
        <v>1.85989</v>
      </c>
      <c r="IG296">
        <v>1.85837</v>
      </c>
      <c r="IH296">
        <v>1.85745</v>
      </c>
      <c r="II296">
        <v>1.85242</v>
      </c>
      <c r="IJ296">
        <v>0</v>
      </c>
      <c r="IK296">
        <v>0</v>
      </c>
      <c r="IL296">
        <v>0</v>
      </c>
      <c r="IM296">
        <v>0</v>
      </c>
      <c r="IN296" t="s">
        <v>441</v>
      </c>
      <c r="IO296" t="s">
        <v>442</v>
      </c>
      <c r="IP296" t="s">
        <v>443</v>
      </c>
      <c r="IQ296" t="s">
        <v>443</v>
      </c>
      <c r="IR296" t="s">
        <v>443</v>
      </c>
      <c r="IS296" t="s">
        <v>443</v>
      </c>
      <c r="IT296">
        <v>0</v>
      </c>
      <c r="IU296">
        <v>100</v>
      </c>
      <c r="IV296">
        <v>100</v>
      </c>
      <c r="IW296">
        <v>0.04</v>
      </c>
      <c r="IX296">
        <v>0.2799</v>
      </c>
      <c r="IY296">
        <v>-0.819046093373875</v>
      </c>
      <c r="IZ296">
        <v>-0.0008311593448893811</v>
      </c>
      <c r="JA296">
        <v>1.768286430498992E-06</v>
      </c>
      <c r="JB296">
        <v>-5.176383660599935E-10</v>
      </c>
      <c r="JC296">
        <v>0.01793090377665582</v>
      </c>
      <c r="JD296">
        <v>0.002652576625932546</v>
      </c>
      <c r="JE296">
        <v>0.0004569377311329863</v>
      </c>
      <c r="JF296">
        <v>1.003524486243527E-07</v>
      </c>
      <c r="JG296">
        <v>2</v>
      </c>
      <c r="JH296">
        <v>1975</v>
      </c>
      <c r="JI296">
        <v>1</v>
      </c>
      <c r="JJ296">
        <v>26</v>
      </c>
      <c r="JK296">
        <v>201512.1</v>
      </c>
      <c r="JL296">
        <v>201512.3</v>
      </c>
      <c r="JM296">
        <v>3.05908</v>
      </c>
      <c r="JN296">
        <v>2.60254</v>
      </c>
      <c r="JO296">
        <v>1.49658</v>
      </c>
      <c r="JP296">
        <v>2.34497</v>
      </c>
      <c r="JQ296">
        <v>1.54907</v>
      </c>
      <c r="JR296">
        <v>2.40845</v>
      </c>
      <c r="JS296">
        <v>36.3635</v>
      </c>
      <c r="JT296">
        <v>24.1838</v>
      </c>
      <c r="JU296">
        <v>18</v>
      </c>
      <c r="JV296">
        <v>483.571</v>
      </c>
      <c r="JW296">
        <v>494.549</v>
      </c>
      <c r="JX296">
        <v>26.951</v>
      </c>
      <c r="JY296">
        <v>29.1861</v>
      </c>
      <c r="JZ296">
        <v>29.9998</v>
      </c>
      <c r="KA296">
        <v>29.3638</v>
      </c>
      <c r="KB296">
        <v>29.3483</v>
      </c>
      <c r="KC296">
        <v>61.3729</v>
      </c>
      <c r="KD296">
        <v>19.6063</v>
      </c>
      <c r="KE296">
        <v>79.14100000000001</v>
      </c>
      <c r="KF296">
        <v>26.9773</v>
      </c>
      <c r="KG296">
        <v>1436.65</v>
      </c>
      <c r="KH296">
        <v>19.7615</v>
      </c>
      <c r="KI296">
        <v>101.864</v>
      </c>
      <c r="KJ296">
        <v>91.3978</v>
      </c>
    </row>
    <row r="297" spans="1:296">
      <c r="A297">
        <v>279</v>
      </c>
      <c r="B297">
        <v>1759080339</v>
      </c>
      <c r="C297">
        <v>7255.900000095367</v>
      </c>
      <c r="D297" t="s">
        <v>1003</v>
      </c>
      <c r="E297" t="s">
        <v>1004</v>
      </c>
      <c r="F297">
        <v>5</v>
      </c>
      <c r="G297" t="s">
        <v>832</v>
      </c>
      <c r="H297">
        <v>1759080331.5</v>
      </c>
      <c r="I297">
        <f>(J297)/1000</f>
        <v>0</v>
      </c>
      <c r="J297">
        <f>IF(DO297, AM297, AG297)</f>
        <v>0</v>
      </c>
      <c r="K297">
        <f>IF(DO297, AH297, AF297)</f>
        <v>0</v>
      </c>
      <c r="L297">
        <f>DQ297 - IF(AT297&gt;1, K297*DK297*100.0/(AV297), 0)</f>
        <v>0</v>
      </c>
      <c r="M297">
        <f>((S297-I297/2)*L297-K297)/(S297+I297/2)</f>
        <v>0</v>
      </c>
      <c r="N297">
        <f>M297*(DX297+DY297)/1000.0</f>
        <v>0</v>
      </c>
      <c r="O297">
        <f>(DQ297 - IF(AT297&gt;1, K297*DK297*100.0/(AV297), 0))*(DX297+DY297)/1000.0</f>
        <v>0</v>
      </c>
      <c r="P297">
        <f>2.0/((1/R297-1/Q297)+SIGN(R297)*SQRT((1/R297-1/Q297)*(1/R297-1/Q297) + 4*DL297/((DL297+1)*(DL297+1))*(2*1/R297*1/Q297-1/Q297*1/Q297)))</f>
        <v>0</v>
      </c>
      <c r="Q297">
        <f>IF(LEFT(DM297,1)&lt;&gt;"0",IF(LEFT(DM297,1)="1",3.0,DN297),$D$5+$E$5*(EE297*DX297/($K$5*1000))+$F$5*(EE297*DX297/($K$5*1000))*MAX(MIN(DK297,$J$5),$I$5)*MAX(MIN(DK297,$J$5),$I$5)+$G$5*MAX(MIN(DK297,$J$5),$I$5)*(EE297*DX297/($K$5*1000))+$H$5*(EE297*DX297/($K$5*1000))*(EE297*DX297/($K$5*1000)))</f>
        <v>0</v>
      </c>
      <c r="R297">
        <f>I297*(1000-(1000*0.61365*exp(17.502*V297/(240.97+V297))/(DX297+DY297)+DS297)/2)/(1000*0.61365*exp(17.502*V297/(240.97+V297))/(DX297+DY297)-DS297)</f>
        <v>0</v>
      </c>
      <c r="S297">
        <f>1/((DL297+1)/(P297/1.6)+1/(Q297/1.37)) + DL297/((DL297+1)/(P297/1.6) + DL297/(Q297/1.37))</f>
        <v>0</v>
      </c>
      <c r="T297">
        <f>(DG297*DJ297)</f>
        <v>0</v>
      </c>
      <c r="U297">
        <f>(DZ297+(T297+2*0.95*5.67E-8*(((DZ297+$B$9)+273)^4-(DZ297+273)^4)-44100*I297)/(1.84*29.3*Q297+8*0.95*5.67E-8*(DZ297+273)^3))</f>
        <v>0</v>
      </c>
      <c r="V297">
        <f>($C$9*EA297+$D$9*EB297+$E$9*U297)</f>
        <v>0</v>
      </c>
      <c r="W297">
        <f>0.61365*exp(17.502*V297/(240.97+V297))</f>
        <v>0</v>
      </c>
      <c r="X297">
        <f>(Y297/Z297*100)</f>
        <v>0</v>
      </c>
      <c r="Y297">
        <f>DS297*(DX297+DY297)/1000</f>
        <v>0</v>
      </c>
      <c r="Z297">
        <f>0.61365*exp(17.502*DZ297/(240.97+DZ297))</f>
        <v>0</v>
      </c>
      <c r="AA297">
        <f>(W297-DS297*(DX297+DY297)/1000)</f>
        <v>0</v>
      </c>
      <c r="AB297">
        <f>(-I297*44100)</f>
        <v>0</v>
      </c>
      <c r="AC297">
        <f>2*29.3*Q297*0.92*(DZ297-V297)</f>
        <v>0</v>
      </c>
      <c r="AD297">
        <f>2*0.95*5.67E-8*(((DZ297+$B$9)+273)^4-(V297+273)^4)</f>
        <v>0</v>
      </c>
      <c r="AE297">
        <f>T297+AD297+AB297+AC297</f>
        <v>0</v>
      </c>
      <c r="AF297">
        <f>DW297*AT297*(DR297-DQ297*(1000-AT297*DT297)/(1000-AT297*DS297))/(100*DK297)</f>
        <v>0</v>
      </c>
      <c r="AG297">
        <f>1000*DW297*AT297*(DS297-DT297)/(100*DK297*(1000-AT297*DS297))</f>
        <v>0</v>
      </c>
      <c r="AH297">
        <f>(AI297 - AJ297 - DX297*1E3/(8.314*(DZ297+273.15)) * AL297/DW297 * AK297) * DW297/(100*DK297) * (1000 - DT297)/1000</f>
        <v>0</v>
      </c>
      <c r="AI297">
        <v>1455.003644388071</v>
      </c>
      <c r="AJ297">
        <v>1421.062727272727</v>
      </c>
      <c r="AK297">
        <v>3.379097128307941</v>
      </c>
      <c r="AL297">
        <v>65.07899341637443</v>
      </c>
      <c r="AM297">
        <f>(AO297 - AN297 + DX297*1E3/(8.314*(DZ297+273.15)) * AQ297/DW297 * AP297) * DW297/(100*DK297) * 1000/(1000 - AO297)</f>
        <v>0</v>
      </c>
      <c r="AN297">
        <v>19.71183925716106</v>
      </c>
      <c r="AO297">
        <v>21.45428242424243</v>
      </c>
      <c r="AP297">
        <v>2.195276681253956E-05</v>
      </c>
      <c r="AQ297">
        <v>105.2538477165729</v>
      </c>
      <c r="AR297">
        <v>0</v>
      </c>
      <c r="AS297">
        <v>0</v>
      </c>
      <c r="AT297">
        <f>IF(AR297*$H$15&gt;=AV297,1.0,(AV297/(AV297-AR297*$H$15)))</f>
        <v>0</v>
      </c>
      <c r="AU297">
        <f>(AT297-1)*100</f>
        <v>0</v>
      </c>
      <c r="AV297">
        <f>MAX(0,($B$15+$C$15*EE297)/(1+$D$15*EE297)*DX297/(DZ297+273)*$E$15)</f>
        <v>0</v>
      </c>
      <c r="AW297" t="s">
        <v>437</v>
      </c>
      <c r="AX297" t="s">
        <v>437</v>
      </c>
      <c r="AY297">
        <v>0</v>
      </c>
      <c r="AZ297">
        <v>0</v>
      </c>
      <c r="BA297">
        <f>1-AY297/AZ297</f>
        <v>0</v>
      </c>
      <c r="BB297">
        <v>0</v>
      </c>
      <c r="BC297" t="s">
        <v>437</v>
      </c>
      <c r="BD297" t="s">
        <v>437</v>
      </c>
      <c r="BE297">
        <v>0</v>
      </c>
      <c r="BF297">
        <v>0</v>
      </c>
      <c r="BG297">
        <f>1-BE297/BF297</f>
        <v>0</v>
      </c>
      <c r="BH297">
        <v>0.5</v>
      </c>
      <c r="BI297">
        <f>DH297</f>
        <v>0</v>
      </c>
      <c r="BJ297">
        <f>K297</f>
        <v>0</v>
      </c>
      <c r="BK297">
        <f>BG297*BH297*BI297</f>
        <v>0</v>
      </c>
      <c r="BL297">
        <f>(BJ297-BB297)/BI297</f>
        <v>0</v>
      </c>
      <c r="BM297">
        <f>(AZ297-BF297)/BF297</f>
        <v>0</v>
      </c>
      <c r="BN297">
        <f>AY297/(BA297+AY297/BF297)</f>
        <v>0</v>
      </c>
      <c r="BO297" t="s">
        <v>437</v>
      </c>
      <c r="BP297">
        <v>0</v>
      </c>
      <c r="BQ297">
        <f>IF(BP297&lt;&gt;0, BP297, BN297)</f>
        <v>0</v>
      </c>
      <c r="BR297">
        <f>1-BQ297/BF297</f>
        <v>0</v>
      </c>
      <c r="BS297">
        <f>(BF297-BE297)/(BF297-BQ297)</f>
        <v>0</v>
      </c>
      <c r="BT297">
        <f>(AZ297-BF297)/(AZ297-BQ297)</f>
        <v>0</v>
      </c>
      <c r="BU297">
        <f>(BF297-BE297)/(BF297-AY297)</f>
        <v>0</v>
      </c>
      <c r="BV297">
        <f>(AZ297-BF297)/(AZ297-AY297)</f>
        <v>0</v>
      </c>
      <c r="BW297">
        <f>(BS297*BQ297/BE297)</f>
        <v>0</v>
      </c>
      <c r="BX297">
        <f>(1-BW297)</f>
        <v>0</v>
      </c>
      <c r="DG297">
        <f>$B$13*EF297+$C$13*EG297+$F$13*ER297*(1-EU297)</f>
        <v>0</v>
      </c>
      <c r="DH297">
        <f>DG297*DI297</f>
        <v>0</v>
      </c>
      <c r="DI297">
        <f>($B$13*$D$11+$C$13*$D$11+$F$13*((FE297+EW297)/MAX(FE297+EW297+FF297, 0.1)*$I$11+FF297/MAX(FE297+EW297+FF297, 0.1)*$J$11))/($B$13+$C$13+$F$13)</f>
        <v>0</v>
      </c>
      <c r="DJ297">
        <f>($B$13*$K$11+$C$13*$K$11+$F$13*((FE297+EW297)/MAX(FE297+EW297+FF297, 0.1)*$P$11+FF297/MAX(FE297+EW297+FF297, 0.1)*$Q$11))/($B$13+$C$13+$F$13)</f>
        <v>0</v>
      </c>
      <c r="DK297">
        <v>3.21</v>
      </c>
      <c r="DL297">
        <v>0.5</v>
      </c>
      <c r="DM297" t="s">
        <v>438</v>
      </c>
      <c r="DN297">
        <v>2</v>
      </c>
      <c r="DO297" t="b">
        <v>1</v>
      </c>
      <c r="DP297">
        <v>1759080331.5</v>
      </c>
      <c r="DQ297">
        <v>1367.232592592592</v>
      </c>
      <c r="DR297">
        <v>1411.597407407407</v>
      </c>
      <c r="DS297">
        <v>21.45636296296297</v>
      </c>
      <c r="DT297">
        <v>19.67379629629629</v>
      </c>
      <c r="DU297">
        <v>1367.204814814815</v>
      </c>
      <c r="DV297">
        <v>21.1764</v>
      </c>
      <c r="DW297">
        <v>500.0453703703703</v>
      </c>
      <c r="DX297">
        <v>90.89113703703704</v>
      </c>
      <c r="DY297">
        <v>0.06826447037037037</v>
      </c>
      <c r="DZ297">
        <v>28.57348888888888</v>
      </c>
      <c r="EA297">
        <v>30.00751111111111</v>
      </c>
      <c r="EB297">
        <v>999.9000000000001</v>
      </c>
      <c r="EC297">
        <v>0</v>
      </c>
      <c r="ED297">
        <v>0</v>
      </c>
      <c r="EE297">
        <v>10004.87777777778</v>
      </c>
      <c r="EF297">
        <v>0</v>
      </c>
      <c r="EG297">
        <v>11.01453333333333</v>
      </c>
      <c r="EH297">
        <v>-44.36571851851851</v>
      </c>
      <c r="EI297">
        <v>1397.211111111111</v>
      </c>
      <c r="EJ297">
        <v>1439.927407407407</v>
      </c>
      <c r="EK297">
        <v>1.782555925925926</v>
      </c>
      <c r="EL297">
        <v>1411.597407407407</v>
      </c>
      <c r="EM297">
        <v>19.67379629629629</v>
      </c>
      <c r="EN297">
        <v>1.950193333333333</v>
      </c>
      <c r="EO297">
        <v>1.788174814814815</v>
      </c>
      <c r="EP297">
        <v>17.04565185185185</v>
      </c>
      <c r="EQ297">
        <v>15.68379259259259</v>
      </c>
      <c r="ER297">
        <v>1999.960370370371</v>
      </c>
      <c r="ES297">
        <v>0.979997111111111</v>
      </c>
      <c r="ET297">
        <v>0.02000260740740741</v>
      </c>
      <c r="EU297">
        <v>0</v>
      </c>
      <c r="EV297">
        <v>482.777962962963</v>
      </c>
      <c r="EW297">
        <v>5.00078</v>
      </c>
      <c r="EX297">
        <v>9445.622962962962</v>
      </c>
      <c r="EY297">
        <v>16379.3037037037</v>
      </c>
      <c r="EZ297">
        <v>39.66414814814814</v>
      </c>
      <c r="FA297">
        <v>40.53674074074073</v>
      </c>
      <c r="FB297">
        <v>39.80303703703703</v>
      </c>
      <c r="FC297">
        <v>40.18507407407407</v>
      </c>
      <c r="FD297">
        <v>40.79374074074073</v>
      </c>
      <c r="FE297">
        <v>1955.050370370371</v>
      </c>
      <c r="FF297">
        <v>39.9</v>
      </c>
      <c r="FG297">
        <v>0</v>
      </c>
      <c r="FH297">
        <v>1759080331.4</v>
      </c>
      <c r="FI297">
        <v>0</v>
      </c>
      <c r="FJ297">
        <v>482.7810769230769</v>
      </c>
      <c r="FK297">
        <v>2.961299144354403</v>
      </c>
      <c r="FL297">
        <v>53.57572649852892</v>
      </c>
      <c r="FM297">
        <v>9445.901153846153</v>
      </c>
      <c r="FN297">
        <v>15</v>
      </c>
      <c r="FO297">
        <v>0</v>
      </c>
      <c r="FP297" t="s">
        <v>439</v>
      </c>
      <c r="FQ297">
        <v>1746989605.5</v>
      </c>
      <c r="FR297">
        <v>1746989593.5</v>
      </c>
      <c r="FS297">
        <v>0</v>
      </c>
      <c r="FT297">
        <v>-0.274</v>
      </c>
      <c r="FU297">
        <v>-0.002</v>
      </c>
      <c r="FV297">
        <v>2.549</v>
      </c>
      <c r="FW297">
        <v>0.129</v>
      </c>
      <c r="FX297">
        <v>420</v>
      </c>
      <c r="FY297">
        <v>17</v>
      </c>
      <c r="FZ297">
        <v>0.02</v>
      </c>
      <c r="GA297">
        <v>0.04</v>
      </c>
      <c r="GB297">
        <v>-44.38005121951219</v>
      </c>
      <c r="GC297">
        <v>-0.0169212543554762</v>
      </c>
      <c r="GD297">
        <v>0.116984785589787</v>
      </c>
      <c r="GE297">
        <v>1</v>
      </c>
      <c r="GF297">
        <v>482.5895294117647</v>
      </c>
      <c r="GG297">
        <v>3.45197861140541</v>
      </c>
      <c r="GH297">
        <v>0.4056690360158181</v>
      </c>
      <c r="GI297">
        <v>0</v>
      </c>
      <c r="GJ297">
        <v>1.793414146341463</v>
      </c>
      <c r="GK297">
        <v>-0.2056517770034834</v>
      </c>
      <c r="GL297">
        <v>0.02300566313902708</v>
      </c>
      <c r="GM297">
        <v>0</v>
      </c>
      <c r="GN297">
        <v>1</v>
      </c>
      <c r="GO297">
        <v>3</v>
      </c>
      <c r="GP297" t="s">
        <v>455</v>
      </c>
      <c r="GQ297">
        <v>3.10214</v>
      </c>
      <c r="GR297">
        <v>2.72597</v>
      </c>
      <c r="GS297">
        <v>0.197959</v>
      </c>
      <c r="GT297">
        <v>0.201822</v>
      </c>
      <c r="GU297">
        <v>0.0999731</v>
      </c>
      <c r="GV297">
        <v>0.0955218</v>
      </c>
      <c r="GW297">
        <v>20946.7</v>
      </c>
      <c r="GX297">
        <v>18941.7</v>
      </c>
      <c r="GY297">
        <v>26680.9</v>
      </c>
      <c r="GZ297">
        <v>23953.7</v>
      </c>
      <c r="HA297">
        <v>38437.5</v>
      </c>
      <c r="HB297">
        <v>32042.5</v>
      </c>
      <c r="HC297">
        <v>46588.6</v>
      </c>
      <c r="HD297">
        <v>37899.3</v>
      </c>
      <c r="HE297">
        <v>1.86832</v>
      </c>
      <c r="HF297">
        <v>1.862</v>
      </c>
      <c r="HG297">
        <v>0.12853</v>
      </c>
      <c r="HH297">
        <v>0</v>
      </c>
      <c r="HI297">
        <v>27.9422</v>
      </c>
      <c r="HJ297">
        <v>999.9</v>
      </c>
      <c r="HK297">
        <v>46.8</v>
      </c>
      <c r="HL297">
        <v>31.4</v>
      </c>
      <c r="HM297">
        <v>23.7645</v>
      </c>
      <c r="HN297">
        <v>61.391</v>
      </c>
      <c r="HO297">
        <v>22.0232</v>
      </c>
      <c r="HP297">
        <v>1</v>
      </c>
      <c r="HQ297">
        <v>0.14877</v>
      </c>
      <c r="HR297">
        <v>0.255163</v>
      </c>
      <c r="HS297">
        <v>20.2804</v>
      </c>
      <c r="HT297">
        <v>5.21265</v>
      </c>
      <c r="HU297">
        <v>11.98</v>
      </c>
      <c r="HV297">
        <v>4.9637</v>
      </c>
      <c r="HW297">
        <v>3.27455</v>
      </c>
      <c r="HX297">
        <v>9999</v>
      </c>
      <c r="HY297">
        <v>9999</v>
      </c>
      <c r="HZ297">
        <v>9999</v>
      </c>
      <c r="IA297">
        <v>33</v>
      </c>
      <c r="IB297">
        <v>1.86397</v>
      </c>
      <c r="IC297">
        <v>1.86014</v>
      </c>
      <c r="ID297">
        <v>1.85837</v>
      </c>
      <c r="IE297">
        <v>1.85975</v>
      </c>
      <c r="IF297">
        <v>1.85989</v>
      </c>
      <c r="IG297">
        <v>1.85837</v>
      </c>
      <c r="IH297">
        <v>1.85745</v>
      </c>
      <c r="II297">
        <v>1.85242</v>
      </c>
      <c r="IJ297">
        <v>0</v>
      </c>
      <c r="IK297">
        <v>0</v>
      </c>
      <c r="IL297">
        <v>0</v>
      </c>
      <c r="IM297">
        <v>0</v>
      </c>
      <c r="IN297" t="s">
        <v>441</v>
      </c>
      <c r="IO297" t="s">
        <v>442</v>
      </c>
      <c r="IP297" t="s">
        <v>443</v>
      </c>
      <c r="IQ297" t="s">
        <v>443</v>
      </c>
      <c r="IR297" t="s">
        <v>443</v>
      </c>
      <c r="IS297" t="s">
        <v>443</v>
      </c>
      <c r="IT297">
        <v>0</v>
      </c>
      <c r="IU297">
        <v>100</v>
      </c>
      <c r="IV297">
        <v>100</v>
      </c>
      <c r="IW297">
        <v>0.05</v>
      </c>
      <c r="IX297">
        <v>0.28</v>
      </c>
      <c r="IY297">
        <v>-0.819046093373875</v>
      </c>
      <c r="IZ297">
        <v>-0.0008311593448893811</v>
      </c>
      <c r="JA297">
        <v>1.768286430498992E-06</v>
      </c>
      <c r="JB297">
        <v>-5.176383660599935E-10</v>
      </c>
      <c r="JC297">
        <v>0.01793090377665582</v>
      </c>
      <c r="JD297">
        <v>0.002652576625932546</v>
      </c>
      <c r="JE297">
        <v>0.0004569377311329863</v>
      </c>
      <c r="JF297">
        <v>1.003524486243527E-07</v>
      </c>
      <c r="JG297">
        <v>2</v>
      </c>
      <c r="JH297">
        <v>1975</v>
      </c>
      <c r="JI297">
        <v>1</v>
      </c>
      <c r="JJ297">
        <v>26</v>
      </c>
      <c r="JK297">
        <v>201512.2</v>
      </c>
      <c r="JL297">
        <v>201512.4</v>
      </c>
      <c r="JM297">
        <v>3.0896</v>
      </c>
      <c r="JN297">
        <v>2.60742</v>
      </c>
      <c r="JO297">
        <v>1.49658</v>
      </c>
      <c r="JP297">
        <v>2.34619</v>
      </c>
      <c r="JQ297">
        <v>1.54907</v>
      </c>
      <c r="JR297">
        <v>2.40723</v>
      </c>
      <c r="JS297">
        <v>36.3635</v>
      </c>
      <c r="JT297">
        <v>24.1751</v>
      </c>
      <c r="JU297">
        <v>18</v>
      </c>
      <c r="JV297">
        <v>483.722</v>
      </c>
      <c r="JW297">
        <v>494.436</v>
      </c>
      <c r="JX297">
        <v>26.9813</v>
      </c>
      <c r="JY297">
        <v>29.1886</v>
      </c>
      <c r="JZ297">
        <v>29.9999</v>
      </c>
      <c r="KA297">
        <v>29.3645</v>
      </c>
      <c r="KB297">
        <v>29.3507</v>
      </c>
      <c r="KC297">
        <v>61.9817</v>
      </c>
      <c r="KD297">
        <v>19.6063</v>
      </c>
      <c r="KE297">
        <v>79.14100000000001</v>
      </c>
      <c r="KF297">
        <v>26.9777</v>
      </c>
      <c r="KG297">
        <v>1456.69</v>
      </c>
      <c r="KH297">
        <v>19.7734</v>
      </c>
      <c r="KI297">
        <v>101.864</v>
      </c>
      <c r="KJ297">
        <v>91.3972</v>
      </c>
    </row>
    <row r="298" spans="1:296">
      <c r="A298">
        <v>280</v>
      </c>
      <c r="B298">
        <v>1759080344</v>
      </c>
      <c r="C298">
        <v>7260.900000095367</v>
      </c>
      <c r="D298" t="s">
        <v>1005</v>
      </c>
      <c r="E298" t="s">
        <v>1006</v>
      </c>
      <c r="F298">
        <v>5</v>
      </c>
      <c r="G298" t="s">
        <v>832</v>
      </c>
      <c r="H298">
        <v>1759080336.214286</v>
      </c>
      <c r="I298">
        <f>(J298)/1000</f>
        <v>0</v>
      </c>
      <c r="J298">
        <f>IF(DO298, AM298, AG298)</f>
        <v>0</v>
      </c>
      <c r="K298">
        <f>IF(DO298, AH298, AF298)</f>
        <v>0</v>
      </c>
      <c r="L298">
        <f>DQ298 - IF(AT298&gt;1, K298*DK298*100.0/(AV298), 0)</f>
        <v>0</v>
      </c>
      <c r="M298">
        <f>((S298-I298/2)*L298-K298)/(S298+I298/2)</f>
        <v>0</v>
      </c>
      <c r="N298">
        <f>M298*(DX298+DY298)/1000.0</f>
        <v>0</v>
      </c>
      <c r="O298">
        <f>(DQ298 - IF(AT298&gt;1, K298*DK298*100.0/(AV298), 0))*(DX298+DY298)/1000.0</f>
        <v>0</v>
      </c>
      <c r="P298">
        <f>2.0/((1/R298-1/Q298)+SIGN(R298)*SQRT((1/R298-1/Q298)*(1/R298-1/Q298) + 4*DL298/((DL298+1)*(DL298+1))*(2*1/R298*1/Q298-1/Q298*1/Q298)))</f>
        <v>0</v>
      </c>
      <c r="Q298">
        <f>IF(LEFT(DM298,1)&lt;&gt;"0",IF(LEFT(DM298,1)="1",3.0,DN298),$D$5+$E$5*(EE298*DX298/($K$5*1000))+$F$5*(EE298*DX298/($K$5*1000))*MAX(MIN(DK298,$J$5),$I$5)*MAX(MIN(DK298,$J$5),$I$5)+$G$5*MAX(MIN(DK298,$J$5),$I$5)*(EE298*DX298/($K$5*1000))+$H$5*(EE298*DX298/($K$5*1000))*(EE298*DX298/($K$5*1000)))</f>
        <v>0</v>
      </c>
      <c r="R298">
        <f>I298*(1000-(1000*0.61365*exp(17.502*V298/(240.97+V298))/(DX298+DY298)+DS298)/2)/(1000*0.61365*exp(17.502*V298/(240.97+V298))/(DX298+DY298)-DS298)</f>
        <v>0</v>
      </c>
      <c r="S298">
        <f>1/((DL298+1)/(P298/1.6)+1/(Q298/1.37)) + DL298/((DL298+1)/(P298/1.6) + DL298/(Q298/1.37))</f>
        <v>0</v>
      </c>
      <c r="T298">
        <f>(DG298*DJ298)</f>
        <v>0</v>
      </c>
      <c r="U298">
        <f>(DZ298+(T298+2*0.95*5.67E-8*(((DZ298+$B$9)+273)^4-(DZ298+273)^4)-44100*I298)/(1.84*29.3*Q298+8*0.95*5.67E-8*(DZ298+273)^3))</f>
        <v>0</v>
      </c>
      <c r="V298">
        <f>($C$9*EA298+$D$9*EB298+$E$9*U298)</f>
        <v>0</v>
      </c>
      <c r="W298">
        <f>0.61365*exp(17.502*V298/(240.97+V298))</f>
        <v>0</v>
      </c>
      <c r="X298">
        <f>(Y298/Z298*100)</f>
        <v>0</v>
      </c>
      <c r="Y298">
        <f>DS298*(DX298+DY298)/1000</f>
        <v>0</v>
      </c>
      <c r="Z298">
        <f>0.61365*exp(17.502*DZ298/(240.97+DZ298))</f>
        <v>0</v>
      </c>
      <c r="AA298">
        <f>(W298-DS298*(DX298+DY298)/1000)</f>
        <v>0</v>
      </c>
      <c r="AB298">
        <f>(-I298*44100)</f>
        <v>0</v>
      </c>
      <c r="AC298">
        <f>2*29.3*Q298*0.92*(DZ298-V298)</f>
        <v>0</v>
      </c>
      <c r="AD298">
        <f>2*0.95*5.67E-8*(((DZ298+$B$9)+273)^4-(V298+273)^4)</f>
        <v>0</v>
      </c>
      <c r="AE298">
        <f>T298+AD298+AB298+AC298</f>
        <v>0</v>
      </c>
      <c r="AF298">
        <f>DW298*AT298*(DR298-DQ298*(1000-AT298*DT298)/(1000-AT298*DS298))/(100*DK298)</f>
        <v>0</v>
      </c>
      <c r="AG298">
        <f>1000*DW298*AT298*(DS298-DT298)/(100*DK298*(1000-AT298*DS298))</f>
        <v>0</v>
      </c>
      <c r="AH298">
        <f>(AI298 - AJ298 - DX298*1E3/(8.314*(DZ298+273.15)) * AL298/DW298 * AK298) * DW298/(100*DK298) * (1000 - DT298)/1000</f>
        <v>0</v>
      </c>
      <c r="AI298">
        <v>1472.156785609917</v>
      </c>
      <c r="AJ298">
        <v>1438.248909090909</v>
      </c>
      <c r="AK298">
        <v>3.447317766579855</v>
      </c>
      <c r="AL298">
        <v>65.07899341637443</v>
      </c>
      <c r="AM298">
        <f>(AO298 - AN298 + DX298*1E3/(8.314*(DZ298+273.15)) * AQ298/DW298 * AP298) * DW298/(100*DK298) * 1000/(1000 - AO298)</f>
        <v>0</v>
      </c>
      <c r="AN298">
        <v>19.72753299217437</v>
      </c>
      <c r="AO298">
        <v>21.46492969696969</v>
      </c>
      <c r="AP298">
        <v>1.698497286628809E-05</v>
      </c>
      <c r="AQ298">
        <v>105.2538477165729</v>
      </c>
      <c r="AR298">
        <v>0</v>
      </c>
      <c r="AS298">
        <v>0</v>
      </c>
      <c r="AT298">
        <f>IF(AR298*$H$15&gt;=AV298,1.0,(AV298/(AV298-AR298*$H$15)))</f>
        <v>0</v>
      </c>
      <c r="AU298">
        <f>(AT298-1)*100</f>
        <v>0</v>
      </c>
      <c r="AV298">
        <f>MAX(0,($B$15+$C$15*EE298)/(1+$D$15*EE298)*DX298/(DZ298+273)*$E$15)</f>
        <v>0</v>
      </c>
      <c r="AW298" t="s">
        <v>437</v>
      </c>
      <c r="AX298" t="s">
        <v>437</v>
      </c>
      <c r="AY298">
        <v>0</v>
      </c>
      <c r="AZ298">
        <v>0</v>
      </c>
      <c r="BA298">
        <f>1-AY298/AZ298</f>
        <v>0</v>
      </c>
      <c r="BB298">
        <v>0</v>
      </c>
      <c r="BC298" t="s">
        <v>437</v>
      </c>
      <c r="BD298" t="s">
        <v>437</v>
      </c>
      <c r="BE298">
        <v>0</v>
      </c>
      <c r="BF298">
        <v>0</v>
      </c>
      <c r="BG298">
        <f>1-BE298/BF298</f>
        <v>0</v>
      </c>
      <c r="BH298">
        <v>0.5</v>
      </c>
      <c r="BI298">
        <f>DH298</f>
        <v>0</v>
      </c>
      <c r="BJ298">
        <f>K298</f>
        <v>0</v>
      </c>
      <c r="BK298">
        <f>BG298*BH298*BI298</f>
        <v>0</v>
      </c>
      <c r="BL298">
        <f>(BJ298-BB298)/BI298</f>
        <v>0</v>
      </c>
      <c r="BM298">
        <f>(AZ298-BF298)/BF298</f>
        <v>0</v>
      </c>
      <c r="BN298">
        <f>AY298/(BA298+AY298/BF298)</f>
        <v>0</v>
      </c>
      <c r="BO298" t="s">
        <v>437</v>
      </c>
      <c r="BP298">
        <v>0</v>
      </c>
      <c r="BQ298">
        <f>IF(BP298&lt;&gt;0, BP298, BN298)</f>
        <v>0</v>
      </c>
      <c r="BR298">
        <f>1-BQ298/BF298</f>
        <v>0</v>
      </c>
      <c r="BS298">
        <f>(BF298-BE298)/(BF298-BQ298)</f>
        <v>0</v>
      </c>
      <c r="BT298">
        <f>(AZ298-BF298)/(AZ298-BQ298)</f>
        <v>0</v>
      </c>
      <c r="BU298">
        <f>(BF298-BE298)/(BF298-AY298)</f>
        <v>0</v>
      </c>
      <c r="BV298">
        <f>(AZ298-BF298)/(AZ298-AY298)</f>
        <v>0</v>
      </c>
      <c r="BW298">
        <f>(BS298*BQ298/BE298)</f>
        <v>0</v>
      </c>
      <c r="BX298">
        <f>(1-BW298)</f>
        <v>0</v>
      </c>
      <c r="DG298">
        <f>$B$13*EF298+$C$13*EG298+$F$13*ER298*(1-EU298)</f>
        <v>0</v>
      </c>
      <c r="DH298">
        <f>DG298*DI298</f>
        <v>0</v>
      </c>
      <c r="DI298">
        <f>($B$13*$D$11+$C$13*$D$11+$F$13*((FE298+EW298)/MAX(FE298+EW298+FF298, 0.1)*$I$11+FF298/MAX(FE298+EW298+FF298, 0.1)*$J$11))/($B$13+$C$13+$F$13)</f>
        <v>0</v>
      </c>
      <c r="DJ298">
        <f>($B$13*$K$11+$C$13*$K$11+$F$13*((FE298+EW298)/MAX(FE298+EW298+FF298, 0.1)*$P$11+FF298/MAX(FE298+EW298+FF298, 0.1)*$Q$11))/($B$13+$C$13+$F$13)</f>
        <v>0</v>
      </c>
      <c r="DK298">
        <v>3.21</v>
      </c>
      <c r="DL298">
        <v>0.5</v>
      </c>
      <c r="DM298" t="s">
        <v>438</v>
      </c>
      <c r="DN298">
        <v>2</v>
      </c>
      <c r="DO298" t="b">
        <v>1</v>
      </c>
      <c r="DP298">
        <v>1759080336.214286</v>
      </c>
      <c r="DQ298">
        <v>1382.997142857143</v>
      </c>
      <c r="DR298">
        <v>1427.422142857143</v>
      </c>
      <c r="DS298">
        <v>21.45618928571429</v>
      </c>
      <c r="DT298">
        <v>19.69526071428572</v>
      </c>
      <c r="DU298">
        <v>1382.9525</v>
      </c>
      <c r="DV298">
        <v>21.17622857142857</v>
      </c>
      <c r="DW298">
        <v>500.0333214285714</v>
      </c>
      <c r="DX298">
        <v>90.89126785714286</v>
      </c>
      <c r="DY298">
        <v>0.06804842142857143</v>
      </c>
      <c r="DZ298">
        <v>28.57083571428571</v>
      </c>
      <c r="EA298">
        <v>30.01667857142857</v>
      </c>
      <c r="EB298">
        <v>999.9000000000002</v>
      </c>
      <c r="EC298">
        <v>0</v>
      </c>
      <c r="ED298">
        <v>0</v>
      </c>
      <c r="EE298">
        <v>10005.81785714286</v>
      </c>
      <c r="EF298">
        <v>0</v>
      </c>
      <c r="EG298">
        <v>11.01721071428571</v>
      </c>
      <c r="EH298">
        <v>-44.42595357142858</v>
      </c>
      <c r="EI298">
        <v>1413.321428571428</v>
      </c>
      <c r="EJ298">
        <v>1456.102142857143</v>
      </c>
      <c r="EK298">
        <v>1.760914285714285</v>
      </c>
      <c r="EL298">
        <v>1427.422142857143</v>
      </c>
      <c r="EM298">
        <v>19.69526071428572</v>
      </c>
      <c r="EN298">
        <v>1.950179642857143</v>
      </c>
      <c r="EO298">
        <v>1.790128571428572</v>
      </c>
      <c r="EP298">
        <v>17.04554285714286</v>
      </c>
      <c r="EQ298">
        <v>15.70084642857143</v>
      </c>
      <c r="ER298">
        <v>1999.985357142858</v>
      </c>
      <c r="ES298">
        <v>0.9799973571428569</v>
      </c>
      <c r="ET298">
        <v>0.02000236071428571</v>
      </c>
      <c r="EU298">
        <v>0</v>
      </c>
      <c r="EV298">
        <v>483.0447500000001</v>
      </c>
      <c r="EW298">
        <v>5.00078</v>
      </c>
      <c r="EX298">
        <v>9449.7775</v>
      </c>
      <c r="EY298">
        <v>16379.51428571428</v>
      </c>
      <c r="EZ298">
        <v>39.66496428571428</v>
      </c>
      <c r="FA298">
        <v>40.54657142857142</v>
      </c>
      <c r="FB298">
        <v>39.80785714285714</v>
      </c>
      <c r="FC298">
        <v>40.18289285714286</v>
      </c>
      <c r="FD298">
        <v>40.71625</v>
      </c>
      <c r="FE298">
        <v>1955.075357142857</v>
      </c>
      <c r="FF298">
        <v>39.9</v>
      </c>
      <c r="FG298">
        <v>0</v>
      </c>
      <c r="FH298">
        <v>1759080336.2</v>
      </c>
      <c r="FI298">
        <v>0</v>
      </c>
      <c r="FJ298">
        <v>483.0542307692309</v>
      </c>
      <c r="FK298">
        <v>2.747418809128301</v>
      </c>
      <c r="FL298">
        <v>51.21230771262979</v>
      </c>
      <c r="FM298">
        <v>9450.063846153847</v>
      </c>
      <c r="FN298">
        <v>15</v>
      </c>
      <c r="FO298">
        <v>0</v>
      </c>
      <c r="FP298" t="s">
        <v>439</v>
      </c>
      <c r="FQ298">
        <v>1746989605.5</v>
      </c>
      <c r="FR298">
        <v>1746989593.5</v>
      </c>
      <c r="FS298">
        <v>0</v>
      </c>
      <c r="FT298">
        <v>-0.274</v>
      </c>
      <c r="FU298">
        <v>-0.002</v>
      </c>
      <c r="FV298">
        <v>2.549</v>
      </c>
      <c r="FW298">
        <v>0.129</v>
      </c>
      <c r="FX298">
        <v>420</v>
      </c>
      <c r="FY298">
        <v>17</v>
      </c>
      <c r="FZ298">
        <v>0.02</v>
      </c>
      <c r="GA298">
        <v>0.04</v>
      </c>
      <c r="GB298">
        <v>-44.390585</v>
      </c>
      <c r="GC298">
        <v>-0.5283669793620408</v>
      </c>
      <c r="GD298">
        <v>0.1155705705402553</v>
      </c>
      <c r="GE298">
        <v>0</v>
      </c>
      <c r="GF298">
        <v>482.8897058823529</v>
      </c>
      <c r="GG298">
        <v>3.04886172837536</v>
      </c>
      <c r="GH298">
        <v>0.3553041389315188</v>
      </c>
      <c r="GI298">
        <v>0</v>
      </c>
      <c r="GJ298">
        <v>1.771724</v>
      </c>
      <c r="GK298">
        <v>-0.2972771482176398</v>
      </c>
      <c r="GL298">
        <v>0.03002432953456246</v>
      </c>
      <c r="GM298">
        <v>0</v>
      </c>
      <c r="GN298">
        <v>0</v>
      </c>
      <c r="GO298">
        <v>3</v>
      </c>
      <c r="GP298" t="s">
        <v>458</v>
      </c>
      <c r="GQ298">
        <v>3.10202</v>
      </c>
      <c r="GR298">
        <v>2.72572</v>
      </c>
      <c r="GS298">
        <v>0.199388</v>
      </c>
      <c r="GT298">
        <v>0.203212</v>
      </c>
      <c r="GU298">
        <v>0.100003</v>
      </c>
      <c r="GV298">
        <v>0.09554269999999999</v>
      </c>
      <c r="GW298">
        <v>20909.5</v>
      </c>
      <c r="GX298">
        <v>18908.8</v>
      </c>
      <c r="GY298">
        <v>26681</v>
      </c>
      <c r="GZ298">
        <v>23953.9</v>
      </c>
      <c r="HA298">
        <v>38436.4</v>
      </c>
      <c r="HB298">
        <v>32041.9</v>
      </c>
      <c r="HC298">
        <v>46588.6</v>
      </c>
      <c r="HD298">
        <v>37899.4</v>
      </c>
      <c r="HE298">
        <v>1.86812</v>
      </c>
      <c r="HF298">
        <v>1.86215</v>
      </c>
      <c r="HG298">
        <v>0.127278</v>
      </c>
      <c r="HH298">
        <v>0</v>
      </c>
      <c r="HI298">
        <v>27.941</v>
      </c>
      <c r="HJ298">
        <v>999.9</v>
      </c>
      <c r="HK298">
        <v>46.8</v>
      </c>
      <c r="HL298">
        <v>31.5</v>
      </c>
      <c r="HM298">
        <v>23.9006</v>
      </c>
      <c r="HN298">
        <v>61.251</v>
      </c>
      <c r="HO298">
        <v>22.0873</v>
      </c>
      <c r="HP298">
        <v>1</v>
      </c>
      <c r="HQ298">
        <v>0.149121</v>
      </c>
      <c r="HR298">
        <v>0.344948</v>
      </c>
      <c r="HS298">
        <v>20.2802</v>
      </c>
      <c r="HT298">
        <v>5.21235</v>
      </c>
      <c r="HU298">
        <v>11.98</v>
      </c>
      <c r="HV298">
        <v>4.9635</v>
      </c>
      <c r="HW298">
        <v>3.27453</v>
      </c>
      <c r="HX298">
        <v>9999</v>
      </c>
      <c r="HY298">
        <v>9999</v>
      </c>
      <c r="HZ298">
        <v>9999</v>
      </c>
      <c r="IA298">
        <v>33</v>
      </c>
      <c r="IB298">
        <v>1.86397</v>
      </c>
      <c r="IC298">
        <v>1.86011</v>
      </c>
      <c r="ID298">
        <v>1.85837</v>
      </c>
      <c r="IE298">
        <v>1.85975</v>
      </c>
      <c r="IF298">
        <v>1.85989</v>
      </c>
      <c r="IG298">
        <v>1.85837</v>
      </c>
      <c r="IH298">
        <v>1.85745</v>
      </c>
      <c r="II298">
        <v>1.85242</v>
      </c>
      <c r="IJ298">
        <v>0</v>
      </c>
      <c r="IK298">
        <v>0</v>
      </c>
      <c r="IL298">
        <v>0</v>
      </c>
      <c r="IM298">
        <v>0</v>
      </c>
      <c r="IN298" t="s">
        <v>441</v>
      </c>
      <c r="IO298" t="s">
        <v>442</v>
      </c>
      <c r="IP298" t="s">
        <v>443</v>
      </c>
      <c r="IQ298" t="s">
        <v>443</v>
      </c>
      <c r="IR298" t="s">
        <v>443</v>
      </c>
      <c r="IS298" t="s">
        <v>443</v>
      </c>
      <c r="IT298">
        <v>0</v>
      </c>
      <c r="IU298">
        <v>100</v>
      </c>
      <c r="IV298">
        <v>100</v>
      </c>
      <c r="IW298">
        <v>0.08</v>
      </c>
      <c r="IX298">
        <v>0.2802</v>
      </c>
      <c r="IY298">
        <v>-0.819046093373875</v>
      </c>
      <c r="IZ298">
        <v>-0.0008311593448893811</v>
      </c>
      <c r="JA298">
        <v>1.768286430498992E-06</v>
      </c>
      <c r="JB298">
        <v>-5.176383660599935E-10</v>
      </c>
      <c r="JC298">
        <v>0.01793090377665582</v>
      </c>
      <c r="JD298">
        <v>0.002652576625932546</v>
      </c>
      <c r="JE298">
        <v>0.0004569377311329863</v>
      </c>
      <c r="JF298">
        <v>1.003524486243527E-07</v>
      </c>
      <c r="JG298">
        <v>2</v>
      </c>
      <c r="JH298">
        <v>1975</v>
      </c>
      <c r="JI298">
        <v>1</v>
      </c>
      <c r="JJ298">
        <v>26</v>
      </c>
      <c r="JK298">
        <v>201512.3</v>
      </c>
      <c r="JL298">
        <v>201512.5</v>
      </c>
      <c r="JM298">
        <v>3.11646</v>
      </c>
      <c r="JN298">
        <v>2.61353</v>
      </c>
      <c r="JO298">
        <v>1.49658</v>
      </c>
      <c r="JP298">
        <v>2.34497</v>
      </c>
      <c r="JQ298">
        <v>1.54907</v>
      </c>
      <c r="JR298">
        <v>2.34375</v>
      </c>
      <c r="JS298">
        <v>36.3635</v>
      </c>
      <c r="JT298">
        <v>24.1751</v>
      </c>
      <c r="JU298">
        <v>18</v>
      </c>
      <c r="JV298">
        <v>483.623</v>
      </c>
      <c r="JW298">
        <v>494.551</v>
      </c>
      <c r="JX298">
        <v>26.9864</v>
      </c>
      <c r="JY298">
        <v>29.1886</v>
      </c>
      <c r="JZ298">
        <v>30.0004</v>
      </c>
      <c r="KA298">
        <v>29.3668</v>
      </c>
      <c r="KB298">
        <v>29.3527</v>
      </c>
      <c r="KC298">
        <v>62.5168</v>
      </c>
      <c r="KD298">
        <v>19.6063</v>
      </c>
      <c r="KE298">
        <v>79.14100000000001</v>
      </c>
      <c r="KF298">
        <v>26.9509</v>
      </c>
      <c r="KG298">
        <v>1470.05</v>
      </c>
      <c r="KH298">
        <v>19.7806</v>
      </c>
      <c r="KI298">
        <v>101.864</v>
      </c>
      <c r="KJ298">
        <v>91.3974</v>
      </c>
    </row>
    <row r="299" spans="1:296">
      <c r="A299">
        <v>281</v>
      </c>
      <c r="B299">
        <v>1759080349</v>
      </c>
      <c r="C299">
        <v>7265.900000095367</v>
      </c>
      <c r="D299" t="s">
        <v>1007</v>
      </c>
      <c r="E299" t="s">
        <v>1008</v>
      </c>
      <c r="F299">
        <v>5</v>
      </c>
      <c r="G299" t="s">
        <v>832</v>
      </c>
      <c r="H299">
        <v>1759080341.5</v>
      </c>
      <c r="I299">
        <f>(J299)/1000</f>
        <v>0</v>
      </c>
      <c r="J299">
        <f>IF(DO299, AM299, AG299)</f>
        <v>0</v>
      </c>
      <c r="K299">
        <f>IF(DO299, AH299, AF299)</f>
        <v>0</v>
      </c>
      <c r="L299">
        <f>DQ299 - IF(AT299&gt;1, K299*DK299*100.0/(AV299), 0)</f>
        <v>0</v>
      </c>
      <c r="M299">
        <f>((S299-I299/2)*L299-K299)/(S299+I299/2)</f>
        <v>0</v>
      </c>
      <c r="N299">
        <f>M299*(DX299+DY299)/1000.0</f>
        <v>0</v>
      </c>
      <c r="O299">
        <f>(DQ299 - IF(AT299&gt;1, K299*DK299*100.0/(AV299), 0))*(DX299+DY299)/1000.0</f>
        <v>0</v>
      </c>
      <c r="P299">
        <f>2.0/((1/R299-1/Q299)+SIGN(R299)*SQRT((1/R299-1/Q299)*(1/R299-1/Q299) + 4*DL299/((DL299+1)*(DL299+1))*(2*1/R299*1/Q299-1/Q299*1/Q299)))</f>
        <v>0</v>
      </c>
      <c r="Q299">
        <f>IF(LEFT(DM299,1)&lt;&gt;"0",IF(LEFT(DM299,1)="1",3.0,DN299),$D$5+$E$5*(EE299*DX299/($K$5*1000))+$F$5*(EE299*DX299/($K$5*1000))*MAX(MIN(DK299,$J$5),$I$5)*MAX(MIN(DK299,$J$5),$I$5)+$G$5*MAX(MIN(DK299,$J$5),$I$5)*(EE299*DX299/($K$5*1000))+$H$5*(EE299*DX299/($K$5*1000))*(EE299*DX299/($K$5*1000)))</f>
        <v>0</v>
      </c>
      <c r="R299">
        <f>I299*(1000-(1000*0.61365*exp(17.502*V299/(240.97+V299))/(DX299+DY299)+DS299)/2)/(1000*0.61365*exp(17.502*V299/(240.97+V299))/(DX299+DY299)-DS299)</f>
        <v>0</v>
      </c>
      <c r="S299">
        <f>1/((DL299+1)/(P299/1.6)+1/(Q299/1.37)) + DL299/((DL299+1)/(P299/1.6) + DL299/(Q299/1.37))</f>
        <v>0</v>
      </c>
      <c r="T299">
        <f>(DG299*DJ299)</f>
        <v>0</v>
      </c>
      <c r="U299">
        <f>(DZ299+(T299+2*0.95*5.67E-8*(((DZ299+$B$9)+273)^4-(DZ299+273)^4)-44100*I299)/(1.84*29.3*Q299+8*0.95*5.67E-8*(DZ299+273)^3))</f>
        <v>0</v>
      </c>
      <c r="V299">
        <f>($C$9*EA299+$D$9*EB299+$E$9*U299)</f>
        <v>0</v>
      </c>
      <c r="W299">
        <f>0.61365*exp(17.502*V299/(240.97+V299))</f>
        <v>0</v>
      </c>
      <c r="X299">
        <f>(Y299/Z299*100)</f>
        <v>0</v>
      </c>
      <c r="Y299">
        <f>DS299*(DX299+DY299)/1000</f>
        <v>0</v>
      </c>
      <c r="Z299">
        <f>0.61365*exp(17.502*DZ299/(240.97+DZ299))</f>
        <v>0</v>
      </c>
      <c r="AA299">
        <f>(W299-DS299*(DX299+DY299)/1000)</f>
        <v>0</v>
      </c>
      <c r="AB299">
        <f>(-I299*44100)</f>
        <v>0</v>
      </c>
      <c r="AC299">
        <f>2*29.3*Q299*0.92*(DZ299-V299)</f>
        <v>0</v>
      </c>
      <c r="AD299">
        <f>2*0.95*5.67E-8*(((DZ299+$B$9)+273)^4-(V299+273)^4)</f>
        <v>0</v>
      </c>
      <c r="AE299">
        <f>T299+AD299+AB299+AC299</f>
        <v>0</v>
      </c>
      <c r="AF299">
        <f>DW299*AT299*(DR299-DQ299*(1000-AT299*DT299)/(1000-AT299*DS299))/(100*DK299)</f>
        <v>0</v>
      </c>
      <c r="AG299">
        <f>1000*DW299*AT299*(DS299-DT299)/(100*DK299*(1000-AT299*DS299))</f>
        <v>0</v>
      </c>
      <c r="AH299">
        <f>(AI299 - AJ299 - DX299*1E3/(8.314*(DZ299+273.15)) * AL299/DW299 * AK299) * DW299/(100*DK299) * (1000 - DT299)/1000</f>
        <v>0</v>
      </c>
      <c r="AI299">
        <v>1489.242378182764</v>
      </c>
      <c r="AJ299">
        <v>1455.234</v>
      </c>
      <c r="AK299">
        <v>3.394265986669163</v>
      </c>
      <c r="AL299">
        <v>65.07899341637443</v>
      </c>
      <c r="AM299">
        <f>(AO299 - AN299 + DX299*1E3/(8.314*(DZ299+273.15)) * AQ299/DW299 * AP299) * DW299/(100*DK299) * 1000/(1000 - AO299)</f>
        <v>0</v>
      </c>
      <c r="AN299">
        <v>19.72975109816171</v>
      </c>
      <c r="AO299">
        <v>21.46302606060606</v>
      </c>
      <c r="AP299">
        <v>-8.658915682855181E-06</v>
      </c>
      <c r="AQ299">
        <v>105.2538477165729</v>
      </c>
      <c r="AR299">
        <v>0</v>
      </c>
      <c r="AS299">
        <v>0</v>
      </c>
      <c r="AT299">
        <f>IF(AR299*$H$15&gt;=AV299,1.0,(AV299/(AV299-AR299*$H$15)))</f>
        <v>0</v>
      </c>
      <c r="AU299">
        <f>(AT299-1)*100</f>
        <v>0</v>
      </c>
      <c r="AV299">
        <f>MAX(0,($B$15+$C$15*EE299)/(1+$D$15*EE299)*DX299/(DZ299+273)*$E$15)</f>
        <v>0</v>
      </c>
      <c r="AW299" t="s">
        <v>437</v>
      </c>
      <c r="AX299" t="s">
        <v>437</v>
      </c>
      <c r="AY299">
        <v>0</v>
      </c>
      <c r="AZ299">
        <v>0</v>
      </c>
      <c r="BA299">
        <f>1-AY299/AZ299</f>
        <v>0</v>
      </c>
      <c r="BB299">
        <v>0</v>
      </c>
      <c r="BC299" t="s">
        <v>437</v>
      </c>
      <c r="BD299" t="s">
        <v>437</v>
      </c>
      <c r="BE299">
        <v>0</v>
      </c>
      <c r="BF299">
        <v>0</v>
      </c>
      <c r="BG299">
        <f>1-BE299/BF299</f>
        <v>0</v>
      </c>
      <c r="BH299">
        <v>0.5</v>
      </c>
      <c r="BI299">
        <f>DH299</f>
        <v>0</v>
      </c>
      <c r="BJ299">
        <f>K299</f>
        <v>0</v>
      </c>
      <c r="BK299">
        <f>BG299*BH299*BI299</f>
        <v>0</v>
      </c>
      <c r="BL299">
        <f>(BJ299-BB299)/BI299</f>
        <v>0</v>
      </c>
      <c r="BM299">
        <f>(AZ299-BF299)/BF299</f>
        <v>0</v>
      </c>
      <c r="BN299">
        <f>AY299/(BA299+AY299/BF299)</f>
        <v>0</v>
      </c>
      <c r="BO299" t="s">
        <v>437</v>
      </c>
      <c r="BP299">
        <v>0</v>
      </c>
      <c r="BQ299">
        <f>IF(BP299&lt;&gt;0, BP299, BN299)</f>
        <v>0</v>
      </c>
      <c r="BR299">
        <f>1-BQ299/BF299</f>
        <v>0</v>
      </c>
      <c r="BS299">
        <f>(BF299-BE299)/(BF299-BQ299)</f>
        <v>0</v>
      </c>
      <c r="BT299">
        <f>(AZ299-BF299)/(AZ299-BQ299)</f>
        <v>0</v>
      </c>
      <c r="BU299">
        <f>(BF299-BE299)/(BF299-AY299)</f>
        <v>0</v>
      </c>
      <c r="BV299">
        <f>(AZ299-BF299)/(AZ299-AY299)</f>
        <v>0</v>
      </c>
      <c r="BW299">
        <f>(BS299*BQ299/BE299)</f>
        <v>0</v>
      </c>
      <c r="BX299">
        <f>(1-BW299)</f>
        <v>0</v>
      </c>
      <c r="DG299">
        <f>$B$13*EF299+$C$13*EG299+$F$13*ER299*(1-EU299)</f>
        <v>0</v>
      </c>
      <c r="DH299">
        <f>DG299*DI299</f>
        <v>0</v>
      </c>
      <c r="DI299">
        <f>($B$13*$D$11+$C$13*$D$11+$F$13*((FE299+EW299)/MAX(FE299+EW299+FF299, 0.1)*$I$11+FF299/MAX(FE299+EW299+FF299, 0.1)*$J$11))/($B$13+$C$13+$F$13)</f>
        <v>0</v>
      </c>
      <c r="DJ299">
        <f>($B$13*$K$11+$C$13*$K$11+$F$13*((FE299+EW299)/MAX(FE299+EW299+FF299, 0.1)*$P$11+FF299/MAX(FE299+EW299+FF299, 0.1)*$Q$11))/($B$13+$C$13+$F$13)</f>
        <v>0</v>
      </c>
      <c r="DK299">
        <v>3.21</v>
      </c>
      <c r="DL299">
        <v>0.5</v>
      </c>
      <c r="DM299" t="s">
        <v>438</v>
      </c>
      <c r="DN299">
        <v>2</v>
      </c>
      <c r="DO299" t="b">
        <v>1</v>
      </c>
      <c r="DP299">
        <v>1759080341.5</v>
      </c>
      <c r="DQ299">
        <v>1400.654074074074</v>
      </c>
      <c r="DR299">
        <v>1445.04925925926</v>
      </c>
      <c r="DS299">
        <v>21.45916666666666</v>
      </c>
      <c r="DT299">
        <v>19.71926666666667</v>
      </c>
      <c r="DU299">
        <v>1400.590370370371</v>
      </c>
      <c r="DV299">
        <v>21.17914074074074</v>
      </c>
      <c r="DW299">
        <v>500.039037037037</v>
      </c>
      <c r="DX299">
        <v>90.89129999999999</v>
      </c>
      <c r="DY299">
        <v>0.06781604444444443</v>
      </c>
      <c r="DZ299">
        <v>28.57108518518518</v>
      </c>
      <c r="EA299">
        <v>30.02423703703704</v>
      </c>
      <c r="EB299">
        <v>999.9000000000001</v>
      </c>
      <c r="EC299">
        <v>0</v>
      </c>
      <c r="ED299">
        <v>0</v>
      </c>
      <c r="EE299">
        <v>10009.57592592592</v>
      </c>
      <c r="EF299">
        <v>0</v>
      </c>
      <c r="EG299">
        <v>11.01993703703704</v>
      </c>
      <c r="EH299">
        <v>-44.3965</v>
      </c>
      <c r="EI299">
        <v>1431.369259259259</v>
      </c>
      <c r="EJ299">
        <v>1474.119259259259</v>
      </c>
      <c r="EK299">
        <v>1.739891851851852</v>
      </c>
      <c r="EL299">
        <v>1445.04925925926</v>
      </c>
      <c r="EM299">
        <v>19.71926666666667</v>
      </c>
      <c r="EN299">
        <v>1.950451851851852</v>
      </c>
      <c r="EO299">
        <v>1.792310740740741</v>
      </c>
      <c r="EP299">
        <v>17.04774074074074</v>
      </c>
      <c r="EQ299">
        <v>15.71988518518518</v>
      </c>
      <c r="ER299">
        <v>2000.003703703704</v>
      </c>
      <c r="ES299">
        <v>0.9799975555555553</v>
      </c>
      <c r="ET299">
        <v>0.02000215925925926</v>
      </c>
      <c r="EU299">
        <v>0</v>
      </c>
      <c r="EV299">
        <v>483.2667407407408</v>
      </c>
      <c r="EW299">
        <v>5.00078</v>
      </c>
      <c r="EX299">
        <v>9454.622962962963</v>
      </c>
      <c r="EY299">
        <v>16379.67407407408</v>
      </c>
      <c r="EZ299">
        <v>39.68025925925926</v>
      </c>
      <c r="FA299">
        <v>40.5414074074074</v>
      </c>
      <c r="FB299">
        <v>39.77988888888888</v>
      </c>
      <c r="FC299">
        <v>40.16414814814815</v>
      </c>
      <c r="FD299">
        <v>40.68722222222222</v>
      </c>
      <c r="FE299">
        <v>1955.093703703703</v>
      </c>
      <c r="FF299">
        <v>39.9</v>
      </c>
      <c r="FG299">
        <v>0</v>
      </c>
      <c r="FH299">
        <v>1759080341</v>
      </c>
      <c r="FI299">
        <v>0</v>
      </c>
      <c r="FJ299">
        <v>483.2681538461539</v>
      </c>
      <c r="FK299">
        <v>3.307487164230867</v>
      </c>
      <c r="FL299">
        <v>54.40376062150152</v>
      </c>
      <c r="FM299">
        <v>9454.361153846154</v>
      </c>
      <c r="FN299">
        <v>15</v>
      </c>
      <c r="FO299">
        <v>0</v>
      </c>
      <c r="FP299" t="s">
        <v>439</v>
      </c>
      <c r="FQ299">
        <v>1746989605.5</v>
      </c>
      <c r="FR299">
        <v>1746989593.5</v>
      </c>
      <c r="FS299">
        <v>0</v>
      </c>
      <c r="FT299">
        <v>-0.274</v>
      </c>
      <c r="FU299">
        <v>-0.002</v>
      </c>
      <c r="FV299">
        <v>2.549</v>
      </c>
      <c r="FW299">
        <v>0.129</v>
      </c>
      <c r="FX299">
        <v>420</v>
      </c>
      <c r="FY299">
        <v>17</v>
      </c>
      <c r="FZ299">
        <v>0.02</v>
      </c>
      <c r="GA299">
        <v>0.04</v>
      </c>
      <c r="GB299">
        <v>-44.416355</v>
      </c>
      <c r="GC299">
        <v>-0.08991444652889248</v>
      </c>
      <c r="GD299">
        <v>0.09817990616719971</v>
      </c>
      <c r="GE299">
        <v>1</v>
      </c>
      <c r="GF299">
        <v>483.1383823529412</v>
      </c>
      <c r="GG299">
        <v>2.895721923765571</v>
      </c>
      <c r="GH299">
        <v>0.3382125171359059</v>
      </c>
      <c r="GI299">
        <v>0</v>
      </c>
      <c r="GJ299">
        <v>1.75762575</v>
      </c>
      <c r="GK299">
        <v>-0.2516948217636052</v>
      </c>
      <c r="GL299">
        <v>0.02691592752326212</v>
      </c>
      <c r="GM299">
        <v>0</v>
      </c>
      <c r="GN299">
        <v>1</v>
      </c>
      <c r="GO299">
        <v>3</v>
      </c>
      <c r="GP299" t="s">
        <v>455</v>
      </c>
      <c r="GQ299">
        <v>3.10228</v>
      </c>
      <c r="GR299">
        <v>2.72565</v>
      </c>
      <c r="GS299">
        <v>0.200791</v>
      </c>
      <c r="GT299">
        <v>0.204567</v>
      </c>
      <c r="GU299">
        <v>0.09999470000000001</v>
      </c>
      <c r="GV299">
        <v>0.0955568</v>
      </c>
      <c r="GW299">
        <v>20872.6</v>
      </c>
      <c r="GX299">
        <v>18876.4</v>
      </c>
      <c r="GY299">
        <v>26680.8</v>
      </c>
      <c r="GZ299">
        <v>23953.6</v>
      </c>
      <c r="HA299">
        <v>38436.7</v>
      </c>
      <c r="HB299">
        <v>32041.4</v>
      </c>
      <c r="HC299">
        <v>46588.4</v>
      </c>
      <c r="HD299">
        <v>37899.1</v>
      </c>
      <c r="HE299">
        <v>1.86845</v>
      </c>
      <c r="HF299">
        <v>1.8617</v>
      </c>
      <c r="HG299">
        <v>0.128116</v>
      </c>
      <c r="HH299">
        <v>0</v>
      </c>
      <c r="HI299">
        <v>27.9404</v>
      </c>
      <c r="HJ299">
        <v>999.9</v>
      </c>
      <c r="HK299">
        <v>46.8</v>
      </c>
      <c r="HL299">
        <v>31.5</v>
      </c>
      <c r="HM299">
        <v>23.9003</v>
      </c>
      <c r="HN299">
        <v>61.501</v>
      </c>
      <c r="HO299">
        <v>21.9391</v>
      </c>
      <c r="HP299">
        <v>1</v>
      </c>
      <c r="HQ299">
        <v>0.149553</v>
      </c>
      <c r="HR299">
        <v>0.440474</v>
      </c>
      <c r="HS299">
        <v>20.2798</v>
      </c>
      <c r="HT299">
        <v>5.21085</v>
      </c>
      <c r="HU299">
        <v>11.98</v>
      </c>
      <c r="HV299">
        <v>4.9632</v>
      </c>
      <c r="HW299">
        <v>3.2743</v>
      </c>
      <c r="HX299">
        <v>9999</v>
      </c>
      <c r="HY299">
        <v>9999</v>
      </c>
      <c r="HZ299">
        <v>9999</v>
      </c>
      <c r="IA299">
        <v>33</v>
      </c>
      <c r="IB299">
        <v>1.86398</v>
      </c>
      <c r="IC299">
        <v>1.86011</v>
      </c>
      <c r="ID299">
        <v>1.85837</v>
      </c>
      <c r="IE299">
        <v>1.85974</v>
      </c>
      <c r="IF299">
        <v>1.85989</v>
      </c>
      <c r="IG299">
        <v>1.85837</v>
      </c>
      <c r="IH299">
        <v>1.85745</v>
      </c>
      <c r="II299">
        <v>1.85242</v>
      </c>
      <c r="IJ299">
        <v>0</v>
      </c>
      <c r="IK299">
        <v>0</v>
      </c>
      <c r="IL299">
        <v>0</v>
      </c>
      <c r="IM299">
        <v>0</v>
      </c>
      <c r="IN299" t="s">
        <v>441</v>
      </c>
      <c r="IO299" t="s">
        <v>442</v>
      </c>
      <c r="IP299" t="s">
        <v>443</v>
      </c>
      <c r="IQ299" t="s">
        <v>443</v>
      </c>
      <c r="IR299" t="s">
        <v>443</v>
      </c>
      <c r="IS299" t="s">
        <v>443</v>
      </c>
      <c r="IT299">
        <v>0</v>
      </c>
      <c r="IU299">
        <v>100</v>
      </c>
      <c r="IV299">
        <v>100</v>
      </c>
      <c r="IW299">
        <v>0.09</v>
      </c>
      <c r="IX299">
        <v>0.2801</v>
      </c>
      <c r="IY299">
        <v>-0.819046093373875</v>
      </c>
      <c r="IZ299">
        <v>-0.0008311593448893811</v>
      </c>
      <c r="JA299">
        <v>1.768286430498992E-06</v>
      </c>
      <c r="JB299">
        <v>-5.176383660599935E-10</v>
      </c>
      <c r="JC299">
        <v>0.01793090377665582</v>
      </c>
      <c r="JD299">
        <v>0.002652576625932546</v>
      </c>
      <c r="JE299">
        <v>0.0004569377311329863</v>
      </c>
      <c r="JF299">
        <v>1.003524486243527E-07</v>
      </c>
      <c r="JG299">
        <v>2</v>
      </c>
      <c r="JH299">
        <v>1975</v>
      </c>
      <c r="JI299">
        <v>1</v>
      </c>
      <c r="JJ299">
        <v>26</v>
      </c>
      <c r="JK299">
        <v>201512.4</v>
      </c>
      <c r="JL299">
        <v>201512.6</v>
      </c>
      <c r="JM299">
        <v>3.14575</v>
      </c>
      <c r="JN299">
        <v>2.61475</v>
      </c>
      <c r="JO299">
        <v>1.49658</v>
      </c>
      <c r="JP299">
        <v>2.34497</v>
      </c>
      <c r="JQ299">
        <v>1.54907</v>
      </c>
      <c r="JR299">
        <v>2.38159</v>
      </c>
      <c r="JS299">
        <v>36.3635</v>
      </c>
      <c r="JT299">
        <v>24.1751</v>
      </c>
      <c r="JU299">
        <v>18</v>
      </c>
      <c r="JV299">
        <v>483.819</v>
      </c>
      <c r="JW299">
        <v>494.258</v>
      </c>
      <c r="JX299">
        <v>26.9623</v>
      </c>
      <c r="JY299">
        <v>29.19</v>
      </c>
      <c r="JZ299">
        <v>30.0004</v>
      </c>
      <c r="KA299">
        <v>29.3676</v>
      </c>
      <c r="KB299">
        <v>29.3533</v>
      </c>
      <c r="KC299">
        <v>63.1221</v>
      </c>
      <c r="KD299">
        <v>19.6063</v>
      </c>
      <c r="KE299">
        <v>79.14100000000001</v>
      </c>
      <c r="KF299">
        <v>26.9305</v>
      </c>
      <c r="KG299">
        <v>1490.25</v>
      </c>
      <c r="KH299">
        <v>19.8025</v>
      </c>
      <c r="KI299">
        <v>101.863</v>
      </c>
      <c r="KJ299">
        <v>91.3968</v>
      </c>
    </row>
    <row r="300" spans="1:296">
      <c r="A300">
        <v>282</v>
      </c>
      <c r="B300">
        <v>1759080354</v>
      </c>
      <c r="C300">
        <v>7270.900000095367</v>
      </c>
      <c r="D300" t="s">
        <v>1009</v>
      </c>
      <c r="E300" t="s">
        <v>1010</v>
      </c>
      <c r="F300">
        <v>5</v>
      </c>
      <c r="G300" t="s">
        <v>832</v>
      </c>
      <c r="H300">
        <v>1759080346.214286</v>
      </c>
      <c r="I300">
        <f>(J300)/1000</f>
        <v>0</v>
      </c>
      <c r="J300">
        <f>IF(DO300, AM300, AG300)</f>
        <v>0</v>
      </c>
      <c r="K300">
        <f>IF(DO300, AH300, AF300)</f>
        <v>0</v>
      </c>
      <c r="L300">
        <f>DQ300 - IF(AT300&gt;1, K300*DK300*100.0/(AV300), 0)</f>
        <v>0</v>
      </c>
      <c r="M300">
        <f>((S300-I300/2)*L300-K300)/(S300+I300/2)</f>
        <v>0</v>
      </c>
      <c r="N300">
        <f>M300*(DX300+DY300)/1000.0</f>
        <v>0</v>
      </c>
      <c r="O300">
        <f>(DQ300 - IF(AT300&gt;1, K300*DK300*100.0/(AV300), 0))*(DX300+DY300)/1000.0</f>
        <v>0</v>
      </c>
      <c r="P300">
        <f>2.0/((1/R300-1/Q300)+SIGN(R300)*SQRT((1/R300-1/Q300)*(1/R300-1/Q300) + 4*DL300/((DL300+1)*(DL300+1))*(2*1/R300*1/Q300-1/Q300*1/Q300)))</f>
        <v>0</v>
      </c>
      <c r="Q300">
        <f>IF(LEFT(DM300,1)&lt;&gt;"0",IF(LEFT(DM300,1)="1",3.0,DN300),$D$5+$E$5*(EE300*DX300/($K$5*1000))+$F$5*(EE300*DX300/($K$5*1000))*MAX(MIN(DK300,$J$5),$I$5)*MAX(MIN(DK300,$J$5),$I$5)+$G$5*MAX(MIN(DK300,$J$5),$I$5)*(EE300*DX300/($K$5*1000))+$H$5*(EE300*DX300/($K$5*1000))*(EE300*DX300/($K$5*1000)))</f>
        <v>0</v>
      </c>
      <c r="R300">
        <f>I300*(1000-(1000*0.61365*exp(17.502*V300/(240.97+V300))/(DX300+DY300)+DS300)/2)/(1000*0.61365*exp(17.502*V300/(240.97+V300))/(DX300+DY300)-DS300)</f>
        <v>0</v>
      </c>
      <c r="S300">
        <f>1/((DL300+1)/(P300/1.6)+1/(Q300/1.37)) + DL300/((DL300+1)/(P300/1.6) + DL300/(Q300/1.37))</f>
        <v>0</v>
      </c>
      <c r="T300">
        <f>(DG300*DJ300)</f>
        <v>0</v>
      </c>
      <c r="U300">
        <f>(DZ300+(T300+2*0.95*5.67E-8*(((DZ300+$B$9)+273)^4-(DZ300+273)^4)-44100*I300)/(1.84*29.3*Q300+8*0.95*5.67E-8*(DZ300+273)^3))</f>
        <v>0</v>
      </c>
      <c r="V300">
        <f>($C$9*EA300+$D$9*EB300+$E$9*U300)</f>
        <v>0</v>
      </c>
      <c r="W300">
        <f>0.61365*exp(17.502*V300/(240.97+V300))</f>
        <v>0</v>
      </c>
      <c r="X300">
        <f>(Y300/Z300*100)</f>
        <v>0</v>
      </c>
      <c r="Y300">
        <f>DS300*(DX300+DY300)/1000</f>
        <v>0</v>
      </c>
      <c r="Z300">
        <f>0.61365*exp(17.502*DZ300/(240.97+DZ300))</f>
        <v>0</v>
      </c>
      <c r="AA300">
        <f>(W300-DS300*(DX300+DY300)/1000)</f>
        <v>0</v>
      </c>
      <c r="AB300">
        <f>(-I300*44100)</f>
        <v>0</v>
      </c>
      <c r="AC300">
        <f>2*29.3*Q300*0.92*(DZ300-V300)</f>
        <v>0</v>
      </c>
      <c r="AD300">
        <f>2*0.95*5.67E-8*(((DZ300+$B$9)+273)^4-(V300+273)^4)</f>
        <v>0</v>
      </c>
      <c r="AE300">
        <f>T300+AD300+AB300+AC300</f>
        <v>0</v>
      </c>
      <c r="AF300">
        <f>DW300*AT300*(DR300-DQ300*(1000-AT300*DT300)/(1000-AT300*DS300))/(100*DK300)</f>
        <v>0</v>
      </c>
      <c r="AG300">
        <f>1000*DW300*AT300*(DS300-DT300)/(100*DK300*(1000-AT300*DS300))</f>
        <v>0</v>
      </c>
      <c r="AH300">
        <f>(AI300 - AJ300 - DX300*1E3/(8.314*(DZ300+273.15)) * AL300/DW300 * AK300) * DW300/(100*DK300) * (1000 - DT300)/1000</f>
        <v>0</v>
      </c>
      <c r="AI300">
        <v>1505.840227049975</v>
      </c>
      <c r="AJ300">
        <v>1472.22896969697</v>
      </c>
      <c r="AK300">
        <v>3.399573593947074</v>
      </c>
      <c r="AL300">
        <v>65.07899341637443</v>
      </c>
      <c r="AM300">
        <f>(AO300 - AN300 + DX300*1E3/(8.314*(DZ300+273.15)) * AQ300/DW300 * AP300) * DW300/(100*DK300) * 1000/(1000 - AO300)</f>
        <v>0</v>
      </c>
      <c r="AN300">
        <v>19.73516273719391</v>
      </c>
      <c r="AO300">
        <v>21.45514121212122</v>
      </c>
      <c r="AP300">
        <v>-2.473745456354347E-05</v>
      </c>
      <c r="AQ300">
        <v>105.2538477165729</v>
      </c>
      <c r="AR300">
        <v>0</v>
      </c>
      <c r="AS300">
        <v>0</v>
      </c>
      <c r="AT300">
        <f>IF(AR300*$H$15&gt;=AV300,1.0,(AV300/(AV300-AR300*$H$15)))</f>
        <v>0</v>
      </c>
      <c r="AU300">
        <f>(AT300-1)*100</f>
        <v>0</v>
      </c>
      <c r="AV300">
        <f>MAX(0,($B$15+$C$15*EE300)/(1+$D$15*EE300)*DX300/(DZ300+273)*$E$15)</f>
        <v>0</v>
      </c>
      <c r="AW300" t="s">
        <v>437</v>
      </c>
      <c r="AX300" t="s">
        <v>437</v>
      </c>
      <c r="AY300">
        <v>0</v>
      </c>
      <c r="AZ300">
        <v>0</v>
      </c>
      <c r="BA300">
        <f>1-AY300/AZ300</f>
        <v>0</v>
      </c>
      <c r="BB300">
        <v>0</v>
      </c>
      <c r="BC300" t="s">
        <v>437</v>
      </c>
      <c r="BD300" t="s">
        <v>437</v>
      </c>
      <c r="BE300">
        <v>0</v>
      </c>
      <c r="BF300">
        <v>0</v>
      </c>
      <c r="BG300">
        <f>1-BE300/BF300</f>
        <v>0</v>
      </c>
      <c r="BH300">
        <v>0.5</v>
      </c>
      <c r="BI300">
        <f>DH300</f>
        <v>0</v>
      </c>
      <c r="BJ300">
        <f>K300</f>
        <v>0</v>
      </c>
      <c r="BK300">
        <f>BG300*BH300*BI300</f>
        <v>0</v>
      </c>
      <c r="BL300">
        <f>(BJ300-BB300)/BI300</f>
        <v>0</v>
      </c>
      <c r="BM300">
        <f>(AZ300-BF300)/BF300</f>
        <v>0</v>
      </c>
      <c r="BN300">
        <f>AY300/(BA300+AY300/BF300)</f>
        <v>0</v>
      </c>
      <c r="BO300" t="s">
        <v>437</v>
      </c>
      <c r="BP300">
        <v>0</v>
      </c>
      <c r="BQ300">
        <f>IF(BP300&lt;&gt;0, BP300, BN300)</f>
        <v>0</v>
      </c>
      <c r="BR300">
        <f>1-BQ300/BF300</f>
        <v>0</v>
      </c>
      <c r="BS300">
        <f>(BF300-BE300)/(BF300-BQ300)</f>
        <v>0</v>
      </c>
      <c r="BT300">
        <f>(AZ300-BF300)/(AZ300-BQ300)</f>
        <v>0</v>
      </c>
      <c r="BU300">
        <f>(BF300-BE300)/(BF300-AY300)</f>
        <v>0</v>
      </c>
      <c r="BV300">
        <f>(AZ300-BF300)/(AZ300-AY300)</f>
        <v>0</v>
      </c>
      <c r="BW300">
        <f>(BS300*BQ300/BE300)</f>
        <v>0</v>
      </c>
      <c r="BX300">
        <f>(1-BW300)</f>
        <v>0</v>
      </c>
      <c r="DG300">
        <f>$B$13*EF300+$C$13*EG300+$F$13*ER300*(1-EU300)</f>
        <v>0</v>
      </c>
      <c r="DH300">
        <f>DG300*DI300</f>
        <v>0</v>
      </c>
      <c r="DI300">
        <f>($B$13*$D$11+$C$13*$D$11+$F$13*((FE300+EW300)/MAX(FE300+EW300+FF300, 0.1)*$I$11+FF300/MAX(FE300+EW300+FF300, 0.1)*$J$11))/($B$13+$C$13+$F$13)</f>
        <v>0</v>
      </c>
      <c r="DJ300">
        <f>($B$13*$K$11+$C$13*$K$11+$F$13*((FE300+EW300)/MAX(FE300+EW300+FF300, 0.1)*$P$11+FF300/MAX(FE300+EW300+FF300, 0.1)*$Q$11))/($B$13+$C$13+$F$13)</f>
        <v>0</v>
      </c>
      <c r="DK300">
        <v>3.21</v>
      </c>
      <c r="DL300">
        <v>0.5</v>
      </c>
      <c r="DM300" t="s">
        <v>438</v>
      </c>
      <c r="DN300">
        <v>2</v>
      </c>
      <c r="DO300" t="b">
        <v>1</v>
      </c>
      <c r="DP300">
        <v>1759080346.214286</v>
      </c>
      <c r="DQ300">
        <v>1416.360714285714</v>
      </c>
      <c r="DR300">
        <v>1460.72</v>
      </c>
      <c r="DS300">
        <v>21.46148214285714</v>
      </c>
      <c r="DT300">
        <v>19.72981071428572</v>
      </c>
      <c r="DU300">
        <v>1416.281785714286</v>
      </c>
      <c r="DV300">
        <v>21.1814</v>
      </c>
      <c r="DW300">
        <v>499.9983571428571</v>
      </c>
      <c r="DX300">
        <v>90.8911107142857</v>
      </c>
      <c r="DY300">
        <v>0.06779673928571428</v>
      </c>
      <c r="DZ300">
        <v>28.57226428571429</v>
      </c>
      <c r="EA300">
        <v>30.02461071428572</v>
      </c>
      <c r="EB300">
        <v>999.9000000000002</v>
      </c>
      <c r="EC300">
        <v>0</v>
      </c>
      <c r="ED300">
        <v>0</v>
      </c>
      <c r="EE300">
        <v>9999.326785714287</v>
      </c>
      <c r="EF300">
        <v>0</v>
      </c>
      <c r="EG300">
        <v>11.02790357142858</v>
      </c>
      <c r="EH300">
        <v>-44.35925</v>
      </c>
      <c r="EI300">
        <v>1447.424642857143</v>
      </c>
      <c r="EJ300">
        <v>1490.120357142857</v>
      </c>
      <c r="EK300">
        <v>1.731669285714286</v>
      </c>
      <c r="EL300">
        <v>1460.72</v>
      </c>
      <c r="EM300">
        <v>19.72981071428572</v>
      </c>
      <c r="EN300">
        <v>1.950658214285714</v>
      </c>
      <c r="EO300">
        <v>1.793264285714286</v>
      </c>
      <c r="EP300">
        <v>17.04941071428572</v>
      </c>
      <c r="EQ300">
        <v>15.72821071428571</v>
      </c>
      <c r="ER300">
        <v>2000.013214285714</v>
      </c>
      <c r="ES300">
        <v>0.9799976785714283</v>
      </c>
      <c r="ET300">
        <v>0.02000203571428572</v>
      </c>
      <c r="EU300">
        <v>0</v>
      </c>
      <c r="EV300">
        <v>483.4862142857142</v>
      </c>
      <c r="EW300">
        <v>5.00078</v>
      </c>
      <c r="EX300">
        <v>9458.880000000001</v>
      </c>
      <c r="EY300">
        <v>16379.74285714286</v>
      </c>
      <c r="EZ300">
        <v>39.71846428571428</v>
      </c>
      <c r="FA300">
        <v>40.55549999999999</v>
      </c>
      <c r="FB300">
        <v>39.74535714285714</v>
      </c>
      <c r="FC300">
        <v>40.19839285714285</v>
      </c>
      <c r="FD300">
        <v>40.67160714285713</v>
      </c>
      <c r="FE300">
        <v>1955.103214285714</v>
      </c>
      <c r="FF300">
        <v>39.9</v>
      </c>
      <c r="FG300">
        <v>0</v>
      </c>
      <c r="FH300">
        <v>1759080346.4</v>
      </c>
      <c r="FI300">
        <v>0</v>
      </c>
      <c r="FJ300">
        <v>483.5702800000001</v>
      </c>
      <c r="FK300">
        <v>2.727923064771767</v>
      </c>
      <c r="FL300">
        <v>57.1723076203825</v>
      </c>
      <c r="FM300">
        <v>9459.576000000001</v>
      </c>
      <c r="FN300">
        <v>15</v>
      </c>
      <c r="FO300">
        <v>0</v>
      </c>
      <c r="FP300" t="s">
        <v>439</v>
      </c>
      <c r="FQ300">
        <v>1746989605.5</v>
      </c>
      <c r="FR300">
        <v>1746989593.5</v>
      </c>
      <c r="FS300">
        <v>0</v>
      </c>
      <c r="FT300">
        <v>-0.274</v>
      </c>
      <c r="FU300">
        <v>-0.002</v>
      </c>
      <c r="FV300">
        <v>2.549</v>
      </c>
      <c r="FW300">
        <v>0.129</v>
      </c>
      <c r="FX300">
        <v>420</v>
      </c>
      <c r="FY300">
        <v>17</v>
      </c>
      <c r="FZ300">
        <v>0.02</v>
      </c>
      <c r="GA300">
        <v>0.04</v>
      </c>
      <c r="GB300">
        <v>-44.35056</v>
      </c>
      <c r="GC300">
        <v>0.4812405253284842</v>
      </c>
      <c r="GD300">
        <v>0.1681459303700214</v>
      </c>
      <c r="GE300">
        <v>1</v>
      </c>
      <c r="GF300">
        <v>483.3780000000001</v>
      </c>
      <c r="GG300">
        <v>3.035171880507236</v>
      </c>
      <c r="GH300">
        <v>0.3617333271900708</v>
      </c>
      <c r="GI300">
        <v>0</v>
      </c>
      <c r="GJ300">
        <v>1.73689</v>
      </c>
      <c r="GK300">
        <v>-0.1049317823639766</v>
      </c>
      <c r="GL300">
        <v>0.01272010259392587</v>
      </c>
      <c r="GM300">
        <v>0</v>
      </c>
      <c r="GN300">
        <v>1</v>
      </c>
      <c r="GO300">
        <v>3</v>
      </c>
      <c r="GP300" t="s">
        <v>455</v>
      </c>
      <c r="GQ300">
        <v>3.10172</v>
      </c>
      <c r="GR300">
        <v>2.72641</v>
      </c>
      <c r="GS300">
        <v>0.202183</v>
      </c>
      <c r="GT300">
        <v>0.205981</v>
      </c>
      <c r="GU300">
        <v>0.0999654</v>
      </c>
      <c r="GV300">
        <v>0.0955642</v>
      </c>
      <c r="GW300">
        <v>20836.3</v>
      </c>
      <c r="GX300">
        <v>18842.7</v>
      </c>
      <c r="GY300">
        <v>26680.7</v>
      </c>
      <c r="GZ300">
        <v>23953.4</v>
      </c>
      <c r="HA300">
        <v>38437.9</v>
      </c>
      <c r="HB300">
        <v>32040.9</v>
      </c>
      <c r="HC300">
        <v>46588.1</v>
      </c>
      <c r="HD300">
        <v>37898.7</v>
      </c>
      <c r="HE300">
        <v>1.8676</v>
      </c>
      <c r="HF300">
        <v>1.86292</v>
      </c>
      <c r="HG300">
        <v>0.127908</v>
      </c>
      <c r="HH300">
        <v>0</v>
      </c>
      <c r="HI300">
        <v>27.938</v>
      </c>
      <c r="HJ300">
        <v>999.9</v>
      </c>
      <c r="HK300">
        <v>46.8</v>
      </c>
      <c r="HL300">
        <v>31.5</v>
      </c>
      <c r="HM300">
        <v>23.9001</v>
      </c>
      <c r="HN300">
        <v>61.331</v>
      </c>
      <c r="HO300">
        <v>22.0994</v>
      </c>
      <c r="HP300">
        <v>1</v>
      </c>
      <c r="HQ300">
        <v>0.149685</v>
      </c>
      <c r="HR300">
        <v>0.477977</v>
      </c>
      <c r="HS300">
        <v>20.2799</v>
      </c>
      <c r="HT300">
        <v>5.21115</v>
      </c>
      <c r="HU300">
        <v>11.98</v>
      </c>
      <c r="HV300">
        <v>4.9636</v>
      </c>
      <c r="HW300">
        <v>3.2743</v>
      </c>
      <c r="HX300">
        <v>9999</v>
      </c>
      <c r="HY300">
        <v>9999</v>
      </c>
      <c r="HZ300">
        <v>9999</v>
      </c>
      <c r="IA300">
        <v>33</v>
      </c>
      <c r="IB300">
        <v>1.864</v>
      </c>
      <c r="IC300">
        <v>1.86013</v>
      </c>
      <c r="ID300">
        <v>1.85837</v>
      </c>
      <c r="IE300">
        <v>1.85976</v>
      </c>
      <c r="IF300">
        <v>1.85989</v>
      </c>
      <c r="IG300">
        <v>1.85837</v>
      </c>
      <c r="IH300">
        <v>1.85745</v>
      </c>
      <c r="II300">
        <v>1.85242</v>
      </c>
      <c r="IJ300">
        <v>0</v>
      </c>
      <c r="IK300">
        <v>0</v>
      </c>
      <c r="IL300">
        <v>0</v>
      </c>
      <c r="IM300">
        <v>0</v>
      </c>
      <c r="IN300" t="s">
        <v>441</v>
      </c>
      <c r="IO300" t="s">
        <v>442</v>
      </c>
      <c r="IP300" t="s">
        <v>443</v>
      </c>
      <c r="IQ300" t="s">
        <v>443</v>
      </c>
      <c r="IR300" t="s">
        <v>443</v>
      </c>
      <c r="IS300" t="s">
        <v>443</v>
      </c>
      <c r="IT300">
        <v>0</v>
      </c>
      <c r="IU300">
        <v>100</v>
      </c>
      <c r="IV300">
        <v>100</v>
      </c>
      <c r="IW300">
        <v>0.11</v>
      </c>
      <c r="IX300">
        <v>0.28</v>
      </c>
      <c r="IY300">
        <v>-0.819046093373875</v>
      </c>
      <c r="IZ300">
        <v>-0.0008311593448893811</v>
      </c>
      <c r="JA300">
        <v>1.768286430498992E-06</v>
      </c>
      <c r="JB300">
        <v>-5.176383660599935E-10</v>
      </c>
      <c r="JC300">
        <v>0.01793090377665582</v>
      </c>
      <c r="JD300">
        <v>0.002652576625932546</v>
      </c>
      <c r="JE300">
        <v>0.0004569377311329863</v>
      </c>
      <c r="JF300">
        <v>1.003524486243527E-07</v>
      </c>
      <c r="JG300">
        <v>2</v>
      </c>
      <c r="JH300">
        <v>1975</v>
      </c>
      <c r="JI300">
        <v>1</v>
      </c>
      <c r="JJ300">
        <v>26</v>
      </c>
      <c r="JK300">
        <v>201512.5</v>
      </c>
      <c r="JL300">
        <v>201512.7</v>
      </c>
      <c r="JM300">
        <v>3.17383</v>
      </c>
      <c r="JN300">
        <v>2.61108</v>
      </c>
      <c r="JO300">
        <v>1.49658</v>
      </c>
      <c r="JP300">
        <v>2.34497</v>
      </c>
      <c r="JQ300">
        <v>1.54907</v>
      </c>
      <c r="JR300">
        <v>2.40112</v>
      </c>
      <c r="JS300">
        <v>36.3635</v>
      </c>
      <c r="JT300">
        <v>24.1751</v>
      </c>
      <c r="JU300">
        <v>18</v>
      </c>
      <c r="JV300">
        <v>483.335</v>
      </c>
      <c r="JW300">
        <v>495.092</v>
      </c>
      <c r="JX300">
        <v>26.9342</v>
      </c>
      <c r="JY300">
        <v>29.1911</v>
      </c>
      <c r="JZ300">
        <v>30.0003</v>
      </c>
      <c r="KA300">
        <v>29.3693</v>
      </c>
      <c r="KB300">
        <v>29.3558</v>
      </c>
      <c r="KC300">
        <v>63.6622</v>
      </c>
      <c r="KD300">
        <v>19.3358</v>
      </c>
      <c r="KE300">
        <v>79.14100000000001</v>
      </c>
      <c r="KF300">
        <v>26.9031</v>
      </c>
      <c r="KG300">
        <v>1503.85</v>
      </c>
      <c r="KH300">
        <v>19.8276</v>
      </c>
      <c r="KI300">
        <v>101.863</v>
      </c>
      <c r="KJ300">
        <v>91.3959</v>
      </c>
    </row>
    <row r="301" spans="1:296">
      <c r="A301">
        <v>283</v>
      </c>
      <c r="B301">
        <v>1759080359</v>
      </c>
      <c r="C301">
        <v>7275.900000095367</v>
      </c>
      <c r="D301" t="s">
        <v>1011</v>
      </c>
      <c r="E301" t="s">
        <v>1012</v>
      </c>
      <c r="F301">
        <v>5</v>
      </c>
      <c r="G301" t="s">
        <v>832</v>
      </c>
      <c r="H301">
        <v>1759080351.5</v>
      </c>
      <c r="I301">
        <f>(J301)/1000</f>
        <v>0</v>
      </c>
      <c r="J301">
        <f>IF(DO301, AM301, AG301)</f>
        <v>0</v>
      </c>
      <c r="K301">
        <f>IF(DO301, AH301, AF301)</f>
        <v>0</v>
      </c>
      <c r="L301">
        <f>DQ301 - IF(AT301&gt;1, K301*DK301*100.0/(AV301), 0)</f>
        <v>0</v>
      </c>
      <c r="M301">
        <f>((S301-I301/2)*L301-K301)/(S301+I301/2)</f>
        <v>0</v>
      </c>
      <c r="N301">
        <f>M301*(DX301+DY301)/1000.0</f>
        <v>0</v>
      </c>
      <c r="O301">
        <f>(DQ301 - IF(AT301&gt;1, K301*DK301*100.0/(AV301), 0))*(DX301+DY301)/1000.0</f>
        <v>0</v>
      </c>
      <c r="P301">
        <f>2.0/((1/R301-1/Q301)+SIGN(R301)*SQRT((1/R301-1/Q301)*(1/R301-1/Q301) + 4*DL301/((DL301+1)*(DL301+1))*(2*1/R301*1/Q301-1/Q301*1/Q301)))</f>
        <v>0</v>
      </c>
      <c r="Q301">
        <f>IF(LEFT(DM301,1)&lt;&gt;"0",IF(LEFT(DM301,1)="1",3.0,DN301),$D$5+$E$5*(EE301*DX301/($K$5*1000))+$F$5*(EE301*DX301/($K$5*1000))*MAX(MIN(DK301,$J$5),$I$5)*MAX(MIN(DK301,$J$5),$I$5)+$G$5*MAX(MIN(DK301,$J$5),$I$5)*(EE301*DX301/($K$5*1000))+$H$5*(EE301*DX301/($K$5*1000))*(EE301*DX301/($K$5*1000)))</f>
        <v>0</v>
      </c>
      <c r="R301">
        <f>I301*(1000-(1000*0.61365*exp(17.502*V301/(240.97+V301))/(DX301+DY301)+DS301)/2)/(1000*0.61365*exp(17.502*V301/(240.97+V301))/(DX301+DY301)-DS301)</f>
        <v>0</v>
      </c>
      <c r="S301">
        <f>1/((DL301+1)/(P301/1.6)+1/(Q301/1.37)) + DL301/((DL301+1)/(P301/1.6) + DL301/(Q301/1.37))</f>
        <v>0</v>
      </c>
      <c r="T301">
        <f>(DG301*DJ301)</f>
        <v>0</v>
      </c>
      <c r="U301">
        <f>(DZ301+(T301+2*0.95*5.67E-8*(((DZ301+$B$9)+273)^4-(DZ301+273)^4)-44100*I301)/(1.84*29.3*Q301+8*0.95*5.67E-8*(DZ301+273)^3))</f>
        <v>0</v>
      </c>
      <c r="V301">
        <f>($C$9*EA301+$D$9*EB301+$E$9*U301)</f>
        <v>0</v>
      </c>
      <c r="W301">
        <f>0.61365*exp(17.502*V301/(240.97+V301))</f>
        <v>0</v>
      </c>
      <c r="X301">
        <f>(Y301/Z301*100)</f>
        <v>0</v>
      </c>
      <c r="Y301">
        <f>DS301*(DX301+DY301)/1000</f>
        <v>0</v>
      </c>
      <c r="Z301">
        <f>0.61365*exp(17.502*DZ301/(240.97+DZ301))</f>
        <v>0</v>
      </c>
      <c r="AA301">
        <f>(W301-DS301*(DX301+DY301)/1000)</f>
        <v>0</v>
      </c>
      <c r="AB301">
        <f>(-I301*44100)</f>
        <v>0</v>
      </c>
      <c r="AC301">
        <f>2*29.3*Q301*0.92*(DZ301-V301)</f>
        <v>0</v>
      </c>
      <c r="AD301">
        <f>2*0.95*5.67E-8*(((DZ301+$B$9)+273)^4-(V301+273)^4)</f>
        <v>0</v>
      </c>
      <c r="AE301">
        <f>T301+AD301+AB301+AC301</f>
        <v>0</v>
      </c>
      <c r="AF301">
        <f>DW301*AT301*(DR301-DQ301*(1000-AT301*DT301)/(1000-AT301*DS301))/(100*DK301)</f>
        <v>0</v>
      </c>
      <c r="AG301">
        <f>1000*DW301*AT301*(DS301-DT301)/(100*DK301*(1000-AT301*DS301))</f>
        <v>0</v>
      </c>
      <c r="AH301">
        <f>(AI301 - AJ301 - DX301*1E3/(8.314*(DZ301+273.15)) * AL301/DW301 * AK301) * DW301/(100*DK301) * (1000 - DT301)/1000</f>
        <v>0</v>
      </c>
      <c r="AI301">
        <v>1523.578370027583</v>
      </c>
      <c r="AJ301">
        <v>1489.323939393939</v>
      </c>
      <c r="AK301">
        <v>3.4273983040721</v>
      </c>
      <c r="AL301">
        <v>65.07899341637443</v>
      </c>
      <c r="AM301">
        <f>(AO301 - AN301 + DX301*1E3/(8.314*(DZ301+273.15)) * AQ301/DW301 * AP301) * DW301/(100*DK301) * 1000/(1000 - AO301)</f>
        <v>0</v>
      </c>
      <c r="AN301">
        <v>19.76927594541156</v>
      </c>
      <c r="AO301">
        <v>21.4502890909091</v>
      </c>
      <c r="AP301">
        <v>2.854836750175821E-06</v>
      </c>
      <c r="AQ301">
        <v>105.2538477165729</v>
      </c>
      <c r="AR301">
        <v>0</v>
      </c>
      <c r="AS301">
        <v>0</v>
      </c>
      <c r="AT301">
        <f>IF(AR301*$H$15&gt;=AV301,1.0,(AV301/(AV301-AR301*$H$15)))</f>
        <v>0</v>
      </c>
      <c r="AU301">
        <f>(AT301-1)*100</f>
        <v>0</v>
      </c>
      <c r="AV301">
        <f>MAX(0,($B$15+$C$15*EE301)/(1+$D$15*EE301)*DX301/(DZ301+273)*$E$15)</f>
        <v>0</v>
      </c>
      <c r="AW301" t="s">
        <v>437</v>
      </c>
      <c r="AX301" t="s">
        <v>437</v>
      </c>
      <c r="AY301">
        <v>0</v>
      </c>
      <c r="AZ301">
        <v>0</v>
      </c>
      <c r="BA301">
        <f>1-AY301/AZ301</f>
        <v>0</v>
      </c>
      <c r="BB301">
        <v>0</v>
      </c>
      <c r="BC301" t="s">
        <v>437</v>
      </c>
      <c r="BD301" t="s">
        <v>437</v>
      </c>
      <c r="BE301">
        <v>0</v>
      </c>
      <c r="BF301">
        <v>0</v>
      </c>
      <c r="BG301">
        <f>1-BE301/BF301</f>
        <v>0</v>
      </c>
      <c r="BH301">
        <v>0.5</v>
      </c>
      <c r="BI301">
        <f>DH301</f>
        <v>0</v>
      </c>
      <c r="BJ301">
        <f>K301</f>
        <v>0</v>
      </c>
      <c r="BK301">
        <f>BG301*BH301*BI301</f>
        <v>0</v>
      </c>
      <c r="BL301">
        <f>(BJ301-BB301)/BI301</f>
        <v>0</v>
      </c>
      <c r="BM301">
        <f>(AZ301-BF301)/BF301</f>
        <v>0</v>
      </c>
      <c r="BN301">
        <f>AY301/(BA301+AY301/BF301)</f>
        <v>0</v>
      </c>
      <c r="BO301" t="s">
        <v>437</v>
      </c>
      <c r="BP301">
        <v>0</v>
      </c>
      <c r="BQ301">
        <f>IF(BP301&lt;&gt;0, BP301, BN301)</f>
        <v>0</v>
      </c>
      <c r="BR301">
        <f>1-BQ301/BF301</f>
        <v>0</v>
      </c>
      <c r="BS301">
        <f>(BF301-BE301)/(BF301-BQ301)</f>
        <v>0</v>
      </c>
      <c r="BT301">
        <f>(AZ301-BF301)/(AZ301-BQ301)</f>
        <v>0</v>
      </c>
      <c r="BU301">
        <f>(BF301-BE301)/(BF301-AY301)</f>
        <v>0</v>
      </c>
      <c r="BV301">
        <f>(AZ301-BF301)/(AZ301-AY301)</f>
        <v>0</v>
      </c>
      <c r="BW301">
        <f>(BS301*BQ301/BE301)</f>
        <v>0</v>
      </c>
      <c r="BX301">
        <f>(1-BW301)</f>
        <v>0</v>
      </c>
      <c r="DG301">
        <f>$B$13*EF301+$C$13*EG301+$F$13*ER301*(1-EU301)</f>
        <v>0</v>
      </c>
      <c r="DH301">
        <f>DG301*DI301</f>
        <v>0</v>
      </c>
      <c r="DI301">
        <f>($B$13*$D$11+$C$13*$D$11+$F$13*((FE301+EW301)/MAX(FE301+EW301+FF301, 0.1)*$I$11+FF301/MAX(FE301+EW301+FF301, 0.1)*$J$11))/($B$13+$C$13+$F$13)</f>
        <v>0</v>
      </c>
      <c r="DJ301">
        <f>($B$13*$K$11+$C$13*$K$11+$F$13*((FE301+EW301)/MAX(FE301+EW301+FF301, 0.1)*$P$11+FF301/MAX(FE301+EW301+FF301, 0.1)*$Q$11))/($B$13+$C$13+$F$13)</f>
        <v>0</v>
      </c>
      <c r="DK301">
        <v>3.21</v>
      </c>
      <c r="DL301">
        <v>0.5</v>
      </c>
      <c r="DM301" t="s">
        <v>438</v>
      </c>
      <c r="DN301">
        <v>2</v>
      </c>
      <c r="DO301" t="b">
        <v>1</v>
      </c>
      <c r="DP301">
        <v>1759080351.5</v>
      </c>
      <c r="DQ301">
        <v>1433.990370370371</v>
      </c>
      <c r="DR301">
        <v>1478.417777777778</v>
      </c>
      <c r="DS301">
        <v>21.45790740740741</v>
      </c>
      <c r="DT301">
        <v>19.74163333333333</v>
      </c>
      <c r="DU301">
        <v>1433.892962962963</v>
      </c>
      <c r="DV301">
        <v>21.17791111111111</v>
      </c>
      <c r="DW301">
        <v>499.941037037037</v>
      </c>
      <c r="DX301">
        <v>90.8914111111111</v>
      </c>
      <c r="DY301">
        <v>0.06803508148148148</v>
      </c>
      <c r="DZ301">
        <v>28.57185555555556</v>
      </c>
      <c r="EA301">
        <v>30.02387777777778</v>
      </c>
      <c r="EB301">
        <v>999.9000000000001</v>
      </c>
      <c r="EC301">
        <v>0</v>
      </c>
      <c r="ED301">
        <v>0</v>
      </c>
      <c r="EE301">
        <v>10001.77962962963</v>
      </c>
      <c r="EF301">
        <v>0</v>
      </c>
      <c r="EG301">
        <v>11.02990370370371</v>
      </c>
      <c r="EH301">
        <v>-44.42688148148148</v>
      </c>
      <c r="EI301">
        <v>1465.436296296296</v>
      </c>
      <c r="EJ301">
        <v>1508.192962962963</v>
      </c>
      <c r="EK301">
        <v>1.716280740740741</v>
      </c>
      <c r="EL301">
        <v>1478.417777777778</v>
      </c>
      <c r="EM301">
        <v>19.74163333333333</v>
      </c>
      <c r="EN301">
        <v>1.950340370370371</v>
      </c>
      <c r="EO301">
        <v>1.794344074074074</v>
      </c>
      <c r="EP301">
        <v>17.04683333333333</v>
      </c>
      <c r="EQ301">
        <v>15.73761111111111</v>
      </c>
      <c r="ER301">
        <v>2000.007407407407</v>
      </c>
      <c r="ES301">
        <v>0.9799976666666664</v>
      </c>
      <c r="ET301">
        <v>0.02000204814814815</v>
      </c>
      <c r="EU301">
        <v>0</v>
      </c>
      <c r="EV301">
        <v>483.7833333333333</v>
      </c>
      <c r="EW301">
        <v>5.00078</v>
      </c>
      <c r="EX301">
        <v>9463.867407407408</v>
      </c>
      <c r="EY301">
        <v>16379.6962962963</v>
      </c>
      <c r="EZ301">
        <v>39.71496296296296</v>
      </c>
      <c r="FA301">
        <v>40.54829629629629</v>
      </c>
      <c r="FB301">
        <v>39.77759259259259</v>
      </c>
      <c r="FC301">
        <v>40.19422222222222</v>
      </c>
      <c r="FD301">
        <v>40.7057037037037</v>
      </c>
      <c r="FE301">
        <v>1955.097407407407</v>
      </c>
      <c r="FF301">
        <v>39.9</v>
      </c>
      <c r="FG301">
        <v>0</v>
      </c>
      <c r="FH301">
        <v>1759080351.2</v>
      </c>
      <c r="FI301">
        <v>0</v>
      </c>
      <c r="FJ301">
        <v>483.84844</v>
      </c>
      <c r="FK301">
        <v>3.972615367633348</v>
      </c>
      <c r="FL301">
        <v>56.75846159856835</v>
      </c>
      <c r="FM301">
        <v>9464.1072</v>
      </c>
      <c r="FN301">
        <v>15</v>
      </c>
      <c r="FO301">
        <v>0</v>
      </c>
      <c r="FP301" t="s">
        <v>439</v>
      </c>
      <c r="FQ301">
        <v>1746989605.5</v>
      </c>
      <c r="FR301">
        <v>1746989593.5</v>
      </c>
      <c r="FS301">
        <v>0</v>
      </c>
      <c r="FT301">
        <v>-0.274</v>
      </c>
      <c r="FU301">
        <v>-0.002</v>
      </c>
      <c r="FV301">
        <v>2.549</v>
      </c>
      <c r="FW301">
        <v>0.129</v>
      </c>
      <c r="FX301">
        <v>420</v>
      </c>
      <c r="FY301">
        <v>17</v>
      </c>
      <c r="FZ301">
        <v>0.02</v>
      </c>
      <c r="GA301">
        <v>0.04</v>
      </c>
      <c r="GB301">
        <v>-44.42911</v>
      </c>
      <c r="GC301">
        <v>-0.448295684803008</v>
      </c>
      <c r="GD301">
        <v>0.218145523447079</v>
      </c>
      <c r="GE301">
        <v>1</v>
      </c>
      <c r="GF301">
        <v>483.5974411764705</v>
      </c>
      <c r="GG301">
        <v>3.361054231672739</v>
      </c>
      <c r="GH301">
        <v>0.388071793780516</v>
      </c>
      <c r="GI301">
        <v>0</v>
      </c>
      <c r="GJ301">
        <v>1.72602925</v>
      </c>
      <c r="GK301">
        <v>-0.1180524202626679</v>
      </c>
      <c r="GL301">
        <v>0.0145193507753446</v>
      </c>
      <c r="GM301">
        <v>0</v>
      </c>
      <c r="GN301">
        <v>1</v>
      </c>
      <c r="GO301">
        <v>3</v>
      </c>
      <c r="GP301" t="s">
        <v>455</v>
      </c>
      <c r="GQ301">
        <v>3.10223</v>
      </c>
      <c r="GR301">
        <v>2.72665</v>
      </c>
      <c r="GS301">
        <v>0.203583</v>
      </c>
      <c r="GT301">
        <v>0.207335</v>
      </c>
      <c r="GU301">
        <v>0.0999608</v>
      </c>
      <c r="GV301">
        <v>0.095855</v>
      </c>
      <c r="GW301">
        <v>20799.6</v>
      </c>
      <c r="GX301">
        <v>18810.7</v>
      </c>
      <c r="GY301">
        <v>26680.6</v>
      </c>
      <c r="GZ301">
        <v>23953.6</v>
      </c>
      <c r="HA301">
        <v>38438.4</v>
      </c>
      <c r="HB301">
        <v>32030.9</v>
      </c>
      <c r="HC301">
        <v>46588.2</v>
      </c>
      <c r="HD301">
        <v>37898.9</v>
      </c>
      <c r="HE301">
        <v>1.86793</v>
      </c>
      <c r="HF301">
        <v>1.86225</v>
      </c>
      <c r="HG301">
        <v>0.128433</v>
      </c>
      <c r="HH301">
        <v>0</v>
      </c>
      <c r="HI301">
        <v>27.9344</v>
      </c>
      <c r="HJ301">
        <v>999.9</v>
      </c>
      <c r="HK301">
        <v>46.8</v>
      </c>
      <c r="HL301">
        <v>31.5</v>
      </c>
      <c r="HM301">
        <v>23.8998</v>
      </c>
      <c r="HN301">
        <v>61.371</v>
      </c>
      <c r="HO301">
        <v>21.9271</v>
      </c>
      <c r="HP301">
        <v>1</v>
      </c>
      <c r="HQ301">
        <v>0.149817</v>
      </c>
      <c r="HR301">
        <v>0.510003</v>
      </c>
      <c r="HS301">
        <v>20.2795</v>
      </c>
      <c r="HT301">
        <v>5.2113</v>
      </c>
      <c r="HU301">
        <v>11.9798</v>
      </c>
      <c r="HV301">
        <v>4.96345</v>
      </c>
      <c r="HW301">
        <v>3.27425</v>
      </c>
      <c r="HX301">
        <v>9999</v>
      </c>
      <c r="HY301">
        <v>9999</v>
      </c>
      <c r="HZ301">
        <v>9999</v>
      </c>
      <c r="IA301">
        <v>33</v>
      </c>
      <c r="IB301">
        <v>1.86397</v>
      </c>
      <c r="IC301">
        <v>1.86011</v>
      </c>
      <c r="ID301">
        <v>1.85837</v>
      </c>
      <c r="IE301">
        <v>1.85976</v>
      </c>
      <c r="IF301">
        <v>1.85989</v>
      </c>
      <c r="IG301">
        <v>1.85837</v>
      </c>
      <c r="IH301">
        <v>1.85745</v>
      </c>
      <c r="II301">
        <v>1.85242</v>
      </c>
      <c r="IJ301">
        <v>0</v>
      </c>
      <c r="IK301">
        <v>0</v>
      </c>
      <c r="IL301">
        <v>0</v>
      </c>
      <c r="IM301">
        <v>0</v>
      </c>
      <c r="IN301" t="s">
        <v>441</v>
      </c>
      <c r="IO301" t="s">
        <v>442</v>
      </c>
      <c r="IP301" t="s">
        <v>443</v>
      </c>
      <c r="IQ301" t="s">
        <v>443</v>
      </c>
      <c r="IR301" t="s">
        <v>443</v>
      </c>
      <c r="IS301" t="s">
        <v>443</v>
      </c>
      <c r="IT301">
        <v>0</v>
      </c>
      <c r="IU301">
        <v>100</v>
      </c>
      <c r="IV301">
        <v>100</v>
      </c>
      <c r="IW301">
        <v>0.12</v>
      </c>
      <c r="IX301">
        <v>0.2799</v>
      </c>
      <c r="IY301">
        <v>-0.819046093373875</v>
      </c>
      <c r="IZ301">
        <v>-0.0008311593448893811</v>
      </c>
      <c r="JA301">
        <v>1.768286430498992E-06</v>
      </c>
      <c r="JB301">
        <v>-5.176383660599935E-10</v>
      </c>
      <c r="JC301">
        <v>0.01793090377665582</v>
      </c>
      <c r="JD301">
        <v>0.002652576625932546</v>
      </c>
      <c r="JE301">
        <v>0.0004569377311329863</v>
      </c>
      <c r="JF301">
        <v>1.003524486243527E-07</v>
      </c>
      <c r="JG301">
        <v>2</v>
      </c>
      <c r="JH301">
        <v>1975</v>
      </c>
      <c r="JI301">
        <v>1</v>
      </c>
      <c r="JJ301">
        <v>26</v>
      </c>
      <c r="JK301">
        <v>201512.6</v>
      </c>
      <c r="JL301">
        <v>201512.8</v>
      </c>
      <c r="JM301">
        <v>3.20068</v>
      </c>
      <c r="JN301">
        <v>2.60986</v>
      </c>
      <c r="JO301">
        <v>1.49658</v>
      </c>
      <c r="JP301">
        <v>2.34497</v>
      </c>
      <c r="JQ301">
        <v>1.54907</v>
      </c>
      <c r="JR301">
        <v>2.41699</v>
      </c>
      <c r="JS301">
        <v>36.3635</v>
      </c>
      <c r="JT301">
        <v>24.1751</v>
      </c>
      <c r="JU301">
        <v>18</v>
      </c>
      <c r="JV301">
        <v>483.535</v>
      </c>
      <c r="JW301">
        <v>494.649</v>
      </c>
      <c r="JX301">
        <v>26.9041</v>
      </c>
      <c r="JY301">
        <v>29.1913</v>
      </c>
      <c r="JZ301">
        <v>30.0002</v>
      </c>
      <c r="KA301">
        <v>29.3708</v>
      </c>
      <c r="KB301">
        <v>29.3565</v>
      </c>
      <c r="KC301">
        <v>64.21729999999999</v>
      </c>
      <c r="KD301">
        <v>19.3358</v>
      </c>
      <c r="KE301">
        <v>79.14100000000001</v>
      </c>
      <c r="KF301">
        <v>26.8808</v>
      </c>
      <c r="KG301">
        <v>1523.94</v>
      </c>
      <c r="KH301">
        <v>19.8436</v>
      </c>
      <c r="KI301">
        <v>101.863</v>
      </c>
      <c r="KJ301">
        <v>91.3964</v>
      </c>
    </row>
    <row r="302" spans="1:296">
      <c r="A302">
        <v>284</v>
      </c>
      <c r="B302">
        <v>1759080364</v>
      </c>
      <c r="C302">
        <v>7280.900000095367</v>
      </c>
      <c r="D302" t="s">
        <v>1013</v>
      </c>
      <c r="E302" t="s">
        <v>1014</v>
      </c>
      <c r="F302">
        <v>5</v>
      </c>
      <c r="G302" t="s">
        <v>832</v>
      </c>
      <c r="H302">
        <v>1759080356.214286</v>
      </c>
      <c r="I302">
        <f>(J302)/1000</f>
        <v>0</v>
      </c>
      <c r="J302">
        <f>IF(DO302, AM302, AG302)</f>
        <v>0</v>
      </c>
      <c r="K302">
        <f>IF(DO302, AH302, AF302)</f>
        <v>0</v>
      </c>
      <c r="L302">
        <f>DQ302 - IF(AT302&gt;1, K302*DK302*100.0/(AV302), 0)</f>
        <v>0</v>
      </c>
      <c r="M302">
        <f>((S302-I302/2)*L302-K302)/(S302+I302/2)</f>
        <v>0</v>
      </c>
      <c r="N302">
        <f>M302*(DX302+DY302)/1000.0</f>
        <v>0</v>
      </c>
      <c r="O302">
        <f>(DQ302 - IF(AT302&gt;1, K302*DK302*100.0/(AV302), 0))*(DX302+DY302)/1000.0</f>
        <v>0</v>
      </c>
      <c r="P302">
        <f>2.0/((1/R302-1/Q302)+SIGN(R302)*SQRT((1/R302-1/Q302)*(1/R302-1/Q302) + 4*DL302/((DL302+1)*(DL302+1))*(2*1/R302*1/Q302-1/Q302*1/Q302)))</f>
        <v>0</v>
      </c>
      <c r="Q302">
        <f>IF(LEFT(DM302,1)&lt;&gt;"0",IF(LEFT(DM302,1)="1",3.0,DN302),$D$5+$E$5*(EE302*DX302/($K$5*1000))+$F$5*(EE302*DX302/($K$5*1000))*MAX(MIN(DK302,$J$5),$I$5)*MAX(MIN(DK302,$J$5),$I$5)+$G$5*MAX(MIN(DK302,$J$5),$I$5)*(EE302*DX302/($K$5*1000))+$H$5*(EE302*DX302/($K$5*1000))*(EE302*DX302/($K$5*1000)))</f>
        <v>0</v>
      </c>
      <c r="R302">
        <f>I302*(1000-(1000*0.61365*exp(17.502*V302/(240.97+V302))/(DX302+DY302)+DS302)/2)/(1000*0.61365*exp(17.502*V302/(240.97+V302))/(DX302+DY302)-DS302)</f>
        <v>0</v>
      </c>
      <c r="S302">
        <f>1/((DL302+1)/(P302/1.6)+1/(Q302/1.37)) + DL302/((DL302+1)/(P302/1.6) + DL302/(Q302/1.37))</f>
        <v>0</v>
      </c>
      <c r="T302">
        <f>(DG302*DJ302)</f>
        <v>0</v>
      </c>
      <c r="U302">
        <f>(DZ302+(T302+2*0.95*5.67E-8*(((DZ302+$B$9)+273)^4-(DZ302+273)^4)-44100*I302)/(1.84*29.3*Q302+8*0.95*5.67E-8*(DZ302+273)^3))</f>
        <v>0</v>
      </c>
      <c r="V302">
        <f>($C$9*EA302+$D$9*EB302+$E$9*U302)</f>
        <v>0</v>
      </c>
      <c r="W302">
        <f>0.61365*exp(17.502*V302/(240.97+V302))</f>
        <v>0</v>
      </c>
      <c r="X302">
        <f>(Y302/Z302*100)</f>
        <v>0</v>
      </c>
      <c r="Y302">
        <f>DS302*(DX302+DY302)/1000</f>
        <v>0</v>
      </c>
      <c r="Z302">
        <f>0.61365*exp(17.502*DZ302/(240.97+DZ302))</f>
        <v>0</v>
      </c>
      <c r="AA302">
        <f>(W302-DS302*(DX302+DY302)/1000)</f>
        <v>0</v>
      </c>
      <c r="AB302">
        <f>(-I302*44100)</f>
        <v>0</v>
      </c>
      <c r="AC302">
        <f>2*29.3*Q302*0.92*(DZ302-V302)</f>
        <v>0</v>
      </c>
      <c r="AD302">
        <f>2*0.95*5.67E-8*(((DZ302+$B$9)+273)^4-(V302+273)^4)</f>
        <v>0</v>
      </c>
      <c r="AE302">
        <f>T302+AD302+AB302+AC302</f>
        <v>0</v>
      </c>
      <c r="AF302">
        <f>DW302*AT302*(DR302-DQ302*(1000-AT302*DT302)/(1000-AT302*DS302))/(100*DK302)</f>
        <v>0</v>
      </c>
      <c r="AG302">
        <f>1000*DW302*AT302*(DS302-DT302)/(100*DK302*(1000-AT302*DS302))</f>
        <v>0</v>
      </c>
      <c r="AH302">
        <f>(AI302 - AJ302 - DX302*1E3/(8.314*(DZ302+273.15)) * AL302/DW302 * AK302) * DW302/(100*DK302) * (1000 - DT302)/1000</f>
        <v>0</v>
      </c>
      <c r="AI302">
        <v>1539.841060400806</v>
      </c>
      <c r="AJ302">
        <v>1506.269999999999</v>
      </c>
      <c r="AK302">
        <v>3.365890377125783</v>
      </c>
      <c r="AL302">
        <v>65.07899341637443</v>
      </c>
      <c r="AM302">
        <f>(AO302 - AN302 + DX302*1E3/(8.314*(DZ302+273.15)) * AQ302/DW302 * AP302) * DW302/(100*DK302) * 1000/(1000 - AO302)</f>
        <v>0</v>
      </c>
      <c r="AN302">
        <v>19.86297854940967</v>
      </c>
      <c r="AO302">
        <v>21.48165515151514</v>
      </c>
      <c r="AP302">
        <v>0.007539288979511919</v>
      </c>
      <c r="AQ302">
        <v>105.2538477165729</v>
      </c>
      <c r="AR302">
        <v>0</v>
      </c>
      <c r="AS302">
        <v>0</v>
      </c>
      <c r="AT302">
        <f>IF(AR302*$H$15&gt;=AV302,1.0,(AV302/(AV302-AR302*$H$15)))</f>
        <v>0</v>
      </c>
      <c r="AU302">
        <f>(AT302-1)*100</f>
        <v>0</v>
      </c>
      <c r="AV302">
        <f>MAX(0,($B$15+$C$15*EE302)/(1+$D$15*EE302)*DX302/(DZ302+273)*$E$15)</f>
        <v>0</v>
      </c>
      <c r="AW302" t="s">
        <v>437</v>
      </c>
      <c r="AX302" t="s">
        <v>437</v>
      </c>
      <c r="AY302">
        <v>0</v>
      </c>
      <c r="AZ302">
        <v>0</v>
      </c>
      <c r="BA302">
        <f>1-AY302/AZ302</f>
        <v>0</v>
      </c>
      <c r="BB302">
        <v>0</v>
      </c>
      <c r="BC302" t="s">
        <v>437</v>
      </c>
      <c r="BD302" t="s">
        <v>437</v>
      </c>
      <c r="BE302">
        <v>0</v>
      </c>
      <c r="BF302">
        <v>0</v>
      </c>
      <c r="BG302">
        <f>1-BE302/BF302</f>
        <v>0</v>
      </c>
      <c r="BH302">
        <v>0.5</v>
      </c>
      <c r="BI302">
        <f>DH302</f>
        <v>0</v>
      </c>
      <c r="BJ302">
        <f>K302</f>
        <v>0</v>
      </c>
      <c r="BK302">
        <f>BG302*BH302*BI302</f>
        <v>0</v>
      </c>
      <c r="BL302">
        <f>(BJ302-BB302)/BI302</f>
        <v>0</v>
      </c>
      <c r="BM302">
        <f>(AZ302-BF302)/BF302</f>
        <v>0</v>
      </c>
      <c r="BN302">
        <f>AY302/(BA302+AY302/BF302)</f>
        <v>0</v>
      </c>
      <c r="BO302" t="s">
        <v>437</v>
      </c>
      <c r="BP302">
        <v>0</v>
      </c>
      <c r="BQ302">
        <f>IF(BP302&lt;&gt;0, BP302, BN302)</f>
        <v>0</v>
      </c>
      <c r="BR302">
        <f>1-BQ302/BF302</f>
        <v>0</v>
      </c>
      <c r="BS302">
        <f>(BF302-BE302)/(BF302-BQ302)</f>
        <v>0</v>
      </c>
      <c r="BT302">
        <f>(AZ302-BF302)/(AZ302-BQ302)</f>
        <v>0</v>
      </c>
      <c r="BU302">
        <f>(BF302-BE302)/(BF302-AY302)</f>
        <v>0</v>
      </c>
      <c r="BV302">
        <f>(AZ302-BF302)/(AZ302-AY302)</f>
        <v>0</v>
      </c>
      <c r="BW302">
        <f>(BS302*BQ302/BE302)</f>
        <v>0</v>
      </c>
      <c r="BX302">
        <f>(1-BW302)</f>
        <v>0</v>
      </c>
      <c r="DG302">
        <f>$B$13*EF302+$C$13*EG302+$F$13*ER302*(1-EU302)</f>
        <v>0</v>
      </c>
      <c r="DH302">
        <f>DG302*DI302</f>
        <v>0</v>
      </c>
      <c r="DI302">
        <f>($B$13*$D$11+$C$13*$D$11+$F$13*((FE302+EW302)/MAX(FE302+EW302+FF302, 0.1)*$I$11+FF302/MAX(FE302+EW302+FF302, 0.1)*$J$11))/($B$13+$C$13+$F$13)</f>
        <v>0</v>
      </c>
      <c r="DJ302">
        <f>($B$13*$K$11+$C$13*$K$11+$F$13*((FE302+EW302)/MAX(FE302+EW302+FF302, 0.1)*$P$11+FF302/MAX(FE302+EW302+FF302, 0.1)*$Q$11))/($B$13+$C$13+$F$13)</f>
        <v>0</v>
      </c>
      <c r="DK302">
        <v>3.21</v>
      </c>
      <c r="DL302">
        <v>0.5</v>
      </c>
      <c r="DM302" t="s">
        <v>438</v>
      </c>
      <c r="DN302">
        <v>2</v>
      </c>
      <c r="DO302" t="b">
        <v>1</v>
      </c>
      <c r="DP302">
        <v>1759080356.214286</v>
      </c>
      <c r="DQ302">
        <v>1449.718214285715</v>
      </c>
      <c r="DR302">
        <v>1493.952857142858</v>
      </c>
      <c r="DS302">
        <v>21.458875</v>
      </c>
      <c r="DT302">
        <v>19.78163571428572</v>
      </c>
      <c r="DU302">
        <v>1449.604285714286</v>
      </c>
      <c r="DV302">
        <v>21.17886071428572</v>
      </c>
      <c r="DW302">
        <v>499.9964642857144</v>
      </c>
      <c r="DX302">
        <v>90.89159642857143</v>
      </c>
      <c r="DY302">
        <v>0.06813853214285714</v>
      </c>
      <c r="DZ302">
        <v>28.56965714285714</v>
      </c>
      <c r="EA302">
        <v>30.02445714285715</v>
      </c>
      <c r="EB302">
        <v>999.9000000000002</v>
      </c>
      <c r="EC302">
        <v>0</v>
      </c>
      <c r="ED302">
        <v>0</v>
      </c>
      <c r="EE302">
        <v>10005.84642857143</v>
      </c>
      <c r="EF302">
        <v>0</v>
      </c>
      <c r="EG302">
        <v>11.02714642857143</v>
      </c>
      <c r="EH302">
        <v>-44.23400357142857</v>
      </c>
      <c r="EI302">
        <v>1481.511071428571</v>
      </c>
      <c r="EJ302">
        <v>1524.103214285714</v>
      </c>
      <c r="EK302">
        <v>1.677244642857143</v>
      </c>
      <c r="EL302">
        <v>1493.952857142858</v>
      </c>
      <c r="EM302">
        <v>19.78163571428572</v>
      </c>
      <c r="EN302">
        <v>1.950432142857143</v>
      </c>
      <c r="EO302">
        <v>1.797984285714286</v>
      </c>
      <c r="EP302">
        <v>17.04757857142857</v>
      </c>
      <c r="EQ302">
        <v>15.76923571428571</v>
      </c>
      <c r="ER302">
        <v>1999.999285714286</v>
      </c>
      <c r="ES302">
        <v>0.9799975714285711</v>
      </c>
      <c r="ET302">
        <v>0.02000214285714286</v>
      </c>
      <c r="EU302">
        <v>0</v>
      </c>
      <c r="EV302">
        <v>483.9783571428571</v>
      </c>
      <c r="EW302">
        <v>5.00078</v>
      </c>
      <c r="EX302">
        <v>9468.099285714286</v>
      </c>
      <c r="EY302">
        <v>16379.61071428571</v>
      </c>
      <c r="EZ302">
        <v>39.70285714285713</v>
      </c>
      <c r="FA302">
        <v>40.55542857142856</v>
      </c>
      <c r="FB302">
        <v>39.80342857142857</v>
      </c>
      <c r="FC302">
        <v>40.19853571428571</v>
      </c>
      <c r="FD302">
        <v>40.69835714285713</v>
      </c>
      <c r="FE302">
        <v>1955.089285714286</v>
      </c>
      <c r="FF302">
        <v>39.9</v>
      </c>
      <c r="FG302">
        <v>0</v>
      </c>
      <c r="FH302">
        <v>1759080356</v>
      </c>
      <c r="FI302">
        <v>0</v>
      </c>
      <c r="FJ302">
        <v>484.0575999999999</v>
      </c>
      <c r="FK302">
        <v>2.864538447382131</v>
      </c>
      <c r="FL302">
        <v>54.1546153710635</v>
      </c>
      <c r="FM302">
        <v>9468.4004</v>
      </c>
      <c r="FN302">
        <v>15</v>
      </c>
      <c r="FO302">
        <v>0</v>
      </c>
      <c r="FP302" t="s">
        <v>439</v>
      </c>
      <c r="FQ302">
        <v>1746989605.5</v>
      </c>
      <c r="FR302">
        <v>1746989593.5</v>
      </c>
      <c r="FS302">
        <v>0</v>
      </c>
      <c r="FT302">
        <v>-0.274</v>
      </c>
      <c r="FU302">
        <v>-0.002</v>
      </c>
      <c r="FV302">
        <v>2.549</v>
      </c>
      <c r="FW302">
        <v>0.129</v>
      </c>
      <c r="FX302">
        <v>420</v>
      </c>
      <c r="FY302">
        <v>17</v>
      </c>
      <c r="FZ302">
        <v>0.02</v>
      </c>
      <c r="GA302">
        <v>0.04</v>
      </c>
      <c r="GB302">
        <v>-44.2699725</v>
      </c>
      <c r="GC302">
        <v>1.262254784240286</v>
      </c>
      <c r="GD302">
        <v>0.3373707107822935</v>
      </c>
      <c r="GE302">
        <v>0</v>
      </c>
      <c r="GF302">
        <v>483.8994117647059</v>
      </c>
      <c r="GG302">
        <v>3.004919775130881</v>
      </c>
      <c r="GH302">
        <v>0.3763087060041764</v>
      </c>
      <c r="GI302">
        <v>0</v>
      </c>
      <c r="GJ302">
        <v>1.69154825</v>
      </c>
      <c r="GK302">
        <v>-0.4666019887429681</v>
      </c>
      <c r="GL302">
        <v>0.04934050095446435</v>
      </c>
      <c r="GM302">
        <v>0</v>
      </c>
      <c r="GN302">
        <v>0</v>
      </c>
      <c r="GO302">
        <v>3</v>
      </c>
      <c r="GP302" t="s">
        <v>458</v>
      </c>
      <c r="GQ302">
        <v>3.10208</v>
      </c>
      <c r="GR302">
        <v>2.72623</v>
      </c>
      <c r="GS302">
        <v>0.204942</v>
      </c>
      <c r="GT302">
        <v>0.208637</v>
      </c>
      <c r="GU302">
        <v>0.100065</v>
      </c>
      <c r="GV302">
        <v>0.0960189</v>
      </c>
      <c r="GW302">
        <v>20763.9</v>
      </c>
      <c r="GX302">
        <v>18779.7</v>
      </c>
      <c r="GY302">
        <v>26680.4</v>
      </c>
      <c r="GZ302">
        <v>23953.4</v>
      </c>
      <c r="HA302">
        <v>38433.7</v>
      </c>
      <c r="HB302">
        <v>32025.2</v>
      </c>
      <c r="HC302">
        <v>46587.7</v>
      </c>
      <c r="HD302">
        <v>37899</v>
      </c>
      <c r="HE302">
        <v>1.86785</v>
      </c>
      <c r="HF302">
        <v>1.86252</v>
      </c>
      <c r="HG302">
        <v>0.128306</v>
      </c>
      <c r="HH302">
        <v>0</v>
      </c>
      <c r="HI302">
        <v>27.9314</v>
      </c>
      <c r="HJ302">
        <v>999.9</v>
      </c>
      <c r="HK302">
        <v>46.8</v>
      </c>
      <c r="HL302">
        <v>31.5</v>
      </c>
      <c r="HM302">
        <v>23.9017</v>
      </c>
      <c r="HN302">
        <v>61.681</v>
      </c>
      <c r="HO302">
        <v>21.847</v>
      </c>
      <c r="HP302">
        <v>1</v>
      </c>
      <c r="HQ302">
        <v>0.149825</v>
      </c>
      <c r="HR302">
        <v>0.516005</v>
      </c>
      <c r="HS302">
        <v>20.2797</v>
      </c>
      <c r="HT302">
        <v>5.21145</v>
      </c>
      <c r="HU302">
        <v>11.9798</v>
      </c>
      <c r="HV302">
        <v>4.96345</v>
      </c>
      <c r="HW302">
        <v>3.27413</v>
      </c>
      <c r="HX302">
        <v>9999</v>
      </c>
      <c r="HY302">
        <v>9999</v>
      </c>
      <c r="HZ302">
        <v>9999</v>
      </c>
      <c r="IA302">
        <v>33</v>
      </c>
      <c r="IB302">
        <v>1.86398</v>
      </c>
      <c r="IC302">
        <v>1.86011</v>
      </c>
      <c r="ID302">
        <v>1.85837</v>
      </c>
      <c r="IE302">
        <v>1.85975</v>
      </c>
      <c r="IF302">
        <v>1.85989</v>
      </c>
      <c r="IG302">
        <v>1.85837</v>
      </c>
      <c r="IH302">
        <v>1.85745</v>
      </c>
      <c r="II302">
        <v>1.85242</v>
      </c>
      <c r="IJ302">
        <v>0</v>
      </c>
      <c r="IK302">
        <v>0</v>
      </c>
      <c r="IL302">
        <v>0</v>
      </c>
      <c r="IM302">
        <v>0</v>
      </c>
      <c r="IN302" t="s">
        <v>441</v>
      </c>
      <c r="IO302" t="s">
        <v>442</v>
      </c>
      <c r="IP302" t="s">
        <v>443</v>
      </c>
      <c r="IQ302" t="s">
        <v>443</v>
      </c>
      <c r="IR302" t="s">
        <v>443</v>
      </c>
      <c r="IS302" t="s">
        <v>443</v>
      </c>
      <c r="IT302">
        <v>0</v>
      </c>
      <c r="IU302">
        <v>100</v>
      </c>
      <c r="IV302">
        <v>100</v>
      </c>
      <c r="IW302">
        <v>0.14</v>
      </c>
      <c r="IX302">
        <v>0.2806</v>
      </c>
      <c r="IY302">
        <v>-0.819046093373875</v>
      </c>
      <c r="IZ302">
        <v>-0.0008311593448893811</v>
      </c>
      <c r="JA302">
        <v>1.768286430498992E-06</v>
      </c>
      <c r="JB302">
        <v>-5.176383660599935E-10</v>
      </c>
      <c r="JC302">
        <v>0.01793090377665582</v>
      </c>
      <c r="JD302">
        <v>0.002652576625932546</v>
      </c>
      <c r="JE302">
        <v>0.0004569377311329863</v>
      </c>
      <c r="JF302">
        <v>1.003524486243527E-07</v>
      </c>
      <c r="JG302">
        <v>2</v>
      </c>
      <c r="JH302">
        <v>1975</v>
      </c>
      <c r="JI302">
        <v>1</v>
      </c>
      <c r="JJ302">
        <v>26</v>
      </c>
      <c r="JK302">
        <v>201512.6</v>
      </c>
      <c r="JL302">
        <v>201512.8</v>
      </c>
      <c r="JM302">
        <v>3.22754</v>
      </c>
      <c r="JN302">
        <v>2.60376</v>
      </c>
      <c r="JO302">
        <v>1.49658</v>
      </c>
      <c r="JP302">
        <v>2.34497</v>
      </c>
      <c r="JQ302">
        <v>1.54907</v>
      </c>
      <c r="JR302">
        <v>2.44629</v>
      </c>
      <c r="JS302">
        <v>36.3635</v>
      </c>
      <c r="JT302">
        <v>24.1751</v>
      </c>
      <c r="JU302">
        <v>18</v>
      </c>
      <c r="JV302">
        <v>483.5</v>
      </c>
      <c r="JW302">
        <v>494.847</v>
      </c>
      <c r="JX302">
        <v>26.8774</v>
      </c>
      <c r="JY302">
        <v>29.1936</v>
      </c>
      <c r="JZ302">
        <v>30.0002</v>
      </c>
      <c r="KA302">
        <v>29.3718</v>
      </c>
      <c r="KB302">
        <v>29.3582</v>
      </c>
      <c r="KC302">
        <v>64.7483</v>
      </c>
      <c r="KD302">
        <v>19.3358</v>
      </c>
      <c r="KE302">
        <v>79.14100000000001</v>
      </c>
      <c r="KF302">
        <v>26.8561</v>
      </c>
      <c r="KG302">
        <v>1537.31</v>
      </c>
      <c r="KH302">
        <v>19.8277</v>
      </c>
      <c r="KI302">
        <v>101.862</v>
      </c>
      <c r="KJ302">
        <v>91.39619999999999</v>
      </c>
    </row>
    <row r="303" spans="1:296">
      <c r="A303">
        <v>285</v>
      </c>
      <c r="B303">
        <v>1759080369</v>
      </c>
      <c r="C303">
        <v>7285.900000095367</v>
      </c>
      <c r="D303" t="s">
        <v>1015</v>
      </c>
      <c r="E303" t="s">
        <v>1016</v>
      </c>
      <c r="F303">
        <v>5</v>
      </c>
      <c r="G303" t="s">
        <v>832</v>
      </c>
      <c r="H303">
        <v>1759080361.5</v>
      </c>
      <c r="I303">
        <f>(J303)/1000</f>
        <v>0</v>
      </c>
      <c r="J303">
        <f>IF(DO303, AM303, AG303)</f>
        <v>0</v>
      </c>
      <c r="K303">
        <f>IF(DO303, AH303, AF303)</f>
        <v>0</v>
      </c>
      <c r="L303">
        <f>DQ303 - IF(AT303&gt;1, K303*DK303*100.0/(AV303), 0)</f>
        <v>0</v>
      </c>
      <c r="M303">
        <f>((S303-I303/2)*L303-K303)/(S303+I303/2)</f>
        <v>0</v>
      </c>
      <c r="N303">
        <f>M303*(DX303+DY303)/1000.0</f>
        <v>0</v>
      </c>
      <c r="O303">
        <f>(DQ303 - IF(AT303&gt;1, K303*DK303*100.0/(AV303), 0))*(DX303+DY303)/1000.0</f>
        <v>0</v>
      </c>
      <c r="P303">
        <f>2.0/((1/R303-1/Q303)+SIGN(R303)*SQRT((1/R303-1/Q303)*(1/R303-1/Q303) + 4*DL303/((DL303+1)*(DL303+1))*(2*1/R303*1/Q303-1/Q303*1/Q303)))</f>
        <v>0</v>
      </c>
      <c r="Q303">
        <f>IF(LEFT(DM303,1)&lt;&gt;"0",IF(LEFT(DM303,1)="1",3.0,DN303),$D$5+$E$5*(EE303*DX303/($K$5*1000))+$F$5*(EE303*DX303/($K$5*1000))*MAX(MIN(DK303,$J$5),$I$5)*MAX(MIN(DK303,$J$5),$I$5)+$G$5*MAX(MIN(DK303,$J$5),$I$5)*(EE303*DX303/($K$5*1000))+$H$5*(EE303*DX303/($K$5*1000))*(EE303*DX303/($K$5*1000)))</f>
        <v>0</v>
      </c>
      <c r="R303">
        <f>I303*(1000-(1000*0.61365*exp(17.502*V303/(240.97+V303))/(DX303+DY303)+DS303)/2)/(1000*0.61365*exp(17.502*V303/(240.97+V303))/(DX303+DY303)-DS303)</f>
        <v>0</v>
      </c>
      <c r="S303">
        <f>1/((DL303+1)/(P303/1.6)+1/(Q303/1.37)) + DL303/((DL303+1)/(P303/1.6) + DL303/(Q303/1.37))</f>
        <v>0</v>
      </c>
      <c r="T303">
        <f>(DG303*DJ303)</f>
        <v>0</v>
      </c>
      <c r="U303">
        <f>(DZ303+(T303+2*0.95*5.67E-8*(((DZ303+$B$9)+273)^4-(DZ303+273)^4)-44100*I303)/(1.84*29.3*Q303+8*0.95*5.67E-8*(DZ303+273)^3))</f>
        <v>0</v>
      </c>
      <c r="V303">
        <f>($C$9*EA303+$D$9*EB303+$E$9*U303)</f>
        <v>0</v>
      </c>
      <c r="W303">
        <f>0.61365*exp(17.502*V303/(240.97+V303))</f>
        <v>0</v>
      </c>
      <c r="X303">
        <f>(Y303/Z303*100)</f>
        <v>0</v>
      </c>
      <c r="Y303">
        <f>DS303*(DX303+DY303)/1000</f>
        <v>0</v>
      </c>
      <c r="Z303">
        <f>0.61365*exp(17.502*DZ303/(240.97+DZ303))</f>
        <v>0</v>
      </c>
      <c r="AA303">
        <f>(W303-DS303*(DX303+DY303)/1000)</f>
        <v>0</v>
      </c>
      <c r="AB303">
        <f>(-I303*44100)</f>
        <v>0</v>
      </c>
      <c r="AC303">
        <f>2*29.3*Q303*0.92*(DZ303-V303)</f>
        <v>0</v>
      </c>
      <c r="AD303">
        <f>2*0.95*5.67E-8*(((DZ303+$B$9)+273)^4-(V303+273)^4)</f>
        <v>0</v>
      </c>
      <c r="AE303">
        <f>T303+AD303+AB303+AC303</f>
        <v>0</v>
      </c>
      <c r="AF303">
        <f>DW303*AT303*(DR303-DQ303*(1000-AT303*DT303)/(1000-AT303*DS303))/(100*DK303)</f>
        <v>0</v>
      </c>
      <c r="AG303">
        <f>1000*DW303*AT303*(DS303-DT303)/(100*DK303*(1000-AT303*DS303))</f>
        <v>0</v>
      </c>
      <c r="AH303">
        <f>(AI303 - AJ303 - DX303*1E3/(8.314*(DZ303+273.15)) * AL303/DW303 * AK303) * DW303/(100*DK303) * (1000 - DT303)/1000</f>
        <v>0</v>
      </c>
      <c r="AI303">
        <v>1556.779281664688</v>
      </c>
      <c r="AJ303">
        <v>1523.050787878787</v>
      </c>
      <c r="AK303">
        <v>3.362230797574014</v>
      </c>
      <c r="AL303">
        <v>65.07899341637443</v>
      </c>
      <c r="AM303">
        <f>(AO303 - AN303 + DX303*1E3/(8.314*(DZ303+273.15)) * AQ303/DW303 * AP303) * DW303/(100*DK303) * 1000/(1000 - AO303)</f>
        <v>0</v>
      </c>
      <c r="AN303">
        <v>19.87239827469874</v>
      </c>
      <c r="AO303">
        <v>21.50061878787879</v>
      </c>
      <c r="AP303">
        <v>0.001051748281205828</v>
      </c>
      <c r="AQ303">
        <v>105.2538477165729</v>
      </c>
      <c r="AR303">
        <v>0</v>
      </c>
      <c r="AS303">
        <v>0</v>
      </c>
      <c r="AT303">
        <f>IF(AR303*$H$15&gt;=AV303,1.0,(AV303/(AV303-AR303*$H$15)))</f>
        <v>0</v>
      </c>
      <c r="AU303">
        <f>(AT303-1)*100</f>
        <v>0</v>
      </c>
      <c r="AV303">
        <f>MAX(0,($B$15+$C$15*EE303)/(1+$D$15*EE303)*DX303/(DZ303+273)*$E$15)</f>
        <v>0</v>
      </c>
      <c r="AW303" t="s">
        <v>437</v>
      </c>
      <c r="AX303" t="s">
        <v>437</v>
      </c>
      <c r="AY303">
        <v>0</v>
      </c>
      <c r="AZ303">
        <v>0</v>
      </c>
      <c r="BA303">
        <f>1-AY303/AZ303</f>
        <v>0</v>
      </c>
      <c r="BB303">
        <v>0</v>
      </c>
      <c r="BC303" t="s">
        <v>437</v>
      </c>
      <c r="BD303" t="s">
        <v>437</v>
      </c>
      <c r="BE303">
        <v>0</v>
      </c>
      <c r="BF303">
        <v>0</v>
      </c>
      <c r="BG303">
        <f>1-BE303/BF303</f>
        <v>0</v>
      </c>
      <c r="BH303">
        <v>0.5</v>
      </c>
      <c r="BI303">
        <f>DH303</f>
        <v>0</v>
      </c>
      <c r="BJ303">
        <f>K303</f>
        <v>0</v>
      </c>
      <c r="BK303">
        <f>BG303*BH303*BI303</f>
        <v>0</v>
      </c>
      <c r="BL303">
        <f>(BJ303-BB303)/BI303</f>
        <v>0</v>
      </c>
      <c r="BM303">
        <f>(AZ303-BF303)/BF303</f>
        <v>0</v>
      </c>
      <c r="BN303">
        <f>AY303/(BA303+AY303/BF303)</f>
        <v>0</v>
      </c>
      <c r="BO303" t="s">
        <v>437</v>
      </c>
      <c r="BP303">
        <v>0</v>
      </c>
      <c r="BQ303">
        <f>IF(BP303&lt;&gt;0, BP303, BN303)</f>
        <v>0</v>
      </c>
      <c r="BR303">
        <f>1-BQ303/BF303</f>
        <v>0</v>
      </c>
      <c r="BS303">
        <f>(BF303-BE303)/(BF303-BQ303)</f>
        <v>0</v>
      </c>
      <c r="BT303">
        <f>(AZ303-BF303)/(AZ303-BQ303)</f>
        <v>0</v>
      </c>
      <c r="BU303">
        <f>(BF303-BE303)/(BF303-AY303)</f>
        <v>0</v>
      </c>
      <c r="BV303">
        <f>(AZ303-BF303)/(AZ303-AY303)</f>
        <v>0</v>
      </c>
      <c r="BW303">
        <f>(BS303*BQ303/BE303)</f>
        <v>0</v>
      </c>
      <c r="BX303">
        <f>(1-BW303)</f>
        <v>0</v>
      </c>
      <c r="DG303">
        <f>$B$13*EF303+$C$13*EG303+$F$13*ER303*(1-EU303)</f>
        <v>0</v>
      </c>
      <c r="DH303">
        <f>DG303*DI303</f>
        <v>0</v>
      </c>
      <c r="DI303">
        <f>($B$13*$D$11+$C$13*$D$11+$F$13*((FE303+EW303)/MAX(FE303+EW303+FF303, 0.1)*$I$11+FF303/MAX(FE303+EW303+FF303, 0.1)*$J$11))/($B$13+$C$13+$F$13)</f>
        <v>0</v>
      </c>
      <c r="DJ303">
        <f>($B$13*$K$11+$C$13*$K$11+$F$13*((FE303+EW303)/MAX(FE303+EW303+FF303, 0.1)*$P$11+FF303/MAX(FE303+EW303+FF303, 0.1)*$Q$11))/($B$13+$C$13+$F$13)</f>
        <v>0</v>
      </c>
      <c r="DK303">
        <v>3.21</v>
      </c>
      <c r="DL303">
        <v>0.5</v>
      </c>
      <c r="DM303" t="s">
        <v>438</v>
      </c>
      <c r="DN303">
        <v>2</v>
      </c>
      <c r="DO303" t="b">
        <v>1</v>
      </c>
      <c r="DP303">
        <v>1759080361.5</v>
      </c>
      <c r="DQ303">
        <v>1467.262962962963</v>
      </c>
      <c r="DR303">
        <v>1511.428888888889</v>
      </c>
      <c r="DS303">
        <v>21.47083333333333</v>
      </c>
      <c r="DT303">
        <v>19.82912222222222</v>
      </c>
      <c r="DU303">
        <v>1467.130740740741</v>
      </c>
      <c r="DV303">
        <v>21.19056296296296</v>
      </c>
      <c r="DW303">
        <v>499.9751481481482</v>
      </c>
      <c r="DX303">
        <v>90.89149259259258</v>
      </c>
      <c r="DY303">
        <v>0.06828047407407406</v>
      </c>
      <c r="DZ303">
        <v>28.5639037037037</v>
      </c>
      <c r="EA303">
        <v>30.02569259259259</v>
      </c>
      <c r="EB303">
        <v>999.9000000000001</v>
      </c>
      <c r="EC303">
        <v>0</v>
      </c>
      <c r="ED303">
        <v>0</v>
      </c>
      <c r="EE303">
        <v>10008.1</v>
      </c>
      <c r="EF303">
        <v>0</v>
      </c>
      <c r="EG303">
        <v>11.02202222222222</v>
      </c>
      <c r="EH303">
        <v>-44.1659962962963</v>
      </c>
      <c r="EI303">
        <v>1499.458518518519</v>
      </c>
      <c r="EJ303">
        <v>1542.006666666667</v>
      </c>
      <c r="EK303">
        <v>1.641712592592593</v>
      </c>
      <c r="EL303">
        <v>1511.428888888889</v>
      </c>
      <c r="EM303">
        <v>19.82912222222222</v>
      </c>
      <c r="EN303">
        <v>1.951516296296296</v>
      </c>
      <c r="EO303">
        <v>1.802298888888889</v>
      </c>
      <c r="EP303">
        <v>17.05634074074074</v>
      </c>
      <c r="EQ303">
        <v>15.80669629629629</v>
      </c>
      <c r="ER303">
        <v>1999.978148148148</v>
      </c>
      <c r="ES303">
        <v>0.9799973333333332</v>
      </c>
      <c r="ET303">
        <v>0.02000238518518518</v>
      </c>
      <c r="EU303">
        <v>0</v>
      </c>
      <c r="EV303">
        <v>484.2282962962963</v>
      </c>
      <c r="EW303">
        <v>5.00078</v>
      </c>
      <c r="EX303">
        <v>9472.744074074075</v>
      </c>
      <c r="EY303">
        <v>16379.43703703704</v>
      </c>
      <c r="EZ303">
        <v>39.6757037037037</v>
      </c>
      <c r="FA303">
        <v>40.54362962962963</v>
      </c>
      <c r="FB303">
        <v>39.84011111111111</v>
      </c>
      <c r="FC303">
        <v>40.18274074074074</v>
      </c>
      <c r="FD303">
        <v>40.67325925925925</v>
      </c>
      <c r="FE303">
        <v>1955.068148148148</v>
      </c>
      <c r="FF303">
        <v>39.9</v>
      </c>
      <c r="FG303">
        <v>0</v>
      </c>
      <c r="FH303">
        <v>1759080361.4</v>
      </c>
      <c r="FI303">
        <v>0</v>
      </c>
      <c r="FJ303">
        <v>484.2698461538461</v>
      </c>
      <c r="FK303">
        <v>1.236376081300151</v>
      </c>
      <c r="FL303">
        <v>53.0957265252289</v>
      </c>
      <c r="FM303">
        <v>9472.94653846154</v>
      </c>
      <c r="FN303">
        <v>15</v>
      </c>
      <c r="FO303">
        <v>0</v>
      </c>
      <c r="FP303" t="s">
        <v>439</v>
      </c>
      <c r="FQ303">
        <v>1746989605.5</v>
      </c>
      <c r="FR303">
        <v>1746989593.5</v>
      </c>
      <c r="FS303">
        <v>0</v>
      </c>
      <c r="FT303">
        <v>-0.274</v>
      </c>
      <c r="FU303">
        <v>-0.002</v>
      </c>
      <c r="FV303">
        <v>2.549</v>
      </c>
      <c r="FW303">
        <v>0.129</v>
      </c>
      <c r="FX303">
        <v>420</v>
      </c>
      <c r="FY303">
        <v>17</v>
      </c>
      <c r="FZ303">
        <v>0.02</v>
      </c>
      <c r="GA303">
        <v>0.04</v>
      </c>
      <c r="GB303">
        <v>-44.1803325</v>
      </c>
      <c r="GC303">
        <v>1.594976735459725</v>
      </c>
      <c r="GD303">
        <v>0.3508573103039896</v>
      </c>
      <c r="GE303">
        <v>0</v>
      </c>
      <c r="GF303">
        <v>484.0957647058823</v>
      </c>
      <c r="GG303">
        <v>2.216470590105436</v>
      </c>
      <c r="GH303">
        <v>0.3343792368680334</v>
      </c>
      <c r="GI303">
        <v>0</v>
      </c>
      <c r="GJ303">
        <v>1.66359125</v>
      </c>
      <c r="GK303">
        <v>-0.4498539962476569</v>
      </c>
      <c r="GL303">
        <v>0.0485239189569175</v>
      </c>
      <c r="GM303">
        <v>0</v>
      </c>
      <c r="GN303">
        <v>0</v>
      </c>
      <c r="GO303">
        <v>3</v>
      </c>
      <c r="GP303" t="s">
        <v>458</v>
      </c>
      <c r="GQ303">
        <v>3.10208</v>
      </c>
      <c r="GR303">
        <v>2.72646</v>
      </c>
      <c r="GS303">
        <v>0.206292</v>
      </c>
      <c r="GT303">
        <v>0.209988</v>
      </c>
      <c r="GU303">
        <v>0.100121</v>
      </c>
      <c r="GV303">
        <v>0.0960337</v>
      </c>
      <c r="GW303">
        <v>20728.6</v>
      </c>
      <c r="GX303">
        <v>18747.5</v>
      </c>
      <c r="GY303">
        <v>26680.3</v>
      </c>
      <c r="GZ303">
        <v>23953.3</v>
      </c>
      <c r="HA303">
        <v>38431.3</v>
      </c>
      <c r="HB303">
        <v>32024.4</v>
      </c>
      <c r="HC303">
        <v>46587.6</v>
      </c>
      <c r="HD303">
        <v>37898.4</v>
      </c>
      <c r="HE303">
        <v>1.86803</v>
      </c>
      <c r="HF303">
        <v>1.86245</v>
      </c>
      <c r="HG303">
        <v>0.129037</v>
      </c>
      <c r="HH303">
        <v>0</v>
      </c>
      <c r="HI303">
        <v>27.9279</v>
      </c>
      <c r="HJ303">
        <v>999.9</v>
      </c>
      <c r="HK303">
        <v>46.8</v>
      </c>
      <c r="HL303">
        <v>31.4</v>
      </c>
      <c r="HM303">
        <v>23.7677</v>
      </c>
      <c r="HN303">
        <v>61.901</v>
      </c>
      <c r="HO303">
        <v>21.8269</v>
      </c>
      <c r="HP303">
        <v>1</v>
      </c>
      <c r="HQ303">
        <v>0.150056</v>
      </c>
      <c r="HR303">
        <v>0.538788</v>
      </c>
      <c r="HS303">
        <v>20.2794</v>
      </c>
      <c r="HT303">
        <v>5.21205</v>
      </c>
      <c r="HU303">
        <v>11.98</v>
      </c>
      <c r="HV303">
        <v>4.9636</v>
      </c>
      <c r="HW303">
        <v>3.27435</v>
      </c>
      <c r="HX303">
        <v>9999</v>
      </c>
      <c r="HY303">
        <v>9999</v>
      </c>
      <c r="HZ303">
        <v>9999</v>
      </c>
      <c r="IA303">
        <v>33</v>
      </c>
      <c r="IB303">
        <v>1.86397</v>
      </c>
      <c r="IC303">
        <v>1.86013</v>
      </c>
      <c r="ID303">
        <v>1.85838</v>
      </c>
      <c r="IE303">
        <v>1.85975</v>
      </c>
      <c r="IF303">
        <v>1.85989</v>
      </c>
      <c r="IG303">
        <v>1.85837</v>
      </c>
      <c r="IH303">
        <v>1.85745</v>
      </c>
      <c r="II303">
        <v>1.85242</v>
      </c>
      <c r="IJ303">
        <v>0</v>
      </c>
      <c r="IK303">
        <v>0</v>
      </c>
      <c r="IL303">
        <v>0</v>
      </c>
      <c r="IM303">
        <v>0</v>
      </c>
      <c r="IN303" t="s">
        <v>441</v>
      </c>
      <c r="IO303" t="s">
        <v>442</v>
      </c>
      <c r="IP303" t="s">
        <v>443</v>
      </c>
      <c r="IQ303" t="s">
        <v>443</v>
      </c>
      <c r="IR303" t="s">
        <v>443</v>
      </c>
      <c r="IS303" t="s">
        <v>443</v>
      </c>
      <c r="IT303">
        <v>0</v>
      </c>
      <c r="IU303">
        <v>100</v>
      </c>
      <c r="IV303">
        <v>100</v>
      </c>
      <c r="IW303">
        <v>0.16</v>
      </c>
      <c r="IX303">
        <v>0.2809</v>
      </c>
      <c r="IY303">
        <v>-0.819046093373875</v>
      </c>
      <c r="IZ303">
        <v>-0.0008311593448893811</v>
      </c>
      <c r="JA303">
        <v>1.768286430498992E-06</v>
      </c>
      <c r="JB303">
        <v>-5.176383660599935E-10</v>
      </c>
      <c r="JC303">
        <v>0.01793090377665582</v>
      </c>
      <c r="JD303">
        <v>0.002652576625932546</v>
      </c>
      <c r="JE303">
        <v>0.0004569377311329863</v>
      </c>
      <c r="JF303">
        <v>1.003524486243527E-07</v>
      </c>
      <c r="JG303">
        <v>2</v>
      </c>
      <c r="JH303">
        <v>1975</v>
      </c>
      <c r="JI303">
        <v>1</v>
      </c>
      <c r="JJ303">
        <v>26</v>
      </c>
      <c r="JK303">
        <v>201512.7</v>
      </c>
      <c r="JL303">
        <v>201512.9</v>
      </c>
      <c r="JM303">
        <v>3.25684</v>
      </c>
      <c r="JN303">
        <v>2.59766</v>
      </c>
      <c r="JO303">
        <v>1.49658</v>
      </c>
      <c r="JP303">
        <v>2.34497</v>
      </c>
      <c r="JQ303">
        <v>1.54907</v>
      </c>
      <c r="JR303">
        <v>2.4585</v>
      </c>
      <c r="JS303">
        <v>36.3635</v>
      </c>
      <c r="JT303">
        <v>24.1838</v>
      </c>
      <c r="JU303">
        <v>18</v>
      </c>
      <c r="JV303">
        <v>483.621</v>
      </c>
      <c r="JW303">
        <v>494.813</v>
      </c>
      <c r="JX303">
        <v>26.8522</v>
      </c>
      <c r="JY303">
        <v>29.1936</v>
      </c>
      <c r="JZ303">
        <v>30.0003</v>
      </c>
      <c r="KA303">
        <v>29.3743</v>
      </c>
      <c r="KB303">
        <v>29.3602</v>
      </c>
      <c r="KC303">
        <v>65.34</v>
      </c>
      <c r="KD303">
        <v>19.3358</v>
      </c>
      <c r="KE303">
        <v>79.14100000000001</v>
      </c>
      <c r="KF303">
        <v>26.8272</v>
      </c>
      <c r="KG303">
        <v>1557.37</v>
      </c>
      <c r="KH303">
        <v>19.8216</v>
      </c>
      <c r="KI303">
        <v>101.862</v>
      </c>
      <c r="KJ303">
        <v>91.39530000000001</v>
      </c>
    </row>
    <row r="304" spans="1:296">
      <c r="A304">
        <v>286</v>
      </c>
      <c r="B304">
        <v>1759080374</v>
      </c>
      <c r="C304">
        <v>7290.900000095367</v>
      </c>
      <c r="D304" t="s">
        <v>1017</v>
      </c>
      <c r="E304" t="s">
        <v>1018</v>
      </c>
      <c r="F304">
        <v>5</v>
      </c>
      <c r="G304" t="s">
        <v>832</v>
      </c>
      <c r="H304">
        <v>1759080366.214286</v>
      </c>
      <c r="I304">
        <f>(J304)/1000</f>
        <v>0</v>
      </c>
      <c r="J304">
        <f>IF(DO304, AM304, AG304)</f>
        <v>0</v>
      </c>
      <c r="K304">
        <f>IF(DO304, AH304, AF304)</f>
        <v>0</v>
      </c>
      <c r="L304">
        <f>DQ304 - IF(AT304&gt;1, K304*DK304*100.0/(AV304), 0)</f>
        <v>0</v>
      </c>
      <c r="M304">
        <f>((S304-I304/2)*L304-K304)/(S304+I304/2)</f>
        <v>0</v>
      </c>
      <c r="N304">
        <f>M304*(DX304+DY304)/1000.0</f>
        <v>0</v>
      </c>
      <c r="O304">
        <f>(DQ304 - IF(AT304&gt;1, K304*DK304*100.0/(AV304), 0))*(DX304+DY304)/1000.0</f>
        <v>0</v>
      </c>
      <c r="P304">
        <f>2.0/((1/R304-1/Q304)+SIGN(R304)*SQRT((1/R304-1/Q304)*(1/R304-1/Q304) + 4*DL304/((DL304+1)*(DL304+1))*(2*1/R304*1/Q304-1/Q304*1/Q304)))</f>
        <v>0</v>
      </c>
      <c r="Q304">
        <f>IF(LEFT(DM304,1)&lt;&gt;"0",IF(LEFT(DM304,1)="1",3.0,DN304),$D$5+$E$5*(EE304*DX304/($K$5*1000))+$F$5*(EE304*DX304/($K$5*1000))*MAX(MIN(DK304,$J$5),$I$5)*MAX(MIN(DK304,$J$5),$I$5)+$G$5*MAX(MIN(DK304,$J$5),$I$5)*(EE304*DX304/($K$5*1000))+$H$5*(EE304*DX304/($K$5*1000))*(EE304*DX304/($K$5*1000)))</f>
        <v>0</v>
      </c>
      <c r="R304">
        <f>I304*(1000-(1000*0.61365*exp(17.502*V304/(240.97+V304))/(DX304+DY304)+DS304)/2)/(1000*0.61365*exp(17.502*V304/(240.97+V304))/(DX304+DY304)-DS304)</f>
        <v>0</v>
      </c>
      <c r="S304">
        <f>1/((DL304+1)/(P304/1.6)+1/(Q304/1.37)) + DL304/((DL304+1)/(P304/1.6) + DL304/(Q304/1.37))</f>
        <v>0</v>
      </c>
      <c r="T304">
        <f>(DG304*DJ304)</f>
        <v>0</v>
      </c>
      <c r="U304">
        <f>(DZ304+(T304+2*0.95*5.67E-8*(((DZ304+$B$9)+273)^4-(DZ304+273)^4)-44100*I304)/(1.84*29.3*Q304+8*0.95*5.67E-8*(DZ304+273)^3))</f>
        <v>0</v>
      </c>
      <c r="V304">
        <f>($C$9*EA304+$D$9*EB304+$E$9*U304)</f>
        <v>0</v>
      </c>
      <c r="W304">
        <f>0.61365*exp(17.502*V304/(240.97+V304))</f>
        <v>0</v>
      </c>
      <c r="X304">
        <f>(Y304/Z304*100)</f>
        <v>0</v>
      </c>
      <c r="Y304">
        <f>DS304*(DX304+DY304)/1000</f>
        <v>0</v>
      </c>
      <c r="Z304">
        <f>0.61365*exp(17.502*DZ304/(240.97+DZ304))</f>
        <v>0</v>
      </c>
      <c r="AA304">
        <f>(W304-DS304*(DX304+DY304)/1000)</f>
        <v>0</v>
      </c>
      <c r="AB304">
        <f>(-I304*44100)</f>
        <v>0</v>
      </c>
      <c r="AC304">
        <f>2*29.3*Q304*0.92*(DZ304-V304)</f>
        <v>0</v>
      </c>
      <c r="AD304">
        <f>2*0.95*5.67E-8*(((DZ304+$B$9)+273)^4-(V304+273)^4)</f>
        <v>0</v>
      </c>
      <c r="AE304">
        <f>T304+AD304+AB304+AC304</f>
        <v>0</v>
      </c>
      <c r="AF304">
        <f>DW304*AT304*(DR304-DQ304*(1000-AT304*DT304)/(1000-AT304*DS304))/(100*DK304)</f>
        <v>0</v>
      </c>
      <c r="AG304">
        <f>1000*DW304*AT304*(DS304-DT304)/(100*DK304*(1000-AT304*DS304))</f>
        <v>0</v>
      </c>
      <c r="AH304">
        <f>(AI304 - AJ304 - DX304*1E3/(8.314*(DZ304+273.15)) * AL304/DW304 * AK304) * DW304/(100*DK304) * (1000 - DT304)/1000</f>
        <v>0</v>
      </c>
      <c r="AI304">
        <v>1573.632443520219</v>
      </c>
      <c r="AJ304">
        <v>1539.953393939393</v>
      </c>
      <c r="AK304">
        <v>3.381228421648521</v>
      </c>
      <c r="AL304">
        <v>65.07899341637443</v>
      </c>
      <c r="AM304">
        <f>(AO304 - AN304 + DX304*1E3/(8.314*(DZ304+273.15)) * AQ304/DW304 * AP304) * DW304/(100*DK304) * 1000/(1000 - AO304)</f>
        <v>0</v>
      </c>
      <c r="AN304">
        <v>19.87615549435371</v>
      </c>
      <c r="AO304">
        <v>21.50509878787879</v>
      </c>
      <c r="AP304">
        <v>0.0001199037547185831</v>
      </c>
      <c r="AQ304">
        <v>105.2538477165729</v>
      </c>
      <c r="AR304">
        <v>0</v>
      </c>
      <c r="AS304">
        <v>0</v>
      </c>
      <c r="AT304">
        <f>IF(AR304*$H$15&gt;=AV304,1.0,(AV304/(AV304-AR304*$H$15)))</f>
        <v>0</v>
      </c>
      <c r="AU304">
        <f>(AT304-1)*100</f>
        <v>0</v>
      </c>
      <c r="AV304">
        <f>MAX(0,($B$15+$C$15*EE304)/(1+$D$15*EE304)*DX304/(DZ304+273)*$E$15)</f>
        <v>0</v>
      </c>
      <c r="AW304" t="s">
        <v>437</v>
      </c>
      <c r="AX304" t="s">
        <v>437</v>
      </c>
      <c r="AY304">
        <v>0</v>
      </c>
      <c r="AZ304">
        <v>0</v>
      </c>
      <c r="BA304">
        <f>1-AY304/AZ304</f>
        <v>0</v>
      </c>
      <c r="BB304">
        <v>0</v>
      </c>
      <c r="BC304" t="s">
        <v>437</v>
      </c>
      <c r="BD304" t="s">
        <v>437</v>
      </c>
      <c r="BE304">
        <v>0</v>
      </c>
      <c r="BF304">
        <v>0</v>
      </c>
      <c r="BG304">
        <f>1-BE304/BF304</f>
        <v>0</v>
      </c>
      <c r="BH304">
        <v>0.5</v>
      </c>
      <c r="BI304">
        <f>DH304</f>
        <v>0</v>
      </c>
      <c r="BJ304">
        <f>K304</f>
        <v>0</v>
      </c>
      <c r="BK304">
        <f>BG304*BH304*BI304</f>
        <v>0</v>
      </c>
      <c r="BL304">
        <f>(BJ304-BB304)/BI304</f>
        <v>0</v>
      </c>
      <c r="BM304">
        <f>(AZ304-BF304)/BF304</f>
        <v>0</v>
      </c>
      <c r="BN304">
        <f>AY304/(BA304+AY304/BF304)</f>
        <v>0</v>
      </c>
      <c r="BO304" t="s">
        <v>437</v>
      </c>
      <c r="BP304">
        <v>0</v>
      </c>
      <c r="BQ304">
        <f>IF(BP304&lt;&gt;0, BP304, BN304)</f>
        <v>0</v>
      </c>
      <c r="BR304">
        <f>1-BQ304/BF304</f>
        <v>0</v>
      </c>
      <c r="BS304">
        <f>(BF304-BE304)/(BF304-BQ304)</f>
        <v>0</v>
      </c>
      <c r="BT304">
        <f>(AZ304-BF304)/(AZ304-BQ304)</f>
        <v>0</v>
      </c>
      <c r="BU304">
        <f>(BF304-BE304)/(BF304-AY304)</f>
        <v>0</v>
      </c>
      <c r="BV304">
        <f>(AZ304-BF304)/(AZ304-AY304)</f>
        <v>0</v>
      </c>
      <c r="BW304">
        <f>(BS304*BQ304/BE304)</f>
        <v>0</v>
      </c>
      <c r="BX304">
        <f>(1-BW304)</f>
        <v>0</v>
      </c>
      <c r="DG304">
        <f>$B$13*EF304+$C$13*EG304+$F$13*ER304*(1-EU304)</f>
        <v>0</v>
      </c>
      <c r="DH304">
        <f>DG304*DI304</f>
        <v>0</v>
      </c>
      <c r="DI304">
        <f>($B$13*$D$11+$C$13*$D$11+$F$13*((FE304+EW304)/MAX(FE304+EW304+FF304, 0.1)*$I$11+FF304/MAX(FE304+EW304+FF304, 0.1)*$J$11))/($B$13+$C$13+$F$13)</f>
        <v>0</v>
      </c>
      <c r="DJ304">
        <f>($B$13*$K$11+$C$13*$K$11+$F$13*((FE304+EW304)/MAX(FE304+EW304+FF304, 0.1)*$P$11+FF304/MAX(FE304+EW304+FF304, 0.1)*$Q$11))/($B$13+$C$13+$F$13)</f>
        <v>0</v>
      </c>
      <c r="DK304">
        <v>3.21</v>
      </c>
      <c r="DL304">
        <v>0.5</v>
      </c>
      <c r="DM304" t="s">
        <v>438</v>
      </c>
      <c r="DN304">
        <v>2</v>
      </c>
      <c r="DO304" t="b">
        <v>1</v>
      </c>
      <c r="DP304">
        <v>1759080366.214286</v>
      </c>
      <c r="DQ304">
        <v>1482.836785714285</v>
      </c>
      <c r="DR304">
        <v>1526.827857142858</v>
      </c>
      <c r="DS304">
        <v>21.48732857142857</v>
      </c>
      <c r="DT304">
        <v>19.86504285714286</v>
      </c>
      <c r="DU304">
        <v>1482.688571428571</v>
      </c>
      <c r="DV304">
        <v>21.20669285714286</v>
      </c>
      <c r="DW304">
        <v>500.01725</v>
      </c>
      <c r="DX304">
        <v>90.89115714285712</v>
      </c>
      <c r="DY304">
        <v>0.06829361428571429</v>
      </c>
      <c r="DZ304">
        <v>28.559475</v>
      </c>
      <c r="EA304">
        <v>30.02606785714286</v>
      </c>
      <c r="EB304">
        <v>999.9000000000002</v>
      </c>
      <c r="EC304">
        <v>0</v>
      </c>
      <c r="ED304">
        <v>0</v>
      </c>
      <c r="EE304">
        <v>10004.84571428572</v>
      </c>
      <c r="EF304">
        <v>0</v>
      </c>
      <c r="EG304">
        <v>11.01960000000001</v>
      </c>
      <c r="EH304">
        <v>-43.99163928571427</v>
      </c>
      <c r="EI304">
        <v>1515.399642857143</v>
      </c>
      <c r="EJ304">
        <v>1557.774285714285</v>
      </c>
      <c r="EK304">
        <v>1.622281785714286</v>
      </c>
      <c r="EL304">
        <v>1526.827857142858</v>
      </c>
      <c r="EM304">
        <v>19.86504285714286</v>
      </c>
      <c r="EN304">
        <v>1.953007857142857</v>
      </c>
      <c r="EO304">
        <v>1.8055575</v>
      </c>
      <c r="EP304">
        <v>17.06840357142857</v>
      </c>
      <c r="EQ304">
        <v>15.834975</v>
      </c>
      <c r="ER304">
        <v>1999.974285714286</v>
      </c>
      <c r="ES304">
        <v>0.9799972499999997</v>
      </c>
      <c r="ET304">
        <v>0.02000246428571429</v>
      </c>
      <c r="EU304">
        <v>0</v>
      </c>
      <c r="EV304">
        <v>484.42875</v>
      </c>
      <c r="EW304">
        <v>5.00078</v>
      </c>
      <c r="EX304">
        <v>9476.832857142856</v>
      </c>
      <c r="EY304">
        <v>16379.41428571428</v>
      </c>
      <c r="EZ304">
        <v>39.66949999999999</v>
      </c>
      <c r="FA304">
        <v>40.54428571428571</v>
      </c>
      <c r="FB304">
        <v>39.85021428571428</v>
      </c>
      <c r="FC304">
        <v>40.20292857142856</v>
      </c>
      <c r="FD304">
        <v>40.70503571428571</v>
      </c>
      <c r="FE304">
        <v>1955.064285714286</v>
      </c>
      <c r="FF304">
        <v>39.9</v>
      </c>
      <c r="FG304">
        <v>0</v>
      </c>
      <c r="FH304">
        <v>1759080366.2</v>
      </c>
      <c r="FI304">
        <v>0</v>
      </c>
      <c r="FJ304">
        <v>484.4519615384615</v>
      </c>
      <c r="FK304">
        <v>2.731453010129416</v>
      </c>
      <c r="FL304">
        <v>53.36136757488955</v>
      </c>
      <c r="FM304">
        <v>9477.146923076925</v>
      </c>
      <c r="FN304">
        <v>15</v>
      </c>
      <c r="FO304">
        <v>0</v>
      </c>
      <c r="FP304" t="s">
        <v>439</v>
      </c>
      <c r="FQ304">
        <v>1746989605.5</v>
      </c>
      <c r="FR304">
        <v>1746989593.5</v>
      </c>
      <c r="FS304">
        <v>0</v>
      </c>
      <c r="FT304">
        <v>-0.274</v>
      </c>
      <c r="FU304">
        <v>-0.002</v>
      </c>
      <c r="FV304">
        <v>2.549</v>
      </c>
      <c r="FW304">
        <v>0.129</v>
      </c>
      <c r="FX304">
        <v>420</v>
      </c>
      <c r="FY304">
        <v>17</v>
      </c>
      <c r="FZ304">
        <v>0.02</v>
      </c>
      <c r="GA304">
        <v>0.04</v>
      </c>
      <c r="GB304">
        <v>-44.1690025</v>
      </c>
      <c r="GC304">
        <v>2.060331332082586</v>
      </c>
      <c r="GD304">
        <v>0.3456500104784463</v>
      </c>
      <c r="GE304">
        <v>0</v>
      </c>
      <c r="GF304">
        <v>484.3054999999999</v>
      </c>
      <c r="GG304">
        <v>1.963132166822447</v>
      </c>
      <c r="GH304">
        <v>0.307832388503492</v>
      </c>
      <c r="GI304">
        <v>0</v>
      </c>
      <c r="GJ304">
        <v>1.64413925</v>
      </c>
      <c r="GK304">
        <v>-0.278812570356478</v>
      </c>
      <c r="GL304">
        <v>0.03787276391996627</v>
      </c>
      <c r="GM304">
        <v>0</v>
      </c>
      <c r="GN304">
        <v>0</v>
      </c>
      <c r="GO304">
        <v>3</v>
      </c>
      <c r="GP304" t="s">
        <v>458</v>
      </c>
      <c r="GQ304">
        <v>3.10212</v>
      </c>
      <c r="GR304">
        <v>2.7266</v>
      </c>
      <c r="GS304">
        <v>0.207642</v>
      </c>
      <c r="GT304">
        <v>0.211328</v>
      </c>
      <c r="GU304">
        <v>0.100134</v>
      </c>
      <c r="GV304">
        <v>0.0960501</v>
      </c>
      <c r="GW304">
        <v>20693.5</v>
      </c>
      <c r="GX304">
        <v>18715.8</v>
      </c>
      <c r="GY304">
        <v>26680.5</v>
      </c>
      <c r="GZ304">
        <v>23953.4</v>
      </c>
      <c r="HA304">
        <v>38431</v>
      </c>
      <c r="HB304">
        <v>32024.1</v>
      </c>
      <c r="HC304">
        <v>46587.6</v>
      </c>
      <c r="HD304">
        <v>37898.6</v>
      </c>
      <c r="HE304">
        <v>1.8678</v>
      </c>
      <c r="HF304">
        <v>1.86267</v>
      </c>
      <c r="HG304">
        <v>0.12834</v>
      </c>
      <c r="HH304">
        <v>0</v>
      </c>
      <c r="HI304">
        <v>27.9249</v>
      </c>
      <c r="HJ304">
        <v>999.9</v>
      </c>
      <c r="HK304">
        <v>46.8</v>
      </c>
      <c r="HL304">
        <v>31.5</v>
      </c>
      <c r="HM304">
        <v>23.9023</v>
      </c>
      <c r="HN304">
        <v>61.581</v>
      </c>
      <c r="HO304">
        <v>21.879</v>
      </c>
      <c r="HP304">
        <v>1</v>
      </c>
      <c r="HQ304">
        <v>0.149858</v>
      </c>
      <c r="HR304">
        <v>0.565177</v>
      </c>
      <c r="HS304">
        <v>20.2793</v>
      </c>
      <c r="HT304">
        <v>5.21235</v>
      </c>
      <c r="HU304">
        <v>11.9798</v>
      </c>
      <c r="HV304">
        <v>4.96365</v>
      </c>
      <c r="HW304">
        <v>3.27448</v>
      </c>
      <c r="HX304">
        <v>9999</v>
      </c>
      <c r="HY304">
        <v>9999</v>
      </c>
      <c r="HZ304">
        <v>9999</v>
      </c>
      <c r="IA304">
        <v>33</v>
      </c>
      <c r="IB304">
        <v>1.86396</v>
      </c>
      <c r="IC304">
        <v>1.86011</v>
      </c>
      <c r="ID304">
        <v>1.85837</v>
      </c>
      <c r="IE304">
        <v>1.85974</v>
      </c>
      <c r="IF304">
        <v>1.85989</v>
      </c>
      <c r="IG304">
        <v>1.85837</v>
      </c>
      <c r="IH304">
        <v>1.85745</v>
      </c>
      <c r="II304">
        <v>1.85242</v>
      </c>
      <c r="IJ304">
        <v>0</v>
      </c>
      <c r="IK304">
        <v>0</v>
      </c>
      <c r="IL304">
        <v>0</v>
      </c>
      <c r="IM304">
        <v>0</v>
      </c>
      <c r="IN304" t="s">
        <v>441</v>
      </c>
      <c r="IO304" t="s">
        <v>442</v>
      </c>
      <c r="IP304" t="s">
        <v>443</v>
      </c>
      <c r="IQ304" t="s">
        <v>443</v>
      </c>
      <c r="IR304" t="s">
        <v>443</v>
      </c>
      <c r="IS304" t="s">
        <v>443</v>
      </c>
      <c r="IT304">
        <v>0</v>
      </c>
      <c r="IU304">
        <v>100</v>
      </c>
      <c r="IV304">
        <v>100</v>
      </c>
      <c r="IW304">
        <v>0.17</v>
      </c>
      <c r="IX304">
        <v>0.281</v>
      </c>
      <c r="IY304">
        <v>-0.819046093373875</v>
      </c>
      <c r="IZ304">
        <v>-0.0008311593448893811</v>
      </c>
      <c r="JA304">
        <v>1.768286430498992E-06</v>
      </c>
      <c r="JB304">
        <v>-5.176383660599935E-10</v>
      </c>
      <c r="JC304">
        <v>0.01793090377665582</v>
      </c>
      <c r="JD304">
        <v>0.002652576625932546</v>
      </c>
      <c r="JE304">
        <v>0.0004569377311329863</v>
      </c>
      <c r="JF304">
        <v>1.003524486243527E-07</v>
      </c>
      <c r="JG304">
        <v>2</v>
      </c>
      <c r="JH304">
        <v>1975</v>
      </c>
      <c r="JI304">
        <v>1</v>
      </c>
      <c r="JJ304">
        <v>26</v>
      </c>
      <c r="JK304">
        <v>201512.8</v>
      </c>
      <c r="JL304">
        <v>201513</v>
      </c>
      <c r="JM304">
        <v>3.28369</v>
      </c>
      <c r="JN304">
        <v>2.59766</v>
      </c>
      <c r="JO304">
        <v>1.49658</v>
      </c>
      <c r="JP304">
        <v>2.34497</v>
      </c>
      <c r="JQ304">
        <v>1.54907</v>
      </c>
      <c r="JR304">
        <v>2.47803</v>
      </c>
      <c r="JS304">
        <v>36.3871</v>
      </c>
      <c r="JT304">
        <v>24.1838</v>
      </c>
      <c r="JU304">
        <v>18</v>
      </c>
      <c r="JV304">
        <v>483.49</v>
      </c>
      <c r="JW304">
        <v>494.967</v>
      </c>
      <c r="JX304">
        <v>26.8242</v>
      </c>
      <c r="JY304">
        <v>29.1944</v>
      </c>
      <c r="JZ304">
        <v>30</v>
      </c>
      <c r="KA304">
        <v>29.3743</v>
      </c>
      <c r="KB304">
        <v>29.3608</v>
      </c>
      <c r="KC304">
        <v>65.8753</v>
      </c>
      <c r="KD304">
        <v>19.3358</v>
      </c>
      <c r="KE304">
        <v>79.14100000000001</v>
      </c>
      <c r="KF304">
        <v>26.8013</v>
      </c>
      <c r="KG304">
        <v>1570.75</v>
      </c>
      <c r="KH304">
        <v>19.8204</v>
      </c>
      <c r="KI304">
        <v>101.862</v>
      </c>
      <c r="KJ304">
        <v>91.39570000000001</v>
      </c>
    </row>
    <row r="305" spans="1:296">
      <c r="A305">
        <v>287</v>
      </c>
      <c r="B305">
        <v>1759080379</v>
      </c>
      <c r="C305">
        <v>7295.900000095367</v>
      </c>
      <c r="D305" t="s">
        <v>1019</v>
      </c>
      <c r="E305" t="s">
        <v>1020</v>
      </c>
      <c r="F305">
        <v>5</v>
      </c>
      <c r="G305" t="s">
        <v>832</v>
      </c>
      <c r="H305">
        <v>1759080371.5</v>
      </c>
      <c r="I305">
        <f>(J305)/1000</f>
        <v>0</v>
      </c>
      <c r="J305">
        <f>IF(DO305, AM305, AG305)</f>
        <v>0</v>
      </c>
      <c r="K305">
        <f>IF(DO305, AH305, AF305)</f>
        <v>0</v>
      </c>
      <c r="L305">
        <f>DQ305 - IF(AT305&gt;1, K305*DK305*100.0/(AV305), 0)</f>
        <v>0</v>
      </c>
      <c r="M305">
        <f>((S305-I305/2)*L305-K305)/(S305+I305/2)</f>
        <v>0</v>
      </c>
      <c r="N305">
        <f>M305*(DX305+DY305)/1000.0</f>
        <v>0</v>
      </c>
      <c r="O305">
        <f>(DQ305 - IF(AT305&gt;1, K305*DK305*100.0/(AV305), 0))*(DX305+DY305)/1000.0</f>
        <v>0</v>
      </c>
      <c r="P305">
        <f>2.0/((1/R305-1/Q305)+SIGN(R305)*SQRT((1/R305-1/Q305)*(1/R305-1/Q305) + 4*DL305/((DL305+1)*(DL305+1))*(2*1/R305*1/Q305-1/Q305*1/Q305)))</f>
        <v>0</v>
      </c>
      <c r="Q305">
        <f>IF(LEFT(DM305,1)&lt;&gt;"0",IF(LEFT(DM305,1)="1",3.0,DN305),$D$5+$E$5*(EE305*DX305/($K$5*1000))+$F$5*(EE305*DX305/($K$5*1000))*MAX(MIN(DK305,$J$5),$I$5)*MAX(MIN(DK305,$J$5),$I$5)+$G$5*MAX(MIN(DK305,$J$5),$I$5)*(EE305*DX305/($K$5*1000))+$H$5*(EE305*DX305/($K$5*1000))*(EE305*DX305/($K$5*1000)))</f>
        <v>0</v>
      </c>
      <c r="R305">
        <f>I305*(1000-(1000*0.61365*exp(17.502*V305/(240.97+V305))/(DX305+DY305)+DS305)/2)/(1000*0.61365*exp(17.502*V305/(240.97+V305))/(DX305+DY305)-DS305)</f>
        <v>0</v>
      </c>
      <c r="S305">
        <f>1/((DL305+1)/(P305/1.6)+1/(Q305/1.37)) + DL305/((DL305+1)/(P305/1.6) + DL305/(Q305/1.37))</f>
        <v>0</v>
      </c>
      <c r="T305">
        <f>(DG305*DJ305)</f>
        <v>0</v>
      </c>
      <c r="U305">
        <f>(DZ305+(T305+2*0.95*5.67E-8*(((DZ305+$B$9)+273)^4-(DZ305+273)^4)-44100*I305)/(1.84*29.3*Q305+8*0.95*5.67E-8*(DZ305+273)^3))</f>
        <v>0</v>
      </c>
      <c r="V305">
        <f>($C$9*EA305+$D$9*EB305+$E$9*U305)</f>
        <v>0</v>
      </c>
      <c r="W305">
        <f>0.61365*exp(17.502*V305/(240.97+V305))</f>
        <v>0</v>
      </c>
      <c r="X305">
        <f>(Y305/Z305*100)</f>
        <v>0</v>
      </c>
      <c r="Y305">
        <f>DS305*(DX305+DY305)/1000</f>
        <v>0</v>
      </c>
      <c r="Z305">
        <f>0.61365*exp(17.502*DZ305/(240.97+DZ305))</f>
        <v>0</v>
      </c>
      <c r="AA305">
        <f>(W305-DS305*(DX305+DY305)/1000)</f>
        <v>0</v>
      </c>
      <c r="AB305">
        <f>(-I305*44100)</f>
        <v>0</v>
      </c>
      <c r="AC305">
        <f>2*29.3*Q305*0.92*(DZ305-V305)</f>
        <v>0</v>
      </c>
      <c r="AD305">
        <f>2*0.95*5.67E-8*(((DZ305+$B$9)+273)^4-(V305+273)^4)</f>
        <v>0</v>
      </c>
      <c r="AE305">
        <f>T305+AD305+AB305+AC305</f>
        <v>0</v>
      </c>
      <c r="AF305">
        <f>DW305*AT305*(DR305-DQ305*(1000-AT305*DT305)/(1000-AT305*DS305))/(100*DK305)</f>
        <v>0</v>
      </c>
      <c r="AG305">
        <f>1000*DW305*AT305*(DS305-DT305)/(100*DK305*(1000-AT305*DS305))</f>
        <v>0</v>
      </c>
      <c r="AH305">
        <f>(AI305 - AJ305 - DX305*1E3/(8.314*(DZ305+273.15)) * AL305/DW305 * AK305) * DW305/(100*DK305) * (1000 - DT305)/1000</f>
        <v>0</v>
      </c>
      <c r="AI305">
        <v>1590.781108268272</v>
      </c>
      <c r="AJ305">
        <v>1556.964727272726</v>
      </c>
      <c r="AK305">
        <v>3.398693048322664</v>
      </c>
      <c r="AL305">
        <v>65.07899341637443</v>
      </c>
      <c r="AM305">
        <f>(AO305 - AN305 + DX305*1E3/(8.314*(DZ305+273.15)) * AQ305/DW305 * AP305) * DW305/(100*DK305) * 1000/(1000 - AO305)</f>
        <v>0</v>
      </c>
      <c r="AN305">
        <v>19.88117231643229</v>
      </c>
      <c r="AO305">
        <v>21.50398969696969</v>
      </c>
      <c r="AP305">
        <v>-0.0001030618127497077</v>
      </c>
      <c r="AQ305">
        <v>105.2538477165729</v>
      </c>
      <c r="AR305">
        <v>0</v>
      </c>
      <c r="AS305">
        <v>0</v>
      </c>
      <c r="AT305">
        <f>IF(AR305*$H$15&gt;=AV305,1.0,(AV305/(AV305-AR305*$H$15)))</f>
        <v>0</v>
      </c>
      <c r="AU305">
        <f>(AT305-1)*100</f>
        <v>0</v>
      </c>
      <c r="AV305">
        <f>MAX(0,($B$15+$C$15*EE305)/(1+$D$15*EE305)*DX305/(DZ305+273)*$E$15)</f>
        <v>0</v>
      </c>
      <c r="AW305" t="s">
        <v>437</v>
      </c>
      <c r="AX305" t="s">
        <v>437</v>
      </c>
      <c r="AY305">
        <v>0</v>
      </c>
      <c r="AZ305">
        <v>0</v>
      </c>
      <c r="BA305">
        <f>1-AY305/AZ305</f>
        <v>0</v>
      </c>
      <c r="BB305">
        <v>0</v>
      </c>
      <c r="BC305" t="s">
        <v>437</v>
      </c>
      <c r="BD305" t="s">
        <v>437</v>
      </c>
      <c r="BE305">
        <v>0</v>
      </c>
      <c r="BF305">
        <v>0</v>
      </c>
      <c r="BG305">
        <f>1-BE305/BF305</f>
        <v>0</v>
      </c>
      <c r="BH305">
        <v>0.5</v>
      </c>
      <c r="BI305">
        <f>DH305</f>
        <v>0</v>
      </c>
      <c r="BJ305">
        <f>K305</f>
        <v>0</v>
      </c>
      <c r="BK305">
        <f>BG305*BH305*BI305</f>
        <v>0</v>
      </c>
      <c r="BL305">
        <f>(BJ305-BB305)/BI305</f>
        <v>0</v>
      </c>
      <c r="BM305">
        <f>(AZ305-BF305)/BF305</f>
        <v>0</v>
      </c>
      <c r="BN305">
        <f>AY305/(BA305+AY305/BF305)</f>
        <v>0</v>
      </c>
      <c r="BO305" t="s">
        <v>437</v>
      </c>
      <c r="BP305">
        <v>0</v>
      </c>
      <c r="BQ305">
        <f>IF(BP305&lt;&gt;0, BP305, BN305)</f>
        <v>0</v>
      </c>
      <c r="BR305">
        <f>1-BQ305/BF305</f>
        <v>0</v>
      </c>
      <c r="BS305">
        <f>(BF305-BE305)/(BF305-BQ305)</f>
        <v>0</v>
      </c>
      <c r="BT305">
        <f>(AZ305-BF305)/(AZ305-BQ305)</f>
        <v>0</v>
      </c>
      <c r="BU305">
        <f>(BF305-BE305)/(BF305-AY305)</f>
        <v>0</v>
      </c>
      <c r="BV305">
        <f>(AZ305-BF305)/(AZ305-AY305)</f>
        <v>0</v>
      </c>
      <c r="BW305">
        <f>(BS305*BQ305/BE305)</f>
        <v>0</v>
      </c>
      <c r="BX305">
        <f>(1-BW305)</f>
        <v>0</v>
      </c>
      <c r="DG305">
        <f>$B$13*EF305+$C$13*EG305+$F$13*ER305*(1-EU305)</f>
        <v>0</v>
      </c>
      <c r="DH305">
        <f>DG305*DI305</f>
        <v>0</v>
      </c>
      <c r="DI305">
        <f>($B$13*$D$11+$C$13*$D$11+$F$13*((FE305+EW305)/MAX(FE305+EW305+FF305, 0.1)*$I$11+FF305/MAX(FE305+EW305+FF305, 0.1)*$J$11))/($B$13+$C$13+$F$13)</f>
        <v>0</v>
      </c>
      <c r="DJ305">
        <f>($B$13*$K$11+$C$13*$K$11+$F$13*((FE305+EW305)/MAX(FE305+EW305+FF305, 0.1)*$P$11+FF305/MAX(FE305+EW305+FF305, 0.1)*$Q$11))/($B$13+$C$13+$F$13)</f>
        <v>0</v>
      </c>
      <c r="DK305">
        <v>3.21</v>
      </c>
      <c r="DL305">
        <v>0.5</v>
      </c>
      <c r="DM305" t="s">
        <v>438</v>
      </c>
      <c r="DN305">
        <v>2</v>
      </c>
      <c r="DO305" t="b">
        <v>1</v>
      </c>
      <c r="DP305">
        <v>1759080371.5</v>
      </c>
      <c r="DQ305">
        <v>1500.25</v>
      </c>
      <c r="DR305">
        <v>1544.424444444444</v>
      </c>
      <c r="DS305">
        <v>21.5015</v>
      </c>
      <c r="DT305">
        <v>19.87559629629629</v>
      </c>
      <c r="DU305">
        <v>1500.084444444444</v>
      </c>
      <c r="DV305">
        <v>21.22055925925926</v>
      </c>
      <c r="DW305">
        <v>499.9868888888889</v>
      </c>
      <c r="DX305">
        <v>90.89091111111112</v>
      </c>
      <c r="DY305">
        <v>0.06833647777777779</v>
      </c>
      <c r="DZ305">
        <v>28.55388148148148</v>
      </c>
      <c r="EA305">
        <v>30.02338888888889</v>
      </c>
      <c r="EB305">
        <v>999.9000000000001</v>
      </c>
      <c r="EC305">
        <v>0</v>
      </c>
      <c r="ED305">
        <v>0</v>
      </c>
      <c r="EE305">
        <v>9999.51037037037</v>
      </c>
      <c r="EF305">
        <v>0</v>
      </c>
      <c r="EG305">
        <v>11.0196</v>
      </c>
      <c r="EH305">
        <v>-44.1745888888889</v>
      </c>
      <c r="EI305">
        <v>1533.216666666667</v>
      </c>
      <c r="EJ305">
        <v>1575.744074074074</v>
      </c>
      <c r="EK305">
        <v>1.625888148148148</v>
      </c>
      <c r="EL305">
        <v>1544.424444444444</v>
      </c>
      <c r="EM305">
        <v>19.87559629629629</v>
      </c>
      <c r="EN305">
        <v>1.954290370370371</v>
      </c>
      <c r="EO305">
        <v>1.806511851851852</v>
      </c>
      <c r="EP305">
        <v>17.07876666666667</v>
      </c>
      <c r="EQ305">
        <v>15.84325185185185</v>
      </c>
      <c r="ER305">
        <v>1999.964444444444</v>
      </c>
      <c r="ES305">
        <v>0.979997111111111</v>
      </c>
      <c r="ET305">
        <v>0.0200026037037037</v>
      </c>
      <c r="EU305">
        <v>0</v>
      </c>
      <c r="EV305">
        <v>484.7088888888889</v>
      </c>
      <c r="EW305">
        <v>5.00078</v>
      </c>
      <c r="EX305">
        <v>9481.421481481482</v>
      </c>
      <c r="EY305">
        <v>16379.33703703703</v>
      </c>
      <c r="EZ305">
        <v>39.65492592592592</v>
      </c>
      <c r="FA305">
        <v>40.54592592592593</v>
      </c>
      <c r="FB305">
        <v>39.87696296296296</v>
      </c>
      <c r="FC305">
        <v>40.19874074074074</v>
      </c>
      <c r="FD305">
        <v>40.67562962962963</v>
      </c>
      <c r="FE305">
        <v>1955.054444444445</v>
      </c>
      <c r="FF305">
        <v>39.9</v>
      </c>
      <c r="FG305">
        <v>0</v>
      </c>
      <c r="FH305">
        <v>1759080371</v>
      </c>
      <c r="FI305">
        <v>0</v>
      </c>
      <c r="FJ305">
        <v>484.6907307692308</v>
      </c>
      <c r="FK305">
        <v>3.73213676063439</v>
      </c>
      <c r="FL305">
        <v>54.14769221049122</v>
      </c>
      <c r="FM305">
        <v>9481.355384615385</v>
      </c>
      <c r="FN305">
        <v>15</v>
      </c>
      <c r="FO305">
        <v>0</v>
      </c>
      <c r="FP305" t="s">
        <v>439</v>
      </c>
      <c r="FQ305">
        <v>1746989605.5</v>
      </c>
      <c r="FR305">
        <v>1746989593.5</v>
      </c>
      <c r="FS305">
        <v>0</v>
      </c>
      <c r="FT305">
        <v>-0.274</v>
      </c>
      <c r="FU305">
        <v>-0.002</v>
      </c>
      <c r="FV305">
        <v>2.549</v>
      </c>
      <c r="FW305">
        <v>0.129</v>
      </c>
      <c r="FX305">
        <v>420</v>
      </c>
      <c r="FY305">
        <v>17</v>
      </c>
      <c r="FZ305">
        <v>0.02</v>
      </c>
      <c r="GA305">
        <v>0.04</v>
      </c>
      <c r="GB305">
        <v>-44.08453902439024</v>
      </c>
      <c r="GC305">
        <v>-1.359227874564573</v>
      </c>
      <c r="GD305">
        <v>0.233501603773725</v>
      </c>
      <c r="GE305">
        <v>0</v>
      </c>
      <c r="GF305">
        <v>484.5764705882353</v>
      </c>
      <c r="GG305">
        <v>2.839174943915237</v>
      </c>
      <c r="GH305">
        <v>0.3782154875428839</v>
      </c>
      <c r="GI305">
        <v>0</v>
      </c>
      <c r="GJ305">
        <v>1.624223170731707</v>
      </c>
      <c r="GK305">
        <v>0.01721811846689787</v>
      </c>
      <c r="GL305">
        <v>0.009453119871889596</v>
      </c>
      <c r="GM305">
        <v>1</v>
      </c>
      <c r="GN305">
        <v>1</v>
      </c>
      <c r="GO305">
        <v>3</v>
      </c>
      <c r="GP305" t="s">
        <v>455</v>
      </c>
      <c r="GQ305">
        <v>3.10225</v>
      </c>
      <c r="GR305">
        <v>2.72601</v>
      </c>
      <c r="GS305">
        <v>0.208996</v>
      </c>
      <c r="GT305">
        <v>0.212689</v>
      </c>
      <c r="GU305">
        <v>0.100129</v>
      </c>
      <c r="GV305">
        <v>0.096066</v>
      </c>
      <c r="GW305">
        <v>20658.1</v>
      </c>
      <c r="GX305">
        <v>18683.5</v>
      </c>
      <c r="GY305">
        <v>26680.4</v>
      </c>
      <c r="GZ305">
        <v>23953.3</v>
      </c>
      <c r="HA305">
        <v>38431.3</v>
      </c>
      <c r="HB305">
        <v>32023.3</v>
      </c>
      <c r="HC305">
        <v>46587.6</v>
      </c>
      <c r="HD305">
        <v>37898.3</v>
      </c>
      <c r="HE305">
        <v>1.86825</v>
      </c>
      <c r="HF305">
        <v>1.86217</v>
      </c>
      <c r="HG305">
        <v>0.128757</v>
      </c>
      <c r="HH305">
        <v>0</v>
      </c>
      <c r="HI305">
        <v>27.9213</v>
      </c>
      <c r="HJ305">
        <v>999.9</v>
      </c>
      <c r="HK305">
        <v>46.8</v>
      </c>
      <c r="HL305">
        <v>31.5</v>
      </c>
      <c r="HM305">
        <v>23.8992</v>
      </c>
      <c r="HN305">
        <v>61.441</v>
      </c>
      <c r="HO305">
        <v>21.8349</v>
      </c>
      <c r="HP305">
        <v>1</v>
      </c>
      <c r="HQ305">
        <v>0.150147</v>
      </c>
      <c r="HR305">
        <v>0.560948</v>
      </c>
      <c r="HS305">
        <v>20.2794</v>
      </c>
      <c r="HT305">
        <v>5.2113</v>
      </c>
      <c r="HU305">
        <v>11.98</v>
      </c>
      <c r="HV305">
        <v>4.9634</v>
      </c>
      <c r="HW305">
        <v>3.27438</v>
      </c>
      <c r="HX305">
        <v>9999</v>
      </c>
      <c r="HY305">
        <v>9999</v>
      </c>
      <c r="HZ305">
        <v>9999</v>
      </c>
      <c r="IA305">
        <v>33</v>
      </c>
      <c r="IB305">
        <v>1.86399</v>
      </c>
      <c r="IC305">
        <v>1.86012</v>
      </c>
      <c r="ID305">
        <v>1.85838</v>
      </c>
      <c r="IE305">
        <v>1.85975</v>
      </c>
      <c r="IF305">
        <v>1.85989</v>
      </c>
      <c r="IG305">
        <v>1.85837</v>
      </c>
      <c r="IH305">
        <v>1.85745</v>
      </c>
      <c r="II305">
        <v>1.85242</v>
      </c>
      <c r="IJ305">
        <v>0</v>
      </c>
      <c r="IK305">
        <v>0</v>
      </c>
      <c r="IL305">
        <v>0</v>
      </c>
      <c r="IM305">
        <v>0</v>
      </c>
      <c r="IN305" t="s">
        <v>441</v>
      </c>
      <c r="IO305" t="s">
        <v>442</v>
      </c>
      <c r="IP305" t="s">
        <v>443</v>
      </c>
      <c r="IQ305" t="s">
        <v>443</v>
      </c>
      <c r="IR305" t="s">
        <v>443</v>
      </c>
      <c r="IS305" t="s">
        <v>443</v>
      </c>
      <c r="IT305">
        <v>0</v>
      </c>
      <c r="IU305">
        <v>100</v>
      </c>
      <c r="IV305">
        <v>100</v>
      </c>
      <c r="IW305">
        <v>0.19</v>
      </c>
      <c r="IX305">
        <v>0.281</v>
      </c>
      <c r="IY305">
        <v>-0.819046093373875</v>
      </c>
      <c r="IZ305">
        <v>-0.0008311593448893811</v>
      </c>
      <c r="JA305">
        <v>1.768286430498992E-06</v>
      </c>
      <c r="JB305">
        <v>-5.176383660599935E-10</v>
      </c>
      <c r="JC305">
        <v>0.01793090377665582</v>
      </c>
      <c r="JD305">
        <v>0.002652576625932546</v>
      </c>
      <c r="JE305">
        <v>0.0004569377311329863</v>
      </c>
      <c r="JF305">
        <v>1.003524486243527E-07</v>
      </c>
      <c r="JG305">
        <v>2</v>
      </c>
      <c r="JH305">
        <v>1975</v>
      </c>
      <c r="JI305">
        <v>1</v>
      </c>
      <c r="JJ305">
        <v>26</v>
      </c>
      <c r="JK305">
        <v>201512.9</v>
      </c>
      <c r="JL305">
        <v>201513.1</v>
      </c>
      <c r="JM305">
        <v>3.31177</v>
      </c>
      <c r="JN305">
        <v>2.59644</v>
      </c>
      <c r="JO305">
        <v>1.49658</v>
      </c>
      <c r="JP305">
        <v>2.34497</v>
      </c>
      <c r="JQ305">
        <v>1.54907</v>
      </c>
      <c r="JR305">
        <v>2.45972</v>
      </c>
      <c r="JS305">
        <v>36.3635</v>
      </c>
      <c r="JT305">
        <v>24.1838</v>
      </c>
      <c r="JU305">
        <v>18</v>
      </c>
      <c r="JV305">
        <v>483.771</v>
      </c>
      <c r="JW305">
        <v>494.657</v>
      </c>
      <c r="JX305">
        <v>26.7964</v>
      </c>
      <c r="JY305">
        <v>29.1961</v>
      </c>
      <c r="JZ305">
        <v>30.0002</v>
      </c>
      <c r="KA305">
        <v>29.3768</v>
      </c>
      <c r="KB305">
        <v>29.3633</v>
      </c>
      <c r="KC305">
        <v>66.4492</v>
      </c>
      <c r="KD305">
        <v>19.3358</v>
      </c>
      <c r="KE305">
        <v>79.14100000000001</v>
      </c>
      <c r="KF305">
        <v>26.7856</v>
      </c>
      <c r="KG305">
        <v>1590.85</v>
      </c>
      <c r="KH305">
        <v>19.8242</v>
      </c>
      <c r="KI305">
        <v>101.862</v>
      </c>
      <c r="KJ305">
        <v>91.395</v>
      </c>
    </row>
    <row r="306" spans="1:296">
      <c r="A306">
        <v>288</v>
      </c>
      <c r="B306">
        <v>1759080384</v>
      </c>
      <c r="C306">
        <v>7300.900000095367</v>
      </c>
      <c r="D306" t="s">
        <v>1021</v>
      </c>
      <c r="E306" t="s">
        <v>1022</v>
      </c>
      <c r="F306">
        <v>5</v>
      </c>
      <c r="G306" t="s">
        <v>832</v>
      </c>
      <c r="H306">
        <v>1759080376.214286</v>
      </c>
      <c r="I306">
        <f>(J306)/1000</f>
        <v>0</v>
      </c>
      <c r="J306">
        <f>IF(DO306, AM306, AG306)</f>
        <v>0</v>
      </c>
      <c r="K306">
        <f>IF(DO306, AH306, AF306)</f>
        <v>0</v>
      </c>
      <c r="L306">
        <f>DQ306 - IF(AT306&gt;1, K306*DK306*100.0/(AV306), 0)</f>
        <v>0</v>
      </c>
      <c r="M306">
        <f>((S306-I306/2)*L306-K306)/(S306+I306/2)</f>
        <v>0</v>
      </c>
      <c r="N306">
        <f>M306*(DX306+DY306)/1000.0</f>
        <v>0</v>
      </c>
      <c r="O306">
        <f>(DQ306 - IF(AT306&gt;1, K306*DK306*100.0/(AV306), 0))*(DX306+DY306)/1000.0</f>
        <v>0</v>
      </c>
      <c r="P306">
        <f>2.0/((1/R306-1/Q306)+SIGN(R306)*SQRT((1/R306-1/Q306)*(1/R306-1/Q306) + 4*DL306/((DL306+1)*(DL306+1))*(2*1/R306*1/Q306-1/Q306*1/Q306)))</f>
        <v>0</v>
      </c>
      <c r="Q306">
        <f>IF(LEFT(DM306,1)&lt;&gt;"0",IF(LEFT(DM306,1)="1",3.0,DN306),$D$5+$E$5*(EE306*DX306/($K$5*1000))+$F$5*(EE306*DX306/($K$5*1000))*MAX(MIN(DK306,$J$5),$I$5)*MAX(MIN(DK306,$J$5),$I$5)+$G$5*MAX(MIN(DK306,$J$5),$I$5)*(EE306*DX306/($K$5*1000))+$H$5*(EE306*DX306/($K$5*1000))*(EE306*DX306/($K$5*1000)))</f>
        <v>0</v>
      </c>
      <c r="R306">
        <f>I306*(1000-(1000*0.61365*exp(17.502*V306/(240.97+V306))/(DX306+DY306)+DS306)/2)/(1000*0.61365*exp(17.502*V306/(240.97+V306))/(DX306+DY306)-DS306)</f>
        <v>0</v>
      </c>
      <c r="S306">
        <f>1/((DL306+1)/(P306/1.6)+1/(Q306/1.37)) + DL306/((DL306+1)/(P306/1.6) + DL306/(Q306/1.37))</f>
        <v>0</v>
      </c>
      <c r="T306">
        <f>(DG306*DJ306)</f>
        <v>0</v>
      </c>
      <c r="U306">
        <f>(DZ306+(T306+2*0.95*5.67E-8*(((DZ306+$B$9)+273)^4-(DZ306+273)^4)-44100*I306)/(1.84*29.3*Q306+8*0.95*5.67E-8*(DZ306+273)^3))</f>
        <v>0</v>
      </c>
      <c r="V306">
        <f>($C$9*EA306+$D$9*EB306+$E$9*U306)</f>
        <v>0</v>
      </c>
      <c r="W306">
        <f>0.61365*exp(17.502*V306/(240.97+V306))</f>
        <v>0</v>
      </c>
      <c r="X306">
        <f>(Y306/Z306*100)</f>
        <v>0</v>
      </c>
      <c r="Y306">
        <f>DS306*(DX306+DY306)/1000</f>
        <v>0</v>
      </c>
      <c r="Z306">
        <f>0.61365*exp(17.502*DZ306/(240.97+DZ306))</f>
        <v>0</v>
      </c>
      <c r="AA306">
        <f>(W306-DS306*(DX306+DY306)/1000)</f>
        <v>0</v>
      </c>
      <c r="AB306">
        <f>(-I306*44100)</f>
        <v>0</v>
      </c>
      <c r="AC306">
        <f>2*29.3*Q306*0.92*(DZ306-V306)</f>
        <v>0</v>
      </c>
      <c r="AD306">
        <f>2*0.95*5.67E-8*(((DZ306+$B$9)+273)^4-(V306+273)^4)</f>
        <v>0</v>
      </c>
      <c r="AE306">
        <f>T306+AD306+AB306+AC306</f>
        <v>0</v>
      </c>
      <c r="AF306">
        <f>DW306*AT306*(DR306-DQ306*(1000-AT306*DT306)/(1000-AT306*DS306))/(100*DK306)</f>
        <v>0</v>
      </c>
      <c r="AG306">
        <f>1000*DW306*AT306*(DS306-DT306)/(100*DK306*(1000-AT306*DS306))</f>
        <v>0</v>
      </c>
      <c r="AH306">
        <f>(AI306 - AJ306 - DX306*1E3/(8.314*(DZ306+273.15)) * AL306/DW306 * AK306) * DW306/(100*DK306) * (1000 - DT306)/1000</f>
        <v>0</v>
      </c>
      <c r="AI306">
        <v>1608.04707606978</v>
      </c>
      <c r="AJ306">
        <v>1574.348181818181</v>
      </c>
      <c r="AK306">
        <v>3.457976322069382</v>
      </c>
      <c r="AL306">
        <v>65.07899341637443</v>
      </c>
      <c r="AM306">
        <f>(AO306 - AN306 + DX306*1E3/(8.314*(DZ306+273.15)) * AQ306/DW306 * AP306) * DW306/(100*DK306) * 1000/(1000 - AO306)</f>
        <v>0</v>
      </c>
      <c r="AN306">
        <v>19.8838397136979</v>
      </c>
      <c r="AO306">
        <v>21.49846606060605</v>
      </c>
      <c r="AP306">
        <v>-0.0001756928376675285</v>
      </c>
      <c r="AQ306">
        <v>105.2538477165729</v>
      </c>
      <c r="AR306">
        <v>0</v>
      </c>
      <c r="AS306">
        <v>0</v>
      </c>
      <c r="AT306">
        <f>IF(AR306*$H$15&gt;=AV306,1.0,(AV306/(AV306-AR306*$H$15)))</f>
        <v>0</v>
      </c>
      <c r="AU306">
        <f>(AT306-1)*100</f>
        <v>0</v>
      </c>
      <c r="AV306">
        <f>MAX(0,($B$15+$C$15*EE306)/(1+$D$15*EE306)*DX306/(DZ306+273)*$E$15)</f>
        <v>0</v>
      </c>
      <c r="AW306" t="s">
        <v>437</v>
      </c>
      <c r="AX306" t="s">
        <v>437</v>
      </c>
      <c r="AY306">
        <v>0</v>
      </c>
      <c r="AZ306">
        <v>0</v>
      </c>
      <c r="BA306">
        <f>1-AY306/AZ306</f>
        <v>0</v>
      </c>
      <c r="BB306">
        <v>0</v>
      </c>
      <c r="BC306" t="s">
        <v>437</v>
      </c>
      <c r="BD306" t="s">
        <v>437</v>
      </c>
      <c r="BE306">
        <v>0</v>
      </c>
      <c r="BF306">
        <v>0</v>
      </c>
      <c r="BG306">
        <f>1-BE306/BF306</f>
        <v>0</v>
      </c>
      <c r="BH306">
        <v>0.5</v>
      </c>
      <c r="BI306">
        <f>DH306</f>
        <v>0</v>
      </c>
      <c r="BJ306">
        <f>K306</f>
        <v>0</v>
      </c>
      <c r="BK306">
        <f>BG306*BH306*BI306</f>
        <v>0</v>
      </c>
      <c r="BL306">
        <f>(BJ306-BB306)/BI306</f>
        <v>0</v>
      </c>
      <c r="BM306">
        <f>(AZ306-BF306)/BF306</f>
        <v>0</v>
      </c>
      <c r="BN306">
        <f>AY306/(BA306+AY306/BF306)</f>
        <v>0</v>
      </c>
      <c r="BO306" t="s">
        <v>437</v>
      </c>
      <c r="BP306">
        <v>0</v>
      </c>
      <c r="BQ306">
        <f>IF(BP306&lt;&gt;0, BP306, BN306)</f>
        <v>0</v>
      </c>
      <c r="BR306">
        <f>1-BQ306/BF306</f>
        <v>0</v>
      </c>
      <c r="BS306">
        <f>(BF306-BE306)/(BF306-BQ306)</f>
        <v>0</v>
      </c>
      <c r="BT306">
        <f>(AZ306-BF306)/(AZ306-BQ306)</f>
        <v>0</v>
      </c>
      <c r="BU306">
        <f>(BF306-BE306)/(BF306-AY306)</f>
        <v>0</v>
      </c>
      <c r="BV306">
        <f>(AZ306-BF306)/(AZ306-AY306)</f>
        <v>0</v>
      </c>
      <c r="BW306">
        <f>(BS306*BQ306/BE306)</f>
        <v>0</v>
      </c>
      <c r="BX306">
        <f>(1-BW306)</f>
        <v>0</v>
      </c>
      <c r="DG306">
        <f>$B$13*EF306+$C$13*EG306+$F$13*ER306*(1-EU306)</f>
        <v>0</v>
      </c>
      <c r="DH306">
        <f>DG306*DI306</f>
        <v>0</v>
      </c>
      <c r="DI306">
        <f>($B$13*$D$11+$C$13*$D$11+$F$13*((FE306+EW306)/MAX(FE306+EW306+FF306, 0.1)*$I$11+FF306/MAX(FE306+EW306+FF306, 0.1)*$J$11))/($B$13+$C$13+$F$13)</f>
        <v>0</v>
      </c>
      <c r="DJ306">
        <f>($B$13*$K$11+$C$13*$K$11+$F$13*((FE306+EW306)/MAX(FE306+EW306+FF306, 0.1)*$P$11+FF306/MAX(FE306+EW306+FF306, 0.1)*$Q$11))/($B$13+$C$13+$F$13)</f>
        <v>0</v>
      </c>
      <c r="DK306">
        <v>3.21</v>
      </c>
      <c r="DL306">
        <v>0.5</v>
      </c>
      <c r="DM306" t="s">
        <v>438</v>
      </c>
      <c r="DN306">
        <v>2</v>
      </c>
      <c r="DO306" t="b">
        <v>1</v>
      </c>
      <c r="DP306">
        <v>1759080376.214286</v>
      </c>
      <c r="DQ306">
        <v>1515.97</v>
      </c>
      <c r="DR306">
        <v>1560.2375</v>
      </c>
      <c r="DS306">
        <v>21.50348571428571</v>
      </c>
      <c r="DT306">
        <v>19.87936428571428</v>
      </c>
      <c r="DU306">
        <v>1515.789642857143</v>
      </c>
      <c r="DV306">
        <v>21.22250357142857</v>
      </c>
      <c r="DW306">
        <v>500.0105714285714</v>
      </c>
      <c r="DX306">
        <v>90.89081785714286</v>
      </c>
      <c r="DY306">
        <v>0.06829690357142858</v>
      </c>
      <c r="DZ306">
        <v>28.54976785714285</v>
      </c>
      <c r="EA306">
        <v>30.02080714285714</v>
      </c>
      <c r="EB306">
        <v>999.9000000000002</v>
      </c>
      <c r="EC306">
        <v>0</v>
      </c>
      <c r="ED306">
        <v>0</v>
      </c>
      <c r="EE306">
        <v>9999.551071428572</v>
      </c>
      <c r="EF306">
        <v>0</v>
      </c>
      <c r="EG306">
        <v>11.01960000000001</v>
      </c>
      <c r="EH306">
        <v>-44.26641785714286</v>
      </c>
      <c r="EI306">
        <v>1549.285714285714</v>
      </c>
      <c r="EJ306">
        <v>1591.883214285714</v>
      </c>
      <c r="EK306">
        <v>1.624120714285714</v>
      </c>
      <c r="EL306">
        <v>1560.2375</v>
      </c>
      <c r="EM306">
        <v>19.87936428571428</v>
      </c>
      <c r="EN306">
        <v>1.954469285714286</v>
      </c>
      <c r="EO306">
        <v>1.806851428571429</v>
      </c>
      <c r="EP306">
        <v>17.08021785714286</v>
      </c>
      <c r="EQ306">
        <v>15.84619642857143</v>
      </c>
      <c r="ER306">
        <v>1999.980357142857</v>
      </c>
      <c r="ES306">
        <v>0.9799972499999997</v>
      </c>
      <c r="ET306">
        <v>0.02000246785714286</v>
      </c>
      <c r="EU306">
        <v>0</v>
      </c>
      <c r="EV306">
        <v>484.9807142857143</v>
      </c>
      <c r="EW306">
        <v>5.00078</v>
      </c>
      <c r="EX306">
        <v>9485.481428571429</v>
      </c>
      <c r="EY306">
        <v>16379.46428571428</v>
      </c>
      <c r="EZ306">
        <v>39.64489285714286</v>
      </c>
      <c r="FA306">
        <v>40.54428571428571</v>
      </c>
      <c r="FB306">
        <v>39.8522857142857</v>
      </c>
      <c r="FC306">
        <v>40.20053571428571</v>
      </c>
      <c r="FD306">
        <v>40.67378571428571</v>
      </c>
      <c r="FE306">
        <v>1955.070357142857</v>
      </c>
      <c r="FF306">
        <v>39.9</v>
      </c>
      <c r="FG306">
        <v>0</v>
      </c>
      <c r="FH306">
        <v>1759080376.4</v>
      </c>
      <c r="FI306">
        <v>0</v>
      </c>
      <c r="FJ306">
        <v>485.0366</v>
      </c>
      <c r="FK306">
        <v>2.989923067676131</v>
      </c>
      <c r="FL306">
        <v>52.06769226204532</v>
      </c>
      <c r="FM306">
        <v>9486.2328</v>
      </c>
      <c r="FN306">
        <v>15</v>
      </c>
      <c r="FO306">
        <v>0</v>
      </c>
      <c r="FP306" t="s">
        <v>439</v>
      </c>
      <c r="FQ306">
        <v>1746989605.5</v>
      </c>
      <c r="FR306">
        <v>1746989593.5</v>
      </c>
      <c r="FS306">
        <v>0</v>
      </c>
      <c r="FT306">
        <v>-0.274</v>
      </c>
      <c r="FU306">
        <v>-0.002</v>
      </c>
      <c r="FV306">
        <v>2.549</v>
      </c>
      <c r="FW306">
        <v>0.129</v>
      </c>
      <c r="FX306">
        <v>420</v>
      </c>
      <c r="FY306">
        <v>17</v>
      </c>
      <c r="FZ306">
        <v>0.02</v>
      </c>
      <c r="GA306">
        <v>0.04</v>
      </c>
      <c r="GB306">
        <v>-44.17886829268293</v>
      </c>
      <c r="GC306">
        <v>-1.842654355400693</v>
      </c>
      <c r="GD306">
        <v>0.2183549978640447</v>
      </c>
      <c r="GE306">
        <v>0</v>
      </c>
      <c r="GF306">
        <v>484.7930882352941</v>
      </c>
      <c r="GG306">
        <v>3.787364406290567</v>
      </c>
      <c r="GH306">
        <v>0.432356019396806</v>
      </c>
      <c r="GI306">
        <v>0</v>
      </c>
      <c r="GJ306">
        <v>1.623722682926829</v>
      </c>
      <c r="GK306">
        <v>-0.006565505226480207</v>
      </c>
      <c r="GL306">
        <v>0.004721913122200677</v>
      </c>
      <c r="GM306">
        <v>1</v>
      </c>
      <c r="GN306">
        <v>1</v>
      </c>
      <c r="GO306">
        <v>3</v>
      </c>
      <c r="GP306" t="s">
        <v>455</v>
      </c>
      <c r="GQ306">
        <v>3.10198</v>
      </c>
      <c r="GR306">
        <v>2.72637</v>
      </c>
      <c r="GS306">
        <v>0.210355</v>
      </c>
      <c r="GT306">
        <v>0.214021</v>
      </c>
      <c r="GU306">
        <v>0.100107</v>
      </c>
      <c r="GV306">
        <v>0.0960756</v>
      </c>
      <c r="GW306">
        <v>20622.6</v>
      </c>
      <c r="GX306">
        <v>18651.8</v>
      </c>
      <c r="GY306">
        <v>26680.4</v>
      </c>
      <c r="GZ306">
        <v>23953.2</v>
      </c>
      <c r="HA306">
        <v>38432.6</v>
      </c>
      <c r="HB306">
        <v>32023.1</v>
      </c>
      <c r="HC306">
        <v>46587.8</v>
      </c>
      <c r="HD306">
        <v>37898.2</v>
      </c>
      <c r="HE306">
        <v>1.8676</v>
      </c>
      <c r="HF306">
        <v>1.86292</v>
      </c>
      <c r="HG306">
        <v>0.128824</v>
      </c>
      <c r="HH306">
        <v>0</v>
      </c>
      <c r="HI306">
        <v>27.919</v>
      </c>
      <c r="HJ306">
        <v>999.9</v>
      </c>
      <c r="HK306">
        <v>46.8</v>
      </c>
      <c r="HL306">
        <v>31.5</v>
      </c>
      <c r="HM306">
        <v>23.8983</v>
      </c>
      <c r="HN306">
        <v>61.661</v>
      </c>
      <c r="HO306">
        <v>21.9071</v>
      </c>
      <c r="HP306">
        <v>1</v>
      </c>
      <c r="HQ306">
        <v>0.150043</v>
      </c>
      <c r="HR306">
        <v>0.553164</v>
      </c>
      <c r="HS306">
        <v>20.2794</v>
      </c>
      <c r="HT306">
        <v>5.2116</v>
      </c>
      <c r="HU306">
        <v>11.98</v>
      </c>
      <c r="HV306">
        <v>4.9637</v>
      </c>
      <c r="HW306">
        <v>3.2744</v>
      </c>
      <c r="HX306">
        <v>9999</v>
      </c>
      <c r="HY306">
        <v>9999</v>
      </c>
      <c r="HZ306">
        <v>9999</v>
      </c>
      <c r="IA306">
        <v>33</v>
      </c>
      <c r="IB306">
        <v>1.864</v>
      </c>
      <c r="IC306">
        <v>1.86012</v>
      </c>
      <c r="ID306">
        <v>1.85838</v>
      </c>
      <c r="IE306">
        <v>1.85975</v>
      </c>
      <c r="IF306">
        <v>1.85989</v>
      </c>
      <c r="IG306">
        <v>1.85837</v>
      </c>
      <c r="IH306">
        <v>1.85745</v>
      </c>
      <c r="II306">
        <v>1.85242</v>
      </c>
      <c r="IJ306">
        <v>0</v>
      </c>
      <c r="IK306">
        <v>0</v>
      </c>
      <c r="IL306">
        <v>0</v>
      </c>
      <c r="IM306">
        <v>0</v>
      </c>
      <c r="IN306" t="s">
        <v>441</v>
      </c>
      <c r="IO306" t="s">
        <v>442</v>
      </c>
      <c r="IP306" t="s">
        <v>443</v>
      </c>
      <c r="IQ306" t="s">
        <v>443</v>
      </c>
      <c r="IR306" t="s">
        <v>443</v>
      </c>
      <c r="IS306" t="s">
        <v>443</v>
      </c>
      <c r="IT306">
        <v>0</v>
      </c>
      <c r="IU306">
        <v>100</v>
      </c>
      <c r="IV306">
        <v>100</v>
      </c>
      <c r="IW306">
        <v>0.21</v>
      </c>
      <c r="IX306">
        <v>0.2809</v>
      </c>
      <c r="IY306">
        <v>-0.819046093373875</v>
      </c>
      <c r="IZ306">
        <v>-0.0008311593448893811</v>
      </c>
      <c r="JA306">
        <v>1.768286430498992E-06</v>
      </c>
      <c r="JB306">
        <v>-5.176383660599935E-10</v>
      </c>
      <c r="JC306">
        <v>0.01793090377665582</v>
      </c>
      <c r="JD306">
        <v>0.002652576625932546</v>
      </c>
      <c r="JE306">
        <v>0.0004569377311329863</v>
      </c>
      <c r="JF306">
        <v>1.003524486243527E-07</v>
      </c>
      <c r="JG306">
        <v>2</v>
      </c>
      <c r="JH306">
        <v>1975</v>
      </c>
      <c r="JI306">
        <v>1</v>
      </c>
      <c r="JJ306">
        <v>26</v>
      </c>
      <c r="JK306">
        <v>201513</v>
      </c>
      <c r="JL306">
        <v>201513.2</v>
      </c>
      <c r="JM306">
        <v>3.3374</v>
      </c>
      <c r="JN306">
        <v>2.59521</v>
      </c>
      <c r="JO306">
        <v>1.49658</v>
      </c>
      <c r="JP306">
        <v>2.34497</v>
      </c>
      <c r="JQ306">
        <v>1.54907</v>
      </c>
      <c r="JR306">
        <v>2.45972</v>
      </c>
      <c r="JS306">
        <v>36.3871</v>
      </c>
      <c r="JT306">
        <v>24.1838</v>
      </c>
      <c r="JU306">
        <v>18</v>
      </c>
      <c r="JV306">
        <v>483.392</v>
      </c>
      <c r="JW306">
        <v>495.159</v>
      </c>
      <c r="JX306">
        <v>26.7788</v>
      </c>
      <c r="JY306">
        <v>29.1961</v>
      </c>
      <c r="JZ306">
        <v>30.0001</v>
      </c>
      <c r="KA306">
        <v>29.377</v>
      </c>
      <c r="KB306">
        <v>29.3639</v>
      </c>
      <c r="KC306">
        <v>66.9635</v>
      </c>
      <c r="KD306">
        <v>19.3358</v>
      </c>
      <c r="KE306">
        <v>79.14100000000001</v>
      </c>
      <c r="KF306">
        <v>26.7639</v>
      </c>
      <c r="KG306">
        <v>1604.21</v>
      </c>
      <c r="KH306">
        <v>19.8354</v>
      </c>
      <c r="KI306">
        <v>101.862</v>
      </c>
      <c r="KJ306">
        <v>91.3947</v>
      </c>
    </row>
    <row r="307" spans="1:296">
      <c r="A307">
        <v>289</v>
      </c>
      <c r="B307">
        <v>1759082360.5</v>
      </c>
      <c r="C307">
        <v>9277.400000095367</v>
      </c>
      <c r="D307" t="s">
        <v>1023</v>
      </c>
      <c r="E307" t="s">
        <v>1024</v>
      </c>
      <c r="F307">
        <v>5</v>
      </c>
      <c r="G307" t="s">
        <v>1025</v>
      </c>
      <c r="H307">
        <v>1759082352.5</v>
      </c>
      <c r="I307">
        <f>(J307)/1000</f>
        <v>0</v>
      </c>
      <c r="J307">
        <f>IF(DO307, AM307, AG307)</f>
        <v>0</v>
      </c>
      <c r="K307">
        <f>IF(DO307, AH307, AF307)</f>
        <v>0</v>
      </c>
      <c r="L307">
        <f>DQ307 - IF(AT307&gt;1, K307*DK307*100.0/(AV307), 0)</f>
        <v>0</v>
      </c>
      <c r="M307">
        <f>((S307-I307/2)*L307-K307)/(S307+I307/2)</f>
        <v>0</v>
      </c>
      <c r="N307">
        <f>M307*(DX307+DY307)/1000.0</f>
        <v>0</v>
      </c>
      <c r="O307">
        <f>(DQ307 - IF(AT307&gt;1, K307*DK307*100.0/(AV307), 0))*(DX307+DY307)/1000.0</f>
        <v>0</v>
      </c>
      <c r="P307">
        <f>2.0/((1/R307-1/Q307)+SIGN(R307)*SQRT((1/R307-1/Q307)*(1/R307-1/Q307) + 4*DL307/((DL307+1)*(DL307+1))*(2*1/R307*1/Q307-1/Q307*1/Q307)))</f>
        <v>0</v>
      </c>
      <c r="Q307">
        <f>IF(LEFT(DM307,1)&lt;&gt;"0",IF(LEFT(DM307,1)="1",3.0,DN307),$D$5+$E$5*(EE307*DX307/($K$5*1000))+$F$5*(EE307*DX307/($K$5*1000))*MAX(MIN(DK307,$J$5),$I$5)*MAX(MIN(DK307,$J$5),$I$5)+$G$5*MAX(MIN(DK307,$J$5),$I$5)*(EE307*DX307/($K$5*1000))+$H$5*(EE307*DX307/($K$5*1000))*(EE307*DX307/($K$5*1000)))</f>
        <v>0</v>
      </c>
      <c r="R307">
        <f>I307*(1000-(1000*0.61365*exp(17.502*V307/(240.97+V307))/(DX307+DY307)+DS307)/2)/(1000*0.61365*exp(17.502*V307/(240.97+V307))/(DX307+DY307)-DS307)</f>
        <v>0</v>
      </c>
      <c r="S307">
        <f>1/((DL307+1)/(P307/1.6)+1/(Q307/1.37)) + DL307/((DL307+1)/(P307/1.6) + DL307/(Q307/1.37))</f>
        <v>0</v>
      </c>
      <c r="T307">
        <f>(DG307*DJ307)</f>
        <v>0</v>
      </c>
      <c r="U307">
        <f>(DZ307+(T307+2*0.95*5.67E-8*(((DZ307+$B$9)+273)^4-(DZ307+273)^4)-44100*I307)/(1.84*29.3*Q307+8*0.95*5.67E-8*(DZ307+273)^3))</f>
        <v>0</v>
      </c>
      <c r="V307">
        <f>($C$9*EA307+$D$9*EB307+$E$9*U307)</f>
        <v>0</v>
      </c>
      <c r="W307">
        <f>0.61365*exp(17.502*V307/(240.97+V307))</f>
        <v>0</v>
      </c>
      <c r="X307">
        <f>(Y307/Z307*100)</f>
        <v>0</v>
      </c>
      <c r="Y307">
        <f>DS307*(DX307+DY307)/1000</f>
        <v>0</v>
      </c>
      <c r="Z307">
        <f>0.61365*exp(17.502*DZ307/(240.97+DZ307))</f>
        <v>0</v>
      </c>
      <c r="AA307">
        <f>(W307-DS307*(DX307+DY307)/1000)</f>
        <v>0</v>
      </c>
      <c r="AB307">
        <f>(-I307*44100)</f>
        <v>0</v>
      </c>
      <c r="AC307">
        <f>2*29.3*Q307*0.92*(DZ307-V307)</f>
        <v>0</v>
      </c>
      <c r="AD307">
        <f>2*0.95*5.67E-8*(((DZ307+$B$9)+273)^4-(V307+273)^4)</f>
        <v>0</v>
      </c>
      <c r="AE307">
        <f>T307+AD307+AB307+AC307</f>
        <v>0</v>
      </c>
      <c r="AF307">
        <f>DW307*AT307*(DR307-DQ307*(1000-AT307*DT307)/(1000-AT307*DS307))/(100*DK307)</f>
        <v>0</v>
      </c>
      <c r="AG307">
        <f>1000*DW307*AT307*(DS307-DT307)/(100*DK307*(1000-AT307*DS307))</f>
        <v>0</v>
      </c>
      <c r="AH307">
        <f>(AI307 - AJ307 - DX307*1E3/(8.314*(DZ307+273.15)) * AL307/DW307 * AK307) * DW307/(100*DK307) * (1000 - DT307)/1000</f>
        <v>0</v>
      </c>
      <c r="AI307">
        <v>427.2834103032436</v>
      </c>
      <c r="AJ307">
        <v>401.5976666666665</v>
      </c>
      <c r="AK307">
        <v>0.0003014607495975912</v>
      </c>
      <c r="AL307">
        <v>65.0844976434511</v>
      </c>
      <c r="AM307">
        <f>(AO307 - AN307 + DX307*1E3/(8.314*(DZ307+273.15)) * AQ307/DW307 * AP307) * DW307/(100*DK307) * 1000/(1000 - AO307)</f>
        <v>0</v>
      </c>
      <c r="AN307">
        <v>16.02902077333333</v>
      </c>
      <c r="AO307">
        <v>23.63040606060607</v>
      </c>
      <c r="AP307">
        <v>-3.934558947425757E-06</v>
      </c>
      <c r="AQ307">
        <v>105.27</v>
      </c>
      <c r="AR307">
        <v>0</v>
      </c>
      <c r="AS307">
        <v>0</v>
      </c>
      <c r="AT307">
        <f>IF(AR307*$H$15&gt;=AV307,1.0,(AV307/(AV307-AR307*$H$15)))</f>
        <v>0</v>
      </c>
      <c r="AU307">
        <f>(AT307-1)*100</f>
        <v>0</v>
      </c>
      <c r="AV307">
        <f>MAX(0,($B$15+$C$15*EE307)/(1+$D$15*EE307)*DX307/(DZ307+273)*$E$15)</f>
        <v>0</v>
      </c>
      <c r="AW307" t="s">
        <v>437</v>
      </c>
      <c r="AX307" t="s">
        <v>437</v>
      </c>
      <c r="AY307">
        <v>0</v>
      </c>
      <c r="AZ307">
        <v>0</v>
      </c>
      <c r="BA307">
        <f>1-AY307/AZ307</f>
        <v>0</v>
      </c>
      <c r="BB307">
        <v>0</v>
      </c>
      <c r="BC307" t="s">
        <v>437</v>
      </c>
      <c r="BD307" t="s">
        <v>437</v>
      </c>
      <c r="BE307">
        <v>0</v>
      </c>
      <c r="BF307">
        <v>0</v>
      </c>
      <c r="BG307">
        <f>1-BE307/BF307</f>
        <v>0</v>
      </c>
      <c r="BH307">
        <v>0.5</v>
      </c>
      <c r="BI307">
        <f>DH307</f>
        <v>0</v>
      </c>
      <c r="BJ307">
        <f>K307</f>
        <v>0</v>
      </c>
      <c r="BK307">
        <f>BG307*BH307*BI307</f>
        <v>0</v>
      </c>
      <c r="BL307">
        <f>(BJ307-BB307)/BI307</f>
        <v>0</v>
      </c>
      <c r="BM307">
        <f>(AZ307-BF307)/BF307</f>
        <v>0</v>
      </c>
      <c r="BN307">
        <f>AY307/(BA307+AY307/BF307)</f>
        <v>0</v>
      </c>
      <c r="BO307" t="s">
        <v>437</v>
      </c>
      <c r="BP307">
        <v>0</v>
      </c>
      <c r="BQ307">
        <f>IF(BP307&lt;&gt;0, BP307, BN307)</f>
        <v>0</v>
      </c>
      <c r="BR307">
        <f>1-BQ307/BF307</f>
        <v>0</v>
      </c>
      <c r="BS307">
        <f>(BF307-BE307)/(BF307-BQ307)</f>
        <v>0</v>
      </c>
      <c r="BT307">
        <f>(AZ307-BF307)/(AZ307-BQ307)</f>
        <v>0</v>
      </c>
      <c r="BU307">
        <f>(BF307-BE307)/(BF307-AY307)</f>
        <v>0</v>
      </c>
      <c r="BV307">
        <f>(AZ307-BF307)/(AZ307-AY307)</f>
        <v>0</v>
      </c>
      <c r="BW307">
        <f>(BS307*BQ307/BE307)</f>
        <v>0</v>
      </c>
      <c r="BX307">
        <f>(1-BW307)</f>
        <v>0</v>
      </c>
      <c r="DG307">
        <f>$B$13*EF307+$C$13*EG307+$F$13*ER307*(1-EU307)</f>
        <v>0</v>
      </c>
      <c r="DH307">
        <f>DG307*DI307</f>
        <v>0</v>
      </c>
      <c r="DI307">
        <f>($B$13*$D$11+$C$13*$D$11+$F$13*((FE307+EW307)/MAX(FE307+EW307+FF307, 0.1)*$I$11+FF307/MAX(FE307+EW307+FF307, 0.1)*$J$11))/($B$13+$C$13+$F$13)</f>
        <v>0</v>
      </c>
      <c r="DJ307">
        <f>($B$13*$K$11+$C$13*$K$11+$F$13*((FE307+EW307)/MAX(FE307+EW307+FF307, 0.1)*$P$11+FF307/MAX(FE307+EW307+FF307, 0.1)*$Q$11))/($B$13+$C$13+$F$13)</f>
        <v>0</v>
      </c>
      <c r="DK307">
        <v>5.36</v>
      </c>
      <c r="DL307">
        <v>0.5</v>
      </c>
      <c r="DM307" t="s">
        <v>438</v>
      </c>
      <c r="DN307">
        <v>2</v>
      </c>
      <c r="DO307" t="b">
        <v>1</v>
      </c>
      <c r="DP307">
        <v>1759082352.5</v>
      </c>
      <c r="DQ307">
        <v>392.1004516129032</v>
      </c>
      <c r="DR307">
        <v>420.481064516129</v>
      </c>
      <c r="DS307">
        <v>23.63680322580645</v>
      </c>
      <c r="DT307">
        <v>16.0481064516129</v>
      </c>
      <c r="DU307">
        <v>393.0044838709678</v>
      </c>
      <c r="DV307">
        <v>23.30754193548387</v>
      </c>
      <c r="DW307">
        <v>499.9892580645162</v>
      </c>
      <c r="DX307">
        <v>90.8464870967742</v>
      </c>
      <c r="DY307">
        <v>0.06694190322580645</v>
      </c>
      <c r="DZ307">
        <v>30.12357741935484</v>
      </c>
      <c r="EA307">
        <v>30.00276451612903</v>
      </c>
      <c r="EB307">
        <v>999.9000000000003</v>
      </c>
      <c r="EC307">
        <v>0</v>
      </c>
      <c r="ED307">
        <v>0</v>
      </c>
      <c r="EE307">
        <v>9997.779032258066</v>
      </c>
      <c r="EF307">
        <v>0</v>
      </c>
      <c r="EG307">
        <v>11.1107</v>
      </c>
      <c r="EH307">
        <v>-28.38059032258065</v>
      </c>
      <c r="EI307">
        <v>401.5927419354838</v>
      </c>
      <c r="EJ307">
        <v>427.3389032258065</v>
      </c>
      <c r="EK307">
        <v>7.588680322580644</v>
      </c>
      <c r="EL307">
        <v>420.481064516129</v>
      </c>
      <c r="EM307">
        <v>16.0481064516129</v>
      </c>
      <c r="EN307">
        <v>2.14732</v>
      </c>
      <c r="EO307">
        <v>1.457915161290323</v>
      </c>
      <c r="EP307">
        <v>18.57461612903226</v>
      </c>
      <c r="EQ307">
        <v>12.53378064516129</v>
      </c>
      <c r="ER307">
        <v>1999.980967741935</v>
      </c>
      <c r="ES307">
        <v>0.9800022258064516</v>
      </c>
      <c r="ET307">
        <v>0.01999807419354838</v>
      </c>
      <c r="EU307">
        <v>0</v>
      </c>
      <c r="EV307">
        <v>899.3812903225808</v>
      </c>
      <c r="EW307">
        <v>5.000779999999999</v>
      </c>
      <c r="EX307">
        <v>17397.92258064516</v>
      </c>
      <c r="EY307">
        <v>16379.48387096775</v>
      </c>
      <c r="EZ307">
        <v>38.9938064516129</v>
      </c>
      <c r="FA307">
        <v>39.72154838709677</v>
      </c>
      <c r="FB307">
        <v>39.13467741935482</v>
      </c>
      <c r="FC307">
        <v>39.48167741935483</v>
      </c>
      <c r="FD307">
        <v>40.35061290322579</v>
      </c>
      <c r="FE307">
        <v>1955.080967741935</v>
      </c>
      <c r="FF307">
        <v>39.89903225806453</v>
      </c>
      <c r="FG307">
        <v>0</v>
      </c>
      <c r="FH307">
        <v>1759082352.8</v>
      </c>
      <c r="FI307">
        <v>0</v>
      </c>
      <c r="FJ307">
        <v>899.33808</v>
      </c>
      <c r="FK307">
        <v>-2.785999997590296</v>
      </c>
      <c r="FL307">
        <v>-47.83076927486179</v>
      </c>
      <c r="FM307">
        <v>17397.388</v>
      </c>
      <c r="FN307">
        <v>15</v>
      </c>
      <c r="FO307">
        <v>0</v>
      </c>
      <c r="FP307" t="s">
        <v>439</v>
      </c>
      <c r="FQ307">
        <v>1746989605.5</v>
      </c>
      <c r="FR307">
        <v>1746989593.5</v>
      </c>
      <c r="FS307">
        <v>0</v>
      </c>
      <c r="FT307">
        <v>-0.274</v>
      </c>
      <c r="FU307">
        <v>-0.002</v>
      </c>
      <c r="FV307">
        <v>2.549</v>
      </c>
      <c r="FW307">
        <v>0.129</v>
      </c>
      <c r="FX307">
        <v>420</v>
      </c>
      <c r="FY307">
        <v>17</v>
      </c>
      <c r="FZ307">
        <v>0.02</v>
      </c>
      <c r="GA307">
        <v>0.04</v>
      </c>
      <c r="GB307">
        <v>-28.36510243902439</v>
      </c>
      <c r="GC307">
        <v>-0.293078048780526</v>
      </c>
      <c r="GD307">
        <v>0.05945253276848482</v>
      </c>
      <c r="GE307">
        <v>1</v>
      </c>
      <c r="GF307">
        <v>899.5499705882353</v>
      </c>
      <c r="GG307">
        <v>-2.964537812886001</v>
      </c>
      <c r="GH307">
        <v>0.3419338158607096</v>
      </c>
      <c r="GI307">
        <v>0</v>
      </c>
      <c r="GJ307">
        <v>7.577340731707316</v>
      </c>
      <c r="GK307">
        <v>0.207371289198623</v>
      </c>
      <c r="GL307">
        <v>0.02182557018954491</v>
      </c>
      <c r="GM307">
        <v>0</v>
      </c>
      <c r="GN307">
        <v>1</v>
      </c>
      <c r="GO307">
        <v>3</v>
      </c>
      <c r="GP307" t="s">
        <v>455</v>
      </c>
      <c r="GQ307">
        <v>3.10112</v>
      </c>
      <c r="GR307">
        <v>2.72461</v>
      </c>
      <c r="GS307">
        <v>0.0840182</v>
      </c>
      <c r="GT307">
        <v>0.0884293</v>
      </c>
      <c r="GU307">
        <v>0.10703</v>
      </c>
      <c r="GV307">
        <v>0.0823371</v>
      </c>
      <c r="GW307">
        <v>23944.8</v>
      </c>
      <c r="GX307">
        <v>21664.9</v>
      </c>
      <c r="GY307">
        <v>26704.3</v>
      </c>
      <c r="GZ307">
        <v>23988.3</v>
      </c>
      <c r="HA307">
        <v>38150.4</v>
      </c>
      <c r="HB307">
        <v>32554.1</v>
      </c>
      <c r="HC307">
        <v>46629.1</v>
      </c>
      <c r="HD307">
        <v>37962.5</v>
      </c>
      <c r="HE307">
        <v>1.87707</v>
      </c>
      <c r="HF307">
        <v>1.86262</v>
      </c>
      <c r="HG307">
        <v>0.090152</v>
      </c>
      <c r="HH307">
        <v>0</v>
      </c>
      <c r="HI307">
        <v>28.5467</v>
      </c>
      <c r="HJ307">
        <v>999.9</v>
      </c>
      <c r="HK307">
        <v>40.7</v>
      </c>
      <c r="HL307">
        <v>31.8</v>
      </c>
      <c r="HM307">
        <v>21.1527</v>
      </c>
      <c r="HN307">
        <v>61.2837</v>
      </c>
      <c r="HO307">
        <v>22.5681</v>
      </c>
      <c r="HP307">
        <v>1</v>
      </c>
      <c r="HQ307">
        <v>0.103145</v>
      </c>
      <c r="HR307">
        <v>-0.87778</v>
      </c>
      <c r="HS307">
        <v>20.2791</v>
      </c>
      <c r="HT307">
        <v>5.21564</v>
      </c>
      <c r="HU307">
        <v>11.9788</v>
      </c>
      <c r="HV307">
        <v>4.96415</v>
      </c>
      <c r="HW307">
        <v>3.27488</v>
      </c>
      <c r="HX307">
        <v>9999</v>
      </c>
      <c r="HY307">
        <v>9999</v>
      </c>
      <c r="HZ307">
        <v>9999</v>
      </c>
      <c r="IA307">
        <v>33.6</v>
      </c>
      <c r="IB307">
        <v>1.86396</v>
      </c>
      <c r="IC307">
        <v>1.86012</v>
      </c>
      <c r="ID307">
        <v>1.85837</v>
      </c>
      <c r="IE307">
        <v>1.85974</v>
      </c>
      <c r="IF307">
        <v>1.85989</v>
      </c>
      <c r="IG307">
        <v>1.85837</v>
      </c>
      <c r="IH307">
        <v>1.85745</v>
      </c>
      <c r="II307">
        <v>1.85242</v>
      </c>
      <c r="IJ307">
        <v>0</v>
      </c>
      <c r="IK307">
        <v>0</v>
      </c>
      <c r="IL307">
        <v>0</v>
      </c>
      <c r="IM307">
        <v>0</v>
      </c>
      <c r="IN307" t="s">
        <v>441</v>
      </c>
      <c r="IO307" t="s">
        <v>442</v>
      </c>
      <c r="IP307" t="s">
        <v>443</v>
      </c>
      <c r="IQ307" t="s">
        <v>443</v>
      </c>
      <c r="IR307" t="s">
        <v>443</v>
      </c>
      <c r="IS307" t="s">
        <v>443</v>
      </c>
      <c r="IT307">
        <v>0</v>
      </c>
      <c r="IU307">
        <v>100</v>
      </c>
      <c r="IV307">
        <v>100</v>
      </c>
      <c r="IW307">
        <v>-0.904</v>
      </c>
      <c r="IX307">
        <v>0.3291</v>
      </c>
      <c r="IY307">
        <v>-0.819046093373875</v>
      </c>
      <c r="IZ307">
        <v>-0.0008311593448893811</v>
      </c>
      <c r="JA307">
        <v>1.768286430498992E-06</v>
      </c>
      <c r="JB307">
        <v>-5.176383660599935E-10</v>
      </c>
      <c r="JC307">
        <v>0.01793090377665582</v>
      </c>
      <c r="JD307">
        <v>0.002652576625932546</v>
      </c>
      <c r="JE307">
        <v>0.0004569377311329863</v>
      </c>
      <c r="JF307">
        <v>1.003524486243527E-07</v>
      </c>
      <c r="JG307">
        <v>2</v>
      </c>
      <c r="JH307">
        <v>1975</v>
      </c>
      <c r="JI307">
        <v>1</v>
      </c>
      <c r="JJ307">
        <v>26</v>
      </c>
      <c r="JK307">
        <v>201545.9</v>
      </c>
      <c r="JL307">
        <v>201546.1</v>
      </c>
      <c r="JM307">
        <v>1.11816</v>
      </c>
      <c r="JN307">
        <v>2.61719</v>
      </c>
      <c r="JO307">
        <v>1.49658</v>
      </c>
      <c r="JP307">
        <v>2.34497</v>
      </c>
      <c r="JQ307">
        <v>1.54907</v>
      </c>
      <c r="JR307">
        <v>2.46948</v>
      </c>
      <c r="JS307">
        <v>36.0582</v>
      </c>
      <c r="JT307">
        <v>24.1751</v>
      </c>
      <c r="JU307">
        <v>18</v>
      </c>
      <c r="JV307">
        <v>485.307</v>
      </c>
      <c r="JW307">
        <v>491.14</v>
      </c>
      <c r="JX307">
        <v>29.4189</v>
      </c>
      <c r="JY307">
        <v>28.6291</v>
      </c>
      <c r="JZ307">
        <v>29.9999</v>
      </c>
      <c r="KA307">
        <v>28.8963</v>
      </c>
      <c r="KB307">
        <v>28.9052</v>
      </c>
      <c r="KC307">
        <v>22.478</v>
      </c>
      <c r="KD307">
        <v>22.7714</v>
      </c>
      <c r="KE307">
        <v>56.1409</v>
      </c>
      <c r="KF307">
        <v>29.4182</v>
      </c>
      <c r="KG307">
        <v>413.793</v>
      </c>
      <c r="KH307">
        <v>15.9689</v>
      </c>
      <c r="KI307">
        <v>101.953</v>
      </c>
      <c r="KJ307">
        <v>91.5416</v>
      </c>
    </row>
    <row r="308" spans="1:296">
      <c r="A308">
        <v>290</v>
      </c>
      <c r="B308">
        <v>1759082365.5</v>
      </c>
      <c r="C308">
        <v>9282.400000095367</v>
      </c>
      <c r="D308" t="s">
        <v>1026</v>
      </c>
      <c r="E308" t="s">
        <v>1027</v>
      </c>
      <c r="F308">
        <v>5</v>
      </c>
      <c r="G308" t="s">
        <v>1025</v>
      </c>
      <c r="H308">
        <v>1759082357.655172</v>
      </c>
      <c r="I308">
        <f>(J308)/1000</f>
        <v>0</v>
      </c>
      <c r="J308">
        <f>IF(DO308, AM308, AG308)</f>
        <v>0</v>
      </c>
      <c r="K308">
        <f>IF(DO308, AH308, AF308)</f>
        <v>0</v>
      </c>
      <c r="L308">
        <f>DQ308 - IF(AT308&gt;1, K308*DK308*100.0/(AV308), 0)</f>
        <v>0</v>
      </c>
      <c r="M308">
        <f>((S308-I308/2)*L308-K308)/(S308+I308/2)</f>
        <v>0</v>
      </c>
      <c r="N308">
        <f>M308*(DX308+DY308)/1000.0</f>
        <v>0</v>
      </c>
      <c r="O308">
        <f>(DQ308 - IF(AT308&gt;1, K308*DK308*100.0/(AV308), 0))*(DX308+DY308)/1000.0</f>
        <v>0</v>
      </c>
      <c r="P308">
        <f>2.0/((1/R308-1/Q308)+SIGN(R308)*SQRT((1/R308-1/Q308)*(1/R308-1/Q308) + 4*DL308/((DL308+1)*(DL308+1))*(2*1/R308*1/Q308-1/Q308*1/Q308)))</f>
        <v>0</v>
      </c>
      <c r="Q308">
        <f>IF(LEFT(DM308,1)&lt;&gt;"0",IF(LEFT(DM308,1)="1",3.0,DN308),$D$5+$E$5*(EE308*DX308/($K$5*1000))+$F$5*(EE308*DX308/($K$5*1000))*MAX(MIN(DK308,$J$5),$I$5)*MAX(MIN(DK308,$J$5),$I$5)+$G$5*MAX(MIN(DK308,$J$5),$I$5)*(EE308*DX308/($K$5*1000))+$H$5*(EE308*DX308/($K$5*1000))*(EE308*DX308/($K$5*1000)))</f>
        <v>0</v>
      </c>
      <c r="R308">
        <f>I308*(1000-(1000*0.61365*exp(17.502*V308/(240.97+V308))/(DX308+DY308)+DS308)/2)/(1000*0.61365*exp(17.502*V308/(240.97+V308))/(DX308+DY308)-DS308)</f>
        <v>0</v>
      </c>
      <c r="S308">
        <f>1/((DL308+1)/(P308/1.6)+1/(Q308/1.37)) + DL308/((DL308+1)/(P308/1.6) + DL308/(Q308/1.37))</f>
        <v>0</v>
      </c>
      <c r="T308">
        <f>(DG308*DJ308)</f>
        <v>0</v>
      </c>
      <c r="U308">
        <f>(DZ308+(T308+2*0.95*5.67E-8*(((DZ308+$B$9)+273)^4-(DZ308+273)^4)-44100*I308)/(1.84*29.3*Q308+8*0.95*5.67E-8*(DZ308+273)^3))</f>
        <v>0</v>
      </c>
      <c r="V308">
        <f>($C$9*EA308+$D$9*EB308+$E$9*U308)</f>
        <v>0</v>
      </c>
      <c r="W308">
        <f>0.61365*exp(17.502*V308/(240.97+V308))</f>
        <v>0</v>
      </c>
      <c r="X308">
        <f>(Y308/Z308*100)</f>
        <v>0</v>
      </c>
      <c r="Y308">
        <f>DS308*(DX308+DY308)/1000</f>
        <v>0</v>
      </c>
      <c r="Z308">
        <f>0.61365*exp(17.502*DZ308/(240.97+DZ308))</f>
        <v>0</v>
      </c>
      <c r="AA308">
        <f>(W308-DS308*(DX308+DY308)/1000)</f>
        <v>0</v>
      </c>
      <c r="AB308">
        <f>(-I308*44100)</f>
        <v>0</v>
      </c>
      <c r="AC308">
        <f>2*29.3*Q308*0.92*(DZ308-V308)</f>
        <v>0</v>
      </c>
      <c r="AD308">
        <f>2*0.95*5.67E-8*(((DZ308+$B$9)+273)^4-(V308+273)^4)</f>
        <v>0</v>
      </c>
      <c r="AE308">
        <f>T308+AD308+AB308+AC308</f>
        <v>0</v>
      </c>
      <c r="AF308">
        <f>DW308*AT308*(DR308-DQ308*(1000-AT308*DT308)/(1000-AT308*DS308))/(100*DK308)</f>
        <v>0</v>
      </c>
      <c r="AG308">
        <f>1000*DW308*AT308*(DS308-DT308)/(100*DK308*(1000-AT308*DS308))</f>
        <v>0</v>
      </c>
      <c r="AH308">
        <f>(AI308 - AJ308 - DX308*1E3/(8.314*(DZ308+273.15)) * AL308/DW308 * AK308) * DW308/(100*DK308) * (1000 - DT308)/1000</f>
        <v>0</v>
      </c>
      <c r="AI308">
        <v>427.4059891105338</v>
      </c>
      <c r="AJ308">
        <v>401.5200121212119</v>
      </c>
      <c r="AK308">
        <v>-0.02016936551806219</v>
      </c>
      <c r="AL308">
        <v>65.0844976434511</v>
      </c>
      <c r="AM308">
        <f>(AO308 - AN308 + DX308*1E3/(8.314*(DZ308+273.15)) * AQ308/DW308 * AP308) * DW308/(100*DK308) * 1000/(1000 - AO308)</f>
        <v>0</v>
      </c>
      <c r="AN308">
        <v>16.02780576</v>
      </c>
      <c r="AO308">
        <v>23.62856303030302</v>
      </c>
      <c r="AP308">
        <v>5.007274717578247E-05</v>
      </c>
      <c r="AQ308">
        <v>105.27</v>
      </c>
      <c r="AR308">
        <v>0</v>
      </c>
      <c r="AS308">
        <v>0</v>
      </c>
      <c r="AT308">
        <f>IF(AR308*$H$15&gt;=AV308,1.0,(AV308/(AV308-AR308*$H$15)))</f>
        <v>0</v>
      </c>
      <c r="AU308">
        <f>(AT308-1)*100</f>
        <v>0</v>
      </c>
      <c r="AV308">
        <f>MAX(0,($B$15+$C$15*EE308)/(1+$D$15*EE308)*DX308/(DZ308+273)*$E$15)</f>
        <v>0</v>
      </c>
      <c r="AW308" t="s">
        <v>437</v>
      </c>
      <c r="AX308" t="s">
        <v>437</v>
      </c>
      <c r="AY308">
        <v>0</v>
      </c>
      <c r="AZ308">
        <v>0</v>
      </c>
      <c r="BA308">
        <f>1-AY308/AZ308</f>
        <v>0</v>
      </c>
      <c r="BB308">
        <v>0</v>
      </c>
      <c r="BC308" t="s">
        <v>437</v>
      </c>
      <c r="BD308" t="s">
        <v>437</v>
      </c>
      <c r="BE308">
        <v>0</v>
      </c>
      <c r="BF308">
        <v>0</v>
      </c>
      <c r="BG308">
        <f>1-BE308/BF308</f>
        <v>0</v>
      </c>
      <c r="BH308">
        <v>0.5</v>
      </c>
      <c r="BI308">
        <f>DH308</f>
        <v>0</v>
      </c>
      <c r="BJ308">
        <f>K308</f>
        <v>0</v>
      </c>
      <c r="BK308">
        <f>BG308*BH308*BI308</f>
        <v>0</v>
      </c>
      <c r="BL308">
        <f>(BJ308-BB308)/BI308</f>
        <v>0</v>
      </c>
      <c r="BM308">
        <f>(AZ308-BF308)/BF308</f>
        <v>0</v>
      </c>
      <c r="BN308">
        <f>AY308/(BA308+AY308/BF308)</f>
        <v>0</v>
      </c>
      <c r="BO308" t="s">
        <v>437</v>
      </c>
      <c r="BP308">
        <v>0</v>
      </c>
      <c r="BQ308">
        <f>IF(BP308&lt;&gt;0, BP308, BN308)</f>
        <v>0</v>
      </c>
      <c r="BR308">
        <f>1-BQ308/BF308</f>
        <v>0</v>
      </c>
      <c r="BS308">
        <f>(BF308-BE308)/(BF308-BQ308)</f>
        <v>0</v>
      </c>
      <c r="BT308">
        <f>(AZ308-BF308)/(AZ308-BQ308)</f>
        <v>0</v>
      </c>
      <c r="BU308">
        <f>(BF308-BE308)/(BF308-AY308)</f>
        <v>0</v>
      </c>
      <c r="BV308">
        <f>(AZ308-BF308)/(AZ308-AY308)</f>
        <v>0</v>
      </c>
      <c r="BW308">
        <f>(BS308*BQ308/BE308)</f>
        <v>0</v>
      </c>
      <c r="BX308">
        <f>(1-BW308)</f>
        <v>0</v>
      </c>
      <c r="DG308">
        <f>$B$13*EF308+$C$13*EG308+$F$13*ER308*(1-EU308)</f>
        <v>0</v>
      </c>
      <c r="DH308">
        <f>DG308*DI308</f>
        <v>0</v>
      </c>
      <c r="DI308">
        <f>($B$13*$D$11+$C$13*$D$11+$F$13*((FE308+EW308)/MAX(FE308+EW308+FF308, 0.1)*$I$11+FF308/MAX(FE308+EW308+FF308, 0.1)*$J$11))/($B$13+$C$13+$F$13)</f>
        <v>0</v>
      </c>
      <c r="DJ308">
        <f>($B$13*$K$11+$C$13*$K$11+$F$13*((FE308+EW308)/MAX(FE308+EW308+FF308, 0.1)*$P$11+FF308/MAX(FE308+EW308+FF308, 0.1)*$Q$11))/($B$13+$C$13+$F$13)</f>
        <v>0</v>
      </c>
      <c r="DK308">
        <v>5.36</v>
      </c>
      <c r="DL308">
        <v>0.5</v>
      </c>
      <c r="DM308" t="s">
        <v>438</v>
      </c>
      <c r="DN308">
        <v>2</v>
      </c>
      <c r="DO308" t="b">
        <v>1</v>
      </c>
      <c r="DP308">
        <v>1759082357.655172</v>
      </c>
      <c r="DQ308">
        <v>392.0958275862069</v>
      </c>
      <c r="DR308">
        <v>420.3518275862069</v>
      </c>
      <c r="DS308">
        <v>23.63199655172414</v>
      </c>
      <c r="DT308">
        <v>16.03221034482759</v>
      </c>
      <c r="DU308">
        <v>392.9998620689655</v>
      </c>
      <c r="DV308">
        <v>23.30285172413793</v>
      </c>
      <c r="DW308">
        <v>499.9687931034482</v>
      </c>
      <c r="DX308">
        <v>90.846</v>
      </c>
      <c r="DY308">
        <v>0.06685816206896553</v>
      </c>
      <c r="DZ308">
        <v>30.12508965517242</v>
      </c>
      <c r="EA308">
        <v>30.00563793103448</v>
      </c>
      <c r="EB308">
        <v>999.9000000000002</v>
      </c>
      <c r="EC308">
        <v>0</v>
      </c>
      <c r="ED308">
        <v>0</v>
      </c>
      <c r="EE308">
        <v>9990.041379310345</v>
      </c>
      <c r="EF308">
        <v>0</v>
      </c>
      <c r="EG308">
        <v>11.11666206896552</v>
      </c>
      <c r="EH308">
        <v>-28.25601034482758</v>
      </c>
      <c r="EI308">
        <v>401.5861379310344</v>
      </c>
      <c r="EJ308">
        <v>427.2007931034482</v>
      </c>
      <c r="EK308">
        <v>7.599772068965517</v>
      </c>
      <c r="EL308">
        <v>420.3518275862069</v>
      </c>
      <c r="EM308">
        <v>16.03221034482759</v>
      </c>
      <c r="EN308">
        <v>2.146872068965517</v>
      </c>
      <c r="EO308">
        <v>1.456463448275862</v>
      </c>
      <c r="EP308">
        <v>18.57128275862069</v>
      </c>
      <c r="EQ308">
        <v>12.51861034482759</v>
      </c>
      <c r="ER308">
        <v>2000.000689655172</v>
      </c>
      <c r="ES308">
        <v>0.9800025862068966</v>
      </c>
      <c r="ET308">
        <v>0.01999771379310345</v>
      </c>
      <c r="EU308">
        <v>0</v>
      </c>
      <c r="EV308">
        <v>899.2250689655172</v>
      </c>
      <c r="EW308">
        <v>5.00078</v>
      </c>
      <c r="EX308">
        <v>17394.25172413793</v>
      </c>
      <c r="EY308">
        <v>16379.64827586207</v>
      </c>
      <c r="EZ308">
        <v>39.01279310344828</v>
      </c>
      <c r="FA308">
        <v>39.72393103448275</v>
      </c>
      <c r="FB308">
        <v>39.12889655172413</v>
      </c>
      <c r="FC308">
        <v>39.49337931034481</v>
      </c>
      <c r="FD308">
        <v>40.35320689655173</v>
      </c>
      <c r="FE308">
        <v>1955.100689655172</v>
      </c>
      <c r="FF308">
        <v>39.89689655172415</v>
      </c>
      <c r="FG308">
        <v>0</v>
      </c>
      <c r="FH308">
        <v>1759082357.6</v>
      </c>
      <c r="FI308">
        <v>0</v>
      </c>
      <c r="FJ308">
        <v>899.189</v>
      </c>
      <c r="FK308">
        <v>-1.988230768682937</v>
      </c>
      <c r="FL308">
        <v>-37.0307692638867</v>
      </c>
      <c r="FM308">
        <v>17393.976</v>
      </c>
      <c r="FN308">
        <v>15</v>
      </c>
      <c r="FO308">
        <v>0</v>
      </c>
      <c r="FP308" t="s">
        <v>439</v>
      </c>
      <c r="FQ308">
        <v>1746989605.5</v>
      </c>
      <c r="FR308">
        <v>1746989593.5</v>
      </c>
      <c r="FS308">
        <v>0</v>
      </c>
      <c r="FT308">
        <v>-0.274</v>
      </c>
      <c r="FU308">
        <v>-0.002</v>
      </c>
      <c r="FV308">
        <v>2.549</v>
      </c>
      <c r="FW308">
        <v>0.129</v>
      </c>
      <c r="FX308">
        <v>420</v>
      </c>
      <c r="FY308">
        <v>17</v>
      </c>
      <c r="FZ308">
        <v>0.02</v>
      </c>
      <c r="GA308">
        <v>0.04</v>
      </c>
      <c r="GB308">
        <v>-28.32555</v>
      </c>
      <c r="GC308">
        <v>0.8770198874297466</v>
      </c>
      <c r="GD308">
        <v>0.2366108270980007</v>
      </c>
      <c r="GE308">
        <v>0</v>
      </c>
      <c r="GF308">
        <v>899.3066470588235</v>
      </c>
      <c r="GG308">
        <v>-2.126722686077793</v>
      </c>
      <c r="GH308">
        <v>0.3010409276799582</v>
      </c>
      <c r="GI308">
        <v>0</v>
      </c>
      <c r="GJ308">
        <v>7.59091875</v>
      </c>
      <c r="GK308">
        <v>0.1213662664165011</v>
      </c>
      <c r="GL308">
        <v>0.0155744351723425</v>
      </c>
      <c r="GM308">
        <v>0</v>
      </c>
      <c r="GN308">
        <v>0</v>
      </c>
      <c r="GO308">
        <v>3</v>
      </c>
      <c r="GP308" t="s">
        <v>458</v>
      </c>
      <c r="GQ308">
        <v>3.10126</v>
      </c>
      <c r="GR308">
        <v>2.72425</v>
      </c>
      <c r="GS308">
        <v>0.0839901</v>
      </c>
      <c r="GT308">
        <v>0.0879964</v>
      </c>
      <c r="GU308">
        <v>0.107024</v>
      </c>
      <c r="GV308">
        <v>0.08232630000000001</v>
      </c>
      <c r="GW308">
        <v>23945.4</v>
      </c>
      <c r="GX308">
        <v>21675.3</v>
      </c>
      <c r="GY308">
        <v>26704.2</v>
      </c>
      <c r="GZ308">
        <v>23988.4</v>
      </c>
      <c r="HA308">
        <v>38150.7</v>
      </c>
      <c r="HB308">
        <v>32554.5</v>
      </c>
      <c r="HC308">
        <v>46629.1</v>
      </c>
      <c r="HD308">
        <v>37962.5</v>
      </c>
      <c r="HE308">
        <v>1.87733</v>
      </c>
      <c r="HF308">
        <v>1.86262</v>
      </c>
      <c r="HG308">
        <v>0.08922819999999999</v>
      </c>
      <c r="HH308">
        <v>0</v>
      </c>
      <c r="HI308">
        <v>28.5498</v>
      </c>
      <c r="HJ308">
        <v>999.9</v>
      </c>
      <c r="HK308">
        <v>40.7</v>
      </c>
      <c r="HL308">
        <v>31.8</v>
      </c>
      <c r="HM308">
        <v>21.1511</v>
      </c>
      <c r="HN308">
        <v>61.4137</v>
      </c>
      <c r="HO308">
        <v>22.48</v>
      </c>
      <c r="HP308">
        <v>1</v>
      </c>
      <c r="HQ308">
        <v>0.103077</v>
      </c>
      <c r="HR308">
        <v>-0.877004</v>
      </c>
      <c r="HS308">
        <v>20.2787</v>
      </c>
      <c r="HT308">
        <v>5.21265</v>
      </c>
      <c r="HU308">
        <v>11.9784</v>
      </c>
      <c r="HV308">
        <v>4.96345</v>
      </c>
      <c r="HW308">
        <v>3.27455</v>
      </c>
      <c r="HX308">
        <v>9999</v>
      </c>
      <c r="HY308">
        <v>9999</v>
      </c>
      <c r="HZ308">
        <v>9999</v>
      </c>
      <c r="IA308">
        <v>33.6</v>
      </c>
      <c r="IB308">
        <v>1.86398</v>
      </c>
      <c r="IC308">
        <v>1.86011</v>
      </c>
      <c r="ID308">
        <v>1.85837</v>
      </c>
      <c r="IE308">
        <v>1.85975</v>
      </c>
      <c r="IF308">
        <v>1.85989</v>
      </c>
      <c r="IG308">
        <v>1.85837</v>
      </c>
      <c r="IH308">
        <v>1.85744</v>
      </c>
      <c r="II308">
        <v>1.85242</v>
      </c>
      <c r="IJ308">
        <v>0</v>
      </c>
      <c r="IK308">
        <v>0</v>
      </c>
      <c r="IL308">
        <v>0</v>
      </c>
      <c r="IM308">
        <v>0</v>
      </c>
      <c r="IN308" t="s">
        <v>441</v>
      </c>
      <c r="IO308" t="s">
        <v>442</v>
      </c>
      <c r="IP308" t="s">
        <v>443</v>
      </c>
      <c r="IQ308" t="s">
        <v>443</v>
      </c>
      <c r="IR308" t="s">
        <v>443</v>
      </c>
      <c r="IS308" t="s">
        <v>443</v>
      </c>
      <c r="IT308">
        <v>0</v>
      </c>
      <c r="IU308">
        <v>100</v>
      </c>
      <c r="IV308">
        <v>100</v>
      </c>
      <c r="IW308">
        <v>-0.904</v>
      </c>
      <c r="IX308">
        <v>0.3291</v>
      </c>
      <c r="IY308">
        <v>-0.819046093373875</v>
      </c>
      <c r="IZ308">
        <v>-0.0008311593448893811</v>
      </c>
      <c r="JA308">
        <v>1.768286430498992E-06</v>
      </c>
      <c r="JB308">
        <v>-5.176383660599935E-10</v>
      </c>
      <c r="JC308">
        <v>0.01793090377665582</v>
      </c>
      <c r="JD308">
        <v>0.002652576625932546</v>
      </c>
      <c r="JE308">
        <v>0.0004569377311329863</v>
      </c>
      <c r="JF308">
        <v>1.003524486243527E-07</v>
      </c>
      <c r="JG308">
        <v>2</v>
      </c>
      <c r="JH308">
        <v>1975</v>
      </c>
      <c r="JI308">
        <v>1</v>
      </c>
      <c r="JJ308">
        <v>26</v>
      </c>
      <c r="JK308">
        <v>201546</v>
      </c>
      <c r="JL308">
        <v>201546.2</v>
      </c>
      <c r="JM308">
        <v>1.09131</v>
      </c>
      <c r="JN308">
        <v>2.62695</v>
      </c>
      <c r="JO308">
        <v>1.49658</v>
      </c>
      <c r="JP308">
        <v>2.34497</v>
      </c>
      <c r="JQ308">
        <v>1.54785</v>
      </c>
      <c r="JR308">
        <v>2.35107</v>
      </c>
      <c r="JS308">
        <v>36.0582</v>
      </c>
      <c r="JT308">
        <v>24.1751</v>
      </c>
      <c r="JU308">
        <v>18</v>
      </c>
      <c r="JV308">
        <v>485.438</v>
      </c>
      <c r="JW308">
        <v>491.12</v>
      </c>
      <c r="JX308">
        <v>29.4094</v>
      </c>
      <c r="JY308">
        <v>28.6267</v>
      </c>
      <c r="JZ308">
        <v>29.9999</v>
      </c>
      <c r="KA308">
        <v>28.8943</v>
      </c>
      <c r="KB308">
        <v>28.9027</v>
      </c>
      <c r="KC308">
        <v>21.9464</v>
      </c>
      <c r="KD308">
        <v>22.7714</v>
      </c>
      <c r="KE308">
        <v>56.1409</v>
      </c>
      <c r="KF308">
        <v>29.4067</v>
      </c>
      <c r="KG308">
        <v>400.43</v>
      </c>
      <c r="KH308">
        <v>15.9497</v>
      </c>
      <c r="KI308">
        <v>101.953</v>
      </c>
      <c r="KJ308">
        <v>91.54179999999999</v>
      </c>
    </row>
    <row r="309" spans="1:296">
      <c r="A309">
        <v>291</v>
      </c>
      <c r="B309">
        <v>1759082370.5</v>
      </c>
      <c r="C309">
        <v>9287.400000095367</v>
      </c>
      <c r="D309" t="s">
        <v>1028</v>
      </c>
      <c r="E309" t="s">
        <v>1029</v>
      </c>
      <c r="F309">
        <v>5</v>
      </c>
      <c r="G309" t="s">
        <v>1025</v>
      </c>
      <c r="H309">
        <v>1759082362.732143</v>
      </c>
      <c r="I309">
        <f>(J309)/1000</f>
        <v>0</v>
      </c>
      <c r="J309">
        <f>IF(DO309, AM309, AG309)</f>
        <v>0</v>
      </c>
      <c r="K309">
        <f>IF(DO309, AH309, AF309)</f>
        <v>0</v>
      </c>
      <c r="L309">
        <f>DQ309 - IF(AT309&gt;1, K309*DK309*100.0/(AV309), 0)</f>
        <v>0</v>
      </c>
      <c r="M309">
        <f>((S309-I309/2)*L309-K309)/(S309+I309/2)</f>
        <v>0</v>
      </c>
      <c r="N309">
        <f>M309*(DX309+DY309)/1000.0</f>
        <v>0</v>
      </c>
      <c r="O309">
        <f>(DQ309 - IF(AT309&gt;1, K309*DK309*100.0/(AV309), 0))*(DX309+DY309)/1000.0</f>
        <v>0</v>
      </c>
      <c r="P309">
        <f>2.0/((1/R309-1/Q309)+SIGN(R309)*SQRT((1/R309-1/Q309)*(1/R309-1/Q309) + 4*DL309/((DL309+1)*(DL309+1))*(2*1/R309*1/Q309-1/Q309*1/Q309)))</f>
        <v>0</v>
      </c>
      <c r="Q309">
        <f>IF(LEFT(DM309,1)&lt;&gt;"0",IF(LEFT(DM309,1)="1",3.0,DN309),$D$5+$E$5*(EE309*DX309/($K$5*1000))+$F$5*(EE309*DX309/($K$5*1000))*MAX(MIN(DK309,$J$5),$I$5)*MAX(MIN(DK309,$J$5),$I$5)+$G$5*MAX(MIN(DK309,$J$5),$I$5)*(EE309*DX309/($K$5*1000))+$H$5*(EE309*DX309/($K$5*1000))*(EE309*DX309/($K$5*1000)))</f>
        <v>0</v>
      </c>
      <c r="R309">
        <f>I309*(1000-(1000*0.61365*exp(17.502*V309/(240.97+V309))/(DX309+DY309)+DS309)/2)/(1000*0.61365*exp(17.502*V309/(240.97+V309))/(DX309+DY309)-DS309)</f>
        <v>0</v>
      </c>
      <c r="S309">
        <f>1/((DL309+1)/(P309/1.6)+1/(Q309/1.37)) + DL309/((DL309+1)/(P309/1.6) + DL309/(Q309/1.37))</f>
        <v>0</v>
      </c>
      <c r="T309">
        <f>(DG309*DJ309)</f>
        <v>0</v>
      </c>
      <c r="U309">
        <f>(DZ309+(T309+2*0.95*5.67E-8*(((DZ309+$B$9)+273)^4-(DZ309+273)^4)-44100*I309)/(1.84*29.3*Q309+8*0.95*5.67E-8*(DZ309+273)^3))</f>
        <v>0</v>
      </c>
      <c r="V309">
        <f>($C$9*EA309+$D$9*EB309+$E$9*U309)</f>
        <v>0</v>
      </c>
      <c r="W309">
        <f>0.61365*exp(17.502*V309/(240.97+V309))</f>
        <v>0</v>
      </c>
      <c r="X309">
        <f>(Y309/Z309*100)</f>
        <v>0</v>
      </c>
      <c r="Y309">
        <f>DS309*(DX309+DY309)/1000</f>
        <v>0</v>
      </c>
      <c r="Z309">
        <f>0.61365*exp(17.502*DZ309/(240.97+DZ309))</f>
        <v>0</v>
      </c>
      <c r="AA309">
        <f>(W309-DS309*(DX309+DY309)/1000)</f>
        <v>0</v>
      </c>
      <c r="AB309">
        <f>(-I309*44100)</f>
        <v>0</v>
      </c>
      <c r="AC309">
        <f>2*29.3*Q309*0.92*(DZ309-V309)</f>
        <v>0</v>
      </c>
      <c r="AD309">
        <f>2*0.95*5.67E-8*(((DZ309+$B$9)+273)^4-(V309+273)^4)</f>
        <v>0</v>
      </c>
      <c r="AE309">
        <f>T309+AD309+AB309+AC309</f>
        <v>0</v>
      </c>
      <c r="AF309">
        <f>DW309*AT309*(DR309-DQ309*(1000-AT309*DT309)/(1000-AT309*DS309))/(100*DK309)</f>
        <v>0</v>
      </c>
      <c r="AG309">
        <f>1000*DW309*AT309*(DS309-DT309)/(100*DK309*(1000-AT309*DS309))</f>
        <v>0</v>
      </c>
      <c r="AH309">
        <f>(AI309 - AJ309 - DX309*1E3/(8.314*(DZ309+273.15)) * AL309/DW309 * AK309) * DW309/(100*DK309) * (1000 - DT309)/1000</f>
        <v>0</v>
      </c>
      <c r="AI309">
        <v>420.5312691647793</v>
      </c>
      <c r="AJ309">
        <v>398.367636363636</v>
      </c>
      <c r="AK309">
        <v>-0.7618283966840613</v>
      </c>
      <c r="AL309">
        <v>65.0844976434511</v>
      </c>
      <c r="AM309">
        <f>(AO309 - AN309 + DX309*1E3/(8.314*(DZ309+273.15)) * AQ309/DW309 * AP309) * DW309/(100*DK309) * 1000/(1000 - AO309)</f>
        <v>0</v>
      </c>
      <c r="AN309">
        <v>16.02065976</v>
      </c>
      <c r="AO309">
        <v>23.62625515151514</v>
      </c>
      <c r="AP309">
        <v>-9.1185790190093E-07</v>
      </c>
      <c r="AQ309">
        <v>105.27</v>
      </c>
      <c r="AR309">
        <v>0</v>
      </c>
      <c r="AS309">
        <v>0</v>
      </c>
      <c r="AT309">
        <f>IF(AR309*$H$15&gt;=AV309,1.0,(AV309/(AV309-AR309*$H$15)))</f>
        <v>0</v>
      </c>
      <c r="AU309">
        <f>(AT309-1)*100</f>
        <v>0</v>
      </c>
      <c r="AV309">
        <f>MAX(0,($B$15+$C$15*EE309)/(1+$D$15*EE309)*DX309/(DZ309+273)*$E$15)</f>
        <v>0</v>
      </c>
      <c r="AW309" t="s">
        <v>437</v>
      </c>
      <c r="AX309" t="s">
        <v>437</v>
      </c>
      <c r="AY309">
        <v>0</v>
      </c>
      <c r="AZ309">
        <v>0</v>
      </c>
      <c r="BA309">
        <f>1-AY309/AZ309</f>
        <v>0</v>
      </c>
      <c r="BB309">
        <v>0</v>
      </c>
      <c r="BC309" t="s">
        <v>437</v>
      </c>
      <c r="BD309" t="s">
        <v>437</v>
      </c>
      <c r="BE309">
        <v>0</v>
      </c>
      <c r="BF309">
        <v>0</v>
      </c>
      <c r="BG309">
        <f>1-BE309/BF309</f>
        <v>0</v>
      </c>
      <c r="BH309">
        <v>0.5</v>
      </c>
      <c r="BI309">
        <f>DH309</f>
        <v>0</v>
      </c>
      <c r="BJ309">
        <f>K309</f>
        <v>0</v>
      </c>
      <c r="BK309">
        <f>BG309*BH309*BI309</f>
        <v>0</v>
      </c>
      <c r="BL309">
        <f>(BJ309-BB309)/BI309</f>
        <v>0</v>
      </c>
      <c r="BM309">
        <f>(AZ309-BF309)/BF309</f>
        <v>0</v>
      </c>
      <c r="BN309">
        <f>AY309/(BA309+AY309/BF309)</f>
        <v>0</v>
      </c>
      <c r="BO309" t="s">
        <v>437</v>
      </c>
      <c r="BP309">
        <v>0</v>
      </c>
      <c r="BQ309">
        <f>IF(BP309&lt;&gt;0, BP309, BN309)</f>
        <v>0</v>
      </c>
      <c r="BR309">
        <f>1-BQ309/BF309</f>
        <v>0</v>
      </c>
      <c r="BS309">
        <f>(BF309-BE309)/(BF309-BQ309)</f>
        <v>0</v>
      </c>
      <c r="BT309">
        <f>(AZ309-BF309)/(AZ309-BQ309)</f>
        <v>0</v>
      </c>
      <c r="BU309">
        <f>(BF309-BE309)/(BF309-AY309)</f>
        <v>0</v>
      </c>
      <c r="BV309">
        <f>(AZ309-BF309)/(AZ309-AY309)</f>
        <v>0</v>
      </c>
      <c r="BW309">
        <f>(BS309*BQ309/BE309)</f>
        <v>0</v>
      </c>
      <c r="BX309">
        <f>(1-BW309)</f>
        <v>0</v>
      </c>
      <c r="DG309">
        <f>$B$13*EF309+$C$13*EG309+$F$13*ER309*(1-EU309)</f>
        <v>0</v>
      </c>
      <c r="DH309">
        <f>DG309*DI309</f>
        <v>0</v>
      </c>
      <c r="DI309">
        <f>($B$13*$D$11+$C$13*$D$11+$F$13*((FE309+EW309)/MAX(FE309+EW309+FF309, 0.1)*$I$11+FF309/MAX(FE309+EW309+FF309, 0.1)*$J$11))/($B$13+$C$13+$F$13)</f>
        <v>0</v>
      </c>
      <c r="DJ309">
        <f>($B$13*$K$11+$C$13*$K$11+$F$13*((FE309+EW309)/MAX(FE309+EW309+FF309, 0.1)*$P$11+FF309/MAX(FE309+EW309+FF309, 0.1)*$Q$11))/($B$13+$C$13+$F$13)</f>
        <v>0</v>
      </c>
      <c r="DK309">
        <v>5.36</v>
      </c>
      <c r="DL309">
        <v>0.5</v>
      </c>
      <c r="DM309" t="s">
        <v>438</v>
      </c>
      <c r="DN309">
        <v>2</v>
      </c>
      <c r="DO309" t="b">
        <v>1</v>
      </c>
      <c r="DP309">
        <v>1759082362.732143</v>
      </c>
      <c r="DQ309">
        <v>391.6408214285713</v>
      </c>
      <c r="DR309">
        <v>417.6834642857143</v>
      </c>
      <c r="DS309">
        <v>23.62797142857142</v>
      </c>
      <c r="DT309">
        <v>16.02669642857143</v>
      </c>
      <c r="DU309">
        <v>392.545</v>
      </c>
      <c r="DV309">
        <v>23.29892857142857</v>
      </c>
      <c r="DW309">
        <v>499.9457142857144</v>
      </c>
      <c r="DX309">
        <v>90.84581785714285</v>
      </c>
      <c r="DY309">
        <v>0.06665869642857143</v>
      </c>
      <c r="DZ309">
        <v>30.125425</v>
      </c>
      <c r="EA309">
        <v>30.00372857142857</v>
      </c>
      <c r="EB309">
        <v>999.9000000000002</v>
      </c>
      <c r="EC309">
        <v>0</v>
      </c>
      <c r="ED309">
        <v>0</v>
      </c>
      <c r="EE309">
        <v>9992.942857142858</v>
      </c>
      <c r="EF309">
        <v>0</v>
      </c>
      <c r="EG309">
        <v>11.12569642857143</v>
      </c>
      <c r="EH309">
        <v>-26.04262142857143</v>
      </c>
      <c r="EI309">
        <v>401.1184285714285</v>
      </c>
      <c r="EJ309">
        <v>424.4866428571428</v>
      </c>
      <c r="EK309">
        <v>7.601272499999999</v>
      </c>
      <c r="EL309">
        <v>417.6834642857143</v>
      </c>
      <c r="EM309">
        <v>16.02669642857143</v>
      </c>
      <c r="EN309">
        <v>2.146502142857143</v>
      </c>
      <c r="EO309">
        <v>1.455958571428571</v>
      </c>
      <c r="EP309">
        <v>18.56853214285714</v>
      </c>
      <c r="EQ309">
        <v>12.51333214285714</v>
      </c>
      <c r="ER309">
        <v>2000.007142857143</v>
      </c>
      <c r="ES309">
        <v>0.9800027857142857</v>
      </c>
      <c r="ET309">
        <v>0.01999751428571429</v>
      </c>
      <c r="EU309">
        <v>0</v>
      </c>
      <c r="EV309">
        <v>899.1024285714286</v>
      </c>
      <c r="EW309">
        <v>5.00078</v>
      </c>
      <c r="EX309">
        <v>17392.225</v>
      </c>
      <c r="EY309">
        <v>16379.70714285715</v>
      </c>
      <c r="EZ309">
        <v>39.00435714285715</v>
      </c>
      <c r="FA309">
        <v>39.72075</v>
      </c>
      <c r="FB309">
        <v>39.14474999999999</v>
      </c>
      <c r="FC309">
        <v>39.48417857142857</v>
      </c>
      <c r="FD309">
        <v>40.30782142857142</v>
      </c>
      <c r="FE309">
        <v>1955.107142857143</v>
      </c>
      <c r="FF309">
        <v>39.89607142857143</v>
      </c>
      <c r="FG309">
        <v>0</v>
      </c>
      <c r="FH309">
        <v>1759082363</v>
      </c>
      <c r="FI309">
        <v>0</v>
      </c>
      <c r="FJ309">
        <v>899.0979615384615</v>
      </c>
      <c r="FK309">
        <v>-0.1961367471064613</v>
      </c>
      <c r="FL309">
        <v>-10.91282052821597</v>
      </c>
      <c r="FM309">
        <v>17392.10769230769</v>
      </c>
      <c r="FN309">
        <v>15</v>
      </c>
      <c r="FO309">
        <v>0</v>
      </c>
      <c r="FP309" t="s">
        <v>439</v>
      </c>
      <c r="FQ309">
        <v>1746989605.5</v>
      </c>
      <c r="FR309">
        <v>1746989593.5</v>
      </c>
      <c r="FS309">
        <v>0</v>
      </c>
      <c r="FT309">
        <v>-0.274</v>
      </c>
      <c r="FU309">
        <v>-0.002</v>
      </c>
      <c r="FV309">
        <v>2.549</v>
      </c>
      <c r="FW309">
        <v>0.129</v>
      </c>
      <c r="FX309">
        <v>420</v>
      </c>
      <c r="FY309">
        <v>17</v>
      </c>
      <c r="FZ309">
        <v>0.02</v>
      </c>
      <c r="GA309">
        <v>0.04</v>
      </c>
      <c r="GB309">
        <v>-26.73870731707318</v>
      </c>
      <c r="GC309">
        <v>23.13555888501729</v>
      </c>
      <c r="GD309">
        <v>2.976166391754647</v>
      </c>
      <c r="GE309">
        <v>0</v>
      </c>
      <c r="GF309">
        <v>899.1684705882353</v>
      </c>
      <c r="GG309">
        <v>-1.306493503433014</v>
      </c>
      <c r="GH309">
        <v>0.282635624424402</v>
      </c>
      <c r="GI309">
        <v>0</v>
      </c>
      <c r="GJ309">
        <v>7.600718780487804</v>
      </c>
      <c r="GK309">
        <v>0.02050557491289581</v>
      </c>
      <c r="GL309">
        <v>0.003668718919839757</v>
      </c>
      <c r="GM309">
        <v>1</v>
      </c>
      <c r="GN309">
        <v>1</v>
      </c>
      <c r="GO309">
        <v>3</v>
      </c>
      <c r="GP309" t="s">
        <v>455</v>
      </c>
      <c r="GQ309">
        <v>3.1012</v>
      </c>
      <c r="GR309">
        <v>2.72475</v>
      </c>
      <c r="GS309">
        <v>0.08339820000000001</v>
      </c>
      <c r="GT309">
        <v>0.08605699999999999</v>
      </c>
      <c r="GU309">
        <v>0.107018</v>
      </c>
      <c r="GV309">
        <v>0.082264</v>
      </c>
      <c r="GW309">
        <v>23961</v>
      </c>
      <c r="GX309">
        <v>21721.5</v>
      </c>
      <c r="GY309">
        <v>26704.4</v>
      </c>
      <c r="GZ309">
        <v>23988.5</v>
      </c>
      <c r="HA309">
        <v>38150.9</v>
      </c>
      <c r="HB309">
        <v>32556.4</v>
      </c>
      <c r="HC309">
        <v>46629.2</v>
      </c>
      <c r="HD309">
        <v>37962.4</v>
      </c>
      <c r="HE309">
        <v>1.8774</v>
      </c>
      <c r="HF309">
        <v>1.8625</v>
      </c>
      <c r="HG309">
        <v>0.0885054</v>
      </c>
      <c r="HH309">
        <v>0</v>
      </c>
      <c r="HI309">
        <v>28.5528</v>
      </c>
      <c r="HJ309">
        <v>999.9</v>
      </c>
      <c r="HK309">
        <v>40.7</v>
      </c>
      <c r="HL309">
        <v>31.8</v>
      </c>
      <c r="HM309">
        <v>21.1502</v>
      </c>
      <c r="HN309">
        <v>61.2437</v>
      </c>
      <c r="HO309">
        <v>22.4399</v>
      </c>
      <c r="HP309">
        <v>1</v>
      </c>
      <c r="HQ309">
        <v>0.103039</v>
      </c>
      <c r="HR309">
        <v>-0.8970939999999999</v>
      </c>
      <c r="HS309">
        <v>20.2785</v>
      </c>
      <c r="HT309">
        <v>5.2119</v>
      </c>
      <c r="HU309">
        <v>11.9788</v>
      </c>
      <c r="HV309">
        <v>4.96315</v>
      </c>
      <c r="HW309">
        <v>3.27438</v>
      </c>
      <c r="HX309">
        <v>9999</v>
      </c>
      <c r="HY309">
        <v>9999</v>
      </c>
      <c r="HZ309">
        <v>9999</v>
      </c>
      <c r="IA309">
        <v>33.6</v>
      </c>
      <c r="IB309">
        <v>1.86397</v>
      </c>
      <c r="IC309">
        <v>1.8601</v>
      </c>
      <c r="ID309">
        <v>1.85837</v>
      </c>
      <c r="IE309">
        <v>1.85974</v>
      </c>
      <c r="IF309">
        <v>1.85989</v>
      </c>
      <c r="IG309">
        <v>1.85837</v>
      </c>
      <c r="IH309">
        <v>1.85744</v>
      </c>
      <c r="II309">
        <v>1.85241</v>
      </c>
      <c r="IJ309">
        <v>0</v>
      </c>
      <c r="IK309">
        <v>0</v>
      </c>
      <c r="IL309">
        <v>0</v>
      </c>
      <c r="IM309">
        <v>0</v>
      </c>
      <c r="IN309" t="s">
        <v>441</v>
      </c>
      <c r="IO309" t="s">
        <v>442</v>
      </c>
      <c r="IP309" t="s">
        <v>443</v>
      </c>
      <c r="IQ309" t="s">
        <v>443</v>
      </c>
      <c r="IR309" t="s">
        <v>443</v>
      </c>
      <c r="IS309" t="s">
        <v>443</v>
      </c>
      <c r="IT309">
        <v>0</v>
      </c>
      <c r="IU309">
        <v>100</v>
      </c>
      <c r="IV309">
        <v>100</v>
      </c>
      <c r="IW309">
        <v>-0.906</v>
      </c>
      <c r="IX309">
        <v>0.329</v>
      </c>
      <c r="IY309">
        <v>-0.819046093373875</v>
      </c>
      <c r="IZ309">
        <v>-0.0008311593448893811</v>
      </c>
      <c r="JA309">
        <v>1.768286430498992E-06</v>
      </c>
      <c r="JB309">
        <v>-5.176383660599935E-10</v>
      </c>
      <c r="JC309">
        <v>0.01793090377665582</v>
      </c>
      <c r="JD309">
        <v>0.002652576625932546</v>
      </c>
      <c r="JE309">
        <v>0.0004569377311329863</v>
      </c>
      <c r="JF309">
        <v>1.003524486243527E-07</v>
      </c>
      <c r="JG309">
        <v>2</v>
      </c>
      <c r="JH309">
        <v>1975</v>
      </c>
      <c r="JI309">
        <v>1</v>
      </c>
      <c r="JJ309">
        <v>26</v>
      </c>
      <c r="JK309">
        <v>201546.1</v>
      </c>
      <c r="JL309">
        <v>201546.3</v>
      </c>
      <c r="JM309">
        <v>1.05957</v>
      </c>
      <c r="JN309">
        <v>2.62207</v>
      </c>
      <c r="JO309">
        <v>1.49658</v>
      </c>
      <c r="JP309">
        <v>2.34497</v>
      </c>
      <c r="JQ309">
        <v>1.54907</v>
      </c>
      <c r="JR309">
        <v>2.44263</v>
      </c>
      <c r="JS309">
        <v>36.0582</v>
      </c>
      <c r="JT309">
        <v>24.1751</v>
      </c>
      <c r="JU309">
        <v>18</v>
      </c>
      <c r="JV309">
        <v>485.464</v>
      </c>
      <c r="JW309">
        <v>491.024</v>
      </c>
      <c r="JX309">
        <v>29.4006</v>
      </c>
      <c r="JY309">
        <v>28.6266</v>
      </c>
      <c r="JZ309">
        <v>29.9999</v>
      </c>
      <c r="KA309">
        <v>28.8919</v>
      </c>
      <c r="KB309">
        <v>28.9011</v>
      </c>
      <c r="KC309">
        <v>21.3092</v>
      </c>
      <c r="KD309">
        <v>23.0576</v>
      </c>
      <c r="KE309">
        <v>55.7654</v>
      </c>
      <c r="KF309">
        <v>29.402</v>
      </c>
      <c r="KG309">
        <v>380.313</v>
      </c>
      <c r="KH309">
        <v>15.9416</v>
      </c>
      <c r="KI309">
        <v>101.953</v>
      </c>
      <c r="KJ309">
        <v>91.54170000000001</v>
      </c>
    </row>
    <row r="310" spans="1:296">
      <c r="A310">
        <v>292</v>
      </c>
      <c r="B310">
        <v>1759082375.5</v>
      </c>
      <c r="C310">
        <v>9292.400000095367</v>
      </c>
      <c r="D310" t="s">
        <v>1030</v>
      </c>
      <c r="E310" t="s">
        <v>1031</v>
      </c>
      <c r="F310">
        <v>5</v>
      </c>
      <c r="G310" t="s">
        <v>1025</v>
      </c>
      <c r="H310">
        <v>1759082368</v>
      </c>
      <c r="I310">
        <f>(J310)/1000</f>
        <v>0</v>
      </c>
      <c r="J310">
        <f>IF(DO310, AM310, AG310)</f>
        <v>0</v>
      </c>
      <c r="K310">
        <f>IF(DO310, AH310, AF310)</f>
        <v>0</v>
      </c>
      <c r="L310">
        <f>DQ310 - IF(AT310&gt;1, K310*DK310*100.0/(AV310), 0)</f>
        <v>0</v>
      </c>
      <c r="M310">
        <f>((S310-I310/2)*L310-K310)/(S310+I310/2)</f>
        <v>0</v>
      </c>
      <c r="N310">
        <f>M310*(DX310+DY310)/1000.0</f>
        <v>0</v>
      </c>
      <c r="O310">
        <f>(DQ310 - IF(AT310&gt;1, K310*DK310*100.0/(AV310), 0))*(DX310+DY310)/1000.0</f>
        <v>0</v>
      </c>
      <c r="P310">
        <f>2.0/((1/R310-1/Q310)+SIGN(R310)*SQRT((1/R310-1/Q310)*(1/R310-1/Q310) + 4*DL310/((DL310+1)*(DL310+1))*(2*1/R310*1/Q310-1/Q310*1/Q310)))</f>
        <v>0</v>
      </c>
      <c r="Q310">
        <f>IF(LEFT(DM310,1)&lt;&gt;"0",IF(LEFT(DM310,1)="1",3.0,DN310),$D$5+$E$5*(EE310*DX310/($K$5*1000))+$F$5*(EE310*DX310/($K$5*1000))*MAX(MIN(DK310,$J$5),$I$5)*MAX(MIN(DK310,$J$5),$I$5)+$G$5*MAX(MIN(DK310,$J$5),$I$5)*(EE310*DX310/($K$5*1000))+$H$5*(EE310*DX310/($K$5*1000))*(EE310*DX310/($K$5*1000)))</f>
        <v>0</v>
      </c>
      <c r="R310">
        <f>I310*(1000-(1000*0.61365*exp(17.502*V310/(240.97+V310))/(DX310+DY310)+DS310)/2)/(1000*0.61365*exp(17.502*V310/(240.97+V310))/(DX310+DY310)-DS310)</f>
        <v>0</v>
      </c>
      <c r="S310">
        <f>1/((DL310+1)/(P310/1.6)+1/(Q310/1.37)) + DL310/((DL310+1)/(P310/1.6) + DL310/(Q310/1.37))</f>
        <v>0</v>
      </c>
      <c r="T310">
        <f>(DG310*DJ310)</f>
        <v>0</v>
      </c>
      <c r="U310">
        <f>(DZ310+(T310+2*0.95*5.67E-8*(((DZ310+$B$9)+273)^4-(DZ310+273)^4)-44100*I310)/(1.84*29.3*Q310+8*0.95*5.67E-8*(DZ310+273)^3))</f>
        <v>0</v>
      </c>
      <c r="V310">
        <f>($C$9*EA310+$D$9*EB310+$E$9*U310)</f>
        <v>0</v>
      </c>
      <c r="W310">
        <f>0.61365*exp(17.502*V310/(240.97+V310))</f>
        <v>0</v>
      </c>
      <c r="X310">
        <f>(Y310/Z310*100)</f>
        <v>0</v>
      </c>
      <c r="Y310">
        <f>DS310*(DX310+DY310)/1000</f>
        <v>0</v>
      </c>
      <c r="Z310">
        <f>0.61365*exp(17.502*DZ310/(240.97+DZ310))</f>
        <v>0</v>
      </c>
      <c r="AA310">
        <f>(W310-DS310*(DX310+DY310)/1000)</f>
        <v>0</v>
      </c>
      <c r="AB310">
        <f>(-I310*44100)</f>
        <v>0</v>
      </c>
      <c r="AC310">
        <f>2*29.3*Q310*0.92*(DZ310-V310)</f>
        <v>0</v>
      </c>
      <c r="AD310">
        <f>2*0.95*5.67E-8*(((DZ310+$B$9)+273)^4-(V310+273)^4)</f>
        <v>0</v>
      </c>
      <c r="AE310">
        <f>T310+AD310+AB310+AC310</f>
        <v>0</v>
      </c>
      <c r="AF310">
        <f>DW310*AT310*(DR310-DQ310*(1000-AT310*DT310)/(1000-AT310*DS310))/(100*DK310)</f>
        <v>0</v>
      </c>
      <c r="AG310">
        <f>1000*DW310*AT310*(DS310-DT310)/(100*DK310*(1000-AT310*DS310))</f>
        <v>0</v>
      </c>
      <c r="AH310">
        <f>(AI310 - AJ310 - DX310*1E3/(8.314*(DZ310+273.15)) * AL310/DW310 * AK310) * DW310/(100*DK310) * (1000 - DT310)/1000</f>
        <v>0</v>
      </c>
      <c r="AI310">
        <v>406.4020781741867</v>
      </c>
      <c r="AJ310">
        <v>389.7420848484849</v>
      </c>
      <c r="AK310">
        <v>-1.843948533512775</v>
      </c>
      <c r="AL310">
        <v>65.0844976434511</v>
      </c>
      <c r="AM310">
        <f>(AO310 - AN310 + DX310*1E3/(8.314*(DZ310+273.15)) * AQ310/DW310 * AP310) * DW310/(100*DK310) * 1000/(1000 - AO310)</f>
        <v>0</v>
      </c>
      <c r="AN310">
        <v>15.97289229333333</v>
      </c>
      <c r="AO310">
        <v>23.61263212121213</v>
      </c>
      <c r="AP310">
        <v>-0.0001138319375329137</v>
      </c>
      <c r="AQ310">
        <v>105.27</v>
      </c>
      <c r="AR310">
        <v>0</v>
      </c>
      <c r="AS310">
        <v>0</v>
      </c>
      <c r="AT310">
        <f>IF(AR310*$H$15&gt;=AV310,1.0,(AV310/(AV310-AR310*$H$15)))</f>
        <v>0</v>
      </c>
      <c r="AU310">
        <f>(AT310-1)*100</f>
        <v>0</v>
      </c>
      <c r="AV310">
        <f>MAX(0,($B$15+$C$15*EE310)/(1+$D$15*EE310)*DX310/(DZ310+273)*$E$15)</f>
        <v>0</v>
      </c>
      <c r="AW310" t="s">
        <v>437</v>
      </c>
      <c r="AX310" t="s">
        <v>437</v>
      </c>
      <c r="AY310">
        <v>0</v>
      </c>
      <c r="AZ310">
        <v>0</v>
      </c>
      <c r="BA310">
        <f>1-AY310/AZ310</f>
        <v>0</v>
      </c>
      <c r="BB310">
        <v>0</v>
      </c>
      <c r="BC310" t="s">
        <v>437</v>
      </c>
      <c r="BD310" t="s">
        <v>437</v>
      </c>
      <c r="BE310">
        <v>0</v>
      </c>
      <c r="BF310">
        <v>0</v>
      </c>
      <c r="BG310">
        <f>1-BE310/BF310</f>
        <v>0</v>
      </c>
      <c r="BH310">
        <v>0.5</v>
      </c>
      <c r="BI310">
        <f>DH310</f>
        <v>0</v>
      </c>
      <c r="BJ310">
        <f>K310</f>
        <v>0</v>
      </c>
      <c r="BK310">
        <f>BG310*BH310*BI310</f>
        <v>0</v>
      </c>
      <c r="BL310">
        <f>(BJ310-BB310)/BI310</f>
        <v>0</v>
      </c>
      <c r="BM310">
        <f>(AZ310-BF310)/BF310</f>
        <v>0</v>
      </c>
      <c r="BN310">
        <f>AY310/(BA310+AY310/BF310)</f>
        <v>0</v>
      </c>
      <c r="BO310" t="s">
        <v>437</v>
      </c>
      <c r="BP310">
        <v>0</v>
      </c>
      <c r="BQ310">
        <f>IF(BP310&lt;&gt;0, BP310, BN310)</f>
        <v>0</v>
      </c>
      <c r="BR310">
        <f>1-BQ310/BF310</f>
        <v>0</v>
      </c>
      <c r="BS310">
        <f>(BF310-BE310)/(BF310-BQ310)</f>
        <v>0</v>
      </c>
      <c r="BT310">
        <f>(AZ310-BF310)/(AZ310-BQ310)</f>
        <v>0</v>
      </c>
      <c r="BU310">
        <f>(BF310-BE310)/(BF310-AY310)</f>
        <v>0</v>
      </c>
      <c r="BV310">
        <f>(AZ310-BF310)/(AZ310-AY310)</f>
        <v>0</v>
      </c>
      <c r="BW310">
        <f>(BS310*BQ310/BE310)</f>
        <v>0</v>
      </c>
      <c r="BX310">
        <f>(1-BW310)</f>
        <v>0</v>
      </c>
      <c r="DG310">
        <f>$B$13*EF310+$C$13*EG310+$F$13*ER310*(1-EU310)</f>
        <v>0</v>
      </c>
      <c r="DH310">
        <f>DG310*DI310</f>
        <v>0</v>
      </c>
      <c r="DI310">
        <f>($B$13*$D$11+$C$13*$D$11+$F$13*((FE310+EW310)/MAX(FE310+EW310+FF310, 0.1)*$I$11+FF310/MAX(FE310+EW310+FF310, 0.1)*$J$11))/($B$13+$C$13+$F$13)</f>
        <v>0</v>
      </c>
      <c r="DJ310">
        <f>($B$13*$K$11+$C$13*$K$11+$F$13*((FE310+EW310)/MAX(FE310+EW310+FF310, 0.1)*$P$11+FF310/MAX(FE310+EW310+FF310, 0.1)*$Q$11))/($B$13+$C$13+$F$13)</f>
        <v>0</v>
      </c>
      <c r="DK310">
        <v>5.36</v>
      </c>
      <c r="DL310">
        <v>0.5</v>
      </c>
      <c r="DM310" t="s">
        <v>438</v>
      </c>
      <c r="DN310">
        <v>2</v>
      </c>
      <c r="DO310" t="b">
        <v>1</v>
      </c>
      <c r="DP310">
        <v>1759082368</v>
      </c>
      <c r="DQ310">
        <v>389.0282592592593</v>
      </c>
      <c r="DR310">
        <v>410.1245185185185</v>
      </c>
      <c r="DS310">
        <v>23.62404814814815</v>
      </c>
      <c r="DT310">
        <v>16.01042962962963</v>
      </c>
      <c r="DU310">
        <v>389.9331851851852</v>
      </c>
      <c r="DV310">
        <v>23.2951037037037</v>
      </c>
      <c r="DW310">
        <v>499.9523333333333</v>
      </c>
      <c r="DX310">
        <v>90.84571111111111</v>
      </c>
      <c r="DY310">
        <v>0.06651667407407408</v>
      </c>
      <c r="DZ310">
        <v>30.12438518518518</v>
      </c>
      <c r="EA310">
        <v>29.99894074074074</v>
      </c>
      <c r="EB310">
        <v>999.9000000000001</v>
      </c>
      <c r="EC310">
        <v>0</v>
      </c>
      <c r="ED310">
        <v>0</v>
      </c>
      <c r="EE310">
        <v>9994.255555555557</v>
      </c>
      <c r="EF310">
        <v>0</v>
      </c>
      <c r="EG310">
        <v>11.13338888888889</v>
      </c>
      <c r="EH310">
        <v>-21.0963037037037</v>
      </c>
      <c r="EI310">
        <v>398.441037037037</v>
      </c>
      <c r="EJ310">
        <v>416.7978888888888</v>
      </c>
      <c r="EK310">
        <v>7.613623333333333</v>
      </c>
      <c r="EL310">
        <v>410.1245185185185</v>
      </c>
      <c r="EM310">
        <v>16.01042962962963</v>
      </c>
      <c r="EN310">
        <v>2.146142962962963</v>
      </c>
      <c r="EO310">
        <v>1.454478148148148</v>
      </c>
      <c r="EP310">
        <v>18.56585185185185</v>
      </c>
      <c r="EQ310">
        <v>12.49782962962963</v>
      </c>
      <c r="ER310">
        <v>2000.012962962962</v>
      </c>
      <c r="ES310">
        <v>0.9800028888888889</v>
      </c>
      <c r="ET310">
        <v>0.01999741111111111</v>
      </c>
      <c r="EU310">
        <v>0</v>
      </c>
      <c r="EV310">
        <v>899.039962962963</v>
      </c>
      <c r="EW310">
        <v>5.00078</v>
      </c>
      <c r="EX310">
        <v>17390.09629629629</v>
      </c>
      <c r="EY310">
        <v>16379.75185185185</v>
      </c>
      <c r="EZ310">
        <v>39.01840740740741</v>
      </c>
      <c r="FA310">
        <v>39.71966666666667</v>
      </c>
      <c r="FB310">
        <v>39.13166666666666</v>
      </c>
      <c r="FC310">
        <v>39.49748148148147</v>
      </c>
      <c r="FD310">
        <v>40.28222222222222</v>
      </c>
      <c r="FE310">
        <v>1955.112962962963</v>
      </c>
      <c r="FF310">
        <v>39.89407407407408</v>
      </c>
      <c r="FG310">
        <v>0</v>
      </c>
      <c r="FH310">
        <v>1759082367.8</v>
      </c>
      <c r="FI310">
        <v>0</v>
      </c>
      <c r="FJ310">
        <v>899.0247307692308</v>
      </c>
      <c r="FK310">
        <v>-1.136239324433381</v>
      </c>
      <c r="FL310">
        <v>-31.15897433627282</v>
      </c>
      <c r="FM310">
        <v>17389.67692307692</v>
      </c>
      <c r="FN310">
        <v>15</v>
      </c>
      <c r="FO310">
        <v>0</v>
      </c>
      <c r="FP310" t="s">
        <v>439</v>
      </c>
      <c r="FQ310">
        <v>1746989605.5</v>
      </c>
      <c r="FR310">
        <v>1746989593.5</v>
      </c>
      <c r="FS310">
        <v>0</v>
      </c>
      <c r="FT310">
        <v>-0.274</v>
      </c>
      <c r="FU310">
        <v>-0.002</v>
      </c>
      <c r="FV310">
        <v>2.549</v>
      </c>
      <c r="FW310">
        <v>0.129</v>
      </c>
      <c r="FX310">
        <v>420</v>
      </c>
      <c r="FY310">
        <v>17</v>
      </c>
      <c r="FZ310">
        <v>0.02</v>
      </c>
      <c r="GA310">
        <v>0.04</v>
      </c>
      <c r="GB310">
        <v>-23.5508725</v>
      </c>
      <c r="GC310">
        <v>54.8658990619137</v>
      </c>
      <c r="GD310">
        <v>5.731597355885508</v>
      </c>
      <c r="GE310">
        <v>0</v>
      </c>
      <c r="GF310">
        <v>899.086911764706</v>
      </c>
      <c r="GG310">
        <v>-0.305255923611933</v>
      </c>
      <c r="GH310">
        <v>0.2745281907357611</v>
      </c>
      <c r="GI310">
        <v>1</v>
      </c>
      <c r="GJ310">
        <v>7.6083325</v>
      </c>
      <c r="GK310">
        <v>0.1189634521576017</v>
      </c>
      <c r="GL310">
        <v>0.01455458978295159</v>
      </c>
      <c r="GM310">
        <v>0</v>
      </c>
      <c r="GN310">
        <v>1</v>
      </c>
      <c r="GO310">
        <v>3</v>
      </c>
      <c r="GP310" t="s">
        <v>455</v>
      </c>
      <c r="GQ310">
        <v>3.10098</v>
      </c>
      <c r="GR310">
        <v>2.72493</v>
      </c>
      <c r="GS310">
        <v>0.081932</v>
      </c>
      <c r="GT310">
        <v>0.08353720000000001</v>
      </c>
      <c r="GU310">
        <v>0.106967</v>
      </c>
      <c r="GV310">
        <v>0.0820453</v>
      </c>
      <c r="GW310">
        <v>23999.3</v>
      </c>
      <c r="GX310">
        <v>21781.5</v>
      </c>
      <c r="GY310">
        <v>26704.3</v>
      </c>
      <c r="GZ310">
        <v>23988.6</v>
      </c>
      <c r="HA310">
        <v>38152.8</v>
      </c>
      <c r="HB310">
        <v>32564.1</v>
      </c>
      <c r="HC310">
        <v>46629</v>
      </c>
      <c r="HD310">
        <v>37962.6</v>
      </c>
      <c r="HE310">
        <v>1.87692</v>
      </c>
      <c r="HF310">
        <v>1.8627</v>
      </c>
      <c r="HG310">
        <v>0.08815530000000001</v>
      </c>
      <c r="HH310">
        <v>0</v>
      </c>
      <c r="HI310">
        <v>28.5547</v>
      </c>
      <c r="HJ310">
        <v>999.9</v>
      </c>
      <c r="HK310">
        <v>40.7</v>
      </c>
      <c r="HL310">
        <v>31.8</v>
      </c>
      <c r="HM310">
        <v>21.1534</v>
      </c>
      <c r="HN310">
        <v>61.1337</v>
      </c>
      <c r="HO310">
        <v>22.6683</v>
      </c>
      <c r="HP310">
        <v>1</v>
      </c>
      <c r="HQ310">
        <v>0.102673</v>
      </c>
      <c r="HR310">
        <v>-0.941767</v>
      </c>
      <c r="HS310">
        <v>20.2784</v>
      </c>
      <c r="HT310">
        <v>5.2122</v>
      </c>
      <c r="HU310">
        <v>11.9787</v>
      </c>
      <c r="HV310">
        <v>4.9635</v>
      </c>
      <c r="HW310">
        <v>3.27438</v>
      </c>
      <c r="HX310">
        <v>9999</v>
      </c>
      <c r="HY310">
        <v>9999</v>
      </c>
      <c r="HZ310">
        <v>9999</v>
      </c>
      <c r="IA310">
        <v>33.6</v>
      </c>
      <c r="IB310">
        <v>1.86398</v>
      </c>
      <c r="IC310">
        <v>1.86013</v>
      </c>
      <c r="ID310">
        <v>1.85837</v>
      </c>
      <c r="IE310">
        <v>1.85974</v>
      </c>
      <c r="IF310">
        <v>1.85989</v>
      </c>
      <c r="IG310">
        <v>1.85837</v>
      </c>
      <c r="IH310">
        <v>1.85745</v>
      </c>
      <c r="II310">
        <v>1.85242</v>
      </c>
      <c r="IJ310">
        <v>0</v>
      </c>
      <c r="IK310">
        <v>0</v>
      </c>
      <c r="IL310">
        <v>0</v>
      </c>
      <c r="IM310">
        <v>0</v>
      </c>
      <c r="IN310" t="s">
        <v>441</v>
      </c>
      <c r="IO310" t="s">
        <v>442</v>
      </c>
      <c r="IP310" t="s">
        <v>443</v>
      </c>
      <c r="IQ310" t="s">
        <v>443</v>
      </c>
      <c r="IR310" t="s">
        <v>443</v>
      </c>
      <c r="IS310" t="s">
        <v>443</v>
      </c>
      <c r="IT310">
        <v>0</v>
      </c>
      <c r="IU310">
        <v>100</v>
      </c>
      <c r="IV310">
        <v>100</v>
      </c>
      <c r="IW310">
        <v>-0.908</v>
      </c>
      <c r="IX310">
        <v>0.3286</v>
      </c>
      <c r="IY310">
        <v>-0.819046093373875</v>
      </c>
      <c r="IZ310">
        <v>-0.0008311593448893811</v>
      </c>
      <c r="JA310">
        <v>1.768286430498992E-06</v>
      </c>
      <c r="JB310">
        <v>-5.176383660599935E-10</v>
      </c>
      <c r="JC310">
        <v>0.01793090377665582</v>
      </c>
      <c r="JD310">
        <v>0.002652576625932546</v>
      </c>
      <c r="JE310">
        <v>0.0004569377311329863</v>
      </c>
      <c r="JF310">
        <v>1.003524486243527E-07</v>
      </c>
      <c r="JG310">
        <v>2</v>
      </c>
      <c r="JH310">
        <v>1975</v>
      </c>
      <c r="JI310">
        <v>1</v>
      </c>
      <c r="JJ310">
        <v>26</v>
      </c>
      <c r="JK310">
        <v>201546.2</v>
      </c>
      <c r="JL310">
        <v>201546.4</v>
      </c>
      <c r="JM310">
        <v>1.02173</v>
      </c>
      <c r="JN310">
        <v>2.61963</v>
      </c>
      <c r="JO310">
        <v>1.49658</v>
      </c>
      <c r="JP310">
        <v>2.34497</v>
      </c>
      <c r="JQ310">
        <v>1.54907</v>
      </c>
      <c r="JR310">
        <v>2.39746</v>
      </c>
      <c r="JS310">
        <v>36.0582</v>
      </c>
      <c r="JT310">
        <v>24.1751</v>
      </c>
      <c r="JU310">
        <v>18</v>
      </c>
      <c r="JV310">
        <v>485.177</v>
      </c>
      <c r="JW310">
        <v>491.146</v>
      </c>
      <c r="JX310">
        <v>29.4007</v>
      </c>
      <c r="JY310">
        <v>28.6243</v>
      </c>
      <c r="JZ310">
        <v>30</v>
      </c>
      <c r="KA310">
        <v>28.8907</v>
      </c>
      <c r="KB310">
        <v>28.8999</v>
      </c>
      <c r="KC310">
        <v>20.5556</v>
      </c>
      <c r="KD310">
        <v>23.0576</v>
      </c>
      <c r="KE310">
        <v>55.7654</v>
      </c>
      <c r="KF310">
        <v>29.4088</v>
      </c>
      <c r="KG310">
        <v>366.93</v>
      </c>
      <c r="KH310">
        <v>15.9438</v>
      </c>
      <c r="KI310">
        <v>101.953</v>
      </c>
      <c r="KJ310">
        <v>91.54219999999999</v>
      </c>
    </row>
    <row r="311" spans="1:296">
      <c r="A311">
        <v>293</v>
      </c>
      <c r="B311">
        <v>1759082380.5</v>
      </c>
      <c r="C311">
        <v>9297.400000095367</v>
      </c>
      <c r="D311" t="s">
        <v>1032</v>
      </c>
      <c r="E311" t="s">
        <v>1033</v>
      </c>
      <c r="F311">
        <v>5</v>
      </c>
      <c r="G311" t="s">
        <v>1025</v>
      </c>
      <c r="H311">
        <v>1759082372.714286</v>
      </c>
      <c r="I311">
        <f>(J311)/1000</f>
        <v>0</v>
      </c>
      <c r="J311">
        <f>IF(DO311, AM311, AG311)</f>
        <v>0</v>
      </c>
      <c r="K311">
        <f>IF(DO311, AH311, AF311)</f>
        <v>0</v>
      </c>
      <c r="L311">
        <f>DQ311 - IF(AT311&gt;1, K311*DK311*100.0/(AV311), 0)</f>
        <v>0</v>
      </c>
      <c r="M311">
        <f>((S311-I311/2)*L311-K311)/(S311+I311/2)</f>
        <v>0</v>
      </c>
      <c r="N311">
        <f>M311*(DX311+DY311)/1000.0</f>
        <v>0</v>
      </c>
      <c r="O311">
        <f>(DQ311 - IF(AT311&gt;1, K311*DK311*100.0/(AV311), 0))*(DX311+DY311)/1000.0</f>
        <v>0</v>
      </c>
      <c r="P311">
        <f>2.0/((1/R311-1/Q311)+SIGN(R311)*SQRT((1/R311-1/Q311)*(1/R311-1/Q311) + 4*DL311/((DL311+1)*(DL311+1))*(2*1/R311*1/Q311-1/Q311*1/Q311)))</f>
        <v>0</v>
      </c>
      <c r="Q311">
        <f>IF(LEFT(DM311,1)&lt;&gt;"0",IF(LEFT(DM311,1)="1",3.0,DN311),$D$5+$E$5*(EE311*DX311/($K$5*1000))+$F$5*(EE311*DX311/($K$5*1000))*MAX(MIN(DK311,$J$5),$I$5)*MAX(MIN(DK311,$J$5),$I$5)+$G$5*MAX(MIN(DK311,$J$5),$I$5)*(EE311*DX311/($K$5*1000))+$H$5*(EE311*DX311/($K$5*1000))*(EE311*DX311/($K$5*1000)))</f>
        <v>0</v>
      </c>
      <c r="R311">
        <f>I311*(1000-(1000*0.61365*exp(17.502*V311/(240.97+V311))/(DX311+DY311)+DS311)/2)/(1000*0.61365*exp(17.502*V311/(240.97+V311))/(DX311+DY311)-DS311)</f>
        <v>0</v>
      </c>
      <c r="S311">
        <f>1/((DL311+1)/(P311/1.6)+1/(Q311/1.37)) + DL311/((DL311+1)/(P311/1.6) + DL311/(Q311/1.37))</f>
        <v>0</v>
      </c>
      <c r="T311">
        <f>(DG311*DJ311)</f>
        <v>0</v>
      </c>
      <c r="U311">
        <f>(DZ311+(T311+2*0.95*5.67E-8*(((DZ311+$B$9)+273)^4-(DZ311+273)^4)-44100*I311)/(1.84*29.3*Q311+8*0.95*5.67E-8*(DZ311+273)^3))</f>
        <v>0</v>
      </c>
      <c r="V311">
        <f>($C$9*EA311+$D$9*EB311+$E$9*U311)</f>
        <v>0</v>
      </c>
      <c r="W311">
        <f>0.61365*exp(17.502*V311/(240.97+V311))</f>
        <v>0</v>
      </c>
      <c r="X311">
        <f>(Y311/Z311*100)</f>
        <v>0</v>
      </c>
      <c r="Y311">
        <f>DS311*(DX311+DY311)/1000</f>
        <v>0</v>
      </c>
      <c r="Z311">
        <f>0.61365*exp(17.502*DZ311/(240.97+DZ311))</f>
        <v>0</v>
      </c>
      <c r="AA311">
        <f>(W311-DS311*(DX311+DY311)/1000)</f>
        <v>0</v>
      </c>
      <c r="AB311">
        <f>(-I311*44100)</f>
        <v>0</v>
      </c>
      <c r="AC311">
        <f>2*29.3*Q311*0.92*(DZ311-V311)</f>
        <v>0</v>
      </c>
      <c r="AD311">
        <f>2*0.95*5.67E-8*(((DZ311+$B$9)+273)^4-(V311+273)^4)</f>
        <v>0</v>
      </c>
      <c r="AE311">
        <f>T311+AD311+AB311+AC311</f>
        <v>0</v>
      </c>
      <c r="AF311">
        <f>DW311*AT311*(DR311-DQ311*(1000-AT311*DT311)/(1000-AT311*DS311))/(100*DK311)</f>
        <v>0</v>
      </c>
      <c r="AG311">
        <f>1000*DW311*AT311*(DS311-DT311)/(100*DK311*(1000-AT311*DS311))</f>
        <v>0</v>
      </c>
      <c r="AH311">
        <f>(AI311 - AJ311 - DX311*1E3/(8.314*(DZ311+273.15)) * AL311/DW311 * AK311) * DW311/(100*DK311) * (1000 - DT311)/1000</f>
        <v>0</v>
      </c>
      <c r="AI311">
        <v>390.2659237905224</v>
      </c>
      <c r="AJ311">
        <v>377.4256909090911</v>
      </c>
      <c r="AK311">
        <v>-2.524961945057314</v>
      </c>
      <c r="AL311">
        <v>65.0844976434511</v>
      </c>
      <c r="AM311">
        <f>(AO311 - AN311 + DX311*1E3/(8.314*(DZ311+273.15)) * AQ311/DW311 * AP311) * DW311/(100*DK311) * 1000/(1000 - AO311)</f>
        <v>0</v>
      </c>
      <c r="AN311">
        <v>15.92778949333333</v>
      </c>
      <c r="AO311">
        <v>23.58885696969695</v>
      </c>
      <c r="AP311">
        <v>-0.005367272727284388</v>
      </c>
      <c r="AQ311">
        <v>105.27</v>
      </c>
      <c r="AR311">
        <v>0</v>
      </c>
      <c r="AS311">
        <v>0</v>
      </c>
      <c r="AT311">
        <f>IF(AR311*$H$15&gt;=AV311,1.0,(AV311/(AV311-AR311*$H$15)))</f>
        <v>0</v>
      </c>
      <c r="AU311">
        <f>(AT311-1)*100</f>
        <v>0</v>
      </c>
      <c r="AV311">
        <f>MAX(0,($B$15+$C$15*EE311)/(1+$D$15*EE311)*DX311/(DZ311+273)*$E$15)</f>
        <v>0</v>
      </c>
      <c r="AW311" t="s">
        <v>437</v>
      </c>
      <c r="AX311" t="s">
        <v>437</v>
      </c>
      <c r="AY311">
        <v>0</v>
      </c>
      <c r="AZ311">
        <v>0</v>
      </c>
      <c r="BA311">
        <f>1-AY311/AZ311</f>
        <v>0</v>
      </c>
      <c r="BB311">
        <v>0</v>
      </c>
      <c r="BC311" t="s">
        <v>437</v>
      </c>
      <c r="BD311" t="s">
        <v>437</v>
      </c>
      <c r="BE311">
        <v>0</v>
      </c>
      <c r="BF311">
        <v>0</v>
      </c>
      <c r="BG311">
        <f>1-BE311/BF311</f>
        <v>0</v>
      </c>
      <c r="BH311">
        <v>0.5</v>
      </c>
      <c r="BI311">
        <f>DH311</f>
        <v>0</v>
      </c>
      <c r="BJ311">
        <f>K311</f>
        <v>0</v>
      </c>
      <c r="BK311">
        <f>BG311*BH311*BI311</f>
        <v>0</v>
      </c>
      <c r="BL311">
        <f>(BJ311-BB311)/BI311</f>
        <v>0</v>
      </c>
      <c r="BM311">
        <f>(AZ311-BF311)/BF311</f>
        <v>0</v>
      </c>
      <c r="BN311">
        <f>AY311/(BA311+AY311/BF311)</f>
        <v>0</v>
      </c>
      <c r="BO311" t="s">
        <v>437</v>
      </c>
      <c r="BP311">
        <v>0</v>
      </c>
      <c r="BQ311">
        <f>IF(BP311&lt;&gt;0, BP311, BN311)</f>
        <v>0</v>
      </c>
      <c r="BR311">
        <f>1-BQ311/BF311</f>
        <v>0</v>
      </c>
      <c r="BS311">
        <f>(BF311-BE311)/(BF311-BQ311)</f>
        <v>0</v>
      </c>
      <c r="BT311">
        <f>(AZ311-BF311)/(AZ311-BQ311)</f>
        <v>0</v>
      </c>
      <c r="BU311">
        <f>(BF311-BE311)/(BF311-AY311)</f>
        <v>0</v>
      </c>
      <c r="BV311">
        <f>(AZ311-BF311)/(AZ311-AY311)</f>
        <v>0</v>
      </c>
      <c r="BW311">
        <f>(BS311*BQ311/BE311)</f>
        <v>0</v>
      </c>
      <c r="BX311">
        <f>(1-BW311)</f>
        <v>0</v>
      </c>
      <c r="DG311">
        <f>$B$13*EF311+$C$13*EG311+$F$13*ER311*(1-EU311)</f>
        <v>0</v>
      </c>
      <c r="DH311">
        <f>DG311*DI311</f>
        <v>0</v>
      </c>
      <c r="DI311">
        <f>($B$13*$D$11+$C$13*$D$11+$F$13*((FE311+EW311)/MAX(FE311+EW311+FF311, 0.1)*$I$11+FF311/MAX(FE311+EW311+FF311, 0.1)*$J$11))/($B$13+$C$13+$F$13)</f>
        <v>0</v>
      </c>
      <c r="DJ311">
        <f>($B$13*$K$11+$C$13*$K$11+$F$13*((FE311+EW311)/MAX(FE311+EW311+FF311, 0.1)*$P$11+FF311/MAX(FE311+EW311+FF311, 0.1)*$Q$11))/($B$13+$C$13+$F$13)</f>
        <v>0</v>
      </c>
      <c r="DK311">
        <v>5.36</v>
      </c>
      <c r="DL311">
        <v>0.5</v>
      </c>
      <c r="DM311" t="s">
        <v>438</v>
      </c>
      <c r="DN311">
        <v>2</v>
      </c>
      <c r="DO311" t="b">
        <v>1</v>
      </c>
      <c r="DP311">
        <v>1759082372.714286</v>
      </c>
      <c r="DQ311">
        <v>383.1685714285714</v>
      </c>
      <c r="DR311">
        <v>398.2673571428571</v>
      </c>
      <c r="DS311">
        <v>23.61535</v>
      </c>
      <c r="DT311">
        <v>15.98022142857143</v>
      </c>
      <c r="DU311">
        <v>384.0751785714285</v>
      </c>
      <c r="DV311">
        <v>23.28660714285715</v>
      </c>
      <c r="DW311">
        <v>499.9875000000001</v>
      </c>
      <c r="DX311">
        <v>90.84517500000001</v>
      </c>
      <c r="DY311">
        <v>0.06651117857142858</v>
      </c>
      <c r="DZ311">
        <v>30.12304285714286</v>
      </c>
      <c r="EA311">
        <v>29.99554285714285</v>
      </c>
      <c r="EB311">
        <v>999.9000000000002</v>
      </c>
      <c r="EC311">
        <v>0</v>
      </c>
      <c r="ED311">
        <v>0</v>
      </c>
      <c r="EE311">
        <v>10009.28392857143</v>
      </c>
      <c r="EF311">
        <v>0</v>
      </c>
      <c r="EG311">
        <v>11.13630714285714</v>
      </c>
      <c r="EH311">
        <v>-15.09880821428571</v>
      </c>
      <c r="EI311">
        <v>392.4361071428571</v>
      </c>
      <c r="EJ311">
        <v>404.7355714285714</v>
      </c>
      <c r="EK311">
        <v>7.635135357142857</v>
      </c>
      <c r="EL311">
        <v>398.2673571428571</v>
      </c>
      <c r="EM311">
        <v>15.98022142857143</v>
      </c>
      <c r="EN311">
        <v>2.145340714285715</v>
      </c>
      <c r="EO311">
        <v>1.451726071428572</v>
      </c>
      <c r="EP311">
        <v>18.55988571428572</v>
      </c>
      <c r="EQ311">
        <v>12.46895</v>
      </c>
      <c r="ER311">
        <v>2000.000357142857</v>
      </c>
      <c r="ES311">
        <v>0.9800027857142857</v>
      </c>
      <c r="ET311">
        <v>0.01999751428571429</v>
      </c>
      <c r="EU311">
        <v>0</v>
      </c>
      <c r="EV311">
        <v>898.4323928571429</v>
      </c>
      <c r="EW311">
        <v>5.00078</v>
      </c>
      <c r="EX311">
        <v>17379.04285714286</v>
      </c>
      <c r="EY311">
        <v>16379.64642857143</v>
      </c>
      <c r="EZ311">
        <v>39.02221428571428</v>
      </c>
      <c r="FA311">
        <v>39.72292857142856</v>
      </c>
      <c r="FB311">
        <v>39.14039285714285</v>
      </c>
      <c r="FC311">
        <v>39.49764285714286</v>
      </c>
      <c r="FD311">
        <v>40.23867857142857</v>
      </c>
      <c r="FE311">
        <v>1955.101785714286</v>
      </c>
      <c r="FF311">
        <v>39.89321428571429</v>
      </c>
      <c r="FG311">
        <v>0</v>
      </c>
      <c r="FH311">
        <v>1759082372.6</v>
      </c>
      <c r="FI311">
        <v>0</v>
      </c>
      <c r="FJ311">
        <v>898.4188076923078</v>
      </c>
      <c r="FK311">
        <v>-10.62321367006102</v>
      </c>
      <c r="FL311">
        <v>-203.9213673443443</v>
      </c>
      <c r="FM311">
        <v>17378.34230769231</v>
      </c>
      <c r="FN311">
        <v>15</v>
      </c>
      <c r="FO311">
        <v>0</v>
      </c>
      <c r="FP311" t="s">
        <v>439</v>
      </c>
      <c r="FQ311">
        <v>1746989605.5</v>
      </c>
      <c r="FR311">
        <v>1746989593.5</v>
      </c>
      <c r="FS311">
        <v>0</v>
      </c>
      <c r="FT311">
        <v>-0.274</v>
      </c>
      <c r="FU311">
        <v>-0.002</v>
      </c>
      <c r="FV311">
        <v>2.549</v>
      </c>
      <c r="FW311">
        <v>0.129</v>
      </c>
      <c r="FX311">
        <v>420</v>
      </c>
      <c r="FY311">
        <v>17</v>
      </c>
      <c r="FZ311">
        <v>0.02</v>
      </c>
      <c r="GA311">
        <v>0.04</v>
      </c>
      <c r="GB311">
        <v>-18.49621048780488</v>
      </c>
      <c r="GC311">
        <v>76.04362641114986</v>
      </c>
      <c r="GD311">
        <v>7.57475496575751</v>
      </c>
      <c r="GE311">
        <v>0</v>
      </c>
      <c r="GF311">
        <v>898.6798823529413</v>
      </c>
      <c r="GG311">
        <v>-5.87825821985208</v>
      </c>
      <c r="GH311">
        <v>0.8076739209791137</v>
      </c>
      <c r="GI311">
        <v>0</v>
      </c>
      <c r="GJ311">
        <v>7.625632682926829</v>
      </c>
      <c r="GK311">
        <v>0.2626097560975553</v>
      </c>
      <c r="GL311">
        <v>0.02762903315879352</v>
      </c>
      <c r="GM311">
        <v>0</v>
      </c>
      <c r="GN311">
        <v>0</v>
      </c>
      <c r="GO311">
        <v>3</v>
      </c>
      <c r="GP311" t="s">
        <v>458</v>
      </c>
      <c r="GQ311">
        <v>3.10139</v>
      </c>
      <c r="GR311">
        <v>2.72446</v>
      </c>
      <c r="GS311">
        <v>0.0798812</v>
      </c>
      <c r="GT311">
        <v>0.0808556</v>
      </c>
      <c r="GU311">
        <v>0.106893</v>
      </c>
      <c r="GV311">
        <v>0.0819539</v>
      </c>
      <c r="GW311">
        <v>24052.8</v>
      </c>
      <c r="GX311">
        <v>21845.4</v>
      </c>
      <c r="GY311">
        <v>26704.2</v>
      </c>
      <c r="GZ311">
        <v>23988.8</v>
      </c>
      <c r="HA311">
        <v>38155.7</v>
      </c>
      <c r="HB311">
        <v>32567.4</v>
      </c>
      <c r="HC311">
        <v>46629</v>
      </c>
      <c r="HD311">
        <v>37962.9</v>
      </c>
      <c r="HE311">
        <v>1.87768</v>
      </c>
      <c r="HF311">
        <v>1.86225</v>
      </c>
      <c r="HG311">
        <v>0.0886396</v>
      </c>
      <c r="HH311">
        <v>0</v>
      </c>
      <c r="HI311">
        <v>28.5555</v>
      </c>
      <c r="HJ311">
        <v>999.9</v>
      </c>
      <c r="HK311">
        <v>40.6</v>
      </c>
      <c r="HL311">
        <v>31.8</v>
      </c>
      <c r="HM311">
        <v>21.1002</v>
      </c>
      <c r="HN311">
        <v>60.6037</v>
      </c>
      <c r="HO311">
        <v>22.3077</v>
      </c>
      <c r="HP311">
        <v>1</v>
      </c>
      <c r="HQ311">
        <v>0.103031</v>
      </c>
      <c r="HR311">
        <v>-0.958214</v>
      </c>
      <c r="HS311">
        <v>20.2782</v>
      </c>
      <c r="HT311">
        <v>5.2122</v>
      </c>
      <c r="HU311">
        <v>11.9797</v>
      </c>
      <c r="HV311">
        <v>4.9633</v>
      </c>
      <c r="HW311">
        <v>3.2744</v>
      </c>
      <c r="HX311">
        <v>9999</v>
      </c>
      <c r="HY311">
        <v>9999</v>
      </c>
      <c r="HZ311">
        <v>9999</v>
      </c>
      <c r="IA311">
        <v>33.6</v>
      </c>
      <c r="IB311">
        <v>1.86396</v>
      </c>
      <c r="IC311">
        <v>1.86013</v>
      </c>
      <c r="ID311">
        <v>1.85838</v>
      </c>
      <c r="IE311">
        <v>1.85974</v>
      </c>
      <c r="IF311">
        <v>1.85989</v>
      </c>
      <c r="IG311">
        <v>1.85837</v>
      </c>
      <c r="IH311">
        <v>1.85743</v>
      </c>
      <c r="II311">
        <v>1.85242</v>
      </c>
      <c r="IJ311">
        <v>0</v>
      </c>
      <c r="IK311">
        <v>0</v>
      </c>
      <c r="IL311">
        <v>0</v>
      </c>
      <c r="IM311">
        <v>0</v>
      </c>
      <c r="IN311" t="s">
        <v>441</v>
      </c>
      <c r="IO311" t="s">
        <v>442</v>
      </c>
      <c r="IP311" t="s">
        <v>443</v>
      </c>
      <c r="IQ311" t="s">
        <v>443</v>
      </c>
      <c r="IR311" t="s">
        <v>443</v>
      </c>
      <c r="IS311" t="s">
        <v>443</v>
      </c>
      <c r="IT311">
        <v>0</v>
      </c>
      <c r="IU311">
        <v>100</v>
      </c>
      <c r="IV311">
        <v>100</v>
      </c>
      <c r="IW311">
        <v>-0.912</v>
      </c>
      <c r="IX311">
        <v>0.3281</v>
      </c>
      <c r="IY311">
        <v>-0.819046093373875</v>
      </c>
      <c r="IZ311">
        <v>-0.0008311593448893811</v>
      </c>
      <c r="JA311">
        <v>1.768286430498992E-06</v>
      </c>
      <c r="JB311">
        <v>-5.176383660599935E-10</v>
      </c>
      <c r="JC311">
        <v>0.01793090377665582</v>
      </c>
      <c r="JD311">
        <v>0.002652576625932546</v>
      </c>
      <c r="JE311">
        <v>0.0004569377311329863</v>
      </c>
      <c r="JF311">
        <v>1.003524486243527E-07</v>
      </c>
      <c r="JG311">
        <v>2</v>
      </c>
      <c r="JH311">
        <v>1975</v>
      </c>
      <c r="JI311">
        <v>1</v>
      </c>
      <c r="JJ311">
        <v>26</v>
      </c>
      <c r="JK311">
        <v>201546.2</v>
      </c>
      <c r="JL311">
        <v>201546.5</v>
      </c>
      <c r="JM311">
        <v>0.987549</v>
      </c>
      <c r="JN311">
        <v>2.62817</v>
      </c>
      <c r="JO311">
        <v>1.49658</v>
      </c>
      <c r="JP311">
        <v>2.34497</v>
      </c>
      <c r="JQ311">
        <v>1.54907</v>
      </c>
      <c r="JR311">
        <v>2.41821</v>
      </c>
      <c r="JS311">
        <v>36.0582</v>
      </c>
      <c r="JT311">
        <v>24.1751</v>
      </c>
      <c r="JU311">
        <v>18</v>
      </c>
      <c r="JV311">
        <v>485.605</v>
      </c>
      <c r="JW311">
        <v>490.832</v>
      </c>
      <c r="JX311">
        <v>29.4087</v>
      </c>
      <c r="JY311">
        <v>28.6242</v>
      </c>
      <c r="JZ311">
        <v>30.0001</v>
      </c>
      <c r="KA311">
        <v>28.8894</v>
      </c>
      <c r="KB311">
        <v>28.8978</v>
      </c>
      <c r="KC311">
        <v>19.853</v>
      </c>
      <c r="KD311">
        <v>23.0576</v>
      </c>
      <c r="KE311">
        <v>55.7654</v>
      </c>
      <c r="KF311">
        <v>29.4145</v>
      </c>
      <c r="KG311">
        <v>346.878</v>
      </c>
      <c r="KH311">
        <v>15.9555</v>
      </c>
      <c r="KI311">
        <v>101.952</v>
      </c>
      <c r="KJ311">
        <v>91.5429</v>
      </c>
    </row>
    <row r="312" spans="1:296">
      <c r="A312">
        <v>294</v>
      </c>
      <c r="B312">
        <v>1759082385.5</v>
      </c>
      <c r="C312">
        <v>9302.400000095367</v>
      </c>
      <c r="D312" t="s">
        <v>1034</v>
      </c>
      <c r="E312" t="s">
        <v>1035</v>
      </c>
      <c r="F312">
        <v>5</v>
      </c>
      <c r="G312" t="s">
        <v>1025</v>
      </c>
      <c r="H312">
        <v>1759082378</v>
      </c>
      <c r="I312">
        <f>(J312)/1000</f>
        <v>0</v>
      </c>
      <c r="J312">
        <f>IF(DO312, AM312, AG312)</f>
        <v>0</v>
      </c>
      <c r="K312">
        <f>IF(DO312, AH312, AF312)</f>
        <v>0</v>
      </c>
      <c r="L312">
        <f>DQ312 - IF(AT312&gt;1, K312*DK312*100.0/(AV312), 0)</f>
        <v>0</v>
      </c>
      <c r="M312">
        <f>((S312-I312/2)*L312-K312)/(S312+I312/2)</f>
        <v>0</v>
      </c>
      <c r="N312">
        <f>M312*(DX312+DY312)/1000.0</f>
        <v>0</v>
      </c>
      <c r="O312">
        <f>(DQ312 - IF(AT312&gt;1, K312*DK312*100.0/(AV312), 0))*(DX312+DY312)/1000.0</f>
        <v>0</v>
      </c>
      <c r="P312">
        <f>2.0/((1/R312-1/Q312)+SIGN(R312)*SQRT((1/R312-1/Q312)*(1/R312-1/Q312) + 4*DL312/((DL312+1)*(DL312+1))*(2*1/R312*1/Q312-1/Q312*1/Q312)))</f>
        <v>0</v>
      </c>
      <c r="Q312">
        <f>IF(LEFT(DM312,1)&lt;&gt;"0",IF(LEFT(DM312,1)="1",3.0,DN312),$D$5+$E$5*(EE312*DX312/($K$5*1000))+$F$5*(EE312*DX312/($K$5*1000))*MAX(MIN(DK312,$J$5),$I$5)*MAX(MIN(DK312,$J$5),$I$5)+$G$5*MAX(MIN(DK312,$J$5),$I$5)*(EE312*DX312/($K$5*1000))+$H$5*(EE312*DX312/($K$5*1000))*(EE312*DX312/($K$5*1000)))</f>
        <v>0</v>
      </c>
      <c r="R312">
        <f>I312*(1000-(1000*0.61365*exp(17.502*V312/(240.97+V312))/(DX312+DY312)+DS312)/2)/(1000*0.61365*exp(17.502*V312/(240.97+V312))/(DX312+DY312)-DS312)</f>
        <v>0</v>
      </c>
      <c r="S312">
        <f>1/((DL312+1)/(P312/1.6)+1/(Q312/1.37)) + DL312/((DL312+1)/(P312/1.6) + DL312/(Q312/1.37))</f>
        <v>0</v>
      </c>
      <c r="T312">
        <f>(DG312*DJ312)</f>
        <v>0</v>
      </c>
      <c r="U312">
        <f>(DZ312+(T312+2*0.95*5.67E-8*(((DZ312+$B$9)+273)^4-(DZ312+273)^4)-44100*I312)/(1.84*29.3*Q312+8*0.95*5.67E-8*(DZ312+273)^3))</f>
        <v>0</v>
      </c>
      <c r="V312">
        <f>($C$9*EA312+$D$9*EB312+$E$9*U312)</f>
        <v>0</v>
      </c>
      <c r="W312">
        <f>0.61365*exp(17.502*V312/(240.97+V312))</f>
        <v>0</v>
      </c>
      <c r="X312">
        <f>(Y312/Z312*100)</f>
        <v>0</v>
      </c>
      <c r="Y312">
        <f>DS312*(DX312+DY312)/1000</f>
        <v>0</v>
      </c>
      <c r="Z312">
        <f>0.61365*exp(17.502*DZ312/(240.97+DZ312))</f>
        <v>0</v>
      </c>
      <c r="AA312">
        <f>(W312-DS312*(DX312+DY312)/1000)</f>
        <v>0</v>
      </c>
      <c r="AB312">
        <f>(-I312*44100)</f>
        <v>0</v>
      </c>
      <c r="AC312">
        <f>2*29.3*Q312*0.92*(DZ312-V312)</f>
        <v>0</v>
      </c>
      <c r="AD312">
        <f>2*0.95*5.67E-8*(((DZ312+$B$9)+273)^4-(V312+273)^4)</f>
        <v>0</v>
      </c>
      <c r="AE312">
        <f>T312+AD312+AB312+AC312</f>
        <v>0</v>
      </c>
      <c r="AF312">
        <f>DW312*AT312*(DR312-DQ312*(1000-AT312*DT312)/(1000-AT312*DS312))/(100*DK312)</f>
        <v>0</v>
      </c>
      <c r="AG312">
        <f>1000*DW312*AT312*(DS312-DT312)/(100*DK312*(1000-AT312*DS312))</f>
        <v>0</v>
      </c>
      <c r="AH312">
        <f>(AI312 - AJ312 - DX312*1E3/(8.314*(DZ312+273.15)) * AL312/DW312 * AK312) * DW312/(100*DK312) * (1000 - DT312)/1000</f>
        <v>0</v>
      </c>
      <c r="AI312">
        <v>373.6162394673727</v>
      </c>
      <c r="AJ312">
        <v>363.1273333333332</v>
      </c>
      <c r="AK312">
        <v>-2.903803782124939</v>
      </c>
      <c r="AL312">
        <v>65.0844976434511</v>
      </c>
      <c r="AM312">
        <f>(AO312 - AN312 + DX312*1E3/(8.314*(DZ312+273.15)) * AQ312/DW312 * AP312) * DW312/(100*DK312) * 1000/(1000 - AO312)</f>
        <v>0</v>
      </c>
      <c r="AN312">
        <v>15.9232552</v>
      </c>
      <c r="AO312">
        <v>23.56989212121212</v>
      </c>
      <c r="AP312">
        <v>-0.001226978354979851</v>
      </c>
      <c r="AQ312">
        <v>105.27</v>
      </c>
      <c r="AR312">
        <v>0</v>
      </c>
      <c r="AS312">
        <v>0</v>
      </c>
      <c r="AT312">
        <f>IF(AR312*$H$15&gt;=AV312,1.0,(AV312/(AV312-AR312*$H$15)))</f>
        <v>0</v>
      </c>
      <c r="AU312">
        <f>(AT312-1)*100</f>
        <v>0</v>
      </c>
      <c r="AV312">
        <f>MAX(0,($B$15+$C$15*EE312)/(1+$D$15*EE312)*DX312/(DZ312+273)*$E$15)</f>
        <v>0</v>
      </c>
      <c r="AW312" t="s">
        <v>437</v>
      </c>
      <c r="AX312" t="s">
        <v>437</v>
      </c>
      <c r="AY312">
        <v>0</v>
      </c>
      <c r="AZ312">
        <v>0</v>
      </c>
      <c r="BA312">
        <f>1-AY312/AZ312</f>
        <v>0</v>
      </c>
      <c r="BB312">
        <v>0</v>
      </c>
      <c r="BC312" t="s">
        <v>437</v>
      </c>
      <c r="BD312" t="s">
        <v>437</v>
      </c>
      <c r="BE312">
        <v>0</v>
      </c>
      <c r="BF312">
        <v>0</v>
      </c>
      <c r="BG312">
        <f>1-BE312/BF312</f>
        <v>0</v>
      </c>
      <c r="BH312">
        <v>0.5</v>
      </c>
      <c r="BI312">
        <f>DH312</f>
        <v>0</v>
      </c>
      <c r="BJ312">
        <f>K312</f>
        <v>0</v>
      </c>
      <c r="BK312">
        <f>BG312*BH312*BI312</f>
        <v>0</v>
      </c>
      <c r="BL312">
        <f>(BJ312-BB312)/BI312</f>
        <v>0</v>
      </c>
      <c r="BM312">
        <f>(AZ312-BF312)/BF312</f>
        <v>0</v>
      </c>
      <c r="BN312">
        <f>AY312/(BA312+AY312/BF312)</f>
        <v>0</v>
      </c>
      <c r="BO312" t="s">
        <v>437</v>
      </c>
      <c r="BP312">
        <v>0</v>
      </c>
      <c r="BQ312">
        <f>IF(BP312&lt;&gt;0, BP312, BN312)</f>
        <v>0</v>
      </c>
      <c r="BR312">
        <f>1-BQ312/BF312</f>
        <v>0</v>
      </c>
      <c r="BS312">
        <f>(BF312-BE312)/(BF312-BQ312)</f>
        <v>0</v>
      </c>
      <c r="BT312">
        <f>(AZ312-BF312)/(AZ312-BQ312)</f>
        <v>0</v>
      </c>
      <c r="BU312">
        <f>(BF312-BE312)/(BF312-AY312)</f>
        <v>0</v>
      </c>
      <c r="BV312">
        <f>(AZ312-BF312)/(AZ312-AY312)</f>
        <v>0</v>
      </c>
      <c r="BW312">
        <f>(BS312*BQ312/BE312)</f>
        <v>0</v>
      </c>
      <c r="BX312">
        <f>(1-BW312)</f>
        <v>0</v>
      </c>
      <c r="DG312">
        <f>$B$13*EF312+$C$13*EG312+$F$13*ER312*(1-EU312)</f>
        <v>0</v>
      </c>
      <c r="DH312">
        <f>DG312*DI312</f>
        <v>0</v>
      </c>
      <c r="DI312">
        <f>($B$13*$D$11+$C$13*$D$11+$F$13*((FE312+EW312)/MAX(FE312+EW312+FF312, 0.1)*$I$11+FF312/MAX(FE312+EW312+FF312, 0.1)*$J$11))/($B$13+$C$13+$F$13)</f>
        <v>0</v>
      </c>
      <c r="DJ312">
        <f>($B$13*$K$11+$C$13*$K$11+$F$13*((FE312+EW312)/MAX(FE312+EW312+FF312, 0.1)*$P$11+FF312/MAX(FE312+EW312+FF312, 0.1)*$Q$11))/($B$13+$C$13+$F$13)</f>
        <v>0</v>
      </c>
      <c r="DK312">
        <v>5.36</v>
      </c>
      <c r="DL312">
        <v>0.5</v>
      </c>
      <c r="DM312" t="s">
        <v>438</v>
      </c>
      <c r="DN312">
        <v>2</v>
      </c>
      <c r="DO312" t="b">
        <v>1</v>
      </c>
      <c r="DP312">
        <v>1759082378</v>
      </c>
      <c r="DQ312">
        <v>372.7111111111111</v>
      </c>
      <c r="DR312">
        <v>382.0258518518518</v>
      </c>
      <c r="DS312">
        <v>23.59781111111111</v>
      </c>
      <c r="DT312">
        <v>15.94598148148148</v>
      </c>
      <c r="DU312">
        <v>373.6206296296296</v>
      </c>
      <c r="DV312">
        <v>23.26948148148148</v>
      </c>
      <c r="DW312">
        <v>500.031962962963</v>
      </c>
      <c r="DX312">
        <v>90.84400370370371</v>
      </c>
      <c r="DY312">
        <v>0.06653575555555556</v>
      </c>
      <c r="DZ312">
        <v>30.12198148148148</v>
      </c>
      <c r="EA312">
        <v>29.99526666666667</v>
      </c>
      <c r="EB312">
        <v>999.9000000000001</v>
      </c>
      <c r="EC312">
        <v>0</v>
      </c>
      <c r="ED312">
        <v>0</v>
      </c>
      <c r="EE312">
        <v>10006.47962962963</v>
      </c>
      <c r="EF312">
        <v>0</v>
      </c>
      <c r="EG312">
        <v>11.13205185185185</v>
      </c>
      <c r="EH312">
        <v>-9.3148</v>
      </c>
      <c r="EI312">
        <v>381.719</v>
      </c>
      <c r="EJ312">
        <v>388.2166296296296</v>
      </c>
      <c r="EK312">
        <v>7.65184074074074</v>
      </c>
      <c r="EL312">
        <v>382.0258518518518</v>
      </c>
      <c r="EM312">
        <v>15.94598148148148</v>
      </c>
      <c r="EN312">
        <v>2.14372</v>
      </c>
      <c r="EO312">
        <v>1.448597407407408</v>
      </c>
      <c r="EP312">
        <v>18.54781851851852</v>
      </c>
      <c r="EQ312">
        <v>12.43611111111111</v>
      </c>
      <c r="ER312">
        <v>2000.006296296296</v>
      </c>
      <c r="ES312">
        <v>0.9800028888888889</v>
      </c>
      <c r="ET312">
        <v>0.01999741111111111</v>
      </c>
      <c r="EU312">
        <v>0</v>
      </c>
      <c r="EV312">
        <v>896.8360370370369</v>
      </c>
      <c r="EW312">
        <v>5.00078</v>
      </c>
      <c r="EX312">
        <v>17348.14444444445</v>
      </c>
      <c r="EY312">
        <v>16379.69259259259</v>
      </c>
      <c r="EZ312">
        <v>39.023</v>
      </c>
      <c r="FA312">
        <v>39.73114814814815</v>
      </c>
      <c r="FB312">
        <v>39.14329629629629</v>
      </c>
      <c r="FC312">
        <v>39.50918518518518</v>
      </c>
      <c r="FD312">
        <v>40.22892592592593</v>
      </c>
      <c r="FE312">
        <v>1955.109259259259</v>
      </c>
      <c r="FF312">
        <v>39.89037037037038</v>
      </c>
      <c r="FG312">
        <v>0</v>
      </c>
      <c r="FH312">
        <v>1759082378</v>
      </c>
      <c r="FI312">
        <v>0</v>
      </c>
      <c r="FJ312">
        <v>896.6074399999999</v>
      </c>
      <c r="FK312">
        <v>-28.90276918692618</v>
      </c>
      <c r="FL312">
        <v>-552.9538452878099</v>
      </c>
      <c r="FM312">
        <v>17343.284</v>
      </c>
      <c r="FN312">
        <v>15</v>
      </c>
      <c r="FO312">
        <v>0</v>
      </c>
      <c r="FP312" t="s">
        <v>439</v>
      </c>
      <c r="FQ312">
        <v>1746989605.5</v>
      </c>
      <c r="FR312">
        <v>1746989593.5</v>
      </c>
      <c r="FS312">
        <v>0</v>
      </c>
      <c r="FT312">
        <v>-0.274</v>
      </c>
      <c r="FU312">
        <v>-0.002</v>
      </c>
      <c r="FV312">
        <v>2.549</v>
      </c>
      <c r="FW312">
        <v>0.129</v>
      </c>
      <c r="FX312">
        <v>420</v>
      </c>
      <c r="FY312">
        <v>17</v>
      </c>
      <c r="FZ312">
        <v>0.02</v>
      </c>
      <c r="GA312">
        <v>0.04</v>
      </c>
      <c r="GB312">
        <v>-13.210755</v>
      </c>
      <c r="GC312">
        <v>67.67711977485929</v>
      </c>
      <c r="GD312">
        <v>6.646264140809483</v>
      </c>
      <c r="GE312">
        <v>0</v>
      </c>
      <c r="GF312">
        <v>897.6114705882352</v>
      </c>
      <c r="GG312">
        <v>-16.87129105790036</v>
      </c>
      <c r="GH312">
        <v>1.882032196938041</v>
      </c>
      <c r="GI312">
        <v>0</v>
      </c>
      <c r="GJ312">
        <v>7.638374000000001</v>
      </c>
      <c r="GK312">
        <v>0.2158194371482231</v>
      </c>
      <c r="GL312">
        <v>0.02467462510353507</v>
      </c>
      <c r="GM312">
        <v>0</v>
      </c>
      <c r="GN312">
        <v>0</v>
      </c>
      <c r="GO312">
        <v>3</v>
      </c>
      <c r="GP312" t="s">
        <v>458</v>
      </c>
      <c r="GQ312">
        <v>3.10097</v>
      </c>
      <c r="GR312">
        <v>2.72451</v>
      </c>
      <c r="GS312">
        <v>0.0774907</v>
      </c>
      <c r="GT312">
        <v>0.0780715</v>
      </c>
      <c r="GU312">
        <v>0.106838</v>
      </c>
      <c r="GV312">
        <v>0.08192720000000001</v>
      </c>
      <c r="GW312">
        <v>24115.1</v>
      </c>
      <c r="GX312">
        <v>21911.5</v>
      </c>
      <c r="GY312">
        <v>26704</v>
      </c>
      <c r="GZ312">
        <v>23988.8</v>
      </c>
      <c r="HA312">
        <v>38157.7</v>
      </c>
      <c r="HB312">
        <v>32567.9</v>
      </c>
      <c r="HC312">
        <v>46628.9</v>
      </c>
      <c r="HD312">
        <v>37962.7</v>
      </c>
      <c r="HE312">
        <v>1.8771</v>
      </c>
      <c r="HF312">
        <v>1.86273</v>
      </c>
      <c r="HG312">
        <v>0.0882521</v>
      </c>
      <c r="HH312">
        <v>0</v>
      </c>
      <c r="HI312">
        <v>28.5555</v>
      </c>
      <c r="HJ312">
        <v>999.9</v>
      </c>
      <c r="HK312">
        <v>40.6</v>
      </c>
      <c r="HL312">
        <v>31.8</v>
      </c>
      <c r="HM312">
        <v>21.1004</v>
      </c>
      <c r="HN312">
        <v>60.9737</v>
      </c>
      <c r="HO312">
        <v>22.5801</v>
      </c>
      <c r="HP312">
        <v>1</v>
      </c>
      <c r="HQ312">
        <v>0.102724</v>
      </c>
      <c r="HR312">
        <v>-0.92878</v>
      </c>
      <c r="HS312">
        <v>20.2783</v>
      </c>
      <c r="HT312">
        <v>5.2122</v>
      </c>
      <c r="HU312">
        <v>11.9797</v>
      </c>
      <c r="HV312">
        <v>4.9636</v>
      </c>
      <c r="HW312">
        <v>3.27433</v>
      </c>
      <c r="HX312">
        <v>9999</v>
      </c>
      <c r="HY312">
        <v>9999</v>
      </c>
      <c r="HZ312">
        <v>9999</v>
      </c>
      <c r="IA312">
        <v>33.6</v>
      </c>
      <c r="IB312">
        <v>1.86397</v>
      </c>
      <c r="IC312">
        <v>1.86012</v>
      </c>
      <c r="ID312">
        <v>1.85838</v>
      </c>
      <c r="IE312">
        <v>1.85974</v>
      </c>
      <c r="IF312">
        <v>1.85989</v>
      </c>
      <c r="IG312">
        <v>1.85837</v>
      </c>
      <c r="IH312">
        <v>1.85743</v>
      </c>
      <c r="II312">
        <v>1.85242</v>
      </c>
      <c r="IJ312">
        <v>0</v>
      </c>
      <c r="IK312">
        <v>0</v>
      </c>
      <c r="IL312">
        <v>0</v>
      </c>
      <c r="IM312">
        <v>0</v>
      </c>
      <c r="IN312" t="s">
        <v>441</v>
      </c>
      <c r="IO312" t="s">
        <v>442</v>
      </c>
      <c r="IP312" t="s">
        <v>443</v>
      </c>
      <c r="IQ312" t="s">
        <v>443</v>
      </c>
      <c r="IR312" t="s">
        <v>443</v>
      </c>
      <c r="IS312" t="s">
        <v>443</v>
      </c>
      <c r="IT312">
        <v>0</v>
      </c>
      <c r="IU312">
        <v>100</v>
      </c>
      <c r="IV312">
        <v>100</v>
      </c>
      <c r="IW312">
        <v>-0.914</v>
      </c>
      <c r="IX312">
        <v>0.3276</v>
      </c>
      <c r="IY312">
        <v>-0.819046093373875</v>
      </c>
      <c r="IZ312">
        <v>-0.0008311593448893811</v>
      </c>
      <c r="JA312">
        <v>1.768286430498992E-06</v>
      </c>
      <c r="JB312">
        <v>-5.176383660599935E-10</v>
      </c>
      <c r="JC312">
        <v>0.01793090377665582</v>
      </c>
      <c r="JD312">
        <v>0.002652576625932546</v>
      </c>
      <c r="JE312">
        <v>0.0004569377311329863</v>
      </c>
      <c r="JF312">
        <v>1.003524486243527E-07</v>
      </c>
      <c r="JG312">
        <v>2</v>
      </c>
      <c r="JH312">
        <v>1975</v>
      </c>
      <c r="JI312">
        <v>1</v>
      </c>
      <c r="JJ312">
        <v>26</v>
      </c>
      <c r="JK312">
        <v>201546.3</v>
      </c>
      <c r="JL312">
        <v>201546.5</v>
      </c>
      <c r="JM312">
        <v>0.9472660000000001</v>
      </c>
      <c r="JN312">
        <v>2.61841</v>
      </c>
      <c r="JO312">
        <v>1.49658</v>
      </c>
      <c r="JP312">
        <v>2.34497</v>
      </c>
      <c r="JQ312">
        <v>1.54907</v>
      </c>
      <c r="JR312">
        <v>2.44629</v>
      </c>
      <c r="JS312">
        <v>36.0582</v>
      </c>
      <c r="JT312">
        <v>24.1838</v>
      </c>
      <c r="JU312">
        <v>18</v>
      </c>
      <c r="JV312">
        <v>485.25</v>
      </c>
      <c r="JW312">
        <v>491.137</v>
      </c>
      <c r="JX312">
        <v>29.4131</v>
      </c>
      <c r="JY312">
        <v>28.6225</v>
      </c>
      <c r="JZ312">
        <v>30.0001</v>
      </c>
      <c r="KA312">
        <v>28.8869</v>
      </c>
      <c r="KB312">
        <v>28.8968</v>
      </c>
      <c r="KC312">
        <v>19.0655</v>
      </c>
      <c r="KD312">
        <v>23.0576</v>
      </c>
      <c r="KE312">
        <v>55.7654</v>
      </c>
      <c r="KF312">
        <v>29.4101</v>
      </c>
      <c r="KG312">
        <v>333.503</v>
      </c>
      <c r="KH312">
        <v>15.957</v>
      </c>
      <c r="KI312">
        <v>101.952</v>
      </c>
      <c r="KJ312">
        <v>91.5427</v>
      </c>
    </row>
    <row r="313" spans="1:296">
      <c r="A313">
        <v>295</v>
      </c>
      <c r="B313">
        <v>1759082390.5</v>
      </c>
      <c r="C313">
        <v>9307.400000095367</v>
      </c>
      <c r="D313" t="s">
        <v>1036</v>
      </c>
      <c r="E313" t="s">
        <v>1037</v>
      </c>
      <c r="F313">
        <v>5</v>
      </c>
      <c r="G313" t="s">
        <v>1025</v>
      </c>
      <c r="H313">
        <v>1759082382.714286</v>
      </c>
      <c r="I313">
        <f>(J313)/1000</f>
        <v>0</v>
      </c>
      <c r="J313">
        <f>IF(DO313, AM313, AG313)</f>
        <v>0</v>
      </c>
      <c r="K313">
        <f>IF(DO313, AH313, AF313)</f>
        <v>0</v>
      </c>
      <c r="L313">
        <f>DQ313 - IF(AT313&gt;1, K313*DK313*100.0/(AV313), 0)</f>
        <v>0</v>
      </c>
      <c r="M313">
        <f>((S313-I313/2)*L313-K313)/(S313+I313/2)</f>
        <v>0</v>
      </c>
      <c r="N313">
        <f>M313*(DX313+DY313)/1000.0</f>
        <v>0</v>
      </c>
      <c r="O313">
        <f>(DQ313 - IF(AT313&gt;1, K313*DK313*100.0/(AV313), 0))*(DX313+DY313)/1000.0</f>
        <v>0</v>
      </c>
      <c r="P313">
        <f>2.0/((1/R313-1/Q313)+SIGN(R313)*SQRT((1/R313-1/Q313)*(1/R313-1/Q313) + 4*DL313/((DL313+1)*(DL313+1))*(2*1/R313*1/Q313-1/Q313*1/Q313)))</f>
        <v>0</v>
      </c>
      <c r="Q313">
        <f>IF(LEFT(DM313,1)&lt;&gt;"0",IF(LEFT(DM313,1)="1",3.0,DN313),$D$5+$E$5*(EE313*DX313/($K$5*1000))+$F$5*(EE313*DX313/($K$5*1000))*MAX(MIN(DK313,$J$5),$I$5)*MAX(MIN(DK313,$J$5),$I$5)+$G$5*MAX(MIN(DK313,$J$5),$I$5)*(EE313*DX313/($K$5*1000))+$H$5*(EE313*DX313/($K$5*1000))*(EE313*DX313/($K$5*1000)))</f>
        <v>0</v>
      </c>
      <c r="R313">
        <f>I313*(1000-(1000*0.61365*exp(17.502*V313/(240.97+V313))/(DX313+DY313)+DS313)/2)/(1000*0.61365*exp(17.502*V313/(240.97+V313))/(DX313+DY313)-DS313)</f>
        <v>0</v>
      </c>
      <c r="S313">
        <f>1/((DL313+1)/(P313/1.6)+1/(Q313/1.37)) + DL313/((DL313+1)/(P313/1.6) + DL313/(Q313/1.37))</f>
        <v>0</v>
      </c>
      <c r="T313">
        <f>(DG313*DJ313)</f>
        <v>0</v>
      </c>
      <c r="U313">
        <f>(DZ313+(T313+2*0.95*5.67E-8*(((DZ313+$B$9)+273)^4-(DZ313+273)^4)-44100*I313)/(1.84*29.3*Q313+8*0.95*5.67E-8*(DZ313+273)^3))</f>
        <v>0</v>
      </c>
      <c r="V313">
        <f>($C$9*EA313+$D$9*EB313+$E$9*U313)</f>
        <v>0</v>
      </c>
      <c r="W313">
        <f>0.61365*exp(17.502*V313/(240.97+V313))</f>
        <v>0</v>
      </c>
      <c r="X313">
        <f>(Y313/Z313*100)</f>
        <v>0</v>
      </c>
      <c r="Y313">
        <f>DS313*(DX313+DY313)/1000</f>
        <v>0</v>
      </c>
      <c r="Z313">
        <f>0.61365*exp(17.502*DZ313/(240.97+DZ313))</f>
        <v>0</v>
      </c>
      <c r="AA313">
        <f>(W313-DS313*(DX313+DY313)/1000)</f>
        <v>0</v>
      </c>
      <c r="AB313">
        <f>(-I313*44100)</f>
        <v>0</v>
      </c>
      <c r="AC313">
        <f>2*29.3*Q313*0.92*(DZ313-V313)</f>
        <v>0</v>
      </c>
      <c r="AD313">
        <f>2*0.95*5.67E-8*(((DZ313+$B$9)+273)^4-(V313+273)^4)</f>
        <v>0</v>
      </c>
      <c r="AE313">
        <f>T313+AD313+AB313+AC313</f>
        <v>0</v>
      </c>
      <c r="AF313">
        <f>DW313*AT313*(DR313-DQ313*(1000-AT313*DT313)/(1000-AT313*DS313))/(100*DK313)</f>
        <v>0</v>
      </c>
      <c r="AG313">
        <f>1000*DW313*AT313*(DS313-DT313)/(100*DK313*(1000-AT313*DS313))</f>
        <v>0</v>
      </c>
      <c r="AH313">
        <f>(AI313 - AJ313 - DX313*1E3/(8.314*(DZ313+273.15)) * AL313/DW313 * AK313) * DW313/(100*DK313) * (1000 - DT313)/1000</f>
        <v>0</v>
      </c>
      <c r="AI313">
        <v>356.7430320516727</v>
      </c>
      <c r="AJ313">
        <v>347.9828606060607</v>
      </c>
      <c r="AK313">
        <v>-3.042446513295413</v>
      </c>
      <c r="AL313">
        <v>65.0844976434511</v>
      </c>
      <c r="AM313">
        <f>(AO313 - AN313 + DX313*1E3/(8.314*(DZ313+273.15)) * AQ313/DW313 * AP313) * DW313/(100*DK313) * 1000/(1000 - AO313)</f>
        <v>0</v>
      </c>
      <c r="AN313">
        <v>15.91689853333333</v>
      </c>
      <c r="AO313">
        <v>23.56621515151514</v>
      </c>
      <c r="AP313">
        <v>-0.0002336123136142618</v>
      </c>
      <c r="AQ313">
        <v>105.27</v>
      </c>
      <c r="AR313">
        <v>0</v>
      </c>
      <c r="AS313">
        <v>0</v>
      </c>
      <c r="AT313">
        <f>IF(AR313*$H$15&gt;=AV313,1.0,(AV313/(AV313-AR313*$H$15)))</f>
        <v>0</v>
      </c>
      <c r="AU313">
        <f>(AT313-1)*100</f>
        <v>0</v>
      </c>
      <c r="AV313">
        <f>MAX(0,($B$15+$C$15*EE313)/(1+$D$15*EE313)*DX313/(DZ313+273)*$E$15)</f>
        <v>0</v>
      </c>
      <c r="AW313" t="s">
        <v>437</v>
      </c>
      <c r="AX313" t="s">
        <v>437</v>
      </c>
      <c r="AY313">
        <v>0</v>
      </c>
      <c r="AZ313">
        <v>0</v>
      </c>
      <c r="BA313">
        <f>1-AY313/AZ313</f>
        <v>0</v>
      </c>
      <c r="BB313">
        <v>0</v>
      </c>
      <c r="BC313" t="s">
        <v>437</v>
      </c>
      <c r="BD313" t="s">
        <v>437</v>
      </c>
      <c r="BE313">
        <v>0</v>
      </c>
      <c r="BF313">
        <v>0</v>
      </c>
      <c r="BG313">
        <f>1-BE313/BF313</f>
        <v>0</v>
      </c>
      <c r="BH313">
        <v>0.5</v>
      </c>
      <c r="BI313">
        <f>DH313</f>
        <v>0</v>
      </c>
      <c r="BJ313">
        <f>K313</f>
        <v>0</v>
      </c>
      <c r="BK313">
        <f>BG313*BH313*BI313</f>
        <v>0</v>
      </c>
      <c r="BL313">
        <f>(BJ313-BB313)/BI313</f>
        <v>0</v>
      </c>
      <c r="BM313">
        <f>(AZ313-BF313)/BF313</f>
        <v>0</v>
      </c>
      <c r="BN313">
        <f>AY313/(BA313+AY313/BF313)</f>
        <v>0</v>
      </c>
      <c r="BO313" t="s">
        <v>437</v>
      </c>
      <c r="BP313">
        <v>0</v>
      </c>
      <c r="BQ313">
        <f>IF(BP313&lt;&gt;0, BP313, BN313)</f>
        <v>0</v>
      </c>
      <c r="BR313">
        <f>1-BQ313/BF313</f>
        <v>0</v>
      </c>
      <c r="BS313">
        <f>(BF313-BE313)/(BF313-BQ313)</f>
        <v>0</v>
      </c>
      <c r="BT313">
        <f>(AZ313-BF313)/(AZ313-BQ313)</f>
        <v>0</v>
      </c>
      <c r="BU313">
        <f>(BF313-BE313)/(BF313-AY313)</f>
        <v>0</v>
      </c>
      <c r="BV313">
        <f>(AZ313-BF313)/(AZ313-AY313)</f>
        <v>0</v>
      </c>
      <c r="BW313">
        <f>(BS313*BQ313/BE313)</f>
        <v>0</v>
      </c>
      <c r="BX313">
        <f>(1-BW313)</f>
        <v>0</v>
      </c>
      <c r="DG313">
        <f>$B$13*EF313+$C$13*EG313+$F$13*ER313*(1-EU313)</f>
        <v>0</v>
      </c>
      <c r="DH313">
        <f>DG313*DI313</f>
        <v>0</v>
      </c>
      <c r="DI313">
        <f>($B$13*$D$11+$C$13*$D$11+$F$13*((FE313+EW313)/MAX(FE313+EW313+FF313, 0.1)*$I$11+FF313/MAX(FE313+EW313+FF313, 0.1)*$J$11))/($B$13+$C$13+$F$13)</f>
        <v>0</v>
      </c>
      <c r="DJ313">
        <f>($B$13*$K$11+$C$13*$K$11+$F$13*((FE313+EW313)/MAX(FE313+EW313+FF313, 0.1)*$P$11+FF313/MAX(FE313+EW313+FF313, 0.1)*$Q$11))/($B$13+$C$13+$F$13)</f>
        <v>0</v>
      </c>
      <c r="DK313">
        <v>5.36</v>
      </c>
      <c r="DL313">
        <v>0.5</v>
      </c>
      <c r="DM313" t="s">
        <v>438</v>
      </c>
      <c r="DN313">
        <v>2</v>
      </c>
      <c r="DO313" t="b">
        <v>1</v>
      </c>
      <c r="DP313">
        <v>1759082382.714286</v>
      </c>
      <c r="DQ313">
        <v>360.5963571428571</v>
      </c>
      <c r="DR313">
        <v>366.6658928571429</v>
      </c>
      <c r="DS313">
        <v>23.58211785714286</v>
      </c>
      <c r="DT313">
        <v>15.92581785714286</v>
      </c>
      <c r="DU313">
        <v>361.5089285714286</v>
      </c>
      <c r="DV313">
        <v>23.25416428571429</v>
      </c>
      <c r="DW313">
        <v>500.0743214285715</v>
      </c>
      <c r="DX313">
        <v>90.84358571428572</v>
      </c>
      <c r="DY313">
        <v>0.06629990357142856</v>
      </c>
      <c r="DZ313">
        <v>30.12151071428571</v>
      </c>
      <c r="EA313">
        <v>29.99421428571429</v>
      </c>
      <c r="EB313">
        <v>999.9000000000002</v>
      </c>
      <c r="EC313">
        <v>0</v>
      </c>
      <c r="ED313">
        <v>0</v>
      </c>
      <c r="EE313">
        <v>10010.40178571429</v>
      </c>
      <c r="EF313">
        <v>0</v>
      </c>
      <c r="EG313">
        <v>11.134475</v>
      </c>
      <c r="EH313">
        <v>-6.069562857142857</v>
      </c>
      <c r="EI313">
        <v>369.3055714285715</v>
      </c>
      <c r="EJ313">
        <v>372.5998928571429</v>
      </c>
      <c r="EK313">
        <v>7.656316785714287</v>
      </c>
      <c r="EL313">
        <v>366.6658928571429</v>
      </c>
      <c r="EM313">
        <v>15.92581785714286</v>
      </c>
      <c r="EN313">
        <v>2.142285714285714</v>
      </c>
      <c r="EO313">
        <v>1.44676</v>
      </c>
      <c r="EP313">
        <v>18.53713928571429</v>
      </c>
      <c r="EQ313">
        <v>12.4168</v>
      </c>
      <c r="ER313">
        <v>1999.996428571428</v>
      </c>
      <c r="ES313">
        <v>0.9800027857142857</v>
      </c>
      <c r="ET313">
        <v>0.01999751428571428</v>
      </c>
      <c r="EU313">
        <v>0</v>
      </c>
      <c r="EV313">
        <v>894.2195000000002</v>
      </c>
      <c r="EW313">
        <v>5.00078</v>
      </c>
      <c r="EX313">
        <v>17298.475</v>
      </c>
      <c r="EY313">
        <v>16379.61071428571</v>
      </c>
      <c r="EZ313">
        <v>39.01771428571429</v>
      </c>
      <c r="FA313">
        <v>39.72957142857143</v>
      </c>
      <c r="FB313">
        <v>39.14703571428571</v>
      </c>
      <c r="FC313">
        <v>39.50878571428571</v>
      </c>
      <c r="FD313">
        <v>40.26314285714285</v>
      </c>
      <c r="FE313">
        <v>1955.099285714286</v>
      </c>
      <c r="FF313">
        <v>39.8907142857143</v>
      </c>
      <c r="FG313">
        <v>0</v>
      </c>
      <c r="FH313">
        <v>1759082382.8</v>
      </c>
      <c r="FI313">
        <v>0</v>
      </c>
      <c r="FJ313">
        <v>893.83492</v>
      </c>
      <c r="FK313">
        <v>-40.13569236757751</v>
      </c>
      <c r="FL313">
        <v>-777.7307705156342</v>
      </c>
      <c r="FM313">
        <v>17290.796</v>
      </c>
      <c r="FN313">
        <v>15</v>
      </c>
      <c r="FO313">
        <v>0</v>
      </c>
      <c r="FP313" t="s">
        <v>439</v>
      </c>
      <c r="FQ313">
        <v>1746989605.5</v>
      </c>
      <c r="FR313">
        <v>1746989593.5</v>
      </c>
      <c r="FS313">
        <v>0</v>
      </c>
      <c r="FT313">
        <v>-0.274</v>
      </c>
      <c r="FU313">
        <v>-0.002</v>
      </c>
      <c r="FV313">
        <v>2.549</v>
      </c>
      <c r="FW313">
        <v>0.129</v>
      </c>
      <c r="FX313">
        <v>420</v>
      </c>
      <c r="FY313">
        <v>17</v>
      </c>
      <c r="FZ313">
        <v>0.02</v>
      </c>
      <c r="GA313">
        <v>0.04</v>
      </c>
      <c r="GB313">
        <v>-8.43344675</v>
      </c>
      <c r="GC313">
        <v>44.2409602626642</v>
      </c>
      <c r="GD313">
        <v>4.379656787369524</v>
      </c>
      <c r="GE313">
        <v>0</v>
      </c>
      <c r="GF313">
        <v>895.7971470588235</v>
      </c>
      <c r="GG313">
        <v>-30.89422461177924</v>
      </c>
      <c r="GH313">
        <v>3.119502101414048</v>
      </c>
      <c r="GI313">
        <v>0</v>
      </c>
      <c r="GJ313">
        <v>7.650106249999999</v>
      </c>
      <c r="GK313">
        <v>0.05988934333958985</v>
      </c>
      <c r="GL313">
        <v>0.01426754353199956</v>
      </c>
      <c r="GM313">
        <v>1</v>
      </c>
      <c r="GN313">
        <v>1</v>
      </c>
      <c r="GO313">
        <v>3</v>
      </c>
      <c r="GP313" t="s">
        <v>455</v>
      </c>
      <c r="GQ313">
        <v>3.10128</v>
      </c>
      <c r="GR313">
        <v>2.72388</v>
      </c>
      <c r="GS313">
        <v>0.074932</v>
      </c>
      <c r="GT313">
        <v>0.0752665</v>
      </c>
      <c r="GU313">
        <v>0.10683</v>
      </c>
      <c r="GV313">
        <v>0.0819136</v>
      </c>
      <c r="GW313">
        <v>24181.9</v>
      </c>
      <c r="GX313">
        <v>21978.2</v>
      </c>
      <c r="GY313">
        <v>26703.9</v>
      </c>
      <c r="GZ313">
        <v>23988.7</v>
      </c>
      <c r="HA313">
        <v>38157.9</v>
      </c>
      <c r="HB313">
        <v>32568.3</v>
      </c>
      <c r="HC313">
        <v>46629.1</v>
      </c>
      <c r="HD313">
        <v>37963</v>
      </c>
      <c r="HE313">
        <v>1.87765</v>
      </c>
      <c r="HF313">
        <v>1.86225</v>
      </c>
      <c r="HG313">
        <v>0.08775289999999999</v>
      </c>
      <c r="HH313">
        <v>0</v>
      </c>
      <c r="HI313">
        <v>28.5555</v>
      </c>
      <c r="HJ313">
        <v>999.9</v>
      </c>
      <c r="HK313">
        <v>40.6</v>
      </c>
      <c r="HL313">
        <v>31.8</v>
      </c>
      <c r="HM313">
        <v>21.1</v>
      </c>
      <c r="HN313">
        <v>60.8637</v>
      </c>
      <c r="HO313">
        <v>22.4159</v>
      </c>
      <c r="HP313">
        <v>1</v>
      </c>
      <c r="HQ313">
        <v>0.103087</v>
      </c>
      <c r="HR313">
        <v>-0.931781</v>
      </c>
      <c r="HS313">
        <v>20.2783</v>
      </c>
      <c r="HT313">
        <v>5.2131</v>
      </c>
      <c r="HU313">
        <v>11.9794</v>
      </c>
      <c r="HV313">
        <v>4.96365</v>
      </c>
      <c r="HW313">
        <v>3.2744</v>
      </c>
      <c r="HX313">
        <v>9999</v>
      </c>
      <c r="HY313">
        <v>9999</v>
      </c>
      <c r="HZ313">
        <v>9999</v>
      </c>
      <c r="IA313">
        <v>33.6</v>
      </c>
      <c r="IB313">
        <v>1.86398</v>
      </c>
      <c r="IC313">
        <v>1.86011</v>
      </c>
      <c r="ID313">
        <v>1.85838</v>
      </c>
      <c r="IE313">
        <v>1.85974</v>
      </c>
      <c r="IF313">
        <v>1.85989</v>
      </c>
      <c r="IG313">
        <v>1.85837</v>
      </c>
      <c r="IH313">
        <v>1.85745</v>
      </c>
      <c r="II313">
        <v>1.85242</v>
      </c>
      <c r="IJ313">
        <v>0</v>
      </c>
      <c r="IK313">
        <v>0</v>
      </c>
      <c r="IL313">
        <v>0</v>
      </c>
      <c r="IM313">
        <v>0</v>
      </c>
      <c r="IN313" t="s">
        <v>441</v>
      </c>
      <c r="IO313" t="s">
        <v>442</v>
      </c>
      <c r="IP313" t="s">
        <v>443</v>
      </c>
      <c r="IQ313" t="s">
        <v>443</v>
      </c>
      <c r="IR313" t="s">
        <v>443</v>
      </c>
      <c r="IS313" t="s">
        <v>443</v>
      </c>
      <c r="IT313">
        <v>0</v>
      </c>
      <c r="IU313">
        <v>100</v>
      </c>
      <c r="IV313">
        <v>100</v>
      </c>
      <c r="IW313">
        <v>-0.918</v>
      </c>
      <c r="IX313">
        <v>0.3275</v>
      </c>
      <c r="IY313">
        <v>-0.819046093373875</v>
      </c>
      <c r="IZ313">
        <v>-0.0008311593448893811</v>
      </c>
      <c r="JA313">
        <v>1.768286430498992E-06</v>
      </c>
      <c r="JB313">
        <v>-5.176383660599935E-10</v>
      </c>
      <c r="JC313">
        <v>0.01793090377665582</v>
      </c>
      <c r="JD313">
        <v>0.002652576625932546</v>
      </c>
      <c r="JE313">
        <v>0.0004569377311329863</v>
      </c>
      <c r="JF313">
        <v>1.003524486243527E-07</v>
      </c>
      <c r="JG313">
        <v>2</v>
      </c>
      <c r="JH313">
        <v>1975</v>
      </c>
      <c r="JI313">
        <v>1</v>
      </c>
      <c r="JJ313">
        <v>26</v>
      </c>
      <c r="JK313">
        <v>201546.4</v>
      </c>
      <c r="JL313">
        <v>201546.6</v>
      </c>
      <c r="JM313">
        <v>0.911865</v>
      </c>
      <c r="JN313">
        <v>2.6355</v>
      </c>
      <c r="JO313">
        <v>1.49658</v>
      </c>
      <c r="JP313">
        <v>2.34497</v>
      </c>
      <c r="JQ313">
        <v>1.54907</v>
      </c>
      <c r="JR313">
        <v>2.34985</v>
      </c>
      <c r="JS313">
        <v>36.0347</v>
      </c>
      <c r="JT313">
        <v>24.1751</v>
      </c>
      <c r="JU313">
        <v>18</v>
      </c>
      <c r="JV313">
        <v>485.568</v>
      </c>
      <c r="JW313">
        <v>490.812</v>
      </c>
      <c r="JX313">
        <v>29.4113</v>
      </c>
      <c r="JY313">
        <v>28.6217</v>
      </c>
      <c r="JZ313">
        <v>30.0001</v>
      </c>
      <c r="KA313">
        <v>28.8864</v>
      </c>
      <c r="KB313">
        <v>28.8954</v>
      </c>
      <c r="KC313">
        <v>18.3404</v>
      </c>
      <c r="KD313">
        <v>23.0576</v>
      </c>
      <c r="KE313">
        <v>55.7654</v>
      </c>
      <c r="KF313">
        <v>29.4111</v>
      </c>
      <c r="KG313">
        <v>313.466</v>
      </c>
      <c r="KH313">
        <v>15.957</v>
      </c>
      <c r="KI313">
        <v>101.952</v>
      </c>
      <c r="KJ313">
        <v>91.5431</v>
      </c>
    </row>
    <row r="314" spans="1:296">
      <c r="A314">
        <v>296</v>
      </c>
      <c r="B314">
        <v>1759082395.5</v>
      </c>
      <c r="C314">
        <v>9312.400000095367</v>
      </c>
      <c r="D314" t="s">
        <v>1038</v>
      </c>
      <c r="E314" t="s">
        <v>1039</v>
      </c>
      <c r="F314">
        <v>5</v>
      </c>
      <c r="G314" t="s">
        <v>1025</v>
      </c>
      <c r="H314">
        <v>1759082388</v>
      </c>
      <c r="I314">
        <f>(J314)/1000</f>
        <v>0</v>
      </c>
      <c r="J314">
        <f>IF(DO314, AM314, AG314)</f>
        <v>0</v>
      </c>
      <c r="K314">
        <f>IF(DO314, AH314, AF314)</f>
        <v>0</v>
      </c>
      <c r="L314">
        <f>DQ314 - IF(AT314&gt;1, K314*DK314*100.0/(AV314), 0)</f>
        <v>0</v>
      </c>
      <c r="M314">
        <f>((S314-I314/2)*L314-K314)/(S314+I314/2)</f>
        <v>0</v>
      </c>
      <c r="N314">
        <f>M314*(DX314+DY314)/1000.0</f>
        <v>0</v>
      </c>
      <c r="O314">
        <f>(DQ314 - IF(AT314&gt;1, K314*DK314*100.0/(AV314), 0))*(DX314+DY314)/1000.0</f>
        <v>0</v>
      </c>
      <c r="P314">
        <f>2.0/((1/R314-1/Q314)+SIGN(R314)*SQRT((1/R314-1/Q314)*(1/R314-1/Q314) + 4*DL314/((DL314+1)*(DL314+1))*(2*1/R314*1/Q314-1/Q314*1/Q314)))</f>
        <v>0</v>
      </c>
      <c r="Q314">
        <f>IF(LEFT(DM314,1)&lt;&gt;"0",IF(LEFT(DM314,1)="1",3.0,DN314),$D$5+$E$5*(EE314*DX314/($K$5*1000))+$F$5*(EE314*DX314/($K$5*1000))*MAX(MIN(DK314,$J$5),$I$5)*MAX(MIN(DK314,$J$5),$I$5)+$G$5*MAX(MIN(DK314,$J$5),$I$5)*(EE314*DX314/($K$5*1000))+$H$5*(EE314*DX314/($K$5*1000))*(EE314*DX314/($K$5*1000)))</f>
        <v>0</v>
      </c>
      <c r="R314">
        <f>I314*(1000-(1000*0.61365*exp(17.502*V314/(240.97+V314))/(DX314+DY314)+DS314)/2)/(1000*0.61365*exp(17.502*V314/(240.97+V314))/(DX314+DY314)-DS314)</f>
        <v>0</v>
      </c>
      <c r="S314">
        <f>1/((DL314+1)/(P314/1.6)+1/(Q314/1.37)) + DL314/((DL314+1)/(P314/1.6) + DL314/(Q314/1.37))</f>
        <v>0</v>
      </c>
      <c r="T314">
        <f>(DG314*DJ314)</f>
        <v>0</v>
      </c>
      <c r="U314">
        <f>(DZ314+(T314+2*0.95*5.67E-8*(((DZ314+$B$9)+273)^4-(DZ314+273)^4)-44100*I314)/(1.84*29.3*Q314+8*0.95*5.67E-8*(DZ314+273)^3))</f>
        <v>0</v>
      </c>
      <c r="V314">
        <f>($C$9*EA314+$D$9*EB314+$E$9*U314)</f>
        <v>0</v>
      </c>
      <c r="W314">
        <f>0.61365*exp(17.502*V314/(240.97+V314))</f>
        <v>0</v>
      </c>
      <c r="X314">
        <f>(Y314/Z314*100)</f>
        <v>0</v>
      </c>
      <c r="Y314">
        <f>DS314*(DX314+DY314)/1000</f>
        <v>0</v>
      </c>
      <c r="Z314">
        <f>0.61365*exp(17.502*DZ314/(240.97+DZ314))</f>
        <v>0</v>
      </c>
      <c r="AA314">
        <f>(W314-DS314*(DX314+DY314)/1000)</f>
        <v>0</v>
      </c>
      <c r="AB314">
        <f>(-I314*44100)</f>
        <v>0</v>
      </c>
      <c r="AC314">
        <f>2*29.3*Q314*0.92*(DZ314-V314)</f>
        <v>0</v>
      </c>
      <c r="AD314">
        <f>2*0.95*5.67E-8*(((DZ314+$B$9)+273)^4-(V314+273)^4)</f>
        <v>0</v>
      </c>
      <c r="AE314">
        <f>T314+AD314+AB314+AC314</f>
        <v>0</v>
      </c>
      <c r="AF314">
        <f>DW314*AT314*(DR314-DQ314*(1000-AT314*DT314)/(1000-AT314*DS314))/(100*DK314)</f>
        <v>0</v>
      </c>
      <c r="AG314">
        <f>1000*DW314*AT314*(DS314-DT314)/(100*DK314*(1000-AT314*DS314))</f>
        <v>0</v>
      </c>
      <c r="AH314">
        <f>(AI314 - AJ314 - DX314*1E3/(8.314*(DZ314+273.15)) * AL314/DW314 * AK314) * DW314/(100*DK314) * (1000 - DT314)/1000</f>
        <v>0</v>
      </c>
      <c r="AI314">
        <v>341.1316184263216</v>
      </c>
      <c r="AJ314">
        <v>333.0553212121209</v>
      </c>
      <c r="AK314">
        <v>-2.96558177056155</v>
      </c>
      <c r="AL314">
        <v>65.0844976434511</v>
      </c>
      <c r="AM314">
        <f>(AO314 - AN314 + DX314*1E3/(8.314*(DZ314+273.15)) * AQ314/DW314 * AP314) * DW314/(100*DK314) * 1000/(1000 - AO314)</f>
        <v>0</v>
      </c>
      <c r="AN314">
        <v>15.91451445333334</v>
      </c>
      <c r="AO314">
        <v>23.56715757575757</v>
      </c>
      <c r="AP314">
        <v>6.633889919512599E-05</v>
      </c>
      <c r="AQ314">
        <v>105.27</v>
      </c>
      <c r="AR314">
        <v>0</v>
      </c>
      <c r="AS314">
        <v>0</v>
      </c>
      <c r="AT314">
        <f>IF(AR314*$H$15&gt;=AV314,1.0,(AV314/(AV314-AR314*$H$15)))</f>
        <v>0</v>
      </c>
      <c r="AU314">
        <f>(AT314-1)*100</f>
        <v>0</v>
      </c>
      <c r="AV314">
        <f>MAX(0,($B$15+$C$15*EE314)/(1+$D$15*EE314)*DX314/(DZ314+273)*$E$15)</f>
        <v>0</v>
      </c>
      <c r="AW314" t="s">
        <v>437</v>
      </c>
      <c r="AX314" t="s">
        <v>437</v>
      </c>
      <c r="AY314">
        <v>0</v>
      </c>
      <c r="AZ314">
        <v>0</v>
      </c>
      <c r="BA314">
        <f>1-AY314/AZ314</f>
        <v>0</v>
      </c>
      <c r="BB314">
        <v>0</v>
      </c>
      <c r="BC314" t="s">
        <v>437</v>
      </c>
      <c r="BD314" t="s">
        <v>437</v>
      </c>
      <c r="BE314">
        <v>0</v>
      </c>
      <c r="BF314">
        <v>0</v>
      </c>
      <c r="BG314">
        <f>1-BE314/BF314</f>
        <v>0</v>
      </c>
      <c r="BH314">
        <v>0.5</v>
      </c>
      <c r="BI314">
        <f>DH314</f>
        <v>0</v>
      </c>
      <c r="BJ314">
        <f>K314</f>
        <v>0</v>
      </c>
      <c r="BK314">
        <f>BG314*BH314*BI314</f>
        <v>0</v>
      </c>
      <c r="BL314">
        <f>(BJ314-BB314)/BI314</f>
        <v>0</v>
      </c>
      <c r="BM314">
        <f>(AZ314-BF314)/BF314</f>
        <v>0</v>
      </c>
      <c r="BN314">
        <f>AY314/(BA314+AY314/BF314)</f>
        <v>0</v>
      </c>
      <c r="BO314" t="s">
        <v>437</v>
      </c>
      <c r="BP314">
        <v>0</v>
      </c>
      <c r="BQ314">
        <f>IF(BP314&lt;&gt;0, BP314, BN314)</f>
        <v>0</v>
      </c>
      <c r="BR314">
        <f>1-BQ314/BF314</f>
        <v>0</v>
      </c>
      <c r="BS314">
        <f>(BF314-BE314)/(BF314-BQ314)</f>
        <v>0</v>
      </c>
      <c r="BT314">
        <f>(AZ314-BF314)/(AZ314-BQ314)</f>
        <v>0</v>
      </c>
      <c r="BU314">
        <f>(BF314-BE314)/(BF314-AY314)</f>
        <v>0</v>
      </c>
      <c r="BV314">
        <f>(AZ314-BF314)/(AZ314-AY314)</f>
        <v>0</v>
      </c>
      <c r="BW314">
        <f>(BS314*BQ314/BE314)</f>
        <v>0</v>
      </c>
      <c r="BX314">
        <f>(1-BW314)</f>
        <v>0</v>
      </c>
      <c r="DG314">
        <f>$B$13*EF314+$C$13*EG314+$F$13*ER314*(1-EU314)</f>
        <v>0</v>
      </c>
      <c r="DH314">
        <f>DG314*DI314</f>
        <v>0</v>
      </c>
      <c r="DI314">
        <f>($B$13*$D$11+$C$13*$D$11+$F$13*((FE314+EW314)/MAX(FE314+EW314+FF314, 0.1)*$I$11+FF314/MAX(FE314+EW314+FF314, 0.1)*$J$11))/($B$13+$C$13+$F$13)</f>
        <v>0</v>
      </c>
      <c r="DJ314">
        <f>($B$13*$K$11+$C$13*$K$11+$F$13*((FE314+EW314)/MAX(FE314+EW314+FF314, 0.1)*$P$11+FF314/MAX(FE314+EW314+FF314, 0.1)*$Q$11))/($B$13+$C$13+$F$13)</f>
        <v>0</v>
      </c>
      <c r="DK314">
        <v>5.36</v>
      </c>
      <c r="DL314">
        <v>0.5</v>
      </c>
      <c r="DM314" t="s">
        <v>438</v>
      </c>
      <c r="DN314">
        <v>2</v>
      </c>
      <c r="DO314" t="b">
        <v>1</v>
      </c>
      <c r="DP314">
        <v>1759082388</v>
      </c>
      <c r="DQ314">
        <v>345.678037037037</v>
      </c>
      <c r="DR314">
        <v>349.5585925925926</v>
      </c>
      <c r="DS314">
        <v>23.56998148148148</v>
      </c>
      <c r="DT314">
        <v>15.91876296296296</v>
      </c>
      <c r="DU314">
        <v>346.593962962963</v>
      </c>
      <c r="DV314">
        <v>23.24230740740741</v>
      </c>
      <c r="DW314">
        <v>500.0046296296296</v>
      </c>
      <c r="DX314">
        <v>90.84381481481483</v>
      </c>
      <c r="DY314">
        <v>0.06628895185185185</v>
      </c>
      <c r="DZ314">
        <v>30.12244444444445</v>
      </c>
      <c r="EA314">
        <v>29.99037037037037</v>
      </c>
      <c r="EB314">
        <v>999.9000000000001</v>
      </c>
      <c r="EC314">
        <v>0</v>
      </c>
      <c r="ED314">
        <v>0</v>
      </c>
      <c r="EE314">
        <v>9990.254814814814</v>
      </c>
      <c r="EF314">
        <v>0</v>
      </c>
      <c r="EG314">
        <v>11.13238888888889</v>
      </c>
      <c r="EH314">
        <v>-3.880553333333333</v>
      </c>
      <c r="EI314">
        <v>354.0223703703704</v>
      </c>
      <c r="EJ314">
        <v>355.2130740740741</v>
      </c>
      <c r="EK314">
        <v>7.65122962962963</v>
      </c>
      <c r="EL314">
        <v>349.5585925925926</v>
      </c>
      <c r="EM314">
        <v>15.91876296296296</v>
      </c>
      <c r="EN314">
        <v>2.141188148148148</v>
      </c>
      <c r="EO314">
        <v>1.446121851851852</v>
      </c>
      <c r="EP314">
        <v>18.52894814814815</v>
      </c>
      <c r="EQ314">
        <v>12.41008888888889</v>
      </c>
      <c r="ER314">
        <v>2000.013333333333</v>
      </c>
      <c r="ES314">
        <v>0.9800028888888889</v>
      </c>
      <c r="ET314">
        <v>0.01999741111111111</v>
      </c>
      <c r="EU314">
        <v>0</v>
      </c>
      <c r="EV314">
        <v>890.4720740740742</v>
      </c>
      <c r="EW314">
        <v>5.00078</v>
      </c>
      <c r="EX314">
        <v>17226.37407407407</v>
      </c>
      <c r="EY314">
        <v>16379.75555555556</v>
      </c>
      <c r="EZ314">
        <v>39.01144444444445</v>
      </c>
      <c r="FA314">
        <v>39.72885185185186</v>
      </c>
      <c r="FB314">
        <v>39.16407407407407</v>
      </c>
      <c r="FC314">
        <v>39.50907407407407</v>
      </c>
      <c r="FD314">
        <v>40.29603703703703</v>
      </c>
      <c r="FE314">
        <v>1955.114814814815</v>
      </c>
      <c r="FF314">
        <v>39.89370370370371</v>
      </c>
      <c r="FG314">
        <v>0</v>
      </c>
      <c r="FH314">
        <v>1759082387.6</v>
      </c>
      <c r="FI314">
        <v>0</v>
      </c>
      <c r="FJ314">
        <v>890.3437199999998</v>
      </c>
      <c r="FK314">
        <v>-47.18746162027995</v>
      </c>
      <c r="FL314">
        <v>-904.7615398637895</v>
      </c>
      <c r="FM314">
        <v>17224.024</v>
      </c>
      <c r="FN314">
        <v>15</v>
      </c>
      <c r="FO314">
        <v>0</v>
      </c>
      <c r="FP314" t="s">
        <v>439</v>
      </c>
      <c r="FQ314">
        <v>1746989605.5</v>
      </c>
      <c r="FR314">
        <v>1746989593.5</v>
      </c>
      <c r="FS314">
        <v>0</v>
      </c>
      <c r="FT314">
        <v>-0.274</v>
      </c>
      <c r="FU314">
        <v>-0.002</v>
      </c>
      <c r="FV314">
        <v>2.549</v>
      </c>
      <c r="FW314">
        <v>0.129</v>
      </c>
      <c r="FX314">
        <v>420</v>
      </c>
      <c r="FY314">
        <v>17</v>
      </c>
      <c r="FZ314">
        <v>0.02</v>
      </c>
      <c r="GA314">
        <v>0.04</v>
      </c>
      <c r="GB314">
        <v>-5.43286625</v>
      </c>
      <c r="GC314">
        <v>25.97535681050658</v>
      </c>
      <c r="GD314">
        <v>2.602714062231662</v>
      </c>
      <c r="GE314">
        <v>0</v>
      </c>
      <c r="GF314">
        <v>892.5918529411765</v>
      </c>
      <c r="GG314">
        <v>-42.19650115182181</v>
      </c>
      <c r="GH314">
        <v>4.168207303557795</v>
      </c>
      <c r="GI314">
        <v>0</v>
      </c>
      <c r="GJ314">
        <v>7.655201750000001</v>
      </c>
      <c r="GK314">
        <v>-0.05206052532833581</v>
      </c>
      <c r="GL314">
        <v>0.006927201053636376</v>
      </c>
      <c r="GM314">
        <v>1</v>
      </c>
      <c r="GN314">
        <v>1</v>
      </c>
      <c r="GO314">
        <v>3</v>
      </c>
      <c r="GP314" t="s">
        <v>455</v>
      </c>
      <c r="GQ314">
        <v>3.10085</v>
      </c>
      <c r="GR314">
        <v>2.72464</v>
      </c>
      <c r="GS314">
        <v>0.0723635</v>
      </c>
      <c r="GT314">
        <v>0.0723983</v>
      </c>
      <c r="GU314">
        <v>0.106833</v>
      </c>
      <c r="GV314">
        <v>0.0819054</v>
      </c>
      <c r="GW314">
        <v>24249.3</v>
      </c>
      <c r="GX314">
        <v>22046.3</v>
      </c>
      <c r="GY314">
        <v>26704.2</v>
      </c>
      <c r="GZ314">
        <v>23988.8</v>
      </c>
      <c r="HA314">
        <v>38157.4</v>
      </c>
      <c r="HB314">
        <v>32568.4</v>
      </c>
      <c r="HC314">
        <v>46629</v>
      </c>
      <c r="HD314">
        <v>37963.1</v>
      </c>
      <c r="HE314">
        <v>1.8773</v>
      </c>
      <c r="HF314">
        <v>1.8626</v>
      </c>
      <c r="HG314">
        <v>0.0879094</v>
      </c>
      <c r="HH314">
        <v>0</v>
      </c>
      <c r="HI314">
        <v>28.5555</v>
      </c>
      <c r="HJ314">
        <v>999.9</v>
      </c>
      <c r="HK314">
        <v>40.6</v>
      </c>
      <c r="HL314">
        <v>31.8</v>
      </c>
      <c r="HM314">
        <v>21.1012</v>
      </c>
      <c r="HN314">
        <v>60.9337</v>
      </c>
      <c r="HO314">
        <v>22.5401</v>
      </c>
      <c r="HP314">
        <v>1</v>
      </c>
      <c r="HQ314">
        <v>0.102675</v>
      </c>
      <c r="HR314">
        <v>-0.962377</v>
      </c>
      <c r="HS314">
        <v>20.278</v>
      </c>
      <c r="HT314">
        <v>5.2128</v>
      </c>
      <c r="HU314">
        <v>11.9798</v>
      </c>
      <c r="HV314">
        <v>4.96355</v>
      </c>
      <c r="HW314">
        <v>3.27453</v>
      </c>
      <c r="HX314">
        <v>9999</v>
      </c>
      <c r="HY314">
        <v>9999</v>
      </c>
      <c r="HZ314">
        <v>9999</v>
      </c>
      <c r="IA314">
        <v>33.6</v>
      </c>
      <c r="IB314">
        <v>1.86397</v>
      </c>
      <c r="IC314">
        <v>1.86012</v>
      </c>
      <c r="ID314">
        <v>1.85837</v>
      </c>
      <c r="IE314">
        <v>1.85975</v>
      </c>
      <c r="IF314">
        <v>1.85989</v>
      </c>
      <c r="IG314">
        <v>1.85837</v>
      </c>
      <c r="IH314">
        <v>1.85745</v>
      </c>
      <c r="II314">
        <v>1.85242</v>
      </c>
      <c r="IJ314">
        <v>0</v>
      </c>
      <c r="IK314">
        <v>0</v>
      </c>
      <c r="IL314">
        <v>0</v>
      </c>
      <c r="IM314">
        <v>0</v>
      </c>
      <c r="IN314" t="s">
        <v>441</v>
      </c>
      <c r="IO314" t="s">
        <v>442</v>
      </c>
      <c r="IP314" t="s">
        <v>443</v>
      </c>
      <c r="IQ314" t="s">
        <v>443</v>
      </c>
      <c r="IR314" t="s">
        <v>443</v>
      </c>
      <c r="IS314" t="s">
        <v>443</v>
      </c>
      <c r="IT314">
        <v>0</v>
      </c>
      <c r="IU314">
        <v>100</v>
      </c>
      <c r="IV314">
        <v>100</v>
      </c>
      <c r="IW314">
        <v>-0.92</v>
      </c>
      <c r="IX314">
        <v>0.3276</v>
      </c>
      <c r="IY314">
        <v>-0.819046093373875</v>
      </c>
      <c r="IZ314">
        <v>-0.0008311593448893811</v>
      </c>
      <c r="JA314">
        <v>1.768286430498992E-06</v>
      </c>
      <c r="JB314">
        <v>-5.176383660599935E-10</v>
      </c>
      <c r="JC314">
        <v>0.01793090377665582</v>
      </c>
      <c r="JD314">
        <v>0.002652576625932546</v>
      </c>
      <c r="JE314">
        <v>0.0004569377311329863</v>
      </c>
      <c r="JF314">
        <v>1.003524486243527E-07</v>
      </c>
      <c r="JG314">
        <v>2</v>
      </c>
      <c r="JH314">
        <v>1975</v>
      </c>
      <c r="JI314">
        <v>1</v>
      </c>
      <c r="JJ314">
        <v>26</v>
      </c>
      <c r="JK314">
        <v>201546.5</v>
      </c>
      <c r="JL314">
        <v>201546.7</v>
      </c>
      <c r="JM314">
        <v>0.8703610000000001</v>
      </c>
      <c r="JN314">
        <v>2.62329</v>
      </c>
      <c r="JO314">
        <v>1.49658</v>
      </c>
      <c r="JP314">
        <v>2.34497</v>
      </c>
      <c r="JQ314">
        <v>1.54907</v>
      </c>
      <c r="JR314">
        <v>2.48047</v>
      </c>
      <c r="JS314">
        <v>36.0347</v>
      </c>
      <c r="JT314">
        <v>24.1838</v>
      </c>
      <c r="JU314">
        <v>18</v>
      </c>
      <c r="JV314">
        <v>485.348</v>
      </c>
      <c r="JW314">
        <v>491.021</v>
      </c>
      <c r="JX314">
        <v>29.4144</v>
      </c>
      <c r="JY314">
        <v>28.6217</v>
      </c>
      <c r="JZ314">
        <v>30.0001</v>
      </c>
      <c r="KA314">
        <v>28.8844</v>
      </c>
      <c r="KB314">
        <v>28.8929</v>
      </c>
      <c r="KC314">
        <v>17.5162</v>
      </c>
      <c r="KD314">
        <v>23.0576</v>
      </c>
      <c r="KE314">
        <v>55.7654</v>
      </c>
      <c r="KF314">
        <v>29.4202</v>
      </c>
      <c r="KG314">
        <v>300.016</v>
      </c>
      <c r="KH314">
        <v>15.957</v>
      </c>
      <c r="KI314">
        <v>101.952</v>
      </c>
      <c r="KJ314">
        <v>91.5433</v>
      </c>
    </row>
    <row r="315" spans="1:296">
      <c r="A315">
        <v>297</v>
      </c>
      <c r="B315">
        <v>1759082400.5</v>
      </c>
      <c r="C315">
        <v>9317.400000095367</v>
      </c>
      <c r="D315" t="s">
        <v>1040</v>
      </c>
      <c r="E315" t="s">
        <v>1041</v>
      </c>
      <c r="F315">
        <v>5</v>
      </c>
      <c r="G315" t="s">
        <v>1025</v>
      </c>
      <c r="H315">
        <v>1759082392.714286</v>
      </c>
      <c r="I315">
        <f>(J315)/1000</f>
        <v>0</v>
      </c>
      <c r="J315">
        <f>IF(DO315, AM315, AG315)</f>
        <v>0</v>
      </c>
      <c r="K315">
        <f>IF(DO315, AH315, AF315)</f>
        <v>0</v>
      </c>
      <c r="L315">
        <f>DQ315 - IF(AT315&gt;1, K315*DK315*100.0/(AV315), 0)</f>
        <v>0</v>
      </c>
      <c r="M315">
        <f>((S315-I315/2)*L315-K315)/(S315+I315/2)</f>
        <v>0</v>
      </c>
      <c r="N315">
        <f>M315*(DX315+DY315)/1000.0</f>
        <v>0</v>
      </c>
      <c r="O315">
        <f>(DQ315 - IF(AT315&gt;1, K315*DK315*100.0/(AV315), 0))*(DX315+DY315)/1000.0</f>
        <v>0</v>
      </c>
      <c r="P315">
        <f>2.0/((1/R315-1/Q315)+SIGN(R315)*SQRT((1/R315-1/Q315)*(1/R315-1/Q315) + 4*DL315/((DL315+1)*(DL315+1))*(2*1/R315*1/Q315-1/Q315*1/Q315)))</f>
        <v>0</v>
      </c>
      <c r="Q315">
        <f>IF(LEFT(DM315,1)&lt;&gt;"0",IF(LEFT(DM315,1)="1",3.0,DN315),$D$5+$E$5*(EE315*DX315/($K$5*1000))+$F$5*(EE315*DX315/($K$5*1000))*MAX(MIN(DK315,$J$5),$I$5)*MAX(MIN(DK315,$J$5),$I$5)+$G$5*MAX(MIN(DK315,$J$5),$I$5)*(EE315*DX315/($K$5*1000))+$H$5*(EE315*DX315/($K$5*1000))*(EE315*DX315/($K$5*1000)))</f>
        <v>0</v>
      </c>
      <c r="R315">
        <f>I315*(1000-(1000*0.61365*exp(17.502*V315/(240.97+V315))/(DX315+DY315)+DS315)/2)/(1000*0.61365*exp(17.502*V315/(240.97+V315))/(DX315+DY315)-DS315)</f>
        <v>0</v>
      </c>
      <c r="S315">
        <f>1/((DL315+1)/(P315/1.6)+1/(Q315/1.37)) + DL315/((DL315+1)/(P315/1.6) + DL315/(Q315/1.37))</f>
        <v>0</v>
      </c>
      <c r="T315">
        <f>(DG315*DJ315)</f>
        <v>0</v>
      </c>
      <c r="U315">
        <f>(DZ315+(T315+2*0.95*5.67E-8*(((DZ315+$B$9)+273)^4-(DZ315+273)^4)-44100*I315)/(1.84*29.3*Q315+8*0.95*5.67E-8*(DZ315+273)^3))</f>
        <v>0</v>
      </c>
      <c r="V315">
        <f>($C$9*EA315+$D$9*EB315+$E$9*U315)</f>
        <v>0</v>
      </c>
      <c r="W315">
        <f>0.61365*exp(17.502*V315/(240.97+V315))</f>
        <v>0</v>
      </c>
      <c r="X315">
        <f>(Y315/Z315*100)</f>
        <v>0</v>
      </c>
      <c r="Y315">
        <f>DS315*(DX315+DY315)/1000</f>
        <v>0</v>
      </c>
      <c r="Z315">
        <f>0.61365*exp(17.502*DZ315/(240.97+DZ315))</f>
        <v>0</v>
      </c>
      <c r="AA315">
        <f>(W315-DS315*(DX315+DY315)/1000)</f>
        <v>0</v>
      </c>
      <c r="AB315">
        <f>(-I315*44100)</f>
        <v>0</v>
      </c>
      <c r="AC315">
        <f>2*29.3*Q315*0.92*(DZ315-V315)</f>
        <v>0</v>
      </c>
      <c r="AD315">
        <f>2*0.95*5.67E-8*(((DZ315+$B$9)+273)^4-(V315+273)^4)</f>
        <v>0</v>
      </c>
      <c r="AE315">
        <f>T315+AD315+AB315+AC315</f>
        <v>0</v>
      </c>
      <c r="AF315">
        <f>DW315*AT315*(DR315-DQ315*(1000-AT315*DT315)/(1000-AT315*DS315))/(100*DK315)</f>
        <v>0</v>
      </c>
      <c r="AG315">
        <f>1000*DW315*AT315*(DS315-DT315)/(100*DK315*(1000-AT315*DS315))</f>
        <v>0</v>
      </c>
      <c r="AH315">
        <f>(AI315 - AJ315 - DX315*1E3/(8.314*(DZ315+273.15)) * AL315/DW315 * AK315) * DW315/(100*DK315) * (1000 - DT315)/1000</f>
        <v>0</v>
      </c>
      <c r="AI315">
        <v>322.7688270349884</v>
      </c>
      <c r="AJ315">
        <v>317.1118363636363</v>
      </c>
      <c r="AK315">
        <v>-3.221409292225564</v>
      </c>
      <c r="AL315">
        <v>65.0844976434511</v>
      </c>
      <c r="AM315">
        <f>(AO315 - AN315 + DX315*1E3/(8.314*(DZ315+273.15)) * AQ315/DW315 * AP315) * DW315/(100*DK315) * 1000/(1000 - AO315)</f>
        <v>0</v>
      </c>
      <c r="AN315">
        <v>15.90823805333333</v>
      </c>
      <c r="AO315">
        <v>23.56565939393939</v>
      </c>
      <c r="AP315">
        <v>-5.573205741675362E-05</v>
      </c>
      <c r="AQ315">
        <v>105.27</v>
      </c>
      <c r="AR315">
        <v>0</v>
      </c>
      <c r="AS315">
        <v>0</v>
      </c>
      <c r="AT315">
        <f>IF(AR315*$H$15&gt;=AV315,1.0,(AV315/(AV315-AR315*$H$15)))</f>
        <v>0</v>
      </c>
      <c r="AU315">
        <f>(AT315-1)*100</f>
        <v>0</v>
      </c>
      <c r="AV315">
        <f>MAX(0,($B$15+$C$15*EE315)/(1+$D$15*EE315)*DX315/(DZ315+273)*$E$15)</f>
        <v>0</v>
      </c>
      <c r="AW315" t="s">
        <v>437</v>
      </c>
      <c r="AX315" t="s">
        <v>437</v>
      </c>
      <c r="AY315">
        <v>0</v>
      </c>
      <c r="AZ315">
        <v>0</v>
      </c>
      <c r="BA315">
        <f>1-AY315/AZ315</f>
        <v>0</v>
      </c>
      <c r="BB315">
        <v>0</v>
      </c>
      <c r="BC315" t="s">
        <v>437</v>
      </c>
      <c r="BD315" t="s">
        <v>437</v>
      </c>
      <c r="BE315">
        <v>0</v>
      </c>
      <c r="BF315">
        <v>0</v>
      </c>
      <c r="BG315">
        <f>1-BE315/BF315</f>
        <v>0</v>
      </c>
      <c r="BH315">
        <v>0.5</v>
      </c>
      <c r="BI315">
        <f>DH315</f>
        <v>0</v>
      </c>
      <c r="BJ315">
        <f>K315</f>
        <v>0</v>
      </c>
      <c r="BK315">
        <f>BG315*BH315*BI315</f>
        <v>0</v>
      </c>
      <c r="BL315">
        <f>(BJ315-BB315)/BI315</f>
        <v>0</v>
      </c>
      <c r="BM315">
        <f>(AZ315-BF315)/BF315</f>
        <v>0</v>
      </c>
      <c r="BN315">
        <f>AY315/(BA315+AY315/BF315)</f>
        <v>0</v>
      </c>
      <c r="BO315" t="s">
        <v>437</v>
      </c>
      <c r="BP315">
        <v>0</v>
      </c>
      <c r="BQ315">
        <f>IF(BP315&lt;&gt;0, BP315, BN315)</f>
        <v>0</v>
      </c>
      <c r="BR315">
        <f>1-BQ315/BF315</f>
        <v>0</v>
      </c>
      <c r="BS315">
        <f>(BF315-BE315)/(BF315-BQ315)</f>
        <v>0</v>
      </c>
      <c r="BT315">
        <f>(AZ315-BF315)/(AZ315-BQ315)</f>
        <v>0</v>
      </c>
      <c r="BU315">
        <f>(BF315-BE315)/(BF315-AY315)</f>
        <v>0</v>
      </c>
      <c r="BV315">
        <f>(AZ315-BF315)/(AZ315-AY315)</f>
        <v>0</v>
      </c>
      <c r="BW315">
        <f>(BS315*BQ315/BE315)</f>
        <v>0</v>
      </c>
      <c r="BX315">
        <f>(1-BW315)</f>
        <v>0</v>
      </c>
      <c r="DG315">
        <f>$B$13*EF315+$C$13*EG315+$F$13*ER315*(1-EU315)</f>
        <v>0</v>
      </c>
      <c r="DH315">
        <f>DG315*DI315</f>
        <v>0</v>
      </c>
      <c r="DI315">
        <f>($B$13*$D$11+$C$13*$D$11+$F$13*((FE315+EW315)/MAX(FE315+EW315+FF315, 0.1)*$I$11+FF315/MAX(FE315+EW315+FF315, 0.1)*$J$11))/($B$13+$C$13+$F$13)</f>
        <v>0</v>
      </c>
      <c r="DJ315">
        <f>($B$13*$K$11+$C$13*$K$11+$F$13*((FE315+EW315)/MAX(FE315+EW315+FF315, 0.1)*$P$11+FF315/MAX(FE315+EW315+FF315, 0.1)*$Q$11))/($B$13+$C$13+$F$13)</f>
        <v>0</v>
      </c>
      <c r="DK315">
        <v>5.36</v>
      </c>
      <c r="DL315">
        <v>0.5</v>
      </c>
      <c r="DM315" t="s">
        <v>438</v>
      </c>
      <c r="DN315">
        <v>2</v>
      </c>
      <c r="DO315" t="b">
        <v>1</v>
      </c>
      <c r="DP315">
        <v>1759082392.714286</v>
      </c>
      <c r="DQ315">
        <v>331.746</v>
      </c>
      <c r="DR315">
        <v>333.8048571428571</v>
      </c>
      <c r="DS315">
        <v>23.56716428571429</v>
      </c>
      <c r="DT315">
        <v>15.91416428571429</v>
      </c>
      <c r="DU315">
        <v>332.6646071428571</v>
      </c>
      <c r="DV315">
        <v>23.23955</v>
      </c>
      <c r="DW315">
        <v>499.9982499999999</v>
      </c>
      <c r="DX315">
        <v>90.84406071428569</v>
      </c>
      <c r="DY315">
        <v>0.06633564285714286</v>
      </c>
      <c r="DZ315">
        <v>30.12369285714286</v>
      </c>
      <c r="EA315">
        <v>29.98850357142857</v>
      </c>
      <c r="EB315">
        <v>999.9000000000002</v>
      </c>
      <c r="EC315">
        <v>0</v>
      </c>
      <c r="ED315">
        <v>0</v>
      </c>
      <c r="EE315">
        <v>9992.211785714286</v>
      </c>
      <c r="EF315">
        <v>0</v>
      </c>
      <c r="EG315">
        <v>11.13215714285714</v>
      </c>
      <c r="EH315">
        <v>-2.058729525</v>
      </c>
      <c r="EI315">
        <v>339.7531071428572</v>
      </c>
      <c r="EJ315">
        <v>339.2028571428572</v>
      </c>
      <c r="EK315">
        <v>7.653001071428572</v>
      </c>
      <c r="EL315">
        <v>333.8048571428571</v>
      </c>
      <c r="EM315">
        <v>15.91416428571429</v>
      </c>
      <c r="EN315">
        <v>2.1409375</v>
      </c>
      <c r="EO315">
        <v>1.4457075</v>
      </c>
      <c r="EP315">
        <v>18.52707857142858</v>
      </c>
      <c r="EQ315">
        <v>12.40573214285714</v>
      </c>
      <c r="ER315">
        <v>2000.009642857143</v>
      </c>
      <c r="ES315">
        <v>0.9800027857142857</v>
      </c>
      <c r="ET315">
        <v>0.01999751428571428</v>
      </c>
      <c r="EU315">
        <v>0</v>
      </c>
      <c r="EV315">
        <v>886.7572142857142</v>
      </c>
      <c r="EW315">
        <v>5.00078</v>
      </c>
      <c r="EX315">
        <v>17154.20714285714</v>
      </c>
      <c r="EY315">
        <v>16379.72857142857</v>
      </c>
      <c r="EZ315">
        <v>39.00657142857143</v>
      </c>
      <c r="FA315">
        <v>39.72071428571428</v>
      </c>
      <c r="FB315">
        <v>39.13135714285714</v>
      </c>
      <c r="FC315">
        <v>39.5065</v>
      </c>
      <c r="FD315">
        <v>40.23192857142858</v>
      </c>
      <c r="FE315">
        <v>1955.11</v>
      </c>
      <c r="FF315">
        <v>39.89678571428572</v>
      </c>
      <c r="FG315">
        <v>0</v>
      </c>
      <c r="FH315">
        <v>1759082393</v>
      </c>
      <c r="FI315">
        <v>0</v>
      </c>
      <c r="FJ315">
        <v>886.2925769230769</v>
      </c>
      <c r="FK315">
        <v>-48.99196574946679</v>
      </c>
      <c r="FL315">
        <v>-947.326494457801</v>
      </c>
      <c r="FM315">
        <v>17145.85769230769</v>
      </c>
      <c r="FN315">
        <v>15</v>
      </c>
      <c r="FO315">
        <v>0</v>
      </c>
      <c r="FP315" t="s">
        <v>439</v>
      </c>
      <c r="FQ315">
        <v>1746989605.5</v>
      </c>
      <c r="FR315">
        <v>1746989593.5</v>
      </c>
      <c r="FS315">
        <v>0</v>
      </c>
      <c r="FT315">
        <v>-0.274</v>
      </c>
      <c r="FU315">
        <v>-0.002</v>
      </c>
      <c r="FV315">
        <v>2.549</v>
      </c>
      <c r="FW315">
        <v>0.129</v>
      </c>
      <c r="FX315">
        <v>420</v>
      </c>
      <c r="FY315">
        <v>17</v>
      </c>
      <c r="FZ315">
        <v>0.02</v>
      </c>
      <c r="GA315">
        <v>0.04</v>
      </c>
      <c r="GB315">
        <v>-3.050054065853659</v>
      </c>
      <c r="GC315">
        <v>22.00282735609757</v>
      </c>
      <c r="GD315">
        <v>2.215559655112001</v>
      </c>
      <c r="GE315">
        <v>0</v>
      </c>
      <c r="GF315">
        <v>888.6483235294118</v>
      </c>
      <c r="GG315">
        <v>-47.18892280008726</v>
      </c>
      <c r="GH315">
        <v>4.642588183587633</v>
      </c>
      <c r="GI315">
        <v>0</v>
      </c>
      <c r="GJ315">
        <v>7.653030487804877</v>
      </c>
      <c r="GK315">
        <v>0.01026689895470814</v>
      </c>
      <c r="GL315">
        <v>0.003535991909837598</v>
      </c>
      <c r="GM315">
        <v>1</v>
      </c>
      <c r="GN315">
        <v>1</v>
      </c>
      <c r="GO315">
        <v>3</v>
      </c>
      <c r="GP315" t="s">
        <v>455</v>
      </c>
      <c r="GQ315">
        <v>3.10112</v>
      </c>
      <c r="GR315">
        <v>2.72428</v>
      </c>
      <c r="GS315">
        <v>0.06955649999999999</v>
      </c>
      <c r="GT315">
        <v>0.06921430000000001</v>
      </c>
      <c r="GU315">
        <v>0.106824</v>
      </c>
      <c r="GV315">
        <v>0.0818748</v>
      </c>
      <c r="GW315">
        <v>24322.6</v>
      </c>
      <c r="GX315">
        <v>22121.8</v>
      </c>
      <c r="GY315">
        <v>26704.1</v>
      </c>
      <c r="GZ315">
        <v>23988.5</v>
      </c>
      <c r="HA315">
        <v>38157.5</v>
      </c>
      <c r="HB315">
        <v>32568.8</v>
      </c>
      <c r="HC315">
        <v>46629.1</v>
      </c>
      <c r="HD315">
        <v>37962.7</v>
      </c>
      <c r="HE315">
        <v>1.87715</v>
      </c>
      <c r="HF315">
        <v>1.8627</v>
      </c>
      <c r="HG315">
        <v>0.0884943</v>
      </c>
      <c r="HH315">
        <v>0</v>
      </c>
      <c r="HI315">
        <v>28.5555</v>
      </c>
      <c r="HJ315">
        <v>999.9</v>
      </c>
      <c r="HK315">
        <v>40.6</v>
      </c>
      <c r="HL315">
        <v>31.8</v>
      </c>
      <c r="HM315">
        <v>21.101</v>
      </c>
      <c r="HN315">
        <v>60.9137</v>
      </c>
      <c r="HO315">
        <v>22.4079</v>
      </c>
      <c r="HP315">
        <v>1</v>
      </c>
      <c r="HQ315">
        <v>0.10281</v>
      </c>
      <c r="HR315">
        <v>-0.978197</v>
      </c>
      <c r="HS315">
        <v>20.2779</v>
      </c>
      <c r="HT315">
        <v>5.21175</v>
      </c>
      <c r="HU315">
        <v>11.98</v>
      </c>
      <c r="HV315">
        <v>4.96345</v>
      </c>
      <c r="HW315">
        <v>3.2743</v>
      </c>
      <c r="HX315">
        <v>9999</v>
      </c>
      <c r="HY315">
        <v>9999</v>
      </c>
      <c r="HZ315">
        <v>9999</v>
      </c>
      <c r="IA315">
        <v>33.6</v>
      </c>
      <c r="IB315">
        <v>1.86396</v>
      </c>
      <c r="IC315">
        <v>1.8601</v>
      </c>
      <c r="ID315">
        <v>1.85838</v>
      </c>
      <c r="IE315">
        <v>1.85974</v>
      </c>
      <c r="IF315">
        <v>1.85989</v>
      </c>
      <c r="IG315">
        <v>1.85837</v>
      </c>
      <c r="IH315">
        <v>1.85743</v>
      </c>
      <c r="II315">
        <v>1.85242</v>
      </c>
      <c r="IJ315">
        <v>0</v>
      </c>
      <c r="IK315">
        <v>0</v>
      </c>
      <c r="IL315">
        <v>0</v>
      </c>
      <c r="IM315">
        <v>0</v>
      </c>
      <c r="IN315" t="s">
        <v>441</v>
      </c>
      <c r="IO315" t="s">
        <v>442</v>
      </c>
      <c r="IP315" t="s">
        <v>443</v>
      </c>
      <c r="IQ315" t="s">
        <v>443</v>
      </c>
      <c r="IR315" t="s">
        <v>443</v>
      </c>
      <c r="IS315" t="s">
        <v>443</v>
      </c>
      <c r="IT315">
        <v>0</v>
      </c>
      <c r="IU315">
        <v>100</v>
      </c>
      <c r="IV315">
        <v>100</v>
      </c>
      <c r="IW315">
        <v>-0.922</v>
      </c>
      <c r="IX315">
        <v>0.3275</v>
      </c>
      <c r="IY315">
        <v>-0.819046093373875</v>
      </c>
      <c r="IZ315">
        <v>-0.0008311593448893811</v>
      </c>
      <c r="JA315">
        <v>1.768286430498992E-06</v>
      </c>
      <c r="JB315">
        <v>-5.176383660599935E-10</v>
      </c>
      <c r="JC315">
        <v>0.01793090377665582</v>
      </c>
      <c r="JD315">
        <v>0.002652576625932546</v>
      </c>
      <c r="JE315">
        <v>0.0004569377311329863</v>
      </c>
      <c r="JF315">
        <v>1.003524486243527E-07</v>
      </c>
      <c r="JG315">
        <v>2</v>
      </c>
      <c r="JH315">
        <v>1975</v>
      </c>
      <c r="JI315">
        <v>1</v>
      </c>
      <c r="JJ315">
        <v>26</v>
      </c>
      <c r="JK315">
        <v>201546.6</v>
      </c>
      <c r="JL315">
        <v>201546.8</v>
      </c>
      <c r="JM315">
        <v>0.834961</v>
      </c>
      <c r="JN315">
        <v>2.63062</v>
      </c>
      <c r="JO315">
        <v>1.49658</v>
      </c>
      <c r="JP315">
        <v>2.34497</v>
      </c>
      <c r="JQ315">
        <v>1.54907</v>
      </c>
      <c r="JR315">
        <v>2.35229</v>
      </c>
      <c r="JS315">
        <v>36.0347</v>
      </c>
      <c r="JT315">
        <v>24.1751</v>
      </c>
      <c r="JU315">
        <v>18</v>
      </c>
      <c r="JV315">
        <v>485.259</v>
      </c>
      <c r="JW315">
        <v>491.086</v>
      </c>
      <c r="JX315">
        <v>29.4233</v>
      </c>
      <c r="JY315">
        <v>28.6202</v>
      </c>
      <c r="JZ315">
        <v>30.0001</v>
      </c>
      <c r="KA315">
        <v>28.8841</v>
      </c>
      <c r="KB315">
        <v>28.8927</v>
      </c>
      <c r="KC315">
        <v>16.8173</v>
      </c>
      <c r="KD315">
        <v>23.0576</v>
      </c>
      <c r="KE315">
        <v>55.3895</v>
      </c>
      <c r="KF315">
        <v>29.4287</v>
      </c>
      <c r="KG315">
        <v>279.971</v>
      </c>
      <c r="KH315">
        <v>15.957</v>
      </c>
      <c r="KI315">
        <v>101.952</v>
      </c>
      <c r="KJ315">
        <v>91.54219999999999</v>
      </c>
    </row>
    <row r="316" spans="1:296">
      <c r="A316">
        <v>298</v>
      </c>
      <c r="B316">
        <v>1759082405.5</v>
      </c>
      <c r="C316">
        <v>9322.400000095367</v>
      </c>
      <c r="D316" t="s">
        <v>1042</v>
      </c>
      <c r="E316" t="s">
        <v>1043</v>
      </c>
      <c r="F316">
        <v>5</v>
      </c>
      <c r="G316" t="s">
        <v>1025</v>
      </c>
      <c r="H316">
        <v>1759082398</v>
      </c>
      <c r="I316">
        <f>(J316)/1000</f>
        <v>0</v>
      </c>
      <c r="J316">
        <f>IF(DO316, AM316, AG316)</f>
        <v>0</v>
      </c>
      <c r="K316">
        <f>IF(DO316, AH316, AF316)</f>
        <v>0</v>
      </c>
      <c r="L316">
        <f>DQ316 - IF(AT316&gt;1, K316*DK316*100.0/(AV316), 0)</f>
        <v>0</v>
      </c>
      <c r="M316">
        <f>((S316-I316/2)*L316-K316)/(S316+I316/2)</f>
        <v>0</v>
      </c>
      <c r="N316">
        <f>M316*(DX316+DY316)/1000.0</f>
        <v>0</v>
      </c>
      <c r="O316">
        <f>(DQ316 - IF(AT316&gt;1, K316*DK316*100.0/(AV316), 0))*(DX316+DY316)/1000.0</f>
        <v>0</v>
      </c>
      <c r="P316">
        <f>2.0/((1/R316-1/Q316)+SIGN(R316)*SQRT((1/R316-1/Q316)*(1/R316-1/Q316) + 4*DL316/((DL316+1)*(DL316+1))*(2*1/R316*1/Q316-1/Q316*1/Q316)))</f>
        <v>0</v>
      </c>
      <c r="Q316">
        <f>IF(LEFT(DM316,1)&lt;&gt;"0",IF(LEFT(DM316,1)="1",3.0,DN316),$D$5+$E$5*(EE316*DX316/($K$5*1000))+$F$5*(EE316*DX316/($K$5*1000))*MAX(MIN(DK316,$J$5),$I$5)*MAX(MIN(DK316,$J$5),$I$5)+$G$5*MAX(MIN(DK316,$J$5),$I$5)*(EE316*DX316/($K$5*1000))+$H$5*(EE316*DX316/($K$5*1000))*(EE316*DX316/($K$5*1000)))</f>
        <v>0</v>
      </c>
      <c r="R316">
        <f>I316*(1000-(1000*0.61365*exp(17.502*V316/(240.97+V316))/(DX316+DY316)+DS316)/2)/(1000*0.61365*exp(17.502*V316/(240.97+V316))/(DX316+DY316)-DS316)</f>
        <v>0</v>
      </c>
      <c r="S316">
        <f>1/((DL316+1)/(P316/1.6)+1/(Q316/1.37)) + DL316/((DL316+1)/(P316/1.6) + DL316/(Q316/1.37))</f>
        <v>0</v>
      </c>
      <c r="T316">
        <f>(DG316*DJ316)</f>
        <v>0</v>
      </c>
      <c r="U316">
        <f>(DZ316+(T316+2*0.95*5.67E-8*(((DZ316+$B$9)+273)^4-(DZ316+273)^4)-44100*I316)/(1.84*29.3*Q316+8*0.95*5.67E-8*(DZ316+273)^3))</f>
        <v>0</v>
      </c>
      <c r="V316">
        <f>($C$9*EA316+$D$9*EB316+$E$9*U316)</f>
        <v>0</v>
      </c>
      <c r="W316">
        <f>0.61365*exp(17.502*V316/(240.97+V316))</f>
        <v>0</v>
      </c>
      <c r="X316">
        <f>(Y316/Z316*100)</f>
        <v>0</v>
      </c>
      <c r="Y316">
        <f>DS316*(DX316+DY316)/1000</f>
        <v>0</v>
      </c>
      <c r="Z316">
        <f>0.61365*exp(17.502*DZ316/(240.97+DZ316))</f>
        <v>0</v>
      </c>
      <c r="AA316">
        <f>(W316-DS316*(DX316+DY316)/1000)</f>
        <v>0</v>
      </c>
      <c r="AB316">
        <f>(-I316*44100)</f>
        <v>0</v>
      </c>
      <c r="AC316">
        <f>2*29.3*Q316*0.92*(DZ316-V316)</f>
        <v>0</v>
      </c>
      <c r="AD316">
        <f>2*0.95*5.67E-8*(((DZ316+$B$9)+273)^4-(V316+273)^4)</f>
        <v>0</v>
      </c>
      <c r="AE316">
        <f>T316+AD316+AB316+AC316</f>
        <v>0</v>
      </c>
      <c r="AF316">
        <f>DW316*AT316*(DR316-DQ316*(1000-AT316*DT316)/(1000-AT316*DS316))/(100*DK316)</f>
        <v>0</v>
      </c>
      <c r="AG316">
        <f>1000*DW316*AT316*(DS316-DT316)/(100*DK316*(1000-AT316*DS316))</f>
        <v>0</v>
      </c>
      <c r="AH316">
        <f>(AI316 - AJ316 - DX316*1E3/(8.314*(DZ316+273.15)) * AL316/DW316 * AK316) * DW316/(100*DK316) * (1000 - DT316)/1000</f>
        <v>0</v>
      </c>
      <c r="AI316">
        <v>305.7787114649459</v>
      </c>
      <c r="AJ316">
        <v>301.0173272727272</v>
      </c>
      <c r="AK316">
        <v>-3.202890474069243</v>
      </c>
      <c r="AL316">
        <v>65.0844976434511</v>
      </c>
      <c r="AM316">
        <f>(AO316 - AN316 + DX316*1E3/(8.314*(DZ316+273.15)) * AQ316/DW316 * AP316) * DW316/(100*DK316) * 1000/(1000 - AO316)</f>
        <v>0</v>
      </c>
      <c r="AN316">
        <v>15.87398152</v>
      </c>
      <c r="AO316">
        <v>23.5578096969697</v>
      </c>
      <c r="AP316">
        <v>-0.0001928463203464772</v>
      </c>
      <c r="AQ316">
        <v>105.27</v>
      </c>
      <c r="AR316">
        <v>0</v>
      </c>
      <c r="AS316">
        <v>0</v>
      </c>
      <c r="AT316">
        <f>IF(AR316*$H$15&gt;=AV316,1.0,(AV316/(AV316-AR316*$H$15)))</f>
        <v>0</v>
      </c>
      <c r="AU316">
        <f>(AT316-1)*100</f>
        <v>0</v>
      </c>
      <c r="AV316">
        <f>MAX(0,($B$15+$C$15*EE316)/(1+$D$15*EE316)*DX316/(DZ316+273)*$E$15)</f>
        <v>0</v>
      </c>
      <c r="AW316" t="s">
        <v>437</v>
      </c>
      <c r="AX316" t="s">
        <v>437</v>
      </c>
      <c r="AY316">
        <v>0</v>
      </c>
      <c r="AZ316">
        <v>0</v>
      </c>
      <c r="BA316">
        <f>1-AY316/AZ316</f>
        <v>0</v>
      </c>
      <c r="BB316">
        <v>0</v>
      </c>
      <c r="BC316" t="s">
        <v>437</v>
      </c>
      <c r="BD316" t="s">
        <v>437</v>
      </c>
      <c r="BE316">
        <v>0</v>
      </c>
      <c r="BF316">
        <v>0</v>
      </c>
      <c r="BG316">
        <f>1-BE316/BF316</f>
        <v>0</v>
      </c>
      <c r="BH316">
        <v>0.5</v>
      </c>
      <c r="BI316">
        <f>DH316</f>
        <v>0</v>
      </c>
      <c r="BJ316">
        <f>K316</f>
        <v>0</v>
      </c>
      <c r="BK316">
        <f>BG316*BH316*BI316</f>
        <v>0</v>
      </c>
      <c r="BL316">
        <f>(BJ316-BB316)/BI316</f>
        <v>0</v>
      </c>
      <c r="BM316">
        <f>(AZ316-BF316)/BF316</f>
        <v>0</v>
      </c>
      <c r="BN316">
        <f>AY316/(BA316+AY316/BF316)</f>
        <v>0</v>
      </c>
      <c r="BO316" t="s">
        <v>437</v>
      </c>
      <c r="BP316">
        <v>0</v>
      </c>
      <c r="BQ316">
        <f>IF(BP316&lt;&gt;0, BP316, BN316)</f>
        <v>0</v>
      </c>
      <c r="BR316">
        <f>1-BQ316/BF316</f>
        <v>0</v>
      </c>
      <c r="BS316">
        <f>(BF316-BE316)/(BF316-BQ316)</f>
        <v>0</v>
      </c>
      <c r="BT316">
        <f>(AZ316-BF316)/(AZ316-BQ316)</f>
        <v>0</v>
      </c>
      <c r="BU316">
        <f>(BF316-BE316)/(BF316-AY316)</f>
        <v>0</v>
      </c>
      <c r="BV316">
        <f>(AZ316-BF316)/(AZ316-AY316)</f>
        <v>0</v>
      </c>
      <c r="BW316">
        <f>(BS316*BQ316/BE316)</f>
        <v>0</v>
      </c>
      <c r="BX316">
        <f>(1-BW316)</f>
        <v>0</v>
      </c>
      <c r="DG316">
        <f>$B$13*EF316+$C$13*EG316+$F$13*ER316*(1-EU316)</f>
        <v>0</v>
      </c>
      <c r="DH316">
        <f>DG316*DI316</f>
        <v>0</v>
      </c>
      <c r="DI316">
        <f>($B$13*$D$11+$C$13*$D$11+$F$13*((FE316+EW316)/MAX(FE316+EW316+FF316, 0.1)*$I$11+FF316/MAX(FE316+EW316+FF316, 0.1)*$J$11))/($B$13+$C$13+$F$13)</f>
        <v>0</v>
      </c>
      <c r="DJ316">
        <f>($B$13*$K$11+$C$13*$K$11+$F$13*((FE316+EW316)/MAX(FE316+EW316+FF316, 0.1)*$P$11+FF316/MAX(FE316+EW316+FF316, 0.1)*$Q$11))/($B$13+$C$13+$F$13)</f>
        <v>0</v>
      </c>
      <c r="DK316">
        <v>5.36</v>
      </c>
      <c r="DL316">
        <v>0.5</v>
      </c>
      <c r="DM316" t="s">
        <v>438</v>
      </c>
      <c r="DN316">
        <v>2</v>
      </c>
      <c r="DO316" t="b">
        <v>1</v>
      </c>
      <c r="DP316">
        <v>1759082398</v>
      </c>
      <c r="DQ316">
        <v>315.7003703703704</v>
      </c>
      <c r="DR316">
        <v>316.1367407407407</v>
      </c>
      <c r="DS316">
        <v>23.56505925925926</v>
      </c>
      <c r="DT316">
        <v>15.90201851851852</v>
      </c>
      <c r="DU316">
        <v>316.6214444444445</v>
      </c>
      <c r="DV316">
        <v>23.23748888888888</v>
      </c>
      <c r="DW316">
        <v>499.9699629629629</v>
      </c>
      <c r="DX316">
        <v>90.84390000000002</v>
      </c>
      <c r="DY316">
        <v>0.06639301481481481</v>
      </c>
      <c r="DZ316">
        <v>30.12500740740741</v>
      </c>
      <c r="EA316">
        <v>29.99146666666667</v>
      </c>
      <c r="EB316">
        <v>999.9000000000001</v>
      </c>
      <c r="EC316">
        <v>0</v>
      </c>
      <c r="ED316">
        <v>0</v>
      </c>
      <c r="EE316">
        <v>9984.444444444445</v>
      </c>
      <c r="EF316">
        <v>0</v>
      </c>
      <c r="EG316">
        <v>11.13244444444445</v>
      </c>
      <c r="EH316">
        <v>-0.436335211111111</v>
      </c>
      <c r="EI316">
        <v>323.3194074074075</v>
      </c>
      <c r="EJ316">
        <v>321.2452962962963</v>
      </c>
      <c r="EK316">
        <v>7.663037407407407</v>
      </c>
      <c r="EL316">
        <v>316.1367407407407</v>
      </c>
      <c r="EM316">
        <v>15.90201851851852</v>
      </c>
      <c r="EN316">
        <v>2.140742222222222</v>
      </c>
      <c r="EO316">
        <v>1.444601481481482</v>
      </c>
      <c r="EP316">
        <v>18.52561481481482</v>
      </c>
      <c r="EQ316">
        <v>12.39407407407407</v>
      </c>
      <c r="ER316">
        <v>2000.012962962963</v>
      </c>
      <c r="ES316">
        <v>0.9800027777777778</v>
      </c>
      <c r="ET316">
        <v>0.01999752222222222</v>
      </c>
      <c r="EU316">
        <v>0</v>
      </c>
      <c r="EV316">
        <v>882.4644074074074</v>
      </c>
      <c r="EW316">
        <v>5.00078</v>
      </c>
      <c r="EX316">
        <v>17071.24074074074</v>
      </c>
      <c r="EY316">
        <v>16379.76296296296</v>
      </c>
      <c r="EZ316">
        <v>39.01837037037038</v>
      </c>
      <c r="FA316">
        <v>39.72655555555556</v>
      </c>
      <c r="FB316">
        <v>39.11544444444444</v>
      </c>
      <c r="FC316">
        <v>39.50911111111112</v>
      </c>
      <c r="FD316">
        <v>40.23362962962963</v>
      </c>
      <c r="FE316">
        <v>1955.112962962963</v>
      </c>
      <c r="FF316">
        <v>39.89962962962963</v>
      </c>
      <c r="FG316">
        <v>0</v>
      </c>
      <c r="FH316">
        <v>1759082397.8</v>
      </c>
      <c r="FI316">
        <v>0</v>
      </c>
      <c r="FJ316">
        <v>882.4201538461538</v>
      </c>
      <c r="FK316">
        <v>-47.98249575470856</v>
      </c>
      <c r="FL316">
        <v>-941.305983548773</v>
      </c>
      <c r="FM316">
        <v>17070.44615384615</v>
      </c>
      <c r="FN316">
        <v>15</v>
      </c>
      <c r="FO316">
        <v>0</v>
      </c>
      <c r="FP316" t="s">
        <v>439</v>
      </c>
      <c r="FQ316">
        <v>1746989605.5</v>
      </c>
      <c r="FR316">
        <v>1746989593.5</v>
      </c>
      <c r="FS316">
        <v>0</v>
      </c>
      <c r="FT316">
        <v>-0.274</v>
      </c>
      <c r="FU316">
        <v>-0.002</v>
      </c>
      <c r="FV316">
        <v>2.549</v>
      </c>
      <c r="FW316">
        <v>0.129</v>
      </c>
      <c r="FX316">
        <v>420</v>
      </c>
      <c r="FY316">
        <v>17</v>
      </c>
      <c r="FZ316">
        <v>0.02</v>
      </c>
      <c r="GA316">
        <v>0.04</v>
      </c>
      <c r="GB316">
        <v>-1.6562067</v>
      </c>
      <c r="GC316">
        <v>20.38972927108014</v>
      </c>
      <c r="GD316">
        <v>2.06365216814222</v>
      </c>
      <c r="GE316">
        <v>0</v>
      </c>
      <c r="GF316">
        <v>885.8086764705884</v>
      </c>
      <c r="GG316">
        <v>-48.6286478205615</v>
      </c>
      <c r="GH316">
        <v>4.780388500829</v>
      </c>
      <c r="GI316">
        <v>0</v>
      </c>
      <c r="GJ316">
        <v>7.656819756097558</v>
      </c>
      <c r="GK316">
        <v>0.0817685017421514</v>
      </c>
      <c r="GL316">
        <v>0.01006354068705567</v>
      </c>
      <c r="GM316">
        <v>1</v>
      </c>
      <c r="GN316">
        <v>1</v>
      </c>
      <c r="GO316">
        <v>3</v>
      </c>
      <c r="GP316" t="s">
        <v>455</v>
      </c>
      <c r="GQ316">
        <v>3.10094</v>
      </c>
      <c r="GR316">
        <v>2.72449</v>
      </c>
      <c r="GS316">
        <v>0.0666983</v>
      </c>
      <c r="GT316">
        <v>0.06622020000000001</v>
      </c>
      <c r="GU316">
        <v>0.106801</v>
      </c>
      <c r="GV316">
        <v>0.08171200000000001</v>
      </c>
      <c r="GW316">
        <v>24397.1</v>
      </c>
      <c r="GX316">
        <v>22193</v>
      </c>
      <c r="GY316">
        <v>26703.9</v>
      </c>
      <c r="GZ316">
        <v>23988.6</v>
      </c>
      <c r="HA316">
        <v>38157.8</v>
      </c>
      <c r="HB316">
        <v>32574.5</v>
      </c>
      <c r="HC316">
        <v>46628.7</v>
      </c>
      <c r="HD316">
        <v>37962.9</v>
      </c>
      <c r="HE316">
        <v>1.87728</v>
      </c>
      <c r="HF316">
        <v>1.86248</v>
      </c>
      <c r="HG316">
        <v>0.0883043</v>
      </c>
      <c r="HH316">
        <v>0</v>
      </c>
      <c r="HI316">
        <v>28.5555</v>
      </c>
      <c r="HJ316">
        <v>999.9</v>
      </c>
      <c r="HK316">
        <v>40.5</v>
      </c>
      <c r="HL316">
        <v>31.8</v>
      </c>
      <c r="HM316">
        <v>21.048</v>
      </c>
      <c r="HN316">
        <v>61.1037</v>
      </c>
      <c r="HO316">
        <v>22.476</v>
      </c>
      <c r="HP316">
        <v>1</v>
      </c>
      <c r="HQ316">
        <v>0.102635</v>
      </c>
      <c r="HR316">
        <v>-0.976473</v>
      </c>
      <c r="HS316">
        <v>20.278</v>
      </c>
      <c r="HT316">
        <v>5.21115</v>
      </c>
      <c r="HU316">
        <v>11.9796</v>
      </c>
      <c r="HV316">
        <v>4.96365</v>
      </c>
      <c r="HW316">
        <v>3.27438</v>
      </c>
      <c r="HX316">
        <v>9999</v>
      </c>
      <c r="HY316">
        <v>9999</v>
      </c>
      <c r="HZ316">
        <v>9999</v>
      </c>
      <c r="IA316">
        <v>33.6</v>
      </c>
      <c r="IB316">
        <v>1.86398</v>
      </c>
      <c r="IC316">
        <v>1.86012</v>
      </c>
      <c r="ID316">
        <v>1.85837</v>
      </c>
      <c r="IE316">
        <v>1.85974</v>
      </c>
      <c r="IF316">
        <v>1.85989</v>
      </c>
      <c r="IG316">
        <v>1.85837</v>
      </c>
      <c r="IH316">
        <v>1.85744</v>
      </c>
      <c r="II316">
        <v>1.85242</v>
      </c>
      <c r="IJ316">
        <v>0</v>
      </c>
      <c r="IK316">
        <v>0</v>
      </c>
      <c r="IL316">
        <v>0</v>
      </c>
      <c r="IM316">
        <v>0</v>
      </c>
      <c r="IN316" t="s">
        <v>441</v>
      </c>
      <c r="IO316" t="s">
        <v>442</v>
      </c>
      <c r="IP316" t="s">
        <v>443</v>
      </c>
      <c r="IQ316" t="s">
        <v>443</v>
      </c>
      <c r="IR316" t="s">
        <v>443</v>
      </c>
      <c r="IS316" t="s">
        <v>443</v>
      </c>
      <c r="IT316">
        <v>0</v>
      </c>
      <c r="IU316">
        <v>100</v>
      </c>
      <c r="IV316">
        <v>100</v>
      </c>
      <c r="IW316">
        <v>-0.924</v>
      </c>
      <c r="IX316">
        <v>0.3273</v>
      </c>
      <c r="IY316">
        <v>-0.819046093373875</v>
      </c>
      <c r="IZ316">
        <v>-0.0008311593448893811</v>
      </c>
      <c r="JA316">
        <v>1.768286430498992E-06</v>
      </c>
      <c r="JB316">
        <v>-5.176383660599935E-10</v>
      </c>
      <c r="JC316">
        <v>0.01793090377665582</v>
      </c>
      <c r="JD316">
        <v>0.002652576625932546</v>
      </c>
      <c r="JE316">
        <v>0.0004569377311329863</v>
      </c>
      <c r="JF316">
        <v>1.003524486243527E-07</v>
      </c>
      <c r="JG316">
        <v>2</v>
      </c>
      <c r="JH316">
        <v>1975</v>
      </c>
      <c r="JI316">
        <v>1</v>
      </c>
      <c r="JJ316">
        <v>26</v>
      </c>
      <c r="JK316">
        <v>201546.7</v>
      </c>
      <c r="JL316">
        <v>201546.9</v>
      </c>
      <c r="JM316">
        <v>0.795898</v>
      </c>
      <c r="JN316">
        <v>2.62573</v>
      </c>
      <c r="JO316">
        <v>1.49658</v>
      </c>
      <c r="JP316">
        <v>2.34497</v>
      </c>
      <c r="JQ316">
        <v>1.54907</v>
      </c>
      <c r="JR316">
        <v>2.4646</v>
      </c>
      <c r="JS316">
        <v>36.0347</v>
      </c>
      <c r="JT316">
        <v>24.1751</v>
      </c>
      <c r="JU316">
        <v>18</v>
      </c>
      <c r="JV316">
        <v>485.315</v>
      </c>
      <c r="JW316">
        <v>490.919</v>
      </c>
      <c r="JX316">
        <v>29.4311</v>
      </c>
      <c r="JY316">
        <v>28.6193</v>
      </c>
      <c r="JZ316">
        <v>30.0001</v>
      </c>
      <c r="KA316">
        <v>28.882</v>
      </c>
      <c r="KB316">
        <v>28.8904</v>
      </c>
      <c r="KC316">
        <v>16.0227</v>
      </c>
      <c r="KD316">
        <v>22.7788</v>
      </c>
      <c r="KE316">
        <v>55.3895</v>
      </c>
      <c r="KF316">
        <v>29.4331</v>
      </c>
      <c r="KG316">
        <v>266.611</v>
      </c>
      <c r="KH316">
        <v>15.957</v>
      </c>
      <c r="KI316">
        <v>101.952</v>
      </c>
      <c r="KJ316">
        <v>91.5427</v>
      </c>
    </row>
    <row r="317" spans="1:296">
      <c r="A317">
        <v>299</v>
      </c>
      <c r="B317">
        <v>1759082410.5</v>
      </c>
      <c r="C317">
        <v>9327.400000095367</v>
      </c>
      <c r="D317" t="s">
        <v>1044</v>
      </c>
      <c r="E317" t="s">
        <v>1045</v>
      </c>
      <c r="F317">
        <v>5</v>
      </c>
      <c r="G317" t="s">
        <v>1025</v>
      </c>
      <c r="H317">
        <v>1759082402.714286</v>
      </c>
      <c r="I317">
        <f>(J317)/1000</f>
        <v>0</v>
      </c>
      <c r="J317">
        <f>IF(DO317, AM317, AG317)</f>
        <v>0</v>
      </c>
      <c r="K317">
        <f>IF(DO317, AH317, AF317)</f>
        <v>0</v>
      </c>
      <c r="L317">
        <f>DQ317 - IF(AT317&gt;1, K317*DK317*100.0/(AV317), 0)</f>
        <v>0</v>
      </c>
      <c r="M317">
        <f>((S317-I317/2)*L317-K317)/(S317+I317/2)</f>
        <v>0</v>
      </c>
      <c r="N317">
        <f>M317*(DX317+DY317)/1000.0</f>
        <v>0</v>
      </c>
      <c r="O317">
        <f>(DQ317 - IF(AT317&gt;1, K317*DK317*100.0/(AV317), 0))*(DX317+DY317)/1000.0</f>
        <v>0</v>
      </c>
      <c r="P317">
        <f>2.0/((1/R317-1/Q317)+SIGN(R317)*SQRT((1/R317-1/Q317)*(1/R317-1/Q317) + 4*DL317/((DL317+1)*(DL317+1))*(2*1/R317*1/Q317-1/Q317*1/Q317)))</f>
        <v>0</v>
      </c>
      <c r="Q317">
        <f>IF(LEFT(DM317,1)&lt;&gt;"0",IF(LEFT(DM317,1)="1",3.0,DN317),$D$5+$E$5*(EE317*DX317/($K$5*1000))+$F$5*(EE317*DX317/($K$5*1000))*MAX(MIN(DK317,$J$5),$I$5)*MAX(MIN(DK317,$J$5),$I$5)+$G$5*MAX(MIN(DK317,$J$5),$I$5)*(EE317*DX317/($K$5*1000))+$H$5*(EE317*DX317/($K$5*1000))*(EE317*DX317/($K$5*1000)))</f>
        <v>0</v>
      </c>
      <c r="R317">
        <f>I317*(1000-(1000*0.61365*exp(17.502*V317/(240.97+V317))/(DX317+DY317)+DS317)/2)/(1000*0.61365*exp(17.502*V317/(240.97+V317))/(DX317+DY317)-DS317)</f>
        <v>0</v>
      </c>
      <c r="S317">
        <f>1/((DL317+1)/(P317/1.6)+1/(Q317/1.37)) + DL317/((DL317+1)/(P317/1.6) + DL317/(Q317/1.37))</f>
        <v>0</v>
      </c>
      <c r="T317">
        <f>(DG317*DJ317)</f>
        <v>0</v>
      </c>
      <c r="U317">
        <f>(DZ317+(T317+2*0.95*5.67E-8*(((DZ317+$B$9)+273)^4-(DZ317+273)^4)-44100*I317)/(1.84*29.3*Q317+8*0.95*5.67E-8*(DZ317+273)^3))</f>
        <v>0</v>
      </c>
      <c r="V317">
        <f>($C$9*EA317+$D$9*EB317+$E$9*U317)</f>
        <v>0</v>
      </c>
      <c r="W317">
        <f>0.61365*exp(17.502*V317/(240.97+V317))</f>
        <v>0</v>
      </c>
      <c r="X317">
        <f>(Y317/Z317*100)</f>
        <v>0</v>
      </c>
      <c r="Y317">
        <f>DS317*(DX317+DY317)/1000</f>
        <v>0</v>
      </c>
      <c r="Z317">
        <f>0.61365*exp(17.502*DZ317/(240.97+DZ317))</f>
        <v>0</v>
      </c>
      <c r="AA317">
        <f>(W317-DS317*(DX317+DY317)/1000)</f>
        <v>0</v>
      </c>
      <c r="AB317">
        <f>(-I317*44100)</f>
        <v>0</v>
      </c>
      <c r="AC317">
        <f>2*29.3*Q317*0.92*(DZ317-V317)</f>
        <v>0</v>
      </c>
      <c r="AD317">
        <f>2*0.95*5.67E-8*(((DZ317+$B$9)+273)^4-(V317+273)^4)</f>
        <v>0</v>
      </c>
      <c r="AE317">
        <f>T317+AD317+AB317+AC317</f>
        <v>0</v>
      </c>
      <c r="AF317">
        <f>DW317*AT317*(DR317-DQ317*(1000-AT317*DT317)/(1000-AT317*DS317))/(100*DK317)</f>
        <v>0</v>
      </c>
      <c r="AG317">
        <f>1000*DW317*AT317*(DS317-DT317)/(100*DK317*(1000-AT317*DS317))</f>
        <v>0</v>
      </c>
      <c r="AH317">
        <f>(AI317 - AJ317 - DX317*1E3/(8.314*(DZ317+273.15)) * AL317/DW317 * AK317) * DW317/(100*DK317) * (1000 - DT317)/1000</f>
        <v>0</v>
      </c>
      <c r="AI317">
        <v>289.0759033323022</v>
      </c>
      <c r="AJ317">
        <v>285.2122848484849</v>
      </c>
      <c r="AK317">
        <v>-3.160247157150746</v>
      </c>
      <c r="AL317">
        <v>65.0844976434511</v>
      </c>
      <c r="AM317">
        <f>(AO317 - AN317 + DX317*1E3/(8.314*(DZ317+273.15)) * AQ317/DW317 * AP317) * DW317/(100*DK317) * 1000/(1000 - AO317)</f>
        <v>0</v>
      </c>
      <c r="AN317">
        <v>15.86347114666667</v>
      </c>
      <c r="AO317">
        <v>23.54986242424241</v>
      </c>
      <c r="AP317">
        <v>-6.905687416066327E-05</v>
      </c>
      <c r="AQ317">
        <v>105.27</v>
      </c>
      <c r="AR317">
        <v>0</v>
      </c>
      <c r="AS317">
        <v>0</v>
      </c>
      <c r="AT317">
        <f>IF(AR317*$H$15&gt;=AV317,1.0,(AV317/(AV317-AR317*$H$15)))</f>
        <v>0</v>
      </c>
      <c r="AU317">
        <f>(AT317-1)*100</f>
        <v>0</v>
      </c>
      <c r="AV317">
        <f>MAX(0,($B$15+$C$15*EE317)/(1+$D$15*EE317)*DX317/(DZ317+273)*$E$15)</f>
        <v>0</v>
      </c>
      <c r="AW317" t="s">
        <v>437</v>
      </c>
      <c r="AX317" t="s">
        <v>437</v>
      </c>
      <c r="AY317">
        <v>0</v>
      </c>
      <c r="AZ317">
        <v>0</v>
      </c>
      <c r="BA317">
        <f>1-AY317/AZ317</f>
        <v>0</v>
      </c>
      <c r="BB317">
        <v>0</v>
      </c>
      <c r="BC317" t="s">
        <v>437</v>
      </c>
      <c r="BD317" t="s">
        <v>437</v>
      </c>
      <c r="BE317">
        <v>0</v>
      </c>
      <c r="BF317">
        <v>0</v>
      </c>
      <c r="BG317">
        <f>1-BE317/BF317</f>
        <v>0</v>
      </c>
      <c r="BH317">
        <v>0.5</v>
      </c>
      <c r="BI317">
        <f>DH317</f>
        <v>0</v>
      </c>
      <c r="BJ317">
        <f>K317</f>
        <v>0</v>
      </c>
      <c r="BK317">
        <f>BG317*BH317*BI317</f>
        <v>0</v>
      </c>
      <c r="BL317">
        <f>(BJ317-BB317)/BI317</f>
        <v>0</v>
      </c>
      <c r="BM317">
        <f>(AZ317-BF317)/BF317</f>
        <v>0</v>
      </c>
      <c r="BN317">
        <f>AY317/(BA317+AY317/BF317)</f>
        <v>0</v>
      </c>
      <c r="BO317" t="s">
        <v>437</v>
      </c>
      <c r="BP317">
        <v>0</v>
      </c>
      <c r="BQ317">
        <f>IF(BP317&lt;&gt;0, BP317, BN317)</f>
        <v>0</v>
      </c>
      <c r="BR317">
        <f>1-BQ317/BF317</f>
        <v>0</v>
      </c>
      <c r="BS317">
        <f>(BF317-BE317)/(BF317-BQ317)</f>
        <v>0</v>
      </c>
      <c r="BT317">
        <f>(AZ317-BF317)/(AZ317-BQ317)</f>
        <v>0</v>
      </c>
      <c r="BU317">
        <f>(BF317-BE317)/(BF317-AY317)</f>
        <v>0</v>
      </c>
      <c r="BV317">
        <f>(AZ317-BF317)/(AZ317-AY317)</f>
        <v>0</v>
      </c>
      <c r="BW317">
        <f>(BS317*BQ317/BE317)</f>
        <v>0</v>
      </c>
      <c r="BX317">
        <f>(1-BW317)</f>
        <v>0</v>
      </c>
      <c r="DG317">
        <f>$B$13*EF317+$C$13*EG317+$F$13*ER317*(1-EU317)</f>
        <v>0</v>
      </c>
      <c r="DH317">
        <f>DG317*DI317</f>
        <v>0</v>
      </c>
      <c r="DI317">
        <f>($B$13*$D$11+$C$13*$D$11+$F$13*((FE317+EW317)/MAX(FE317+EW317+FF317, 0.1)*$I$11+FF317/MAX(FE317+EW317+FF317, 0.1)*$J$11))/($B$13+$C$13+$F$13)</f>
        <v>0</v>
      </c>
      <c r="DJ317">
        <f>($B$13*$K$11+$C$13*$K$11+$F$13*((FE317+EW317)/MAX(FE317+EW317+FF317, 0.1)*$P$11+FF317/MAX(FE317+EW317+FF317, 0.1)*$Q$11))/($B$13+$C$13+$F$13)</f>
        <v>0</v>
      </c>
      <c r="DK317">
        <v>5.36</v>
      </c>
      <c r="DL317">
        <v>0.5</v>
      </c>
      <c r="DM317" t="s">
        <v>438</v>
      </c>
      <c r="DN317">
        <v>2</v>
      </c>
      <c r="DO317" t="b">
        <v>1</v>
      </c>
      <c r="DP317">
        <v>1759082402.714286</v>
      </c>
      <c r="DQ317">
        <v>301.1463214285714</v>
      </c>
      <c r="DR317">
        <v>300.1073571428572</v>
      </c>
      <c r="DS317">
        <v>23.56047857142857</v>
      </c>
      <c r="DT317">
        <v>15.88566428571429</v>
      </c>
      <c r="DU317">
        <v>302.0690357142857</v>
      </c>
      <c r="DV317">
        <v>23.23301428571429</v>
      </c>
      <c r="DW317">
        <v>499.9998928571429</v>
      </c>
      <c r="DX317">
        <v>90.84502500000001</v>
      </c>
      <c r="DY317">
        <v>0.06638153214285714</v>
      </c>
      <c r="DZ317">
        <v>30.12961071428571</v>
      </c>
      <c r="EA317">
        <v>29.99565</v>
      </c>
      <c r="EB317">
        <v>999.9000000000002</v>
      </c>
      <c r="EC317">
        <v>0</v>
      </c>
      <c r="ED317">
        <v>0</v>
      </c>
      <c r="EE317">
        <v>9996.074642857144</v>
      </c>
      <c r="EF317">
        <v>0</v>
      </c>
      <c r="EG317">
        <v>11.13490714285714</v>
      </c>
      <c r="EH317">
        <v>1.038963903571428</v>
      </c>
      <c r="EI317">
        <v>308.41275</v>
      </c>
      <c r="EJ317">
        <v>304.9519642857143</v>
      </c>
      <c r="EK317">
        <v>7.674808928571429</v>
      </c>
      <c r="EL317">
        <v>300.1073571428572</v>
      </c>
      <c r="EM317">
        <v>15.88566428571429</v>
      </c>
      <c r="EN317">
        <v>2.140352142857143</v>
      </c>
      <c r="EO317">
        <v>1.443133928571429</v>
      </c>
      <c r="EP317">
        <v>18.52270357142857</v>
      </c>
      <c r="EQ317">
        <v>12.37859642857143</v>
      </c>
      <c r="ER317">
        <v>2000.013214285714</v>
      </c>
      <c r="ES317">
        <v>0.9800027857142857</v>
      </c>
      <c r="ET317">
        <v>0.01999751428571429</v>
      </c>
      <c r="EU317">
        <v>0</v>
      </c>
      <c r="EV317">
        <v>878.7106785714285</v>
      </c>
      <c r="EW317">
        <v>5.00078</v>
      </c>
      <c r="EX317">
        <v>16999.29642857143</v>
      </c>
      <c r="EY317">
        <v>16379.75714285714</v>
      </c>
      <c r="EZ317">
        <v>39.00660714285714</v>
      </c>
      <c r="FA317">
        <v>39.72292857142856</v>
      </c>
      <c r="FB317">
        <v>39.09346428571428</v>
      </c>
      <c r="FC317">
        <v>39.50210714285714</v>
      </c>
      <c r="FD317">
        <v>40.28332142857143</v>
      </c>
      <c r="FE317">
        <v>1955.113214285714</v>
      </c>
      <c r="FF317">
        <v>39.89964285714286</v>
      </c>
      <c r="FG317">
        <v>0</v>
      </c>
      <c r="FH317">
        <v>1759082402.6</v>
      </c>
      <c r="FI317">
        <v>0</v>
      </c>
      <c r="FJ317">
        <v>878.5976538461539</v>
      </c>
      <c r="FK317">
        <v>-47.09104272028736</v>
      </c>
      <c r="FL317">
        <v>-901.3401709905024</v>
      </c>
      <c r="FM317">
        <v>16997.06923076923</v>
      </c>
      <c r="FN317">
        <v>15</v>
      </c>
      <c r="FO317">
        <v>0</v>
      </c>
      <c r="FP317" t="s">
        <v>439</v>
      </c>
      <c r="FQ317">
        <v>1746989605.5</v>
      </c>
      <c r="FR317">
        <v>1746989593.5</v>
      </c>
      <c r="FS317">
        <v>0</v>
      </c>
      <c r="FT317">
        <v>-0.274</v>
      </c>
      <c r="FU317">
        <v>-0.002</v>
      </c>
      <c r="FV317">
        <v>2.549</v>
      </c>
      <c r="FW317">
        <v>0.129</v>
      </c>
      <c r="FX317">
        <v>420</v>
      </c>
      <c r="FY317">
        <v>17</v>
      </c>
      <c r="FZ317">
        <v>0.02</v>
      </c>
      <c r="GA317">
        <v>0.04</v>
      </c>
      <c r="GB317">
        <v>0.0502701292682927</v>
      </c>
      <c r="GC317">
        <v>17.95862389965157</v>
      </c>
      <c r="GD317">
        <v>1.857215224916053</v>
      </c>
      <c r="GE317">
        <v>0</v>
      </c>
      <c r="GF317">
        <v>880.9987058823529</v>
      </c>
      <c r="GG317">
        <v>-47.89280366301219</v>
      </c>
      <c r="GH317">
        <v>4.706664627259395</v>
      </c>
      <c r="GI317">
        <v>0</v>
      </c>
      <c r="GJ317">
        <v>7.668656097560977</v>
      </c>
      <c r="GK317">
        <v>0.1555831358885098</v>
      </c>
      <c r="GL317">
        <v>0.01722933118445557</v>
      </c>
      <c r="GM317">
        <v>0</v>
      </c>
      <c r="GN317">
        <v>0</v>
      </c>
      <c r="GO317">
        <v>3</v>
      </c>
      <c r="GP317" t="s">
        <v>458</v>
      </c>
      <c r="GQ317">
        <v>3.10133</v>
      </c>
      <c r="GR317">
        <v>2.72434</v>
      </c>
      <c r="GS317">
        <v>0.0638213</v>
      </c>
      <c r="GT317">
        <v>0.0631376</v>
      </c>
      <c r="GU317">
        <v>0.10678</v>
      </c>
      <c r="GV317">
        <v>0.0817852</v>
      </c>
      <c r="GW317">
        <v>24472.4</v>
      </c>
      <c r="GX317">
        <v>22266.3</v>
      </c>
      <c r="GY317">
        <v>26704</v>
      </c>
      <c r="GZ317">
        <v>23988.7</v>
      </c>
      <c r="HA317">
        <v>38158.6</v>
      </c>
      <c r="HB317">
        <v>32571.5</v>
      </c>
      <c r="HC317">
        <v>46629</v>
      </c>
      <c r="HD317">
        <v>37962.9</v>
      </c>
      <c r="HE317">
        <v>1.8776</v>
      </c>
      <c r="HF317">
        <v>1.86215</v>
      </c>
      <c r="HG317">
        <v>0.0887439</v>
      </c>
      <c r="HH317">
        <v>0</v>
      </c>
      <c r="HI317">
        <v>28.5576</v>
      </c>
      <c r="HJ317">
        <v>999.9</v>
      </c>
      <c r="HK317">
        <v>40.5</v>
      </c>
      <c r="HL317">
        <v>31.8</v>
      </c>
      <c r="HM317">
        <v>21.0476</v>
      </c>
      <c r="HN317">
        <v>60.9337</v>
      </c>
      <c r="HO317">
        <v>22.3277</v>
      </c>
      <c r="HP317">
        <v>1</v>
      </c>
      <c r="HQ317">
        <v>0.102807</v>
      </c>
      <c r="HR317">
        <v>-0.962328</v>
      </c>
      <c r="HS317">
        <v>20.2782</v>
      </c>
      <c r="HT317">
        <v>5.2113</v>
      </c>
      <c r="HU317">
        <v>11.9796</v>
      </c>
      <c r="HV317">
        <v>4.9635</v>
      </c>
      <c r="HW317">
        <v>3.27445</v>
      </c>
      <c r="HX317">
        <v>9999</v>
      </c>
      <c r="HY317">
        <v>9999</v>
      </c>
      <c r="HZ317">
        <v>9999</v>
      </c>
      <c r="IA317">
        <v>33.6</v>
      </c>
      <c r="IB317">
        <v>1.86398</v>
      </c>
      <c r="IC317">
        <v>1.86011</v>
      </c>
      <c r="ID317">
        <v>1.85837</v>
      </c>
      <c r="IE317">
        <v>1.85974</v>
      </c>
      <c r="IF317">
        <v>1.85989</v>
      </c>
      <c r="IG317">
        <v>1.85837</v>
      </c>
      <c r="IH317">
        <v>1.85744</v>
      </c>
      <c r="II317">
        <v>1.85242</v>
      </c>
      <c r="IJ317">
        <v>0</v>
      </c>
      <c r="IK317">
        <v>0</v>
      </c>
      <c r="IL317">
        <v>0</v>
      </c>
      <c r="IM317">
        <v>0</v>
      </c>
      <c r="IN317" t="s">
        <v>441</v>
      </c>
      <c r="IO317" t="s">
        <v>442</v>
      </c>
      <c r="IP317" t="s">
        <v>443</v>
      </c>
      <c r="IQ317" t="s">
        <v>443</v>
      </c>
      <c r="IR317" t="s">
        <v>443</v>
      </c>
      <c r="IS317" t="s">
        <v>443</v>
      </c>
      <c r="IT317">
        <v>0</v>
      </c>
      <c r="IU317">
        <v>100</v>
      </c>
      <c r="IV317">
        <v>100</v>
      </c>
      <c r="IW317">
        <v>-0.925</v>
      </c>
      <c r="IX317">
        <v>0.3272</v>
      </c>
      <c r="IY317">
        <v>-0.819046093373875</v>
      </c>
      <c r="IZ317">
        <v>-0.0008311593448893811</v>
      </c>
      <c r="JA317">
        <v>1.768286430498992E-06</v>
      </c>
      <c r="JB317">
        <v>-5.176383660599935E-10</v>
      </c>
      <c r="JC317">
        <v>0.01793090377665582</v>
      </c>
      <c r="JD317">
        <v>0.002652576625932546</v>
      </c>
      <c r="JE317">
        <v>0.0004569377311329863</v>
      </c>
      <c r="JF317">
        <v>1.003524486243527E-07</v>
      </c>
      <c r="JG317">
        <v>2</v>
      </c>
      <c r="JH317">
        <v>1975</v>
      </c>
      <c r="JI317">
        <v>1</v>
      </c>
      <c r="JJ317">
        <v>26</v>
      </c>
      <c r="JK317">
        <v>201546.8</v>
      </c>
      <c r="JL317">
        <v>201547</v>
      </c>
      <c r="JM317">
        <v>0.759277</v>
      </c>
      <c r="JN317">
        <v>2.63062</v>
      </c>
      <c r="JO317">
        <v>1.49658</v>
      </c>
      <c r="JP317">
        <v>2.34497</v>
      </c>
      <c r="JQ317">
        <v>1.54907</v>
      </c>
      <c r="JR317">
        <v>2.41333</v>
      </c>
      <c r="JS317">
        <v>36.0347</v>
      </c>
      <c r="JT317">
        <v>24.1751</v>
      </c>
      <c r="JU317">
        <v>18</v>
      </c>
      <c r="JV317">
        <v>485.497</v>
      </c>
      <c r="JW317">
        <v>490.699</v>
      </c>
      <c r="JX317">
        <v>29.4356</v>
      </c>
      <c r="JY317">
        <v>28.6193</v>
      </c>
      <c r="JZ317">
        <v>30.0001</v>
      </c>
      <c r="KA317">
        <v>28.881</v>
      </c>
      <c r="KB317">
        <v>28.8896</v>
      </c>
      <c r="KC317">
        <v>15.2958</v>
      </c>
      <c r="KD317">
        <v>22.7788</v>
      </c>
      <c r="KE317">
        <v>55.3895</v>
      </c>
      <c r="KF317">
        <v>29.4346</v>
      </c>
      <c r="KG317">
        <v>246.567</v>
      </c>
      <c r="KH317">
        <v>15.957</v>
      </c>
      <c r="KI317">
        <v>101.952</v>
      </c>
      <c r="KJ317">
        <v>91.5427</v>
      </c>
    </row>
    <row r="318" spans="1:296">
      <c r="A318">
        <v>300</v>
      </c>
      <c r="B318">
        <v>1759082415.5</v>
      </c>
      <c r="C318">
        <v>9332.400000095367</v>
      </c>
      <c r="D318" t="s">
        <v>1046</v>
      </c>
      <c r="E318" t="s">
        <v>1047</v>
      </c>
      <c r="F318">
        <v>5</v>
      </c>
      <c r="G318" t="s">
        <v>1025</v>
      </c>
      <c r="H318">
        <v>1759082408</v>
      </c>
      <c r="I318">
        <f>(J318)/1000</f>
        <v>0</v>
      </c>
      <c r="J318">
        <f>IF(DO318, AM318, AG318)</f>
        <v>0</v>
      </c>
      <c r="K318">
        <f>IF(DO318, AH318, AF318)</f>
        <v>0</v>
      </c>
      <c r="L318">
        <f>DQ318 - IF(AT318&gt;1, K318*DK318*100.0/(AV318), 0)</f>
        <v>0</v>
      </c>
      <c r="M318">
        <f>((S318-I318/2)*L318-K318)/(S318+I318/2)</f>
        <v>0</v>
      </c>
      <c r="N318">
        <f>M318*(DX318+DY318)/1000.0</f>
        <v>0</v>
      </c>
      <c r="O318">
        <f>(DQ318 - IF(AT318&gt;1, K318*DK318*100.0/(AV318), 0))*(DX318+DY318)/1000.0</f>
        <v>0</v>
      </c>
      <c r="P318">
        <f>2.0/((1/R318-1/Q318)+SIGN(R318)*SQRT((1/R318-1/Q318)*(1/R318-1/Q318) + 4*DL318/((DL318+1)*(DL318+1))*(2*1/R318*1/Q318-1/Q318*1/Q318)))</f>
        <v>0</v>
      </c>
      <c r="Q318">
        <f>IF(LEFT(DM318,1)&lt;&gt;"0",IF(LEFT(DM318,1)="1",3.0,DN318),$D$5+$E$5*(EE318*DX318/($K$5*1000))+$F$5*(EE318*DX318/($K$5*1000))*MAX(MIN(DK318,$J$5),$I$5)*MAX(MIN(DK318,$J$5),$I$5)+$G$5*MAX(MIN(DK318,$J$5),$I$5)*(EE318*DX318/($K$5*1000))+$H$5*(EE318*DX318/($K$5*1000))*(EE318*DX318/($K$5*1000)))</f>
        <v>0</v>
      </c>
      <c r="R318">
        <f>I318*(1000-(1000*0.61365*exp(17.502*V318/(240.97+V318))/(DX318+DY318)+DS318)/2)/(1000*0.61365*exp(17.502*V318/(240.97+V318))/(DX318+DY318)-DS318)</f>
        <v>0</v>
      </c>
      <c r="S318">
        <f>1/((DL318+1)/(P318/1.6)+1/(Q318/1.37)) + DL318/((DL318+1)/(P318/1.6) + DL318/(Q318/1.37))</f>
        <v>0</v>
      </c>
      <c r="T318">
        <f>(DG318*DJ318)</f>
        <v>0</v>
      </c>
      <c r="U318">
        <f>(DZ318+(T318+2*0.95*5.67E-8*(((DZ318+$B$9)+273)^4-(DZ318+273)^4)-44100*I318)/(1.84*29.3*Q318+8*0.95*5.67E-8*(DZ318+273)^3))</f>
        <v>0</v>
      </c>
      <c r="V318">
        <f>($C$9*EA318+$D$9*EB318+$E$9*U318)</f>
        <v>0</v>
      </c>
      <c r="W318">
        <f>0.61365*exp(17.502*V318/(240.97+V318))</f>
        <v>0</v>
      </c>
      <c r="X318">
        <f>(Y318/Z318*100)</f>
        <v>0</v>
      </c>
      <c r="Y318">
        <f>DS318*(DX318+DY318)/1000</f>
        <v>0</v>
      </c>
      <c r="Z318">
        <f>0.61365*exp(17.502*DZ318/(240.97+DZ318))</f>
        <v>0</v>
      </c>
      <c r="AA318">
        <f>(W318-DS318*(DX318+DY318)/1000)</f>
        <v>0</v>
      </c>
      <c r="AB318">
        <f>(-I318*44100)</f>
        <v>0</v>
      </c>
      <c r="AC318">
        <f>2*29.3*Q318*0.92*(DZ318-V318)</f>
        <v>0</v>
      </c>
      <c r="AD318">
        <f>2*0.95*5.67E-8*(((DZ318+$B$9)+273)^4-(V318+273)^4)</f>
        <v>0</v>
      </c>
      <c r="AE318">
        <f>T318+AD318+AB318+AC318</f>
        <v>0</v>
      </c>
      <c r="AF318">
        <f>DW318*AT318*(DR318-DQ318*(1000-AT318*DT318)/(1000-AT318*DS318))/(100*DK318)</f>
        <v>0</v>
      </c>
      <c r="AG318">
        <f>1000*DW318*AT318*(DS318-DT318)/(100*DK318*(1000-AT318*DS318))</f>
        <v>0</v>
      </c>
      <c r="AH318">
        <f>(AI318 - AJ318 - DX318*1E3/(8.314*(DZ318+273.15)) * AL318/DW318 * AK318) * DW318/(100*DK318) * (1000 - DT318)/1000</f>
        <v>0</v>
      </c>
      <c r="AI318">
        <v>272.3900449502369</v>
      </c>
      <c r="AJ318">
        <v>269.5774303030304</v>
      </c>
      <c r="AK318">
        <v>-3.127044116012738</v>
      </c>
      <c r="AL318">
        <v>65.0844976434511</v>
      </c>
      <c r="AM318">
        <f>(AO318 - AN318 + DX318*1E3/(8.314*(DZ318+273.15)) * AQ318/DW318 * AP318) * DW318/(100*DK318) * 1000/(1000 - AO318)</f>
        <v>0</v>
      </c>
      <c r="AN318">
        <v>15.89314805333334</v>
      </c>
      <c r="AO318">
        <v>23.54315212121212</v>
      </c>
      <c r="AP318">
        <v>2.318461930191993E-05</v>
      </c>
      <c r="AQ318">
        <v>105.27</v>
      </c>
      <c r="AR318">
        <v>0</v>
      </c>
      <c r="AS318">
        <v>0</v>
      </c>
      <c r="AT318">
        <f>IF(AR318*$H$15&gt;=AV318,1.0,(AV318/(AV318-AR318*$H$15)))</f>
        <v>0</v>
      </c>
      <c r="AU318">
        <f>(AT318-1)*100</f>
        <v>0</v>
      </c>
      <c r="AV318">
        <f>MAX(0,($B$15+$C$15*EE318)/(1+$D$15*EE318)*DX318/(DZ318+273)*$E$15)</f>
        <v>0</v>
      </c>
      <c r="AW318" t="s">
        <v>437</v>
      </c>
      <c r="AX318" t="s">
        <v>437</v>
      </c>
      <c r="AY318">
        <v>0</v>
      </c>
      <c r="AZ318">
        <v>0</v>
      </c>
      <c r="BA318">
        <f>1-AY318/AZ318</f>
        <v>0</v>
      </c>
      <c r="BB318">
        <v>0</v>
      </c>
      <c r="BC318" t="s">
        <v>437</v>
      </c>
      <c r="BD318" t="s">
        <v>437</v>
      </c>
      <c r="BE318">
        <v>0</v>
      </c>
      <c r="BF318">
        <v>0</v>
      </c>
      <c r="BG318">
        <f>1-BE318/BF318</f>
        <v>0</v>
      </c>
      <c r="BH318">
        <v>0.5</v>
      </c>
      <c r="BI318">
        <f>DH318</f>
        <v>0</v>
      </c>
      <c r="BJ318">
        <f>K318</f>
        <v>0</v>
      </c>
      <c r="BK318">
        <f>BG318*BH318*BI318</f>
        <v>0</v>
      </c>
      <c r="BL318">
        <f>(BJ318-BB318)/BI318</f>
        <v>0</v>
      </c>
      <c r="BM318">
        <f>(AZ318-BF318)/BF318</f>
        <v>0</v>
      </c>
      <c r="BN318">
        <f>AY318/(BA318+AY318/BF318)</f>
        <v>0</v>
      </c>
      <c r="BO318" t="s">
        <v>437</v>
      </c>
      <c r="BP318">
        <v>0</v>
      </c>
      <c r="BQ318">
        <f>IF(BP318&lt;&gt;0, BP318, BN318)</f>
        <v>0</v>
      </c>
      <c r="BR318">
        <f>1-BQ318/BF318</f>
        <v>0</v>
      </c>
      <c r="BS318">
        <f>(BF318-BE318)/(BF318-BQ318)</f>
        <v>0</v>
      </c>
      <c r="BT318">
        <f>(AZ318-BF318)/(AZ318-BQ318)</f>
        <v>0</v>
      </c>
      <c r="BU318">
        <f>(BF318-BE318)/(BF318-AY318)</f>
        <v>0</v>
      </c>
      <c r="BV318">
        <f>(AZ318-BF318)/(AZ318-AY318)</f>
        <v>0</v>
      </c>
      <c r="BW318">
        <f>(BS318*BQ318/BE318)</f>
        <v>0</v>
      </c>
      <c r="BX318">
        <f>(1-BW318)</f>
        <v>0</v>
      </c>
      <c r="DG318">
        <f>$B$13*EF318+$C$13*EG318+$F$13*ER318*(1-EU318)</f>
        <v>0</v>
      </c>
      <c r="DH318">
        <f>DG318*DI318</f>
        <v>0</v>
      </c>
      <c r="DI318">
        <f>($B$13*$D$11+$C$13*$D$11+$F$13*((FE318+EW318)/MAX(FE318+EW318+FF318, 0.1)*$I$11+FF318/MAX(FE318+EW318+FF318, 0.1)*$J$11))/($B$13+$C$13+$F$13)</f>
        <v>0</v>
      </c>
      <c r="DJ318">
        <f>($B$13*$K$11+$C$13*$K$11+$F$13*((FE318+EW318)/MAX(FE318+EW318+FF318, 0.1)*$P$11+FF318/MAX(FE318+EW318+FF318, 0.1)*$Q$11))/($B$13+$C$13+$F$13)</f>
        <v>0</v>
      </c>
      <c r="DK318">
        <v>5.36</v>
      </c>
      <c r="DL318">
        <v>0.5</v>
      </c>
      <c r="DM318" t="s">
        <v>438</v>
      </c>
      <c r="DN318">
        <v>2</v>
      </c>
      <c r="DO318" t="b">
        <v>1</v>
      </c>
      <c r="DP318">
        <v>1759082408</v>
      </c>
      <c r="DQ318">
        <v>284.713</v>
      </c>
      <c r="DR318">
        <v>282.6081481481481</v>
      </c>
      <c r="DS318">
        <v>23.5524074074074</v>
      </c>
      <c r="DT318">
        <v>15.87848148148148</v>
      </c>
      <c r="DU318">
        <v>285.6368888888889</v>
      </c>
      <c r="DV318">
        <v>23.22512962962963</v>
      </c>
      <c r="DW318">
        <v>500.0120370370371</v>
      </c>
      <c r="DX318">
        <v>90.84608148148148</v>
      </c>
      <c r="DY318">
        <v>0.06627186666666668</v>
      </c>
      <c r="DZ318">
        <v>30.14220370370371</v>
      </c>
      <c r="EA318">
        <v>30.00267037037037</v>
      </c>
      <c r="EB318">
        <v>999.9000000000001</v>
      </c>
      <c r="EC318">
        <v>0</v>
      </c>
      <c r="ED318">
        <v>0</v>
      </c>
      <c r="EE318">
        <v>9993.892222222221</v>
      </c>
      <c r="EF318">
        <v>0</v>
      </c>
      <c r="EG318">
        <v>11.14027407407408</v>
      </c>
      <c r="EH318">
        <v>2.104751703703704</v>
      </c>
      <c r="EI318">
        <v>291.5803703703704</v>
      </c>
      <c r="EJ318">
        <v>287.1678888888889</v>
      </c>
      <c r="EK318">
        <v>7.673920370370371</v>
      </c>
      <c r="EL318">
        <v>282.6081481481481</v>
      </c>
      <c r="EM318">
        <v>15.87848148148148</v>
      </c>
      <c r="EN318">
        <v>2.139643703703704</v>
      </c>
      <c r="EO318">
        <v>1.442497777777778</v>
      </c>
      <c r="EP318">
        <v>18.51741481481481</v>
      </c>
      <c r="EQ318">
        <v>12.37188888888889</v>
      </c>
      <c r="ER318">
        <v>2000.01037037037</v>
      </c>
      <c r="ES318">
        <v>0.9800027777777778</v>
      </c>
      <c r="ET318">
        <v>0.01999752222222222</v>
      </c>
      <c r="EU318">
        <v>0</v>
      </c>
      <c r="EV318">
        <v>874.6952962962962</v>
      </c>
      <c r="EW318">
        <v>5.00078</v>
      </c>
      <c r="EX318">
        <v>16922.85555555555</v>
      </c>
      <c r="EY318">
        <v>16379.73333333334</v>
      </c>
      <c r="EZ318">
        <v>39.00688888888889</v>
      </c>
      <c r="FA318">
        <v>39.72425925925926</v>
      </c>
      <c r="FB318">
        <v>39.12248148148148</v>
      </c>
      <c r="FC318">
        <v>39.49288888888889</v>
      </c>
      <c r="FD318">
        <v>40.36785185185185</v>
      </c>
      <c r="FE318">
        <v>1955.11037037037</v>
      </c>
      <c r="FF318">
        <v>39.89962962962963</v>
      </c>
      <c r="FG318">
        <v>0</v>
      </c>
      <c r="FH318">
        <v>1759082408</v>
      </c>
      <c r="FI318">
        <v>0</v>
      </c>
      <c r="FJ318">
        <v>874.3223999999999</v>
      </c>
      <c r="FK318">
        <v>-43.57307684885526</v>
      </c>
      <c r="FL318">
        <v>-816.6999987282185</v>
      </c>
      <c r="FM318">
        <v>16915.24</v>
      </c>
      <c r="FN318">
        <v>15</v>
      </c>
      <c r="FO318">
        <v>0</v>
      </c>
      <c r="FP318" t="s">
        <v>439</v>
      </c>
      <c r="FQ318">
        <v>1746989605.5</v>
      </c>
      <c r="FR318">
        <v>1746989593.5</v>
      </c>
      <c r="FS318">
        <v>0</v>
      </c>
      <c r="FT318">
        <v>-0.274</v>
      </c>
      <c r="FU318">
        <v>-0.002</v>
      </c>
      <c r="FV318">
        <v>2.549</v>
      </c>
      <c r="FW318">
        <v>0.129</v>
      </c>
      <c r="FX318">
        <v>420</v>
      </c>
      <c r="FY318">
        <v>17</v>
      </c>
      <c r="FZ318">
        <v>0.02</v>
      </c>
      <c r="GA318">
        <v>0.04</v>
      </c>
      <c r="GB318">
        <v>1.212527690243902</v>
      </c>
      <c r="GC318">
        <v>13.74627137560976</v>
      </c>
      <c r="GD318">
        <v>1.415378165048043</v>
      </c>
      <c r="GE318">
        <v>0</v>
      </c>
      <c r="GF318">
        <v>877.7422647058822</v>
      </c>
      <c r="GG318">
        <v>-45.80267381076766</v>
      </c>
      <c r="GH318">
        <v>4.502297585408795</v>
      </c>
      <c r="GI318">
        <v>0</v>
      </c>
      <c r="GJ318">
        <v>7.669328048780486</v>
      </c>
      <c r="GK318">
        <v>0.04192097560974918</v>
      </c>
      <c r="GL318">
        <v>0.01684388580095668</v>
      </c>
      <c r="GM318">
        <v>1</v>
      </c>
      <c r="GN318">
        <v>1</v>
      </c>
      <c r="GO318">
        <v>3</v>
      </c>
      <c r="GP318" t="s">
        <v>455</v>
      </c>
      <c r="GQ318">
        <v>3.10123</v>
      </c>
      <c r="GR318">
        <v>2.72423</v>
      </c>
      <c r="GS318">
        <v>0.0609115</v>
      </c>
      <c r="GT318">
        <v>0.0599865</v>
      </c>
      <c r="GU318">
        <v>0.10676</v>
      </c>
      <c r="GV318">
        <v>0.08182739999999999</v>
      </c>
      <c r="GW318">
        <v>24548.4</v>
      </c>
      <c r="GX318">
        <v>22341.3</v>
      </c>
      <c r="GY318">
        <v>26704</v>
      </c>
      <c r="GZ318">
        <v>23988.8</v>
      </c>
      <c r="HA318">
        <v>38159.2</v>
      </c>
      <c r="HB318">
        <v>32569.7</v>
      </c>
      <c r="HC318">
        <v>46629.1</v>
      </c>
      <c r="HD318">
        <v>37962.8</v>
      </c>
      <c r="HE318">
        <v>1.87757</v>
      </c>
      <c r="HF318">
        <v>1.86195</v>
      </c>
      <c r="HG318">
        <v>0.08946659999999999</v>
      </c>
      <c r="HH318">
        <v>0</v>
      </c>
      <c r="HI318">
        <v>28.558</v>
      </c>
      <c r="HJ318">
        <v>999.9</v>
      </c>
      <c r="HK318">
        <v>40.5</v>
      </c>
      <c r="HL318">
        <v>31.8</v>
      </c>
      <c r="HM318">
        <v>21.0471</v>
      </c>
      <c r="HN318">
        <v>60.7637</v>
      </c>
      <c r="HO318">
        <v>22.3197</v>
      </c>
      <c r="HP318">
        <v>1</v>
      </c>
      <c r="HQ318">
        <v>0.102561</v>
      </c>
      <c r="HR318">
        <v>-0.911334</v>
      </c>
      <c r="HS318">
        <v>20.2785</v>
      </c>
      <c r="HT318">
        <v>5.21055</v>
      </c>
      <c r="HU318">
        <v>11.9798</v>
      </c>
      <c r="HV318">
        <v>4.9635</v>
      </c>
      <c r="HW318">
        <v>3.27423</v>
      </c>
      <c r="HX318">
        <v>9999</v>
      </c>
      <c r="HY318">
        <v>9999</v>
      </c>
      <c r="HZ318">
        <v>9999</v>
      </c>
      <c r="IA318">
        <v>33.6</v>
      </c>
      <c r="IB318">
        <v>1.86398</v>
      </c>
      <c r="IC318">
        <v>1.8601</v>
      </c>
      <c r="ID318">
        <v>1.85838</v>
      </c>
      <c r="IE318">
        <v>1.85976</v>
      </c>
      <c r="IF318">
        <v>1.85989</v>
      </c>
      <c r="IG318">
        <v>1.85838</v>
      </c>
      <c r="IH318">
        <v>1.85744</v>
      </c>
      <c r="II318">
        <v>1.85242</v>
      </c>
      <c r="IJ318">
        <v>0</v>
      </c>
      <c r="IK318">
        <v>0</v>
      </c>
      <c r="IL318">
        <v>0</v>
      </c>
      <c r="IM318">
        <v>0</v>
      </c>
      <c r="IN318" t="s">
        <v>441</v>
      </c>
      <c r="IO318" t="s">
        <v>442</v>
      </c>
      <c r="IP318" t="s">
        <v>443</v>
      </c>
      <c r="IQ318" t="s">
        <v>443</v>
      </c>
      <c r="IR318" t="s">
        <v>443</v>
      </c>
      <c r="IS318" t="s">
        <v>443</v>
      </c>
      <c r="IT318">
        <v>0</v>
      </c>
      <c r="IU318">
        <v>100</v>
      </c>
      <c r="IV318">
        <v>100</v>
      </c>
      <c r="IW318">
        <v>-0.924</v>
      </c>
      <c r="IX318">
        <v>0.327</v>
      </c>
      <c r="IY318">
        <v>-0.819046093373875</v>
      </c>
      <c r="IZ318">
        <v>-0.0008311593448893811</v>
      </c>
      <c r="JA318">
        <v>1.768286430498992E-06</v>
      </c>
      <c r="JB318">
        <v>-5.176383660599935E-10</v>
      </c>
      <c r="JC318">
        <v>0.01793090377665582</v>
      </c>
      <c r="JD318">
        <v>0.002652576625932546</v>
      </c>
      <c r="JE318">
        <v>0.0004569377311329863</v>
      </c>
      <c r="JF318">
        <v>1.003524486243527E-07</v>
      </c>
      <c r="JG318">
        <v>2</v>
      </c>
      <c r="JH318">
        <v>1975</v>
      </c>
      <c r="JI318">
        <v>1</v>
      </c>
      <c r="JJ318">
        <v>26</v>
      </c>
      <c r="JK318">
        <v>201546.8</v>
      </c>
      <c r="JL318">
        <v>201547</v>
      </c>
      <c r="JM318">
        <v>0.718994</v>
      </c>
      <c r="JN318">
        <v>2.64282</v>
      </c>
      <c r="JO318">
        <v>1.49658</v>
      </c>
      <c r="JP318">
        <v>2.34497</v>
      </c>
      <c r="JQ318">
        <v>1.54907</v>
      </c>
      <c r="JR318">
        <v>2.41089</v>
      </c>
      <c r="JS318">
        <v>36.0347</v>
      </c>
      <c r="JT318">
        <v>24.1751</v>
      </c>
      <c r="JU318">
        <v>18</v>
      </c>
      <c r="JV318">
        <v>485.472</v>
      </c>
      <c r="JW318">
        <v>490.553</v>
      </c>
      <c r="JX318">
        <v>29.4331</v>
      </c>
      <c r="JY318">
        <v>28.6193</v>
      </c>
      <c r="JZ318">
        <v>30</v>
      </c>
      <c r="KA318">
        <v>28.8795</v>
      </c>
      <c r="KB318">
        <v>28.888</v>
      </c>
      <c r="KC318">
        <v>14.482</v>
      </c>
      <c r="KD318">
        <v>22.7788</v>
      </c>
      <c r="KE318">
        <v>55.3895</v>
      </c>
      <c r="KF318">
        <v>29.4237</v>
      </c>
      <c r="KG318">
        <v>233.203</v>
      </c>
      <c r="KH318">
        <v>15.957</v>
      </c>
      <c r="KI318">
        <v>101.952</v>
      </c>
      <c r="KJ318">
        <v>91.5428</v>
      </c>
    </row>
    <row r="319" spans="1:296">
      <c r="A319">
        <v>301</v>
      </c>
      <c r="B319">
        <v>1759082420.5</v>
      </c>
      <c r="C319">
        <v>9337.400000095367</v>
      </c>
      <c r="D319" t="s">
        <v>1048</v>
      </c>
      <c r="E319" t="s">
        <v>1049</v>
      </c>
      <c r="F319">
        <v>5</v>
      </c>
      <c r="G319" t="s">
        <v>1025</v>
      </c>
      <c r="H319">
        <v>1759082412.714286</v>
      </c>
      <c r="I319">
        <f>(J319)/1000</f>
        <v>0</v>
      </c>
      <c r="J319">
        <f>IF(DO319, AM319, AG319)</f>
        <v>0</v>
      </c>
      <c r="K319">
        <f>IF(DO319, AH319, AF319)</f>
        <v>0</v>
      </c>
      <c r="L319">
        <f>DQ319 - IF(AT319&gt;1, K319*DK319*100.0/(AV319), 0)</f>
        <v>0</v>
      </c>
      <c r="M319">
        <f>((S319-I319/2)*L319-K319)/(S319+I319/2)</f>
        <v>0</v>
      </c>
      <c r="N319">
        <f>M319*(DX319+DY319)/1000.0</f>
        <v>0</v>
      </c>
      <c r="O319">
        <f>(DQ319 - IF(AT319&gt;1, K319*DK319*100.0/(AV319), 0))*(DX319+DY319)/1000.0</f>
        <v>0</v>
      </c>
      <c r="P319">
        <f>2.0/((1/R319-1/Q319)+SIGN(R319)*SQRT((1/R319-1/Q319)*(1/R319-1/Q319) + 4*DL319/((DL319+1)*(DL319+1))*(2*1/R319*1/Q319-1/Q319*1/Q319)))</f>
        <v>0</v>
      </c>
      <c r="Q319">
        <f>IF(LEFT(DM319,1)&lt;&gt;"0",IF(LEFT(DM319,1)="1",3.0,DN319),$D$5+$E$5*(EE319*DX319/($K$5*1000))+$F$5*(EE319*DX319/($K$5*1000))*MAX(MIN(DK319,$J$5),$I$5)*MAX(MIN(DK319,$J$5),$I$5)+$G$5*MAX(MIN(DK319,$J$5),$I$5)*(EE319*DX319/($K$5*1000))+$H$5*(EE319*DX319/($K$5*1000))*(EE319*DX319/($K$5*1000)))</f>
        <v>0</v>
      </c>
      <c r="R319">
        <f>I319*(1000-(1000*0.61365*exp(17.502*V319/(240.97+V319))/(DX319+DY319)+DS319)/2)/(1000*0.61365*exp(17.502*V319/(240.97+V319))/(DX319+DY319)-DS319)</f>
        <v>0</v>
      </c>
      <c r="S319">
        <f>1/((DL319+1)/(P319/1.6)+1/(Q319/1.37)) + DL319/((DL319+1)/(P319/1.6) + DL319/(Q319/1.37))</f>
        <v>0</v>
      </c>
      <c r="T319">
        <f>(DG319*DJ319)</f>
        <v>0</v>
      </c>
      <c r="U319">
        <f>(DZ319+(T319+2*0.95*5.67E-8*(((DZ319+$B$9)+273)^4-(DZ319+273)^4)-44100*I319)/(1.84*29.3*Q319+8*0.95*5.67E-8*(DZ319+273)^3))</f>
        <v>0</v>
      </c>
      <c r="V319">
        <f>($C$9*EA319+$D$9*EB319+$E$9*U319)</f>
        <v>0</v>
      </c>
      <c r="W319">
        <f>0.61365*exp(17.502*V319/(240.97+V319))</f>
        <v>0</v>
      </c>
      <c r="X319">
        <f>(Y319/Z319*100)</f>
        <v>0</v>
      </c>
      <c r="Y319">
        <f>DS319*(DX319+DY319)/1000</f>
        <v>0</v>
      </c>
      <c r="Z319">
        <f>0.61365*exp(17.502*DZ319/(240.97+DZ319))</f>
        <v>0</v>
      </c>
      <c r="AA319">
        <f>(W319-DS319*(DX319+DY319)/1000)</f>
        <v>0</v>
      </c>
      <c r="AB319">
        <f>(-I319*44100)</f>
        <v>0</v>
      </c>
      <c r="AC319">
        <f>2*29.3*Q319*0.92*(DZ319-V319)</f>
        <v>0</v>
      </c>
      <c r="AD319">
        <f>2*0.95*5.67E-8*(((DZ319+$B$9)+273)^4-(V319+273)^4)</f>
        <v>0</v>
      </c>
      <c r="AE319">
        <f>T319+AD319+AB319+AC319</f>
        <v>0</v>
      </c>
      <c r="AF319">
        <f>DW319*AT319*(DR319-DQ319*(1000-AT319*DT319)/(1000-AT319*DS319))/(100*DK319)</f>
        <v>0</v>
      </c>
      <c r="AG319">
        <f>1000*DW319*AT319*(DS319-DT319)/(100*DK319*(1000-AT319*DS319))</f>
        <v>0</v>
      </c>
      <c r="AH319">
        <f>(AI319 - AJ319 - DX319*1E3/(8.314*(DZ319+273.15)) * AL319/DW319 * AK319) * DW319/(100*DK319) * (1000 - DT319)/1000</f>
        <v>0</v>
      </c>
      <c r="AI319">
        <v>255.5568987637924</v>
      </c>
      <c r="AJ319">
        <v>253.9379575757576</v>
      </c>
      <c r="AK319">
        <v>-3.133029059622359</v>
      </c>
      <c r="AL319">
        <v>65.0844976434511</v>
      </c>
      <c r="AM319">
        <f>(AO319 - AN319 + DX319*1E3/(8.314*(DZ319+273.15)) * AQ319/DW319 * AP319) * DW319/(100*DK319) * 1000/(1000 - AO319)</f>
        <v>0</v>
      </c>
      <c r="AN319">
        <v>15.89297373333333</v>
      </c>
      <c r="AO319">
        <v>23.54875030303029</v>
      </c>
      <c r="AP319">
        <v>5.555866355821816E-05</v>
      </c>
      <c r="AQ319">
        <v>105.27</v>
      </c>
      <c r="AR319">
        <v>0</v>
      </c>
      <c r="AS319">
        <v>0</v>
      </c>
      <c r="AT319">
        <f>IF(AR319*$H$15&gt;=AV319,1.0,(AV319/(AV319-AR319*$H$15)))</f>
        <v>0</v>
      </c>
      <c r="AU319">
        <f>(AT319-1)*100</f>
        <v>0</v>
      </c>
      <c r="AV319">
        <f>MAX(0,($B$15+$C$15*EE319)/(1+$D$15*EE319)*DX319/(DZ319+273)*$E$15)</f>
        <v>0</v>
      </c>
      <c r="AW319" t="s">
        <v>437</v>
      </c>
      <c r="AX319" t="s">
        <v>437</v>
      </c>
      <c r="AY319">
        <v>0</v>
      </c>
      <c r="AZ319">
        <v>0</v>
      </c>
      <c r="BA319">
        <f>1-AY319/AZ319</f>
        <v>0</v>
      </c>
      <c r="BB319">
        <v>0</v>
      </c>
      <c r="BC319" t="s">
        <v>437</v>
      </c>
      <c r="BD319" t="s">
        <v>437</v>
      </c>
      <c r="BE319">
        <v>0</v>
      </c>
      <c r="BF319">
        <v>0</v>
      </c>
      <c r="BG319">
        <f>1-BE319/BF319</f>
        <v>0</v>
      </c>
      <c r="BH319">
        <v>0.5</v>
      </c>
      <c r="BI319">
        <f>DH319</f>
        <v>0</v>
      </c>
      <c r="BJ319">
        <f>K319</f>
        <v>0</v>
      </c>
      <c r="BK319">
        <f>BG319*BH319*BI319</f>
        <v>0</v>
      </c>
      <c r="BL319">
        <f>(BJ319-BB319)/BI319</f>
        <v>0</v>
      </c>
      <c r="BM319">
        <f>(AZ319-BF319)/BF319</f>
        <v>0</v>
      </c>
      <c r="BN319">
        <f>AY319/(BA319+AY319/BF319)</f>
        <v>0</v>
      </c>
      <c r="BO319" t="s">
        <v>437</v>
      </c>
      <c r="BP319">
        <v>0</v>
      </c>
      <c r="BQ319">
        <f>IF(BP319&lt;&gt;0, BP319, BN319)</f>
        <v>0</v>
      </c>
      <c r="BR319">
        <f>1-BQ319/BF319</f>
        <v>0</v>
      </c>
      <c r="BS319">
        <f>(BF319-BE319)/(BF319-BQ319)</f>
        <v>0</v>
      </c>
      <c r="BT319">
        <f>(AZ319-BF319)/(AZ319-BQ319)</f>
        <v>0</v>
      </c>
      <c r="BU319">
        <f>(BF319-BE319)/(BF319-AY319)</f>
        <v>0</v>
      </c>
      <c r="BV319">
        <f>(AZ319-BF319)/(AZ319-AY319)</f>
        <v>0</v>
      </c>
      <c r="BW319">
        <f>(BS319*BQ319/BE319)</f>
        <v>0</v>
      </c>
      <c r="BX319">
        <f>(1-BW319)</f>
        <v>0</v>
      </c>
      <c r="DG319">
        <f>$B$13*EF319+$C$13*EG319+$F$13*ER319*(1-EU319)</f>
        <v>0</v>
      </c>
      <c r="DH319">
        <f>DG319*DI319</f>
        <v>0</v>
      </c>
      <c r="DI319">
        <f>($B$13*$D$11+$C$13*$D$11+$F$13*((FE319+EW319)/MAX(FE319+EW319+FF319, 0.1)*$I$11+FF319/MAX(FE319+EW319+FF319, 0.1)*$J$11))/($B$13+$C$13+$F$13)</f>
        <v>0</v>
      </c>
      <c r="DJ319">
        <f>($B$13*$K$11+$C$13*$K$11+$F$13*((FE319+EW319)/MAX(FE319+EW319+FF319, 0.1)*$P$11+FF319/MAX(FE319+EW319+FF319, 0.1)*$Q$11))/($B$13+$C$13+$F$13)</f>
        <v>0</v>
      </c>
      <c r="DK319">
        <v>5.36</v>
      </c>
      <c r="DL319">
        <v>0.5</v>
      </c>
      <c r="DM319" t="s">
        <v>438</v>
      </c>
      <c r="DN319">
        <v>2</v>
      </c>
      <c r="DO319" t="b">
        <v>1</v>
      </c>
      <c r="DP319">
        <v>1759082412.714286</v>
      </c>
      <c r="DQ319">
        <v>270.2307857142857</v>
      </c>
      <c r="DR319">
        <v>267.0860357142857</v>
      </c>
      <c r="DS319">
        <v>23.54758571428571</v>
      </c>
      <c r="DT319">
        <v>15.88139642857143</v>
      </c>
      <c r="DU319">
        <v>271.1551071428572</v>
      </c>
      <c r="DV319">
        <v>23.22041428571429</v>
      </c>
      <c r="DW319">
        <v>499.9916428571429</v>
      </c>
      <c r="DX319">
        <v>90.84668928571432</v>
      </c>
      <c r="DY319">
        <v>0.06633747499999999</v>
      </c>
      <c r="DZ319">
        <v>30.15505</v>
      </c>
      <c r="EA319">
        <v>30.00773571428572</v>
      </c>
      <c r="EB319">
        <v>999.9000000000002</v>
      </c>
      <c r="EC319">
        <v>0</v>
      </c>
      <c r="ED319">
        <v>0</v>
      </c>
      <c r="EE319">
        <v>9992.101785714287</v>
      </c>
      <c r="EF319">
        <v>0</v>
      </c>
      <c r="EG319">
        <v>11.1441</v>
      </c>
      <c r="EH319">
        <v>3.144649642857142</v>
      </c>
      <c r="EI319">
        <v>276.7475000000001</v>
      </c>
      <c r="EJ319">
        <v>271.396</v>
      </c>
      <c r="EK319">
        <v>7.666182857142856</v>
      </c>
      <c r="EL319">
        <v>267.0860357142857</v>
      </c>
      <c r="EM319">
        <v>15.88139642857143</v>
      </c>
      <c r="EN319">
        <v>2.139220357142857</v>
      </c>
      <c r="EO319">
        <v>1.4427725</v>
      </c>
      <c r="EP319">
        <v>18.51425357142857</v>
      </c>
      <c r="EQ319">
        <v>12.37478214285714</v>
      </c>
      <c r="ER319">
        <v>1999.998928571429</v>
      </c>
      <c r="ES319">
        <v>0.9800026785714285</v>
      </c>
      <c r="ET319">
        <v>0.01999762142857143</v>
      </c>
      <c r="EU319">
        <v>0</v>
      </c>
      <c r="EV319">
        <v>871.4719285714284</v>
      </c>
      <c r="EW319">
        <v>5.00078</v>
      </c>
      <c r="EX319">
        <v>16861.675</v>
      </c>
      <c r="EY319">
        <v>16379.63214285714</v>
      </c>
      <c r="EZ319">
        <v>38.97539285714286</v>
      </c>
      <c r="FA319">
        <v>39.71849999999999</v>
      </c>
      <c r="FB319">
        <v>39.10925</v>
      </c>
      <c r="FC319">
        <v>39.46857142857142</v>
      </c>
      <c r="FD319">
        <v>40.34571428571428</v>
      </c>
      <c r="FE319">
        <v>1955.098928571429</v>
      </c>
      <c r="FF319">
        <v>39.89821428571429</v>
      </c>
      <c r="FG319">
        <v>0</v>
      </c>
      <c r="FH319">
        <v>1759082412.8</v>
      </c>
      <c r="FI319">
        <v>0</v>
      </c>
      <c r="FJ319">
        <v>871.06444</v>
      </c>
      <c r="FK319">
        <v>-37.84500005186936</v>
      </c>
      <c r="FL319">
        <v>-721.0307703251879</v>
      </c>
      <c r="FM319">
        <v>16853.816</v>
      </c>
      <c r="FN319">
        <v>15</v>
      </c>
      <c r="FO319">
        <v>0</v>
      </c>
      <c r="FP319" t="s">
        <v>439</v>
      </c>
      <c r="FQ319">
        <v>1746989605.5</v>
      </c>
      <c r="FR319">
        <v>1746989593.5</v>
      </c>
      <c r="FS319">
        <v>0</v>
      </c>
      <c r="FT319">
        <v>-0.274</v>
      </c>
      <c r="FU319">
        <v>-0.002</v>
      </c>
      <c r="FV319">
        <v>2.549</v>
      </c>
      <c r="FW319">
        <v>0.129</v>
      </c>
      <c r="FX319">
        <v>420</v>
      </c>
      <c r="FY319">
        <v>17</v>
      </c>
      <c r="FZ319">
        <v>0.02</v>
      </c>
      <c r="GA319">
        <v>0.04</v>
      </c>
      <c r="GB319">
        <v>2.594795390243902</v>
      </c>
      <c r="GC319">
        <v>12.7794101184669</v>
      </c>
      <c r="GD319">
        <v>1.267188808640797</v>
      </c>
      <c r="GE319">
        <v>0</v>
      </c>
      <c r="GF319">
        <v>873.3949705882353</v>
      </c>
      <c r="GG319">
        <v>-41.76313217140014</v>
      </c>
      <c r="GH319">
        <v>4.110534640231937</v>
      </c>
      <c r="GI319">
        <v>0</v>
      </c>
      <c r="GJ319">
        <v>7.668612926829269</v>
      </c>
      <c r="GK319">
        <v>-0.1092455749128856</v>
      </c>
      <c r="GL319">
        <v>0.01743663276453858</v>
      </c>
      <c r="GM319">
        <v>0</v>
      </c>
      <c r="GN319">
        <v>0</v>
      </c>
      <c r="GO319">
        <v>3</v>
      </c>
      <c r="GP319" t="s">
        <v>458</v>
      </c>
      <c r="GQ319">
        <v>3.10094</v>
      </c>
      <c r="GR319">
        <v>2.72444</v>
      </c>
      <c r="GS319">
        <v>0.057945</v>
      </c>
      <c r="GT319">
        <v>0.0567747</v>
      </c>
      <c r="GU319">
        <v>0.106783</v>
      </c>
      <c r="GV319">
        <v>0.0818263</v>
      </c>
      <c r="GW319">
        <v>24626</v>
      </c>
      <c r="GX319">
        <v>22417.6</v>
      </c>
      <c r="GY319">
        <v>26704</v>
      </c>
      <c r="GZ319">
        <v>23988.7</v>
      </c>
      <c r="HA319">
        <v>38157.8</v>
      </c>
      <c r="HB319">
        <v>32569.7</v>
      </c>
      <c r="HC319">
        <v>46629.1</v>
      </c>
      <c r="HD319">
        <v>37963.2</v>
      </c>
      <c r="HE319">
        <v>1.8771</v>
      </c>
      <c r="HF319">
        <v>1.8624</v>
      </c>
      <c r="HG319">
        <v>0.08914619999999999</v>
      </c>
      <c r="HH319">
        <v>0</v>
      </c>
      <c r="HI319">
        <v>28.5601</v>
      </c>
      <c r="HJ319">
        <v>999.9</v>
      </c>
      <c r="HK319">
        <v>40.5</v>
      </c>
      <c r="HL319">
        <v>31.8</v>
      </c>
      <c r="HM319">
        <v>21.0469</v>
      </c>
      <c r="HN319">
        <v>61.0437</v>
      </c>
      <c r="HO319">
        <v>22.6082</v>
      </c>
      <c r="HP319">
        <v>1</v>
      </c>
      <c r="HQ319">
        <v>0.102637</v>
      </c>
      <c r="HR319">
        <v>-0.874916</v>
      </c>
      <c r="HS319">
        <v>20.2786</v>
      </c>
      <c r="HT319">
        <v>5.21055</v>
      </c>
      <c r="HU319">
        <v>11.9797</v>
      </c>
      <c r="HV319">
        <v>4.9634</v>
      </c>
      <c r="HW319">
        <v>3.2743</v>
      </c>
      <c r="HX319">
        <v>9999</v>
      </c>
      <c r="HY319">
        <v>9999</v>
      </c>
      <c r="HZ319">
        <v>9999</v>
      </c>
      <c r="IA319">
        <v>33.6</v>
      </c>
      <c r="IB319">
        <v>1.86398</v>
      </c>
      <c r="IC319">
        <v>1.86011</v>
      </c>
      <c r="ID319">
        <v>1.85837</v>
      </c>
      <c r="IE319">
        <v>1.85974</v>
      </c>
      <c r="IF319">
        <v>1.85989</v>
      </c>
      <c r="IG319">
        <v>1.85837</v>
      </c>
      <c r="IH319">
        <v>1.85745</v>
      </c>
      <c r="II319">
        <v>1.85242</v>
      </c>
      <c r="IJ319">
        <v>0</v>
      </c>
      <c r="IK319">
        <v>0</v>
      </c>
      <c r="IL319">
        <v>0</v>
      </c>
      <c r="IM319">
        <v>0</v>
      </c>
      <c r="IN319" t="s">
        <v>441</v>
      </c>
      <c r="IO319" t="s">
        <v>442</v>
      </c>
      <c r="IP319" t="s">
        <v>443</v>
      </c>
      <c r="IQ319" t="s">
        <v>443</v>
      </c>
      <c r="IR319" t="s">
        <v>443</v>
      </c>
      <c r="IS319" t="s">
        <v>443</v>
      </c>
      <c r="IT319">
        <v>0</v>
      </c>
      <c r="IU319">
        <v>100</v>
      </c>
      <c r="IV319">
        <v>100</v>
      </c>
      <c r="IW319">
        <v>-0.924</v>
      </c>
      <c r="IX319">
        <v>0.3272</v>
      </c>
      <c r="IY319">
        <v>-0.819046093373875</v>
      </c>
      <c r="IZ319">
        <v>-0.0008311593448893811</v>
      </c>
      <c r="JA319">
        <v>1.768286430498992E-06</v>
      </c>
      <c r="JB319">
        <v>-5.176383660599935E-10</v>
      </c>
      <c r="JC319">
        <v>0.01793090377665582</v>
      </c>
      <c r="JD319">
        <v>0.002652576625932546</v>
      </c>
      <c r="JE319">
        <v>0.0004569377311329863</v>
      </c>
      <c r="JF319">
        <v>1.003524486243527E-07</v>
      </c>
      <c r="JG319">
        <v>2</v>
      </c>
      <c r="JH319">
        <v>1975</v>
      </c>
      <c r="JI319">
        <v>1</v>
      </c>
      <c r="JJ319">
        <v>26</v>
      </c>
      <c r="JK319">
        <v>201546.9</v>
      </c>
      <c r="JL319">
        <v>201547.1</v>
      </c>
      <c r="JM319">
        <v>0.681152</v>
      </c>
      <c r="JN319">
        <v>2.6355</v>
      </c>
      <c r="JO319">
        <v>1.49658</v>
      </c>
      <c r="JP319">
        <v>2.34497</v>
      </c>
      <c r="JQ319">
        <v>1.54907</v>
      </c>
      <c r="JR319">
        <v>2.44507</v>
      </c>
      <c r="JS319">
        <v>36.0347</v>
      </c>
      <c r="JT319">
        <v>24.1751</v>
      </c>
      <c r="JU319">
        <v>18</v>
      </c>
      <c r="JV319">
        <v>485.191</v>
      </c>
      <c r="JW319">
        <v>490.837</v>
      </c>
      <c r="JX319">
        <v>29.4222</v>
      </c>
      <c r="JY319">
        <v>28.6193</v>
      </c>
      <c r="JZ319">
        <v>30.0001</v>
      </c>
      <c r="KA319">
        <v>28.8792</v>
      </c>
      <c r="KB319">
        <v>28.8865</v>
      </c>
      <c r="KC319">
        <v>13.7323</v>
      </c>
      <c r="KD319">
        <v>22.7788</v>
      </c>
      <c r="KE319">
        <v>55.3895</v>
      </c>
      <c r="KF319">
        <v>29.4111</v>
      </c>
      <c r="KG319">
        <v>213.149</v>
      </c>
      <c r="KH319">
        <v>15.957</v>
      </c>
      <c r="KI319">
        <v>101.952</v>
      </c>
      <c r="KJ319">
        <v>91.5432</v>
      </c>
    </row>
    <row r="320" spans="1:296">
      <c r="A320">
        <v>302</v>
      </c>
      <c r="B320">
        <v>1759082425.5</v>
      </c>
      <c r="C320">
        <v>9342.400000095367</v>
      </c>
      <c r="D320" t="s">
        <v>1050</v>
      </c>
      <c r="E320" t="s">
        <v>1051</v>
      </c>
      <c r="F320">
        <v>5</v>
      </c>
      <c r="G320" t="s">
        <v>1025</v>
      </c>
      <c r="H320">
        <v>1759082418</v>
      </c>
      <c r="I320">
        <f>(J320)/1000</f>
        <v>0</v>
      </c>
      <c r="J320">
        <f>IF(DO320, AM320, AG320)</f>
        <v>0</v>
      </c>
      <c r="K320">
        <f>IF(DO320, AH320, AF320)</f>
        <v>0</v>
      </c>
      <c r="L320">
        <f>DQ320 - IF(AT320&gt;1, K320*DK320*100.0/(AV320), 0)</f>
        <v>0</v>
      </c>
      <c r="M320">
        <f>((S320-I320/2)*L320-K320)/(S320+I320/2)</f>
        <v>0</v>
      </c>
      <c r="N320">
        <f>M320*(DX320+DY320)/1000.0</f>
        <v>0</v>
      </c>
      <c r="O320">
        <f>(DQ320 - IF(AT320&gt;1, K320*DK320*100.0/(AV320), 0))*(DX320+DY320)/1000.0</f>
        <v>0</v>
      </c>
      <c r="P320">
        <f>2.0/((1/R320-1/Q320)+SIGN(R320)*SQRT((1/R320-1/Q320)*(1/R320-1/Q320) + 4*DL320/((DL320+1)*(DL320+1))*(2*1/R320*1/Q320-1/Q320*1/Q320)))</f>
        <v>0</v>
      </c>
      <c r="Q320">
        <f>IF(LEFT(DM320,1)&lt;&gt;"0",IF(LEFT(DM320,1)="1",3.0,DN320),$D$5+$E$5*(EE320*DX320/($K$5*1000))+$F$5*(EE320*DX320/($K$5*1000))*MAX(MIN(DK320,$J$5),$I$5)*MAX(MIN(DK320,$J$5),$I$5)+$G$5*MAX(MIN(DK320,$J$5),$I$5)*(EE320*DX320/($K$5*1000))+$H$5*(EE320*DX320/($K$5*1000))*(EE320*DX320/($K$5*1000)))</f>
        <v>0</v>
      </c>
      <c r="R320">
        <f>I320*(1000-(1000*0.61365*exp(17.502*V320/(240.97+V320))/(DX320+DY320)+DS320)/2)/(1000*0.61365*exp(17.502*V320/(240.97+V320))/(DX320+DY320)-DS320)</f>
        <v>0</v>
      </c>
      <c r="S320">
        <f>1/((DL320+1)/(P320/1.6)+1/(Q320/1.37)) + DL320/((DL320+1)/(P320/1.6) + DL320/(Q320/1.37))</f>
        <v>0</v>
      </c>
      <c r="T320">
        <f>(DG320*DJ320)</f>
        <v>0</v>
      </c>
      <c r="U320">
        <f>(DZ320+(T320+2*0.95*5.67E-8*(((DZ320+$B$9)+273)^4-(DZ320+273)^4)-44100*I320)/(1.84*29.3*Q320+8*0.95*5.67E-8*(DZ320+273)^3))</f>
        <v>0</v>
      </c>
      <c r="V320">
        <f>($C$9*EA320+$D$9*EB320+$E$9*U320)</f>
        <v>0</v>
      </c>
      <c r="W320">
        <f>0.61365*exp(17.502*V320/(240.97+V320))</f>
        <v>0</v>
      </c>
      <c r="X320">
        <f>(Y320/Z320*100)</f>
        <v>0</v>
      </c>
      <c r="Y320">
        <f>DS320*(DX320+DY320)/1000</f>
        <v>0</v>
      </c>
      <c r="Z320">
        <f>0.61365*exp(17.502*DZ320/(240.97+DZ320))</f>
        <v>0</v>
      </c>
      <c r="AA320">
        <f>(W320-DS320*(DX320+DY320)/1000)</f>
        <v>0</v>
      </c>
      <c r="AB320">
        <f>(-I320*44100)</f>
        <v>0</v>
      </c>
      <c r="AC320">
        <f>2*29.3*Q320*0.92*(DZ320-V320)</f>
        <v>0</v>
      </c>
      <c r="AD320">
        <f>2*0.95*5.67E-8*(((DZ320+$B$9)+273)^4-(V320+273)^4)</f>
        <v>0</v>
      </c>
      <c r="AE320">
        <f>T320+AD320+AB320+AC320</f>
        <v>0</v>
      </c>
      <c r="AF320">
        <f>DW320*AT320*(DR320-DQ320*(1000-AT320*DT320)/(1000-AT320*DS320))/(100*DK320)</f>
        <v>0</v>
      </c>
      <c r="AG320">
        <f>1000*DW320*AT320*(DS320-DT320)/(100*DK320*(1000-AT320*DS320))</f>
        <v>0</v>
      </c>
      <c r="AH320">
        <f>(AI320 - AJ320 - DX320*1E3/(8.314*(DZ320+273.15)) * AL320/DW320 * AK320) * DW320/(100*DK320) * (1000 - DT320)/1000</f>
        <v>0</v>
      </c>
      <c r="AI320">
        <v>238.8457903247441</v>
      </c>
      <c r="AJ320">
        <v>238.3200606060606</v>
      </c>
      <c r="AK320">
        <v>-3.127338426497562</v>
      </c>
      <c r="AL320">
        <v>65.0844976434511</v>
      </c>
      <c r="AM320">
        <f>(AO320 - AN320 + DX320*1E3/(8.314*(DZ320+273.15)) * AQ320/DW320 * AP320) * DW320/(100*DK320) * 1000/(1000 - AO320)</f>
        <v>0</v>
      </c>
      <c r="AN320">
        <v>15.8893688</v>
      </c>
      <c r="AO320">
        <v>23.55025575757575</v>
      </c>
      <c r="AP320">
        <v>-7.475796930594714E-06</v>
      </c>
      <c r="AQ320">
        <v>105.27</v>
      </c>
      <c r="AR320">
        <v>0</v>
      </c>
      <c r="AS320">
        <v>0</v>
      </c>
      <c r="AT320">
        <f>IF(AR320*$H$15&gt;=AV320,1.0,(AV320/(AV320-AR320*$H$15)))</f>
        <v>0</v>
      </c>
      <c r="AU320">
        <f>(AT320-1)*100</f>
        <v>0</v>
      </c>
      <c r="AV320">
        <f>MAX(0,($B$15+$C$15*EE320)/(1+$D$15*EE320)*DX320/(DZ320+273)*$E$15)</f>
        <v>0</v>
      </c>
      <c r="AW320" t="s">
        <v>437</v>
      </c>
      <c r="AX320" t="s">
        <v>437</v>
      </c>
      <c r="AY320">
        <v>0</v>
      </c>
      <c r="AZ320">
        <v>0</v>
      </c>
      <c r="BA320">
        <f>1-AY320/AZ320</f>
        <v>0</v>
      </c>
      <c r="BB320">
        <v>0</v>
      </c>
      <c r="BC320" t="s">
        <v>437</v>
      </c>
      <c r="BD320" t="s">
        <v>437</v>
      </c>
      <c r="BE320">
        <v>0</v>
      </c>
      <c r="BF320">
        <v>0</v>
      </c>
      <c r="BG320">
        <f>1-BE320/BF320</f>
        <v>0</v>
      </c>
      <c r="BH320">
        <v>0.5</v>
      </c>
      <c r="BI320">
        <f>DH320</f>
        <v>0</v>
      </c>
      <c r="BJ320">
        <f>K320</f>
        <v>0</v>
      </c>
      <c r="BK320">
        <f>BG320*BH320*BI320</f>
        <v>0</v>
      </c>
      <c r="BL320">
        <f>(BJ320-BB320)/BI320</f>
        <v>0</v>
      </c>
      <c r="BM320">
        <f>(AZ320-BF320)/BF320</f>
        <v>0</v>
      </c>
      <c r="BN320">
        <f>AY320/(BA320+AY320/BF320)</f>
        <v>0</v>
      </c>
      <c r="BO320" t="s">
        <v>437</v>
      </c>
      <c r="BP320">
        <v>0</v>
      </c>
      <c r="BQ320">
        <f>IF(BP320&lt;&gt;0, BP320, BN320)</f>
        <v>0</v>
      </c>
      <c r="BR320">
        <f>1-BQ320/BF320</f>
        <v>0</v>
      </c>
      <c r="BS320">
        <f>(BF320-BE320)/(BF320-BQ320)</f>
        <v>0</v>
      </c>
      <c r="BT320">
        <f>(AZ320-BF320)/(AZ320-BQ320)</f>
        <v>0</v>
      </c>
      <c r="BU320">
        <f>(BF320-BE320)/(BF320-AY320)</f>
        <v>0</v>
      </c>
      <c r="BV320">
        <f>(AZ320-BF320)/(AZ320-AY320)</f>
        <v>0</v>
      </c>
      <c r="BW320">
        <f>(BS320*BQ320/BE320)</f>
        <v>0</v>
      </c>
      <c r="BX320">
        <f>(1-BW320)</f>
        <v>0</v>
      </c>
      <c r="DG320">
        <f>$B$13*EF320+$C$13*EG320+$F$13*ER320*(1-EU320)</f>
        <v>0</v>
      </c>
      <c r="DH320">
        <f>DG320*DI320</f>
        <v>0</v>
      </c>
      <c r="DI320">
        <f>($B$13*$D$11+$C$13*$D$11+$F$13*((FE320+EW320)/MAX(FE320+EW320+FF320, 0.1)*$I$11+FF320/MAX(FE320+EW320+FF320, 0.1)*$J$11))/($B$13+$C$13+$F$13)</f>
        <v>0</v>
      </c>
      <c r="DJ320">
        <f>($B$13*$K$11+$C$13*$K$11+$F$13*((FE320+EW320)/MAX(FE320+EW320+FF320, 0.1)*$P$11+FF320/MAX(FE320+EW320+FF320, 0.1)*$Q$11))/($B$13+$C$13+$F$13)</f>
        <v>0</v>
      </c>
      <c r="DK320">
        <v>5.36</v>
      </c>
      <c r="DL320">
        <v>0.5</v>
      </c>
      <c r="DM320" t="s">
        <v>438</v>
      </c>
      <c r="DN320">
        <v>2</v>
      </c>
      <c r="DO320" t="b">
        <v>1</v>
      </c>
      <c r="DP320">
        <v>1759082418</v>
      </c>
      <c r="DQ320">
        <v>254.0771851851852</v>
      </c>
      <c r="DR320">
        <v>249.6588888888889</v>
      </c>
      <c r="DS320">
        <v>23.54673703703704</v>
      </c>
      <c r="DT320">
        <v>15.89126296296296</v>
      </c>
      <c r="DU320">
        <v>255.0015185185185</v>
      </c>
      <c r="DV320">
        <v>23.2195962962963</v>
      </c>
      <c r="DW320">
        <v>499.9838518518519</v>
      </c>
      <c r="DX320">
        <v>90.84649629629631</v>
      </c>
      <c r="DY320">
        <v>0.06632659259259259</v>
      </c>
      <c r="DZ320">
        <v>30.16582962962962</v>
      </c>
      <c r="EA320">
        <v>30.01231851851852</v>
      </c>
      <c r="EB320">
        <v>999.9000000000001</v>
      </c>
      <c r="EC320">
        <v>0</v>
      </c>
      <c r="ED320">
        <v>0</v>
      </c>
      <c r="EE320">
        <v>9989.514074074074</v>
      </c>
      <c r="EF320">
        <v>0</v>
      </c>
      <c r="EG320">
        <v>11.14125185185186</v>
      </c>
      <c r="EH320">
        <v>4.418327407407407</v>
      </c>
      <c r="EI320">
        <v>260.2041111111111</v>
      </c>
      <c r="EJ320">
        <v>253.6902962962963</v>
      </c>
      <c r="EK320">
        <v>7.655474444444445</v>
      </c>
      <c r="EL320">
        <v>249.6588888888889</v>
      </c>
      <c r="EM320">
        <v>15.89126296296296</v>
      </c>
      <c r="EN320">
        <v>2.139139259259259</v>
      </c>
      <c r="EO320">
        <v>1.443665185185185</v>
      </c>
      <c r="EP320">
        <v>18.51364814814815</v>
      </c>
      <c r="EQ320">
        <v>12.38421481481481</v>
      </c>
      <c r="ER320">
        <v>1999.986666666667</v>
      </c>
      <c r="ES320">
        <v>0.9800026666666667</v>
      </c>
      <c r="ET320">
        <v>0.01999763333333333</v>
      </c>
      <c r="EU320">
        <v>0</v>
      </c>
      <c r="EV320">
        <v>868.3766666666666</v>
      </c>
      <c r="EW320">
        <v>5.00078</v>
      </c>
      <c r="EX320">
        <v>16801.71851851852</v>
      </c>
      <c r="EY320">
        <v>16379.54074074074</v>
      </c>
      <c r="EZ320">
        <v>38.97444444444444</v>
      </c>
      <c r="FA320">
        <v>39.71966666666667</v>
      </c>
      <c r="FB320">
        <v>39.09477777777779</v>
      </c>
      <c r="FC320">
        <v>39.45803703703704</v>
      </c>
      <c r="FD320">
        <v>40.32377777777777</v>
      </c>
      <c r="FE320">
        <v>1955.09</v>
      </c>
      <c r="FF320">
        <v>39.89518518518519</v>
      </c>
      <c r="FG320">
        <v>0</v>
      </c>
      <c r="FH320">
        <v>1759082417.6</v>
      </c>
      <c r="FI320">
        <v>0</v>
      </c>
      <c r="FJ320">
        <v>868.31808</v>
      </c>
      <c r="FK320">
        <v>-31.57392311339417</v>
      </c>
      <c r="FL320">
        <v>-611.4384624788465</v>
      </c>
      <c r="FM320">
        <v>16800.46</v>
      </c>
      <c r="FN320">
        <v>15</v>
      </c>
      <c r="FO320">
        <v>0</v>
      </c>
      <c r="FP320" t="s">
        <v>439</v>
      </c>
      <c r="FQ320">
        <v>1746989605.5</v>
      </c>
      <c r="FR320">
        <v>1746989593.5</v>
      </c>
      <c r="FS320">
        <v>0</v>
      </c>
      <c r="FT320">
        <v>-0.274</v>
      </c>
      <c r="FU320">
        <v>-0.002</v>
      </c>
      <c r="FV320">
        <v>2.549</v>
      </c>
      <c r="FW320">
        <v>0.129</v>
      </c>
      <c r="FX320">
        <v>420</v>
      </c>
      <c r="FY320">
        <v>17</v>
      </c>
      <c r="FZ320">
        <v>0.02</v>
      </c>
      <c r="GA320">
        <v>0.04</v>
      </c>
      <c r="GB320">
        <v>3.470538780487805</v>
      </c>
      <c r="GC320">
        <v>14.14982299651568</v>
      </c>
      <c r="GD320">
        <v>1.397255335248</v>
      </c>
      <c r="GE320">
        <v>0</v>
      </c>
      <c r="GF320">
        <v>870.6931470588236</v>
      </c>
      <c r="GG320">
        <v>-36.66996176536275</v>
      </c>
      <c r="GH320">
        <v>3.6203429081361</v>
      </c>
      <c r="GI320">
        <v>0</v>
      </c>
      <c r="GJ320">
        <v>7.666778780487806</v>
      </c>
      <c r="GK320">
        <v>-0.127118048780478</v>
      </c>
      <c r="GL320">
        <v>0.01716998546743172</v>
      </c>
      <c r="GM320">
        <v>0</v>
      </c>
      <c r="GN320">
        <v>0</v>
      </c>
      <c r="GO320">
        <v>3</v>
      </c>
      <c r="GP320" t="s">
        <v>458</v>
      </c>
      <c r="GQ320">
        <v>3.10121</v>
      </c>
      <c r="GR320">
        <v>2.72443</v>
      </c>
      <c r="GS320">
        <v>0.0549087</v>
      </c>
      <c r="GT320">
        <v>0.053425</v>
      </c>
      <c r="GU320">
        <v>0.106787</v>
      </c>
      <c r="GV320">
        <v>0.0818424</v>
      </c>
      <c r="GW320">
        <v>24705.4</v>
      </c>
      <c r="GX320">
        <v>22497.2</v>
      </c>
      <c r="GY320">
        <v>26704.1</v>
      </c>
      <c r="GZ320">
        <v>23988.7</v>
      </c>
      <c r="HA320">
        <v>38157.2</v>
      </c>
      <c r="HB320">
        <v>32569</v>
      </c>
      <c r="HC320">
        <v>46629</v>
      </c>
      <c r="HD320">
        <v>37963.5</v>
      </c>
      <c r="HE320">
        <v>1.87748</v>
      </c>
      <c r="HF320">
        <v>1.86197</v>
      </c>
      <c r="HG320">
        <v>0.0890642</v>
      </c>
      <c r="HH320">
        <v>0</v>
      </c>
      <c r="HI320">
        <v>28.5626</v>
      </c>
      <c r="HJ320">
        <v>999.9</v>
      </c>
      <c r="HK320">
        <v>40.5</v>
      </c>
      <c r="HL320">
        <v>31.8</v>
      </c>
      <c r="HM320">
        <v>21.0499</v>
      </c>
      <c r="HN320">
        <v>60.7537</v>
      </c>
      <c r="HO320">
        <v>22.3638</v>
      </c>
      <c r="HP320">
        <v>1</v>
      </c>
      <c r="HQ320">
        <v>0.102576</v>
      </c>
      <c r="HR320">
        <v>-0.853271</v>
      </c>
      <c r="HS320">
        <v>20.2787</v>
      </c>
      <c r="HT320">
        <v>5.211</v>
      </c>
      <c r="HU320">
        <v>11.98</v>
      </c>
      <c r="HV320">
        <v>4.96355</v>
      </c>
      <c r="HW320">
        <v>3.2744</v>
      </c>
      <c r="HX320">
        <v>9999</v>
      </c>
      <c r="HY320">
        <v>9999</v>
      </c>
      <c r="HZ320">
        <v>9999</v>
      </c>
      <c r="IA320">
        <v>33.6</v>
      </c>
      <c r="IB320">
        <v>1.86396</v>
      </c>
      <c r="IC320">
        <v>1.8601</v>
      </c>
      <c r="ID320">
        <v>1.85837</v>
      </c>
      <c r="IE320">
        <v>1.85975</v>
      </c>
      <c r="IF320">
        <v>1.85989</v>
      </c>
      <c r="IG320">
        <v>1.85837</v>
      </c>
      <c r="IH320">
        <v>1.85744</v>
      </c>
      <c r="II320">
        <v>1.85242</v>
      </c>
      <c r="IJ320">
        <v>0</v>
      </c>
      <c r="IK320">
        <v>0</v>
      </c>
      <c r="IL320">
        <v>0</v>
      </c>
      <c r="IM320">
        <v>0</v>
      </c>
      <c r="IN320" t="s">
        <v>441</v>
      </c>
      <c r="IO320" t="s">
        <v>442</v>
      </c>
      <c r="IP320" t="s">
        <v>443</v>
      </c>
      <c r="IQ320" t="s">
        <v>443</v>
      </c>
      <c r="IR320" t="s">
        <v>443</v>
      </c>
      <c r="IS320" t="s">
        <v>443</v>
      </c>
      <c r="IT320">
        <v>0</v>
      </c>
      <c r="IU320">
        <v>100</v>
      </c>
      <c r="IV320">
        <v>100</v>
      </c>
      <c r="IW320">
        <v>-0.923</v>
      </c>
      <c r="IX320">
        <v>0.3273</v>
      </c>
      <c r="IY320">
        <v>-0.819046093373875</v>
      </c>
      <c r="IZ320">
        <v>-0.0008311593448893811</v>
      </c>
      <c r="JA320">
        <v>1.768286430498992E-06</v>
      </c>
      <c r="JB320">
        <v>-5.176383660599935E-10</v>
      </c>
      <c r="JC320">
        <v>0.01793090377665582</v>
      </c>
      <c r="JD320">
        <v>0.002652576625932546</v>
      </c>
      <c r="JE320">
        <v>0.0004569377311329863</v>
      </c>
      <c r="JF320">
        <v>1.003524486243527E-07</v>
      </c>
      <c r="JG320">
        <v>2</v>
      </c>
      <c r="JH320">
        <v>1975</v>
      </c>
      <c r="JI320">
        <v>1</v>
      </c>
      <c r="JJ320">
        <v>26</v>
      </c>
      <c r="JK320">
        <v>201547</v>
      </c>
      <c r="JL320">
        <v>201547.2</v>
      </c>
      <c r="JM320">
        <v>0.640869</v>
      </c>
      <c r="JN320">
        <v>2.64526</v>
      </c>
      <c r="JO320">
        <v>1.49658</v>
      </c>
      <c r="JP320">
        <v>2.34497</v>
      </c>
      <c r="JQ320">
        <v>1.54907</v>
      </c>
      <c r="JR320">
        <v>2.3938</v>
      </c>
      <c r="JS320">
        <v>36.0347</v>
      </c>
      <c r="JT320">
        <v>24.1751</v>
      </c>
      <c r="JU320">
        <v>18</v>
      </c>
      <c r="JV320">
        <v>485.394</v>
      </c>
      <c r="JW320">
        <v>490.549</v>
      </c>
      <c r="JX320">
        <v>29.4056</v>
      </c>
      <c r="JY320">
        <v>28.6182</v>
      </c>
      <c r="JZ320">
        <v>30</v>
      </c>
      <c r="KA320">
        <v>28.877</v>
      </c>
      <c r="KB320">
        <v>28.8855</v>
      </c>
      <c r="KC320">
        <v>12.9065</v>
      </c>
      <c r="KD320">
        <v>22.5069</v>
      </c>
      <c r="KE320">
        <v>55.3895</v>
      </c>
      <c r="KF320">
        <v>29.3971</v>
      </c>
      <c r="KG320">
        <v>199.752</v>
      </c>
      <c r="KH320">
        <v>15.957</v>
      </c>
      <c r="KI320">
        <v>101.952</v>
      </c>
      <c r="KJ320">
        <v>91.5437</v>
      </c>
    </row>
    <row r="321" spans="1:296">
      <c r="A321">
        <v>303</v>
      </c>
      <c r="B321">
        <v>1759082430.5</v>
      </c>
      <c r="C321">
        <v>9347.400000095367</v>
      </c>
      <c r="D321" t="s">
        <v>1052</v>
      </c>
      <c r="E321" t="s">
        <v>1053</v>
      </c>
      <c r="F321">
        <v>5</v>
      </c>
      <c r="G321" t="s">
        <v>1025</v>
      </c>
      <c r="H321">
        <v>1759082422.714286</v>
      </c>
      <c r="I321">
        <f>(J321)/1000</f>
        <v>0</v>
      </c>
      <c r="J321">
        <f>IF(DO321, AM321, AG321)</f>
        <v>0</v>
      </c>
      <c r="K321">
        <f>IF(DO321, AH321, AF321)</f>
        <v>0</v>
      </c>
      <c r="L321">
        <f>DQ321 - IF(AT321&gt;1, K321*DK321*100.0/(AV321), 0)</f>
        <v>0</v>
      </c>
      <c r="M321">
        <f>((S321-I321/2)*L321-K321)/(S321+I321/2)</f>
        <v>0</v>
      </c>
      <c r="N321">
        <f>M321*(DX321+DY321)/1000.0</f>
        <v>0</v>
      </c>
      <c r="O321">
        <f>(DQ321 - IF(AT321&gt;1, K321*DK321*100.0/(AV321), 0))*(DX321+DY321)/1000.0</f>
        <v>0</v>
      </c>
      <c r="P321">
        <f>2.0/((1/R321-1/Q321)+SIGN(R321)*SQRT((1/R321-1/Q321)*(1/R321-1/Q321) + 4*DL321/((DL321+1)*(DL321+1))*(2*1/R321*1/Q321-1/Q321*1/Q321)))</f>
        <v>0</v>
      </c>
      <c r="Q321">
        <f>IF(LEFT(DM321,1)&lt;&gt;"0",IF(LEFT(DM321,1)="1",3.0,DN321),$D$5+$E$5*(EE321*DX321/($K$5*1000))+$F$5*(EE321*DX321/($K$5*1000))*MAX(MIN(DK321,$J$5),$I$5)*MAX(MIN(DK321,$J$5),$I$5)+$G$5*MAX(MIN(DK321,$J$5),$I$5)*(EE321*DX321/($K$5*1000))+$H$5*(EE321*DX321/($K$5*1000))*(EE321*DX321/($K$5*1000)))</f>
        <v>0</v>
      </c>
      <c r="R321">
        <f>I321*(1000-(1000*0.61365*exp(17.502*V321/(240.97+V321))/(DX321+DY321)+DS321)/2)/(1000*0.61365*exp(17.502*V321/(240.97+V321))/(DX321+DY321)-DS321)</f>
        <v>0</v>
      </c>
      <c r="S321">
        <f>1/((DL321+1)/(P321/1.6)+1/(Q321/1.37)) + DL321/((DL321+1)/(P321/1.6) + DL321/(Q321/1.37))</f>
        <v>0</v>
      </c>
      <c r="T321">
        <f>(DG321*DJ321)</f>
        <v>0</v>
      </c>
      <c r="U321">
        <f>(DZ321+(T321+2*0.95*5.67E-8*(((DZ321+$B$9)+273)^4-(DZ321+273)^4)-44100*I321)/(1.84*29.3*Q321+8*0.95*5.67E-8*(DZ321+273)^3))</f>
        <v>0</v>
      </c>
      <c r="V321">
        <f>($C$9*EA321+$D$9*EB321+$E$9*U321)</f>
        <v>0</v>
      </c>
      <c r="W321">
        <f>0.61365*exp(17.502*V321/(240.97+V321))</f>
        <v>0</v>
      </c>
      <c r="X321">
        <f>(Y321/Z321*100)</f>
        <v>0</v>
      </c>
      <c r="Y321">
        <f>DS321*(DX321+DY321)/1000</f>
        <v>0</v>
      </c>
      <c r="Z321">
        <f>0.61365*exp(17.502*DZ321/(240.97+DZ321))</f>
        <v>0</v>
      </c>
      <c r="AA321">
        <f>(W321-DS321*(DX321+DY321)/1000)</f>
        <v>0</v>
      </c>
      <c r="AB321">
        <f>(-I321*44100)</f>
        <v>0</v>
      </c>
      <c r="AC321">
        <f>2*29.3*Q321*0.92*(DZ321-V321)</f>
        <v>0</v>
      </c>
      <c r="AD321">
        <f>2*0.95*5.67E-8*(((DZ321+$B$9)+273)^4-(V321+273)^4)</f>
        <v>0</v>
      </c>
      <c r="AE321">
        <f>T321+AD321+AB321+AC321</f>
        <v>0</v>
      </c>
      <c r="AF321">
        <f>DW321*AT321*(DR321-DQ321*(1000-AT321*DT321)/(1000-AT321*DS321))/(100*DK321)</f>
        <v>0</v>
      </c>
      <c r="AG321">
        <f>1000*DW321*AT321*(DS321-DT321)/(100*DK321*(1000-AT321*DS321))</f>
        <v>0</v>
      </c>
      <c r="AH321">
        <f>(AI321 - AJ321 - DX321*1E3/(8.314*(DZ321+273.15)) * AL321/DW321 * AK321) * DW321/(100*DK321) * (1000 - DT321)/1000</f>
        <v>0</v>
      </c>
      <c r="AI321">
        <v>221.9335712854014</v>
      </c>
      <c r="AJ321">
        <v>222.5814787878787</v>
      </c>
      <c r="AK321">
        <v>-3.138665867572511</v>
      </c>
      <c r="AL321">
        <v>65.0844976434511</v>
      </c>
      <c r="AM321">
        <f>(AO321 - AN321 + DX321*1E3/(8.314*(DZ321+273.15)) * AQ321/DW321 * AP321) * DW321/(100*DK321) * 1000/(1000 - AO321)</f>
        <v>0</v>
      </c>
      <c r="AN321">
        <v>15.90567781333334</v>
      </c>
      <c r="AO321">
        <v>23.55758727272727</v>
      </c>
      <c r="AP321">
        <v>0.000100634685042805</v>
      </c>
      <c r="AQ321">
        <v>105.27</v>
      </c>
      <c r="AR321">
        <v>0</v>
      </c>
      <c r="AS321">
        <v>0</v>
      </c>
      <c r="AT321">
        <f>IF(AR321*$H$15&gt;=AV321,1.0,(AV321/(AV321-AR321*$H$15)))</f>
        <v>0</v>
      </c>
      <c r="AU321">
        <f>(AT321-1)*100</f>
        <v>0</v>
      </c>
      <c r="AV321">
        <f>MAX(0,($B$15+$C$15*EE321)/(1+$D$15*EE321)*DX321/(DZ321+273)*$E$15)</f>
        <v>0</v>
      </c>
      <c r="AW321" t="s">
        <v>437</v>
      </c>
      <c r="AX321" t="s">
        <v>437</v>
      </c>
      <c r="AY321">
        <v>0</v>
      </c>
      <c r="AZ321">
        <v>0</v>
      </c>
      <c r="BA321">
        <f>1-AY321/AZ321</f>
        <v>0</v>
      </c>
      <c r="BB321">
        <v>0</v>
      </c>
      <c r="BC321" t="s">
        <v>437</v>
      </c>
      <c r="BD321" t="s">
        <v>437</v>
      </c>
      <c r="BE321">
        <v>0</v>
      </c>
      <c r="BF321">
        <v>0</v>
      </c>
      <c r="BG321">
        <f>1-BE321/BF321</f>
        <v>0</v>
      </c>
      <c r="BH321">
        <v>0.5</v>
      </c>
      <c r="BI321">
        <f>DH321</f>
        <v>0</v>
      </c>
      <c r="BJ321">
        <f>K321</f>
        <v>0</v>
      </c>
      <c r="BK321">
        <f>BG321*BH321*BI321</f>
        <v>0</v>
      </c>
      <c r="BL321">
        <f>(BJ321-BB321)/BI321</f>
        <v>0</v>
      </c>
      <c r="BM321">
        <f>(AZ321-BF321)/BF321</f>
        <v>0</v>
      </c>
      <c r="BN321">
        <f>AY321/(BA321+AY321/BF321)</f>
        <v>0</v>
      </c>
      <c r="BO321" t="s">
        <v>437</v>
      </c>
      <c r="BP321">
        <v>0</v>
      </c>
      <c r="BQ321">
        <f>IF(BP321&lt;&gt;0, BP321, BN321)</f>
        <v>0</v>
      </c>
      <c r="BR321">
        <f>1-BQ321/BF321</f>
        <v>0</v>
      </c>
      <c r="BS321">
        <f>(BF321-BE321)/(BF321-BQ321)</f>
        <v>0</v>
      </c>
      <c r="BT321">
        <f>(AZ321-BF321)/(AZ321-BQ321)</f>
        <v>0</v>
      </c>
      <c r="BU321">
        <f>(BF321-BE321)/(BF321-AY321)</f>
        <v>0</v>
      </c>
      <c r="BV321">
        <f>(AZ321-BF321)/(AZ321-AY321)</f>
        <v>0</v>
      </c>
      <c r="BW321">
        <f>(BS321*BQ321/BE321)</f>
        <v>0</v>
      </c>
      <c r="BX321">
        <f>(1-BW321)</f>
        <v>0</v>
      </c>
      <c r="DG321">
        <f>$B$13*EF321+$C$13*EG321+$F$13*ER321*(1-EU321)</f>
        <v>0</v>
      </c>
      <c r="DH321">
        <f>DG321*DI321</f>
        <v>0</v>
      </c>
      <c r="DI321">
        <f>($B$13*$D$11+$C$13*$D$11+$F$13*((FE321+EW321)/MAX(FE321+EW321+FF321, 0.1)*$I$11+FF321/MAX(FE321+EW321+FF321, 0.1)*$J$11))/($B$13+$C$13+$F$13)</f>
        <v>0</v>
      </c>
      <c r="DJ321">
        <f>($B$13*$K$11+$C$13*$K$11+$F$13*((FE321+EW321)/MAX(FE321+EW321+FF321, 0.1)*$P$11+FF321/MAX(FE321+EW321+FF321, 0.1)*$Q$11))/($B$13+$C$13+$F$13)</f>
        <v>0</v>
      </c>
      <c r="DK321">
        <v>5.36</v>
      </c>
      <c r="DL321">
        <v>0.5</v>
      </c>
      <c r="DM321" t="s">
        <v>438</v>
      </c>
      <c r="DN321">
        <v>2</v>
      </c>
      <c r="DO321" t="b">
        <v>1</v>
      </c>
      <c r="DP321">
        <v>1759082422.714286</v>
      </c>
      <c r="DQ321">
        <v>239.6586785714285</v>
      </c>
      <c r="DR321">
        <v>234.04375</v>
      </c>
      <c r="DS321">
        <v>23.54980357142857</v>
      </c>
      <c r="DT321">
        <v>15.89517857142857</v>
      </c>
      <c r="DU321">
        <v>240.58225</v>
      </c>
      <c r="DV321">
        <v>23.22259642857142</v>
      </c>
      <c r="DW321">
        <v>499.9662857142857</v>
      </c>
      <c r="DX321">
        <v>90.84662142857142</v>
      </c>
      <c r="DY321">
        <v>0.06632686071428572</v>
      </c>
      <c r="DZ321">
        <v>30.16683571428572</v>
      </c>
      <c r="EA321">
        <v>30.01312857142857</v>
      </c>
      <c r="EB321">
        <v>999.9000000000002</v>
      </c>
      <c r="EC321">
        <v>0</v>
      </c>
      <c r="ED321">
        <v>0</v>
      </c>
      <c r="EE321">
        <v>9990.24392857143</v>
      </c>
      <c r="EF321">
        <v>0</v>
      </c>
      <c r="EG321">
        <v>11.14124285714286</v>
      </c>
      <c r="EH321">
        <v>5.614903571428571</v>
      </c>
      <c r="EI321">
        <v>245.4386785714285</v>
      </c>
      <c r="EJ321">
        <v>237.8238571428572</v>
      </c>
      <c r="EK321">
        <v>7.654632857142857</v>
      </c>
      <c r="EL321">
        <v>234.04375</v>
      </c>
      <c r="EM321">
        <v>15.89517857142857</v>
      </c>
      <c r="EN321">
        <v>2.139421071428572</v>
      </c>
      <c r="EO321">
        <v>1.444022857142857</v>
      </c>
      <c r="EP321">
        <v>18.51575357142858</v>
      </c>
      <c r="EQ321">
        <v>12.38798928571429</v>
      </c>
      <c r="ER321">
        <v>1999.987857142857</v>
      </c>
      <c r="ES321">
        <v>0.9800027857142857</v>
      </c>
      <c r="ET321">
        <v>0.01999751428571428</v>
      </c>
      <c r="EU321">
        <v>0</v>
      </c>
      <c r="EV321">
        <v>866.1074285714285</v>
      </c>
      <c r="EW321">
        <v>5.00078</v>
      </c>
      <c r="EX321">
        <v>16758.03571428571</v>
      </c>
      <c r="EY321">
        <v>16379.54642857143</v>
      </c>
      <c r="EZ321">
        <v>38.98199999999999</v>
      </c>
      <c r="FA321">
        <v>39.71849999999999</v>
      </c>
      <c r="FB321">
        <v>39.09575</v>
      </c>
      <c r="FC321">
        <v>39.46182142857143</v>
      </c>
      <c r="FD321">
        <v>40.33235714285714</v>
      </c>
      <c r="FE321">
        <v>1955.094285714286</v>
      </c>
      <c r="FF321">
        <v>39.89214285714286</v>
      </c>
      <c r="FG321">
        <v>0</v>
      </c>
      <c r="FH321">
        <v>1759082423</v>
      </c>
      <c r="FI321">
        <v>0</v>
      </c>
      <c r="FJ321">
        <v>865.8860384615384</v>
      </c>
      <c r="FK321">
        <v>-25.32810251934574</v>
      </c>
      <c r="FL321">
        <v>-492.8273497718971</v>
      </c>
      <c r="FM321">
        <v>16753.85384615385</v>
      </c>
      <c r="FN321">
        <v>15</v>
      </c>
      <c r="FO321">
        <v>0</v>
      </c>
      <c r="FP321" t="s">
        <v>439</v>
      </c>
      <c r="FQ321">
        <v>1746989605.5</v>
      </c>
      <c r="FR321">
        <v>1746989593.5</v>
      </c>
      <c r="FS321">
        <v>0</v>
      </c>
      <c r="FT321">
        <v>-0.274</v>
      </c>
      <c r="FU321">
        <v>-0.002</v>
      </c>
      <c r="FV321">
        <v>2.549</v>
      </c>
      <c r="FW321">
        <v>0.129</v>
      </c>
      <c r="FX321">
        <v>420</v>
      </c>
      <c r="FY321">
        <v>17</v>
      </c>
      <c r="FZ321">
        <v>0.02</v>
      </c>
      <c r="GA321">
        <v>0.04</v>
      </c>
      <c r="GB321">
        <v>4.931095609756098</v>
      </c>
      <c r="GC321">
        <v>15.13250989547038</v>
      </c>
      <c r="GD321">
        <v>1.493266058343334</v>
      </c>
      <c r="GE321">
        <v>0</v>
      </c>
      <c r="GF321">
        <v>867.4132058823529</v>
      </c>
      <c r="GG321">
        <v>-29.04365161331587</v>
      </c>
      <c r="GH321">
        <v>2.877435150589459</v>
      </c>
      <c r="GI321">
        <v>0</v>
      </c>
      <c r="GJ321">
        <v>7.655014146341464</v>
      </c>
      <c r="GK321">
        <v>-0.01298027874564494</v>
      </c>
      <c r="GL321">
        <v>0.006285476474792471</v>
      </c>
      <c r="GM321">
        <v>1</v>
      </c>
      <c r="GN321">
        <v>1</v>
      </c>
      <c r="GO321">
        <v>3</v>
      </c>
      <c r="GP321" t="s">
        <v>455</v>
      </c>
      <c r="GQ321">
        <v>3.10074</v>
      </c>
      <c r="GR321">
        <v>2.72452</v>
      </c>
      <c r="GS321">
        <v>0.0517932</v>
      </c>
      <c r="GT321">
        <v>0.050014</v>
      </c>
      <c r="GU321">
        <v>0.106811</v>
      </c>
      <c r="GV321">
        <v>0.08182739999999999</v>
      </c>
      <c r="GW321">
        <v>24786.8</v>
      </c>
      <c r="GX321">
        <v>22578.2</v>
      </c>
      <c r="GY321">
        <v>26704.1</v>
      </c>
      <c r="GZ321">
        <v>23988.6</v>
      </c>
      <c r="HA321">
        <v>38155.9</v>
      </c>
      <c r="HB321">
        <v>32569.1</v>
      </c>
      <c r="HC321">
        <v>46629.2</v>
      </c>
      <c r="HD321">
        <v>37963.3</v>
      </c>
      <c r="HE321">
        <v>1.877</v>
      </c>
      <c r="HF321">
        <v>1.86243</v>
      </c>
      <c r="HG321">
        <v>0.0888333</v>
      </c>
      <c r="HH321">
        <v>0</v>
      </c>
      <c r="HI321">
        <v>28.5629</v>
      </c>
      <c r="HJ321">
        <v>999.9</v>
      </c>
      <c r="HK321">
        <v>40.5</v>
      </c>
      <c r="HL321">
        <v>31.8</v>
      </c>
      <c r="HM321">
        <v>21.0486</v>
      </c>
      <c r="HN321">
        <v>60.8837</v>
      </c>
      <c r="HO321">
        <v>22.7043</v>
      </c>
      <c r="HP321">
        <v>1</v>
      </c>
      <c r="HQ321">
        <v>0.102584</v>
      </c>
      <c r="HR321">
        <v>-0.845125</v>
      </c>
      <c r="HS321">
        <v>20.2785</v>
      </c>
      <c r="HT321">
        <v>5.211</v>
      </c>
      <c r="HU321">
        <v>11.9797</v>
      </c>
      <c r="HV321">
        <v>4.96375</v>
      </c>
      <c r="HW321">
        <v>3.27445</v>
      </c>
      <c r="HX321">
        <v>9999</v>
      </c>
      <c r="HY321">
        <v>9999</v>
      </c>
      <c r="HZ321">
        <v>9999</v>
      </c>
      <c r="IA321">
        <v>33.6</v>
      </c>
      <c r="IB321">
        <v>1.86397</v>
      </c>
      <c r="IC321">
        <v>1.8601</v>
      </c>
      <c r="ID321">
        <v>1.85837</v>
      </c>
      <c r="IE321">
        <v>1.85974</v>
      </c>
      <c r="IF321">
        <v>1.85989</v>
      </c>
      <c r="IG321">
        <v>1.85837</v>
      </c>
      <c r="IH321">
        <v>1.85744</v>
      </c>
      <c r="II321">
        <v>1.85242</v>
      </c>
      <c r="IJ321">
        <v>0</v>
      </c>
      <c r="IK321">
        <v>0</v>
      </c>
      <c r="IL321">
        <v>0</v>
      </c>
      <c r="IM321">
        <v>0</v>
      </c>
      <c r="IN321" t="s">
        <v>441</v>
      </c>
      <c r="IO321" t="s">
        <v>442</v>
      </c>
      <c r="IP321" t="s">
        <v>443</v>
      </c>
      <c r="IQ321" t="s">
        <v>443</v>
      </c>
      <c r="IR321" t="s">
        <v>443</v>
      </c>
      <c r="IS321" t="s">
        <v>443</v>
      </c>
      <c r="IT321">
        <v>0</v>
      </c>
      <c r="IU321">
        <v>100</v>
      </c>
      <c r="IV321">
        <v>100</v>
      </c>
      <c r="IW321">
        <v>-0.921</v>
      </c>
      <c r="IX321">
        <v>0.3274</v>
      </c>
      <c r="IY321">
        <v>-0.819046093373875</v>
      </c>
      <c r="IZ321">
        <v>-0.0008311593448893811</v>
      </c>
      <c r="JA321">
        <v>1.768286430498992E-06</v>
      </c>
      <c r="JB321">
        <v>-5.176383660599935E-10</v>
      </c>
      <c r="JC321">
        <v>0.01793090377665582</v>
      </c>
      <c r="JD321">
        <v>0.002652576625932546</v>
      </c>
      <c r="JE321">
        <v>0.0004569377311329863</v>
      </c>
      <c r="JF321">
        <v>1.003524486243527E-07</v>
      </c>
      <c r="JG321">
        <v>2</v>
      </c>
      <c r="JH321">
        <v>1975</v>
      </c>
      <c r="JI321">
        <v>1</v>
      </c>
      <c r="JJ321">
        <v>26</v>
      </c>
      <c r="JK321">
        <v>201547.1</v>
      </c>
      <c r="JL321">
        <v>201547.3</v>
      </c>
      <c r="JM321">
        <v>0.603027</v>
      </c>
      <c r="JN321">
        <v>2.6355</v>
      </c>
      <c r="JO321">
        <v>1.49658</v>
      </c>
      <c r="JP321">
        <v>2.34497</v>
      </c>
      <c r="JQ321">
        <v>1.54907</v>
      </c>
      <c r="JR321">
        <v>2.45728</v>
      </c>
      <c r="JS321">
        <v>36.0347</v>
      </c>
      <c r="JT321">
        <v>24.1838</v>
      </c>
      <c r="JU321">
        <v>18</v>
      </c>
      <c r="JV321">
        <v>485.117</v>
      </c>
      <c r="JW321">
        <v>490.833</v>
      </c>
      <c r="JX321">
        <v>29.3907</v>
      </c>
      <c r="JY321">
        <v>28.6168</v>
      </c>
      <c r="JZ321">
        <v>30</v>
      </c>
      <c r="KA321">
        <v>28.877</v>
      </c>
      <c r="KB321">
        <v>28.8841</v>
      </c>
      <c r="KC321">
        <v>12.1564</v>
      </c>
      <c r="KD321">
        <v>22.5069</v>
      </c>
      <c r="KE321">
        <v>55.0167</v>
      </c>
      <c r="KF321">
        <v>29.3843</v>
      </c>
      <c r="KG321">
        <v>179.717</v>
      </c>
      <c r="KH321">
        <v>15.957</v>
      </c>
      <c r="KI321">
        <v>101.953</v>
      </c>
      <c r="KJ321">
        <v>91.5433</v>
      </c>
    </row>
    <row r="322" spans="1:296">
      <c r="A322">
        <v>304</v>
      </c>
      <c r="B322">
        <v>1759082435.5</v>
      </c>
      <c r="C322">
        <v>9352.400000095367</v>
      </c>
      <c r="D322" t="s">
        <v>1054</v>
      </c>
      <c r="E322" t="s">
        <v>1055</v>
      </c>
      <c r="F322">
        <v>5</v>
      </c>
      <c r="G322" t="s">
        <v>1025</v>
      </c>
      <c r="H322">
        <v>1759082428</v>
      </c>
      <c r="I322">
        <f>(J322)/1000</f>
        <v>0</v>
      </c>
      <c r="J322">
        <f>IF(DO322, AM322, AG322)</f>
        <v>0</v>
      </c>
      <c r="K322">
        <f>IF(DO322, AH322, AF322)</f>
        <v>0</v>
      </c>
      <c r="L322">
        <f>DQ322 - IF(AT322&gt;1, K322*DK322*100.0/(AV322), 0)</f>
        <v>0</v>
      </c>
      <c r="M322">
        <f>((S322-I322/2)*L322-K322)/(S322+I322/2)</f>
        <v>0</v>
      </c>
      <c r="N322">
        <f>M322*(DX322+DY322)/1000.0</f>
        <v>0</v>
      </c>
      <c r="O322">
        <f>(DQ322 - IF(AT322&gt;1, K322*DK322*100.0/(AV322), 0))*(DX322+DY322)/1000.0</f>
        <v>0</v>
      </c>
      <c r="P322">
        <f>2.0/((1/R322-1/Q322)+SIGN(R322)*SQRT((1/R322-1/Q322)*(1/R322-1/Q322) + 4*DL322/((DL322+1)*(DL322+1))*(2*1/R322*1/Q322-1/Q322*1/Q322)))</f>
        <v>0</v>
      </c>
      <c r="Q322">
        <f>IF(LEFT(DM322,1)&lt;&gt;"0",IF(LEFT(DM322,1)="1",3.0,DN322),$D$5+$E$5*(EE322*DX322/($K$5*1000))+$F$5*(EE322*DX322/($K$5*1000))*MAX(MIN(DK322,$J$5),$I$5)*MAX(MIN(DK322,$J$5),$I$5)+$G$5*MAX(MIN(DK322,$J$5),$I$5)*(EE322*DX322/($K$5*1000))+$H$5*(EE322*DX322/($K$5*1000))*(EE322*DX322/($K$5*1000)))</f>
        <v>0</v>
      </c>
      <c r="R322">
        <f>I322*(1000-(1000*0.61365*exp(17.502*V322/(240.97+V322))/(DX322+DY322)+DS322)/2)/(1000*0.61365*exp(17.502*V322/(240.97+V322))/(DX322+DY322)-DS322)</f>
        <v>0</v>
      </c>
      <c r="S322">
        <f>1/((DL322+1)/(P322/1.6)+1/(Q322/1.37)) + DL322/((DL322+1)/(P322/1.6) + DL322/(Q322/1.37))</f>
        <v>0</v>
      </c>
      <c r="T322">
        <f>(DG322*DJ322)</f>
        <v>0</v>
      </c>
      <c r="U322">
        <f>(DZ322+(T322+2*0.95*5.67E-8*(((DZ322+$B$9)+273)^4-(DZ322+273)^4)-44100*I322)/(1.84*29.3*Q322+8*0.95*5.67E-8*(DZ322+273)^3))</f>
        <v>0</v>
      </c>
      <c r="V322">
        <f>($C$9*EA322+$D$9*EB322+$E$9*U322)</f>
        <v>0</v>
      </c>
      <c r="W322">
        <f>0.61365*exp(17.502*V322/(240.97+V322))</f>
        <v>0</v>
      </c>
      <c r="X322">
        <f>(Y322/Z322*100)</f>
        <v>0</v>
      </c>
      <c r="Y322">
        <f>DS322*(DX322+DY322)/1000</f>
        <v>0</v>
      </c>
      <c r="Z322">
        <f>0.61365*exp(17.502*DZ322/(240.97+DZ322))</f>
        <v>0</v>
      </c>
      <c r="AA322">
        <f>(W322-DS322*(DX322+DY322)/1000)</f>
        <v>0</v>
      </c>
      <c r="AB322">
        <f>(-I322*44100)</f>
        <v>0</v>
      </c>
      <c r="AC322">
        <f>2*29.3*Q322*0.92*(DZ322-V322)</f>
        <v>0</v>
      </c>
      <c r="AD322">
        <f>2*0.95*5.67E-8*(((DZ322+$B$9)+273)^4-(V322+273)^4)</f>
        <v>0</v>
      </c>
      <c r="AE322">
        <f>T322+AD322+AB322+AC322</f>
        <v>0</v>
      </c>
      <c r="AF322">
        <f>DW322*AT322*(DR322-DQ322*(1000-AT322*DT322)/(1000-AT322*DS322))/(100*DK322)</f>
        <v>0</v>
      </c>
      <c r="AG322">
        <f>1000*DW322*AT322*(DS322-DT322)/(100*DK322*(1000-AT322*DS322))</f>
        <v>0</v>
      </c>
      <c r="AH322">
        <f>(AI322 - AJ322 - DX322*1E3/(8.314*(DZ322+273.15)) * AL322/DW322 * AK322) * DW322/(100*DK322) * (1000 - DT322)/1000</f>
        <v>0</v>
      </c>
      <c r="AI322">
        <v>205.0671955222646</v>
      </c>
      <c r="AJ322">
        <v>206.8440121212121</v>
      </c>
      <c r="AK322">
        <v>-3.142688872064222</v>
      </c>
      <c r="AL322">
        <v>65.0844976434511</v>
      </c>
      <c r="AM322">
        <f>(AO322 - AN322 + DX322*1E3/(8.314*(DZ322+273.15)) * AQ322/DW322 * AP322) * DW322/(100*DK322) * 1000/(1000 - AO322)</f>
        <v>0</v>
      </c>
      <c r="AN322">
        <v>15.86799776</v>
      </c>
      <c r="AO322">
        <v>23.55209151515152</v>
      </c>
      <c r="AP322">
        <v>-0.00010841558441571</v>
      </c>
      <c r="AQ322">
        <v>105.27</v>
      </c>
      <c r="AR322">
        <v>0</v>
      </c>
      <c r="AS322">
        <v>0</v>
      </c>
      <c r="AT322">
        <f>IF(AR322*$H$15&gt;=AV322,1.0,(AV322/(AV322-AR322*$H$15)))</f>
        <v>0</v>
      </c>
      <c r="AU322">
        <f>(AT322-1)*100</f>
        <v>0</v>
      </c>
      <c r="AV322">
        <f>MAX(0,($B$15+$C$15*EE322)/(1+$D$15*EE322)*DX322/(DZ322+273)*$E$15)</f>
        <v>0</v>
      </c>
      <c r="AW322" t="s">
        <v>437</v>
      </c>
      <c r="AX322" t="s">
        <v>437</v>
      </c>
      <c r="AY322">
        <v>0</v>
      </c>
      <c r="AZ322">
        <v>0</v>
      </c>
      <c r="BA322">
        <f>1-AY322/AZ322</f>
        <v>0</v>
      </c>
      <c r="BB322">
        <v>0</v>
      </c>
      <c r="BC322" t="s">
        <v>437</v>
      </c>
      <c r="BD322" t="s">
        <v>437</v>
      </c>
      <c r="BE322">
        <v>0</v>
      </c>
      <c r="BF322">
        <v>0</v>
      </c>
      <c r="BG322">
        <f>1-BE322/BF322</f>
        <v>0</v>
      </c>
      <c r="BH322">
        <v>0.5</v>
      </c>
      <c r="BI322">
        <f>DH322</f>
        <v>0</v>
      </c>
      <c r="BJ322">
        <f>K322</f>
        <v>0</v>
      </c>
      <c r="BK322">
        <f>BG322*BH322*BI322</f>
        <v>0</v>
      </c>
      <c r="BL322">
        <f>(BJ322-BB322)/BI322</f>
        <v>0</v>
      </c>
      <c r="BM322">
        <f>(AZ322-BF322)/BF322</f>
        <v>0</v>
      </c>
      <c r="BN322">
        <f>AY322/(BA322+AY322/BF322)</f>
        <v>0</v>
      </c>
      <c r="BO322" t="s">
        <v>437</v>
      </c>
      <c r="BP322">
        <v>0</v>
      </c>
      <c r="BQ322">
        <f>IF(BP322&lt;&gt;0, BP322, BN322)</f>
        <v>0</v>
      </c>
      <c r="BR322">
        <f>1-BQ322/BF322</f>
        <v>0</v>
      </c>
      <c r="BS322">
        <f>(BF322-BE322)/(BF322-BQ322)</f>
        <v>0</v>
      </c>
      <c r="BT322">
        <f>(AZ322-BF322)/(AZ322-BQ322)</f>
        <v>0</v>
      </c>
      <c r="BU322">
        <f>(BF322-BE322)/(BF322-AY322)</f>
        <v>0</v>
      </c>
      <c r="BV322">
        <f>(AZ322-BF322)/(AZ322-AY322)</f>
        <v>0</v>
      </c>
      <c r="BW322">
        <f>(BS322*BQ322/BE322)</f>
        <v>0</v>
      </c>
      <c r="BX322">
        <f>(1-BW322)</f>
        <v>0</v>
      </c>
      <c r="DG322">
        <f>$B$13*EF322+$C$13*EG322+$F$13*ER322*(1-EU322)</f>
        <v>0</v>
      </c>
      <c r="DH322">
        <f>DG322*DI322</f>
        <v>0</v>
      </c>
      <c r="DI322">
        <f>($B$13*$D$11+$C$13*$D$11+$F$13*((FE322+EW322)/MAX(FE322+EW322+FF322, 0.1)*$I$11+FF322/MAX(FE322+EW322+FF322, 0.1)*$J$11))/($B$13+$C$13+$F$13)</f>
        <v>0</v>
      </c>
      <c r="DJ322">
        <f>($B$13*$K$11+$C$13*$K$11+$F$13*((FE322+EW322)/MAX(FE322+EW322+FF322, 0.1)*$P$11+FF322/MAX(FE322+EW322+FF322, 0.1)*$Q$11))/($B$13+$C$13+$F$13)</f>
        <v>0</v>
      </c>
      <c r="DK322">
        <v>5.36</v>
      </c>
      <c r="DL322">
        <v>0.5</v>
      </c>
      <c r="DM322" t="s">
        <v>438</v>
      </c>
      <c r="DN322">
        <v>2</v>
      </c>
      <c r="DO322" t="b">
        <v>1</v>
      </c>
      <c r="DP322">
        <v>1759082428</v>
      </c>
      <c r="DQ322">
        <v>223.461037037037</v>
      </c>
      <c r="DR322">
        <v>216.5191851851852</v>
      </c>
      <c r="DS322">
        <v>23.55362962962963</v>
      </c>
      <c r="DT322">
        <v>15.88874074074074</v>
      </c>
      <c r="DU322">
        <v>224.3831481481482</v>
      </c>
      <c r="DV322">
        <v>23.22633703703704</v>
      </c>
      <c r="DW322">
        <v>499.9601481481481</v>
      </c>
      <c r="DX322">
        <v>90.84690370370373</v>
      </c>
      <c r="DY322">
        <v>0.06640692962962963</v>
      </c>
      <c r="DZ322">
        <v>30.16707037037037</v>
      </c>
      <c r="EA322">
        <v>30.01231111111111</v>
      </c>
      <c r="EB322">
        <v>999.9000000000001</v>
      </c>
      <c r="EC322">
        <v>0</v>
      </c>
      <c r="ED322">
        <v>0</v>
      </c>
      <c r="EE322">
        <v>10002.31592592593</v>
      </c>
      <c r="EF322">
        <v>0</v>
      </c>
      <c r="EG322">
        <v>11.13803703703704</v>
      </c>
      <c r="EH322">
        <v>6.941831851851852</v>
      </c>
      <c r="EI322">
        <v>228.8512592592593</v>
      </c>
      <c r="EJ322">
        <v>220.015037037037</v>
      </c>
      <c r="EK322">
        <v>7.664902962962963</v>
      </c>
      <c r="EL322">
        <v>216.5191851851852</v>
      </c>
      <c r="EM322">
        <v>15.88874074074074</v>
      </c>
      <c r="EN322">
        <v>2.139775925925926</v>
      </c>
      <c r="EO322">
        <v>1.443442222222222</v>
      </c>
      <c r="EP322">
        <v>18.51840740740741</v>
      </c>
      <c r="EQ322">
        <v>12.38187037037037</v>
      </c>
      <c r="ER322">
        <v>1999.994074074074</v>
      </c>
      <c r="ES322">
        <v>0.980003</v>
      </c>
      <c r="ET322">
        <v>0.0199973</v>
      </c>
      <c r="EU322">
        <v>0</v>
      </c>
      <c r="EV322">
        <v>864.0922962962962</v>
      </c>
      <c r="EW322">
        <v>5.00078</v>
      </c>
      <c r="EX322">
        <v>16718.43703703704</v>
      </c>
      <c r="EY322">
        <v>16379.60740740741</v>
      </c>
      <c r="EZ322">
        <v>39.00907407407407</v>
      </c>
      <c r="FA322">
        <v>39.72425925925926</v>
      </c>
      <c r="FB322">
        <v>39.0761111111111</v>
      </c>
      <c r="FC322">
        <v>39.48822222222222</v>
      </c>
      <c r="FD322">
        <v>40.37944444444444</v>
      </c>
      <c r="FE322">
        <v>1955.104074074074</v>
      </c>
      <c r="FF322">
        <v>39.89000000000001</v>
      </c>
      <c r="FG322">
        <v>0</v>
      </c>
      <c r="FH322">
        <v>1759082427.8</v>
      </c>
      <c r="FI322">
        <v>0</v>
      </c>
      <c r="FJ322">
        <v>864.0854615384613</v>
      </c>
      <c r="FK322">
        <v>-20.5069401890943</v>
      </c>
      <c r="FL322">
        <v>-385.0153849224357</v>
      </c>
      <c r="FM322">
        <v>16718.65769230769</v>
      </c>
      <c r="FN322">
        <v>15</v>
      </c>
      <c r="FO322">
        <v>0</v>
      </c>
      <c r="FP322" t="s">
        <v>439</v>
      </c>
      <c r="FQ322">
        <v>1746989605.5</v>
      </c>
      <c r="FR322">
        <v>1746989593.5</v>
      </c>
      <c r="FS322">
        <v>0</v>
      </c>
      <c r="FT322">
        <v>-0.274</v>
      </c>
      <c r="FU322">
        <v>-0.002</v>
      </c>
      <c r="FV322">
        <v>2.549</v>
      </c>
      <c r="FW322">
        <v>0.129</v>
      </c>
      <c r="FX322">
        <v>420</v>
      </c>
      <c r="FY322">
        <v>17</v>
      </c>
      <c r="FZ322">
        <v>0.02</v>
      </c>
      <c r="GA322">
        <v>0.04</v>
      </c>
      <c r="GB322">
        <v>5.930629268292683</v>
      </c>
      <c r="GC322">
        <v>15.20990383275262</v>
      </c>
      <c r="GD322">
        <v>1.500716092903473</v>
      </c>
      <c r="GE322">
        <v>0</v>
      </c>
      <c r="GF322">
        <v>865.7646764705883</v>
      </c>
      <c r="GG322">
        <v>-24.58394193429704</v>
      </c>
      <c r="GH322">
        <v>2.436344063413196</v>
      </c>
      <c r="GI322">
        <v>0</v>
      </c>
      <c r="GJ322">
        <v>7.659652682926828</v>
      </c>
      <c r="GK322">
        <v>0.07712529616723413</v>
      </c>
      <c r="GL322">
        <v>0.01217704678531125</v>
      </c>
      <c r="GM322">
        <v>1</v>
      </c>
      <c r="GN322">
        <v>1</v>
      </c>
      <c r="GO322">
        <v>3</v>
      </c>
      <c r="GP322" t="s">
        <v>455</v>
      </c>
      <c r="GQ322">
        <v>3.10112</v>
      </c>
      <c r="GR322">
        <v>2.72512</v>
      </c>
      <c r="GS322">
        <v>0.0486097</v>
      </c>
      <c r="GT322">
        <v>0.0465268</v>
      </c>
      <c r="GU322">
        <v>0.106786</v>
      </c>
      <c r="GV322">
        <v>0.0817261</v>
      </c>
      <c r="GW322">
        <v>24869.8</v>
      </c>
      <c r="GX322">
        <v>22660.9</v>
      </c>
      <c r="GY322">
        <v>26703.9</v>
      </c>
      <c r="GZ322">
        <v>23988.5</v>
      </c>
      <c r="HA322">
        <v>38156.2</v>
      </c>
      <c r="HB322">
        <v>32572.3</v>
      </c>
      <c r="HC322">
        <v>46628.8</v>
      </c>
      <c r="HD322">
        <v>37963.3</v>
      </c>
      <c r="HE322">
        <v>1.87733</v>
      </c>
      <c r="HF322">
        <v>1.86217</v>
      </c>
      <c r="HG322">
        <v>0.08974219999999999</v>
      </c>
      <c r="HH322">
        <v>0</v>
      </c>
      <c r="HI322">
        <v>28.5629</v>
      </c>
      <c r="HJ322">
        <v>999.9</v>
      </c>
      <c r="HK322">
        <v>40.4</v>
      </c>
      <c r="HL322">
        <v>31.8</v>
      </c>
      <c r="HM322">
        <v>20.9973</v>
      </c>
      <c r="HN322">
        <v>61.1637</v>
      </c>
      <c r="HO322">
        <v>22.472</v>
      </c>
      <c r="HP322">
        <v>1</v>
      </c>
      <c r="HQ322">
        <v>0.102513</v>
      </c>
      <c r="HR322">
        <v>-0.8404</v>
      </c>
      <c r="HS322">
        <v>20.2787</v>
      </c>
      <c r="HT322">
        <v>5.21115</v>
      </c>
      <c r="HU322">
        <v>11.9788</v>
      </c>
      <c r="HV322">
        <v>4.9637</v>
      </c>
      <c r="HW322">
        <v>3.27448</v>
      </c>
      <c r="HX322">
        <v>9999</v>
      </c>
      <c r="HY322">
        <v>9999</v>
      </c>
      <c r="HZ322">
        <v>9999</v>
      </c>
      <c r="IA322">
        <v>33.6</v>
      </c>
      <c r="IB322">
        <v>1.86399</v>
      </c>
      <c r="IC322">
        <v>1.86011</v>
      </c>
      <c r="ID322">
        <v>1.85837</v>
      </c>
      <c r="IE322">
        <v>1.85974</v>
      </c>
      <c r="IF322">
        <v>1.85989</v>
      </c>
      <c r="IG322">
        <v>1.85837</v>
      </c>
      <c r="IH322">
        <v>1.85743</v>
      </c>
      <c r="II322">
        <v>1.85242</v>
      </c>
      <c r="IJ322">
        <v>0</v>
      </c>
      <c r="IK322">
        <v>0</v>
      </c>
      <c r="IL322">
        <v>0</v>
      </c>
      <c r="IM322">
        <v>0</v>
      </c>
      <c r="IN322" t="s">
        <v>441</v>
      </c>
      <c r="IO322" t="s">
        <v>442</v>
      </c>
      <c r="IP322" t="s">
        <v>443</v>
      </c>
      <c r="IQ322" t="s">
        <v>443</v>
      </c>
      <c r="IR322" t="s">
        <v>443</v>
      </c>
      <c r="IS322" t="s">
        <v>443</v>
      </c>
      <c r="IT322">
        <v>0</v>
      </c>
      <c r="IU322">
        <v>100</v>
      </c>
      <c r="IV322">
        <v>100</v>
      </c>
      <c r="IW322">
        <v>-0.919</v>
      </c>
      <c r="IX322">
        <v>0.3272</v>
      </c>
      <c r="IY322">
        <v>-0.819046093373875</v>
      </c>
      <c r="IZ322">
        <v>-0.0008311593448893811</v>
      </c>
      <c r="JA322">
        <v>1.768286430498992E-06</v>
      </c>
      <c r="JB322">
        <v>-5.176383660599935E-10</v>
      </c>
      <c r="JC322">
        <v>0.01793090377665582</v>
      </c>
      <c r="JD322">
        <v>0.002652576625932546</v>
      </c>
      <c r="JE322">
        <v>0.0004569377311329863</v>
      </c>
      <c r="JF322">
        <v>1.003524486243527E-07</v>
      </c>
      <c r="JG322">
        <v>2</v>
      </c>
      <c r="JH322">
        <v>1975</v>
      </c>
      <c r="JI322">
        <v>1</v>
      </c>
      <c r="JJ322">
        <v>26</v>
      </c>
      <c r="JK322">
        <v>201547.2</v>
      </c>
      <c r="JL322">
        <v>201547.4</v>
      </c>
      <c r="JM322">
        <v>0.561523</v>
      </c>
      <c r="JN322">
        <v>2.65381</v>
      </c>
      <c r="JO322">
        <v>1.49658</v>
      </c>
      <c r="JP322">
        <v>2.34375</v>
      </c>
      <c r="JQ322">
        <v>1.54907</v>
      </c>
      <c r="JR322">
        <v>2.34741</v>
      </c>
      <c r="JS322">
        <v>36.0113</v>
      </c>
      <c r="JT322">
        <v>24.1663</v>
      </c>
      <c r="JU322">
        <v>18</v>
      </c>
      <c r="JV322">
        <v>485.29</v>
      </c>
      <c r="JW322">
        <v>490.66</v>
      </c>
      <c r="JX322">
        <v>29.3784</v>
      </c>
      <c r="JY322">
        <v>28.6168</v>
      </c>
      <c r="JZ322">
        <v>30</v>
      </c>
      <c r="KA322">
        <v>28.8747</v>
      </c>
      <c r="KB322">
        <v>28.8831</v>
      </c>
      <c r="KC322">
        <v>11.3191</v>
      </c>
      <c r="KD322">
        <v>22.2229</v>
      </c>
      <c r="KE322">
        <v>55.0167</v>
      </c>
      <c r="KF322">
        <v>29.3743</v>
      </c>
      <c r="KG322">
        <v>166.355</v>
      </c>
      <c r="KH322">
        <v>15.957</v>
      </c>
      <c r="KI322">
        <v>101.952</v>
      </c>
      <c r="KJ322">
        <v>91.5431</v>
      </c>
    </row>
    <row r="323" spans="1:296">
      <c r="A323">
        <v>305</v>
      </c>
      <c r="B323">
        <v>1759082440.5</v>
      </c>
      <c r="C323">
        <v>9357.400000095367</v>
      </c>
      <c r="D323" t="s">
        <v>1056</v>
      </c>
      <c r="E323" t="s">
        <v>1057</v>
      </c>
      <c r="F323">
        <v>5</v>
      </c>
      <c r="G323" t="s">
        <v>1025</v>
      </c>
      <c r="H323">
        <v>1759082432.714286</v>
      </c>
      <c r="I323">
        <f>(J323)/1000</f>
        <v>0</v>
      </c>
      <c r="J323">
        <f>IF(DO323, AM323, AG323)</f>
        <v>0</v>
      </c>
      <c r="K323">
        <f>IF(DO323, AH323, AF323)</f>
        <v>0</v>
      </c>
      <c r="L323">
        <f>DQ323 - IF(AT323&gt;1, K323*DK323*100.0/(AV323), 0)</f>
        <v>0</v>
      </c>
      <c r="M323">
        <f>((S323-I323/2)*L323-K323)/(S323+I323/2)</f>
        <v>0</v>
      </c>
      <c r="N323">
        <f>M323*(DX323+DY323)/1000.0</f>
        <v>0</v>
      </c>
      <c r="O323">
        <f>(DQ323 - IF(AT323&gt;1, K323*DK323*100.0/(AV323), 0))*(DX323+DY323)/1000.0</f>
        <v>0</v>
      </c>
      <c r="P323">
        <f>2.0/((1/R323-1/Q323)+SIGN(R323)*SQRT((1/R323-1/Q323)*(1/R323-1/Q323) + 4*DL323/((DL323+1)*(DL323+1))*(2*1/R323*1/Q323-1/Q323*1/Q323)))</f>
        <v>0</v>
      </c>
      <c r="Q323">
        <f>IF(LEFT(DM323,1)&lt;&gt;"0",IF(LEFT(DM323,1)="1",3.0,DN323),$D$5+$E$5*(EE323*DX323/($K$5*1000))+$F$5*(EE323*DX323/($K$5*1000))*MAX(MIN(DK323,$J$5),$I$5)*MAX(MIN(DK323,$J$5),$I$5)+$G$5*MAX(MIN(DK323,$J$5),$I$5)*(EE323*DX323/($K$5*1000))+$H$5*(EE323*DX323/($K$5*1000))*(EE323*DX323/($K$5*1000)))</f>
        <v>0</v>
      </c>
      <c r="R323">
        <f>I323*(1000-(1000*0.61365*exp(17.502*V323/(240.97+V323))/(DX323+DY323)+DS323)/2)/(1000*0.61365*exp(17.502*V323/(240.97+V323))/(DX323+DY323)-DS323)</f>
        <v>0</v>
      </c>
      <c r="S323">
        <f>1/((DL323+1)/(P323/1.6)+1/(Q323/1.37)) + DL323/((DL323+1)/(P323/1.6) + DL323/(Q323/1.37))</f>
        <v>0</v>
      </c>
      <c r="T323">
        <f>(DG323*DJ323)</f>
        <v>0</v>
      </c>
      <c r="U323">
        <f>(DZ323+(T323+2*0.95*5.67E-8*(((DZ323+$B$9)+273)^4-(DZ323+273)^4)-44100*I323)/(1.84*29.3*Q323+8*0.95*5.67E-8*(DZ323+273)^3))</f>
        <v>0</v>
      </c>
      <c r="V323">
        <f>($C$9*EA323+$D$9*EB323+$E$9*U323)</f>
        <v>0</v>
      </c>
      <c r="W323">
        <f>0.61365*exp(17.502*V323/(240.97+V323))</f>
        <v>0</v>
      </c>
      <c r="X323">
        <f>(Y323/Z323*100)</f>
        <v>0</v>
      </c>
      <c r="Y323">
        <f>DS323*(DX323+DY323)/1000</f>
        <v>0</v>
      </c>
      <c r="Z323">
        <f>0.61365*exp(17.502*DZ323/(240.97+DZ323))</f>
        <v>0</v>
      </c>
      <c r="AA323">
        <f>(W323-DS323*(DX323+DY323)/1000)</f>
        <v>0</v>
      </c>
      <c r="AB323">
        <f>(-I323*44100)</f>
        <v>0</v>
      </c>
      <c r="AC323">
        <f>2*29.3*Q323*0.92*(DZ323-V323)</f>
        <v>0</v>
      </c>
      <c r="AD323">
        <f>2*0.95*5.67E-8*(((DZ323+$B$9)+273)^4-(V323+273)^4)</f>
        <v>0</v>
      </c>
      <c r="AE323">
        <f>T323+AD323+AB323+AC323</f>
        <v>0</v>
      </c>
      <c r="AF323">
        <f>DW323*AT323*(DR323-DQ323*(1000-AT323*DT323)/(1000-AT323*DS323))/(100*DK323)</f>
        <v>0</v>
      </c>
      <c r="AG323">
        <f>1000*DW323*AT323*(DS323-DT323)/(100*DK323*(1000-AT323*DS323))</f>
        <v>0</v>
      </c>
      <c r="AH323">
        <f>(AI323 - AJ323 - DX323*1E3/(8.314*(DZ323+273.15)) * AL323/DW323 * AK323) * DW323/(100*DK323) * (1000 - DT323)/1000</f>
        <v>0</v>
      </c>
      <c r="AI323">
        <v>188.1306060462506</v>
      </c>
      <c r="AJ323">
        <v>191.2055515151515</v>
      </c>
      <c r="AK323">
        <v>-3.132847515979807</v>
      </c>
      <c r="AL323">
        <v>65.0844976434511</v>
      </c>
      <c r="AM323">
        <f>(AO323 - AN323 + DX323*1E3/(8.314*(DZ323+273.15)) * AQ323/DW323 * AP323) * DW323/(100*DK323) * 1000/(1000 - AO323)</f>
        <v>0</v>
      </c>
      <c r="AN323">
        <v>15.88716957333333</v>
      </c>
      <c r="AO323">
        <v>23.55319454545454</v>
      </c>
      <c r="AP323">
        <v>4.455381906215848E-05</v>
      </c>
      <c r="AQ323">
        <v>105.27</v>
      </c>
      <c r="AR323">
        <v>0</v>
      </c>
      <c r="AS323">
        <v>0</v>
      </c>
      <c r="AT323">
        <f>IF(AR323*$H$15&gt;=AV323,1.0,(AV323/(AV323-AR323*$H$15)))</f>
        <v>0</v>
      </c>
      <c r="AU323">
        <f>(AT323-1)*100</f>
        <v>0</v>
      </c>
      <c r="AV323">
        <f>MAX(0,($B$15+$C$15*EE323)/(1+$D$15*EE323)*DX323/(DZ323+273)*$E$15)</f>
        <v>0</v>
      </c>
      <c r="AW323" t="s">
        <v>437</v>
      </c>
      <c r="AX323" t="s">
        <v>437</v>
      </c>
      <c r="AY323">
        <v>0</v>
      </c>
      <c r="AZ323">
        <v>0</v>
      </c>
      <c r="BA323">
        <f>1-AY323/AZ323</f>
        <v>0</v>
      </c>
      <c r="BB323">
        <v>0</v>
      </c>
      <c r="BC323" t="s">
        <v>437</v>
      </c>
      <c r="BD323" t="s">
        <v>437</v>
      </c>
      <c r="BE323">
        <v>0</v>
      </c>
      <c r="BF323">
        <v>0</v>
      </c>
      <c r="BG323">
        <f>1-BE323/BF323</f>
        <v>0</v>
      </c>
      <c r="BH323">
        <v>0.5</v>
      </c>
      <c r="BI323">
        <f>DH323</f>
        <v>0</v>
      </c>
      <c r="BJ323">
        <f>K323</f>
        <v>0</v>
      </c>
      <c r="BK323">
        <f>BG323*BH323*BI323</f>
        <v>0</v>
      </c>
      <c r="BL323">
        <f>(BJ323-BB323)/BI323</f>
        <v>0</v>
      </c>
      <c r="BM323">
        <f>(AZ323-BF323)/BF323</f>
        <v>0</v>
      </c>
      <c r="BN323">
        <f>AY323/(BA323+AY323/BF323)</f>
        <v>0</v>
      </c>
      <c r="BO323" t="s">
        <v>437</v>
      </c>
      <c r="BP323">
        <v>0</v>
      </c>
      <c r="BQ323">
        <f>IF(BP323&lt;&gt;0, BP323, BN323)</f>
        <v>0</v>
      </c>
      <c r="BR323">
        <f>1-BQ323/BF323</f>
        <v>0</v>
      </c>
      <c r="BS323">
        <f>(BF323-BE323)/(BF323-BQ323)</f>
        <v>0</v>
      </c>
      <c r="BT323">
        <f>(AZ323-BF323)/(AZ323-BQ323)</f>
        <v>0</v>
      </c>
      <c r="BU323">
        <f>(BF323-BE323)/(BF323-AY323)</f>
        <v>0</v>
      </c>
      <c r="BV323">
        <f>(AZ323-BF323)/(AZ323-AY323)</f>
        <v>0</v>
      </c>
      <c r="BW323">
        <f>(BS323*BQ323/BE323)</f>
        <v>0</v>
      </c>
      <c r="BX323">
        <f>(1-BW323)</f>
        <v>0</v>
      </c>
      <c r="DG323">
        <f>$B$13*EF323+$C$13*EG323+$F$13*ER323*(1-EU323)</f>
        <v>0</v>
      </c>
      <c r="DH323">
        <f>DG323*DI323</f>
        <v>0</v>
      </c>
      <c r="DI323">
        <f>($B$13*$D$11+$C$13*$D$11+$F$13*((FE323+EW323)/MAX(FE323+EW323+FF323, 0.1)*$I$11+FF323/MAX(FE323+EW323+FF323, 0.1)*$J$11))/($B$13+$C$13+$F$13)</f>
        <v>0</v>
      </c>
      <c r="DJ323">
        <f>($B$13*$K$11+$C$13*$K$11+$F$13*((FE323+EW323)/MAX(FE323+EW323+FF323, 0.1)*$P$11+FF323/MAX(FE323+EW323+FF323, 0.1)*$Q$11))/($B$13+$C$13+$F$13)</f>
        <v>0</v>
      </c>
      <c r="DK323">
        <v>5.36</v>
      </c>
      <c r="DL323">
        <v>0.5</v>
      </c>
      <c r="DM323" t="s">
        <v>438</v>
      </c>
      <c r="DN323">
        <v>2</v>
      </c>
      <c r="DO323" t="b">
        <v>1</v>
      </c>
      <c r="DP323">
        <v>1759082432.714286</v>
      </c>
      <c r="DQ323">
        <v>209.00425</v>
      </c>
      <c r="DR323">
        <v>200.8473214285714</v>
      </c>
      <c r="DS323">
        <v>23.553675</v>
      </c>
      <c r="DT323">
        <v>15.88605</v>
      </c>
      <c r="DU323">
        <v>209.9243214285714</v>
      </c>
      <c r="DV323">
        <v>23.226375</v>
      </c>
      <c r="DW323">
        <v>499.9647142857143</v>
      </c>
      <c r="DX323">
        <v>90.84550357142858</v>
      </c>
      <c r="DY323">
        <v>0.06656712142857144</v>
      </c>
      <c r="DZ323">
        <v>30.16631785714285</v>
      </c>
      <c r="EA323">
        <v>30.01445</v>
      </c>
      <c r="EB323">
        <v>999.9000000000002</v>
      </c>
      <c r="EC323">
        <v>0</v>
      </c>
      <c r="ED323">
        <v>0</v>
      </c>
      <c r="EE323">
        <v>10000.53607142857</v>
      </c>
      <c r="EF323">
        <v>0</v>
      </c>
      <c r="EG323">
        <v>11.1441</v>
      </c>
      <c r="EH323">
        <v>8.156787857142856</v>
      </c>
      <c r="EI323">
        <v>214.0457142857143</v>
      </c>
      <c r="EJ323">
        <v>204.0896785714286</v>
      </c>
      <c r="EK323">
        <v>7.667638928571429</v>
      </c>
      <c r="EL323">
        <v>200.8473214285714</v>
      </c>
      <c r="EM323">
        <v>15.88605</v>
      </c>
      <c r="EN323">
        <v>2.139746785714286</v>
      </c>
      <c r="EO323">
        <v>1.443175</v>
      </c>
      <c r="EP323">
        <v>18.51819285714286</v>
      </c>
      <c r="EQ323">
        <v>12.37904285714286</v>
      </c>
      <c r="ER323">
        <v>1999.981785714286</v>
      </c>
      <c r="ES323">
        <v>0.980003</v>
      </c>
      <c r="ET323">
        <v>0.0199973</v>
      </c>
      <c r="EU323">
        <v>0</v>
      </c>
      <c r="EV323">
        <v>862.7737142857144</v>
      </c>
      <c r="EW323">
        <v>5.00078</v>
      </c>
      <c r="EX323">
        <v>16692.725</v>
      </c>
      <c r="EY323">
        <v>16379.49285714286</v>
      </c>
      <c r="EZ323">
        <v>38.9997857142857</v>
      </c>
      <c r="FA323">
        <v>39.72735714285714</v>
      </c>
      <c r="FB323">
        <v>39.08003571428571</v>
      </c>
      <c r="FC323">
        <v>39.49767857142857</v>
      </c>
      <c r="FD323">
        <v>40.35914285714285</v>
      </c>
      <c r="FE323">
        <v>1955.091785714286</v>
      </c>
      <c r="FF323">
        <v>39.89000000000001</v>
      </c>
      <c r="FG323">
        <v>0</v>
      </c>
      <c r="FH323">
        <v>1759082433.2</v>
      </c>
      <c r="FI323">
        <v>0</v>
      </c>
      <c r="FJ323">
        <v>862.4735999999998</v>
      </c>
      <c r="FK323">
        <v>-13.27430769541331</v>
      </c>
      <c r="FL323">
        <v>-259.4615384615083</v>
      </c>
      <c r="FM323">
        <v>16687.828</v>
      </c>
      <c r="FN323">
        <v>15</v>
      </c>
      <c r="FO323">
        <v>0</v>
      </c>
      <c r="FP323" t="s">
        <v>439</v>
      </c>
      <c r="FQ323">
        <v>1746989605.5</v>
      </c>
      <c r="FR323">
        <v>1746989593.5</v>
      </c>
      <c r="FS323">
        <v>0</v>
      </c>
      <c r="FT323">
        <v>-0.274</v>
      </c>
      <c r="FU323">
        <v>-0.002</v>
      </c>
      <c r="FV323">
        <v>2.549</v>
      </c>
      <c r="FW323">
        <v>0.129</v>
      </c>
      <c r="FX323">
        <v>420</v>
      </c>
      <c r="FY323">
        <v>17</v>
      </c>
      <c r="FZ323">
        <v>0.02</v>
      </c>
      <c r="GA323">
        <v>0.04</v>
      </c>
      <c r="GB323">
        <v>7.46079512195122</v>
      </c>
      <c r="GC323">
        <v>15.42469442508712</v>
      </c>
      <c r="GD323">
        <v>1.521820093388052</v>
      </c>
      <c r="GE323">
        <v>0</v>
      </c>
      <c r="GF323">
        <v>863.6718823529413</v>
      </c>
      <c r="GG323">
        <v>-17.87889992239817</v>
      </c>
      <c r="GH323">
        <v>1.797507600649978</v>
      </c>
      <c r="GI323">
        <v>0</v>
      </c>
      <c r="GJ323">
        <v>7.665978536585367</v>
      </c>
      <c r="GK323">
        <v>0.06891010452960827</v>
      </c>
      <c r="GL323">
        <v>0.01438925811422984</v>
      </c>
      <c r="GM323">
        <v>1</v>
      </c>
      <c r="GN323">
        <v>1</v>
      </c>
      <c r="GO323">
        <v>3</v>
      </c>
      <c r="GP323" t="s">
        <v>455</v>
      </c>
      <c r="GQ323">
        <v>3.10099</v>
      </c>
      <c r="GR323">
        <v>2.72497</v>
      </c>
      <c r="GS323">
        <v>0.0453622</v>
      </c>
      <c r="GT323">
        <v>0.0429677</v>
      </c>
      <c r="GU323">
        <v>0.106792</v>
      </c>
      <c r="GV323">
        <v>0.08189639999999999</v>
      </c>
      <c r="GW323">
        <v>24954.8</v>
      </c>
      <c r="GX323">
        <v>22745.6</v>
      </c>
      <c r="GY323">
        <v>26703.9</v>
      </c>
      <c r="GZ323">
        <v>23988.6</v>
      </c>
      <c r="HA323">
        <v>38155.7</v>
      </c>
      <c r="HB323">
        <v>32566.1</v>
      </c>
      <c r="HC323">
        <v>46628.9</v>
      </c>
      <c r="HD323">
        <v>37963.6</v>
      </c>
      <c r="HE323">
        <v>1.8766</v>
      </c>
      <c r="HF323">
        <v>1.86248</v>
      </c>
      <c r="HG323">
        <v>0.08909400000000001</v>
      </c>
      <c r="HH323">
        <v>0</v>
      </c>
      <c r="HI323">
        <v>28.5629</v>
      </c>
      <c r="HJ323">
        <v>999.9</v>
      </c>
      <c r="HK323">
        <v>40.4</v>
      </c>
      <c r="HL323">
        <v>31.8</v>
      </c>
      <c r="HM323">
        <v>20.9985</v>
      </c>
      <c r="HN323">
        <v>61.3537</v>
      </c>
      <c r="HO323">
        <v>22.5481</v>
      </c>
      <c r="HP323">
        <v>1</v>
      </c>
      <c r="HQ323">
        <v>0.102571</v>
      </c>
      <c r="HR323">
        <v>-0.808832</v>
      </c>
      <c r="HS323">
        <v>20.2789</v>
      </c>
      <c r="HT323">
        <v>5.2098</v>
      </c>
      <c r="HU323">
        <v>11.9794</v>
      </c>
      <c r="HV323">
        <v>4.96345</v>
      </c>
      <c r="HW323">
        <v>3.27433</v>
      </c>
      <c r="HX323">
        <v>9999</v>
      </c>
      <c r="HY323">
        <v>9999</v>
      </c>
      <c r="HZ323">
        <v>9999</v>
      </c>
      <c r="IA323">
        <v>33.6</v>
      </c>
      <c r="IB323">
        <v>1.86399</v>
      </c>
      <c r="IC323">
        <v>1.86014</v>
      </c>
      <c r="ID323">
        <v>1.85837</v>
      </c>
      <c r="IE323">
        <v>1.85975</v>
      </c>
      <c r="IF323">
        <v>1.85989</v>
      </c>
      <c r="IG323">
        <v>1.85837</v>
      </c>
      <c r="IH323">
        <v>1.85745</v>
      </c>
      <c r="II323">
        <v>1.85242</v>
      </c>
      <c r="IJ323">
        <v>0</v>
      </c>
      <c r="IK323">
        <v>0</v>
      </c>
      <c r="IL323">
        <v>0</v>
      </c>
      <c r="IM323">
        <v>0</v>
      </c>
      <c r="IN323" t="s">
        <v>441</v>
      </c>
      <c r="IO323" t="s">
        <v>442</v>
      </c>
      <c r="IP323" t="s">
        <v>443</v>
      </c>
      <c r="IQ323" t="s">
        <v>443</v>
      </c>
      <c r="IR323" t="s">
        <v>443</v>
      </c>
      <c r="IS323" t="s">
        <v>443</v>
      </c>
      <c r="IT323">
        <v>0</v>
      </c>
      <c r="IU323">
        <v>100</v>
      </c>
      <c r="IV323">
        <v>100</v>
      </c>
      <c r="IW323">
        <v>-0.916</v>
      </c>
      <c r="IX323">
        <v>0.3273</v>
      </c>
      <c r="IY323">
        <v>-0.819046093373875</v>
      </c>
      <c r="IZ323">
        <v>-0.0008311593448893811</v>
      </c>
      <c r="JA323">
        <v>1.768286430498992E-06</v>
      </c>
      <c r="JB323">
        <v>-5.176383660599935E-10</v>
      </c>
      <c r="JC323">
        <v>0.01793090377665582</v>
      </c>
      <c r="JD323">
        <v>0.002652576625932546</v>
      </c>
      <c r="JE323">
        <v>0.0004569377311329863</v>
      </c>
      <c r="JF323">
        <v>1.003524486243527E-07</v>
      </c>
      <c r="JG323">
        <v>2</v>
      </c>
      <c r="JH323">
        <v>1975</v>
      </c>
      <c r="JI323">
        <v>1</v>
      </c>
      <c r="JJ323">
        <v>26</v>
      </c>
      <c r="JK323">
        <v>201547.2</v>
      </c>
      <c r="JL323">
        <v>201547.5</v>
      </c>
      <c r="JM323">
        <v>0.523682</v>
      </c>
      <c r="JN323">
        <v>2.64526</v>
      </c>
      <c r="JO323">
        <v>1.49658</v>
      </c>
      <c r="JP323">
        <v>2.34497</v>
      </c>
      <c r="JQ323">
        <v>1.54907</v>
      </c>
      <c r="JR323">
        <v>2.4646</v>
      </c>
      <c r="JS323">
        <v>36.0113</v>
      </c>
      <c r="JT323">
        <v>24.1838</v>
      </c>
      <c r="JU323">
        <v>18</v>
      </c>
      <c r="JV323">
        <v>484.865</v>
      </c>
      <c r="JW323">
        <v>490.851</v>
      </c>
      <c r="JX323">
        <v>29.365</v>
      </c>
      <c r="JY323">
        <v>28.6168</v>
      </c>
      <c r="JZ323">
        <v>30.0001</v>
      </c>
      <c r="KA323">
        <v>28.8746</v>
      </c>
      <c r="KB323">
        <v>28.8822</v>
      </c>
      <c r="KC323">
        <v>10.5553</v>
      </c>
      <c r="KD323">
        <v>22.2229</v>
      </c>
      <c r="KE323">
        <v>55.0167</v>
      </c>
      <c r="KF323">
        <v>29.3555</v>
      </c>
      <c r="KG323">
        <v>146.322</v>
      </c>
      <c r="KH323">
        <v>15.957</v>
      </c>
      <c r="KI323">
        <v>101.952</v>
      </c>
      <c r="KJ323">
        <v>91.5437</v>
      </c>
    </row>
    <row r="324" spans="1:296">
      <c r="A324">
        <v>306</v>
      </c>
      <c r="B324">
        <v>1759082445</v>
      </c>
      <c r="C324">
        <v>9361.900000095367</v>
      </c>
      <c r="D324" t="s">
        <v>1058</v>
      </c>
      <c r="E324" t="s">
        <v>1059</v>
      </c>
      <c r="F324">
        <v>5</v>
      </c>
      <c r="G324" t="s">
        <v>1025</v>
      </c>
      <c r="H324">
        <v>1759082437.160714</v>
      </c>
      <c r="I324">
        <f>(J324)/1000</f>
        <v>0</v>
      </c>
      <c r="J324">
        <f>IF(DO324, AM324, AG324)</f>
        <v>0</v>
      </c>
      <c r="K324">
        <f>IF(DO324, AH324, AF324)</f>
        <v>0</v>
      </c>
      <c r="L324">
        <f>DQ324 - IF(AT324&gt;1, K324*DK324*100.0/(AV324), 0)</f>
        <v>0</v>
      </c>
      <c r="M324">
        <f>((S324-I324/2)*L324-K324)/(S324+I324/2)</f>
        <v>0</v>
      </c>
      <c r="N324">
        <f>M324*(DX324+DY324)/1000.0</f>
        <v>0</v>
      </c>
      <c r="O324">
        <f>(DQ324 - IF(AT324&gt;1, K324*DK324*100.0/(AV324), 0))*(DX324+DY324)/1000.0</f>
        <v>0</v>
      </c>
      <c r="P324">
        <f>2.0/((1/R324-1/Q324)+SIGN(R324)*SQRT((1/R324-1/Q324)*(1/R324-1/Q324) + 4*DL324/((DL324+1)*(DL324+1))*(2*1/R324*1/Q324-1/Q324*1/Q324)))</f>
        <v>0</v>
      </c>
      <c r="Q324">
        <f>IF(LEFT(DM324,1)&lt;&gt;"0",IF(LEFT(DM324,1)="1",3.0,DN324),$D$5+$E$5*(EE324*DX324/($K$5*1000))+$F$5*(EE324*DX324/($K$5*1000))*MAX(MIN(DK324,$J$5),$I$5)*MAX(MIN(DK324,$J$5),$I$5)+$G$5*MAX(MIN(DK324,$J$5),$I$5)*(EE324*DX324/($K$5*1000))+$H$5*(EE324*DX324/($K$5*1000))*(EE324*DX324/($K$5*1000)))</f>
        <v>0</v>
      </c>
      <c r="R324">
        <f>I324*(1000-(1000*0.61365*exp(17.502*V324/(240.97+V324))/(DX324+DY324)+DS324)/2)/(1000*0.61365*exp(17.502*V324/(240.97+V324))/(DX324+DY324)-DS324)</f>
        <v>0</v>
      </c>
      <c r="S324">
        <f>1/((DL324+1)/(P324/1.6)+1/(Q324/1.37)) + DL324/((DL324+1)/(P324/1.6) + DL324/(Q324/1.37))</f>
        <v>0</v>
      </c>
      <c r="T324">
        <f>(DG324*DJ324)</f>
        <v>0</v>
      </c>
      <c r="U324">
        <f>(DZ324+(T324+2*0.95*5.67E-8*(((DZ324+$B$9)+273)^4-(DZ324+273)^4)-44100*I324)/(1.84*29.3*Q324+8*0.95*5.67E-8*(DZ324+273)^3))</f>
        <v>0</v>
      </c>
      <c r="V324">
        <f>($C$9*EA324+$D$9*EB324+$E$9*U324)</f>
        <v>0</v>
      </c>
      <c r="W324">
        <f>0.61365*exp(17.502*V324/(240.97+V324))</f>
        <v>0</v>
      </c>
      <c r="X324">
        <f>(Y324/Z324*100)</f>
        <v>0</v>
      </c>
      <c r="Y324">
        <f>DS324*(DX324+DY324)/1000</f>
        <v>0</v>
      </c>
      <c r="Z324">
        <f>0.61365*exp(17.502*DZ324/(240.97+DZ324))</f>
        <v>0</v>
      </c>
      <c r="AA324">
        <f>(W324-DS324*(DX324+DY324)/1000)</f>
        <v>0</v>
      </c>
      <c r="AB324">
        <f>(-I324*44100)</f>
        <v>0</v>
      </c>
      <c r="AC324">
        <f>2*29.3*Q324*0.92*(DZ324-V324)</f>
        <v>0</v>
      </c>
      <c r="AD324">
        <f>2*0.95*5.67E-8*(((DZ324+$B$9)+273)^4-(V324+273)^4)</f>
        <v>0</v>
      </c>
      <c r="AE324">
        <f>T324+AD324+AB324+AC324</f>
        <v>0</v>
      </c>
      <c r="AF324">
        <f>DW324*AT324*(DR324-DQ324*(1000-AT324*DT324)/(1000-AT324*DS324))/(100*DK324)</f>
        <v>0</v>
      </c>
      <c r="AG324">
        <f>1000*DW324*AT324*(DS324-DT324)/(100*DK324*(1000-AT324*DS324))</f>
        <v>0</v>
      </c>
      <c r="AH324">
        <f>(AI324 - AJ324 - DX324*1E3/(8.314*(DZ324+273.15)) * AL324/DW324 * AK324) * DW324/(100*DK324) * (1000 - DT324)/1000</f>
        <v>0</v>
      </c>
      <c r="AI324">
        <v>173.1003704923254</v>
      </c>
      <c r="AJ324">
        <v>177.1279272727272</v>
      </c>
      <c r="AK324">
        <v>-3.124255078106702</v>
      </c>
      <c r="AL324">
        <v>65.0844976434511</v>
      </c>
      <c r="AM324">
        <f>(AO324 - AN324 + DX324*1E3/(8.314*(DZ324+273.15)) * AQ324/DW324 * AP324) * DW324/(100*DK324) * 1000/(1000 - AO324)</f>
        <v>0</v>
      </c>
      <c r="AN324">
        <v>15.91901842666666</v>
      </c>
      <c r="AO324">
        <v>23.57100181818181</v>
      </c>
      <c r="AP324">
        <v>0.0001226991171557561</v>
      </c>
      <c r="AQ324">
        <v>105.27</v>
      </c>
      <c r="AR324">
        <v>0</v>
      </c>
      <c r="AS324">
        <v>0</v>
      </c>
      <c r="AT324">
        <f>IF(AR324*$H$15&gt;=AV324,1.0,(AV324/(AV324-AR324*$H$15)))</f>
        <v>0</v>
      </c>
      <c r="AU324">
        <f>(AT324-1)*100</f>
        <v>0</v>
      </c>
      <c r="AV324">
        <f>MAX(0,($B$15+$C$15*EE324)/(1+$D$15*EE324)*DX324/(DZ324+273)*$E$15)</f>
        <v>0</v>
      </c>
      <c r="AW324" t="s">
        <v>437</v>
      </c>
      <c r="AX324" t="s">
        <v>437</v>
      </c>
      <c r="AY324">
        <v>0</v>
      </c>
      <c r="AZ324">
        <v>0</v>
      </c>
      <c r="BA324">
        <f>1-AY324/AZ324</f>
        <v>0</v>
      </c>
      <c r="BB324">
        <v>0</v>
      </c>
      <c r="BC324" t="s">
        <v>437</v>
      </c>
      <c r="BD324" t="s">
        <v>437</v>
      </c>
      <c r="BE324">
        <v>0</v>
      </c>
      <c r="BF324">
        <v>0</v>
      </c>
      <c r="BG324">
        <f>1-BE324/BF324</f>
        <v>0</v>
      </c>
      <c r="BH324">
        <v>0.5</v>
      </c>
      <c r="BI324">
        <f>DH324</f>
        <v>0</v>
      </c>
      <c r="BJ324">
        <f>K324</f>
        <v>0</v>
      </c>
      <c r="BK324">
        <f>BG324*BH324*BI324</f>
        <v>0</v>
      </c>
      <c r="BL324">
        <f>(BJ324-BB324)/BI324</f>
        <v>0</v>
      </c>
      <c r="BM324">
        <f>(AZ324-BF324)/BF324</f>
        <v>0</v>
      </c>
      <c r="BN324">
        <f>AY324/(BA324+AY324/BF324)</f>
        <v>0</v>
      </c>
      <c r="BO324" t="s">
        <v>437</v>
      </c>
      <c r="BP324">
        <v>0</v>
      </c>
      <c r="BQ324">
        <f>IF(BP324&lt;&gt;0, BP324, BN324)</f>
        <v>0</v>
      </c>
      <c r="BR324">
        <f>1-BQ324/BF324</f>
        <v>0</v>
      </c>
      <c r="BS324">
        <f>(BF324-BE324)/(BF324-BQ324)</f>
        <v>0</v>
      </c>
      <c r="BT324">
        <f>(AZ324-BF324)/(AZ324-BQ324)</f>
        <v>0</v>
      </c>
      <c r="BU324">
        <f>(BF324-BE324)/(BF324-AY324)</f>
        <v>0</v>
      </c>
      <c r="BV324">
        <f>(AZ324-BF324)/(AZ324-AY324)</f>
        <v>0</v>
      </c>
      <c r="BW324">
        <f>(BS324*BQ324/BE324)</f>
        <v>0</v>
      </c>
      <c r="BX324">
        <f>(1-BW324)</f>
        <v>0</v>
      </c>
      <c r="DG324">
        <f>$B$13*EF324+$C$13*EG324+$F$13*ER324*(1-EU324)</f>
        <v>0</v>
      </c>
      <c r="DH324">
        <f>DG324*DI324</f>
        <v>0</v>
      </c>
      <c r="DI324">
        <f>($B$13*$D$11+$C$13*$D$11+$F$13*((FE324+EW324)/MAX(FE324+EW324+FF324, 0.1)*$I$11+FF324/MAX(FE324+EW324+FF324, 0.1)*$J$11))/($B$13+$C$13+$F$13)</f>
        <v>0</v>
      </c>
      <c r="DJ324">
        <f>($B$13*$K$11+$C$13*$K$11+$F$13*((FE324+EW324)/MAX(FE324+EW324+FF324, 0.1)*$P$11+FF324/MAX(FE324+EW324+FF324, 0.1)*$Q$11))/($B$13+$C$13+$F$13)</f>
        <v>0</v>
      </c>
      <c r="DK324">
        <v>5.36</v>
      </c>
      <c r="DL324">
        <v>0.5</v>
      </c>
      <c r="DM324" t="s">
        <v>438</v>
      </c>
      <c r="DN324">
        <v>2</v>
      </c>
      <c r="DO324" t="b">
        <v>1</v>
      </c>
      <c r="DP324">
        <v>1759082437.160714</v>
      </c>
      <c r="DQ324">
        <v>195.3858571428571</v>
      </c>
      <c r="DR324">
        <v>186.1184642857143</v>
      </c>
      <c r="DS324">
        <v>23.55720714285715</v>
      </c>
      <c r="DT324">
        <v>15.89022857142857</v>
      </c>
      <c r="DU324">
        <v>196.3035714285714</v>
      </c>
      <c r="DV324">
        <v>23.22981428571429</v>
      </c>
      <c r="DW324">
        <v>499.9552857142857</v>
      </c>
      <c r="DX324">
        <v>90.843825</v>
      </c>
      <c r="DY324">
        <v>0.06673249285714286</v>
      </c>
      <c r="DZ324">
        <v>30.16544285714286</v>
      </c>
      <c r="EA324">
        <v>30.01367857142857</v>
      </c>
      <c r="EB324">
        <v>999.9000000000002</v>
      </c>
      <c r="EC324">
        <v>0</v>
      </c>
      <c r="ED324">
        <v>0</v>
      </c>
      <c r="EE324">
        <v>10011.72535714286</v>
      </c>
      <c r="EF324">
        <v>0</v>
      </c>
      <c r="EG324">
        <v>11.13760714285714</v>
      </c>
      <c r="EH324">
        <v>9.267329642857144</v>
      </c>
      <c r="EI324">
        <v>200.0995357142857</v>
      </c>
      <c r="EJ324">
        <v>189.1235714285714</v>
      </c>
      <c r="EK324">
        <v>7.666988214285714</v>
      </c>
      <c r="EL324">
        <v>186.1184642857143</v>
      </c>
      <c r="EM324">
        <v>15.89022857142857</v>
      </c>
      <c r="EN324">
        <v>2.140027857142857</v>
      </c>
      <c r="EO324">
        <v>1.443528214285714</v>
      </c>
      <c r="EP324">
        <v>18.52029285714286</v>
      </c>
      <c r="EQ324">
        <v>12.38276071428571</v>
      </c>
      <c r="ER324">
        <v>1999.978928571428</v>
      </c>
      <c r="ES324">
        <v>0.9800031071428571</v>
      </c>
      <c r="ET324">
        <v>0.01999718571428571</v>
      </c>
      <c r="EU324">
        <v>0</v>
      </c>
      <c r="EV324">
        <v>861.904892857143</v>
      </c>
      <c r="EW324">
        <v>5.00078</v>
      </c>
      <c r="EX324">
        <v>16675.16785714286</v>
      </c>
      <c r="EY324">
        <v>16379.47142857143</v>
      </c>
      <c r="EZ324">
        <v>38.99303571428571</v>
      </c>
      <c r="FA324">
        <v>39.72960714285714</v>
      </c>
      <c r="FB324">
        <v>39.06442857142856</v>
      </c>
      <c r="FC324">
        <v>39.49771428571428</v>
      </c>
      <c r="FD324">
        <v>40.34128571428572</v>
      </c>
      <c r="FE324">
        <v>1955.088928571428</v>
      </c>
      <c r="FF324">
        <v>39.89000000000001</v>
      </c>
      <c r="FG324">
        <v>0</v>
      </c>
      <c r="FH324">
        <v>1759082437.4</v>
      </c>
      <c r="FI324">
        <v>0</v>
      </c>
      <c r="FJ324">
        <v>861.7521153846154</v>
      </c>
      <c r="FK324">
        <v>-8.963794873360202</v>
      </c>
      <c r="FL324">
        <v>-179.2170939287563</v>
      </c>
      <c r="FM324">
        <v>16673.67307692308</v>
      </c>
      <c r="FN324">
        <v>15</v>
      </c>
      <c r="FO324">
        <v>0</v>
      </c>
      <c r="FP324" t="s">
        <v>439</v>
      </c>
      <c r="FQ324">
        <v>1746989605.5</v>
      </c>
      <c r="FR324">
        <v>1746989593.5</v>
      </c>
      <c r="FS324">
        <v>0</v>
      </c>
      <c r="FT324">
        <v>-0.274</v>
      </c>
      <c r="FU324">
        <v>-0.002</v>
      </c>
      <c r="FV324">
        <v>2.549</v>
      </c>
      <c r="FW324">
        <v>0.129</v>
      </c>
      <c r="FX324">
        <v>420</v>
      </c>
      <c r="FY324">
        <v>17</v>
      </c>
      <c r="FZ324">
        <v>0.02</v>
      </c>
      <c r="GA324">
        <v>0.04</v>
      </c>
      <c r="GB324">
        <v>8.47632243902439</v>
      </c>
      <c r="GC324">
        <v>15.02499867595818</v>
      </c>
      <c r="GD324">
        <v>1.482196024117972</v>
      </c>
      <c r="GE324">
        <v>0</v>
      </c>
      <c r="GF324">
        <v>862.5863529411766</v>
      </c>
      <c r="GG324">
        <v>-13.29093965312133</v>
      </c>
      <c r="GH324">
        <v>1.367485366785948</v>
      </c>
      <c r="GI324">
        <v>0</v>
      </c>
      <c r="GJ324">
        <v>7.663041219512197</v>
      </c>
      <c r="GK324">
        <v>-0.01076780487804622</v>
      </c>
      <c r="GL324">
        <v>0.01663680172639924</v>
      </c>
      <c r="GM324">
        <v>1</v>
      </c>
      <c r="GN324">
        <v>1</v>
      </c>
      <c r="GO324">
        <v>3</v>
      </c>
      <c r="GP324" t="s">
        <v>455</v>
      </c>
      <c r="GQ324">
        <v>3.10128</v>
      </c>
      <c r="GR324">
        <v>2.7249</v>
      </c>
      <c r="GS324">
        <v>0.0423932</v>
      </c>
      <c r="GT324">
        <v>0.0397013</v>
      </c>
      <c r="GU324">
        <v>0.106849</v>
      </c>
      <c r="GV324">
        <v>0.08192439999999999</v>
      </c>
      <c r="GW324">
        <v>25032.3</v>
      </c>
      <c r="GX324">
        <v>22823</v>
      </c>
      <c r="GY324">
        <v>26703.9</v>
      </c>
      <c r="GZ324">
        <v>23988.4</v>
      </c>
      <c r="HA324">
        <v>38152.8</v>
      </c>
      <c r="HB324">
        <v>32564.6</v>
      </c>
      <c r="HC324">
        <v>46628.8</v>
      </c>
      <c r="HD324">
        <v>37963.4</v>
      </c>
      <c r="HE324">
        <v>1.8777</v>
      </c>
      <c r="HF324">
        <v>1.8615</v>
      </c>
      <c r="HG324">
        <v>0.0885203</v>
      </c>
      <c r="HH324">
        <v>0</v>
      </c>
      <c r="HI324">
        <v>28.5648</v>
      </c>
      <c r="HJ324">
        <v>999.9</v>
      </c>
      <c r="HK324">
        <v>40.4</v>
      </c>
      <c r="HL324">
        <v>31.8</v>
      </c>
      <c r="HM324">
        <v>20.9951</v>
      </c>
      <c r="HN324">
        <v>61.3637</v>
      </c>
      <c r="HO324">
        <v>22.4399</v>
      </c>
      <c r="HP324">
        <v>1</v>
      </c>
      <c r="HQ324">
        <v>0.102536</v>
      </c>
      <c r="HR324">
        <v>-0.7991780000000001</v>
      </c>
      <c r="HS324">
        <v>20.2791</v>
      </c>
      <c r="HT324">
        <v>5.21085</v>
      </c>
      <c r="HU324">
        <v>11.9791</v>
      </c>
      <c r="HV324">
        <v>4.96355</v>
      </c>
      <c r="HW324">
        <v>3.27445</v>
      </c>
      <c r="HX324">
        <v>9999</v>
      </c>
      <c r="HY324">
        <v>9999</v>
      </c>
      <c r="HZ324">
        <v>9999</v>
      </c>
      <c r="IA324">
        <v>33.6</v>
      </c>
      <c r="IB324">
        <v>1.86395</v>
      </c>
      <c r="IC324">
        <v>1.86015</v>
      </c>
      <c r="ID324">
        <v>1.8584</v>
      </c>
      <c r="IE324">
        <v>1.85974</v>
      </c>
      <c r="IF324">
        <v>1.85989</v>
      </c>
      <c r="IG324">
        <v>1.85837</v>
      </c>
      <c r="IH324">
        <v>1.85745</v>
      </c>
      <c r="II324">
        <v>1.85242</v>
      </c>
      <c r="IJ324">
        <v>0</v>
      </c>
      <c r="IK324">
        <v>0</v>
      </c>
      <c r="IL324">
        <v>0</v>
      </c>
      <c r="IM324">
        <v>0</v>
      </c>
      <c r="IN324" t="s">
        <v>441</v>
      </c>
      <c r="IO324" t="s">
        <v>442</v>
      </c>
      <c r="IP324" t="s">
        <v>443</v>
      </c>
      <c r="IQ324" t="s">
        <v>443</v>
      </c>
      <c r="IR324" t="s">
        <v>443</v>
      </c>
      <c r="IS324" t="s">
        <v>443</v>
      </c>
      <c r="IT324">
        <v>0</v>
      </c>
      <c r="IU324">
        <v>100</v>
      </c>
      <c r="IV324">
        <v>100</v>
      </c>
      <c r="IW324">
        <v>-0.912</v>
      </c>
      <c r="IX324">
        <v>0.3277</v>
      </c>
      <c r="IY324">
        <v>-0.819046093373875</v>
      </c>
      <c r="IZ324">
        <v>-0.0008311593448893811</v>
      </c>
      <c r="JA324">
        <v>1.768286430498992E-06</v>
      </c>
      <c r="JB324">
        <v>-5.176383660599935E-10</v>
      </c>
      <c r="JC324">
        <v>0.01793090377665582</v>
      </c>
      <c r="JD324">
        <v>0.002652576625932546</v>
      </c>
      <c r="JE324">
        <v>0.0004569377311329863</v>
      </c>
      <c r="JF324">
        <v>1.003524486243527E-07</v>
      </c>
      <c r="JG324">
        <v>2</v>
      </c>
      <c r="JH324">
        <v>1975</v>
      </c>
      <c r="JI324">
        <v>1</v>
      </c>
      <c r="JJ324">
        <v>26</v>
      </c>
      <c r="JK324">
        <v>201547.3</v>
      </c>
      <c r="JL324">
        <v>201547.5</v>
      </c>
      <c r="JM324">
        <v>0.484619</v>
      </c>
      <c r="JN324">
        <v>2.65503</v>
      </c>
      <c r="JO324">
        <v>1.49658</v>
      </c>
      <c r="JP324">
        <v>2.34497</v>
      </c>
      <c r="JQ324">
        <v>1.54907</v>
      </c>
      <c r="JR324">
        <v>2.44507</v>
      </c>
      <c r="JS324">
        <v>36.0113</v>
      </c>
      <c r="JT324">
        <v>24.1751</v>
      </c>
      <c r="JU324">
        <v>18</v>
      </c>
      <c r="JV324">
        <v>485.507</v>
      </c>
      <c r="JW324">
        <v>490.197</v>
      </c>
      <c r="JX324">
        <v>29.3486</v>
      </c>
      <c r="JY324">
        <v>28.6168</v>
      </c>
      <c r="JZ324">
        <v>30</v>
      </c>
      <c r="KA324">
        <v>28.8746</v>
      </c>
      <c r="KB324">
        <v>28.8807</v>
      </c>
      <c r="KC324">
        <v>9.77248</v>
      </c>
      <c r="KD324">
        <v>22.2229</v>
      </c>
      <c r="KE324">
        <v>55.0167</v>
      </c>
      <c r="KF324">
        <v>29.3401</v>
      </c>
      <c r="KG324">
        <v>132.904</v>
      </c>
      <c r="KH324">
        <v>15.957</v>
      </c>
      <c r="KI324">
        <v>101.952</v>
      </c>
      <c r="KJ324">
        <v>91.5431</v>
      </c>
    </row>
    <row r="325" spans="1:296">
      <c r="A325">
        <v>307</v>
      </c>
      <c r="B325">
        <v>1759082450</v>
      </c>
      <c r="C325">
        <v>9366.900000095367</v>
      </c>
      <c r="D325" t="s">
        <v>1060</v>
      </c>
      <c r="E325" t="s">
        <v>1061</v>
      </c>
      <c r="F325">
        <v>5</v>
      </c>
      <c r="G325" t="s">
        <v>1025</v>
      </c>
      <c r="H325">
        <v>1759082442.462963</v>
      </c>
      <c r="I325">
        <f>(J325)/1000</f>
        <v>0</v>
      </c>
      <c r="J325">
        <f>IF(DO325, AM325, AG325)</f>
        <v>0</v>
      </c>
      <c r="K325">
        <f>IF(DO325, AH325, AF325)</f>
        <v>0</v>
      </c>
      <c r="L325">
        <f>DQ325 - IF(AT325&gt;1, K325*DK325*100.0/(AV325), 0)</f>
        <v>0</v>
      </c>
      <c r="M325">
        <f>((S325-I325/2)*L325-K325)/(S325+I325/2)</f>
        <v>0</v>
      </c>
      <c r="N325">
        <f>M325*(DX325+DY325)/1000.0</f>
        <v>0</v>
      </c>
      <c r="O325">
        <f>(DQ325 - IF(AT325&gt;1, K325*DK325*100.0/(AV325), 0))*(DX325+DY325)/1000.0</f>
        <v>0</v>
      </c>
      <c r="P325">
        <f>2.0/((1/R325-1/Q325)+SIGN(R325)*SQRT((1/R325-1/Q325)*(1/R325-1/Q325) + 4*DL325/((DL325+1)*(DL325+1))*(2*1/R325*1/Q325-1/Q325*1/Q325)))</f>
        <v>0</v>
      </c>
      <c r="Q325">
        <f>IF(LEFT(DM325,1)&lt;&gt;"0",IF(LEFT(DM325,1)="1",3.0,DN325),$D$5+$E$5*(EE325*DX325/($K$5*1000))+$F$5*(EE325*DX325/($K$5*1000))*MAX(MIN(DK325,$J$5),$I$5)*MAX(MIN(DK325,$J$5),$I$5)+$G$5*MAX(MIN(DK325,$J$5),$I$5)*(EE325*DX325/($K$5*1000))+$H$5*(EE325*DX325/($K$5*1000))*(EE325*DX325/($K$5*1000)))</f>
        <v>0</v>
      </c>
      <c r="R325">
        <f>I325*(1000-(1000*0.61365*exp(17.502*V325/(240.97+V325))/(DX325+DY325)+DS325)/2)/(1000*0.61365*exp(17.502*V325/(240.97+V325))/(DX325+DY325)-DS325)</f>
        <v>0</v>
      </c>
      <c r="S325">
        <f>1/((DL325+1)/(P325/1.6)+1/(Q325/1.37)) + DL325/((DL325+1)/(P325/1.6) + DL325/(Q325/1.37))</f>
        <v>0</v>
      </c>
      <c r="T325">
        <f>(DG325*DJ325)</f>
        <v>0</v>
      </c>
      <c r="U325">
        <f>(DZ325+(T325+2*0.95*5.67E-8*(((DZ325+$B$9)+273)^4-(DZ325+273)^4)-44100*I325)/(1.84*29.3*Q325+8*0.95*5.67E-8*(DZ325+273)^3))</f>
        <v>0</v>
      </c>
      <c r="V325">
        <f>($C$9*EA325+$D$9*EB325+$E$9*U325)</f>
        <v>0</v>
      </c>
      <c r="W325">
        <f>0.61365*exp(17.502*V325/(240.97+V325))</f>
        <v>0</v>
      </c>
      <c r="X325">
        <f>(Y325/Z325*100)</f>
        <v>0</v>
      </c>
      <c r="Y325">
        <f>DS325*(DX325+DY325)/1000</f>
        <v>0</v>
      </c>
      <c r="Z325">
        <f>0.61365*exp(17.502*DZ325/(240.97+DZ325))</f>
        <v>0</v>
      </c>
      <c r="AA325">
        <f>(W325-DS325*(DX325+DY325)/1000)</f>
        <v>0</v>
      </c>
      <c r="AB325">
        <f>(-I325*44100)</f>
        <v>0</v>
      </c>
      <c r="AC325">
        <f>2*29.3*Q325*0.92*(DZ325-V325)</f>
        <v>0</v>
      </c>
      <c r="AD325">
        <f>2*0.95*5.67E-8*(((DZ325+$B$9)+273)^4-(V325+273)^4)</f>
        <v>0</v>
      </c>
      <c r="AE325">
        <f>T325+AD325+AB325+AC325</f>
        <v>0</v>
      </c>
      <c r="AF325">
        <f>DW325*AT325*(DR325-DQ325*(1000-AT325*DT325)/(1000-AT325*DS325))/(100*DK325)</f>
        <v>0</v>
      </c>
      <c r="AG325">
        <f>1000*DW325*AT325*(DS325-DT325)/(100*DK325*(1000-AT325*DS325))</f>
        <v>0</v>
      </c>
      <c r="AH325">
        <f>(AI325 - AJ325 - DX325*1E3/(8.314*(DZ325+273.15)) * AL325/DW325 * AK325) * DW325/(100*DK325) * (1000 - DT325)/1000</f>
        <v>0</v>
      </c>
      <c r="AI325">
        <v>156.2803422195799</v>
      </c>
      <c r="AJ325">
        <v>161.5442181818181</v>
      </c>
      <c r="AK325">
        <v>-3.119256544384981</v>
      </c>
      <c r="AL325">
        <v>65.0844976434511</v>
      </c>
      <c r="AM325">
        <f>(AO325 - AN325 + DX325*1E3/(8.314*(DZ325+273.15)) * AQ325/DW325 * AP325) * DW325/(100*DK325) * 1000/(1000 - AO325)</f>
        <v>0</v>
      </c>
      <c r="AN325">
        <v>15.91506488</v>
      </c>
      <c r="AO325">
        <v>23.58186060606061</v>
      </c>
      <c r="AP325">
        <v>4.685512054850858E-05</v>
      </c>
      <c r="AQ325">
        <v>105.27</v>
      </c>
      <c r="AR325">
        <v>0</v>
      </c>
      <c r="AS325">
        <v>0</v>
      </c>
      <c r="AT325">
        <f>IF(AR325*$H$15&gt;=AV325,1.0,(AV325/(AV325-AR325*$H$15)))</f>
        <v>0</v>
      </c>
      <c r="AU325">
        <f>(AT325-1)*100</f>
        <v>0</v>
      </c>
      <c r="AV325">
        <f>MAX(0,($B$15+$C$15*EE325)/(1+$D$15*EE325)*DX325/(DZ325+273)*$E$15)</f>
        <v>0</v>
      </c>
      <c r="AW325" t="s">
        <v>437</v>
      </c>
      <c r="AX325" t="s">
        <v>437</v>
      </c>
      <c r="AY325">
        <v>0</v>
      </c>
      <c r="AZ325">
        <v>0</v>
      </c>
      <c r="BA325">
        <f>1-AY325/AZ325</f>
        <v>0</v>
      </c>
      <c r="BB325">
        <v>0</v>
      </c>
      <c r="BC325" t="s">
        <v>437</v>
      </c>
      <c r="BD325" t="s">
        <v>437</v>
      </c>
      <c r="BE325">
        <v>0</v>
      </c>
      <c r="BF325">
        <v>0</v>
      </c>
      <c r="BG325">
        <f>1-BE325/BF325</f>
        <v>0</v>
      </c>
      <c r="BH325">
        <v>0.5</v>
      </c>
      <c r="BI325">
        <f>DH325</f>
        <v>0</v>
      </c>
      <c r="BJ325">
        <f>K325</f>
        <v>0</v>
      </c>
      <c r="BK325">
        <f>BG325*BH325*BI325</f>
        <v>0</v>
      </c>
      <c r="BL325">
        <f>(BJ325-BB325)/BI325</f>
        <v>0</v>
      </c>
      <c r="BM325">
        <f>(AZ325-BF325)/BF325</f>
        <v>0</v>
      </c>
      <c r="BN325">
        <f>AY325/(BA325+AY325/BF325)</f>
        <v>0</v>
      </c>
      <c r="BO325" t="s">
        <v>437</v>
      </c>
      <c r="BP325">
        <v>0</v>
      </c>
      <c r="BQ325">
        <f>IF(BP325&lt;&gt;0, BP325, BN325)</f>
        <v>0</v>
      </c>
      <c r="BR325">
        <f>1-BQ325/BF325</f>
        <v>0</v>
      </c>
      <c r="BS325">
        <f>(BF325-BE325)/(BF325-BQ325)</f>
        <v>0</v>
      </c>
      <c r="BT325">
        <f>(AZ325-BF325)/(AZ325-BQ325)</f>
        <v>0</v>
      </c>
      <c r="BU325">
        <f>(BF325-BE325)/(BF325-AY325)</f>
        <v>0</v>
      </c>
      <c r="BV325">
        <f>(AZ325-BF325)/(AZ325-AY325)</f>
        <v>0</v>
      </c>
      <c r="BW325">
        <f>(BS325*BQ325/BE325)</f>
        <v>0</v>
      </c>
      <c r="BX325">
        <f>(1-BW325)</f>
        <v>0</v>
      </c>
      <c r="DG325">
        <f>$B$13*EF325+$C$13*EG325+$F$13*ER325*(1-EU325)</f>
        <v>0</v>
      </c>
      <c r="DH325">
        <f>DG325*DI325</f>
        <v>0</v>
      </c>
      <c r="DI325">
        <f>($B$13*$D$11+$C$13*$D$11+$F$13*((FE325+EW325)/MAX(FE325+EW325+FF325, 0.1)*$I$11+FF325/MAX(FE325+EW325+FF325, 0.1)*$J$11))/($B$13+$C$13+$F$13)</f>
        <v>0</v>
      </c>
      <c r="DJ325">
        <f>($B$13*$K$11+$C$13*$K$11+$F$13*((FE325+EW325)/MAX(FE325+EW325+FF325, 0.1)*$P$11+FF325/MAX(FE325+EW325+FF325, 0.1)*$Q$11))/($B$13+$C$13+$F$13)</f>
        <v>0</v>
      </c>
      <c r="DK325">
        <v>5.36</v>
      </c>
      <c r="DL325">
        <v>0.5</v>
      </c>
      <c r="DM325" t="s">
        <v>438</v>
      </c>
      <c r="DN325">
        <v>2</v>
      </c>
      <c r="DO325" t="b">
        <v>1</v>
      </c>
      <c r="DP325">
        <v>1759082442.462963</v>
      </c>
      <c r="DQ325">
        <v>179.1905555555556</v>
      </c>
      <c r="DR325">
        <v>168.5567777777778</v>
      </c>
      <c r="DS325">
        <v>23.56408148148148</v>
      </c>
      <c r="DT325">
        <v>15.90292962962963</v>
      </c>
      <c r="DU325">
        <v>180.1048148148149</v>
      </c>
      <c r="DV325">
        <v>23.23652962962963</v>
      </c>
      <c r="DW325">
        <v>500.0019629629629</v>
      </c>
      <c r="DX325">
        <v>90.8423111111111</v>
      </c>
      <c r="DY325">
        <v>0.06678753703703705</v>
      </c>
      <c r="DZ325">
        <v>30.1630962962963</v>
      </c>
      <c r="EA325">
        <v>30.01422592592592</v>
      </c>
      <c r="EB325">
        <v>999.9000000000001</v>
      </c>
      <c r="EC325">
        <v>0</v>
      </c>
      <c r="ED325">
        <v>0</v>
      </c>
      <c r="EE325">
        <v>10006.87888888889</v>
      </c>
      <c r="EF325">
        <v>0</v>
      </c>
      <c r="EG325">
        <v>11.13284074074074</v>
      </c>
      <c r="EH325">
        <v>10.63382185185185</v>
      </c>
      <c r="EI325">
        <v>183.5147037037037</v>
      </c>
      <c r="EJ325">
        <v>171.2804444444444</v>
      </c>
      <c r="EK325">
        <v>7.661164444444444</v>
      </c>
      <c r="EL325">
        <v>168.5567777777778</v>
      </c>
      <c r="EM325">
        <v>15.90292962962963</v>
      </c>
      <c r="EN325">
        <v>2.140616296296296</v>
      </c>
      <c r="EO325">
        <v>1.444657777777778</v>
      </c>
      <c r="EP325">
        <v>18.52467777777778</v>
      </c>
      <c r="EQ325">
        <v>12.39465925925926</v>
      </c>
      <c r="ER325">
        <v>1999.991481481481</v>
      </c>
      <c r="ES325">
        <v>0.9800033333333332</v>
      </c>
      <c r="ET325">
        <v>0.01999695185185186</v>
      </c>
      <c r="EU325">
        <v>0</v>
      </c>
      <c r="EV325">
        <v>861.2849259259258</v>
      </c>
      <c r="EW325">
        <v>5.00078</v>
      </c>
      <c r="EX325">
        <v>16663.08518518518</v>
      </c>
      <c r="EY325">
        <v>16379.57407407407</v>
      </c>
      <c r="EZ325">
        <v>38.98588888888889</v>
      </c>
      <c r="FA325">
        <v>39.72888888888888</v>
      </c>
      <c r="FB325">
        <v>39.0412962962963</v>
      </c>
      <c r="FC325">
        <v>39.50455555555556</v>
      </c>
      <c r="FD325">
        <v>40.33529629629629</v>
      </c>
      <c r="FE325">
        <v>1955.101481481481</v>
      </c>
      <c r="FF325">
        <v>39.89000000000001</v>
      </c>
      <c r="FG325">
        <v>0</v>
      </c>
      <c r="FH325">
        <v>1759082442.2</v>
      </c>
      <c r="FI325">
        <v>0</v>
      </c>
      <c r="FJ325">
        <v>861.2421153846153</v>
      </c>
      <c r="FK325">
        <v>-3.944444448184553</v>
      </c>
      <c r="FL325">
        <v>-81.77777779629346</v>
      </c>
      <c r="FM325">
        <v>16663.26153846153</v>
      </c>
      <c r="FN325">
        <v>15</v>
      </c>
      <c r="FO325">
        <v>0</v>
      </c>
      <c r="FP325" t="s">
        <v>439</v>
      </c>
      <c r="FQ325">
        <v>1746989605.5</v>
      </c>
      <c r="FR325">
        <v>1746989593.5</v>
      </c>
      <c r="FS325">
        <v>0</v>
      </c>
      <c r="FT325">
        <v>-0.274</v>
      </c>
      <c r="FU325">
        <v>-0.002</v>
      </c>
      <c r="FV325">
        <v>2.549</v>
      </c>
      <c r="FW325">
        <v>0.129</v>
      </c>
      <c r="FX325">
        <v>420</v>
      </c>
      <c r="FY325">
        <v>17</v>
      </c>
      <c r="FZ325">
        <v>0.02</v>
      </c>
      <c r="GA325">
        <v>0.04</v>
      </c>
      <c r="GB325">
        <v>9.934177249999999</v>
      </c>
      <c r="GC325">
        <v>15.30687095684802</v>
      </c>
      <c r="GD325">
        <v>1.473664804580722</v>
      </c>
      <c r="GE325">
        <v>0</v>
      </c>
      <c r="GF325">
        <v>861.6649705882352</v>
      </c>
      <c r="GG325">
        <v>-7.082490461194495</v>
      </c>
      <c r="GH325">
        <v>0.7873880307063613</v>
      </c>
      <c r="GI325">
        <v>0</v>
      </c>
      <c r="GJ325">
        <v>7.665889</v>
      </c>
      <c r="GK325">
        <v>-0.09150484052535675</v>
      </c>
      <c r="GL325">
        <v>0.01538646041167364</v>
      </c>
      <c r="GM325">
        <v>1</v>
      </c>
      <c r="GN325">
        <v>1</v>
      </c>
      <c r="GO325">
        <v>3</v>
      </c>
      <c r="GP325" t="s">
        <v>455</v>
      </c>
      <c r="GQ325">
        <v>3.10107</v>
      </c>
      <c r="GR325">
        <v>2.72462</v>
      </c>
      <c r="GS325">
        <v>0.039026</v>
      </c>
      <c r="GT325">
        <v>0.0359363</v>
      </c>
      <c r="GU325">
        <v>0.106881</v>
      </c>
      <c r="GV325">
        <v>0.0819032</v>
      </c>
      <c r="GW325">
        <v>25120.4</v>
      </c>
      <c r="GX325">
        <v>22912.4</v>
      </c>
      <c r="GY325">
        <v>26703.9</v>
      </c>
      <c r="GZ325">
        <v>23988.3</v>
      </c>
      <c r="HA325">
        <v>38150.8</v>
      </c>
      <c r="HB325">
        <v>32564.7</v>
      </c>
      <c r="HC325">
        <v>46628.6</v>
      </c>
      <c r="HD325">
        <v>37963.1</v>
      </c>
      <c r="HE325">
        <v>1.87715</v>
      </c>
      <c r="HF325">
        <v>1.8621</v>
      </c>
      <c r="HG325">
        <v>0.0888333</v>
      </c>
      <c r="HH325">
        <v>0</v>
      </c>
      <c r="HI325">
        <v>28.5646</v>
      </c>
      <c r="HJ325">
        <v>999.9</v>
      </c>
      <c r="HK325">
        <v>40.4</v>
      </c>
      <c r="HL325">
        <v>31.8</v>
      </c>
      <c r="HM325">
        <v>20.999</v>
      </c>
      <c r="HN325">
        <v>61.0437</v>
      </c>
      <c r="HO325">
        <v>22.7163</v>
      </c>
      <c r="HP325">
        <v>1</v>
      </c>
      <c r="HQ325">
        <v>0.10252</v>
      </c>
      <c r="HR325">
        <v>-0.809736</v>
      </c>
      <c r="HS325">
        <v>20.2791</v>
      </c>
      <c r="HT325">
        <v>5.21025</v>
      </c>
      <c r="HU325">
        <v>11.9796</v>
      </c>
      <c r="HV325">
        <v>4.9636</v>
      </c>
      <c r="HW325">
        <v>3.2744</v>
      </c>
      <c r="HX325">
        <v>9999</v>
      </c>
      <c r="HY325">
        <v>9999</v>
      </c>
      <c r="HZ325">
        <v>9999</v>
      </c>
      <c r="IA325">
        <v>33.6</v>
      </c>
      <c r="IB325">
        <v>1.86398</v>
      </c>
      <c r="IC325">
        <v>1.86013</v>
      </c>
      <c r="ID325">
        <v>1.85839</v>
      </c>
      <c r="IE325">
        <v>1.85975</v>
      </c>
      <c r="IF325">
        <v>1.85989</v>
      </c>
      <c r="IG325">
        <v>1.85837</v>
      </c>
      <c r="IH325">
        <v>1.85744</v>
      </c>
      <c r="II325">
        <v>1.85242</v>
      </c>
      <c r="IJ325">
        <v>0</v>
      </c>
      <c r="IK325">
        <v>0</v>
      </c>
      <c r="IL325">
        <v>0</v>
      </c>
      <c r="IM325">
        <v>0</v>
      </c>
      <c r="IN325" t="s">
        <v>441</v>
      </c>
      <c r="IO325" t="s">
        <v>442</v>
      </c>
      <c r="IP325" t="s">
        <v>443</v>
      </c>
      <c r="IQ325" t="s">
        <v>443</v>
      </c>
      <c r="IR325" t="s">
        <v>443</v>
      </c>
      <c r="IS325" t="s">
        <v>443</v>
      </c>
      <c r="IT325">
        <v>0</v>
      </c>
      <c r="IU325">
        <v>100</v>
      </c>
      <c r="IV325">
        <v>100</v>
      </c>
      <c r="IW325">
        <v>-0.908</v>
      </c>
      <c r="IX325">
        <v>0.328</v>
      </c>
      <c r="IY325">
        <v>-0.819046093373875</v>
      </c>
      <c r="IZ325">
        <v>-0.0008311593448893811</v>
      </c>
      <c r="JA325">
        <v>1.768286430498992E-06</v>
      </c>
      <c r="JB325">
        <v>-5.176383660599935E-10</v>
      </c>
      <c r="JC325">
        <v>0.01793090377665582</v>
      </c>
      <c r="JD325">
        <v>0.002652576625932546</v>
      </c>
      <c r="JE325">
        <v>0.0004569377311329863</v>
      </c>
      <c r="JF325">
        <v>1.003524486243527E-07</v>
      </c>
      <c r="JG325">
        <v>2</v>
      </c>
      <c r="JH325">
        <v>1975</v>
      </c>
      <c r="JI325">
        <v>1</v>
      </c>
      <c r="JJ325">
        <v>26</v>
      </c>
      <c r="JK325">
        <v>201547.4</v>
      </c>
      <c r="JL325">
        <v>201547.6</v>
      </c>
      <c r="JM325">
        <v>0.444336</v>
      </c>
      <c r="JN325">
        <v>2.65137</v>
      </c>
      <c r="JO325">
        <v>1.49658</v>
      </c>
      <c r="JP325">
        <v>2.34497</v>
      </c>
      <c r="JQ325">
        <v>1.54907</v>
      </c>
      <c r="JR325">
        <v>2.44141</v>
      </c>
      <c r="JS325">
        <v>36.0113</v>
      </c>
      <c r="JT325">
        <v>24.1751</v>
      </c>
      <c r="JU325">
        <v>18</v>
      </c>
      <c r="JV325">
        <v>485.167</v>
      </c>
      <c r="JW325">
        <v>490.591</v>
      </c>
      <c r="JX325">
        <v>29.3342</v>
      </c>
      <c r="JY325">
        <v>28.6193</v>
      </c>
      <c r="JZ325">
        <v>30</v>
      </c>
      <c r="KA325">
        <v>28.8721</v>
      </c>
      <c r="KB325">
        <v>28.8807</v>
      </c>
      <c r="KC325">
        <v>8.98987</v>
      </c>
      <c r="KD325">
        <v>22.2229</v>
      </c>
      <c r="KE325">
        <v>55.0167</v>
      </c>
      <c r="KF325">
        <v>29.3316</v>
      </c>
      <c r="KG325">
        <v>119.547</v>
      </c>
      <c r="KH325">
        <v>15.9566</v>
      </c>
      <c r="KI325">
        <v>101.951</v>
      </c>
      <c r="KJ325">
        <v>91.5424</v>
      </c>
    </row>
    <row r="326" spans="1:296">
      <c r="A326">
        <v>308</v>
      </c>
      <c r="B326">
        <v>1759082455</v>
      </c>
      <c r="C326">
        <v>9371.900000095367</v>
      </c>
      <c r="D326" t="s">
        <v>1062</v>
      </c>
      <c r="E326" t="s">
        <v>1063</v>
      </c>
      <c r="F326">
        <v>5</v>
      </c>
      <c r="G326" t="s">
        <v>1025</v>
      </c>
      <c r="H326">
        <v>1759082447.481482</v>
      </c>
      <c r="I326">
        <f>(J326)/1000</f>
        <v>0</v>
      </c>
      <c r="J326">
        <f>IF(DO326, AM326, AG326)</f>
        <v>0</v>
      </c>
      <c r="K326">
        <f>IF(DO326, AH326, AF326)</f>
        <v>0</v>
      </c>
      <c r="L326">
        <f>DQ326 - IF(AT326&gt;1, K326*DK326*100.0/(AV326), 0)</f>
        <v>0</v>
      </c>
      <c r="M326">
        <f>((S326-I326/2)*L326-K326)/(S326+I326/2)</f>
        <v>0</v>
      </c>
      <c r="N326">
        <f>M326*(DX326+DY326)/1000.0</f>
        <v>0</v>
      </c>
      <c r="O326">
        <f>(DQ326 - IF(AT326&gt;1, K326*DK326*100.0/(AV326), 0))*(DX326+DY326)/1000.0</f>
        <v>0</v>
      </c>
      <c r="P326">
        <f>2.0/((1/R326-1/Q326)+SIGN(R326)*SQRT((1/R326-1/Q326)*(1/R326-1/Q326) + 4*DL326/((DL326+1)*(DL326+1))*(2*1/R326*1/Q326-1/Q326*1/Q326)))</f>
        <v>0</v>
      </c>
      <c r="Q326">
        <f>IF(LEFT(DM326,1)&lt;&gt;"0",IF(LEFT(DM326,1)="1",3.0,DN326),$D$5+$E$5*(EE326*DX326/($K$5*1000))+$F$5*(EE326*DX326/($K$5*1000))*MAX(MIN(DK326,$J$5),$I$5)*MAX(MIN(DK326,$J$5),$I$5)+$G$5*MAX(MIN(DK326,$J$5),$I$5)*(EE326*DX326/($K$5*1000))+$H$5*(EE326*DX326/($K$5*1000))*(EE326*DX326/($K$5*1000)))</f>
        <v>0</v>
      </c>
      <c r="R326">
        <f>I326*(1000-(1000*0.61365*exp(17.502*V326/(240.97+V326))/(DX326+DY326)+DS326)/2)/(1000*0.61365*exp(17.502*V326/(240.97+V326))/(DX326+DY326)-DS326)</f>
        <v>0</v>
      </c>
      <c r="S326">
        <f>1/((DL326+1)/(P326/1.6)+1/(Q326/1.37)) + DL326/((DL326+1)/(P326/1.6) + DL326/(Q326/1.37))</f>
        <v>0</v>
      </c>
      <c r="T326">
        <f>(DG326*DJ326)</f>
        <v>0</v>
      </c>
      <c r="U326">
        <f>(DZ326+(T326+2*0.95*5.67E-8*(((DZ326+$B$9)+273)^4-(DZ326+273)^4)-44100*I326)/(1.84*29.3*Q326+8*0.95*5.67E-8*(DZ326+273)^3))</f>
        <v>0</v>
      </c>
      <c r="V326">
        <f>($C$9*EA326+$D$9*EB326+$E$9*U326)</f>
        <v>0</v>
      </c>
      <c r="W326">
        <f>0.61365*exp(17.502*V326/(240.97+V326))</f>
        <v>0</v>
      </c>
      <c r="X326">
        <f>(Y326/Z326*100)</f>
        <v>0</v>
      </c>
      <c r="Y326">
        <f>DS326*(DX326+DY326)/1000</f>
        <v>0</v>
      </c>
      <c r="Z326">
        <f>0.61365*exp(17.502*DZ326/(240.97+DZ326))</f>
        <v>0</v>
      </c>
      <c r="AA326">
        <f>(W326-DS326*(DX326+DY326)/1000)</f>
        <v>0</v>
      </c>
      <c r="AB326">
        <f>(-I326*44100)</f>
        <v>0</v>
      </c>
      <c r="AC326">
        <f>2*29.3*Q326*0.92*(DZ326-V326)</f>
        <v>0</v>
      </c>
      <c r="AD326">
        <f>2*0.95*5.67E-8*(((DZ326+$B$9)+273)^4-(V326+273)^4)</f>
        <v>0</v>
      </c>
      <c r="AE326">
        <f>T326+AD326+AB326+AC326</f>
        <v>0</v>
      </c>
      <c r="AF326">
        <f>DW326*AT326*(DR326-DQ326*(1000-AT326*DT326)/(1000-AT326*DS326))/(100*DK326)</f>
        <v>0</v>
      </c>
      <c r="AG326">
        <f>1000*DW326*AT326*(DS326-DT326)/(100*DK326*(1000-AT326*DS326))</f>
        <v>0</v>
      </c>
      <c r="AH326">
        <f>(AI326 - AJ326 - DX326*1E3/(8.314*(DZ326+273.15)) * AL326/DW326 * AK326) * DW326/(100*DK326) * (1000 - DT326)/1000</f>
        <v>0</v>
      </c>
      <c r="AI326">
        <v>139.3421359756911</v>
      </c>
      <c r="AJ326">
        <v>145.9054363636363</v>
      </c>
      <c r="AK326">
        <v>-3.136475241234039</v>
      </c>
      <c r="AL326">
        <v>65.0844976434511</v>
      </c>
      <c r="AM326">
        <f>(AO326 - AN326 + DX326*1E3/(8.314*(DZ326+273.15)) * AQ326/DW326 * AP326) * DW326/(100*DK326) * 1000/(1000 - AO326)</f>
        <v>0</v>
      </c>
      <c r="AN326">
        <v>15.90976824</v>
      </c>
      <c r="AO326">
        <v>23.58235393939394</v>
      </c>
      <c r="AP326">
        <v>-6.05825013993408E-06</v>
      </c>
      <c r="AQ326">
        <v>105.27</v>
      </c>
      <c r="AR326">
        <v>0</v>
      </c>
      <c r="AS326">
        <v>0</v>
      </c>
      <c r="AT326">
        <f>IF(AR326*$H$15&gt;=AV326,1.0,(AV326/(AV326-AR326*$H$15)))</f>
        <v>0</v>
      </c>
      <c r="AU326">
        <f>(AT326-1)*100</f>
        <v>0</v>
      </c>
      <c r="AV326">
        <f>MAX(0,($B$15+$C$15*EE326)/(1+$D$15*EE326)*DX326/(DZ326+273)*$E$15)</f>
        <v>0</v>
      </c>
      <c r="AW326" t="s">
        <v>437</v>
      </c>
      <c r="AX326" t="s">
        <v>437</v>
      </c>
      <c r="AY326">
        <v>0</v>
      </c>
      <c r="AZ326">
        <v>0</v>
      </c>
      <c r="BA326">
        <f>1-AY326/AZ326</f>
        <v>0</v>
      </c>
      <c r="BB326">
        <v>0</v>
      </c>
      <c r="BC326" t="s">
        <v>437</v>
      </c>
      <c r="BD326" t="s">
        <v>437</v>
      </c>
      <c r="BE326">
        <v>0</v>
      </c>
      <c r="BF326">
        <v>0</v>
      </c>
      <c r="BG326">
        <f>1-BE326/BF326</f>
        <v>0</v>
      </c>
      <c r="BH326">
        <v>0.5</v>
      </c>
      <c r="BI326">
        <f>DH326</f>
        <v>0</v>
      </c>
      <c r="BJ326">
        <f>K326</f>
        <v>0</v>
      </c>
      <c r="BK326">
        <f>BG326*BH326*BI326</f>
        <v>0</v>
      </c>
      <c r="BL326">
        <f>(BJ326-BB326)/BI326</f>
        <v>0</v>
      </c>
      <c r="BM326">
        <f>(AZ326-BF326)/BF326</f>
        <v>0</v>
      </c>
      <c r="BN326">
        <f>AY326/(BA326+AY326/BF326)</f>
        <v>0</v>
      </c>
      <c r="BO326" t="s">
        <v>437</v>
      </c>
      <c r="BP326">
        <v>0</v>
      </c>
      <c r="BQ326">
        <f>IF(BP326&lt;&gt;0, BP326, BN326)</f>
        <v>0</v>
      </c>
      <c r="BR326">
        <f>1-BQ326/BF326</f>
        <v>0</v>
      </c>
      <c r="BS326">
        <f>(BF326-BE326)/(BF326-BQ326)</f>
        <v>0</v>
      </c>
      <c r="BT326">
        <f>(AZ326-BF326)/(AZ326-BQ326)</f>
        <v>0</v>
      </c>
      <c r="BU326">
        <f>(BF326-BE326)/(BF326-AY326)</f>
        <v>0</v>
      </c>
      <c r="BV326">
        <f>(AZ326-BF326)/(AZ326-AY326)</f>
        <v>0</v>
      </c>
      <c r="BW326">
        <f>(BS326*BQ326/BE326)</f>
        <v>0</v>
      </c>
      <c r="BX326">
        <f>(1-BW326)</f>
        <v>0</v>
      </c>
      <c r="DG326">
        <f>$B$13*EF326+$C$13*EG326+$F$13*ER326*(1-EU326)</f>
        <v>0</v>
      </c>
      <c r="DH326">
        <f>DG326*DI326</f>
        <v>0</v>
      </c>
      <c r="DI326">
        <f>($B$13*$D$11+$C$13*$D$11+$F$13*((FE326+EW326)/MAX(FE326+EW326+FF326, 0.1)*$I$11+FF326/MAX(FE326+EW326+FF326, 0.1)*$J$11))/($B$13+$C$13+$F$13)</f>
        <v>0</v>
      </c>
      <c r="DJ326">
        <f>($B$13*$K$11+$C$13*$K$11+$F$13*((FE326+EW326)/MAX(FE326+EW326+FF326, 0.1)*$P$11+FF326/MAX(FE326+EW326+FF326, 0.1)*$Q$11))/($B$13+$C$13+$F$13)</f>
        <v>0</v>
      </c>
      <c r="DK326">
        <v>5.36</v>
      </c>
      <c r="DL326">
        <v>0.5</v>
      </c>
      <c r="DM326" t="s">
        <v>438</v>
      </c>
      <c r="DN326">
        <v>2</v>
      </c>
      <c r="DO326" t="b">
        <v>1</v>
      </c>
      <c r="DP326">
        <v>1759082447.481482</v>
      </c>
      <c r="DQ326">
        <v>163.8822962962963</v>
      </c>
      <c r="DR326">
        <v>151.9307037037037</v>
      </c>
      <c r="DS326">
        <v>23.57466666666667</v>
      </c>
      <c r="DT326">
        <v>15.91417407407407</v>
      </c>
      <c r="DU326">
        <v>164.7925185185185</v>
      </c>
      <c r="DV326">
        <v>23.24687407407407</v>
      </c>
      <c r="DW326">
        <v>500.0273333333334</v>
      </c>
      <c r="DX326">
        <v>90.84186666666665</v>
      </c>
      <c r="DY326">
        <v>0.06665427777777777</v>
      </c>
      <c r="DZ326">
        <v>30.16047407407407</v>
      </c>
      <c r="EA326">
        <v>30.01301481481481</v>
      </c>
      <c r="EB326">
        <v>999.9000000000001</v>
      </c>
      <c r="EC326">
        <v>0</v>
      </c>
      <c r="ED326">
        <v>0</v>
      </c>
      <c r="EE326">
        <v>10014.35555555555</v>
      </c>
      <c r="EF326">
        <v>0</v>
      </c>
      <c r="EG326">
        <v>11.12957037037037</v>
      </c>
      <c r="EH326">
        <v>11.95174740740741</v>
      </c>
      <c r="EI326">
        <v>167.8389259259259</v>
      </c>
      <c r="EJ326">
        <v>154.3876296296296</v>
      </c>
      <c r="EK326">
        <v>7.660497407407407</v>
      </c>
      <c r="EL326">
        <v>151.9307037037037</v>
      </c>
      <c r="EM326">
        <v>15.91417407407407</v>
      </c>
      <c r="EN326">
        <v>2.141567777777778</v>
      </c>
      <c r="EO326">
        <v>1.445673703703704</v>
      </c>
      <c r="EP326">
        <v>18.53177037037037</v>
      </c>
      <c r="EQ326">
        <v>12.40536666666667</v>
      </c>
      <c r="ER326">
        <v>2000.012592592592</v>
      </c>
      <c r="ES326">
        <v>0.9800035555555554</v>
      </c>
      <c r="ET326">
        <v>0.01999671851851852</v>
      </c>
      <c r="EU326">
        <v>0</v>
      </c>
      <c r="EV326">
        <v>861.1445555555555</v>
      </c>
      <c r="EW326">
        <v>5.00078</v>
      </c>
      <c r="EX326">
        <v>16660.49259259259</v>
      </c>
      <c r="EY326">
        <v>16379.75185185185</v>
      </c>
      <c r="EZ326">
        <v>39.00666666666666</v>
      </c>
      <c r="FA326">
        <v>39.72888888888888</v>
      </c>
      <c r="FB326">
        <v>39.06451851851852</v>
      </c>
      <c r="FC326">
        <v>39.49988888888889</v>
      </c>
      <c r="FD326">
        <v>40.33762962962962</v>
      </c>
      <c r="FE326">
        <v>1955.122592592593</v>
      </c>
      <c r="FF326">
        <v>39.89000000000001</v>
      </c>
      <c r="FG326">
        <v>0</v>
      </c>
      <c r="FH326">
        <v>1759082447</v>
      </c>
      <c r="FI326">
        <v>0</v>
      </c>
      <c r="FJ326">
        <v>861.0930769230769</v>
      </c>
      <c r="FK326">
        <v>0.7324444385759813</v>
      </c>
      <c r="FL326">
        <v>8.991453013260458</v>
      </c>
      <c r="FM326">
        <v>16660.42307692308</v>
      </c>
      <c r="FN326">
        <v>15</v>
      </c>
      <c r="FO326">
        <v>0</v>
      </c>
      <c r="FP326" t="s">
        <v>439</v>
      </c>
      <c r="FQ326">
        <v>1746989605.5</v>
      </c>
      <c r="FR326">
        <v>1746989593.5</v>
      </c>
      <c r="FS326">
        <v>0</v>
      </c>
      <c r="FT326">
        <v>-0.274</v>
      </c>
      <c r="FU326">
        <v>-0.002</v>
      </c>
      <c r="FV326">
        <v>2.549</v>
      </c>
      <c r="FW326">
        <v>0.129</v>
      </c>
      <c r="FX326">
        <v>420</v>
      </c>
      <c r="FY326">
        <v>17</v>
      </c>
      <c r="FZ326">
        <v>0.02</v>
      </c>
      <c r="GA326">
        <v>0.04</v>
      </c>
      <c r="GB326">
        <v>11.25255075</v>
      </c>
      <c r="GC326">
        <v>15.81777917448406</v>
      </c>
      <c r="GD326">
        <v>1.52330886696426</v>
      </c>
      <c r="GE326">
        <v>0</v>
      </c>
      <c r="GF326">
        <v>861.2412647058823</v>
      </c>
      <c r="GG326">
        <v>-1.746478227437768</v>
      </c>
      <c r="GH326">
        <v>0.362847829782476</v>
      </c>
      <c r="GI326">
        <v>0</v>
      </c>
      <c r="GJ326">
        <v>7.66386075</v>
      </c>
      <c r="GK326">
        <v>0.004251219512187245</v>
      </c>
      <c r="GL326">
        <v>0.01307061482630029</v>
      </c>
      <c r="GM326">
        <v>1</v>
      </c>
      <c r="GN326">
        <v>1</v>
      </c>
      <c r="GO326">
        <v>3</v>
      </c>
      <c r="GP326" t="s">
        <v>455</v>
      </c>
      <c r="GQ326">
        <v>3.10132</v>
      </c>
      <c r="GR326">
        <v>2.72471</v>
      </c>
      <c r="GS326">
        <v>0.0355642</v>
      </c>
      <c r="GT326">
        <v>0.0321122</v>
      </c>
      <c r="GU326">
        <v>0.106882</v>
      </c>
      <c r="GV326">
        <v>0.0818868</v>
      </c>
      <c r="GW326">
        <v>25210.7</v>
      </c>
      <c r="GX326">
        <v>23003.2</v>
      </c>
      <c r="GY326">
        <v>26703.8</v>
      </c>
      <c r="GZ326">
        <v>23988.3</v>
      </c>
      <c r="HA326">
        <v>38150.2</v>
      </c>
      <c r="HB326">
        <v>32565.2</v>
      </c>
      <c r="HC326">
        <v>46628.4</v>
      </c>
      <c r="HD326">
        <v>37963.4</v>
      </c>
      <c r="HE326">
        <v>1.87773</v>
      </c>
      <c r="HF326">
        <v>1.86192</v>
      </c>
      <c r="HG326">
        <v>0.0894852</v>
      </c>
      <c r="HH326">
        <v>0</v>
      </c>
      <c r="HI326">
        <v>28.5628</v>
      </c>
      <c r="HJ326">
        <v>999.9</v>
      </c>
      <c r="HK326">
        <v>40.4</v>
      </c>
      <c r="HL326">
        <v>31.8</v>
      </c>
      <c r="HM326">
        <v>20.9958</v>
      </c>
      <c r="HN326">
        <v>60.6037</v>
      </c>
      <c r="HO326">
        <v>22.3718</v>
      </c>
      <c r="HP326">
        <v>1</v>
      </c>
      <c r="HQ326">
        <v>0.102551</v>
      </c>
      <c r="HR326">
        <v>-0.794164</v>
      </c>
      <c r="HS326">
        <v>20.2791</v>
      </c>
      <c r="HT326">
        <v>5.2104</v>
      </c>
      <c r="HU326">
        <v>11.979</v>
      </c>
      <c r="HV326">
        <v>4.9634</v>
      </c>
      <c r="HW326">
        <v>3.27435</v>
      </c>
      <c r="HX326">
        <v>9999</v>
      </c>
      <c r="HY326">
        <v>9999</v>
      </c>
      <c r="HZ326">
        <v>9999</v>
      </c>
      <c r="IA326">
        <v>33.6</v>
      </c>
      <c r="IB326">
        <v>1.86398</v>
      </c>
      <c r="IC326">
        <v>1.86015</v>
      </c>
      <c r="ID326">
        <v>1.85838</v>
      </c>
      <c r="IE326">
        <v>1.85974</v>
      </c>
      <c r="IF326">
        <v>1.85989</v>
      </c>
      <c r="IG326">
        <v>1.85837</v>
      </c>
      <c r="IH326">
        <v>1.85745</v>
      </c>
      <c r="II326">
        <v>1.85242</v>
      </c>
      <c r="IJ326">
        <v>0</v>
      </c>
      <c r="IK326">
        <v>0</v>
      </c>
      <c r="IL326">
        <v>0</v>
      </c>
      <c r="IM326">
        <v>0</v>
      </c>
      <c r="IN326" t="s">
        <v>441</v>
      </c>
      <c r="IO326" t="s">
        <v>442</v>
      </c>
      <c r="IP326" t="s">
        <v>443</v>
      </c>
      <c r="IQ326" t="s">
        <v>443</v>
      </c>
      <c r="IR326" t="s">
        <v>443</v>
      </c>
      <c r="IS326" t="s">
        <v>443</v>
      </c>
      <c r="IT326">
        <v>0</v>
      </c>
      <c r="IU326">
        <v>100</v>
      </c>
      <c r="IV326">
        <v>100</v>
      </c>
      <c r="IW326">
        <v>-0.902</v>
      </c>
      <c r="IX326">
        <v>0.3279</v>
      </c>
      <c r="IY326">
        <v>-0.819046093373875</v>
      </c>
      <c r="IZ326">
        <v>-0.0008311593448893811</v>
      </c>
      <c r="JA326">
        <v>1.768286430498992E-06</v>
      </c>
      <c r="JB326">
        <v>-5.176383660599935E-10</v>
      </c>
      <c r="JC326">
        <v>0.01793090377665582</v>
      </c>
      <c r="JD326">
        <v>0.002652576625932546</v>
      </c>
      <c r="JE326">
        <v>0.0004569377311329863</v>
      </c>
      <c r="JF326">
        <v>1.003524486243527E-07</v>
      </c>
      <c r="JG326">
        <v>2</v>
      </c>
      <c r="JH326">
        <v>1975</v>
      </c>
      <c r="JI326">
        <v>1</v>
      </c>
      <c r="JJ326">
        <v>26</v>
      </c>
      <c r="JK326">
        <v>201547.5</v>
      </c>
      <c r="JL326">
        <v>201547.7</v>
      </c>
      <c r="JM326">
        <v>0.402832</v>
      </c>
      <c r="JN326">
        <v>2.66968</v>
      </c>
      <c r="JO326">
        <v>1.49658</v>
      </c>
      <c r="JP326">
        <v>2.34497</v>
      </c>
      <c r="JQ326">
        <v>1.54907</v>
      </c>
      <c r="JR326">
        <v>2.37915</v>
      </c>
      <c r="JS326">
        <v>36.0113</v>
      </c>
      <c r="JT326">
        <v>24.1663</v>
      </c>
      <c r="JU326">
        <v>18</v>
      </c>
      <c r="JV326">
        <v>485.503</v>
      </c>
      <c r="JW326">
        <v>490.461</v>
      </c>
      <c r="JX326">
        <v>29.3243</v>
      </c>
      <c r="JY326">
        <v>28.6193</v>
      </c>
      <c r="JZ326">
        <v>30</v>
      </c>
      <c r="KA326">
        <v>28.8721</v>
      </c>
      <c r="KB326">
        <v>28.8788</v>
      </c>
      <c r="KC326">
        <v>8.141859999999999</v>
      </c>
      <c r="KD326">
        <v>22.2229</v>
      </c>
      <c r="KE326">
        <v>54.6408</v>
      </c>
      <c r="KF326">
        <v>29.3176</v>
      </c>
      <c r="KG326">
        <v>99.5107</v>
      </c>
      <c r="KH326">
        <v>15.956</v>
      </c>
      <c r="KI326">
        <v>101.951</v>
      </c>
      <c r="KJ326">
        <v>91.5429</v>
      </c>
    </row>
    <row r="327" spans="1:296">
      <c r="A327">
        <v>309</v>
      </c>
      <c r="B327">
        <v>1759082460</v>
      </c>
      <c r="C327">
        <v>9376.900000095367</v>
      </c>
      <c r="D327" t="s">
        <v>1064</v>
      </c>
      <c r="E327" t="s">
        <v>1065</v>
      </c>
      <c r="F327">
        <v>5</v>
      </c>
      <c r="G327" t="s">
        <v>1025</v>
      </c>
      <c r="H327">
        <v>1759082452.5</v>
      </c>
      <c r="I327">
        <f>(J327)/1000</f>
        <v>0</v>
      </c>
      <c r="J327">
        <f>IF(DO327, AM327, AG327)</f>
        <v>0</v>
      </c>
      <c r="K327">
        <f>IF(DO327, AH327, AF327)</f>
        <v>0</v>
      </c>
      <c r="L327">
        <f>DQ327 - IF(AT327&gt;1, K327*DK327*100.0/(AV327), 0)</f>
        <v>0</v>
      </c>
      <c r="M327">
        <f>((S327-I327/2)*L327-K327)/(S327+I327/2)</f>
        <v>0</v>
      </c>
      <c r="N327">
        <f>M327*(DX327+DY327)/1000.0</f>
        <v>0</v>
      </c>
      <c r="O327">
        <f>(DQ327 - IF(AT327&gt;1, K327*DK327*100.0/(AV327), 0))*(DX327+DY327)/1000.0</f>
        <v>0</v>
      </c>
      <c r="P327">
        <f>2.0/((1/R327-1/Q327)+SIGN(R327)*SQRT((1/R327-1/Q327)*(1/R327-1/Q327) + 4*DL327/((DL327+1)*(DL327+1))*(2*1/R327*1/Q327-1/Q327*1/Q327)))</f>
        <v>0</v>
      </c>
      <c r="Q327">
        <f>IF(LEFT(DM327,1)&lt;&gt;"0",IF(LEFT(DM327,1)="1",3.0,DN327),$D$5+$E$5*(EE327*DX327/($K$5*1000))+$F$5*(EE327*DX327/($K$5*1000))*MAX(MIN(DK327,$J$5),$I$5)*MAX(MIN(DK327,$J$5),$I$5)+$G$5*MAX(MIN(DK327,$J$5),$I$5)*(EE327*DX327/($K$5*1000))+$H$5*(EE327*DX327/($K$5*1000))*(EE327*DX327/($K$5*1000)))</f>
        <v>0</v>
      </c>
      <c r="R327">
        <f>I327*(1000-(1000*0.61365*exp(17.502*V327/(240.97+V327))/(DX327+DY327)+DS327)/2)/(1000*0.61365*exp(17.502*V327/(240.97+V327))/(DX327+DY327)-DS327)</f>
        <v>0</v>
      </c>
      <c r="S327">
        <f>1/((DL327+1)/(P327/1.6)+1/(Q327/1.37)) + DL327/((DL327+1)/(P327/1.6) + DL327/(Q327/1.37))</f>
        <v>0</v>
      </c>
      <c r="T327">
        <f>(DG327*DJ327)</f>
        <v>0</v>
      </c>
      <c r="U327">
        <f>(DZ327+(T327+2*0.95*5.67E-8*(((DZ327+$B$9)+273)^4-(DZ327+273)^4)-44100*I327)/(1.84*29.3*Q327+8*0.95*5.67E-8*(DZ327+273)^3))</f>
        <v>0</v>
      </c>
      <c r="V327">
        <f>($C$9*EA327+$D$9*EB327+$E$9*U327)</f>
        <v>0</v>
      </c>
      <c r="W327">
        <f>0.61365*exp(17.502*V327/(240.97+V327))</f>
        <v>0</v>
      </c>
      <c r="X327">
        <f>(Y327/Z327*100)</f>
        <v>0</v>
      </c>
      <c r="Y327">
        <f>DS327*(DX327+DY327)/1000</f>
        <v>0</v>
      </c>
      <c r="Z327">
        <f>0.61365*exp(17.502*DZ327/(240.97+DZ327))</f>
        <v>0</v>
      </c>
      <c r="AA327">
        <f>(W327-DS327*(DX327+DY327)/1000)</f>
        <v>0</v>
      </c>
      <c r="AB327">
        <f>(-I327*44100)</f>
        <v>0</v>
      </c>
      <c r="AC327">
        <f>2*29.3*Q327*0.92*(DZ327-V327)</f>
        <v>0</v>
      </c>
      <c r="AD327">
        <f>2*0.95*5.67E-8*(((DZ327+$B$9)+273)^4-(V327+273)^4)</f>
        <v>0</v>
      </c>
      <c r="AE327">
        <f>T327+AD327+AB327+AC327</f>
        <v>0</v>
      </c>
      <c r="AF327">
        <f>DW327*AT327*(DR327-DQ327*(1000-AT327*DT327)/(1000-AT327*DS327))/(100*DK327)</f>
        <v>0</v>
      </c>
      <c r="AG327">
        <f>1000*DW327*AT327*(DS327-DT327)/(100*DK327*(1000-AT327*DS327))</f>
        <v>0</v>
      </c>
      <c r="AH327">
        <f>(AI327 - AJ327 - DX327*1E3/(8.314*(DZ327+273.15)) * AL327/DW327 * AK327) * DW327/(100*DK327) * (1000 - DT327)/1000</f>
        <v>0</v>
      </c>
      <c r="AI327">
        <v>122.5937678069136</v>
      </c>
      <c r="AJ327">
        <v>130.3466969696969</v>
      </c>
      <c r="AK327">
        <v>-3.107281963548683</v>
      </c>
      <c r="AL327">
        <v>65.0844976434511</v>
      </c>
      <c r="AM327">
        <f>(AO327 - AN327 + DX327*1E3/(8.314*(DZ327+273.15)) * AQ327/DW327 * AP327) * DW327/(100*DK327) * 1000/(1000 - AO327)</f>
        <v>0</v>
      </c>
      <c r="AN327">
        <v>15.89751789333334</v>
      </c>
      <c r="AO327">
        <v>23.58132909090908</v>
      </c>
      <c r="AP327">
        <v>-1.871254859809808E-05</v>
      </c>
      <c r="AQ327">
        <v>105.27</v>
      </c>
      <c r="AR327">
        <v>0</v>
      </c>
      <c r="AS327">
        <v>0</v>
      </c>
      <c r="AT327">
        <f>IF(AR327*$H$15&gt;=AV327,1.0,(AV327/(AV327-AR327*$H$15)))</f>
        <v>0</v>
      </c>
      <c r="AU327">
        <f>(AT327-1)*100</f>
        <v>0</v>
      </c>
      <c r="AV327">
        <f>MAX(0,($B$15+$C$15*EE327)/(1+$D$15*EE327)*DX327/(DZ327+273)*$E$15)</f>
        <v>0</v>
      </c>
      <c r="AW327" t="s">
        <v>437</v>
      </c>
      <c r="AX327" t="s">
        <v>437</v>
      </c>
      <c r="AY327">
        <v>0</v>
      </c>
      <c r="AZ327">
        <v>0</v>
      </c>
      <c r="BA327">
        <f>1-AY327/AZ327</f>
        <v>0</v>
      </c>
      <c r="BB327">
        <v>0</v>
      </c>
      <c r="BC327" t="s">
        <v>437</v>
      </c>
      <c r="BD327" t="s">
        <v>437</v>
      </c>
      <c r="BE327">
        <v>0</v>
      </c>
      <c r="BF327">
        <v>0</v>
      </c>
      <c r="BG327">
        <f>1-BE327/BF327</f>
        <v>0</v>
      </c>
      <c r="BH327">
        <v>0.5</v>
      </c>
      <c r="BI327">
        <f>DH327</f>
        <v>0</v>
      </c>
      <c r="BJ327">
        <f>K327</f>
        <v>0</v>
      </c>
      <c r="BK327">
        <f>BG327*BH327*BI327</f>
        <v>0</v>
      </c>
      <c r="BL327">
        <f>(BJ327-BB327)/BI327</f>
        <v>0</v>
      </c>
      <c r="BM327">
        <f>(AZ327-BF327)/BF327</f>
        <v>0</v>
      </c>
      <c r="BN327">
        <f>AY327/(BA327+AY327/BF327)</f>
        <v>0</v>
      </c>
      <c r="BO327" t="s">
        <v>437</v>
      </c>
      <c r="BP327">
        <v>0</v>
      </c>
      <c r="BQ327">
        <f>IF(BP327&lt;&gt;0, BP327, BN327)</f>
        <v>0</v>
      </c>
      <c r="BR327">
        <f>1-BQ327/BF327</f>
        <v>0</v>
      </c>
      <c r="BS327">
        <f>(BF327-BE327)/(BF327-BQ327)</f>
        <v>0</v>
      </c>
      <c r="BT327">
        <f>(AZ327-BF327)/(AZ327-BQ327)</f>
        <v>0</v>
      </c>
      <c r="BU327">
        <f>(BF327-BE327)/(BF327-AY327)</f>
        <v>0</v>
      </c>
      <c r="BV327">
        <f>(AZ327-BF327)/(AZ327-AY327)</f>
        <v>0</v>
      </c>
      <c r="BW327">
        <f>(BS327*BQ327/BE327)</f>
        <v>0</v>
      </c>
      <c r="BX327">
        <f>(1-BW327)</f>
        <v>0</v>
      </c>
      <c r="DG327">
        <f>$B$13*EF327+$C$13*EG327+$F$13*ER327*(1-EU327)</f>
        <v>0</v>
      </c>
      <c r="DH327">
        <f>DG327*DI327</f>
        <v>0</v>
      </c>
      <c r="DI327">
        <f>($B$13*$D$11+$C$13*$D$11+$F$13*((FE327+EW327)/MAX(FE327+EW327+FF327, 0.1)*$I$11+FF327/MAX(FE327+EW327+FF327, 0.1)*$J$11))/($B$13+$C$13+$F$13)</f>
        <v>0</v>
      </c>
      <c r="DJ327">
        <f>($B$13*$K$11+$C$13*$K$11+$F$13*((FE327+EW327)/MAX(FE327+EW327+FF327, 0.1)*$P$11+FF327/MAX(FE327+EW327+FF327, 0.1)*$Q$11))/($B$13+$C$13+$F$13)</f>
        <v>0</v>
      </c>
      <c r="DK327">
        <v>5.36</v>
      </c>
      <c r="DL327">
        <v>0.5</v>
      </c>
      <c r="DM327" t="s">
        <v>438</v>
      </c>
      <c r="DN327">
        <v>2</v>
      </c>
      <c r="DO327" t="b">
        <v>1</v>
      </c>
      <c r="DP327">
        <v>1759082452.5</v>
      </c>
      <c r="DQ327">
        <v>148.5864444444445</v>
      </c>
      <c r="DR327">
        <v>135.2858148148148</v>
      </c>
      <c r="DS327">
        <v>23.5811962962963</v>
      </c>
      <c r="DT327">
        <v>15.90864814814815</v>
      </c>
      <c r="DU327">
        <v>149.4918518518518</v>
      </c>
      <c r="DV327">
        <v>23.25325555555556</v>
      </c>
      <c r="DW327">
        <v>500.0781111111111</v>
      </c>
      <c r="DX327">
        <v>90.84201111111109</v>
      </c>
      <c r="DY327">
        <v>0.06645721481481481</v>
      </c>
      <c r="DZ327">
        <v>30.15791111111111</v>
      </c>
      <c r="EA327">
        <v>30.01463333333334</v>
      </c>
      <c r="EB327">
        <v>999.9000000000001</v>
      </c>
      <c r="EC327">
        <v>0</v>
      </c>
      <c r="ED327">
        <v>0</v>
      </c>
      <c r="EE327">
        <v>10003.65666666667</v>
      </c>
      <c r="EF327">
        <v>0</v>
      </c>
      <c r="EG327">
        <v>11.13635925925926</v>
      </c>
      <c r="EH327">
        <v>13.30077037037037</v>
      </c>
      <c r="EI327">
        <v>152.175037037037</v>
      </c>
      <c r="EJ327">
        <v>137.4728888888889</v>
      </c>
      <c r="EK327">
        <v>7.672554814814815</v>
      </c>
      <c r="EL327">
        <v>135.2858148148148</v>
      </c>
      <c r="EM327">
        <v>15.90864814814815</v>
      </c>
      <c r="EN327">
        <v>2.142164074074074</v>
      </c>
      <c r="EO327">
        <v>1.445173703703704</v>
      </c>
      <c r="EP327">
        <v>18.53621481481481</v>
      </c>
      <c r="EQ327">
        <v>12.4000962962963</v>
      </c>
      <c r="ER327">
        <v>2000.024074074074</v>
      </c>
      <c r="ES327">
        <v>0.9800036666666665</v>
      </c>
      <c r="ET327">
        <v>0.01999660740740741</v>
      </c>
      <c r="EU327">
        <v>0</v>
      </c>
      <c r="EV327">
        <v>861.3827777777778</v>
      </c>
      <c r="EW327">
        <v>5.00078</v>
      </c>
      <c r="EX327">
        <v>16665.31851851852</v>
      </c>
      <c r="EY327">
        <v>16379.84074074074</v>
      </c>
      <c r="EZ327">
        <v>39.01137037037037</v>
      </c>
      <c r="FA327">
        <v>39.73348148148148</v>
      </c>
      <c r="FB327">
        <v>39.0784074074074</v>
      </c>
      <c r="FC327">
        <v>39.50448148148148</v>
      </c>
      <c r="FD327">
        <v>40.35159259259259</v>
      </c>
      <c r="FE327">
        <v>1955.134074074074</v>
      </c>
      <c r="FF327">
        <v>39.89000000000001</v>
      </c>
      <c r="FG327">
        <v>0</v>
      </c>
      <c r="FH327">
        <v>1759082452.4</v>
      </c>
      <c r="FI327">
        <v>0</v>
      </c>
      <c r="FJ327">
        <v>861.42076</v>
      </c>
      <c r="FK327">
        <v>5.579384583536539</v>
      </c>
      <c r="FL327">
        <v>107.3230767925205</v>
      </c>
      <c r="FM327">
        <v>16665.728</v>
      </c>
      <c r="FN327">
        <v>15</v>
      </c>
      <c r="FO327">
        <v>0</v>
      </c>
      <c r="FP327" t="s">
        <v>439</v>
      </c>
      <c r="FQ327">
        <v>1746989605.5</v>
      </c>
      <c r="FR327">
        <v>1746989593.5</v>
      </c>
      <c r="FS327">
        <v>0</v>
      </c>
      <c r="FT327">
        <v>-0.274</v>
      </c>
      <c r="FU327">
        <v>-0.002</v>
      </c>
      <c r="FV327">
        <v>2.549</v>
      </c>
      <c r="FW327">
        <v>0.129</v>
      </c>
      <c r="FX327">
        <v>420</v>
      </c>
      <c r="FY327">
        <v>17</v>
      </c>
      <c r="FZ327">
        <v>0.02</v>
      </c>
      <c r="GA327">
        <v>0.04</v>
      </c>
      <c r="GB327">
        <v>12.2869865</v>
      </c>
      <c r="GC327">
        <v>16.05506071294556</v>
      </c>
      <c r="GD327">
        <v>1.545489343972565</v>
      </c>
      <c r="GE327">
        <v>0</v>
      </c>
      <c r="GF327">
        <v>861.2573823529411</v>
      </c>
      <c r="GG327">
        <v>2.54525591588839</v>
      </c>
      <c r="GH327">
        <v>0.4145632013624364</v>
      </c>
      <c r="GI327">
        <v>0</v>
      </c>
      <c r="GJ327">
        <v>7.66357625</v>
      </c>
      <c r="GK327">
        <v>0.1215648405253149</v>
      </c>
      <c r="GL327">
        <v>0.01244182878187524</v>
      </c>
      <c r="GM327">
        <v>0</v>
      </c>
      <c r="GN327">
        <v>0</v>
      </c>
      <c r="GO327">
        <v>3</v>
      </c>
      <c r="GP327" t="s">
        <v>458</v>
      </c>
      <c r="GQ327">
        <v>3.10094</v>
      </c>
      <c r="GR327">
        <v>2.72408</v>
      </c>
      <c r="GS327">
        <v>0.03205</v>
      </c>
      <c r="GT327">
        <v>0.028175</v>
      </c>
      <c r="GU327">
        <v>0.106877</v>
      </c>
      <c r="GV327">
        <v>0.081773</v>
      </c>
      <c r="GW327">
        <v>25302.8</v>
      </c>
      <c r="GX327">
        <v>23096.9</v>
      </c>
      <c r="GY327">
        <v>26704</v>
      </c>
      <c r="GZ327">
        <v>23988.4</v>
      </c>
      <c r="HA327">
        <v>38150.3</v>
      </c>
      <c r="HB327">
        <v>32569</v>
      </c>
      <c r="HC327">
        <v>46628.8</v>
      </c>
      <c r="HD327">
        <v>37963.6</v>
      </c>
      <c r="HE327">
        <v>1.8773</v>
      </c>
      <c r="HF327">
        <v>1.86203</v>
      </c>
      <c r="HG327">
        <v>0.0890121</v>
      </c>
      <c r="HH327">
        <v>0</v>
      </c>
      <c r="HI327">
        <v>28.5604</v>
      </c>
      <c r="HJ327">
        <v>999.9</v>
      </c>
      <c r="HK327">
        <v>40.4</v>
      </c>
      <c r="HL327">
        <v>31.8</v>
      </c>
      <c r="HM327">
        <v>20.9968</v>
      </c>
      <c r="HN327">
        <v>61.2737</v>
      </c>
      <c r="HO327">
        <v>22.6482</v>
      </c>
      <c r="HP327">
        <v>1</v>
      </c>
      <c r="HQ327">
        <v>0.102546</v>
      </c>
      <c r="HR327">
        <v>-0.767633</v>
      </c>
      <c r="HS327">
        <v>20.2793</v>
      </c>
      <c r="HT327">
        <v>5.2104</v>
      </c>
      <c r="HU327">
        <v>11.9794</v>
      </c>
      <c r="HV327">
        <v>4.9634</v>
      </c>
      <c r="HW327">
        <v>3.27443</v>
      </c>
      <c r="HX327">
        <v>9999</v>
      </c>
      <c r="HY327">
        <v>9999</v>
      </c>
      <c r="HZ327">
        <v>9999</v>
      </c>
      <c r="IA327">
        <v>33.6</v>
      </c>
      <c r="IB327">
        <v>1.86399</v>
      </c>
      <c r="IC327">
        <v>1.86013</v>
      </c>
      <c r="ID327">
        <v>1.85838</v>
      </c>
      <c r="IE327">
        <v>1.85974</v>
      </c>
      <c r="IF327">
        <v>1.85989</v>
      </c>
      <c r="IG327">
        <v>1.85837</v>
      </c>
      <c r="IH327">
        <v>1.85745</v>
      </c>
      <c r="II327">
        <v>1.85242</v>
      </c>
      <c r="IJ327">
        <v>0</v>
      </c>
      <c r="IK327">
        <v>0</v>
      </c>
      <c r="IL327">
        <v>0</v>
      </c>
      <c r="IM327">
        <v>0</v>
      </c>
      <c r="IN327" t="s">
        <v>441</v>
      </c>
      <c r="IO327" t="s">
        <v>442</v>
      </c>
      <c r="IP327" t="s">
        <v>443</v>
      </c>
      <c r="IQ327" t="s">
        <v>443</v>
      </c>
      <c r="IR327" t="s">
        <v>443</v>
      </c>
      <c r="IS327" t="s">
        <v>443</v>
      </c>
      <c r="IT327">
        <v>0</v>
      </c>
      <c r="IU327">
        <v>100</v>
      </c>
      <c r="IV327">
        <v>100</v>
      </c>
      <c r="IW327">
        <v>-0.897</v>
      </c>
      <c r="IX327">
        <v>0.3279</v>
      </c>
      <c r="IY327">
        <v>-0.819046093373875</v>
      </c>
      <c r="IZ327">
        <v>-0.0008311593448893811</v>
      </c>
      <c r="JA327">
        <v>1.768286430498992E-06</v>
      </c>
      <c r="JB327">
        <v>-5.176383660599935E-10</v>
      </c>
      <c r="JC327">
        <v>0.01793090377665582</v>
      </c>
      <c r="JD327">
        <v>0.002652576625932546</v>
      </c>
      <c r="JE327">
        <v>0.0004569377311329863</v>
      </c>
      <c r="JF327">
        <v>1.003524486243527E-07</v>
      </c>
      <c r="JG327">
        <v>2</v>
      </c>
      <c r="JH327">
        <v>1975</v>
      </c>
      <c r="JI327">
        <v>1</v>
      </c>
      <c r="JJ327">
        <v>26</v>
      </c>
      <c r="JK327">
        <v>201547.6</v>
      </c>
      <c r="JL327">
        <v>201547.8</v>
      </c>
      <c r="JM327">
        <v>0.362549</v>
      </c>
      <c r="JN327">
        <v>2.65991</v>
      </c>
      <c r="JO327">
        <v>1.49658</v>
      </c>
      <c r="JP327">
        <v>2.34497</v>
      </c>
      <c r="JQ327">
        <v>1.54907</v>
      </c>
      <c r="JR327">
        <v>2.45239</v>
      </c>
      <c r="JS327">
        <v>36.0113</v>
      </c>
      <c r="JT327">
        <v>24.1838</v>
      </c>
      <c r="JU327">
        <v>18</v>
      </c>
      <c r="JV327">
        <v>485.254</v>
      </c>
      <c r="JW327">
        <v>490.521</v>
      </c>
      <c r="JX327">
        <v>29.3098</v>
      </c>
      <c r="JY327">
        <v>28.6193</v>
      </c>
      <c r="JZ327">
        <v>30</v>
      </c>
      <c r="KA327">
        <v>28.8721</v>
      </c>
      <c r="KB327">
        <v>28.8782</v>
      </c>
      <c r="KC327">
        <v>7.35082</v>
      </c>
      <c r="KD327">
        <v>22.2229</v>
      </c>
      <c r="KE327">
        <v>54.6408</v>
      </c>
      <c r="KF327">
        <v>29.2995</v>
      </c>
      <c r="KG327">
        <v>86.1541</v>
      </c>
      <c r="KH327">
        <v>15.9558</v>
      </c>
      <c r="KI327">
        <v>101.952</v>
      </c>
      <c r="KJ327">
        <v>91.5433</v>
      </c>
    </row>
    <row r="328" spans="1:296">
      <c r="A328">
        <v>310</v>
      </c>
      <c r="B328">
        <v>1759082465</v>
      </c>
      <c r="C328">
        <v>9381.900000095367</v>
      </c>
      <c r="D328" t="s">
        <v>1066</v>
      </c>
      <c r="E328" t="s">
        <v>1067</v>
      </c>
      <c r="F328">
        <v>5</v>
      </c>
      <c r="G328" t="s">
        <v>1025</v>
      </c>
      <c r="H328">
        <v>1759082457.214286</v>
      </c>
      <c r="I328">
        <f>(J328)/1000</f>
        <v>0</v>
      </c>
      <c r="J328">
        <f>IF(DO328, AM328, AG328)</f>
        <v>0</v>
      </c>
      <c r="K328">
        <f>IF(DO328, AH328, AF328)</f>
        <v>0</v>
      </c>
      <c r="L328">
        <f>DQ328 - IF(AT328&gt;1, K328*DK328*100.0/(AV328), 0)</f>
        <v>0</v>
      </c>
      <c r="M328">
        <f>((S328-I328/2)*L328-K328)/(S328+I328/2)</f>
        <v>0</v>
      </c>
      <c r="N328">
        <f>M328*(DX328+DY328)/1000.0</f>
        <v>0</v>
      </c>
      <c r="O328">
        <f>(DQ328 - IF(AT328&gt;1, K328*DK328*100.0/(AV328), 0))*(DX328+DY328)/1000.0</f>
        <v>0</v>
      </c>
      <c r="P328">
        <f>2.0/((1/R328-1/Q328)+SIGN(R328)*SQRT((1/R328-1/Q328)*(1/R328-1/Q328) + 4*DL328/((DL328+1)*(DL328+1))*(2*1/R328*1/Q328-1/Q328*1/Q328)))</f>
        <v>0</v>
      </c>
      <c r="Q328">
        <f>IF(LEFT(DM328,1)&lt;&gt;"0",IF(LEFT(DM328,1)="1",3.0,DN328),$D$5+$E$5*(EE328*DX328/($K$5*1000))+$F$5*(EE328*DX328/($K$5*1000))*MAX(MIN(DK328,$J$5),$I$5)*MAX(MIN(DK328,$J$5),$I$5)+$G$5*MAX(MIN(DK328,$J$5),$I$5)*(EE328*DX328/($K$5*1000))+$H$5*(EE328*DX328/($K$5*1000))*(EE328*DX328/($K$5*1000)))</f>
        <v>0</v>
      </c>
      <c r="R328">
        <f>I328*(1000-(1000*0.61365*exp(17.502*V328/(240.97+V328))/(DX328+DY328)+DS328)/2)/(1000*0.61365*exp(17.502*V328/(240.97+V328))/(DX328+DY328)-DS328)</f>
        <v>0</v>
      </c>
      <c r="S328">
        <f>1/((DL328+1)/(P328/1.6)+1/(Q328/1.37)) + DL328/((DL328+1)/(P328/1.6) + DL328/(Q328/1.37))</f>
        <v>0</v>
      </c>
      <c r="T328">
        <f>(DG328*DJ328)</f>
        <v>0</v>
      </c>
      <c r="U328">
        <f>(DZ328+(T328+2*0.95*5.67E-8*(((DZ328+$B$9)+273)^4-(DZ328+273)^4)-44100*I328)/(1.84*29.3*Q328+8*0.95*5.67E-8*(DZ328+273)^3))</f>
        <v>0</v>
      </c>
      <c r="V328">
        <f>($C$9*EA328+$D$9*EB328+$E$9*U328)</f>
        <v>0</v>
      </c>
      <c r="W328">
        <f>0.61365*exp(17.502*V328/(240.97+V328))</f>
        <v>0</v>
      </c>
      <c r="X328">
        <f>(Y328/Z328*100)</f>
        <v>0</v>
      </c>
      <c r="Y328">
        <f>DS328*(DX328+DY328)/1000</f>
        <v>0</v>
      </c>
      <c r="Z328">
        <f>0.61365*exp(17.502*DZ328/(240.97+DZ328))</f>
        <v>0</v>
      </c>
      <c r="AA328">
        <f>(W328-DS328*(DX328+DY328)/1000)</f>
        <v>0</v>
      </c>
      <c r="AB328">
        <f>(-I328*44100)</f>
        <v>0</v>
      </c>
      <c r="AC328">
        <f>2*29.3*Q328*0.92*(DZ328-V328)</f>
        <v>0</v>
      </c>
      <c r="AD328">
        <f>2*0.95*5.67E-8*(((DZ328+$B$9)+273)^4-(V328+273)^4)</f>
        <v>0</v>
      </c>
      <c r="AE328">
        <f>T328+AD328+AB328+AC328</f>
        <v>0</v>
      </c>
      <c r="AF328">
        <f>DW328*AT328*(DR328-DQ328*(1000-AT328*DT328)/(1000-AT328*DS328))/(100*DK328)</f>
        <v>0</v>
      </c>
      <c r="AG328">
        <f>1000*DW328*AT328*(DS328-DT328)/(100*DK328*(1000-AT328*DS328))</f>
        <v>0</v>
      </c>
      <c r="AH328">
        <f>(AI328 - AJ328 - DX328*1E3/(8.314*(DZ328+273.15)) * AL328/DW328 * AK328) * DW328/(100*DK328) * (1000 - DT328)/1000</f>
        <v>0</v>
      </c>
      <c r="AI328">
        <v>105.6083584986171</v>
      </c>
      <c r="AJ328">
        <v>114.6553272727272</v>
      </c>
      <c r="AK328">
        <v>-3.142309861431088</v>
      </c>
      <c r="AL328">
        <v>65.0844976434511</v>
      </c>
      <c r="AM328">
        <f>(AO328 - AN328 + DX328*1E3/(8.314*(DZ328+273.15)) * AQ328/DW328 * AP328) * DW328/(100*DK328) * 1000/(1000 - AO328)</f>
        <v>0</v>
      </c>
      <c r="AN328">
        <v>15.85266258666666</v>
      </c>
      <c r="AO328">
        <v>23.57113515151515</v>
      </c>
      <c r="AP328">
        <v>-4.899499701902321E-05</v>
      </c>
      <c r="AQ328">
        <v>105.27</v>
      </c>
      <c r="AR328">
        <v>0</v>
      </c>
      <c r="AS328">
        <v>0</v>
      </c>
      <c r="AT328">
        <f>IF(AR328*$H$15&gt;=AV328,1.0,(AV328/(AV328-AR328*$H$15)))</f>
        <v>0</v>
      </c>
      <c r="AU328">
        <f>(AT328-1)*100</f>
        <v>0</v>
      </c>
      <c r="AV328">
        <f>MAX(0,($B$15+$C$15*EE328)/(1+$D$15*EE328)*DX328/(DZ328+273)*$E$15)</f>
        <v>0</v>
      </c>
      <c r="AW328" t="s">
        <v>437</v>
      </c>
      <c r="AX328" t="s">
        <v>437</v>
      </c>
      <c r="AY328">
        <v>0</v>
      </c>
      <c r="AZ328">
        <v>0</v>
      </c>
      <c r="BA328">
        <f>1-AY328/AZ328</f>
        <v>0</v>
      </c>
      <c r="BB328">
        <v>0</v>
      </c>
      <c r="BC328" t="s">
        <v>437</v>
      </c>
      <c r="BD328" t="s">
        <v>437</v>
      </c>
      <c r="BE328">
        <v>0</v>
      </c>
      <c r="BF328">
        <v>0</v>
      </c>
      <c r="BG328">
        <f>1-BE328/BF328</f>
        <v>0</v>
      </c>
      <c r="BH328">
        <v>0.5</v>
      </c>
      <c r="BI328">
        <f>DH328</f>
        <v>0</v>
      </c>
      <c r="BJ328">
        <f>K328</f>
        <v>0</v>
      </c>
      <c r="BK328">
        <f>BG328*BH328*BI328</f>
        <v>0</v>
      </c>
      <c r="BL328">
        <f>(BJ328-BB328)/BI328</f>
        <v>0</v>
      </c>
      <c r="BM328">
        <f>(AZ328-BF328)/BF328</f>
        <v>0</v>
      </c>
      <c r="BN328">
        <f>AY328/(BA328+AY328/BF328)</f>
        <v>0</v>
      </c>
      <c r="BO328" t="s">
        <v>437</v>
      </c>
      <c r="BP328">
        <v>0</v>
      </c>
      <c r="BQ328">
        <f>IF(BP328&lt;&gt;0, BP328, BN328)</f>
        <v>0</v>
      </c>
      <c r="BR328">
        <f>1-BQ328/BF328</f>
        <v>0</v>
      </c>
      <c r="BS328">
        <f>(BF328-BE328)/(BF328-BQ328)</f>
        <v>0</v>
      </c>
      <c r="BT328">
        <f>(AZ328-BF328)/(AZ328-BQ328)</f>
        <v>0</v>
      </c>
      <c r="BU328">
        <f>(BF328-BE328)/(BF328-AY328)</f>
        <v>0</v>
      </c>
      <c r="BV328">
        <f>(AZ328-BF328)/(AZ328-AY328)</f>
        <v>0</v>
      </c>
      <c r="BW328">
        <f>(BS328*BQ328/BE328)</f>
        <v>0</v>
      </c>
      <c r="BX328">
        <f>(1-BW328)</f>
        <v>0</v>
      </c>
      <c r="DG328">
        <f>$B$13*EF328+$C$13*EG328+$F$13*ER328*(1-EU328)</f>
        <v>0</v>
      </c>
      <c r="DH328">
        <f>DG328*DI328</f>
        <v>0</v>
      </c>
      <c r="DI328">
        <f>($B$13*$D$11+$C$13*$D$11+$F$13*((FE328+EW328)/MAX(FE328+EW328+FF328, 0.1)*$I$11+FF328/MAX(FE328+EW328+FF328, 0.1)*$J$11))/($B$13+$C$13+$F$13)</f>
        <v>0</v>
      </c>
      <c r="DJ328">
        <f>($B$13*$K$11+$C$13*$K$11+$F$13*((FE328+EW328)/MAX(FE328+EW328+FF328, 0.1)*$P$11+FF328/MAX(FE328+EW328+FF328, 0.1)*$Q$11))/($B$13+$C$13+$F$13)</f>
        <v>0</v>
      </c>
      <c r="DK328">
        <v>5.36</v>
      </c>
      <c r="DL328">
        <v>0.5</v>
      </c>
      <c r="DM328" t="s">
        <v>438</v>
      </c>
      <c r="DN328">
        <v>2</v>
      </c>
      <c r="DO328" t="b">
        <v>1</v>
      </c>
      <c r="DP328">
        <v>1759082457.214286</v>
      </c>
      <c r="DQ328">
        <v>134.2126428571429</v>
      </c>
      <c r="DR328">
        <v>119.6181857142857</v>
      </c>
      <c r="DS328">
        <v>23.58022857142857</v>
      </c>
      <c r="DT328">
        <v>15.890375</v>
      </c>
      <c r="DU328">
        <v>135.1128214285714</v>
      </c>
      <c r="DV328">
        <v>23.25231428571428</v>
      </c>
      <c r="DW328">
        <v>499.9740357142858</v>
      </c>
      <c r="DX328">
        <v>90.84212142857143</v>
      </c>
      <c r="DY328">
        <v>0.06653949285714286</v>
      </c>
      <c r="DZ328">
        <v>30.15446428571429</v>
      </c>
      <c r="EA328">
        <v>30.01378928571429</v>
      </c>
      <c r="EB328">
        <v>999.9000000000002</v>
      </c>
      <c r="EC328">
        <v>0</v>
      </c>
      <c r="ED328">
        <v>0</v>
      </c>
      <c r="EE328">
        <v>9992.188571428573</v>
      </c>
      <c r="EF328">
        <v>0</v>
      </c>
      <c r="EG328">
        <v>11.14078571428572</v>
      </c>
      <c r="EH328">
        <v>14.5946</v>
      </c>
      <c r="EI328">
        <v>137.4540357142857</v>
      </c>
      <c r="EJ328">
        <v>121.5498892857143</v>
      </c>
      <c r="EK328">
        <v>7.689861071428572</v>
      </c>
      <c r="EL328">
        <v>119.6181857142857</v>
      </c>
      <c r="EM328">
        <v>15.890375</v>
      </c>
      <c r="EN328">
        <v>2.142078571428571</v>
      </c>
      <c r="EO328">
        <v>1.443516071428572</v>
      </c>
      <c r="EP328">
        <v>18.53558214285714</v>
      </c>
      <c r="EQ328">
        <v>12.38261428571429</v>
      </c>
      <c r="ER328">
        <v>2000.003928571429</v>
      </c>
      <c r="ES328">
        <v>0.9800035357142856</v>
      </c>
      <c r="ET328">
        <v>0.01999673928571429</v>
      </c>
      <c r="EU328">
        <v>0</v>
      </c>
      <c r="EV328">
        <v>862.0019285714286</v>
      </c>
      <c r="EW328">
        <v>5.00078</v>
      </c>
      <c r="EX328">
        <v>16676.27142857143</v>
      </c>
      <c r="EY328">
        <v>16379.68214285714</v>
      </c>
      <c r="EZ328">
        <v>39.01978571428571</v>
      </c>
      <c r="FA328">
        <v>39.75414285714286</v>
      </c>
      <c r="FB328">
        <v>39.10682142857143</v>
      </c>
      <c r="FC328">
        <v>39.51542857142856</v>
      </c>
      <c r="FD328">
        <v>40.33025</v>
      </c>
      <c r="FE328">
        <v>1955.113928571429</v>
      </c>
      <c r="FF328">
        <v>39.89000000000001</v>
      </c>
      <c r="FG328">
        <v>0</v>
      </c>
      <c r="FH328">
        <v>1759082457.2</v>
      </c>
      <c r="FI328">
        <v>0</v>
      </c>
      <c r="FJ328">
        <v>862.077</v>
      </c>
      <c r="FK328">
        <v>10.38323074004918</v>
      </c>
      <c r="FL328">
        <v>183.6923077075648</v>
      </c>
      <c r="FM328">
        <v>16677.356</v>
      </c>
      <c r="FN328">
        <v>15</v>
      </c>
      <c r="FO328">
        <v>0</v>
      </c>
      <c r="FP328" t="s">
        <v>439</v>
      </c>
      <c r="FQ328">
        <v>1746989605.5</v>
      </c>
      <c r="FR328">
        <v>1746989593.5</v>
      </c>
      <c r="FS328">
        <v>0</v>
      </c>
      <c r="FT328">
        <v>-0.274</v>
      </c>
      <c r="FU328">
        <v>-0.002</v>
      </c>
      <c r="FV328">
        <v>2.549</v>
      </c>
      <c r="FW328">
        <v>0.129</v>
      </c>
      <c r="FX328">
        <v>420</v>
      </c>
      <c r="FY328">
        <v>17</v>
      </c>
      <c r="FZ328">
        <v>0.02</v>
      </c>
      <c r="GA328">
        <v>0.04</v>
      </c>
      <c r="GB328">
        <v>13.71374634146341</v>
      </c>
      <c r="GC328">
        <v>16.40918675958188</v>
      </c>
      <c r="GD328">
        <v>1.618873326082449</v>
      </c>
      <c r="GE328">
        <v>0</v>
      </c>
      <c r="GF328">
        <v>861.6290882352941</v>
      </c>
      <c r="GG328">
        <v>6.745439255543176</v>
      </c>
      <c r="GH328">
        <v>0.7368859105422647</v>
      </c>
      <c r="GI328">
        <v>0</v>
      </c>
      <c r="GJ328">
        <v>7.680542195121952</v>
      </c>
      <c r="GK328">
        <v>0.2005363066202063</v>
      </c>
      <c r="GL328">
        <v>0.02106414240317995</v>
      </c>
      <c r="GM328">
        <v>0</v>
      </c>
      <c r="GN328">
        <v>0</v>
      </c>
      <c r="GO328">
        <v>3</v>
      </c>
      <c r="GP328" t="s">
        <v>458</v>
      </c>
      <c r="GQ328">
        <v>3.10097</v>
      </c>
      <c r="GR328">
        <v>2.72531</v>
      </c>
      <c r="GS328">
        <v>0.0284238</v>
      </c>
      <c r="GT328">
        <v>0.0241545</v>
      </c>
      <c r="GU328">
        <v>0.106844</v>
      </c>
      <c r="GV328">
        <v>0.0817039</v>
      </c>
      <c r="GW328">
        <v>25397.3</v>
      </c>
      <c r="GX328">
        <v>23192.5</v>
      </c>
      <c r="GY328">
        <v>26703.7</v>
      </c>
      <c r="GZ328">
        <v>23988.4</v>
      </c>
      <c r="HA328">
        <v>38151</v>
      </c>
      <c r="HB328">
        <v>32570.9</v>
      </c>
      <c r="HC328">
        <v>46628.5</v>
      </c>
      <c r="HD328">
        <v>37963.4</v>
      </c>
      <c r="HE328">
        <v>1.87717</v>
      </c>
      <c r="HF328">
        <v>1.86208</v>
      </c>
      <c r="HG328">
        <v>0.0892766</v>
      </c>
      <c r="HH328">
        <v>0</v>
      </c>
      <c r="HI328">
        <v>28.5579</v>
      </c>
      <c r="HJ328">
        <v>999.9</v>
      </c>
      <c r="HK328">
        <v>40.3</v>
      </c>
      <c r="HL328">
        <v>31.8</v>
      </c>
      <c r="HM328">
        <v>20.9455</v>
      </c>
      <c r="HN328">
        <v>61.0737</v>
      </c>
      <c r="HO328">
        <v>22.5321</v>
      </c>
      <c r="HP328">
        <v>1</v>
      </c>
      <c r="HQ328">
        <v>0.102571</v>
      </c>
      <c r="HR328">
        <v>-0.767168</v>
      </c>
      <c r="HS328">
        <v>20.2793</v>
      </c>
      <c r="HT328">
        <v>5.2113</v>
      </c>
      <c r="HU328">
        <v>11.9796</v>
      </c>
      <c r="HV328">
        <v>4.9636</v>
      </c>
      <c r="HW328">
        <v>3.27443</v>
      </c>
      <c r="HX328">
        <v>9999</v>
      </c>
      <c r="HY328">
        <v>9999</v>
      </c>
      <c r="HZ328">
        <v>9999</v>
      </c>
      <c r="IA328">
        <v>33.6</v>
      </c>
      <c r="IB328">
        <v>1.86398</v>
      </c>
      <c r="IC328">
        <v>1.86011</v>
      </c>
      <c r="ID328">
        <v>1.85839</v>
      </c>
      <c r="IE328">
        <v>1.85974</v>
      </c>
      <c r="IF328">
        <v>1.85989</v>
      </c>
      <c r="IG328">
        <v>1.85837</v>
      </c>
      <c r="IH328">
        <v>1.85745</v>
      </c>
      <c r="II328">
        <v>1.85242</v>
      </c>
      <c r="IJ328">
        <v>0</v>
      </c>
      <c r="IK328">
        <v>0</v>
      </c>
      <c r="IL328">
        <v>0</v>
      </c>
      <c r="IM328">
        <v>0</v>
      </c>
      <c r="IN328" t="s">
        <v>441</v>
      </c>
      <c r="IO328" t="s">
        <v>442</v>
      </c>
      <c r="IP328" t="s">
        <v>443</v>
      </c>
      <c r="IQ328" t="s">
        <v>443</v>
      </c>
      <c r="IR328" t="s">
        <v>443</v>
      </c>
      <c r="IS328" t="s">
        <v>443</v>
      </c>
      <c r="IT328">
        <v>0</v>
      </c>
      <c r="IU328">
        <v>100</v>
      </c>
      <c r="IV328">
        <v>100</v>
      </c>
      <c r="IW328">
        <v>-0.89</v>
      </c>
      <c r="IX328">
        <v>0.3277</v>
      </c>
      <c r="IY328">
        <v>-0.819046093373875</v>
      </c>
      <c r="IZ328">
        <v>-0.0008311593448893811</v>
      </c>
      <c r="JA328">
        <v>1.768286430498992E-06</v>
      </c>
      <c r="JB328">
        <v>-5.176383660599935E-10</v>
      </c>
      <c r="JC328">
        <v>0.01793090377665582</v>
      </c>
      <c r="JD328">
        <v>0.002652576625932546</v>
      </c>
      <c r="JE328">
        <v>0.0004569377311329863</v>
      </c>
      <c r="JF328">
        <v>1.003524486243527E-07</v>
      </c>
      <c r="JG328">
        <v>2</v>
      </c>
      <c r="JH328">
        <v>1975</v>
      </c>
      <c r="JI328">
        <v>1</v>
      </c>
      <c r="JJ328">
        <v>26</v>
      </c>
      <c r="JK328">
        <v>201547.7</v>
      </c>
      <c r="JL328">
        <v>201547.9</v>
      </c>
      <c r="JM328">
        <v>0.319824</v>
      </c>
      <c r="JN328">
        <v>2.68677</v>
      </c>
      <c r="JO328">
        <v>1.49658</v>
      </c>
      <c r="JP328">
        <v>2.34375</v>
      </c>
      <c r="JQ328">
        <v>1.54907</v>
      </c>
      <c r="JR328">
        <v>2.37915</v>
      </c>
      <c r="JS328">
        <v>36.0113</v>
      </c>
      <c r="JT328">
        <v>24.1663</v>
      </c>
      <c r="JU328">
        <v>18</v>
      </c>
      <c r="JV328">
        <v>485.182</v>
      </c>
      <c r="JW328">
        <v>490.554</v>
      </c>
      <c r="JX328">
        <v>29.2934</v>
      </c>
      <c r="JY328">
        <v>28.6193</v>
      </c>
      <c r="JZ328">
        <v>30.0001</v>
      </c>
      <c r="KA328">
        <v>28.8721</v>
      </c>
      <c r="KB328">
        <v>28.8782</v>
      </c>
      <c r="KC328">
        <v>6.49621</v>
      </c>
      <c r="KD328">
        <v>21.9519</v>
      </c>
      <c r="KE328">
        <v>54.6408</v>
      </c>
      <c r="KF328">
        <v>29.288</v>
      </c>
      <c r="KG328">
        <v>66.1189</v>
      </c>
      <c r="KH328">
        <v>15.9558</v>
      </c>
      <c r="KI328">
        <v>101.951</v>
      </c>
      <c r="KJ328">
        <v>91.5431</v>
      </c>
    </row>
    <row r="329" spans="1:296">
      <c r="A329">
        <v>311</v>
      </c>
      <c r="B329">
        <v>1759082470</v>
      </c>
      <c r="C329">
        <v>9386.900000095367</v>
      </c>
      <c r="D329" t="s">
        <v>1068</v>
      </c>
      <c r="E329" t="s">
        <v>1069</v>
      </c>
      <c r="F329">
        <v>5</v>
      </c>
      <c r="G329" t="s">
        <v>1025</v>
      </c>
      <c r="H329">
        <v>1759082462.5</v>
      </c>
      <c r="I329">
        <f>(J329)/1000</f>
        <v>0</v>
      </c>
      <c r="J329">
        <f>IF(DO329, AM329, AG329)</f>
        <v>0</v>
      </c>
      <c r="K329">
        <f>IF(DO329, AH329, AF329)</f>
        <v>0</v>
      </c>
      <c r="L329">
        <f>DQ329 - IF(AT329&gt;1, K329*DK329*100.0/(AV329), 0)</f>
        <v>0</v>
      </c>
      <c r="M329">
        <f>((S329-I329/2)*L329-K329)/(S329+I329/2)</f>
        <v>0</v>
      </c>
      <c r="N329">
        <f>M329*(DX329+DY329)/1000.0</f>
        <v>0</v>
      </c>
      <c r="O329">
        <f>(DQ329 - IF(AT329&gt;1, K329*DK329*100.0/(AV329), 0))*(DX329+DY329)/1000.0</f>
        <v>0</v>
      </c>
      <c r="P329">
        <f>2.0/((1/R329-1/Q329)+SIGN(R329)*SQRT((1/R329-1/Q329)*(1/R329-1/Q329) + 4*DL329/((DL329+1)*(DL329+1))*(2*1/R329*1/Q329-1/Q329*1/Q329)))</f>
        <v>0</v>
      </c>
      <c r="Q329">
        <f>IF(LEFT(DM329,1)&lt;&gt;"0",IF(LEFT(DM329,1)="1",3.0,DN329),$D$5+$E$5*(EE329*DX329/($K$5*1000))+$F$5*(EE329*DX329/($K$5*1000))*MAX(MIN(DK329,$J$5),$I$5)*MAX(MIN(DK329,$J$5),$I$5)+$G$5*MAX(MIN(DK329,$J$5),$I$5)*(EE329*DX329/($K$5*1000))+$H$5*(EE329*DX329/($K$5*1000))*(EE329*DX329/($K$5*1000)))</f>
        <v>0</v>
      </c>
      <c r="R329">
        <f>I329*(1000-(1000*0.61365*exp(17.502*V329/(240.97+V329))/(DX329+DY329)+DS329)/2)/(1000*0.61365*exp(17.502*V329/(240.97+V329))/(DX329+DY329)-DS329)</f>
        <v>0</v>
      </c>
      <c r="S329">
        <f>1/((DL329+1)/(P329/1.6)+1/(Q329/1.37)) + DL329/((DL329+1)/(P329/1.6) + DL329/(Q329/1.37))</f>
        <v>0</v>
      </c>
      <c r="T329">
        <f>(DG329*DJ329)</f>
        <v>0</v>
      </c>
      <c r="U329">
        <f>(DZ329+(T329+2*0.95*5.67E-8*(((DZ329+$B$9)+273)^4-(DZ329+273)^4)-44100*I329)/(1.84*29.3*Q329+8*0.95*5.67E-8*(DZ329+273)^3))</f>
        <v>0</v>
      </c>
      <c r="V329">
        <f>($C$9*EA329+$D$9*EB329+$E$9*U329)</f>
        <v>0</v>
      </c>
      <c r="W329">
        <f>0.61365*exp(17.502*V329/(240.97+V329))</f>
        <v>0</v>
      </c>
      <c r="X329">
        <f>(Y329/Z329*100)</f>
        <v>0</v>
      </c>
      <c r="Y329">
        <f>DS329*(DX329+DY329)/1000</f>
        <v>0</v>
      </c>
      <c r="Z329">
        <f>0.61365*exp(17.502*DZ329/(240.97+DZ329))</f>
        <v>0</v>
      </c>
      <c r="AA329">
        <f>(W329-DS329*(DX329+DY329)/1000)</f>
        <v>0</v>
      </c>
      <c r="AB329">
        <f>(-I329*44100)</f>
        <v>0</v>
      </c>
      <c r="AC329">
        <f>2*29.3*Q329*0.92*(DZ329-V329)</f>
        <v>0</v>
      </c>
      <c r="AD329">
        <f>2*0.95*5.67E-8*(((DZ329+$B$9)+273)^4-(V329+273)^4)</f>
        <v>0</v>
      </c>
      <c r="AE329">
        <f>T329+AD329+AB329+AC329</f>
        <v>0</v>
      </c>
      <c r="AF329">
        <f>DW329*AT329*(DR329-DQ329*(1000-AT329*DT329)/(1000-AT329*DS329))/(100*DK329)</f>
        <v>0</v>
      </c>
      <c r="AG329">
        <f>1000*DW329*AT329*(DS329-DT329)/(100*DK329*(1000-AT329*DS329))</f>
        <v>0</v>
      </c>
      <c r="AH329">
        <f>(AI329 - AJ329 - DX329*1E3/(8.314*(DZ329+273.15)) * AL329/DW329 * AK329) * DW329/(100*DK329) * (1000 - DT329)/1000</f>
        <v>0</v>
      </c>
      <c r="AI329">
        <v>88.69497400818761</v>
      </c>
      <c r="AJ329">
        <v>99.04149212121207</v>
      </c>
      <c r="AK329">
        <v>-3.117613667307041</v>
      </c>
      <c r="AL329">
        <v>65.0844976434511</v>
      </c>
      <c r="AM329">
        <f>(AO329 - AN329 + DX329*1E3/(8.314*(DZ329+273.15)) * AQ329/DW329 * AP329) * DW329/(100*DK329) * 1000/(1000 - AO329)</f>
        <v>0</v>
      </c>
      <c r="AN329">
        <v>15.87592776000001</v>
      </c>
      <c r="AO329">
        <v>23.56957151515151</v>
      </c>
      <c r="AP329">
        <v>1.668050969736897E-05</v>
      </c>
      <c r="AQ329">
        <v>105.27</v>
      </c>
      <c r="AR329">
        <v>0</v>
      </c>
      <c r="AS329">
        <v>0</v>
      </c>
      <c r="AT329">
        <f>IF(AR329*$H$15&gt;=AV329,1.0,(AV329/(AV329-AR329*$H$15)))</f>
        <v>0</v>
      </c>
      <c r="AU329">
        <f>(AT329-1)*100</f>
        <v>0</v>
      </c>
      <c r="AV329">
        <f>MAX(0,($B$15+$C$15*EE329)/(1+$D$15*EE329)*DX329/(DZ329+273)*$E$15)</f>
        <v>0</v>
      </c>
      <c r="AW329" t="s">
        <v>437</v>
      </c>
      <c r="AX329" t="s">
        <v>437</v>
      </c>
      <c r="AY329">
        <v>0</v>
      </c>
      <c r="AZ329">
        <v>0</v>
      </c>
      <c r="BA329">
        <f>1-AY329/AZ329</f>
        <v>0</v>
      </c>
      <c r="BB329">
        <v>0</v>
      </c>
      <c r="BC329" t="s">
        <v>437</v>
      </c>
      <c r="BD329" t="s">
        <v>437</v>
      </c>
      <c r="BE329">
        <v>0</v>
      </c>
      <c r="BF329">
        <v>0</v>
      </c>
      <c r="BG329">
        <f>1-BE329/BF329</f>
        <v>0</v>
      </c>
      <c r="BH329">
        <v>0.5</v>
      </c>
      <c r="BI329">
        <f>DH329</f>
        <v>0</v>
      </c>
      <c r="BJ329">
        <f>K329</f>
        <v>0</v>
      </c>
      <c r="BK329">
        <f>BG329*BH329*BI329</f>
        <v>0</v>
      </c>
      <c r="BL329">
        <f>(BJ329-BB329)/BI329</f>
        <v>0</v>
      </c>
      <c r="BM329">
        <f>(AZ329-BF329)/BF329</f>
        <v>0</v>
      </c>
      <c r="BN329">
        <f>AY329/(BA329+AY329/BF329)</f>
        <v>0</v>
      </c>
      <c r="BO329" t="s">
        <v>437</v>
      </c>
      <c r="BP329">
        <v>0</v>
      </c>
      <c r="BQ329">
        <f>IF(BP329&lt;&gt;0, BP329, BN329)</f>
        <v>0</v>
      </c>
      <c r="BR329">
        <f>1-BQ329/BF329</f>
        <v>0</v>
      </c>
      <c r="BS329">
        <f>(BF329-BE329)/(BF329-BQ329)</f>
        <v>0</v>
      </c>
      <c r="BT329">
        <f>(AZ329-BF329)/(AZ329-BQ329)</f>
        <v>0</v>
      </c>
      <c r="BU329">
        <f>(BF329-BE329)/(BF329-AY329)</f>
        <v>0</v>
      </c>
      <c r="BV329">
        <f>(AZ329-BF329)/(AZ329-AY329)</f>
        <v>0</v>
      </c>
      <c r="BW329">
        <f>(BS329*BQ329/BE329)</f>
        <v>0</v>
      </c>
      <c r="BX329">
        <f>(1-BW329)</f>
        <v>0</v>
      </c>
      <c r="DG329">
        <f>$B$13*EF329+$C$13*EG329+$F$13*ER329*(1-EU329)</f>
        <v>0</v>
      </c>
      <c r="DH329">
        <f>DG329*DI329</f>
        <v>0</v>
      </c>
      <c r="DI329">
        <f>($B$13*$D$11+$C$13*$D$11+$F$13*((FE329+EW329)/MAX(FE329+EW329+FF329, 0.1)*$I$11+FF329/MAX(FE329+EW329+FF329, 0.1)*$J$11))/($B$13+$C$13+$F$13)</f>
        <v>0</v>
      </c>
      <c r="DJ329">
        <f>($B$13*$K$11+$C$13*$K$11+$F$13*((FE329+EW329)/MAX(FE329+EW329+FF329, 0.1)*$P$11+FF329/MAX(FE329+EW329+FF329, 0.1)*$Q$11))/($B$13+$C$13+$F$13)</f>
        <v>0</v>
      </c>
      <c r="DK329">
        <v>5.36</v>
      </c>
      <c r="DL329">
        <v>0.5</v>
      </c>
      <c r="DM329" t="s">
        <v>438</v>
      </c>
      <c r="DN329">
        <v>2</v>
      </c>
      <c r="DO329" t="b">
        <v>1</v>
      </c>
      <c r="DP329">
        <v>1759082462.5</v>
      </c>
      <c r="DQ329">
        <v>118.0729703703704</v>
      </c>
      <c r="DR329">
        <v>102.0584740740741</v>
      </c>
      <c r="DS329">
        <v>23.57545555555555</v>
      </c>
      <c r="DT329">
        <v>15.8767</v>
      </c>
      <c r="DU329">
        <v>118.9665925925926</v>
      </c>
      <c r="DV329">
        <v>23.24765185185186</v>
      </c>
      <c r="DW329">
        <v>499.9546666666666</v>
      </c>
      <c r="DX329">
        <v>90.84258148148147</v>
      </c>
      <c r="DY329">
        <v>0.06669777037037036</v>
      </c>
      <c r="DZ329">
        <v>30.15080740740741</v>
      </c>
      <c r="EA329">
        <v>30.01341851851852</v>
      </c>
      <c r="EB329">
        <v>999.9000000000001</v>
      </c>
      <c r="EC329">
        <v>0</v>
      </c>
      <c r="ED329">
        <v>0</v>
      </c>
      <c r="EE329">
        <v>9994.195555555554</v>
      </c>
      <c r="EF329">
        <v>0</v>
      </c>
      <c r="EG329">
        <v>11.141</v>
      </c>
      <c r="EH329">
        <v>16.01456296296297</v>
      </c>
      <c r="EI329">
        <v>120.9240666666667</v>
      </c>
      <c r="EJ329">
        <v>103.7051222222222</v>
      </c>
      <c r="EK329">
        <v>7.698764814814815</v>
      </c>
      <c r="EL329">
        <v>102.0584740740741</v>
      </c>
      <c r="EM329">
        <v>15.8767</v>
      </c>
      <c r="EN329">
        <v>2.141655555555555</v>
      </c>
      <c r="EO329">
        <v>1.442281481481481</v>
      </c>
      <c r="EP329">
        <v>18.53243333333333</v>
      </c>
      <c r="EQ329">
        <v>12.36959259259259</v>
      </c>
      <c r="ER329">
        <v>2000.007777777778</v>
      </c>
      <c r="ES329">
        <v>0.9800036666666665</v>
      </c>
      <c r="ET329">
        <v>0.01999661111111111</v>
      </c>
      <c r="EU329">
        <v>0</v>
      </c>
      <c r="EV329">
        <v>863.0501851851851</v>
      </c>
      <c r="EW329">
        <v>5.00078</v>
      </c>
      <c r="EX329">
        <v>16695.0037037037</v>
      </c>
      <c r="EY329">
        <v>16379.71481481481</v>
      </c>
      <c r="EZ329">
        <v>39.0158888888889</v>
      </c>
      <c r="FA329">
        <v>39.759</v>
      </c>
      <c r="FB329">
        <v>39.11766666666667</v>
      </c>
      <c r="FC329">
        <v>39.52518518518518</v>
      </c>
      <c r="FD329">
        <v>40.34714814814815</v>
      </c>
      <c r="FE329">
        <v>1955.117777777778</v>
      </c>
      <c r="FF329">
        <v>39.89000000000001</v>
      </c>
      <c r="FG329">
        <v>0</v>
      </c>
      <c r="FH329">
        <v>1759082462</v>
      </c>
      <c r="FI329">
        <v>0</v>
      </c>
      <c r="FJ329">
        <v>863.07996</v>
      </c>
      <c r="FK329">
        <v>14.40553841827797</v>
      </c>
      <c r="FL329">
        <v>256.8538457555857</v>
      </c>
      <c r="FM329">
        <v>16694.96</v>
      </c>
      <c r="FN329">
        <v>15</v>
      </c>
      <c r="FO329">
        <v>0</v>
      </c>
      <c r="FP329" t="s">
        <v>439</v>
      </c>
      <c r="FQ329">
        <v>1746989605.5</v>
      </c>
      <c r="FR329">
        <v>1746989593.5</v>
      </c>
      <c r="FS329">
        <v>0</v>
      </c>
      <c r="FT329">
        <v>-0.274</v>
      </c>
      <c r="FU329">
        <v>-0.002</v>
      </c>
      <c r="FV329">
        <v>2.549</v>
      </c>
      <c r="FW329">
        <v>0.129</v>
      </c>
      <c r="FX329">
        <v>420</v>
      </c>
      <c r="FY329">
        <v>17</v>
      </c>
      <c r="FZ329">
        <v>0.02</v>
      </c>
      <c r="GA329">
        <v>0.04</v>
      </c>
      <c r="GB329">
        <v>15.28055</v>
      </c>
      <c r="GC329">
        <v>16.21607729831143</v>
      </c>
      <c r="GD329">
        <v>1.56065734868356</v>
      </c>
      <c r="GE329">
        <v>0</v>
      </c>
      <c r="GF329">
        <v>862.5787352941177</v>
      </c>
      <c r="GG329">
        <v>12.31708173394816</v>
      </c>
      <c r="GH329">
        <v>1.258469666110003</v>
      </c>
      <c r="GI329">
        <v>0</v>
      </c>
      <c r="GJ329">
        <v>7.69184875</v>
      </c>
      <c r="GK329">
        <v>0.1301974108818074</v>
      </c>
      <c r="GL329">
        <v>0.01753666262256027</v>
      </c>
      <c r="GM329">
        <v>0</v>
      </c>
      <c r="GN329">
        <v>0</v>
      </c>
      <c r="GO329">
        <v>3</v>
      </c>
      <c r="GP329" t="s">
        <v>458</v>
      </c>
      <c r="GQ329">
        <v>3.10101</v>
      </c>
      <c r="GR329">
        <v>2.7251</v>
      </c>
      <c r="GS329">
        <v>0.0247451</v>
      </c>
      <c r="GT329">
        <v>0.0200492</v>
      </c>
      <c r="GU329">
        <v>0.106843</v>
      </c>
      <c r="GV329">
        <v>0.0817648</v>
      </c>
      <c r="GW329">
        <v>25493.5</v>
      </c>
      <c r="GX329">
        <v>23290.3</v>
      </c>
      <c r="GY329">
        <v>26703.8</v>
      </c>
      <c r="GZ329">
        <v>23988.6</v>
      </c>
      <c r="HA329">
        <v>38150.5</v>
      </c>
      <c r="HB329">
        <v>32568.8</v>
      </c>
      <c r="HC329">
        <v>46628.4</v>
      </c>
      <c r="HD329">
        <v>37963.9</v>
      </c>
      <c r="HE329">
        <v>1.87713</v>
      </c>
      <c r="HF329">
        <v>1.86192</v>
      </c>
      <c r="HG329">
        <v>0.08936230000000001</v>
      </c>
      <c r="HH329">
        <v>0</v>
      </c>
      <c r="HI329">
        <v>28.5548</v>
      </c>
      <c r="HJ329">
        <v>999.9</v>
      </c>
      <c r="HK329">
        <v>40.3</v>
      </c>
      <c r="HL329">
        <v>31.8</v>
      </c>
      <c r="HM329">
        <v>20.9455</v>
      </c>
      <c r="HN329">
        <v>61.3537</v>
      </c>
      <c r="HO329">
        <v>22.7043</v>
      </c>
      <c r="HP329">
        <v>1</v>
      </c>
      <c r="HQ329">
        <v>0.102586</v>
      </c>
      <c r="HR329">
        <v>-0.75503</v>
      </c>
      <c r="HS329">
        <v>20.2793</v>
      </c>
      <c r="HT329">
        <v>5.21145</v>
      </c>
      <c r="HU329">
        <v>11.9787</v>
      </c>
      <c r="HV329">
        <v>4.96325</v>
      </c>
      <c r="HW329">
        <v>3.27453</v>
      </c>
      <c r="HX329">
        <v>9999</v>
      </c>
      <c r="HY329">
        <v>9999</v>
      </c>
      <c r="HZ329">
        <v>9999</v>
      </c>
      <c r="IA329">
        <v>33.6</v>
      </c>
      <c r="IB329">
        <v>1.86399</v>
      </c>
      <c r="IC329">
        <v>1.86014</v>
      </c>
      <c r="ID329">
        <v>1.85837</v>
      </c>
      <c r="IE329">
        <v>1.85974</v>
      </c>
      <c r="IF329">
        <v>1.85989</v>
      </c>
      <c r="IG329">
        <v>1.85837</v>
      </c>
      <c r="IH329">
        <v>1.85745</v>
      </c>
      <c r="II329">
        <v>1.85242</v>
      </c>
      <c r="IJ329">
        <v>0</v>
      </c>
      <c r="IK329">
        <v>0</v>
      </c>
      <c r="IL329">
        <v>0</v>
      </c>
      <c r="IM329">
        <v>0</v>
      </c>
      <c r="IN329" t="s">
        <v>441</v>
      </c>
      <c r="IO329" t="s">
        <v>442</v>
      </c>
      <c r="IP329" t="s">
        <v>443</v>
      </c>
      <c r="IQ329" t="s">
        <v>443</v>
      </c>
      <c r="IR329" t="s">
        <v>443</v>
      </c>
      <c r="IS329" t="s">
        <v>443</v>
      </c>
      <c r="IT329">
        <v>0</v>
      </c>
      <c r="IU329">
        <v>100</v>
      </c>
      <c r="IV329">
        <v>100</v>
      </c>
      <c r="IW329">
        <v>-0.883</v>
      </c>
      <c r="IX329">
        <v>0.3277</v>
      </c>
      <c r="IY329">
        <v>-0.819046093373875</v>
      </c>
      <c r="IZ329">
        <v>-0.0008311593448893811</v>
      </c>
      <c r="JA329">
        <v>1.768286430498992E-06</v>
      </c>
      <c r="JB329">
        <v>-5.176383660599935E-10</v>
      </c>
      <c r="JC329">
        <v>0.01793090377665582</v>
      </c>
      <c r="JD329">
        <v>0.002652576625932546</v>
      </c>
      <c r="JE329">
        <v>0.0004569377311329863</v>
      </c>
      <c r="JF329">
        <v>1.003524486243527E-07</v>
      </c>
      <c r="JG329">
        <v>2</v>
      </c>
      <c r="JH329">
        <v>1975</v>
      </c>
      <c r="JI329">
        <v>1</v>
      </c>
      <c r="JJ329">
        <v>26</v>
      </c>
      <c r="JK329">
        <v>201547.7</v>
      </c>
      <c r="JL329">
        <v>201547.9</v>
      </c>
      <c r="JM329">
        <v>0.279541</v>
      </c>
      <c r="JN329">
        <v>2.67578</v>
      </c>
      <c r="JO329">
        <v>1.49658</v>
      </c>
      <c r="JP329">
        <v>2.34375</v>
      </c>
      <c r="JQ329">
        <v>1.54907</v>
      </c>
      <c r="JR329">
        <v>2.45117</v>
      </c>
      <c r="JS329">
        <v>36.0113</v>
      </c>
      <c r="JT329">
        <v>24.1838</v>
      </c>
      <c r="JU329">
        <v>18</v>
      </c>
      <c r="JV329">
        <v>485.134</v>
      </c>
      <c r="JW329">
        <v>490.44</v>
      </c>
      <c r="JX329">
        <v>29.2816</v>
      </c>
      <c r="JY329">
        <v>28.6193</v>
      </c>
      <c r="JZ329">
        <v>30.0001</v>
      </c>
      <c r="KA329">
        <v>28.8696</v>
      </c>
      <c r="KB329">
        <v>28.8763</v>
      </c>
      <c r="KC329">
        <v>5.69907</v>
      </c>
      <c r="KD329">
        <v>21.6744</v>
      </c>
      <c r="KE329">
        <v>54.6408</v>
      </c>
      <c r="KF329">
        <v>29.2754</v>
      </c>
      <c r="KG329">
        <v>52.7624</v>
      </c>
      <c r="KH329">
        <v>15.9558</v>
      </c>
      <c r="KI329">
        <v>101.951</v>
      </c>
      <c r="KJ329">
        <v>91.54430000000001</v>
      </c>
    </row>
    <row r="330" spans="1:296">
      <c r="A330">
        <v>312</v>
      </c>
      <c r="B330">
        <v>1759082475</v>
      </c>
      <c r="C330">
        <v>9391.900000095367</v>
      </c>
      <c r="D330" t="s">
        <v>1070</v>
      </c>
      <c r="E330" t="s">
        <v>1071</v>
      </c>
      <c r="F330">
        <v>5</v>
      </c>
      <c r="G330" t="s">
        <v>1025</v>
      </c>
      <c r="H330">
        <v>1759082467.214286</v>
      </c>
      <c r="I330">
        <f>(J330)/1000</f>
        <v>0</v>
      </c>
      <c r="J330">
        <f>IF(DO330, AM330, AG330)</f>
        <v>0</v>
      </c>
      <c r="K330">
        <f>IF(DO330, AH330, AF330)</f>
        <v>0</v>
      </c>
      <c r="L330">
        <f>DQ330 - IF(AT330&gt;1, K330*DK330*100.0/(AV330), 0)</f>
        <v>0</v>
      </c>
      <c r="M330">
        <f>((S330-I330/2)*L330-K330)/(S330+I330/2)</f>
        <v>0</v>
      </c>
      <c r="N330">
        <f>M330*(DX330+DY330)/1000.0</f>
        <v>0</v>
      </c>
      <c r="O330">
        <f>(DQ330 - IF(AT330&gt;1, K330*DK330*100.0/(AV330), 0))*(DX330+DY330)/1000.0</f>
        <v>0</v>
      </c>
      <c r="P330">
        <f>2.0/((1/R330-1/Q330)+SIGN(R330)*SQRT((1/R330-1/Q330)*(1/R330-1/Q330) + 4*DL330/((DL330+1)*(DL330+1))*(2*1/R330*1/Q330-1/Q330*1/Q330)))</f>
        <v>0</v>
      </c>
      <c r="Q330">
        <f>IF(LEFT(DM330,1)&lt;&gt;"0",IF(LEFT(DM330,1)="1",3.0,DN330),$D$5+$E$5*(EE330*DX330/($K$5*1000))+$F$5*(EE330*DX330/($K$5*1000))*MAX(MIN(DK330,$J$5),$I$5)*MAX(MIN(DK330,$J$5),$I$5)+$G$5*MAX(MIN(DK330,$J$5),$I$5)*(EE330*DX330/($K$5*1000))+$H$5*(EE330*DX330/($K$5*1000))*(EE330*DX330/($K$5*1000)))</f>
        <v>0</v>
      </c>
      <c r="R330">
        <f>I330*(1000-(1000*0.61365*exp(17.502*V330/(240.97+V330))/(DX330+DY330)+DS330)/2)/(1000*0.61365*exp(17.502*V330/(240.97+V330))/(DX330+DY330)-DS330)</f>
        <v>0</v>
      </c>
      <c r="S330">
        <f>1/((DL330+1)/(P330/1.6)+1/(Q330/1.37)) + DL330/((DL330+1)/(P330/1.6) + DL330/(Q330/1.37))</f>
        <v>0</v>
      </c>
      <c r="T330">
        <f>(DG330*DJ330)</f>
        <v>0</v>
      </c>
      <c r="U330">
        <f>(DZ330+(T330+2*0.95*5.67E-8*(((DZ330+$B$9)+273)^4-(DZ330+273)^4)-44100*I330)/(1.84*29.3*Q330+8*0.95*5.67E-8*(DZ330+273)^3))</f>
        <v>0</v>
      </c>
      <c r="V330">
        <f>($C$9*EA330+$D$9*EB330+$E$9*U330)</f>
        <v>0</v>
      </c>
      <c r="W330">
        <f>0.61365*exp(17.502*V330/(240.97+V330))</f>
        <v>0</v>
      </c>
      <c r="X330">
        <f>(Y330/Z330*100)</f>
        <v>0</v>
      </c>
      <c r="Y330">
        <f>DS330*(DX330+DY330)/1000</f>
        <v>0</v>
      </c>
      <c r="Z330">
        <f>0.61365*exp(17.502*DZ330/(240.97+DZ330))</f>
        <v>0</v>
      </c>
      <c r="AA330">
        <f>(W330-DS330*(DX330+DY330)/1000)</f>
        <v>0</v>
      </c>
      <c r="AB330">
        <f>(-I330*44100)</f>
        <v>0</v>
      </c>
      <c r="AC330">
        <f>2*29.3*Q330*0.92*(DZ330-V330)</f>
        <v>0</v>
      </c>
      <c r="AD330">
        <f>2*0.95*5.67E-8*(((DZ330+$B$9)+273)^4-(V330+273)^4)</f>
        <v>0</v>
      </c>
      <c r="AE330">
        <f>T330+AD330+AB330+AC330</f>
        <v>0</v>
      </c>
      <c r="AF330">
        <f>DW330*AT330*(DR330-DQ330*(1000-AT330*DT330)/(1000-AT330*DS330))/(100*DK330)</f>
        <v>0</v>
      </c>
      <c r="AG330">
        <f>1000*DW330*AT330*(DS330-DT330)/(100*DK330*(1000-AT330*DS330))</f>
        <v>0</v>
      </c>
      <c r="AH330">
        <f>(AI330 - AJ330 - DX330*1E3/(8.314*(DZ330+273.15)) * AL330/DW330 * AK330) * DW330/(100*DK330) * (1000 - DT330)/1000</f>
        <v>0</v>
      </c>
      <c r="AI330">
        <v>71.97407409684175</v>
      </c>
      <c r="AJ330">
        <v>83.44749696969697</v>
      </c>
      <c r="AK330">
        <v>-3.117841018802224</v>
      </c>
      <c r="AL330">
        <v>65.0844976434511</v>
      </c>
      <c r="AM330">
        <f>(AO330 - AN330 + DX330*1E3/(8.314*(DZ330+273.15)) * AQ330/DW330 * AP330) * DW330/(100*DK330) * 1000/(1000 - AO330)</f>
        <v>0</v>
      </c>
      <c r="AN330">
        <v>15.88252530666666</v>
      </c>
      <c r="AO330">
        <v>23.57028303030303</v>
      </c>
      <c r="AP330">
        <v>4.509016829861108E-06</v>
      </c>
      <c r="AQ330">
        <v>105.27</v>
      </c>
      <c r="AR330">
        <v>0</v>
      </c>
      <c r="AS330">
        <v>0</v>
      </c>
      <c r="AT330">
        <f>IF(AR330*$H$15&gt;=AV330,1.0,(AV330/(AV330-AR330*$H$15)))</f>
        <v>0</v>
      </c>
      <c r="AU330">
        <f>(AT330-1)*100</f>
        <v>0</v>
      </c>
      <c r="AV330">
        <f>MAX(0,($B$15+$C$15*EE330)/(1+$D$15*EE330)*DX330/(DZ330+273)*$E$15)</f>
        <v>0</v>
      </c>
      <c r="AW330" t="s">
        <v>437</v>
      </c>
      <c r="AX330" t="s">
        <v>437</v>
      </c>
      <c r="AY330">
        <v>0</v>
      </c>
      <c r="AZ330">
        <v>0</v>
      </c>
      <c r="BA330">
        <f>1-AY330/AZ330</f>
        <v>0</v>
      </c>
      <c r="BB330">
        <v>0</v>
      </c>
      <c r="BC330" t="s">
        <v>437</v>
      </c>
      <c r="BD330" t="s">
        <v>437</v>
      </c>
      <c r="BE330">
        <v>0</v>
      </c>
      <c r="BF330">
        <v>0</v>
      </c>
      <c r="BG330">
        <f>1-BE330/BF330</f>
        <v>0</v>
      </c>
      <c r="BH330">
        <v>0.5</v>
      </c>
      <c r="BI330">
        <f>DH330</f>
        <v>0</v>
      </c>
      <c r="BJ330">
        <f>K330</f>
        <v>0</v>
      </c>
      <c r="BK330">
        <f>BG330*BH330*BI330</f>
        <v>0</v>
      </c>
      <c r="BL330">
        <f>(BJ330-BB330)/BI330</f>
        <v>0</v>
      </c>
      <c r="BM330">
        <f>(AZ330-BF330)/BF330</f>
        <v>0</v>
      </c>
      <c r="BN330">
        <f>AY330/(BA330+AY330/BF330)</f>
        <v>0</v>
      </c>
      <c r="BO330" t="s">
        <v>437</v>
      </c>
      <c r="BP330">
        <v>0</v>
      </c>
      <c r="BQ330">
        <f>IF(BP330&lt;&gt;0, BP330, BN330)</f>
        <v>0</v>
      </c>
      <c r="BR330">
        <f>1-BQ330/BF330</f>
        <v>0</v>
      </c>
      <c r="BS330">
        <f>(BF330-BE330)/(BF330-BQ330)</f>
        <v>0</v>
      </c>
      <c r="BT330">
        <f>(AZ330-BF330)/(AZ330-BQ330)</f>
        <v>0</v>
      </c>
      <c r="BU330">
        <f>(BF330-BE330)/(BF330-AY330)</f>
        <v>0</v>
      </c>
      <c r="BV330">
        <f>(AZ330-BF330)/(AZ330-AY330)</f>
        <v>0</v>
      </c>
      <c r="BW330">
        <f>(BS330*BQ330/BE330)</f>
        <v>0</v>
      </c>
      <c r="BX330">
        <f>(1-BW330)</f>
        <v>0</v>
      </c>
      <c r="DG330">
        <f>$B$13*EF330+$C$13*EG330+$F$13*ER330*(1-EU330)</f>
        <v>0</v>
      </c>
      <c r="DH330">
        <f>DG330*DI330</f>
        <v>0</v>
      </c>
      <c r="DI330">
        <f>($B$13*$D$11+$C$13*$D$11+$F$13*((FE330+EW330)/MAX(FE330+EW330+FF330, 0.1)*$I$11+FF330/MAX(FE330+EW330+FF330, 0.1)*$J$11))/($B$13+$C$13+$F$13)</f>
        <v>0</v>
      </c>
      <c r="DJ330">
        <f>($B$13*$K$11+$C$13*$K$11+$F$13*((FE330+EW330)/MAX(FE330+EW330+FF330, 0.1)*$P$11+FF330/MAX(FE330+EW330+FF330, 0.1)*$Q$11))/($B$13+$C$13+$F$13)</f>
        <v>0</v>
      </c>
      <c r="DK330">
        <v>5.36</v>
      </c>
      <c r="DL330">
        <v>0.5</v>
      </c>
      <c r="DM330" t="s">
        <v>438</v>
      </c>
      <c r="DN330">
        <v>2</v>
      </c>
      <c r="DO330" t="b">
        <v>1</v>
      </c>
      <c r="DP330">
        <v>1759082467.214286</v>
      </c>
      <c r="DQ330">
        <v>103.6867214285714</v>
      </c>
      <c r="DR330">
        <v>86.42848214285716</v>
      </c>
      <c r="DS330">
        <v>23.57164285714285</v>
      </c>
      <c r="DT330">
        <v>15.87078214285715</v>
      </c>
      <c r="DU330">
        <v>104.5737357142857</v>
      </c>
      <c r="DV330">
        <v>23.24393214285714</v>
      </c>
      <c r="DW330">
        <v>499.89525</v>
      </c>
      <c r="DX330">
        <v>90.84363928571429</v>
      </c>
      <c r="DY330">
        <v>0.06690709642857144</v>
      </c>
      <c r="DZ330">
        <v>30.14756785714286</v>
      </c>
      <c r="EA330">
        <v>30.01094285714286</v>
      </c>
      <c r="EB330">
        <v>999.9000000000002</v>
      </c>
      <c r="EC330">
        <v>0</v>
      </c>
      <c r="ED330">
        <v>0</v>
      </c>
      <c r="EE330">
        <v>10001.38392857143</v>
      </c>
      <c r="EF330">
        <v>0</v>
      </c>
      <c r="EG330">
        <v>11.141</v>
      </c>
      <c r="EH330">
        <v>17.25832142857143</v>
      </c>
      <c r="EI330">
        <v>106.1899071428571</v>
      </c>
      <c r="EJ330">
        <v>87.82210714285715</v>
      </c>
      <c r="EK330">
        <v>7.700869285714286</v>
      </c>
      <c r="EL330">
        <v>86.42848214285716</v>
      </c>
      <c r="EM330">
        <v>15.87078214285715</v>
      </c>
      <c r="EN330">
        <v>2.141334642857143</v>
      </c>
      <c r="EO330">
        <v>1.441761785714286</v>
      </c>
      <c r="EP330">
        <v>18.53004285714286</v>
      </c>
      <c r="EQ330">
        <v>12.36410714285714</v>
      </c>
      <c r="ER330">
        <v>2000.008571428572</v>
      </c>
      <c r="ES330">
        <v>0.9800037499999998</v>
      </c>
      <c r="ET330">
        <v>0.01999653214285714</v>
      </c>
      <c r="EU330">
        <v>0</v>
      </c>
      <c r="EV330">
        <v>864.3460357142857</v>
      </c>
      <c r="EW330">
        <v>5.00078</v>
      </c>
      <c r="EX330">
        <v>16717.35357142857</v>
      </c>
      <c r="EY330">
        <v>16379.73214285714</v>
      </c>
      <c r="EZ330">
        <v>39.01085714285715</v>
      </c>
      <c r="FA330">
        <v>39.76532142857142</v>
      </c>
      <c r="FB330">
        <v>39.11121428571428</v>
      </c>
      <c r="FC330">
        <v>39.53982142857142</v>
      </c>
      <c r="FD330">
        <v>40.33689285714286</v>
      </c>
      <c r="FE330">
        <v>1955.118571428571</v>
      </c>
      <c r="FF330">
        <v>39.89000000000001</v>
      </c>
      <c r="FG330">
        <v>0</v>
      </c>
      <c r="FH330">
        <v>1759082467.4</v>
      </c>
      <c r="FI330">
        <v>0</v>
      </c>
      <c r="FJ330">
        <v>864.4527307692307</v>
      </c>
      <c r="FK330">
        <v>17.94608546399282</v>
      </c>
      <c r="FL330">
        <v>317.7367521516344</v>
      </c>
      <c r="FM330">
        <v>16719.33076923077</v>
      </c>
      <c r="FN330">
        <v>15</v>
      </c>
      <c r="FO330">
        <v>0</v>
      </c>
      <c r="FP330" t="s">
        <v>439</v>
      </c>
      <c r="FQ330">
        <v>1746989605.5</v>
      </c>
      <c r="FR330">
        <v>1746989593.5</v>
      </c>
      <c r="FS330">
        <v>0</v>
      </c>
      <c r="FT330">
        <v>-0.274</v>
      </c>
      <c r="FU330">
        <v>-0.002</v>
      </c>
      <c r="FV330">
        <v>2.549</v>
      </c>
      <c r="FW330">
        <v>0.129</v>
      </c>
      <c r="FX330">
        <v>420</v>
      </c>
      <c r="FY330">
        <v>17</v>
      </c>
      <c r="FZ330">
        <v>0.02</v>
      </c>
      <c r="GA330">
        <v>0.04</v>
      </c>
      <c r="GB330">
        <v>16.5881225</v>
      </c>
      <c r="GC330">
        <v>15.83711707317071</v>
      </c>
      <c r="GD330">
        <v>1.525602078604952</v>
      </c>
      <c r="GE330">
        <v>0</v>
      </c>
      <c r="GF330">
        <v>863.6907352941175</v>
      </c>
      <c r="GG330">
        <v>15.93987775894547</v>
      </c>
      <c r="GH330">
        <v>1.595157180321363</v>
      </c>
      <c r="GI330">
        <v>0</v>
      </c>
      <c r="GJ330">
        <v>7.696331499999999</v>
      </c>
      <c r="GK330">
        <v>0.007160375234509073</v>
      </c>
      <c r="GL330">
        <v>0.01408319540267771</v>
      </c>
      <c r="GM330">
        <v>1</v>
      </c>
      <c r="GN330">
        <v>1</v>
      </c>
      <c r="GO330">
        <v>3</v>
      </c>
      <c r="GP330" t="s">
        <v>455</v>
      </c>
      <c r="GQ330">
        <v>3.10121</v>
      </c>
      <c r="GR330">
        <v>2.72543</v>
      </c>
      <c r="GS330">
        <v>0.0209972</v>
      </c>
      <c r="GT330">
        <v>0.0159316</v>
      </c>
      <c r="GU330">
        <v>0.106855</v>
      </c>
      <c r="GV330">
        <v>0.081844</v>
      </c>
      <c r="GW330">
        <v>25591.4</v>
      </c>
      <c r="GX330">
        <v>23388.2</v>
      </c>
      <c r="GY330">
        <v>26703.7</v>
      </c>
      <c r="GZ330">
        <v>23988.8</v>
      </c>
      <c r="HA330">
        <v>38149.4</v>
      </c>
      <c r="HB330">
        <v>32565.6</v>
      </c>
      <c r="HC330">
        <v>46628.3</v>
      </c>
      <c r="HD330">
        <v>37964.1</v>
      </c>
      <c r="HE330">
        <v>1.87715</v>
      </c>
      <c r="HF330">
        <v>1.8617</v>
      </c>
      <c r="HG330">
        <v>0.0891723</v>
      </c>
      <c r="HH330">
        <v>0</v>
      </c>
      <c r="HI330">
        <v>28.5531</v>
      </c>
      <c r="HJ330">
        <v>999.9</v>
      </c>
      <c r="HK330">
        <v>40.3</v>
      </c>
      <c r="HL330">
        <v>31.8</v>
      </c>
      <c r="HM330">
        <v>20.9461</v>
      </c>
      <c r="HN330">
        <v>61.1537</v>
      </c>
      <c r="HO330">
        <v>22.48</v>
      </c>
      <c r="HP330">
        <v>1</v>
      </c>
      <c r="HQ330">
        <v>0.102622</v>
      </c>
      <c r="HR330">
        <v>-0.75064</v>
      </c>
      <c r="HS330">
        <v>20.2793</v>
      </c>
      <c r="HT330">
        <v>5.2119</v>
      </c>
      <c r="HU330">
        <v>11.98</v>
      </c>
      <c r="HV330">
        <v>4.96345</v>
      </c>
      <c r="HW330">
        <v>3.27455</v>
      </c>
      <c r="HX330">
        <v>9999</v>
      </c>
      <c r="HY330">
        <v>9999</v>
      </c>
      <c r="HZ330">
        <v>9999</v>
      </c>
      <c r="IA330">
        <v>33.6</v>
      </c>
      <c r="IB330">
        <v>1.86399</v>
      </c>
      <c r="IC330">
        <v>1.86016</v>
      </c>
      <c r="ID330">
        <v>1.85839</v>
      </c>
      <c r="IE330">
        <v>1.85974</v>
      </c>
      <c r="IF330">
        <v>1.85989</v>
      </c>
      <c r="IG330">
        <v>1.85838</v>
      </c>
      <c r="IH330">
        <v>1.85744</v>
      </c>
      <c r="II330">
        <v>1.85242</v>
      </c>
      <c r="IJ330">
        <v>0</v>
      </c>
      <c r="IK330">
        <v>0</v>
      </c>
      <c r="IL330">
        <v>0</v>
      </c>
      <c r="IM330">
        <v>0</v>
      </c>
      <c r="IN330" t="s">
        <v>441</v>
      </c>
      <c r="IO330" t="s">
        <v>442</v>
      </c>
      <c r="IP330" t="s">
        <v>443</v>
      </c>
      <c r="IQ330" t="s">
        <v>443</v>
      </c>
      <c r="IR330" t="s">
        <v>443</v>
      </c>
      <c r="IS330" t="s">
        <v>443</v>
      </c>
      <c r="IT330">
        <v>0</v>
      </c>
      <c r="IU330">
        <v>100</v>
      </c>
      <c r="IV330">
        <v>100</v>
      </c>
      <c r="IW330">
        <v>-0.875</v>
      </c>
      <c r="IX330">
        <v>0.3277</v>
      </c>
      <c r="IY330">
        <v>-0.819046093373875</v>
      </c>
      <c r="IZ330">
        <v>-0.0008311593448893811</v>
      </c>
      <c r="JA330">
        <v>1.768286430498992E-06</v>
      </c>
      <c r="JB330">
        <v>-5.176383660599935E-10</v>
      </c>
      <c r="JC330">
        <v>0.01793090377665582</v>
      </c>
      <c r="JD330">
        <v>0.002652576625932546</v>
      </c>
      <c r="JE330">
        <v>0.0004569377311329863</v>
      </c>
      <c r="JF330">
        <v>1.003524486243527E-07</v>
      </c>
      <c r="JG330">
        <v>2</v>
      </c>
      <c r="JH330">
        <v>1975</v>
      </c>
      <c r="JI330">
        <v>1</v>
      </c>
      <c r="JJ330">
        <v>26</v>
      </c>
      <c r="JK330">
        <v>201547.8</v>
      </c>
      <c r="JL330">
        <v>201548</v>
      </c>
      <c r="JM330">
        <v>0.236816</v>
      </c>
      <c r="JN330">
        <v>2.69409</v>
      </c>
      <c r="JO330">
        <v>1.49658</v>
      </c>
      <c r="JP330">
        <v>2.34375</v>
      </c>
      <c r="JQ330">
        <v>1.54907</v>
      </c>
      <c r="JR330">
        <v>2.35352</v>
      </c>
      <c r="JS330">
        <v>36.0113</v>
      </c>
      <c r="JT330">
        <v>24.1663</v>
      </c>
      <c r="JU330">
        <v>18</v>
      </c>
      <c r="JV330">
        <v>485.148</v>
      </c>
      <c r="JW330">
        <v>490.287</v>
      </c>
      <c r="JX330">
        <v>29.2687</v>
      </c>
      <c r="JY330">
        <v>28.6207</v>
      </c>
      <c r="JZ330">
        <v>30.0001</v>
      </c>
      <c r="KA330">
        <v>28.8696</v>
      </c>
      <c r="KB330">
        <v>28.8757</v>
      </c>
      <c r="KC330">
        <v>4.82526</v>
      </c>
      <c r="KD330">
        <v>21.6744</v>
      </c>
      <c r="KE330">
        <v>54.6408</v>
      </c>
      <c r="KF330">
        <v>29.2634</v>
      </c>
      <c r="KG330">
        <v>32.7262</v>
      </c>
      <c r="KH330">
        <v>15.9558</v>
      </c>
      <c r="KI330">
        <v>101.951</v>
      </c>
      <c r="KJ330">
        <v>91.5446</v>
      </c>
    </row>
    <row r="331" spans="1:296">
      <c r="A331">
        <v>313</v>
      </c>
      <c r="B331">
        <v>1759082572</v>
      </c>
      <c r="C331">
        <v>9488.900000095367</v>
      </c>
      <c r="D331" t="s">
        <v>1072</v>
      </c>
      <c r="E331" t="s">
        <v>1073</v>
      </c>
      <c r="F331">
        <v>5</v>
      </c>
      <c r="G331" t="s">
        <v>1025</v>
      </c>
      <c r="H331">
        <v>1759082564</v>
      </c>
      <c r="I331">
        <f>(J331)/1000</f>
        <v>0</v>
      </c>
      <c r="J331">
        <f>IF(DO331, AM331, AG331)</f>
        <v>0</v>
      </c>
      <c r="K331">
        <f>IF(DO331, AH331, AF331)</f>
        <v>0</v>
      </c>
      <c r="L331">
        <f>DQ331 - IF(AT331&gt;1, K331*DK331*100.0/(AV331), 0)</f>
        <v>0</v>
      </c>
      <c r="M331">
        <f>((S331-I331/2)*L331-K331)/(S331+I331/2)</f>
        <v>0</v>
      </c>
      <c r="N331">
        <f>M331*(DX331+DY331)/1000.0</f>
        <v>0</v>
      </c>
      <c r="O331">
        <f>(DQ331 - IF(AT331&gt;1, K331*DK331*100.0/(AV331), 0))*(DX331+DY331)/1000.0</f>
        <v>0</v>
      </c>
      <c r="P331">
        <f>2.0/((1/R331-1/Q331)+SIGN(R331)*SQRT((1/R331-1/Q331)*(1/R331-1/Q331) + 4*DL331/((DL331+1)*(DL331+1))*(2*1/R331*1/Q331-1/Q331*1/Q331)))</f>
        <v>0</v>
      </c>
      <c r="Q331">
        <f>IF(LEFT(DM331,1)&lt;&gt;"0",IF(LEFT(DM331,1)="1",3.0,DN331),$D$5+$E$5*(EE331*DX331/($K$5*1000))+$F$5*(EE331*DX331/($K$5*1000))*MAX(MIN(DK331,$J$5),$I$5)*MAX(MIN(DK331,$J$5),$I$5)+$G$5*MAX(MIN(DK331,$J$5),$I$5)*(EE331*DX331/($K$5*1000))+$H$5*(EE331*DX331/($K$5*1000))*(EE331*DX331/($K$5*1000)))</f>
        <v>0</v>
      </c>
      <c r="R331">
        <f>I331*(1000-(1000*0.61365*exp(17.502*V331/(240.97+V331))/(DX331+DY331)+DS331)/2)/(1000*0.61365*exp(17.502*V331/(240.97+V331))/(DX331+DY331)-DS331)</f>
        <v>0</v>
      </c>
      <c r="S331">
        <f>1/((DL331+1)/(P331/1.6)+1/(Q331/1.37)) + DL331/((DL331+1)/(P331/1.6) + DL331/(Q331/1.37))</f>
        <v>0</v>
      </c>
      <c r="T331">
        <f>(DG331*DJ331)</f>
        <v>0</v>
      </c>
      <c r="U331">
        <f>(DZ331+(T331+2*0.95*5.67E-8*(((DZ331+$B$9)+273)^4-(DZ331+273)^4)-44100*I331)/(1.84*29.3*Q331+8*0.95*5.67E-8*(DZ331+273)^3))</f>
        <v>0</v>
      </c>
      <c r="V331">
        <f>($C$9*EA331+$D$9*EB331+$E$9*U331)</f>
        <v>0</v>
      </c>
      <c r="W331">
        <f>0.61365*exp(17.502*V331/(240.97+V331))</f>
        <v>0</v>
      </c>
      <c r="X331">
        <f>(Y331/Z331*100)</f>
        <v>0</v>
      </c>
      <c r="Y331">
        <f>DS331*(DX331+DY331)/1000</f>
        <v>0</v>
      </c>
      <c r="Z331">
        <f>0.61365*exp(17.502*DZ331/(240.97+DZ331))</f>
        <v>0</v>
      </c>
      <c r="AA331">
        <f>(W331-DS331*(DX331+DY331)/1000)</f>
        <v>0</v>
      </c>
      <c r="AB331">
        <f>(-I331*44100)</f>
        <v>0</v>
      </c>
      <c r="AC331">
        <f>2*29.3*Q331*0.92*(DZ331-V331)</f>
        <v>0</v>
      </c>
      <c r="AD331">
        <f>2*0.95*5.67E-8*(((DZ331+$B$9)+273)^4-(V331+273)^4)</f>
        <v>0</v>
      </c>
      <c r="AE331">
        <f>T331+AD331+AB331+AC331</f>
        <v>0</v>
      </c>
      <c r="AF331">
        <f>DW331*AT331*(DR331-DQ331*(1000-AT331*DT331)/(1000-AT331*DS331))/(100*DK331)</f>
        <v>0</v>
      </c>
      <c r="AG331">
        <f>1000*DW331*AT331*(DS331-DT331)/(100*DK331*(1000-AT331*DS331))</f>
        <v>0</v>
      </c>
      <c r="AH331">
        <f>(AI331 - AJ331 - DX331*1E3/(8.314*(DZ331+273.15)) * AL331/DW331 * AK331) * DW331/(100*DK331) * (1000 - DT331)/1000</f>
        <v>0</v>
      </c>
      <c r="AI331">
        <v>427.2546574452831</v>
      </c>
      <c r="AJ331">
        <v>401.9588484848485</v>
      </c>
      <c r="AK331">
        <v>0.0001580585145840478</v>
      </c>
      <c r="AL331">
        <v>65.0844976434511</v>
      </c>
      <c r="AM331">
        <f>(AO331 - AN331 + DX331*1E3/(8.314*(DZ331+273.15)) * AQ331/DW331 * AP331) * DW331/(100*DK331) * 1000/(1000 - AO331)</f>
        <v>0</v>
      </c>
      <c r="AN331">
        <v>15.84909018666666</v>
      </c>
      <c r="AO331">
        <v>23.64922242424242</v>
      </c>
      <c r="AP331">
        <v>0.0007205974025964749</v>
      </c>
      <c r="AQ331">
        <v>105.27</v>
      </c>
      <c r="AR331">
        <v>0</v>
      </c>
      <c r="AS331">
        <v>0</v>
      </c>
      <c r="AT331">
        <f>IF(AR331*$H$15&gt;=AV331,1.0,(AV331/(AV331-AR331*$H$15)))</f>
        <v>0</v>
      </c>
      <c r="AU331">
        <f>(AT331-1)*100</f>
        <v>0</v>
      </c>
      <c r="AV331">
        <f>MAX(0,($B$15+$C$15*EE331)/(1+$D$15*EE331)*DX331/(DZ331+273)*$E$15)</f>
        <v>0</v>
      </c>
      <c r="AW331" t="s">
        <v>437</v>
      </c>
      <c r="AX331" t="s">
        <v>437</v>
      </c>
      <c r="AY331">
        <v>0</v>
      </c>
      <c r="AZ331">
        <v>0</v>
      </c>
      <c r="BA331">
        <f>1-AY331/AZ331</f>
        <v>0</v>
      </c>
      <c r="BB331">
        <v>0</v>
      </c>
      <c r="BC331" t="s">
        <v>437</v>
      </c>
      <c r="BD331" t="s">
        <v>437</v>
      </c>
      <c r="BE331">
        <v>0</v>
      </c>
      <c r="BF331">
        <v>0</v>
      </c>
      <c r="BG331">
        <f>1-BE331/BF331</f>
        <v>0</v>
      </c>
      <c r="BH331">
        <v>0.5</v>
      </c>
      <c r="BI331">
        <f>DH331</f>
        <v>0</v>
      </c>
      <c r="BJ331">
        <f>K331</f>
        <v>0</v>
      </c>
      <c r="BK331">
        <f>BG331*BH331*BI331</f>
        <v>0</v>
      </c>
      <c r="BL331">
        <f>(BJ331-BB331)/BI331</f>
        <v>0</v>
      </c>
      <c r="BM331">
        <f>(AZ331-BF331)/BF331</f>
        <v>0</v>
      </c>
      <c r="BN331">
        <f>AY331/(BA331+AY331/BF331)</f>
        <v>0</v>
      </c>
      <c r="BO331" t="s">
        <v>437</v>
      </c>
      <c r="BP331">
        <v>0</v>
      </c>
      <c r="BQ331">
        <f>IF(BP331&lt;&gt;0, BP331, BN331)</f>
        <v>0</v>
      </c>
      <c r="BR331">
        <f>1-BQ331/BF331</f>
        <v>0</v>
      </c>
      <c r="BS331">
        <f>(BF331-BE331)/(BF331-BQ331)</f>
        <v>0</v>
      </c>
      <c r="BT331">
        <f>(AZ331-BF331)/(AZ331-BQ331)</f>
        <v>0</v>
      </c>
      <c r="BU331">
        <f>(BF331-BE331)/(BF331-AY331)</f>
        <v>0</v>
      </c>
      <c r="BV331">
        <f>(AZ331-BF331)/(AZ331-AY331)</f>
        <v>0</v>
      </c>
      <c r="BW331">
        <f>(BS331*BQ331/BE331)</f>
        <v>0</v>
      </c>
      <c r="BX331">
        <f>(1-BW331)</f>
        <v>0</v>
      </c>
      <c r="DG331">
        <f>$B$13*EF331+$C$13*EG331+$F$13*ER331*(1-EU331)</f>
        <v>0</v>
      </c>
      <c r="DH331">
        <f>DG331*DI331</f>
        <v>0</v>
      </c>
      <c r="DI331">
        <f>($B$13*$D$11+$C$13*$D$11+$F$13*((FE331+EW331)/MAX(FE331+EW331+FF331, 0.1)*$I$11+FF331/MAX(FE331+EW331+FF331, 0.1)*$J$11))/($B$13+$C$13+$F$13)</f>
        <v>0</v>
      </c>
      <c r="DJ331">
        <f>($B$13*$K$11+$C$13*$K$11+$F$13*((FE331+EW331)/MAX(FE331+EW331+FF331, 0.1)*$P$11+FF331/MAX(FE331+EW331+FF331, 0.1)*$Q$11))/($B$13+$C$13+$F$13)</f>
        <v>0</v>
      </c>
      <c r="DK331">
        <v>5.36</v>
      </c>
      <c r="DL331">
        <v>0.5</v>
      </c>
      <c r="DM331" t="s">
        <v>438</v>
      </c>
      <c r="DN331">
        <v>2</v>
      </c>
      <c r="DO331" t="b">
        <v>1</v>
      </c>
      <c r="DP331">
        <v>1759082564</v>
      </c>
      <c r="DQ331">
        <v>392.5175161290323</v>
      </c>
      <c r="DR331">
        <v>420.4596129032257</v>
      </c>
      <c r="DS331">
        <v>23.62097096774193</v>
      </c>
      <c r="DT331">
        <v>15.83036451612903</v>
      </c>
      <c r="DU331">
        <v>393.4214838709678</v>
      </c>
      <c r="DV331">
        <v>23.2921</v>
      </c>
      <c r="DW331">
        <v>499.9762580645162</v>
      </c>
      <c r="DX331">
        <v>90.83975483870968</v>
      </c>
      <c r="DY331">
        <v>0.06724715483870966</v>
      </c>
      <c r="DZ331">
        <v>30.2139</v>
      </c>
      <c r="EA331">
        <v>29.99971290322581</v>
      </c>
      <c r="EB331">
        <v>999.9000000000003</v>
      </c>
      <c r="EC331">
        <v>0</v>
      </c>
      <c r="ED331">
        <v>0</v>
      </c>
      <c r="EE331">
        <v>9993.793548387095</v>
      </c>
      <c r="EF331">
        <v>0</v>
      </c>
      <c r="EG331">
        <v>11.1107</v>
      </c>
      <c r="EH331">
        <v>-27.94205483870967</v>
      </c>
      <c r="EI331">
        <v>402.0135161290322</v>
      </c>
      <c r="EJ331">
        <v>427.2226774193549</v>
      </c>
      <c r="EK331">
        <v>7.790610322580644</v>
      </c>
      <c r="EL331">
        <v>420.4596129032257</v>
      </c>
      <c r="EM331">
        <v>15.83036451612903</v>
      </c>
      <c r="EN331">
        <v>2.145724193548387</v>
      </c>
      <c r="EO331">
        <v>1.438026451612903</v>
      </c>
      <c r="EP331">
        <v>18.56273225806452</v>
      </c>
      <c r="EQ331">
        <v>12.32465161290323</v>
      </c>
      <c r="ER331">
        <v>2000.007096774193</v>
      </c>
      <c r="ES331">
        <v>0.9800031935483871</v>
      </c>
      <c r="ET331">
        <v>0.01999710322580645</v>
      </c>
      <c r="EU331">
        <v>0</v>
      </c>
      <c r="EV331">
        <v>879.6247419354839</v>
      </c>
      <c r="EW331">
        <v>5.000779999999999</v>
      </c>
      <c r="EX331">
        <v>17026.62903225806</v>
      </c>
      <c r="EY331">
        <v>16379.69677419355</v>
      </c>
      <c r="EZ331">
        <v>38.98358064516128</v>
      </c>
      <c r="FA331">
        <v>39.83638709677418</v>
      </c>
      <c r="FB331">
        <v>39.16916129032257</v>
      </c>
      <c r="FC331">
        <v>39.49590322580644</v>
      </c>
      <c r="FD331">
        <v>40.19541935483871</v>
      </c>
      <c r="FE331">
        <v>1955.117096774193</v>
      </c>
      <c r="FF331">
        <v>39.89000000000002</v>
      </c>
      <c r="FG331">
        <v>0</v>
      </c>
      <c r="FH331">
        <v>1759082564</v>
      </c>
      <c r="FI331">
        <v>0</v>
      </c>
      <c r="FJ331">
        <v>879.808</v>
      </c>
      <c r="FK331">
        <v>21.20738458542032</v>
      </c>
      <c r="FL331">
        <v>403.9615378820321</v>
      </c>
      <c r="FM331">
        <v>17030.292</v>
      </c>
      <c r="FN331">
        <v>15</v>
      </c>
      <c r="FO331">
        <v>0</v>
      </c>
      <c r="FP331" t="s">
        <v>439</v>
      </c>
      <c r="FQ331">
        <v>1746989605.5</v>
      </c>
      <c r="FR331">
        <v>1746989593.5</v>
      </c>
      <c r="FS331">
        <v>0</v>
      </c>
      <c r="FT331">
        <v>-0.274</v>
      </c>
      <c r="FU331">
        <v>-0.002</v>
      </c>
      <c r="FV331">
        <v>2.549</v>
      </c>
      <c r="FW331">
        <v>0.129</v>
      </c>
      <c r="FX331">
        <v>420</v>
      </c>
      <c r="FY331">
        <v>17</v>
      </c>
      <c r="FZ331">
        <v>0.02</v>
      </c>
      <c r="GA331">
        <v>0.04</v>
      </c>
      <c r="GB331">
        <v>-27.93997804878049</v>
      </c>
      <c r="GC331">
        <v>-0.0115944250870984</v>
      </c>
      <c r="GD331">
        <v>0.07894854301995241</v>
      </c>
      <c r="GE331">
        <v>1</v>
      </c>
      <c r="GF331">
        <v>878.517911764706</v>
      </c>
      <c r="GG331">
        <v>23.16621847031157</v>
      </c>
      <c r="GH331">
        <v>2.28950614206808</v>
      </c>
      <c r="GI331">
        <v>0</v>
      </c>
      <c r="GJ331">
        <v>7.798545121951218</v>
      </c>
      <c r="GK331">
        <v>-0.1294488501742005</v>
      </c>
      <c r="GL331">
        <v>0.01790501743577398</v>
      </c>
      <c r="GM331">
        <v>0</v>
      </c>
      <c r="GN331">
        <v>1</v>
      </c>
      <c r="GO331">
        <v>3</v>
      </c>
      <c r="GP331" t="s">
        <v>455</v>
      </c>
      <c r="GQ331">
        <v>3.10103</v>
      </c>
      <c r="GR331">
        <v>2.72523</v>
      </c>
      <c r="GS331">
        <v>0.08406909999999999</v>
      </c>
      <c r="GT331">
        <v>0.08842179999999999</v>
      </c>
      <c r="GU331">
        <v>0.107093</v>
      </c>
      <c r="GV331">
        <v>0.0816586</v>
      </c>
      <c r="GW331">
        <v>23942.1</v>
      </c>
      <c r="GX331">
        <v>21665.3</v>
      </c>
      <c r="GY331">
        <v>26702.9</v>
      </c>
      <c r="GZ331">
        <v>23988.6</v>
      </c>
      <c r="HA331">
        <v>38145.4</v>
      </c>
      <c r="HB331">
        <v>32579.1</v>
      </c>
      <c r="HC331">
        <v>46626.3</v>
      </c>
      <c r="HD331">
        <v>37963.4</v>
      </c>
      <c r="HE331">
        <v>1.87725</v>
      </c>
      <c r="HF331">
        <v>1.8628</v>
      </c>
      <c r="HG331">
        <v>0.0856295</v>
      </c>
      <c r="HH331">
        <v>0</v>
      </c>
      <c r="HI331">
        <v>28.6008</v>
      </c>
      <c r="HJ331">
        <v>999.9</v>
      </c>
      <c r="HK331">
        <v>39.8</v>
      </c>
      <c r="HL331">
        <v>31.8</v>
      </c>
      <c r="HM331">
        <v>20.6844</v>
      </c>
      <c r="HN331">
        <v>60.8437</v>
      </c>
      <c r="HO331">
        <v>22.3918</v>
      </c>
      <c r="HP331">
        <v>1</v>
      </c>
      <c r="HQ331">
        <v>0.10455</v>
      </c>
      <c r="HR331">
        <v>-0.502271</v>
      </c>
      <c r="HS331">
        <v>20.2804</v>
      </c>
      <c r="HT331">
        <v>5.21534</v>
      </c>
      <c r="HU331">
        <v>11.9798</v>
      </c>
      <c r="HV331">
        <v>4.9646</v>
      </c>
      <c r="HW331">
        <v>3.27513</v>
      </c>
      <c r="HX331">
        <v>9999</v>
      </c>
      <c r="HY331">
        <v>9999</v>
      </c>
      <c r="HZ331">
        <v>9999</v>
      </c>
      <c r="IA331">
        <v>33.6</v>
      </c>
      <c r="IB331">
        <v>1.86396</v>
      </c>
      <c r="IC331">
        <v>1.86011</v>
      </c>
      <c r="ID331">
        <v>1.85837</v>
      </c>
      <c r="IE331">
        <v>1.85975</v>
      </c>
      <c r="IF331">
        <v>1.85989</v>
      </c>
      <c r="IG331">
        <v>1.85837</v>
      </c>
      <c r="IH331">
        <v>1.85744</v>
      </c>
      <c r="II331">
        <v>1.85242</v>
      </c>
      <c r="IJ331">
        <v>0</v>
      </c>
      <c r="IK331">
        <v>0</v>
      </c>
      <c r="IL331">
        <v>0</v>
      </c>
      <c r="IM331">
        <v>0</v>
      </c>
      <c r="IN331" t="s">
        <v>441</v>
      </c>
      <c r="IO331" t="s">
        <v>442</v>
      </c>
      <c r="IP331" t="s">
        <v>443</v>
      </c>
      <c r="IQ331" t="s">
        <v>443</v>
      </c>
      <c r="IR331" t="s">
        <v>443</v>
      </c>
      <c r="IS331" t="s">
        <v>443</v>
      </c>
      <c r="IT331">
        <v>0</v>
      </c>
      <c r="IU331">
        <v>100</v>
      </c>
      <c r="IV331">
        <v>100</v>
      </c>
      <c r="IW331">
        <v>-0.904</v>
      </c>
      <c r="IX331">
        <v>0.3296</v>
      </c>
      <c r="IY331">
        <v>-0.819046093373875</v>
      </c>
      <c r="IZ331">
        <v>-0.0008311593448893811</v>
      </c>
      <c r="JA331">
        <v>1.768286430498992E-06</v>
      </c>
      <c r="JB331">
        <v>-5.176383660599935E-10</v>
      </c>
      <c r="JC331">
        <v>0.01793090377665582</v>
      </c>
      <c r="JD331">
        <v>0.002652576625932546</v>
      </c>
      <c r="JE331">
        <v>0.0004569377311329863</v>
      </c>
      <c r="JF331">
        <v>1.003524486243527E-07</v>
      </c>
      <c r="JG331">
        <v>2</v>
      </c>
      <c r="JH331">
        <v>1975</v>
      </c>
      <c r="JI331">
        <v>1</v>
      </c>
      <c r="JJ331">
        <v>26</v>
      </c>
      <c r="JK331">
        <v>201549.4</v>
      </c>
      <c r="JL331">
        <v>201549.6</v>
      </c>
      <c r="JM331">
        <v>1.11694</v>
      </c>
      <c r="JN331">
        <v>2.65015</v>
      </c>
      <c r="JO331">
        <v>1.49658</v>
      </c>
      <c r="JP331">
        <v>2.34375</v>
      </c>
      <c r="JQ331">
        <v>1.54907</v>
      </c>
      <c r="JR331">
        <v>2.4231</v>
      </c>
      <c r="JS331">
        <v>35.9412</v>
      </c>
      <c r="JT331">
        <v>24.1751</v>
      </c>
      <c r="JU331">
        <v>18</v>
      </c>
      <c r="JV331">
        <v>485.206</v>
      </c>
      <c r="JW331">
        <v>490.969</v>
      </c>
      <c r="JX331">
        <v>29.5649</v>
      </c>
      <c r="JY331">
        <v>28.6364</v>
      </c>
      <c r="JZ331">
        <v>30</v>
      </c>
      <c r="KA331">
        <v>28.8696</v>
      </c>
      <c r="KB331">
        <v>28.8709</v>
      </c>
      <c r="KC331">
        <v>22.4541</v>
      </c>
      <c r="KD331">
        <v>21.382</v>
      </c>
      <c r="KE331">
        <v>53.5205</v>
      </c>
      <c r="KF331">
        <v>29.5009</v>
      </c>
      <c r="KG331">
        <v>420.486</v>
      </c>
      <c r="KH331">
        <v>15.8713</v>
      </c>
      <c r="KI331">
        <v>101.947</v>
      </c>
      <c r="KJ331">
        <v>91.54340000000001</v>
      </c>
    </row>
    <row r="332" spans="1:296">
      <c r="A332">
        <v>314</v>
      </c>
      <c r="B332">
        <v>1759082577</v>
      </c>
      <c r="C332">
        <v>9493.900000095367</v>
      </c>
      <c r="D332" t="s">
        <v>1074</v>
      </c>
      <c r="E332" t="s">
        <v>1075</v>
      </c>
      <c r="F332">
        <v>5</v>
      </c>
      <c r="G332" t="s">
        <v>1025</v>
      </c>
      <c r="H332">
        <v>1759082569.155172</v>
      </c>
      <c r="I332">
        <f>(J332)/1000</f>
        <v>0</v>
      </c>
      <c r="J332">
        <f>IF(DO332, AM332, AG332)</f>
        <v>0</v>
      </c>
      <c r="K332">
        <f>IF(DO332, AH332, AF332)</f>
        <v>0</v>
      </c>
      <c r="L332">
        <f>DQ332 - IF(AT332&gt;1, K332*DK332*100.0/(AV332), 0)</f>
        <v>0</v>
      </c>
      <c r="M332">
        <f>((S332-I332/2)*L332-K332)/(S332+I332/2)</f>
        <v>0</v>
      </c>
      <c r="N332">
        <f>M332*(DX332+DY332)/1000.0</f>
        <v>0</v>
      </c>
      <c r="O332">
        <f>(DQ332 - IF(AT332&gt;1, K332*DK332*100.0/(AV332), 0))*(DX332+DY332)/1000.0</f>
        <v>0</v>
      </c>
      <c r="P332">
        <f>2.0/((1/R332-1/Q332)+SIGN(R332)*SQRT((1/R332-1/Q332)*(1/R332-1/Q332) + 4*DL332/((DL332+1)*(DL332+1))*(2*1/R332*1/Q332-1/Q332*1/Q332)))</f>
        <v>0</v>
      </c>
      <c r="Q332">
        <f>IF(LEFT(DM332,1)&lt;&gt;"0",IF(LEFT(DM332,1)="1",3.0,DN332),$D$5+$E$5*(EE332*DX332/($K$5*1000))+$F$5*(EE332*DX332/($K$5*1000))*MAX(MIN(DK332,$J$5),$I$5)*MAX(MIN(DK332,$J$5),$I$5)+$G$5*MAX(MIN(DK332,$J$5),$I$5)*(EE332*DX332/($K$5*1000))+$H$5*(EE332*DX332/($K$5*1000))*(EE332*DX332/($K$5*1000)))</f>
        <v>0</v>
      </c>
      <c r="R332">
        <f>I332*(1000-(1000*0.61365*exp(17.502*V332/(240.97+V332))/(DX332+DY332)+DS332)/2)/(1000*0.61365*exp(17.502*V332/(240.97+V332))/(DX332+DY332)-DS332)</f>
        <v>0</v>
      </c>
      <c r="S332">
        <f>1/((DL332+1)/(P332/1.6)+1/(Q332/1.37)) + DL332/((DL332+1)/(P332/1.6) + DL332/(Q332/1.37))</f>
        <v>0</v>
      </c>
      <c r="T332">
        <f>(DG332*DJ332)</f>
        <v>0</v>
      </c>
      <c r="U332">
        <f>(DZ332+(T332+2*0.95*5.67E-8*(((DZ332+$B$9)+273)^4-(DZ332+273)^4)-44100*I332)/(1.84*29.3*Q332+8*0.95*5.67E-8*(DZ332+273)^3))</f>
        <v>0</v>
      </c>
      <c r="V332">
        <f>($C$9*EA332+$D$9*EB332+$E$9*U332)</f>
        <v>0</v>
      </c>
      <c r="W332">
        <f>0.61365*exp(17.502*V332/(240.97+V332))</f>
        <v>0</v>
      </c>
      <c r="X332">
        <f>(Y332/Z332*100)</f>
        <v>0</v>
      </c>
      <c r="Y332">
        <f>DS332*(DX332+DY332)/1000</f>
        <v>0</v>
      </c>
      <c r="Z332">
        <f>0.61365*exp(17.502*DZ332/(240.97+DZ332))</f>
        <v>0</v>
      </c>
      <c r="AA332">
        <f>(W332-DS332*(DX332+DY332)/1000)</f>
        <v>0</v>
      </c>
      <c r="AB332">
        <f>(-I332*44100)</f>
        <v>0</v>
      </c>
      <c r="AC332">
        <f>2*29.3*Q332*0.92*(DZ332-V332)</f>
        <v>0</v>
      </c>
      <c r="AD332">
        <f>2*0.95*5.67E-8*(((DZ332+$B$9)+273)^4-(V332+273)^4)</f>
        <v>0</v>
      </c>
      <c r="AE332">
        <f>T332+AD332+AB332+AC332</f>
        <v>0</v>
      </c>
      <c r="AF332">
        <f>DW332*AT332*(DR332-DQ332*(1000-AT332*DT332)/(1000-AT332*DS332))/(100*DK332)</f>
        <v>0</v>
      </c>
      <c r="AG332">
        <f>1000*DW332*AT332*(DS332-DT332)/(100*DK332*(1000-AT332*DS332))</f>
        <v>0</v>
      </c>
      <c r="AH332">
        <f>(AI332 - AJ332 - DX332*1E3/(8.314*(DZ332+273.15)) * AL332/DW332 * AK332) * DW332/(100*DK332) * (1000 - DT332)/1000</f>
        <v>0</v>
      </c>
      <c r="AI332">
        <v>427.2241915677714</v>
      </c>
      <c r="AJ332">
        <v>401.9352242424241</v>
      </c>
      <c r="AK332">
        <v>0.003805132791786106</v>
      </c>
      <c r="AL332">
        <v>65.0844976434511</v>
      </c>
      <c r="AM332">
        <f>(AO332 - AN332 + DX332*1E3/(8.314*(DZ332+273.15)) * AQ332/DW332 * AP332) * DW332/(100*DK332) * 1000/(1000 - AO332)</f>
        <v>0</v>
      </c>
      <c r="AN332">
        <v>15.84742325333334</v>
      </c>
      <c r="AO332">
        <v>23.66187939393939</v>
      </c>
      <c r="AP332">
        <v>0.0002873220113214282</v>
      </c>
      <c r="AQ332">
        <v>105.27</v>
      </c>
      <c r="AR332">
        <v>0</v>
      </c>
      <c r="AS332">
        <v>0</v>
      </c>
      <c r="AT332">
        <f>IF(AR332*$H$15&gt;=AV332,1.0,(AV332/(AV332-AR332*$H$15)))</f>
        <v>0</v>
      </c>
      <c r="AU332">
        <f>(AT332-1)*100</f>
        <v>0</v>
      </c>
      <c r="AV332">
        <f>MAX(0,($B$15+$C$15*EE332)/(1+$D$15*EE332)*DX332/(DZ332+273)*$E$15)</f>
        <v>0</v>
      </c>
      <c r="AW332" t="s">
        <v>437</v>
      </c>
      <c r="AX332" t="s">
        <v>437</v>
      </c>
      <c r="AY332">
        <v>0</v>
      </c>
      <c r="AZ332">
        <v>0</v>
      </c>
      <c r="BA332">
        <f>1-AY332/AZ332</f>
        <v>0</v>
      </c>
      <c r="BB332">
        <v>0</v>
      </c>
      <c r="BC332" t="s">
        <v>437</v>
      </c>
      <c r="BD332" t="s">
        <v>437</v>
      </c>
      <c r="BE332">
        <v>0</v>
      </c>
      <c r="BF332">
        <v>0</v>
      </c>
      <c r="BG332">
        <f>1-BE332/BF332</f>
        <v>0</v>
      </c>
      <c r="BH332">
        <v>0.5</v>
      </c>
      <c r="BI332">
        <f>DH332</f>
        <v>0</v>
      </c>
      <c r="BJ332">
        <f>K332</f>
        <v>0</v>
      </c>
      <c r="BK332">
        <f>BG332*BH332*BI332</f>
        <v>0</v>
      </c>
      <c r="BL332">
        <f>(BJ332-BB332)/BI332</f>
        <v>0</v>
      </c>
      <c r="BM332">
        <f>(AZ332-BF332)/BF332</f>
        <v>0</v>
      </c>
      <c r="BN332">
        <f>AY332/(BA332+AY332/BF332)</f>
        <v>0</v>
      </c>
      <c r="BO332" t="s">
        <v>437</v>
      </c>
      <c r="BP332">
        <v>0</v>
      </c>
      <c r="BQ332">
        <f>IF(BP332&lt;&gt;0, BP332, BN332)</f>
        <v>0</v>
      </c>
      <c r="BR332">
        <f>1-BQ332/BF332</f>
        <v>0</v>
      </c>
      <c r="BS332">
        <f>(BF332-BE332)/(BF332-BQ332)</f>
        <v>0</v>
      </c>
      <c r="BT332">
        <f>(AZ332-BF332)/(AZ332-BQ332)</f>
        <v>0</v>
      </c>
      <c r="BU332">
        <f>(BF332-BE332)/(BF332-AY332)</f>
        <v>0</v>
      </c>
      <c r="BV332">
        <f>(AZ332-BF332)/(AZ332-AY332)</f>
        <v>0</v>
      </c>
      <c r="BW332">
        <f>(BS332*BQ332/BE332)</f>
        <v>0</v>
      </c>
      <c r="BX332">
        <f>(1-BW332)</f>
        <v>0</v>
      </c>
      <c r="DG332">
        <f>$B$13*EF332+$C$13*EG332+$F$13*ER332*(1-EU332)</f>
        <v>0</v>
      </c>
      <c r="DH332">
        <f>DG332*DI332</f>
        <v>0</v>
      </c>
      <c r="DI332">
        <f>($B$13*$D$11+$C$13*$D$11+$F$13*((FE332+EW332)/MAX(FE332+EW332+FF332, 0.1)*$I$11+FF332/MAX(FE332+EW332+FF332, 0.1)*$J$11))/($B$13+$C$13+$F$13)</f>
        <v>0</v>
      </c>
      <c r="DJ332">
        <f>($B$13*$K$11+$C$13*$K$11+$F$13*((FE332+EW332)/MAX(FE332+EW332+FF332, 0.1)*$P$11+FF332/MAX(FE332+EW332+FF332, 0.1)*$Q$11))/($B$13+$C$13+$F$13)</f>
        <v>0</v>
      </c>
      <c r="DK332">
        <v>5.36</v>
      </c>
      <c r="DL332">
        <v>0.5</v>
      </c>
      <c r="DM332" t="s">
        <v>438</v>
      </c>
      <c r="DN332">
        <v>2</v>
      </c>
      <c r="DO332" t="b">
        <v>1</v>
      </c>
      <c r="DP332">
        <v>1759082569.155172</v>
      </c>
      <c r="DQ332">
        <v>392.4586206896552</v>
      </c>
      <c r="DR332">
        <v>420.5631379310345</v>
      </c>
      <c r="DS332">
        <v>23.64068275862068</v>
      </c>
      <c r="DT332">
        <v>15.84703103448276</v>
      </c>
      <c r="DU332">
        <v>393.3626206896552</v>
      </c>
      <c r="DV332">
        <v>23.31134137931034</v>
      </c>
      <c r="DW332">
        <v>500.017551724138</v>
      </c>
      <c r="DX332">
        <v>90.83955862068964</v>
      </c>
      <c r="DY332">
        <v>0.06705657931034484</v>
      </c>
      <c r="DZ332">
        <v>30.22003793103449</v>
      </c>
      <c r="EA332">
        <v>30.00268620689656</v>
      </c>
      <c r="EB332">
        <v>999.9000000000002</v>
      </c>
      <c r="EC332">
        <v>0</v>
      </c>
      <c r="ED332">
        <v>0</v>
      </c>
      <c r="EE332">
        <v>9996.76724137931</v>
      </c>
      <c r="EF332">
        <v>0</v>
      </c>
      <c r="EG332">
        <v>11.1107</v>
      </c>
      <c r="EH332">
        <v>-28.10437931034483</v>
      </c>
      <c r="EI332">
        <v>401.9613793103448</v>
      </c>
      <c r="EJ332">
        <v>427.3350344827587</v>
      </c>
      <c r="EK332">
        <v>7.793654137931035</v>
      </c>
      <c r="EL332">
        <v>420.5631379310345</v>
      </c>
      <c r="EM332">
        <v>15.84703103448276</v>
      </c>
      <c r="EN332">
        <v>2.147509310344828</v>
      </c>
      <c r="EO332">
        <v>1.43953724137931</v>
      </c>
      <c r="EP332">
        <v>18.57601724137931</v>
      </c>
      <c r="EQ332">
        <v>12.34063793103448</v>
      </c>
      <c r="ER332">
        <v>1999.992413793103</v>
      </c>
      <c r="ES332">
        <v>0.9800032068965516</v>
      </c>
      <c r="ET332">
        <v>0.01999708965517241</v>
      </c>
      <c r="EU332">
        <v>0</v>
      </c>
      <c r="EV332">
        <v>881.3205862068967</v>
      </c>
      <c r="EW332">
        <v>5.00078</v>
      </c>
      <c r="EX332">
        <v>17059.74827586207</v>
      </c>
      <c r="EY332">
        <v>16379.59310344827</v>
      </c>
      <c r="EZ332">
        <v>38.98679310344826</v>
      </c>
      <c r="FA332">
        <v>39.83589655172413</v>
      </c>
      <c r="FB332">
        <v>39.16362068965517</v>
      </c>
      <c r="FC332">
        <v>39.50203448275862</v>
      </c>
      <c r="FD332">
        <v>40.20679310344827</v>
      </c>
      <c r="FE332">
        <v>1955.102413793103</v>
      </c>
      <c r="FF332">
        <v>39.89000000000001</v>
      </c>
      <c r="FG332">
        <v>0</v>
      </c>
      <c r="FH332">
        <v>1759082569.4</v>
      </c>
      <c r="FI332">
        <v>0</v>
      </c>
      <c r="FJ332">
        <v>881.4719615384614</v>
      </c>
      <c r="FK332">
        <v>18.03353847668232</v>
      </c>
      <c r="FL332">
        <v>357.4666666841378</v>
      </c>
      <c r="FM332">
        <v>17062.44230769231</v>
      </c>
      <c r="FN332">
        <v>15</v>
      </c>
      <c r="FO332">
        <v>0</v>
      </c>
      <c r="FP332" t="s">
        <v>439</v>
      </c>
      <c r="FQ332">
        <v>1746989605.5</v>
      </c>
      <c r="FR332">
        <v>1746989593.5</v>
      </c>
      <c r="FS332">
        <v>0</v>
      </c>
      <c r="FT332">
        <v>-0.274</v>
      </c>
      <c r="FU332">
        <v>-0.002</v>
      </c>
      <c r="FV332">
        <v>2.549</v>
      </c>
      <c r="FW332">
        <v>0.129</v>
      </c>
      <c r="FX332">
        <v>420</v>
      </c>
      <c r="FY332">
        <v>17</v>
      </c>
      <c r="FZ332">
        <v>0.02</v>
      </c>
      <c r="GA332">
        <v>0.04</v>
      </c>
      <c r="GB332">
        <v>-28.02976585365854</v>
      </c>
      <c r="GC332">
        <v>-1.26782299651573</v>
      </c>
      <c r="GD332">
        <v>0.2429903888591683</v>
      </c>
      <c r="GE332">
        <v>0</v>
      </c>
      <c r="GF332">
        <v>880.4297647058823</v>
      </c>
      <c r="GG332">
        <v>19.84369748491172</v>
      </c>
      <c r="GH332">
        <v>1.970297335859613</v>
      </c>
      <c r="GI332">
        <v>0</v>
      </c>
      <c r="GJ332">
        <v>7.795340975609757</v>
      </c>
      <c r="GK332">
        <v>0.02793616724740862</v>
      </c>
      <c r="GL332">
        <v>0.01444444087595352</v>
      </c>
      <c r="GM332">
        <v>1</v>
      </c>
      <c r="GN332">
        <v>1</v>
      </c>
      <c r="GO332">
        <v>3</v>
      </c>
      <c r="GP332" t="s">
        <v>455</v>
      </c>
      <c r="GQ332">
        <v>3.101</v>
      </c>
      <c r="GR332">
        <v>2.72481</v>
      </c>
      <c r="GS332">
        <v>0.0840784</v>
      </c>
      <c r="GT332">
        <v>0.08879960000000001</v>
      </c>
      <c r="GU332">
        <v>0.107128</v>
      </c>
      <c r="GV332">
        <v>0.0816571</v>
      </c>
      <c r="GW332">
        <v>23942</v>
      </c>
      <c r="GX332">
        <v>21656.4</v>
      </c>
      <c r="GY332">
        <v>26703</v>
      </c>
      <c r="GZ332">
        <v>23988.7</v>
      </c>
      <c r="HA332">
        <v>38144.1</v>
      </c>
      <c r="HB332">
        <v>32579.4</v>
      </c>
      <c r="HC332">
        <v>46626.5</v>
      </c>
      <c r="HD332">
        <v>37963.6</v>
      </c>
      <c r="HE332">
        <v>1.87738</v>
      </c>
      <c r="HF332">
        <v>1.86268</v>
      </c>
      <c r="HG332">
        <v>0.08597970000000001</v>
      </c>
      <c r="HH332">
        <v>0</v>
      </c>
      <c r="HI332">
        <v>28.6057</v>
      </c>
      <c r="HJ332">
        <v>999.9</v>
      </c>
      <c r="HK332">
        <v>39.8</v>
      </c>
      <c r="HL332">
        <v>31.8</v>
      </c>
      <c r="HM332">
        <v>20.6875</v>
      </c>
      <c r="HN332">
        <v>61.4537</v>
      </c>
      <c r="HO332">
        <v>22.6683</v>
      </c>
      <c r="HP332">
        <v>1</v>
      </c>
      <c r="HQ332">
        <v>0.104421</v>
      </c>
      <c r="HR332">
        <v>-0.752102</v>
      </c>
      <c r="HS332">
        <v>20.279</v>
      </c>
      <c r="HT332">
        <v>5.211</v>
      </c>
      <c r="HU332">
        <v>11.9794</v>
      </c>
      <c r="HV332">
        <v>4.96355</v>
      </c>
      <c r="HW332">
        <v>3.2744</v>
      </c>
      <c r="HX332">
        <v>9999</v>
      </c>
      <c r="HY332">
        <v>9999</v>
      </c>
      <c r="HZ332">
        <v>9999</v>
      </c>
      <c r="IA332">
        <v>33.6</v>
      </c>
      <c r="IB332">
        <v>1.86398</v>
      </c>
      <c r="IC332">
        <v>1.8601</v>
      </c>
      <c r="ID332">
        <v>1.85838</v>
      </c>
      <c r="IE332">
        <v>1.85975</v>
      </c>
      <c r="IF332">
        <v>1.85989</v>
      </c>
      <c r="IG332">
        <v>1.85837</v>
      </c>
      <c r="IH332">
        <v>1.85743</v>
      </c>
      <c r="II332">
        <v>1.85242</v>
      </c>
      <c r="IJ332">
        <v>0</v>
      </c>
      <c r="IK332">
        <v>0</v>
      </c>
      <c r="IL332">
        <v>0</v>
      </c>
      <c r="IM332">
        <v>0</v>
      </c>
      <c r="IN332" t="s">
        <v>441</v>
      </c>
      <c r="IO332" t="s">
        <v>442</v>
      </c>
      <c r="IP332" t="s">
        <v>443</v>
      </c>
      <c r="IQ332" t="s">
        <v>443</v>
      </c>
      <c r="IR332" t="s">
        <v>443</v>
      </c>
      <c r="IS332" t="s">
        <v>443</v>
      </c>
      <c r="IT332">
        <v>0</v>
      </c>
      <c r="IU332">
        <v>100</v>
      </c>
      <c r="IV332">
        <v>100</v>
      </c>
      <c r="IW332">
        <v>-0.904</v>
      </c>
      <c r="IX332">
        <v>0.3298</v>
      </c>
      <c r="IY332">
        <v>-0.819046093373875</v>
      </c>
      <c r="IZ332">
        <v>-0.0008311593448893811</v>
      </c>
      <c r="JA332">
        <v>1.768286430498992E-06</v>
      </c>
      <c r="JB332">
        <v>-5.176383660599935E-10</v>
      </c>
      <c r="JC332">
        <v>0.01793090377665582</v>
      </c>
      <c r="JD332">
        <v>0.002652576625932546</v>
      </c>
      <c r="JE332">
        <v>0.0004569377311329863</v>
      </c>
      <c r="JF332">
        <v>1.003524486243527E-07</v>
      </c>
      <c r="JG332">
        <v>2</v>
      </c>
      <c r="JH332">
        <v>1975</v>
      </c>
      <c r="JI332">
        <v>1</v>
      </c>
      <c r="JJ332">
        <v>26</v>
      </c>
      <c r="JK332">
        <v>201549.5</v>
      </c>
      <c r="JL332">
        <v>201549.7</v>
      </c>
      <c r="JM332">
        <v>1.1438</v>
      </c>
      <c r="JN332">
        <v>2.63306</v>
      </c>
      <c r="JO332">
        <v>1.49658</v>
      </c>
      <c r="JP332">
        <v>2.34497</v>
      </c>
      <c r="JQ332">
        <v>1.54907</v>
      </c>
      <c r="JR332">
        <v>2.43774</v>
      </c>
      <c r="JS332">
        <v>35.9412</v>
      </c>
      <c r="JT332">
        <v>24.1838</v>
      </c>
      <c r="JU332">
        <v>18</v>
      </c>
      <c r="JV332">
        <v>485.28</v>
      </c>
      <c r="JW332">
        <v>490.887</v>
      </c>
      <c r="JX332">
        <v>29.4917</v>
      </c>
      <c r="JY332">
        <v>28.6384</v>
      </c>
      <c r="JZ332">
        <v>30</v>
      </c>
      <c r="KA332">
        <v>28.8696</v>
      </c>
      <c r="KB332">
        <v>28.8709</v>
      </c>
      <c r="KC332">
        <v>22.9983</v>
      </c>
      <c r="KD332">
        <v>21.382</v>
      </c>
      <c r="KE332">
        <v>53.5205</v>
      </c>
      <c r="KF332">
        <v>29.4981</v>
      </c>
      <c r="KG332">
        <v>440.534</v>
      </c>
      <c r="KH332">
        <v>15.8713</v>
      </c>
      <c r="KI332">
        <v>101.947</v>
      </c>
      <c r="KJ332">
        <v>91.5438</v>
      </c>
    </row>
    <row r="333" spans="1:296">
      <c r="A333">
        <v>315</v>
      </c>
      <c r="B333">
        <v>1759082582</v>
      </c>
      <c r="C333">
        <v>9498.900000095367</v>
      </c>
      <c r="D333" t="s">
        <v>1076</v>
      </c>
      <c r="E333" t="s">
        <v>1077</v>
      </c>
      <c r="F333">
        <v>5</v>
      </c>
      <c r="G333" t="s">
        <v>1025</v>
      </c>
      <c r="H333">
        <v>1759082574.232143</v>
      </c>
      <c r="I333">
        <f>(J333)/1000</f>
        <v>0</v>
      </c>
      <c r="J333">
        <f>IF(DO333, AM333, AG333)</f>
        <v>0</v>
      </c>
      <c r="K333">
        <f>IF(DO333, AH333, AF333)</f>
        <v>0</v>
      </c>
      <c r="L333">
        <f>DQ333 - IF(AT333&gt;1, K333*DK333*100.0/(AV333), 0)</f>
        <v>0</v>
      </c>
      <c r="M333">
        <f>((S333-I333/2)*L333-K333)/(S333+I333/2)</f>
        <v>0</v>
      </c>
      <c r="N333">
        <f>M333*(DX333+DY333)/1000.0</f>
        <v>0</v>
      </c>
      <c r="O333">
        <f>(DQ333 - IF(AT333&gt;1, K333*DK333*100.0/(AV333), 0))*(DX333+DY333)/1000.0</f>
        <v>0</v>
      </c>
      <c r="P333">
        <f>2.0/((1/R333-1/Q333)+SIGN(R333)*SQRT((1/R333-1/Q333)*(1/R333-1/Q333) + 4*DL333/((DL333+1)*(DL333+1))*(2*1/R333*1/Q333-1/Q333*1/Q333)))</f>
        <v>0</v>
      </c>
      <c r="Q333">
        <f>IF(LEFT(DM333,1)&lt;&gt;"0",IF(LEFT(DM333,1)="1",3.0,DN333),$D$5+$E$5*(EE333*DX333/($K$5*1000))+$F$5*(EE333*DX333/($K$5*1000))*MAX(MIN(DK333,$J$5),$I$5)*MAX(MIN(DK333,$J$5),$I$5)+$G$5*MAX(MIN(DK333,$J$5),$I$5)*(EE333*DX333/($K$5*1000))+$H$5*(EE333*DX333/($K$5*1000))*(EE333*DX333/($K$5*1000)))</f>
        <v>0</v>
      </c>
      <c r="R333">
        <f>I333*(1000-(1000*0.61365*exp(17.502*V333/(240.97+V333))/(DX333+DY333)+DS333)/2)/(1000*0.61365*exp(17.502*V333/(240.97+V333))/(DX333+DY333)-DS333)</f>
        <v>0</v>
      </c>
      <c r="S333">
        <f>1/((DL333+1)/(P333/1.6)+1/(Q333/1.37)) + DL333/((DL333+1)/(P333/1.6) + DL333/(Q333/1.37))</f>
        <v>0</v>
      </c>
      <c r="T333">
        <f>(DG333*DJ333)</f>
        <v>0</v>
      </c>
      <c r="U333">
        <f>(DZ333+(T333+2*0.95*5.67E-8*(((DZ333+$B$9)+273)^4-(DZ333+273)^4)-44100*I333)/(1.84*29.3*Q333+8*0.95*5.67E-8*(DZ333+273)^3))</f>
        <v>0</v>
      </c>
      <c r="V333">
        <f>($C$9*EA333+$D$9*EB333+$E$9*U333)</f>
        <v>0</v>
      </c>
      <c r="W333">
        <f>0.61365*exp(17.502*V333/(240.97+V333))</f>
        <v>0</v>
      </c>
      <c r="X333">
        <f>(Y333/Z333*100)</f>
        <v>0</v>
      </c>
      <c r="Y333">
        <f>DS333*(DX333+DY333)/1000</f>
        <v>0</v>
      </c>
      <c r="Z333">
        <f>0.61365*exp(17.502*DZ333/(240.97+DZ333))</f>
        <v>0</v>
      </c>
      <c r="AA333">
        <f>(W333-DS333*(DX333+DY333)/1000)</f>
        <v>0</v>
      </c>
      <c r="AB333">
        <f>(-I333*44100)</f>
        <v>0</v>
      </c>
      <c r="AC333">
        <f>2*29.3*Q333*0.92*(DZ333-V333)</f>
        <v>0</v>
      </c>
      <c r="AD333">
        <f>2*0.95*5.67E-8*(((DZ333+$B$9)+273)^4-(V333+273)^4)</f>
        <v>0</v>
      </c>
      <c r="AE333">
        <f>T333+AD333+AB333+AC333</f>
        <v>0</v>
      </c>
      <c r="AF333">
        <f>DW333*AT333*(DR333-DQ333*(1000-AT333*DT333)/(1000-AT333*DS333))/(100*DK333)</f>
        <v>0</v>
      </c>
      <c r="AG333">
        <f>1000*DW333*AT333*(DS333-DT333)/(100*DK333*(1000-AT333*DS333))</f>
        <v>0</v>
      </c>
      <c r="AH333">
        <f>(AI333 - AJ333 - DX333*1E3/(8.314*(DZ333+273.15)) * AL333/DW333 * AK333) * DW333/(100*DK333) * (1000 - DT333)/1000</f>
        <v>0</v>
      </c>
      <c r="AI333">
        <v>433.8007395893476</v>
      </c>
      <c r="AJ333">
        <v>404.8657636363635</v>
      </c>
      <c r="AK333">
        <v>0.712629517705845</v>
      </c>
      <c r="AL333">
        <v>65.0844976434511</v>
      </c>
      <c r="AM333">
        <f>(AO333 - AN333 + DX333*1E3/(8.314*(DZ333+273.15)) * AQ333/DW333 * AP333) * DW333/(100*DK333) * 1000/(1000 - AO333)</f>
        <v>0</v>
      </c>
      <c r="AN333">
        <v>15.84240402666666</v>
      </c>
      <c r="AO333">
        <v>23.66685878787878</v>
      </c>
      <c r="AP333">
        <v>9.336988936920318E-05</v>
      </c>
      <c r="AQ333">
        <v>105.27</v>
      </c>
      <c r="AR333">
        <v>0</v>
      </c>
      <c r="AS333">
        <v>0</v>
      </c>
      <c r="AT333">
        <f>IF(AR333*$H$15&gt;=AV333,1.0,(AV333/(AV333-AR333*$H$15)))</f>
        <v>0</v>
      </c>
      <c r="AU333">
        <f>(AT333-1)*100</f>
        <v>0</v>
      </c>
      <c r="AV333">
        <f>MAX(0,($B$15+$C$15*EE333)/(1+$D$15*EE333)*DX333/(DZ333+273)*$E$15)</f>
        <v>0</v>
      </c>
      <c r="AW333" t="s">
        <v>437</v>
      </c>
      <c r="AX333" t="s">
        <v>437</v>
      </c>
      <c r="AY333">
        <v>0</v>
      </c>
      <c r="AZ333">
        <v>0</v>
      </c>
      <c r="BA333">
        <f>1-AY333/AZ333</f>
        <v>0</v>
      </c>
      <c r="BB333">
        <v>0</v>
      </c>
      <c r="BC333" t="s">
        <v>437</v>
      </c>
      <c r="BD333" t="s">
        <v>437</v>
      </c>
      <c r="BE333">
        <v>0</v>
      </c>
      <c r="BF333">
        <v>0</v>
      </c>
      <c r="BG333">
        <f>1-BE333/BF333</f>
        <v>0</v>
      </c>
      <c r="BH333">
        <v>0.5</v>
      </c>
      <c r="BI333">
        <f>DH333</f>
        <v>0</v>
      </c>
      <c r="BJ333">
        <f>K333</f>
        <v>0</v>
      </c>
      <c r="BK333">
        <f>BG333*BH333*BI333</f>
        <v>0</v>
      </c>
      <c r="BL333">
        <f>(BJ333-BB333)/BI333</f>
        <v>0</v>
      </c>
      <c r="BM333">
        <f>(AZ333-BF333)/BF333</f>
        <v>0</v>
      </c>
      <c r="BN333">
        <f>AY333/(BA333+AY333/BF333)</f>
        <v>0</v>
      </c>
      <c r="BO333" t="s">
        <v>437</v>
      </c>
      <c r="BP333">
        <v>0</v>
      </c>
      <c r="BQ333">
        <f>IF(BP333&lt;&gt;0, BP333, BN333)</f>
        <v>0</v>
      </c>
      <c r="BR333">
        <f>1-BQ333/BF333</f>
        <v>0</v>
      </c>
      <c r="BS333">
        <f>(BF333-BE333)/(BF333-BQ333)</f>
        <v>0</v>
      </c>
      <c r="BT333">
        <f>(AZ333-BF333)/(AZ333-BQ333)</f>
        <v>0</v>
      </c>
      <c r="BU333">
        <f>(BF333-BE333)/(BF333-AY333)</f>
        <v>0</v>
      </c>
      <c r="BV333">
        <f>(AZ333-BF333)/(AZ333-AY333)</f>
        <v>0</v>
      </c>
      <c r="BW333">
        <f>(BS333*BQ333/BE333)</f>
        <v>0</v>
      </c>
      <c r="BX333">
        <f>(1-BW333)</f>
        <v>0</v>
      </c>
      <c r="DG333">
        <f>$B$13*EF333+$C$13*EG333+$F$13*ER333*(1-EU333)</f>
        <v>0</v>
      </c>
      <c r="DH333">
        <f>DG333*DI333</f>
        <v>0</v>
      </c>
      <c r="DI333">
        <f>($B$13*$D$11+$C$13*$D$11+$F$13*((FE333+EW333)/MAX(FE333+EW333+FF333, 0.1)*$I$11+FF333/MAX(FE333+EW333+FF333, 0.1)*$J$11))/($B$13+$C$13+$F$13)</f>
        <v>0</v>
      </c>
      <c r="DJ333">
        <f>($B$13*$K$11+$C$13*$K$11+$F$13*((FE333+EW333)/MAX(FE333+EW333+FF333, 0.1)*$P$11+FF333/MAX(FE333+EW333+FF333, 0.1)*$Q$11))/($B$13+$C$13+$F$13)</f>
        <v>0</v>
      </c>
      <c r="DK333">
        <v>5.36</v>
      </c>
      <c r="DL333">
        <v>0.5</v>
      </c>
      <c r="DM333" t="s">
        <v>438</v>
      </c>
      <c r="DN333">
        <v>2</v>
      </c>
      <c r="DO333" t="b">
        <v>1</v>
      </c>
      <c r="DP333">
        <v>1759082574.232143</v>
      </c>
      <c r="DQ333">
        <v>392.8222142857143</v>
      </c>
      <c r="DR333">
        <v>423.1855714285714</v>
      </c>
      <c r="DS333">
        <v>23.65469642857142</v>
      </c>
      <c r="DT333">
        <v>15.84656785714286</v>
      </c>
      <c r="DU333">
        <v>393.7260357142856</v>
      </c>
      <c r="DV333">
        <v>23.325025</v>
      </c>
      <c r="DW333">
        <v>499.9378571428571</v>
      </c>
      <c r="DX333">
        <v>90.8392392857143</v>
      </c>
      <c r="DY333">
        <v>0.06704086785714286</v>
      </c>
      <c r="DZ333">
        <v>30.22319642857143</v>
      </c>
      <c r="EA333">
        <v>30.00132857142858</v>
      </c>
      <c r="EB333">
        <v>999.9000000000002</v>
      </c>
      <c r="EC333">
        <v>0</v>
      </c>
      <c r="ED333">
        <v>0</v>
      </c>
      <c r="EE333">
        <v>9995.85</v>
      </c>
      <c r="EF333">
        <v>0</v>
      </c>
      <c r="EG333">
        <v>11.11325</v>
      </c>
      <c r="EH333">
        <v>-30.36318571428572</v>
      </c>
      <c r="EI333">
        <v>402.3394642857143</v>
      </c>
      <c r="EJ333">
        <v>429.9993928571428</v>
      </c>
      <c r="EK333">
        <v>7.808122500000001</v>
      </c>
      <c r="EL333">
        <v>423.1855714285714</v>
      </c>
      <c r="EM333">
        <v>15.84656785714286</v>
      </c>
      <c r="EN333">
        <v>2.148774285714286</v>
      </c>
      <c r="EO333">
        <v>1.439490357142857</v>
      </c>
      <c r="EP333">
        <v>18.585425</v>
      </c>
      <c r="EQ333">
        <v>12.34013928571428</v>
      </c>
      <c r="ER333">
        <v>1999.9825</v>
      </c>
      <c r="ES333">
        <v>0.9800032142857142</v>
      </c>
      <c r="ET333">
        <v>0.01999708214285714</v>
      </c>
      <c r="EU333">
        <v>0</v>
      </c>
      <c r="EV333">
        <v>882.6915</v>
      </c>
      <c r="EW333">
        <v>5.00078</v>
      </c>
      <c r="EX333">
        <v>17086.88571428572</v>
      </c>
      <c r="EY333">
        <v>16379.51071428572</v>
      </c>
      <c r="EZ333">
        <v>38.98642857142857</v>
      </c>
      <c r="FA333">
        <v>39.8345</v>
      </c>
      <c r="FB333">
        <v>39.19857142857143</v>
      </c>
      <c r="FC333">
        <v>39.49764285714286</v>
      </c>
      <c r="FD333">
        <v>40.2185357142857</v>
      </c>
      <c r="FE333">
        <v>1955.0925</v>
      </c>
      <c r="FF333">
        <v>39.89000000000001</v>
      </c>
      <c r="FG333">
        <v>0</v>
      </c>
      <c r="FH333">
        <v>1759082574.2</v>
      </c>
      <c r="FI333">
        <v>0</v>
      </c>
      <c r="FJ333">
        <v>882.7857692307692</v>
      </c>
      <c r="FK333">
        <v>15.04970943025299</v>
      </c>
      <c r="FL333">
        <v>288.0034190276814</v>
      </c>
      <c r="FM333">
        <v>17087.63461538462</v>
      </c>
      <c r="FN333">
        <v>15</v>
      </c>
      <c r="FO333">
        <v>0</v>
      </c>
      <c r="FP333" t="s">
        <v>439</v>
      </c>
      <c r="FQ333">
        <v>1746989605.5</v>
      </c>
      <c r="FR333">
        <v>1746989593.5</v>
      </c>
      <c r="FS333">
        <v>0</v>
      </c>
      <c r="FT333">
        <v>-0.274</v>
      </c>
      <c r="FU333">
        <v>-0.002</v>
      </c>
      <c r="FV333">
        <v>2.549</v>
      </c>
      <c r="FW333">
        <v>0.129</v>
      </c>
      <c r="FX333">
        <v>420</v>
      </c>
      <c r="FY333">
        <v>17</v>
      </c>
      <c r="FZ333">
        <v>0.02</v>
      </c>
      <c r="GA333">
        <v>0.04</v>
      </c>
      <c r="GB333">
        <v>-29.6756875</v>
      </c>
      <c r="GC333">
        <v>-24.65046641651025</v>
      </c>
      <c r="GD333">
        <v>3.04314261275967</v>
      </c>
      <c r="GE333">
        <v>0</v>
      </c>
      <c r="GF333">
        <v>881.8957352941177</v>
      </c>
      <c r="GG333">
        <v>16.72389612203596</v>
      </c>
      <c r="GH333">
        <v>1.675198940052885</v>
      </c>
      <c r="GI333">
        <v>0</v>
      </c>
      <c r="GJ333">
        <v>7.80071375</v>
      </c>
      <c r="GK333">
        <v>0.1747268667917392</v>
      </c>
      <c r="GL333">
        <v>0.01698845574022254</v>
      </c>
      <c r="GM333">
        <v>0</v>
      </c>
      <c r="GN333">
        <v>0</v>
      </c>
      <c r="GO333">
        <v>3</v>
      </c>
      <c r="GP333" t="s">
        <v>458</v>
      </c>
      <c r="GQ333">
        <v>3.10118</v>
      </c>
      <c r="GR333">
        <v>2.72527</v>
      </c>
      <c r="GS333">
        <v>0.08463619999999999</v>
      </c>
      <c r="GT333">
        <v>0.0907462</v>
      </c>
      <c r="GU333">
        <v>0.107142</v>
      </c>
      <c r="GV333">
        <v>0.08156969999999999</v>
      </c>
      <c r="GW333">
        <v>23927.4</v>
      </c>
      <c r="GX333">
        <v>21610</v>
      </c>
      <c r="GY333">
        <v>26703</v>
      </c>
      <c r="GZ333">
        <v>23988.5</v>
      </c>
      <c r="HA333">
        <v>38143.4</v>
      </c>
      <c r="HB333">
        <v>32582.6</v>
      </c>
      <c r="HC333">
        <v>46626.4</v>
      </c>
      <c r="HD333">
        <v>37963.5</v>
      </c>
      <c r="HE333">
        <v>1.87765</v>
      </c>
      <c r="HF333">
        <v>1.8625</v>
      </c>
      <c r="HG333">
        <v>0.0851899</v>
      </c>
      <c r="HH333">
        <v>0</v>
      </c>
      <c r="HI333">
        <v>28.61</v>
      </c>
      <c r="HJ333">
        <v>999.9</v>
      </c>
      <c r="HK333">
        <v>39.7</v>
      </c>
      <c r="HL333">
        <v>31.8</v>
      </c>
      <c r="HM333">
        <v>20.634</v>
      </c>
      <c r="HN333">
        <v>61.1937</v>
      </c>
      <c r="HO333">
        <v>22.4199</v>
      </c>
      <c r="HP333">
        <v>1</v>
      </c>
      <c r="HQ333">
        <v>0.104573</v>
      </c>
      <c r="HR333">
        <v>-0.856819</v>
      </c>
      <c r="HS333">
        <v>20.2785</v>
      </c>
      <c r="HT333">
        <v>5.211</v>
      </c>
      <c r="HU333">
        <v>11.9798</v>
      </c>
      <c r="HV333">
        <v>4.9636</v>
      </c>
      <c r="HW333">
        <v>3.27438</v>
      </c>
      <c r="HX333">
        <v>9999</v>
      </c>
      <c r="HY333">
        <v>9999</v>
      </c>
      <c r="HZ333">
        <v>9999</v>
      </c>
      <c r="IA333">
        <v>33.6</v>
      </c>
      <c r="IB333">
        <v>1.86399</v>
      </c>
      <c r="IC333">
        <v>1.86011</v>
      </c>
      <c r="ID333">
        <v>1.85837</v>
      </c>
      <c r="IE333">
        <v>1.85974</v>
      </c>
      <c r="IF333">
        <v>1.85989</v>
      </c>
      <c r="IG333">
        <v>1.85837</v>
      </c>
      <c r="IH333">
        <v>1.85745</v>
      </c>
      <c r="II333">
        <v>1.85242</v>
      </c>
      <c r="IJ333">
        <v>0</v>
      </c>
      <c r="IK333">
        <v>0</v>
      </c>
      <c r="IL333">
        <v>0</v>
      </c>
      <c r="IM333">
        <v>0</v>
      </c>
      <c r="IN333" t="s">
        <v>441</v>
      </c>
      <c r="IO333" t="s">
        <v>442</v>
      </c>
      <c r="IP333" t="s">
        <v>443</v>
      </c>
      <c r="IQ333" t="s">
        <v>443</v>
      </c>
      <c r="IR333" t="s">
        <v>443</v>
      </c>
      <c r="IS333" t="s">
        <v>443</v>
      </c>
      <c r="IT333">
        <v>0</v>
      </c>
      <c r="IU333">
        <v>100</v>
      </c>
      <c r="IV333">
        <v>100</v>
      </c>
      <c r="IW333">
        <v>-0.903</v>
      </c>
      <c r="IX333">
        <v>0.33</v>
      </c>
      <c r="IY333">
        <v>-0.819046093373875</v>
      </c>
      <c r="IZ333">
        <v>-0.0008311593448893811</v>
      </c>
      <c r="JA333">
        <v>1.768286430498992E-06</v>
      </c>
      <c r="JB333">
        <v>-5.176383660599935E-10</v>
      </c>
      <c r="JC333">
        <v>0.01793090377665582</v>
      </c>
      <c r="JD333">
        <v>0.002652576625932546</v>
      </c>
      <c r="JE333">
        <v>0.0004569377311329863</v>
      </c>
      <c r="JF333">
        <v>1.003524486243527E-07</v>
      </c>
      <c r="JG333">
        <v>2</v>
      </c>
      <c r="JH333">
        <v>1975</v>
      </c>
      <c r="JI333">
        <v>1</v>
      </c>
      <c r="JJ333">
        <v>26</v>
      </c>
      <c r="JK333">
        <v>201549.6</v>
      </c>
      <c r="JL333">
        <v>201549.8</v>
      </c>
      <c r="JM333">
        <v>1.17554</v>
      </c>
      <c r="JN333">
        <v>2.64893</v>
      </c>
      <c r="JO333">
        <v>1.49658</v>
      </c>
      <c r="JP333">
        <v>2.34375</v>
      </c>
      <c r="JQ333">
        <v>1.54907</v>
      </c>
      <c r="JR333">
        <v>2.40845</v>
      </c>
      <c r="JS333">
        <v>35.9412</v>
      </c>
      <c r="JT333">
        <v>24.1751</v>
      </c>
      <c r="JU333">
        <v>18</v>
      </c>
      <c r="JV333">
        <v>485.44</v>
      </c>
      <c r="JW333">
        <v>490.772</v>
      </c>
      <c r="JX333">
        <v>29.4808</v>
      </c>
      <c r="JY333">
        <v>28.6389</v>
      </c>
      <c r="JZ333">
        <v>30.0001</v>
      </c>
      <c r="KA333">
        <v>28.8696</v>
      </c>
      <c r="KB333">
        <v>28.8709</v>
      </c>
      <c r="KC333">
        <v>23.628</v>
      </c>
      <c r="KD333">
        <v>21.382</v>
      </c>
      <c r="KE333">
        <v>53.1476</v>
      </c>
      <c r="KF333">
        <v>29.4894</v>
      </c>
      <c r="KG333">
        <v>453.893</v>
      </c>
      <c r="KH333">
        <v>15.8713</v>
      </c>
      <c r="KI333">
        <v>101.947</v>
      </c>
      <c r="KJ333">
        <v>91.54340000000001</v>
      </c>
    </row>
    <row r="334" spans="1:296">
      <c r="A334">
        <v>316</v>
      </c>
      <c r="B334">
        <v>1759082587</v>
      </c>
      <c r="C334">
        <v>9503.900000095367</v>
      </c>
      <c r="D334" t="s">
        <v>1078</v>
      </c>
      <c r="E334" t="s">
        <v>1079</v>
      </c>
      <c r="F334">
        <v>5</v>
      </c>
      <c r="G334" t="s">
        <v>1025</v>
      </c>
      <c r="H334">
        <v>1759082579.5</v>
      </c>
      <c r="I334">
        <f>(J334)/1000</f>
        <v>0</v>
      </c>
      <c r="J334">
        <f>IF(DO334, AM334, AG334)</f>
        <v>0</v>
      </c>
      <c r="K334">
        <f>IF(DO334, AH334, AF334)</f>
        <v>0</v>
      </c>
      <c r="L334">
        <f>DQ334 - IF(AT334&gt;1, K334*DK334*100.0/(AV334), 0)</f>
        <v>0</v>
      </c>
      <c r="M334">
        <f>((S334-I334/2)*L334-K334)/(S334+I334/2)</f>
        <v>0</v>
      </c>
      <c r="N334">
        <f>M334*(DX334+DY334)/1000.0</f>
        <v>0</v>
      </c>
      <c r="O334">
        <f>(DQ334 - IF(AT334&gt;1, K334*DK334*100.0/(AV334), 0))*(DX334+DY334)/1000.0</f>
        <v>0</v>
      </c>
      <c r="P334">
        <f>2.0/((1/R334-1/Q334)+SIGN(R334)*SQRT((1/R334-1/Q334)*(1/R334-1/Q334) + 4*DL334/((DL334+1)*(DL334+1))*(2*1/R334*1/Q334-1/Q334*1/Q334)))</f>
        <v>0</v>
      </c>
      <c r="Q334">
        <f>IF(LEFT(DM334,1)&lt;&gt;"0",IF(LEFT(DM334,1)="1",3.0,DN334),$D$5+$E$5*(EE334*DX334/($K$5*1000))+$F$5*(EE334*DX334/($K$5*1000))*MAX(MIN(DK334,$J$5),$I$5)*MAX(MIN(DK334,$J$5),$I$5)+$G$5*MAX(MIN(DK334,$J$5),$I$5)*(EE334*DX334/($K$5*1000))+$H$5*(EE334*DX334/($K$5*1000))*(EE334*DX334/($K$5*1000)))</f>
        <v>0</v>
      </c>
      <c r="R334">
        <f>I334*(1000-(1000*0.61365*exp(17.502*V334/(240.97+V334))/(DX334+DY334)+DS334)/2)/(1000*0.61365*exp(17.502*V334/(240.97+V334))/(DX334+DY334)-DS334)</f>
        <v>0</v>
      </c>
      <c r="S334">
        <f>1/((DL334+1)/(P334/1.6)+1/(Q334/1.37)) + DL334/((DL334+1)/(P334/1.6) + DL334/(Q334/1.37))</f>
        <v>0</v>
      </c>
      <c r="T334">
        <f>(DG334*DJ334)</f>
        <v>0</v>
      </c>
      <c r="U334">
        <f>(DZ334+(T334+2*0.95*5.67E-8*(((DZ334+$B$9)+273)^4-(DZ334+273)^4)-44100*I334)/(1.84*29.3*Q334+8*0.95*5.67E-8*(DZ334+273)^3))</f>
        <v>0</v>
      </c>
      <c r="V334">
        <f>($C$9*EA334+$D$9*EB334+$E$9*U334)</f>
        <v>0</v>
      </c>
      <c r="W334">
        <f>0.61365*exp(17.502*V334/(240.97+V334))</f>
        <v>0</v>
      </c>
      <c r="X334">
        <f>(Y334/Z334*100)</f>
        <v>0</v>
      </c>
      <c r="Y334">
        <f>DS334*(DX334+DY334)/1000</f>
        <v>0</v>
      </c>
      <c r="Z334">
        <f>0.61365*exp(17.502*DZ334/(240.97+DZ334))</f>
        <v>0</v>
      </c>
      <c r="AA334">
        <f>(W334-DS334*(DX334+DY334)/1000)</f>
        <v>0</v>
      </c>
      <c r="AB334">
        <f>(-I334*44100)</f>
        <v>0</v>
      </c>
      <c r="AC334">
        <f>2*29.3*Q334*0.92*(DZ334-V334)</f>
        <v>0</v>
      </c>
      <c r="AD334">
        <f>2*0.95*5.67E-8*(((DZ334+$B$9)+273)^4-(V334+273)^4)</f>
        <v>0</v>
      </c>
      <c r="AE334">
        <f>T334+AD334+AB334+AC334</f>
        <v>0</v>
      </c>
      <c r="AF334">
        <f>DW334*AT334*(DR334-DQ334*(1000-AT334*DT334)/(1000-AT334*DS334))/(100*DK334)</f>
        <v>0</v>
      </c>
      <c r="AG334">
        <f>1000*DW334*AT334*(DS334-DT334)/(100*DK334*(1000-AT334*DS334))</f>
        <v>0</v>
      </c>
      <c r="AH334">
        <f>(AI334 - AJ334 - DX334*1E3/(8.314*(DZ334+273.15)) * AL334/DW334 * AK334) * DW334/(100*DK334) * (1000 - DT334)/1000</f>
        <v>0</v>
      </c>
      <c r="AI334">
        <v>448.0487936537594</v>
      </c>
      <c r="AJ334">
        <v>413.5281939393939</v>
      </c>
      <c r="AK334">
        <v>1.862877613494099</v>
      </c>
      <c r="AL334">
        <v>65.0844976434511</v>
      </c>
      <c r="AM334">
        <f>(AO334 - AN334 + DX334*1E3/(8.314*(DZ334+273.15)) * AQ334/DW334 * AP334) * DW334/(100*DK334) * 1000/(1000 - AO334)</f>
        <v>0</v>
      </c>
      <c r="AN334">
        <v>15.79557424</v>
      </c>
      <c r="AO334">
        <v>23.65825151515152</v>
      </c>
      <c r="AP334">
        <v>-0.0001342676453980523</v>
      </c>
      <c r="AQ334">
        <v>105.27</v>
      </c>
      <c r="AR334">
        <v>0</v>
      </c>
      <c r="AS334">
        <v>0</v>
      </c>
      <c r="AT334">
        <f>IF(AR334*$H$15&gt;=AV334,1.0,(AV334/(AV334-AR334*$H$15)))</f>
        <v>0</v>
      </c>
      <c r="AU334">
        <f>(AT334-1)*100</f>
        <v>0</v>
      </c>
      <c r="AV334">
        <f>MAX(0,($B$15+$C$15*EE334)/(1+$D$15*EE334)*DX334/(DZ334+273)*$E$15)</f>
        <v>0</v>
      </c>
      <c r="AW334" t="s">
        <v>437</v>
      </c>
      <c r="AX334" t="s">
        <v>437</v>
      </c>
      <c r="AY334">
        <v>0</v>
      </c>
      <c r="AZ334">
        <v>0</v>
      </c>
      <c r="BA334">
        <f>1-AY334/AZ334</f>
        <v>0</v>
      </c>
      <c r="BB334">
        <v>0</v>
      </c>
      <c r="BC334" t="s">
        <v>437</v>
      </c>
      <c r="BD334" t="s">
        <v>437</v>
      </c>
      <c r="BE334">
        <v>0</v>
      </c>
      <c r="BF334">
        <v>0</v>
      </c>
      <c r="BG334">
        <f>1-BE334/BF334</f>
        <v>0</v>
      </c>
      <c r="BH334">
        <v>0.5</v>
      </c>
      <c r="BI334">
        <f>DH334</f>
        <v>0</v>
      </c>
      <c r="BJ334">
        <f>K334</f>
        <v>0</v>
      </c>
      <c r="BK334">
        <f>BG334*BH334*BI334</f>
        <v>0</v>
      </c>
      <c r="BL334">
        <f>(BJ334-BB334)/BI334</f>
        <v>0</v>
      </c>
      <c r="BM334">
        <f>(AZ334-BF334)/BF334</f>
        <v>0</v>
      </c>
      <c r="BN334">
        <f>AY334/(BA334+AY334/BF334)</f>
        <v>0</v>
      </c>
      <c r="BO334" t="s">
        <v>437</v>
      </c>
      <c r="BP334">
        <v>0</v>
      </c>
      <c r="BQ334">
        <f>IF(BP334&lt;&gt;0, BP334, BN334)</f>
        <v>0</v>
      </c>
      <c r="BR334">
        <f>1-BQ334/BF334</f>
        <v>0</v>
      </c>
      <c r="BS334">
        <f>(BF334-BE334)/(BF334-BQ334)</f>
        <v>0</v>
      </c>
      <c r="BT334">
        <f>(AZ334-BF334)/(AZ334-BQ334)</f>
        <v>0</v>
      </c>
      <c r="BU334">
        <f>(BF334-BE334)/(BF334-AY334)</f>
        <v>0</v>
      </c>
      <c r="BV334">
        <f>(AZ334-BF334)/(AZ334-AY334)</f>
        <v>0</v>
      </c>
      <c r="BW334">
        <f>(BS334*BQ334/BE334)</f>
        <v>0</v>
      </c>
      <c r="BX334">
        <f>(1-BW334)</f>
        <v>0</v>
      </c>
      <c r="DG334">
        <f>$B$13*EF334+$C$13*EG334+$F$13*ER334*(1-EU334)</f>
        <v>0</v>
      </c>
      <c r="DH334">
        <f>DG334*DI334</f>
        <v>0</v>
      </c>
      <c r="DI334">
        <f>($B$13*$D$11+$C$13*$D$11+$F$13*((FE334+EW334)/MAX(FE334+EW334+FF334, 0.1)*$I$11+FF334/MAX(FE334+EW334+FF334, 0.1)*$J$11))/($B$13+$C$13+$F$13)</f>
        <v>0</v>
      </c>
      <c r="DJ334">
        <f>($B$13*$K$11+$C$13*$K$11+$F$13*((FE334+EW334)/MAX(FE334+EW334+FF334, 0.1)*$P$11+FF334/MAX(FE334+EW334+FF334, 0.1)*$Q$11))/($B$13+$C$13+$F$13)</f>
        <v>0</v>
      </c>
      <c r="DK334">
        <v>5.36</v>
      </c>
      <c r="DL334">
        <v>0.5</v>
      </c>
      <c r="DM334" t="s">
        <v>438</v>
      </c>
      <c r="DN334">
        <v>2</v>
      </c>
      <c r="DO334" t="b">
        <v>1</v>
      </c>
      <c r="DP334">
        <v>1759082579.5</v>
      </c>
      <c r="DQ334">
        <v>395.3290740740741</v>
      </c>
      <c r="DR334">
        <v>430.7298518518518</v>
      </c>
      <c r="DS334">
        <v>23.66147777777778</v>
      </c>
      <c r="DT334">
        <v>15.83077407407408</v>
      </c>
      <c r="DU334">
        <v>396.2320370370371</v>
      </c>
      <c r="DV334">
        <v>23.33164444444444</v>
      </c>
      <c r="DW334">
        <v>499.9769259259259</v>
      </c>
      <c r="DX334">
        <v>90.83937037037037</v>
      </c>
      <c r="DY334">
        <v>0.06689581481481482</v>
      </c>
      <c r="DZ334">
        <v>30.22302592592592</v>
      </c>
      <c r="EA334">
        <v>30.00037037037037</v>
      </c>
      <c r="EB334">
        <v>999.9000000000001</v>
      </c>
      <c r="EC334">
        <v>0</v>
      </c>
      <c r="ED334">
        <v>0</v>
      </c>
      <c r="EE334">
        <v>9999.216666666665</v>
      </c>
      <c r="EF334">
        <v>0</v>
      </c>
      <c r="EG334">
        <v>11.11463333333334</v>
      </c>
      <c r="EH334">
        <v>-35.40064074074074</v>
      </c>
      <c r="EI334">
        <v>404.9098888888889</v>
      </c>
      <c r="EJ334">
        <v>437.6579999999999</v>
      </c>
      <c r="EK334">
        <v>7.830696666666666</v>
      </c>
      <c r="EL334">
        <v>430.7298518518518</v>
      </c>
      <c r="EM334">
        <v>15.83077407407408</v>
      </c>
      <c r="EN334">
        <v>2.149392592592593</v>
      </c>
      <c r="EO334">
        <v>1.438057407407408</v>
      </c>
      <c r="EP334">
        <v>18.59002962962963</v>
      </c>
      <c r="EQ334">
        <v>12.32498148148148</v>
      </c>
      <c r="ER334">
        <v>1999.977037037037</v>
      </c>
      <c r="ES334">
        <v>0.980003111111111</v>
      </c>
      <c r="ET334">
        <v>0.01999718518518518</v>
      </c>
      <c r="EU334">
        <v>0</v>
      </c>
      <c r="EV334">
        <v>883.8699259259261</v>
      </c>
      <c r="EW334">
        <v>5.00078</v>
      </c>
      <c r="EX334">
        <v>17110.15555555556</v>
      </c>
      <c r="EY334">
        <v>16379.46296296297</v>
      </c>
      <c r="EZ334">
        <v>38.99522222222222</v>
      </c>
      <c r="FA334">
        <v>39.84</v>
      </c>
      <c r="FB334">
        <v>39.16659259259259</v>
      </c>
      <c r="FC334">
        <v>39.51374074074074</v>
      </c>
      <c r="FD334">
        <v>40.22659259259259</v>
      </c>
      <c r="FE334">
        <v>1955.087037037037</v>
      </c>
      <c r="FF334">
        <v>39.89000000000001</v>
      </c>
      <c r="FG334">
        <v>0</v>
      </c>
      <c r="FH334">
        <v>1759082579</v>
      </c>
      <c r="FI334">
        <v>0</v>
      </c>
      <c r="FJ334">
        <v>883.8916153846154</v>
      </c>
      <c r="FK334">
        <v>12.57716239003753</v>
      </c>
      <c r="FL334">
        <v>233.7333330449963</v>
      </c>
      <c r="FM334">
        <v>17109.05</v>
      </c>
      <c r="FN334">
        <v>15</v>
      </c>
      <c r="FO334">
        <v>0</v>
      </c>
      <c r="FP334" t="s">
        <v>439</v>
      </c>
      <c r="FQ334">
        <v>1746989605.5</v>
      </c>
      <c r="FR334">
        <v>1746989593.5</v>
      </c>
      <c r="FS334">
        <v>0</v>
      </c>
      <c r="FT334">
        <v>-0.274</v>
      </c>
      <c r="FU334">
        <v>-0.002</v>
      </c>
      <c r="FV334">
        <v>2.549</v>
      </c>
      <c r="FW334">
        <v>0.129</v>
      </c>
      <c r="FX334">
        <v>420</v>
      </c>
      <c r="FY334">
        <v>17</v>
      </c>
      <c r="FZ334">
        <v>0.02</v>
      </c>
      <c r="GA334">
        <v>0.04</v>
      </c>
      <c r="GB334">
        <v>-33.33958</v>
      </c>
      <c r="GC334">
        <v>-58.87081125703563</v>
      </c>
      <c r="GD334">
        <v>6.084849568033707</v>
      </c>
      <c r="GE334">
        <v>0</v>
      </c>
      <c r="GF334">
        <v>883.3007352941177</v>
      </c>
      <c r="GG334">
        <v>13.88857143447784</v>
      </c>
      <c r="GH334">
        <v>1.401311597981214</v>
      </c>
      <c r="GI334">
        <v>0</v>
      </c>
      <c r="GJ334">
        <v>7.8206265</v>
      </c>
      <c r="GK334">
        <v>0.2434439774859256</v>
      </c>
      <c r="GL334">
        <v>0.02440702906439042</v>
      </c>
      <c r="GM334">
        <v>0</v>
      </c>
      <c r="GN334">
        <v>0</v>
      </c>
      <c r="GO334">
        <v>3</v>
      </c>
      <c r="GP334" t="s">
        <v>458</v>
      </c>
      <c r="GQ334">
        <v>3.10089</v>
      </c>
      <c r="GR334">
        <v>2.72488</v>
      </c>
      <c r="GS334">
        <v>0.08607960000000001</v>
      </c>
      <c r="GT334">
        <v>0.09315569999999999</v>
      </c>
      <c r="GU334">
        <v>0.107116</v>
      </c>
      <c r="GV334">
        <v>0.0814599</v>
      </c>
      <c r="GW334">
        <v>23889.6</v>
      </c>
      <c r="GX334">
        <v>21552.8</v>
      </c>
      <c r="GY334">
        <v>26702.9</v>
      </c>
      <c r="GZ334">
        <v>23988.5</v>
      </c>
      <c r="HA334">
        <v>38144.8</v>
      </c>
      <c r="HB334">
        <v>32586.9</v>
      </c>
      <c r="HC334">
        <v>46626.4</v>
      </c>
      <c r="HD334">
        <v>37963.7</v>
      </c>
      <c r="HE334">
        <v>1.87722</v>
      </c>
      <c r="HF334">
        <v>1.8627</v>
      </c>
      <c r="HG334">
        <v>0.08497010000000001</v>
      </c>
      <c r="HH334">
        <v>0</v>
      </c>
      <c r="HI334">
        <v>28.6137</v>
      </c>
      <c r="HJ334">
        <v>999.9</v>
      </c>
      <c r="HK334">
        <v>39.7</v>
      </c>
      <c r="HL334">
        <v>31.8</v>
      </c>
      <c r="HM334">
        <v>20.634</v>
      </c>
      <c r="HN334">
        <v>61.0237</v>
      </c>
      <c r="HO334">
        <v>22.7364</v>
      </c>
      <c r="HP334">
        <v>1</v>
      </c>
      <c r="HQ334">
        <v>0.104766</v>
      </c>
      <c r="HR334">
        <v>-0.879551</v>
      </c>
      <c r="HS334">
        <v>20.2784</v>
      </c>
      <c r="HT334">
        <v>5.21205</v>
      </c>
      <c r="HU334">
        <v>11.9791</v>
      </c>
      <c r="HV334">
        <v>4.96365</v>
      </c>
      <c r="HW334">
        <v>3.27448</v>
      </c>
      <c r="HX334">
        <v>9999</v>
      </c>
      <c r="HY334">
        <v>9999</v>
      </c>
      <c r="HZ334">
        <v>9999</v>
      </c>
      <c r="IA334">
        <v>33.6</v>
      </c>
      <c r="IB334">
        <v>1.86398</v>
      </c>
      <c r="IC334">
        <v>1.86012</v>
      </c>
      <c r="ID334">
        <v>1.85837</v>
      </c>
      <c r="IE334">
        <v>1.85974</v>
      </c>
      <c r="IF334">
        <v>1.85989</v>
      </c>
      <c r="IG334">
        <v>1.85837</v>
      </c>
      <c r="IH334">
        <v>1.85744</v>
      </c>
      <c r="II334">
        <v>1.85242</v>
      </c>
      <c r="IJ334">
        <v>0</v>
      </c>
      <c r="IK334">
        <v>0</v>
      </c>
      <c r="IL334">
        <v>0</v>
      </c>
      <c r="IM334">
        <v>0</v>
      </c>
      <c r="IN334" t="s">
        <v>441</v>
      </c>
      <c r="IO334" t="s">
        <v>442</v>
      </c>
      <c r="IP334" t="s">
        <v>443</v>
      </c>
      <c r="IQ334" t="s">
        <v>443</v>
      </c>
      <c r="IR334" t="s">
        <v>443</v>
      </c>
      <c r="IS334" t="s">
        <v>443</v>
      </c>
      <c r="IT334">
        <v>0</v>
      </c>
      <c r="IU334">
        <v>100</v>
      </c>
      <c r="IV334">
        <v>100</v>
      </c>
      <c r="IW334">
        <v>-0.9</v>
      </c>
      <c r="IX334">
        <v>0.3297</v>
      </c>
      <c r="IY334">
        <v>-0.819046093373875</v>
      </c>
      <c r="IZ334">
        <v>-0.0008311593448893811</v>
      </c>
      <c r="JA334">
        <v>1.768286430498992E-06</v>
      </c>
      <c r="JB334">
        <v>-5.176383660599935E-10</v>
      </c>
      <c r="JC334">
        <v>0.01793090377665582</v>
      </c>
      <c r="JD334">
        <v>0.002652576625932546</v>
      </c>
      <c r="JE334">
        <v>0.0004569377311329863</v>
      </c>
      <c r="JF334">
        <v>1.003524486243527E-07</v>
      </c>
      <c r="JG334">
        <v>2</v>
      </c>
      <c r="JH334">
        <v>1975</v>
      </c>
      <c r="JI334">
        <v>1</v>
      </c>
      <c r="JJ334">
        <v>26</v>
      </c>
      <c r="JK334">
        <v>201549.7</v>
      </c>
      <c r="JL334">
        <v>201549.9</v>
      </c>
      <c r="JM334">
        <v>1.21338</v>
      </c>
      <c r="JN334">
        <v>2.63306</v>
      </c>
      <c r="JO334">
        <v>1.49658</v>
      </c>
      <c r="JP334">
        <v>2.34375</v>
      </c>
      <c r="JQ334">
        <v>1.54907</v>
      </c>
      <c r="JR334">
        <v>2.42432</v>
      </c>
      <c r="JS334">
        <v>35.9178</v>
      </c>
      <c r="JT334">
        <v>24.1838</v>
      </c>
      <c r="JU334">
        <v>18</v>
      </c>
      <c r="JV334">
        <v>485.192</v>
      </c>
      <c r="JW334">
        <v>490.904</v>
      </c>
      <c r="JX334">
        <v>29.4795</v>
      </c>
      <c r="JY334">
        <v>28.6389</v>
      </c>
      <c r="JZ334">
        <v>30.0002</v>
      </c>
      <c r="KA334">
        <v>28.8696</v>
      </c>
      <c r="KB334">
        <v>28.8709</v>
      </c>
      <c r="KC334">
        <v>24.387</v>
      </c>
      <c r="KD334">
        <v>21.382</v>
      </c>
      <c r="KE334">
        <v>53.1476</v>
      </c>
      <c r="KF334">
        <v>29.4882</v>
      </c>
      <c r="KG334">
        <v>473.929</v>
      </c>
      <c r="KH334">
        <v>15.8713</v>
      </c>
      <c r="KI334">
        <v>101.947</v>
      </c>
      <c r="KJ334">
        <v>91.5437</v>
      </c>
    </row>
    <row r="335" spans="1:296">
      <c r="A335">
        <v>317</v>
      </c>
      <c r="B335">
        <v>1759082592</v>
      </c>
      <c r="C335">
        <v>9508.900000095367</v>
      </c>
      <c r="D335" t="s">
        <v>1080</v>
      </c>
      <c r="E335" t="s">
        <v>1081</v>
      </c>
      <c r="F335">
        <v>5</v>
      </c>
      <c r="G335" t="s">
        <v>1025</v>
      </c>
      <c r="H335">
        <v>1759082584.214286</v>
      </c>
      <c r="I335">
        <f>(J335)/1000</f>
        <v>0</v>
      </c>
      <c r="J335">
        <f>IF(DO335, AM335, AG335)</f>
        <v>0</v>
      </c>
      <c r="K335">
        <f>IF(DO335, AH335, AF335)</f>
        <v>0</v>
      </c>
      <c r="L335">
        <f>DQ335 - IF(AT335&gt;1, K335*DK335*100.0/(AV335), 0)</f>
        <v>0</v>
      </c>
      <c r="M335">
        <f>((S335-I335/2)*L335-K335)/(S335+I335/2)</f>
        <v>0</v>
      </c>
      <c r="N335">
        <f>M335*(DX335+DY335)/1000.0</f>
        <v>0</v>
      </c>
      <c r="O335">
        <f>(DQ335 - IF(AT335&gt;1, K335*DK335*100.0/(AV335), 0))*(DX335+DY335)/1000.0</f>
        <v>0</v>
      </c>
      <c r="P335">
        <f>2.0/((1/R335-1/Q335)+SIGN(R335)*SQRT((1/R335-1/Q335)*(1/R335-1/Q335) + 4*DL335/((DL335+1)*(DL335+1))*(2*1/R335*1/Q335-1/Q335*1/Q335)))</f>
        <v>0</v>
      </c>
      <c r="Q335">
        <f>IF(LEFT(DM335,1)&lt;&gt;"0",IF(LEFT(DM335,1)="1",3.0,DN335),$D$5+$E$5*(EE335*DX335/($K$5*1000))+$F$5*(EE335*DX335/($K$5*1000))*MAX(MIN(DK335,$J$5),$I$5)*MAX(MIN(DK335,$J$5),$I$5)+$G$5*MAX(MIN(DK335,$J$5),$I$5)*(EE335*DX335/($K$5*1000))+$H$5*(EE335*DX335/($K$5*1000))*(EE335*DX335/($K$5*1000)))</f>
        <v>0</v>
      </c>
      <c r="R335">
        <f>I335*(1000-(1000*0.61365*exp(17.502*V335/(240.97+V335))/(DX335+DY335)+DS335)/2)/(1000*0.61365*exp(17.502*V335/(240.97+V335))/(DX335+DY335)-DS335)</f>
        <v>0</v>
      </c>
      <c r="S335">
        <f>1/((DL335+1)/(P335/1.6)+1/(Q335/1.37)) + DL335/((DL335+1)/(P335/1.6) + DL335/(Q335/1.37))</f>
        <v>0</v>
      </c>
      <c r="T335">
        <f>(DG335*DJ335)</f>
        <v>0</v>
      </c>
      <c r="U335">
        <f>(DZ335+(T335+2*0.95*5.67E-8*(((DZ335+$B$9)+273)^4-(DZ335+273)^4)-44100*I335)/(1.84*29.3*Q335+8*0.95*5.67E-8*(DZ335+273)^3))</f>
        <v>0</v>
      </c>
      <c r="V335">
        <f>($C$9*EA335+$D$9*EB335+$E$9*U335)</f>
        <v>0</v>
      </c>
      <c r="W335">
        <f>0.61365*exp(17.502*V335/(240.97+V335))</f>
        <v>0</v>
      </c>
      <c r="X335">
        <f>(Y335/Z335*100)</f>
        <v>0</v>
      </c>
      <c r="Y335">
        <f>DS335*(DX335+DY335)/1000</f>
        <v>0</v>
      </c>
      <c r="Z335">
        <f>0.61365*exp(17.502*DZ335/(240.97+DZ335))</f>
        <v>0</v>
      </c>
      <c r="AA335">
        <f>(W335-DS335*(DX335+DY335)/1000)</f>
        <v>0</v>
      </c>
      <c r="AB335">
        <f>(-I335*44100)</f>
        <v>0</v>
      </c>
      <c r="AC335">
        <f>2*29.3*Q335*0.92*(DZ335-V335)</f>
        <v>0</v>
      </c>
      <c r="AD335">
        <f>2*0.95*5.67E-8*(((DZ335+$B$9)+273)^4-(V335+273)^4)</f>
        <v>0</v>
      </c>
      <c r="AE335">
        <f>T335+AD335+AB335+AC335</f>
        <v>0</v>
      </c>
      <c r="AF335">
        <f>DW335*AT335*(DR335-DQ335*(1000-AT335*DT335)/(1000-AT335*DS335))/(100*DK335)</f>
        <v>0</v>
      </c>
      <c r="AG335">
        <f>1000*DW335*AT335*(DS335-DT335)/(100*DK335*(1000-AT335*DS335))</f>
        <v>0</v>
      </c>
      <c r="AH335">
        <f>(AI335 - AJ335 - DX335*1E3/(8.314*(DZ335+273.15)) * AL335/DW335 * AK335) * DW335/(100*DK335) * (1000 - DT335)/1000</f>
        <v>0</v>
      </c>
      <c r="AI335">
        <v>464.45746644054</v>
      </c>
      <c r="AJ335">
        <v>425.8884969696969</v>
      </c>
      <c r="AK335">
        <v>2.551662909993422</v>
      </c>
      <c r="AL335">
        <v>65.0844976434511</v>
      </c>
      <c r="AM335">
        <f>(AO335 - AN335 + DX335*1E3/(8.314*(DZ335+273.15)) * AQ335/DW335 * AP335) * DW335/(100*DK335) * 1000/(1000 - AO335)</f>
        <v>0</v>
      </c>
      <c r="AN335">
        <v>15.80094749333334</v>
      </c>
      <c r="AO335">
        <v>23.64929999999999</v>
      </c>
      <c r="AP335">
        <v>-6.185034013661473E-05</v>
      </c>
      <c r="AQ335">
        <v>105.27</v>
      </c>
      <c r="AR335">
        <v>0</v>
      </c>
      <c r="AS335">
        <v>0</v>
      </c>
      <c r="AT335">
        <f>IF(AR335*$H$15&gt;=AV335,1.0,(AV335/(AV335-AR335*$H$15)))</f>
        <v>0</v>
      </c>
      <c r="AU335">
        <f>(AT335-1)*100</f>
        <v>0</v>
      </c>
      <c r="AV335">
        <f>MAX(0,($B$15+$C$15*EE335)/(1+$D$15*EE335)*DX335/(DZ335+273)*$E$15)</f>
        <v>0</v>
      </c>
      <c r="AW335" t="s">
        <v>437</v>
      </c>
      <c r="AX335" t="s">
        <v>437</v>
      </c>
      <c r="AY335">
        <v>0</v>
      </c>
      <c r="AZ335">
        <v>0</v>
      </c>
      <c r="BA335">
        <f>1-AY335/AZ335</f>
        <v>0</v>
      </c>
      <c r="BB335">
        <v>0</v>
      </c>
      <c r="BC335" t="s">
        <v>437</v>
      </c>
      <c r="BD335" t="s">
        <v>437</v>
      </c>
      <c r="BE335">
        <v>0</v>
      </c>
      <c r="BF335">
        <v>0</v>
      </c>
      <c r="BG335">
        <f>1-BE335/BF335</f>
        <v>0</v>
      </c>
      <c r="BH335">
        <v>0.5</v>
      </c>
      <c r="BI335">
        <f>DH335</f>
        <v>0</v>
      </c>
      <c r="BJ335">
        <f>K335</f>
        <v>0</v>
      </c>
      <c r="BK335">
        <f>BG335*BH335*BI335</f>
        <v>0</v>
      </c>
      <c r="BL335">
        <f>(BJ335-BB335)/BI335</f>
        <v>0</v>
      </c>
      <c r="BM335">
        <f>(AZ335-BF335)/BF335</f>
        <v>0</v>
      </c>
      <c r="BN335">
        <f>AY335/(BA335+AY335/BF335)</f>
        <v>0</v>
      </c>
      <c r="BO335" t="s">
        <v>437</v>
      </c>
      <c r="BP335">
        <v>0</v>
      </c>
      <c r="BQ335">
        <f>IF(BP335&lt;&gt;0, BP335, BN335)</f>
        <v>0</v>
      </c>
      <c r="BR335">
        <f>1-BQ335/BF335</f>
        <v>0</v>
      </c>
      <c r="BS335">
        <f>(BF335-BE335)/(BF335-BQ335)</f>
        <v>0</v>
      </c>
      <c r="BT335">
        <f>(AZ335-BF335)/(AZ335-BQ335)</f>
        <v>0</v>
      </c>
      <c r="BU335">
        <f>(BF335-BE335)/(BF335-AY335)</f>
        <v>0</v>
      </c>
      <c r="BV335">
        <f>(AZ335-BF335)/(AZ335-AY335)</f>
        <v>0</v>
      </c>
      <c r="BW335">
        <f>(BS335*BQ335/BE335)</f>
        <v>0</v>
      </c>
      <c r="BX335">
        <f>(1-BW335)</f>
        <v>0</v>
      </c>
      <c r="DG335">
        <f>$B$13*EF335+$C$13*EG335+$F$13*ER335*(1-EU335)</f>
        <v>0</v>
      </c>
      <c r="DH335">
        <f>DG335*DI335</f>
        <v>0</v>
      </c>
      <c r="DI335">
        <f>($B$13*$D$11+$C$13*$D$11+$F$13*((FE335+EW335)/MAX(FE335+EW335+FF335, 0.1)*$I$11+FF335/MAX(FE335+EW335+FF335, 0.1)*$J$11))/($B$13+$C$13+$F$13)</f>
        <v>0</v>
      </c>
      <c r="DJ335">
        <f>($B$13*$K$11+$C$13*$K$11+$F$13*((FE335+EW335)/MAX(FE335+EW335+FF335, 0.1)*$P$11+FF335/MAX(FE335+EW335+FF335, 0.1)*$Q$11))/($B$13+$C$13+$F$13)</f>
        <v>0</v>
      </c>
      <c r="DK335">
        <v>5.36</v>
      </c>
      <c r="DL335">
        <v>0.5</v>
      </c>
      <c r="DM335" t="s">
        <v>438</v>
      </c>
      <c r="DN335">
        <v>2</v>
      </c>
      <c r="DO335" t="b">
        <v>1</v>
      </c>
      <c r="DP335">
        <v>1759082584.214286</v>
      </c>
      <c r="DQ335">
        <v>401.12375</v>
      </c>
      <c r="DR335">
        <v>442.6774642857143</v>
      </c>
      <c r="DS335">
        <v>23.65938928571429</v>
      </c>
      <c r="DT335">
        <v>15.816</v>
      </c>
      <c r="DU335">
        <v>402.0247142857143</v>
      </c>
      <c r="DV335">
        <v>23.32959642857143</v>
      </c>
      <c r="DW335">
        <v>499.9762499999999</v>
      </c>
      <c r="DX335">
        <v>90.83931785714286</v>
      </c>
      <c r="DY335">
        <v>0.06684310357142857</v>
      </c>
      <c r="DZ335">
        <v>30.22286071428572</v>
      </c>
      <c r="EA335">
        <v>30.00047142857143</v>
      </c>
      <c r="EB335">
        <v>999.9000000000002</v>
      </c>
      <c r="EC335">
        <v>0</v>
      </c>
      <c r="ED335">
        <v>0</v>
      </c>
      <c r="EE335">
        <v>10001.29642857143</v>
      </c>
      <c r="EF335">
        <v>0</v>
      </c>
      <c r="EG335">
        <v>11.11742142857143</v>
      </c>
      <c r="EH335">
        <v>-41.55369285714285</v>
      </c>
      <c r="EI335">
        <v>410.8440357142858</v>
      </c>
      <c r="EJ335">
        <v>449.7910357142858</v>
      </c>
      <c r="EK335">
        <v>7.843380357142856</v>
      </c>
      <c r="EL335">
        <v>442.6774642857143</v>
      </c>
      <c r="EM335">
        <v>15.816</v>
      </c>
      <c r="EN335">
        <v>2.149202142857143</v>
      </c>
      <c r="EO335">
        <v>1.436713928571429</v>
      </c>
      <c r="EP335">
        <v>18.58860357142857</v>
      </c>
      <c r="EQ335">
        <v>12.31076785714286</v>
      </c>
      <c r="ER335">
        <v>1999.981428571429</v>
      </c>
      <c r="ES335">
        <v>0.9800031071428571</v>
      </c>
      <c r="ET335">
        <v>0.01999718928571428</v>
      </c>
      <c r="EU335">
        <v>0</v>
      </c>
      <c r="EV335">
        <v>885.1728928571429</v>
      </c>
      <c r="EW335">
        <v>5.00078</v>
      </c>
      <c r="EX335">
        <v>17134.44642857143</v>
      </c>
      <c r="EY335">
        <v>16379.49285714286</v>
      </c>
      <c r="EZ335">
        <v>38.99978571428571</v>
      </c>
      <c r="FA335">
        <v>39.8435</v>
      </c>
      <c r="FB335">
        <v>39.183</v>
      </c>
      <c r="FC335">
        <v>39.50657142857143</v>
      </c>
      <c r="FD335">
        <v>40.23414285714285</v>
      </c>
      <c r="FE335">
        <v>1955.091428571428</v>
      </c>
      <c r="FF335">
        <v>39.89000000000001</v>
      </c>
      <c r="FG335">
        <v>0</v>
      </c>
      <c r="FH335">
        <v>1759082584.4</v>
      </c>
      <c r="FI335">
        <v>0</v>
      </c>
      <c r="FJ335">
        <v>885.4592</v>
      </c>
      <c r="FK335">
        <v>18.97607690036241</v>
      </c>
      <c r="FL335">
        <v>366.8461532940325</v>
      </c>
      <c r="FM335">
        <v>17138.524</v>
      </c>
      <c r="FN335">
        <v>15</v>
      </c>
      <c r="FO335">
        <v>0</v>
      </c>
      <c r="FP335" t="s">
        <v>439</v>
      </c>
      <c r="FQ335">
        <v>1746989605.5</v>
      </c>
      <c r="FR335">
        <v>1746989593.5</v>
      </c>
      <c r="FS335">
        <v>0</v>
      </c>
      <c r="FT335">
        <v>-0.274</v>
      </c>
      <c r="FU335">
        <v>-0.002</v>
      </c>
      <c r="FV335">
        <v>2.549</v>
      </c>
      <c r="FW335">
        <v>0.129</v>
      </c>
      <c r="FX335">
        <v>420</v>
      </c>
      <c r="FY335">
        <v>17</v>
      </c>
      <c r="FZ335">
        <v>0.02</v>
      </c>
      <c r="GA335">
        <v>0.04</v>
      </c>
      <c r="GB335">
        <v>-37.56788048780488</v>
      </c>
      <c r="GC335">
        <v>-77.06240905923343</v>
      </c>
      <c r="GD335">
        <v>7.697359065423562</v>
      </c>
      <c r="GE335">
        <v>0</v>
      </c>
      <c r="GF335">
        <v>884.4273529411764</v>
      </c>
      <c r="GG335">
        <v>14.91862491846065</v>
      </c>
      <c r="GH335">
        <v>1.521339790377374</v>
      </c>
      <c r="GI335">
        <v>0</v>
      </c>
      <c r="GJ335">
        <v>7.833795853658537</v>
      </c>
      <c r="GK335">
        <v>0.2092262717769918</v>
      </c>
      <c r="GL335">
        <v>0.02294068980352396</v>
      </c>
      <c r="GM335">
        <v>0</v>
      </c>
      <c r="GN335">
        <v>0</v>
      </c>
      <c r="GO335">
        <v>3</v>
      </c>
      <c r="GP335" t="s">
        <v>458</v>
      </c>
      <c r="GQ335">
        <v>3.10108</v>
      </c>
      <c r="GR335">
        <v>2.72487</v>
      </c>
      <c r="GS335">
        <v>0.088057</v>
      </c>
      <c r="GT335">
        <v>0.0956732</v>
      </c>
      <c r="GU335">
        <v>0.107091</v>
      </c>
      <c r="GV335">
        <v>0.0815859</v>
      </c>
      <c r="GW335">
        <v>23838</v>
      </c>
      <c r="GX335">
        <v>21493.1</v>
      </c>
      <c r="GY335">
        <v>26703</v>
      </c>
      <c r="GZ335">
        <v>23988.7</v>
      </c>
      <c r="HA335">
        <v>38146</v>
      </c>
      <c r="HB335">
        <v>32582.9</v>
      </c>
      <c r="HC335">
        <v>46626.2</v>
      </c>
      <c r="HD335">
        <v>37963.9</v>
      </c>
      <c r="HE335">
        <v>1.87748</v>
      </c>
      <c r="HF335">
        <v>1.86278</v>
      </c>
      <c r="HG335">
        <v>0.0850819</v>
      </c>
      <c r="HH335">
        <v>0</v>
      </c>
      <c r="HI335">
        <v>28.618</v>
      </c>
      <c r="HJ335">
        <v>999.9</v>
      </c>
      <c r="HK335">
        <v>39.7</v>
      </c>
      <c r="HL335">
        <v>31.8</v>
      </c>
      <c r="HM335">
        <v>20.6331</v>
      </c>
      <c r="HN335">
        <v>61.2437</v>
      </c>
      <c r="HO335">
        <v>22.4279</v>
      </c>
      <c r="HP335">
        <v>1</v>
      </c>
      <c r="HQ335">
        <v>0.104972</v>
      </c>
      <c r="HR335">
        <v>-0.9010590000000001</v>
      </c>
      <c r="HS335">
        <v>20.2781</v>
      </c>
      <c r="HT335">
        <v>5.21145</v>
      </c>
      <c r="HU335">
        <v>11.9798</v>
      </c>
      <c r="HV335">
        <v>4.96365</v>
      </c>
      <c r="HW335">
        <v>3.27445</v>
      </c>
      <c r="HX335">
        <v>9999</v>
      </c>
      <c r="HY335">
        <v>9999</v>
      </c>
      <c r="HZ335">
        <v>9999</v>
      </c>
      <c r="IA335">
        <v>33.6</v>
      </c>
      <c r="IB335">
        <v>1.86399</v>
      </c>
      <c r="IC335">
        <v>1.86015</v>
      </c>
      <c r="ID335">
        <v>1.85838</v>
      </c>
      <c r="IE335">
        <v>1.85974</v>
      </c>
      <c r="IF335">
        <v>1.85989</v>
      </c>
      <c r="IG335">
        <v>1.85837</v>
      </c>
      <c r="IH335">
        <v>1.85745</v>
      </c>
      <c r="II335">
        <v>1.85242</v>
      </c>
      <c r="IJ335">
        <v>0</v>
      </c>
      <c r="IK335">
        <v>0</v>
      </c>
      <c r="IL335">
        <v>0</v>
      </c>
      <c r="IM335">
        <v>0</v>
      </c>
      <c r="IN335" t="s">
        <v>441</v>
      </c>
      <c r="IO335" t="s">
        <v>442</v>
      </c>
      <c r="IP335" t="s">
        <v>443</v>
      </c>
      <c r="IQ335" t="s">
        <v>443</v>
      </c>
      <c r="IR335" t="s">
        <v>443</v>
      </c>
      <c r="IS335" t="s">
        <v>443</v>
      </c>
      <c r="IT335">
        <v>0</v>
      </c>
      <c r="IU335">
        <v>100</v>
      </c>
      <c r="IV335">
        <v>100</v>
      </c>
      <c r="IW335">
        <v>-0.895</v>
      </c>
      <c r="IX335">
        <v>0.3296</v>
      </c>
      <c r="IY335">
        <v>-0.819046093373875</v>
      </c>
      <c r="IZ335">
        <v>-0.0008311593448893811</v>
      </c>
      <c r="JA335">
        <v>1.768286430498992E-06</v>
      </c>
      <c r="JB335">
        <v>-5.176383660599935E-10</v>
      </c>
      <c r="JC335">
        <v>0.01793090377665582</v>
      </c>
      <c r="JD335">
        <v>0.002652576625932546</v>
      </c>
      <c r="JE335">
        <v>0.0004569377311329863</v>
      </c>
      <c r="JF335">
        <v>1.003524486243527E-07</v>
      </c>
      <c r="JG335">
        <v>2</v>
      </c>
      <c r="JH335">
        <v>1975</v>
      </c>
      <c r="JI335">
        <v>1</v>
      </c>
      <c r="JJ335">
        <v>26</v>
      </c>
      <c r="JK335">
        <v>201549.8</v>
      </c>
      <c r="JL335">
        <v>201550</v>
      </c>
      <c r="JM335">
        <v>1.24756</v>
      </c>
      <c r="JN335">
        <v>2.6416</v>
      </c>
      <c r="JO335">
        <v>1.49658</v>
      </c>
      <c r="JP335">
        <v>2.34375</v>
      </c>
      <c r="JQ335">
        <v>1.54907</v>
      </c>
      <c r="JR335">
        <v>2.40234</v>
      </c>
      <c r="JS335">
        <v>35.9178</v>
      </c>
      <c r="JT335">
        <v>24.1751</v>
      </c>
      <c r="JU335">
        <v>18</v>
      </c>
      <c r="JV335">
        <v>485.338</v>
      </c>
      <c r="JW335">
        <v>490.953</v>
      </c>
      <c r="JX335">
        <v>29.4819</v>
      </c>
      <c r="JY335">
        <v>28.6413</v>
      </c>
      <c r="JZ335">
        <v>30</v>
      </c>
      <c r="KA335">
        <v>28.8696</v>
      </c>
      <c r="KB335">
        <v>28.8709</v>
      </c>
      <c r="KC335">
        <v>25.0661</v>
      </c>
      <c r="KD335">
        <v>21.104</v>
      </c>
      <c r="KE335">
        <v>53.1476</v>
      </c>
      <c r="KF335">
        <v>29.4857</v>
      </c>
      <c r="KG335">
        <v>487.286</v>
      </c>
      <c r="KH335">
        <v>15.8713</v>
      </c>
      <c r="KI335">
        <v>101.947</v>
      </c>
      <c r="KJ335">
        <v>91.54430000000001</v>
      </c>
    </row>
    <row r="336" spans="1:296">
      <c r="A336">
        <v>318</v>
      </c>
      <c r="B336">
        <v>1759082597</v>
      </c>
      <c r="C336">
        <v>9513.900000095367</v>
      </c>
      <c r="D336" t="s">
        <v>1082</v>
      </c>
      <c r="E336" t="s">
        <v>1083</v>
      </c>
      <c r="F336">
        <v>5</v>
      </c>
      <c r="G336" t="s">
        <v>1025</v>
      </c>
      <c r="H336">
        <v>1759082589.5</v>
      </c>
      <c r="I336">
        <f>(J336)/1000</f>
        <v>0</v>
      </c>
      <c r="J336">
        <f>IF(DO336, AM336, AG336)</f>
        <v>0</v>
      </c>
      <c r="K336">
        <f>IF(DO336, AH336, AF336)</f>
        <v>0</v>
      </c>
      <c r="L336">
        <f>DQ336 - IF(AT336&gt;1, K336*DK336*100.0/(AV336), 0)</f>
        <v>0</v>
      </c>
      <c r="M336">
        <f>((S336-I336/2)*L336-K336)/(S336+I336/2)</f>
        <v>0</v>
      </c>
      <c r="N336">
        <f>M336*(DX336+DY336)/1000.0</f>
        <v>0</v>
      </c>
      <c r="O336">
        <f>(DQ336 - IF(AT336&gt;1, K336*DK336*100.0/(AV336), 0))*(DX336+DY336)/1000.0</f>
        <v>0</v>
      </c>
      <c r="P336">
        <f>2.0/((1/R336-1/Q336)+SIGN(R336)*SQRT((1/R336-1/Q336)*(1/R336-1/Q336) + 4*DL336/((DL336+1)*(DL336+1))*(2*1/R336*1/Q336-1/Q336*1/Q336)))</f>
        <v>0</v>
      </c>
      <c r="Q336">
        <f>IF(LEFT(DM336,1)&lt;&gt;"0",IF(LEFT(DM336,1)="1",3.0,DN336),$D$5+$E$5*(EE336*DX336/($K$5*1000))+$F$5*(EE336*DX336/($K$5*1000))*MAX(MIN(DK336,$J$5),$I$5)*MAX(MIN(DK336,$J$5),$I$5)+$G$5*MAX(MIN(DK336,$J$5),$I$5)*(EE336*DX336/($K$5*1000))+$H$5*(EE336*DX336/($K$5*1000))*(EE336*DX336/($K$5*1000)))</f>
        <v>0</v>
      </c>
      <c r="R336">
        <f>I336*(1000-(1000*0.61365*exp(17.502*V336/(240.97+V336))/(DX336+DY336)+DS336)/2)/(1000*0.61365*exp(17.502*V336/(240.97+V336))/(DX336+DY336)-DS336)</f>
        <v>0</v>
      </c>
      <c r="S336">
        <f>1/((DL336+1)/(P336/1.6)+1/(Q336/1.37)) + DL336/((DL336+1)/(P336/1.6) + DL336/(Q336/1.37))</f>
        <v>0</v>
      </c>
      <c r="T336">
        <f>(DG336*DJ336)</f>
        <v>0</v>
      </c>
      <c r="U336">
        <f>(DZ336+(T336+2*0.95*5.67E-8*(((DZ336+$B$9)+273)^4-(DZ336+273)^4)-44100*I336)/(1.84*29.3*Q336+8*0.95*5.67E-8*(DZ336+273)^3))</f>
        <v>0</v>
      </c>
      <c r="V336">
        <f>($C$9*EA336+$D$9*EB336+$E$9*U336)</f>
        <v>0</v>
      </c>
      <c r="W336">
        <f>0.61365*exp(17.502*V336/(240.97+V336))</f>
        <v>0</v>
      </c>
      <c r="X336">
        <f>(Y336/Z336*100)</f>
        <v>0</v>
      </c>
      <c r="Y336">
        <f>DS336*(DX336+DY336)/1000</f>
        <v>0</v>
      </c>
      <c r="Z336">
        <f>0.61365*exp(17.502*DZ336/(240.97+DZ336))</f>
        <v>0</v>
      </c>
      <c r="AA336">
        <f>(W336-DS336*(DX336+DY336)/1000)</f>
        <v>0</v>
      </c>
      <c r="AB336">
        <f>(-I336*44100)</f>
        <v>0</v>
      </c>
      <c r="AC336">
        <f>2*29.3*Q336*0.92*(DZ336-V336)</f>
        <v>0</v>
      </c>
      <c r="AD336">
        <f>2*0.95*5.67E-8*(((DZ336+$B$9)+273)^4-(V336+273)^4)</f>
        <v>0</v>
      </c>
      <c r="AE336">
        <f>T336+AD336+AB336+AC336</f>
        <v>0</v>
      </c>
      <c r="AF336">
        <f>DW336*AT336*(DR336-DQ336*(1000-AT336*DT336)/(1000-AT336*DS336))/(100*DK336)</f>
        <v>0</v>
      </c>
      <c r="AG336">
        <f>1000*DW336*AT336*(DS336-DT336)/(100*DK336*(1000-AT336*DS336))</f>
        <v>0</v>
      </c>
      <c r="AH336">
        <f>(AI336 - AJ336 - DX336*1E3/(8.314*(DZ336+273.15)) * AL336/DW336 * AK336) * DW336/(100*DK336) * (1000 - DT336)/1000</f>
        <v>0</v>
      </c>
      <c r="AI336">
        <v>481.3050446039119</v>
      </c>
      <c r="AJ336">
        <v>440.2676848484847</v>
      </c>
      <c r="AK336">
        <v>2.916027267599814</v>
      </c>
      <c r="AL336">
        <v>65.0844976434511</v>
      </c>
      <c r="AM336">
        <f>(AO336 - AN336 + DX336*1E3/(8.314*(DZ336+273.15)) * AQ336/DW336 * AP336) * DW336/(100*DK336) * 1000/(1000 - AO336)</f>
        <v>0</v>
      </c>
      <c r="AN336">
        <v>15.86592226666667</v>
      </c>
      <c r="AO336">
        <v>23.67326121212121</v>
      </c>
      <c r="AP336">
        <v>0.006173766233761427</v>
      </c>
      <c r="AQ336">
        <v>105.27</v>
      </c>
      <c r="AR336">
        <v>0</v>
      </c>
      <c r="AS336">
        <v>0</v>
      </c>
      <c r="AT336">
        <f>IF(AR336*$H$15&gt;=AV336,1.0,(AV336/(AV336-AR336*$H$15)))</f>
        <v>0</v>
      </c>
      <c r="AU336">
        <f>(AT336-1)*100</f>
        <v>0</v>
      </c>
      <c r="AV336">
        <f>MAX(0,($B$15+$C$15*EE336)/(1+$D$15*EE336)*DX336/(DZ336+273)*$E$15)</f>
        <v>0</v>
      </c>
      <c r="AW336" t="s">
        <v>437</v>
      </c>
      <c r="AX336" t="s">
        <v>437</v>
      </c>
      <c r="AY336">
        <v>0</v>
      </c>
      <c r="AZ336">
        <v>0</v>
      </c>
      <c r="BA336">
        <f>1-AY336/AZ336</f>
        <v>0</v>
      </c>
      <c r="BB336">
        <v>0</v>
      </c>
      <c r="BC336" t="s">
        <v>437</v>
      </c>
      <c r="BD336" t="s">
        <v>437</v>
      </c>
      <c r="BE336">
        <v>0</v>
      </c>
      <c r="BF336">
        <v>0</v>
      </c>
      <c r="BG336">
        <f>1-BE336/BF336</f>
        <v>0</v>
      </c>
      <c r="BH336">
        <v>0.5</v>
      </c>
      <c r="BI336">
        <f>DH336</f>
        <v>0</v>
      </c>
      <c r="BJ336">
        <f>K336</f>
        <v>0</v>
      </c>
      <c r="BK336">
        <f>BG336*BH336*BI336</f>
        <v>0</v>
      </c>
      <c r="BL336">
        <f>(BJ336-BB336)/BI336</f>
        <v>0</v>
      </c>
      <c r="BM336">
        <f>(AZ336-BF336)/BF336</f>
        <v>0</v>
      </c>
      <c r="BN336">
        <f>AY336/(BA336+AY336/BF336)</f>
        <v>0</v>
      </c>
      <c r="BO336" t="s">
        <v>437</v>
      </c>
      <c r="BP336">
        <v>0</v>
      </c>
      <c r="BQ336">
        <f>IF(BP336&lt;&gt;0, BP336, BN336)</f>
        <v>0</v>
      </c>
      <c r="BR336">
        <f>1-BQ336/BF336</f>
        <v>0</v>
      </c>
      <c r="BS336">
        <f>(BF336-BE336)/(BF336-BQ336)</f>
        <v>0</v>
      </c>
      <c r="BT336">
        <f>(AZ336-BF336)/(AZ336-BQ336)</f>
        <v>0</v>
      </c>
      <c r="BU336">
        <f>(BF336-BE336)/(BF336-AY336)</f>
        <v>0</v>
      </c>
      <c r="BV336">
        <f>(AZ336-BF336)/(AZ336-AY336)</f>
        <v>0</v>
      </c>
      <c r="BW336">
        <f>(BS336*BQ336/BE336)</f>
        <v>0</v>
      </c>
      <c r="BX336">
        <f>(1-BW336)</f>
        <v>0</v>
      </c>
      <c r="DG336">
        <f>$B$13*EF336+$C$13*EG336+$F$13*ER336*(1-EU336)</f>
        <v>0</v>
      </c>
      <c r="DH336">
        <f>DG336*DI336</f>
        <v>0</v>
      </c>
      <c r="DI336">
        <f>($B$13*$D$11+$C$13*$D$11+$F$13*((FE336+EW336)/MAX(FE336+EW336+FF336, 0.1)*$I$11+FF336/MAX(FE336+EW336+FF336, 0.1)*$J$11))/($B$13+$C$13+$F$13)</f>
        <v>0</v>
      </c>
      <c r="DJ336">
        <f>($B$13*$K$11+$C$13*$K$11+$F$13*((FE336+EW336)/MAX(FE336+EW336+FF336, 0.1)*$P$11+FF336/MAX(FE336+EW336+FF336, 0.1)*$Q$11))/($B$13+$C$13+$F$13)</f>
        <v>0</v>
      </c>
      <c r="DK336">
        <v>5.36</v>
      </c>
      <c r="DL336">
        <v>0.5</v>
      </c>
      <c r="DM336" t="s">
        <v>438</v>
      </c>
      <c r="DN336">
        <v>2</v>
      </c>
      <c r="DO336" t="b">
        <v>1</v>
      </c>
      <c r="DP336">
        <v>1759082589.5</v>
      </c>
      <c r="DQ336">
        <v>411.5942592592593</v>
      </c>
      <c r="DR336">
        <v>459.1300370370371</v>
      </c>
      <c r="DS336">
        <v>23.65805555555556</v>
      </c>
      <c r="DT336">
        <v>15.81982222222222</v>
      </c>
      <c r="DU336">
        <v>412.4914814814815</v>
      </c>
      <c r="DV336">
        <v>23.32829629629629</v>
      </c>
      <c r="DW336">
        <v>500.0274444444444</v>
      </c>
      <c r="DX336">
        <v>90.83984814814814</v>
      </c>
      <c r="DY336">
        <v>0.06678637407407408</v>
      </c>
      <c r="DZ336">
        <v>30.2212962962963</v>
      </c>
      <c r="EA336">
        <v>29.99901481481482</v>
      </c>
      <c r="EB336">
        <v>999.9000000000001</v>
      </c>
      <c r="EC336">
        <v>0</v>
      </c>
      <c r="ED336">
        <v>0</v>
      </c>
      <c r="EE336">
        <v>9998.840740740741</v>
      </c>
      <c r="EF336">
        <v>0</v>
      </c>
      <c r="EG336">
        <v>11.11985185185185</v>
      </c>
      <c r="EH336">
        <v>-47.5357962962963</v>
      </c>
      <c r="EI336">
        <v>421.5677777777778</v>
      </c>
      <c r="EJ336">
        <v>466.5104814814815</v>
      </c>
      <c r="EK336">
        <v>7.838234074074075</v>
      </c>
      <c r="EL336">
        <v>459.1300370370371</v>
      </c>
      <c r="EM336">
        <v>15.81982222222222</v>
      </c>
      <c r="EN336">
        <v>2.149094074074074</v>
      </c>
      <c r="EO336">
        <v>1.437069259259259</v>
      </c>
      <c r="EP336">
        <v>18.5877962962963</v>
      </c>
      <c r="EQ336">
        <v>12.31451481481481</v>
      </c>
      <c r="ER336">
        <v>1999.99962962963</v>
      </c>
      <c r="ES336">
        <v>0.9800032222222221</v>
      </c>
      <c r="ET336">
        <v>0.01999707037037037</v>
      </c>
      <c r="EU336">
        <v>0</v>
      </c>
      <c r="EV336">
        <v>887.3470370370371</v>
      </c>
      <c r="EW336">
        <v>5.00078</v>
      </c>
      <c r="EX336">
        <v>17175.85925925926</v>
      </c>
      <c r="EY336">
        <v>16379.64074074074</v>
      </c>
      <c r="EZ336">
        <v>39.00437037037037</v>
      </c>
      <c r="FA336">
        <v>39.84466666666666</v>
      </c>
      <c r="FB336">
        <v>39.19900000000001</v>
      </c>
      <c r="FC336">
        <v>39.52307407407407</v>
      </c>
      <c r="FD336">
        <v>40.22903703703704</v>
      </c>
      <c r="FE336">
        <v>1955.109629629629</v>
      </c>
      <c r="FF336">
        <v>39.89000000000001</v>
      </c>
      <c r="FG336">
        <v>0</v>
      </c>
      <c r="FH336">
        <v>1759082589.2</v>
      </c>
      <c r="FI336">
        <v>0</v>
      </c>
      <c r="FJ336">
        <v>887.5141199999999</v>
      </c>
      <c r="FK336">
        <v>32.65646153835386</v>
      </c>
      <c r="FL336">
        <v>630.1923076800864</v>
      </c>
      <c r="FM336">
        <v>17178.608</v>
      </c>
      <c r="FN336">
        <v>15</v>
      </c>
      <c r="FO336">
        <v>0</v>
      </c>
      <c r="FP336" t="s">
        <v>439</v>
      </c>
      <c r="FQ336">
        <v>1746989605.5</v>
      </c>
      <c r="FR336">
        <v>1746989593.5</v>
      </c>
      <c r="FS336">
        <v>0</v>
      </c>
      <c r="FT336">
        <v>-0.274</v>
      </c>
      <c r="FU336">
        <v>-0.002</v>
      </c>
      <c r="FV336">
        <v>2.549</v>
      </c>
      <c r="FW336">
        <v>0.129</v>
      </c>
      <c r="FX336">
        <v>420</v>
      </c>
      <c r="FY336">
        <v>17</v>
      </c>
      <c r="FZ336">
        <v>0.02</v>
      </c>
      <c r="GA336">
        <v>0.04</v>
      </c>
      <c r="GB336">
        <v>-44.07215</v>
      </c>
      <c r="GC336">
        <v>-67.65095009380859</v>
      </c>
      <c r="GD336">
        <v>6.657864203443924</v>
      </c>
      <c r="GE336">
        <v>0</v>
      </c>
      <c r="GF336">
        <v>886.3215294117648</v>
      </c>
      <c r="GG336">
        <v>23.73882353998996</v>
      </c>
      <c r="GH336">
        <v>2.436769790899592</v>
      </c>
      <c r="GI336">
        <v>0</v>
      </c>
      <c r="GJ336">
        <v>7.83419175</v>
      </c>
      <c r="GK336">
        <v>-0.0607957598498972</v>
      </c>
      <c r="GL336">
        <v>0.02355161712998702</v>
      </c>
      <c r="GM336">
        <v>1</v>
      </c>
      <c r="GN336">
        <v>1</v>
      </c>
      <c r="GO336">
        <v>3</v>
      </c>
      <c r="GP336" t="s">
        <v>455</v>
      </c>
      <c r="GQ336">
        <v>3.1011</v>
      </c>
      <c r="GR336">
        <v>2.72497</v>
      </c>
      <c r="GS336">
        <v>0.0902954</v>
      </c>
      <c r="GT336">
        <v>0.09817529999999999</v>
      </c>
      <c r="GU336">
        <v>0.107176</v>
      </c>
      <c r="GV336">
        <v>0.0817334</v>
      </c>
      <c r="GW336">
        <v>23779.3</v>
      </c>
      <c r="GX336">
        <v>21433.5</v>
      </c>
      <c r="GY336">
        <v>26702.7</v>
      </c>
      <c r="GZ336">
        <v>23988.6</v>
      </c>
      <c r="HA336">
        <v>38142.4</v>
      </c>
      <c r="HB336">
        <v>32577.6</v>
      </c>
      <c r="HC336">
        <v>46626</v>
      </c>
      <c r="HD336">
        <v>37963.6</v>
      </c>
      <c r="HE336">
        <v>1.87757</v>
      </c>
      <c r="HF336">
        <v>1.86275</v>
      </c>
      <c r="HG336">
        <v>0.0842847</v>
      </c>
      <c r="HH336">
        <v>0</v>
      </c>
      <c r="HI336">
        <v>28.6229</v>
      </c>
      <c r="HJ336">
        <v>999.9</v>
      </c>
      <c r="HK336">
        <v>39.7</v>
      </c>
      <c r="HL336">
        <v>31.8</v>
      </c>
      <c r="HM336">
        <v>20.6326</v>
      </c>
      <c r="HN336">
        <v>61.3437</v>
      </c>
      <c r="HO336">
        <v>22.6442</v>
      </c>
      <c r="HP336">
        <v>1</v>
      </c>
      <c r="HQ336">
        <v>0.105018</v>
      </c>
      <c r="HR336">
        <v>-0.897274</v>
      </c>
      <c r="HS336">
        <v>20.2782</v>
      </c>
      <c r="HT336">
        <v>5.21175</v>
      </c>
      <c r="HU336">
        <v>11.98</v>
      </c>
      <c r="HV336">
        <v>4.9637</v>
      </c>
      <c r="HW336">
        <v>3.2746</v>
      </c>
      <c r="HX336">
        <v>9999</v>
      </c>
      <c r="HY336">
        <v>9999</v>
      </c>
      <c r="HZ336">
        <v>9999</v>
      </c>
      <c r="IA336">
        <v>33.6</v>
      </c>
      <c r="IB336">
        <v>1.86399</v>
      </c>
      <c r="IC336">
        <v>1.86014</v>
      </c>
      <c r="ID336">
        <v>1.85838</v>
      </c>
      <c r="IE336">
        <v>1.85976</v>
      </c>
      <c r="IF336">
        <v>1.85989</v>
      </c>
      <c r="IG336">
        <v>1.85837</v>
      </c>
      <c r="IH336">
        <v>1.85745</v>
      </c>
      <c r="II336">
        <v>1.85242</v>
      </c>
      <c r="IJ336">
        <v>0</v>
      </c>
      <c r="IK336">
        <v>0</v>
      </c>
      <c r="IL336">
        <v>0</v>
      </c>
      <c r="IM336">
        <v>0</v>
      </c>
      <c r="IN336" t="s">
        <v>441</v>
      </c>
      <c r="IO336" t="s">
        <v>442</v>
      </c>
      <c r="IP336" t="s">
        <v>443</v>
      </c>
      <c r="IQ336" t="s">
        <v>443</v>
      </c>
      <c r="IR336" t="s">
        <v>443</v>
      </c>
      <c r="IS336" t="s">
        <v>443</v>
      </c>
      <c r="IT336">
        <v>0</v>
      </c>
      <c r="IU336">
        <v>100</v>
      </c>
      <c r="IV336">
        <v>100</v>
      </c>
      <c r="IW336">
        <v>-0.889</v>
      </c>
      <c r="IX336">
        <v>0.3302</v>
      </c>
      <c r="IY336">
        <v>-0.819046093373875</v>
      </c>
      <c r="IZ336">
        <v>-0.0008311593448893811</v>
      </c>
      <c r="JA336">
        <v>1.768286430498992E-06</v>
      </c>
      <c r="JB336">
        <v>-5.176383660599935E-10</v>
      </c>
      <c r="JC336">
        <v>0.01793090377665582</v>
      </c>
      <c r="JD336">
        <v>0.002652576625932546</v>
      </c>
      <c r="JE336">
        <v>0.0004569377311329863</v>
      </c>
      <c r="JF336">
        <v>1.003524486243527E-07</v>
      </c>
      <c r="JG336">
        <v>2</v>
      </c>
      <c r="JH336">
        <v>1975</v>
      </c>
      <c r="JI336">
        <v>1</v>
      </c>
      <c r="JJ336">
        <v>26</v>
      </c>
      <c r="JK336">
        <v>201549.9</v>
      </c>
      <c r="JL336">
        <v>201550.1</v>
      </c>
      <c r="JM336">
        <v>1.2854</v>
      </c>
      <c r="JN336">
        <v>2.62939</v>
      </c>
      <c r="JO336">
        <v>1.49658</v>
      </c>
      <c r="JP336">
        <v>2.34375</v>
      </c>
      <c r="JQ336">
        <v>1.54907</v>
      </c>
      <c r="JR336">
        <v>2.44263</v>
      </c>
      <c r="JS336">
        <v>35.9178</v>
      </c>
      <c r="JT336">
        <v>24.1838</v>
      </c>
      <c r="JU336">
        <v>18</v>
      </c>
      <c r="JV336">
        <v>485.396</v>
      </c>
      <c r="JW336">
        <v>490.936</v>
      </c>
      <c r="JX336">
        <v>29.4837</v>
      </c>
      <c r="JY336">
        <v>28.6413</v>
      </c>
      <c r="JZ336">
        <v>30.0002</v>
      </c>
      <c r="KA336">
        <v>28.8696</v>
      </c>
      <c r="KB336">
        <v>28.8709</v>
      </c>
      <c r="KC336">
        <v>25.8276</v>
      </c>
      <c r="KD336">
        <v>21.104</v>
      </c>
      <c r="KE336">
        <v>53.1476</v>
      </c>
      <c r="KF336">
        <v>29.4879</v>
      </c>
      <c r="KG336">
        <v>507.322</v>
      </c>
      <c r="KH336">
        <v>15.8713</v>
      </c>
      <c r="KI336">
        <v>101.946</v>
      </c>
      <c r="KJ336">
        <v>91.5437</v>
      </c>
    </row>
    <row r="337" spans="1:296">
      <c r="A337">
        <v>319</v>
      </c>
      <c r="B337">
        <v>1759082602</v>
      </c>
      <c r="C337">
        <v>9518.900000095367</v>
      </c>
      <c r="D337" t="s">
        <v>1084</v>
      </c>
      <c r="E337" t="s">
        <v>1085</v>
      </c>
      <c r="F337">
        <v>5</v>
      </c>
      <c r="G337" t="s">
        <v>1025</v>
      </c>
      <c r="H337">
        <v>1759082594.214286</v>
      </c>
      <c r="I337">
        <f>(J337)/1000</f>
        <v>0</v>
      </c>
      <c r="J337">
        <f>IF(DO337, AM337, AG337)</f>
        <v>0</v>
      </c>
      <c r="K337">
        <f>IF(DO337, AH337, AF337)</f>
        <v>0</v>
      </c>
      <c r="L337">
        <f>DQ337 - IF(AT337&gt;1, K337*DK337*100.0/(AV337), 0)</f>
        <v>0</v>
      </c>
      <c r="M337">
        <f>((S337-I337/2)*L337-K337)/(S337+I337/2)</f>
        <v>0</v>
      </c>
      <c r="N337">
        <f>M337*(DX337+DY337)/1000.0</f>
        <v>0</v>
      </c>
      <c r="O337">
        <f>(DQ337 - IF(AT337&gt;1, K337*DK337*100.0/(AV337), 0))*(DX337+DY337)/1000.0</f>
        <v>0</v>
      </c>
      <c r="P337">
        <f>2.0/((1/R337-1/Q337)+SIGN(R337)*SQRT((1/R337-1/Q337)*(1/R337-1/Q337) + 4*DL337/((DL337+1)*(DL337+1))*(2*1/R337*1/Q337-1/Q337*1/Q337)))</f>
        <v>0</v>
      </c>
      <c r="Q337">
        <f>IF(LEFT(DM337,1)&lt;&gt;"0",IF(LEFT(DM337,1)="1",3.0,DN337),$D$5+$E$5*(EE337*DX337/($K$5*1000))+$F$5*(EE337*DX337/($K$5*1000))*MAX(MIN(DK337,$J$5),$I$5)*MAX(MIN(DK337,$J$5),$I$5)+$G$5*MAX(MIN(DK337,$J$5),$I$5)*(EE337*DX337/($K$5*1000))+$H$5*(EE337*DX337/($K$5*1000))*(EE337*DX337/($K$5*1000)))</f>
        <v>0</v>
      </c>
      <c r="R337">
        <f>I337*(1000-(1000*0.61365*exp(17.502*V337/(240.97+V337))/(DX337+DY337)+DS337)/2)/(1000*0.61365*exp(17.502*V337/(240.97+V337))/(DX337+DY337)-DS337)</f>
        <v>0</v>
      </c>
      <c r="S337">
        <f>1/((DL337+1)/(P337/1.6)+1/(Q337/1.37)) + DL337/((DL337+1)/(P337/1.6) + DL337/(Q337/1.37))</f>
        <v>0</v>
      </c>
      <c r="T337">
        <f>(DG337*DJ337)</f>
        <v>0</v>
      </c>
      <c r="U337">
        <f>(DZ337+(T337+2*0.95*5.67E-8*(((DZ337+$B$9)+273)^4-(DZ337+273)^4)-44100*I337)/(1.84*29.3*Q337+8*0.95*5.67E-8*(DZ337+273)^3))</f>
        <v>0</v>
      </c>
      <c r="V337">
        <f>($C$9*EA337+$D$9*EB337+$E$9*U337)</f>
        <v>0</v>
      </c>
      <c r="W337">
        <f>0.61365*exp(17.502*V337/(240.97+V337))</f>
        <v>0</v>
      </c>
      <c r="X337">
        <f>(Y337/Z337*100)</f>
        <v>0</v>
      </c>
      <c r="Y337">
        <f>DS337*(DX337+DY337)/1000</f>
        <v>0</v>
      </c>
      <c r="Z337">
        <f>0.61365*exp(17.502*DZ337/(240.97+DZ337))</f>
        <v>0</v>
      </c>
      <c r="AA337">
        <f>(W337-DS337*(DX337+DY337)/1000)</f>
        <v>0</v>
      </c>
      <c r="AB337">
        <f>(-I337*44100)</f>
        <v>0</v>
      </c>
      <c r="AC337">
        <f>2*29.3*Q337*0.92*(DZ337-V337)</f>
        <v>0</v>
      </c>
      <c r="AD337">
        <f>2*0.95*5.67E-8*(((DZ337+$B$9)+273)^4-(V337+273)^4)</f>
        <v>0</v>
      </c>
      <c r="AE337">
        <f>T337+AD337+AB337+AC337</f>
        <v>0</v>
      </c>
      <c r="AF337">
        <f>DW337*AT337*(DR337-DQ337*(1000-AT337*DT337)/(1000-AT337*DS337))/(100*DK337)</f>
        <v>0</v>
      </c>
      <c r="AG337">
        <f>1000*DW337*AT337*(DS337-DT337)/(100*DK337*(1000-AT337*DS337))</f>
        <v>0</v>
      </c>
      <c r="AH337">
        <f>(AI337 - AJ337 - DX337*1E3/(8.314*(DZ337+273.15)) * AL337/DW337 * AK337) * DW337/(100*DK337) * (1000 - DT337)/1000</f>
        <v>0</v>
      </c>
      <c r="AI337">
        <v>498.3465831625562</v>
      </c>
      <c r="AJ337">
        <v>455.5903818181816</v>
      </c>
      <c r="AK337">
        <v>3.085212374081495</v>
      </c>
      <c r="AL337">
        <v>65.0844976434511</v>
      </c>
      <c r="AM337">
        <f>(AO337 - AN337 + DX337*1E3/(8.314*(DZ337+273.15)) * AQ337/DW337 * AP337) * DW337/(100*DK337) * 1000/(1000 - AO337)</f>
        <v>0</v>
      </c>
      <c r="AN337">
        <v>15.87023848</v>
      </c>
      <c r="AO337">
        <v>23.70654424242424</v>
      </c>
      <c r="AP337">
        <v>0.007059800865798457</v>
      </c>
      <c r="AQ337">
        <v>105.27</v>
      </c>
      <c r="AR337">
        <v>0</v>
      </c>
      <c r="AS337">
        <v>0</v>
      </c>
      <c r="AT337">
        <f>IF(AR337*$H$15&gt;=AV337,1.0,(AV337/(AV337-AR337*$H$15)))</f>
        <v>0</v>
      </c>
      <c r="AU337">
        <f>(AT337-1)*100</f>
        <v>0</v>
      </c>
      <c r="AV337">
        <f>MAX(0,($B$15+$C$15*EE337)/(1+$D$15*EE337)*DX337/(DZ337+273)*$E$15)</f>
        <v>0</v>
      </c>
      <c r="AW337" t="s">
        <v>437</v>
      </c>
      <c r="AX337" t="s">
        <v>437</v>
      </c>
      <c r="AY337">
        <v>0</v>
      </c>
      <c r="AZ337">
        <v>0</v>
      </c>
      <c r="BA337">
        <f>1-AY337/AZ337</f>
        <v>0</v>
      </c>
      <c r="BB337">
        <v>0</v>
      </c>
      <c r="BC337" t="s">
        <v>437</v>
      </c>
      <c r="BD337" t="s">
        <v>437</v>
      </c>
      <c r="BE337">
        <v>0</v>
      </c>
      <c r="BF337">
        <v>0</v>
      </c>
      <c r="BG337">
        <f>1-BE337/BF337</f>
        <v>0</v>
      </c>
      <c r="BH337">
        <v>0.5</v>
      </c>
      <c r="BI337">
        <f>DH337</f>
        <v>0</v>
      </c>
      <c r="BJ337">
        <f>K337</f>
        <v>0</v>
      </c>
      <c r="BK337">
        <f>BG337*BH337*BI337</f>
        <v>0</v>
      </c>
      <c r="BL337">
        <f>(BJ337-BB337)/BI337</f>
        <v>0</v>
      </c>
      <c r="BM337">
        <f>(AZ337-BF337)/BF337</f>
        <v>0</v>
      </c>
      <c r="BN337">
        <f>AY337/(BA337+AY337/BF337)</f>
        <v>0</v>
      </c>
      <c r="BO337" t="s">
        <v>437</v>
      </c>
      <c r="BP337">
        <v>0</v>
      </c>
      <c r="BQ337">
        <f>IF(BP337&lt;&gt;0, BP337, BN337)</f>
        <v>0</v>
      </c>
      <c r="BR337">
        <f>1-BQ337/BF337</f>
        <v>0</v>
      </c>
      <c r="BS337">
        <f>(BF337-BE337)/(BF337-BQ337)</f>
        <v>0</v>
      </c>
      <c r="BT337">
        <f>(AZ337-BF337)/(AZ337-BQ337)</f>
        <v>0</v>
      </c>
      <c r="BU337">
        <f>(BF337-BE337)/(BF337-AY337)</f>
        <v>0</v>
      </c>
      <c r="BV337">
        <f>(AZ337-BF337)/(AZ337-AY337)</f>
        <v>0</v>
      </c>
      <c r="BW337">
        <f>(BS337*BQ337/BE337)</f>
        <v>0</v>
      </c>
      <c r="BX337">
        <f>(1-BW337)</f>
        <v>0</v>
      </c>
      <c r="DG337">
        <f>$B$13*EF337+$C$13*EG337+$F$13*ER337*(1-EU337)</f>
        <v>0</v>
      </c>
      <c r="DH337">
        <f>DG337*DI337</f>
        <v>0</v>
      </c>
      <c r="DI337">
        <f>($B$13*$D$11+$C$13*$D$11+$F$13*((FE337+EW337)/MAX(FE337+EW337+FF337, 0.1)*$I$11+FF337/MAX(FE337+EW337+FF337, 0.1)*$J$11))/($B$13+$C$13+$F$13)</f>
        <v>0</v>
      </c>
      <c r="DJ337">
        <f>($B$13*$K$11+$C$13*$K$11+$F$13*((FE337+EW337)/MAX(FE337+EW337+FF337, 0.1)*$P$11+FF337/MAX(FE337+EW337+FF337, 0.1)*$Q$11))/($B$13+$C$13+$F$13)</f>
        <v>0</v>
      </c>
      <c r="DK337">
        <v>5.36</v>
      </c>
      <c r="DL337">
        <v>0.5</v>
      </c>
      <c r="DM337" t="s">
        <v>438</v>
      </c>
      <c r="DN337">
        <v>2</v>
      </c>
      <c r="DO337" t="b">
        <v>1</v>
      </c>
      <c r="DP337">
        <v>1759082594.214286</v>
      </c>
      <c r="DQ337">
        <v>423.7889999999999</v>
      </c>
      <c r="DR337">
        <v>474.7082857142858</v>
      </c>
      <c r="DS337">
        <v>23.66803571428571</v>
      </c>
      <c r="DT337">
        <v>15.8408</v>
      </c>
      <c r="DU337">
        <v>424.6815357142858</v>
      </c>
      <c r="DV337">
        <v>23.33802857142857</v>
      </c>
      <c r="DW337">
        <v>500.0244285714285</v>
      </c>
      <c r="DX337">
        <v>90.83993571428572</v>
      </c>
      <c r="DY337">
        <v>0.06668785357142858</v>
      </c>
      <c r="DZ337">
        <v>30.21384285714286</v>
      </c>
      <c r="EA337">
        <v>29.99736428571428</v>
      </c>
      <c r="EB337">
        <v>999.9000000000002</v>
      </c>
      <c r="EC337">
        <v>0</v>
      </c>
      <c r="ED337">
        <v>0</v>
      </c>
      <c r="EE337">
        <v>10005.44642857143</v>
      </c>
      <c r="EF337">
        <v>0</v>
      </c>
      <c r="EG337">
        <v>11.12548571428572</v>
      </c>
      <c r="EH337">
        <v>-50.91938571428572</v>
      </c>
      <c r="EI337">
        <v>434.0626428571428</v>
      </c>
      <c r="EJ337">
        <v>482.3496071428572</v>
      </c>
      <c r="EK337">
        <v>7.827223928571429</v>
      </c>
      <c r="EL337">
        <v>474.7082857142858</v>
      </c>
      <c r="EM337">
        <v>15.8408</v>
      </c>
      <c r="EN337">
        <v>2.1500025</v>
      </c>
      <c r="EO337">
        <v>1.4389775</v>
      </c>
      <c r="EP337">
        <v>18.59454285714286</v>
      </c>
      <c r="EQ337">
        <v>12.33468571428571</v>
      </c>
      <c r="ER337">
        <v>1999.990357142857</v>
      </c>
      <c r="ES337">
        <v>0.9800031071428571</v>
      </c>
      <c r="ET337">
        <v>0.01999718928571428</v>
      </c>
      <c r="EU337">
        <v>0</v>
      </c>
      <c r="EV337">
        <v>890.4494999999999</v>
      </c>
      <c r="EW337">
        <v>5.00078</v>
      </c>
      <c r="EX337">
        <v>17234.18214285714</v>
      </c>
      <c r="EY337">
        <v>16379.56785714285</v>
      </c>
      <c r="EZ337">
        <v>38.99975</v>
      </c>
      <c r="FA337">
        <v>39.848</v>
      </c>
      <c r="FB337">
        <v>39.22310714285715</v>
      </c>
      <c r="FC337">
        <v>39.50885714285715</v>
      </c>
      <c r="FD337">
        <v>40.22535714285714</v>
      </c>
      <c r="FE337">
        <v>1955.100357142857</v>
      </c>
      <c r="FF337">
        <v>39.89000000000001</v>
      </c>
      <c r="FG337">
        <v>0</v>
      </c>
      <c r="FH337">
        <v>1759082594</v>
      </c>
      <c r="FI337">
        <v>0</v>
      </c>
      <c r="FJ337">
        <v>890.6733600000001</v>
      </c>
      <c r="FK337">
        <v>46.56253839553499</v>
      </c>
      <c r="FL337">
        <v>874.7923063509809</v>
      </c>
      <c r="FM337">
        <v>17238.296</v>
      </c>
      <c r="FN337">
        <v>15</v>
      </c>
      <c r="FO337">
        <v>0</v>
      </c>
      <c r="FP337" t="s">
        <v>439</v>
      </c>
      <c r="FQ337">
        <v>1746989605.5</v>
      </c>
      <c r="FR337">
        <v>1746989593.5</v>
      </c>
      <c r="FS337">
        <v>0</v>
      </c>
      <c r="FT337">
        <v>-0.274</v>
      </c>
      <c r="FU337">
        <v>-0.002</v>
      </c>
      <c r="FV337">
        <v>2.549</v>
      </c>
      <c r="FW337">
        <v>0.129</v>
      </c>
      <c r="FX337">
        <v>420</v>
      </c>
      <c r="FY337">
        <v>17</v>
      </c>
      <c r="FZ337">
        <v>0.02</v>
      </c>
      <c r="GA337">
        <v>0.04</v>
      </c>
      <c r="GB337">
        <v>-48.19174146341464</v>
      </c>
      <c r="GC337">
        <v>-47.04820348432051</v>
      </c>
      <c r="GD337">
        <v>4.777781053032863</v>
      </c>
      <c r="GE337">
        <v>0</v>
      </c>
      <c r="GF337">
        <v>888.7797058823529</v>
      </c>
      <c r="GG337">
        <v>36.72171120229502</v>
      </c>
      <c r="GH337">
        <v>3.689347435757452</v>
      </c>
      <c r="GI337">
        <v>0</v>
      </c>
      <c r="GJ337">
        <v>7.834230731707316</v>
      </c>
      <c r="GK337">
        <v>-0.1643533797909602</v>
      </c>
      <c r="GL337">
        <v>0.02334076538447049</v>
      </c>
      <c r="GM337">
        <v>0</v>
      </c>
      <c r="GN337">
        <v>0</v>
      </c>
      <c r="GO337">
        <v>3</v>
      </c>
      <c r="GP337" t="s">
        <v>458</v>
      </c>
      <c r="GQ337">
        <v>3.1012</v>
      </c>
      <c r="GR337">
        <v>2.72468</v>
      </c>
      <c r="GS337">
        <v>0.0926298</v>
      </c>
      <c r="GT337">
        <v>0.100664</v>
      </c>
      <c r="GU337">
        <v>0.107282</v>
      </c>
      <c r="GV337">
        <v>0.0817425</v>
      </c>
      <c r="GW337">
        <v>23718.2</v>
      </c>
      <c r="GX337">
        <v>21374.3</v>
      </c>
      <c r="GY337">
        <v>26702.7</v>
      </c>
      <c r="GZ337">
        <v>23988.5</v>
      </c>
      <c r="HA337">
        <v>38138.2</v>
      </c>
      <c r="HB337">
        <v>32577.3</v>
      </c>
      <c r="HC337">
        <v>46626.1</v>
      </c>
      <c r="HD337">
        <v>37963.4</v>
      </c>
      <c r="HE337">
        <v>1.87755</v>
      </c>
      <c r="HF337">
        <v>1.86273</v>
      </c>
      <c r="HG337">
        <v>0.08363279999999999</v>
      </c>
      <c r="HH337">
        <v>0</v>
      </c>
      <c r="HI337">
        <v>28.6278</v>
      </c>
      <c r="HJ337">
        <v>999.9</v>
      </c>
      <c r="HK337">
        <v>39.6</v>
      </c>
      <c r="HL337">
        <v>31.7</v>
      </c>
      <c r="HM337">
        <v>20.4668</v>
      </c>
      <c r="HN337">
        <v>60.8737</v>
      </c>
      <c r="HO337">
        <v>22.3678</v>
      </c>
      <c r="HP337">
        <v>1</v>
      </c>
      <c r="HQ337">
        <v>0.105061</v>
      </c>
      <c r="HR337">
        <v>-0.904853</v>
      </c>
      <c r="HS337">
        <v>20.2781</v>
      </c>
      <c r="HT337">
        <v>5.21175</v>
      </c>
      <c r="HU337">
        <v>11.9796</v>
      </c>
      <c r="HV337">
        <v>4.9635</v>
      </c>
      <c r="HW337">
        <v>3.27448</v>
      </c>
      <c r="HX337">
        <v>9999</v>
      </c>
      <c r="HY337">
        <v>9999</v>
      </c>
      <c r="HZ337">
        <v>9999</v>
      </c>
      <c r="IA337">
        <v>33.6</v>
      </c>
      <c r="IB337">
        <v>1.86397</v>
      </c>
      <c r="IC337">
        <v>1.86015</v>
      </c>
      <c r="ID337">
        <v>1.85838</v>
      </c>
      <c r="IE337">
        <v>1.85977</v>
      </c>
      <c r="IF337">
        <v>1.85989</v>
      </c>
      <c r="IG337">
        <v>1.85837</v>
      </c>
      <c r="IH337">
        <v>1.85745</v>
      </c>
      <c r="II337">
        <v>1.85242</v>
      </c>
      <c r="IJ337">
        <v>0</v>
      </c>
      <c r="IK337">
        <v>0</v>
      </c>
      <c r="IL337">
        <v>0</v>
      </c>
      <c r="IM337">
        <v>0</v>
      </c>
      <c r="IN337" t="s">
        <v>441</v>
      </c>
      <c r="IO337" t="s">
        <v>442</v>
      </c>
      <c r="IP337" t="s">
        <v>443</v>
      </c>
      <c r="IQ337" t="s">
        <v>443</v>
      </c>
      <c r="IR337" t="s">
        <v>443</v>
      </c>
      <c r="IS337" t="s">
        <v>443</v>
      </c>
      <c r="IT337">
        <v>0</v>
      </c>
      <c r="IU337">
        <v>100</v>
      </c>
      <c r="IV337">
        <v>100</v>
      </c>
      <c r="IW337">
        <v>-0.884</v>
      </c>
      <c r="IX337">
        <v>0.331</v>
      </c>
      <c r="IY337">
        <v>-0.819046093373875</v>
      </c>
      <c r="IZ337">
        <v>-0.0008311593448893811</v>
      </c>
      <c r="JA337">
        <v>1.768286430498992E-06</v>
      </c>
      <c r="JB337">
        <v>-5.176383660599935E-10</v>
      </c>
      <c r="JC337">
        <v>0.01793090377665582</v>
      </c>
      <c r="JD337">
        <v>0.002652576625932546</v>
      </c>
      <c r="JE337">
        <v>0.0004569377311329863</v>
      </c>
      <c r="JF337">
        <v>1.003524486243527E-07</v>
      </c>
      <c r="JG337">
        <v>2</v>
      </c>
      <c r="JH337">
        <v>1975</v>
      </c>
      <c r="JI337">
        <v>1</v>
      </c>
      <c r="JJ337">
        <v>26</v>
      </c>
      <c r="JK337">
        <v>201549.9</v>
      </c>
      <c r="JL337">
        <v>201550.1</v>
      </c>
      <c r="JM337">
        <v>1.31836</v>
      </c>
      <c r="JN337">
        <v>2.64404</v>
      </c>
      <c r="JO337">
        <v>1.49658</v>
      </c>
      <c r="JP337">
        <v>2.34375</v>
      </c>
      <c r="JQ337">
        <v>1.54907</v>
      </c>
      <c r="JR337">
        <v>2.39258</v>
      </c>
      <c r="JS337">
        <v>35.9178</v>
      </c>
      <c r="JT337">
        <v>24.1751</v>
      </c>
      <c r="JU337">
        <v>18</v>
      </c>
      <c r="JV337">
        <v>485.401</v>
      </c>
      <c r="JW337">
        <v>490.92</v>
      </c>
      <c r="JX337">
        <v>29.4865</v>
      </c>
      <c r="JY337">
        <v>28.6437</v>
      </c>
      <c r="JZ337">
        <v>30.0001</v>
      </c>
      <c r="KA337">
        <v>28.8721</v>
      </c>
      <c r="KB337">
        <v>28.8709</v>
      </c>
      <c r="KC337">
        <v>26.4998</v>
      </c>
      <c r="KD337">
        <v>21.104</v>
      </c>
      <c r="KE337">
        <v>53.1476</v>
      </c>
      <c r="KF337">
        <v>29.4909</v>
      </c>
      <c r="KG337">
        <v>520.6799999999999</v>
      </c>
      <c r="KH337">
        <v>15.8588</v>
      </c>
      <c r="KI337">
        <v>101.946</v>
      </c>
      <c r="KJ337">
        <v>91.5432</v>
      </c>
    </row>
    <row r="338" spans="1:296">
      <c r="A338">
        <v>320</v>
      </c>
      <c r="B338">
        <v>1759082607</v>
      </c>
      <c r="C338">
        <v>9523.900000095367</v>
      </c>
      <c r="D338" t="s">
        <v>1086</v>
      </c>
      <c r="E338" t="s">
        <v>1087</v>
      </c>
      <c r="F338">
        <v>5</v>
      </c>
      <c r="G338" t="s">
        <v>1025</v>
      </c>
      <c r="H338">
        <v>1759082599.5</v>
      </c>
      <c r="I338">
        <f>(J338)/1000</f>
        <v>0</v>
      </c>
      <c r="J338">
        <f>IF(DO338, AM338, AG338)</f>
        <v>0</v>
      </c>
      <c r="K338">
        <f>IF(DO338, AH338, AF338)</f>
        <v>0</v>
      </c>
      <c r="L338">
        <f>DQ338 - IF(AT338&gt;1, K338*DK338*100.0/(AV338), 0)</f>
        <v>0</v>
      </c>
      <c r="M338">
        <f>((S338-I338/2)*L338-K338)/(S338+I338/2)</f>
        <v>0</v>
      </c>
      <c r="N338">
        <f>M338*(DX338+DY338)/1000.0</f>
        <v>0</v>
      </c>
      <c r="O338">
        <f>(DQ338 - IF(AT338&gt;1, K338*DK338*100.0/(AV338), 0))*(DX338+DY338)/1000.0</f>
        <v>0</v>
      </c>
      <c r="P338">
        <f>2.0/((1/R338-1/Q338)+SIGN(R338)*SQRT((1/R338-1/Q338)*(1/R338-1/Q338) + 4*DL338/((DL338+1)*(DL338+1))*(2*1/R338*1/Q338-1/Q338*1/Q338)))</f>
        <v>0</v>
      </c>
      <c r="Q338">
        <f>IF(LEFT(DM338,1)&lt;&gt;"0",IF(LEFT(DM338,1)="1",3.0,DN338),$D$5+$E$5*(EE338*DX338/($K$5*1000))+$F$5*(EE338*DX338/($K$5*1000))*MAX(MIN(DK338,$J$5),$I$5)*MAX(MIN(DK338,$J$5),$I$5)+$G$5*MAX(MIN(DK338,$J$5),$I$5)*(EE338*DX338/($K$5*1000))+$H$5*(EE338*DX338/($K$5*1000))*(EE338*DX338/($K$5*1000)))</f>
        <v>0</v>
      </c>
      <c r="R338">
        <f>I338*(1000-(1000*0.61365*exp(17.502*V338/(240.97+V338))/(DX338+DY338)+DS338)/2)/(1000*0.61365*exp(17.502*V338/(240.97+V338))/(DX338+DY338)-DS338)</f>
        <v>0</v>
      </c>
      <c r="S338">
        <f>1/((DL338+1)/(P338/1.6)+1/(Q338/1.37)) + DL338/((DL338+1)/(P338/1.6) + DL338/(Q338/1.37))</f>
        <v>0</v>
      </c>
      <c r="T338">
        <f>(DG338*DJ338)</f>
        <v>0</v>
      </c>
      <c r="U338">
        <f>(DZ338+(T338+2*0.95*5.67E-8*(((DZ338+$B$9)+273)^4-(DZ338+273)^4)-44100*I338)/(1.84*29.3*Q338+8*0.95*5.67E-8*(DZ338+273)^3))</f>
        <v>0</v>
      </c>
      <c r="V338">
        <f>($C$9*EA338+$D$9*EB338+$E$9*U338)</f>
        <v>0</v>
      </c>
      <c r="W338">
        <f>0.61365*exp(17.502*V338/(240.97+V338))</f>
        <v>0</v>
      </c>
      <c r="X338">
        <f>(Y338/Z338*100)</f>
        <v>0</v>
      </c>
      <c r="Y338">
        <f>DS338*(DX338+DY338)/1000</f>
        <v>0</v>
      </c>
      <c r="Z338">
        <f>0.61365*exp(17.502*DZ338/(240.97+DZ338))</f>
        <v>0</v>
      </c>
      <c r="AA338">
        <f>(W338-DS338*(DX338+DY338)/1000)</f>
        <v>0</v>
      </c>
      <c r="AB338">
        <f>(-I338*44100)</f>
        <v>0</v>
      </c>
      <c r="AC338">
        <f>2*29.3*Q338*0.92*(DZ338-V338)</f>
        <v>0</v>
      </c>
      <c r="AD338">
        <f>2*0.95*5.67E-8*(((DZ338+$B$9)+273)^4-(V338+273)^4)</f>
        <v>0</v>
      </c>
      <c r="AE338">
        <f>T338+AD338+AB338+AC338</f>
        <v>0</v>
      </c>
      <c r="AF338">
        <f>DW338*AT338*(DR338-DQ338*(1000-AT338*DT338)/(1000-AT338*DS338))/(100*DK338)</f>
        <v>0</v>
      </c>
      <c r="AG338">
        <f>1000*DW338*AT338*(DS338-DT338)/(100*DK338*(1000-AT338*DS338))</f>
        <v>0</v>
      </c>
      <c r="AH338">
        <f>(AI338 - AJ338 - DX338*1E3/(8.314*(DZ338+273.15)) * AL338/DW338 * AK338) * DW338/(100*DK338) * (1000 - DT338)/1000</f>
        <v>0</v>
      </c>
      <c r="AI338">
        <v>515.4949973636706</v>
      </c>
      <c r="AJ338">
        <v>471.3974424242423</v>
      </c>
      <c r="AK338">
        <v>3.170495472224694</v>
      </c>
      <c r="AL338">
        <v>65.0844976434511</v>
      </c>
      <c r="AM338">
        <f>(AO338 - AN338 + DX338*1E3/(8.314*(DZ338+273.15)) * AQ338/DW338 * AP338) * DW338/(100*DK338) * 1000/(1000 - AO338)</f>
        <v>0</v>
      </c>
      <c r="AN338">
        <v>15.87059381333333</v>
      </c>
      <c r="AO338">
        <v>23.7286503030303</v>
      </c>
      <c r="AP338">
        <v>0.001449696969695583</v>
      </c>
      <c r="AQ338">
        <v>105.27</v>
      </c>
      <c r="AR338">
        <v>0</v>
      </c>
      <c r="AS338">
        <v>0</v>
      </c>
      <c r="AT338">
        <f>IF(AR338*$H$15&gt;=AV338,1.0,(AV338/(AV338-AR338*$H$15)))</f>
        <v>0</v>
      </c>
      <c r="AU338">
        <f>(AT338-1)*100</f>
        <v>0</v>
      </c>
      <c r="AV338">
        <f>MAX(0,($B$15+$C$15*EE338)/(1+$D$15*EE338)*DX338/(DZ338+273)*$E$15)</f>
        <v>0</v>
      </c>
      <c r="AW338" t="s">
        <v>437</v>
      </c>
      <c r="AX338" t="s">
        <v>437</v>
      </c>
      <c r="AY338">
        <v>0</v>
      </c>
      <c r="AZ338">
        <v>0</v>
      </c>
      <c r="BA338">
        <f>1-AY338/AZ338</f>
        <v>0</v>
      </c>
      <c r="BB338">
        <v>0</v>
      </c>
      <c r="BC338" t="s">
        <v>437</v>
      </c>
      <c r="BD338" t="s">
        <v>437</v>
      </c>
      <c r="BE338">
        <v>0</v>
      </c>
      <c r="BF338">
        <v>0</v>
      </c>
      <c r="BG338">
        <f>1-BE338/BF338</f>
        <v>0</v>
      </c>
      <c r="BH338">
        <v>0.5</v>
      </c>
      <c r="BI338">
        <f>DH338</f>
        <v>0</v>
      </c>
      <c r="BJ338">
        <f>K338</f>
        <v>0</v>
      </c>
      <c r="BK338">
        <f>BG338*BH338*BI338</f>
        <v>0</v>
      </c>
      <c r="BL338">
        <f>(BJ338-BB338)/BI338</f>
        <v>0</v>
      </c>
      <c r="BM338">
        <f>(AZ338-BF338)/BF338</f>
        <v>0</v>
      </c>
      <c r="BN338">
        <f>AY338/(BA338+AY338/BF338)</f>
        <v>0</v>
      </c>
      <c r="BO338" t="s">
        <v>437</v>
      </c>
      <c r="BP338">
        <v>0</v>
      </c>
      <c r="BQ338">
        <f>IF(BP338&lt;&gt;0, BP338, BN338)</f>
        <v>0</v>
      </c>
      <c r="BR338">
        <f>1-BQ338/BF338</f>
        <v>0</v>
      </c>
      <c r="BS338">
        <f>(BF338-BE338)/(BF338-BQ338)</f>
        <v>0</v>
      </c>
      <c r="BT338">
        <f>(AZ338-BF338)/(AZ338-BQ338)</f>
        <v>0</v>
      </c>
      <c r="BU338">
        <f>(BF338-BE338)/(BF338-AY338)</f>
        <v>0</v>
      </c>
      <c r="BV338">
        <f>(AZ338-BF338)/(AZ338-AY338)</f>
        <v>0</v>
      </c>
      <c r="BW338">
        <f>(BS338*BQ338/BE338)</f>
        <v>0</v>
      </c>
      <c r="BX338">
        <f>(1-BW338)</f>
        <v>0</v>
      </c>
      <c r="DG338">
        <f>$B$13*EF338+$C$13*EG338+$F$13*ER338*(1-EU338)</f>
        <v>0</v>
      </c>
      <c r="DH338">
        <f>DG338*DI338</f>
        <v>0</v>
      </c>
      <c r="DI338">
        <f>($B$13*$D$11+$C$13*$D$11+$F$13*((FE338+EW338)/MAX(FE338+EW338+FF338, 0.1)*$I$11+FF338/MAX(FE338+EW338+FF338, 0.1)*$J$11))/($B$13+$C$13+$F$13)</f>
        <v>0</v>
      </c>
      <c r="DJ338">
        <f>($B$13*$K$11+$C$13*$K$11+$F$13*((FE338+EW338)/MAX(FE338+EW338+FF338, 0.1)*$P$11+FF338/MAX(FE338+EW338+FF338, 0.1)*$Q$11))/($B$13+$C$13+$F$13)</f>
        <v>0</v>
      </c>
      <c r="DK338">
        <v>5.36</v>
      </c>
      <c r="DL338">
        <v>0.5</v>
      </c>
      <c r="DM338" t="s">
        <v>438</v>
      </c>
      <c r="DN338">
        <v>2</v>
      </c>
      <c r="DO338" t="b">
        <v>1</v>
      </c>
      <c r="DP338">
        <v>1759082599.5</v>
      </c>
      <c r="DQ338">
        <v>438.9611111111112</v>
      </c>
      <c r="DR338">
        <v>492.3545925925927</v>
      </c>
      <c r="DS338">
        <v>23.69200740740741</v>
      </c>
      <c r="DT338">
        <v>15.86597777777778</v>
      </c>
      <c r="DU338">
        <v>439.8475185185185</v>
      </c>
      <c r="DV338">
        <v>23.36144444444444</v>
      </c>
      <c r="DW338">
        <v>500.0671851851851</v>
      </c>
      <c r="DX338">
        <v>90.83993333333331</v>
      </c>
      <c r="DY338">
        <v>0.06655284074074073</v>
      </c>
      <c r="DZ338">
        <v>30.20662222222222</v>
      </c>
      <c r="EA338">
        <v>29.99232222222222</v>
      </c>
      <c r="EB338">
        <v>999.9000000000001</v>
      </c>
      <c r="EC338">
        <v>0</v>
      </c>
      <c r="ED338">
        <v>0</v>
      </c>
      <c r="EE338">
        <v>10007.33888888889</v>
      </c>
      <c r="EF338">
        <v>0</v>
      </c>
      <c r="EG338">
        <v>11.12782222222222</v>
      </c>
      <c r="EH338">
        <v>-53.39349629629629</v>
      </c>
      <c r="EI338">
        <v>449.6137407407408</v>
      </c>
      <c r="EJ338">
        <v>500.2923333333333</v>
      </c>
      <c r="EK338">
        <v>7.826018888888888</v>
      </c>
      <c r="EL338">
        <v>492.3545925925927</v>
      </c>
      <c r="EM338">
        <v>15.86597777777778</v>
      </c>
      <c r="EN338">
        <v>2.15218</v>
      </c>
      <c r="EO338">
        <v>1.441265185185185</v>
      </c>
      <c r="EP338">
        <v>18.61071851851852</v>
      </c>
      <c r="EQ338">
        <v>12.35887407407407</v>
      </c>
      <c r="ER338">
        <v>1999.998148148148</v>
      </c>
      <c r="ES338">
        <v>0.980003111111111</v>
      </c>
      <c r="ET338">
        <v>0.01999718518518518</v>
      </c>
      <c r="EU338">
        <v>0</v>
      </c>
      <c r="EV338">
        <v>894.8550740740741</v>
      </c>
      <c r="EW338">
        <v>5.00078</v>
      </c>
      <c r="EX338">
        <v>17318.90740740741</v>
      </c>
      <c r="EY338">
        <v>16379.64074074074</v>
      </c>
      <c r="EZ338">
        <v>38.99518518518518</v>
      </c>
      <c r="FA338">
        <v>39.854</v>
      </c>
      <c r="FB338">
        <v>39.21277777777777</v>
      </c>
      <c r="FC338">
        <v>39.51374074074074</v>
      </c>
      <c r="FD338">
        <v>40.236</v>
      </c>
      <c r="FE338">
        <v>1955.108148148148</v>
      </c>
      <c r="FF338">
        <v>39.89000000000001</v>
      </c>
      <c r="FG338">
        <v>0</v>
      </c>
      <c r="FH338">
        <v>1759082599.4</v>
      </c>
      <c r="FI338">
        <v>0</v>
      </c>
      <c r="FJ338">
        <v>895.0276923076922</v>
      </c>
      <c r="FK338">
        <v>56.6858119873819</v>
      </c>
      <c r="FL338">
        <v>1084.820512989581</v>
      </c>
      <c r="FM338">
        <v>17322.09230769231</v>
      </c>
      <c r="FN338">
        <v>15</v>
      </c>
      <c r="FO338">
        <v>0</v>
      </c>
      <c r="FP338" t="s">
        <v>439</v>
      </c>
      <c r="FQ338">
        <v>1746989605.5</v>
      </c>
      <c r="FR338">
        <v>1746989593.5</v>
      </c>
      <c r="FS338">
        <v>0</v>
      </c>
      <c r="FT338">
        <v>-0.274</v>
      </c>
      <c r="FU338">
        <v>-0.002</v>
      </c>
      <c r="FV338">
        <v>2.549</v>
      </c>
      <c r="FW338">
        <v>0.129</v>
      </c>
      <c r="FX338">
        <v>420</v>
      </c>
      <c r="FY338">
        <v>17</v>
      </c>
      <c r="FZ338">
        <v>0.02</v>
      </c>
      <c r="GA338">
        <v>0.04</v>
      </c>
      <c r="GB338">
        <v>-51.988505</v>
      </c>
      <c r="GC338">
        <v>-27.7985088180111</v>
      </c>
      <c r="GD338">
        <v>2.734519429072501</v>
      </c>
      <c r="GE338">
        <v>0</v>
      </c>
      <c r="GF338">
        <v>892.6120000000001</v>
      </c>
      <c r="GG338">
        <v>50.43309396578969</v>
      </c>
      <c r="GH338">
        <v>4.979470187975944</v>
      </c>
      <c r="GI338">
        <v>0</v>
      </c>
      <c r="GJ338">
        <v>7.8325155</v>
      </c>
      <c r="GK338">
        <v>0.01242889305813254</v>
      </c>
      <c r="GL338">
        <v>0.02183089850991017</v>
      </c>
      <c r="GM338">
        <v>1</v>
      </c>
      <c r="GN338">
        <v>1</v>
      </c>
      <c r="GO338">
        <v>3</v>
      </c>
      <c r="GP338" t="s">
        <v>455</v>
      </c>
      <c r="GQ338">
        <v>3.10096</v>
      </c>
      <c r="GR338">
        <v>2.7243</v>
      </c>
      <c r="GS338">
        <v>0.0949984</v>
      </c>
      <c r="GT338">
        <v>0.10303</v>
      </c>
      <c r="GU338">
        <v>0.107345</v>
      </c>
      <c r="GV338">
        <v>0.08174969999999999</v>
      </c>
      <c r="GW338">
        <v>23656.2</v>
      </c>
      <c r="GX338">
        <v>21318.1</v>
      </c>
      <c r="GY338">
        <v>26702.6</v>
      </c>
      <c r="GZ338">
        <v>23988.5</v>
      </c>
      <c r="HA338">
        <v>38135.4</v>
      </c>
      <c r="HB338">
        <v>32577.4</v>
      </c>
      <c r="HC338">
        <v>46625.7</v>
      </c>
      <c r="HD338">
        <v>37963.5</v>
      </c>
      <c r="HE338">
        <v>1.87722</v>
      </c>
      <c r="HF338">
        <v>1.8629</v>
      </c>
      <c r="HG338">
        <v>0.08286159999999999</v>
      </c>
      <c r="HH338">
        <v>0</v>
      </c>
      <c r="HI338">
        <v>28.6334</v>
      </c>
      <c r="HJ338">
        <v>999.9</v>
      </c>
      <c r="HK338">
        <v>39.6</v>
      </c>
      <c r="HL338">
        <v>31.7</v>
      </c>
      <c r="HM338">
        <v>20.466</v>
      </c>
      <c r="HN338">
        <v>61.1537</v>
      </c>
      <c r="HO338">
        <v>22.6643</v>
      </c>
      <c r="HP338">
        <v>1</v>
      </c>
      <c r="HQ338">
        <v>0.105107</v>
      </c>
      <c r="HR338">
        <v>-0.907081</v>
      </c>
      <c r="HS338">
        <v>20.2779</v>
      </c>
      <c r="HT338">
        <v>5.21055</v>
      </c>
      <c r="HU338">
        <v>11.9793</v>
      </c>
      <c r="HV338">
        <v>4.9632</v>
      </c>
      <c r="HW338">
        <v>3.27425</v>
      </c>
      <c r="HX338">
        <v>9999</v>
      </c>
      <c r="HY338">
        <v>9999</v>
      </c>
      <c r="HZ338">
        <v>9999</v>
      </c>
      <c r="IA338">
        <v>33.7</v>
      </c>
      <c r="IB338">
        <v>1.86398</v>
      </c>
      <c r="IC338">
        <v>1.86014</v>
      </c>
      <c r="ID338">
        <v>1.85837</v>
      </c>
      <c r="IE338">
        <v>1.85975</v>
      </c>
      <c r="IF338">
        <v>1.85989</v>
      </c>
      <c r="IG338">
        <v>1.85837</v>
      </c>
      <c r="IH338">
        <v>1.85745</v>
      </c>
      <c r="II338">
        <v>1.85242</v>
      </c>
      <c r="IJ338">
        <v>0</v>
      </c>
      <c r="IK338">
        <v>0</v>
      </c>
      <c r="IL338">
        <v>0</v>
      </c>
      <c r="IM338">
        <v>0</v>
      </c>
      <c r="IN338" t="s">
        <v>441</v>
      </c>
      <c r="IO338" t="s">
        <v>442</v>
      </c>
      <c r="IP338" t="s">
        <v>443</v>
      </c>
      <c r="IQ338" t="s">
        <v>443</v>
      </c>
      <c r="IR338" t="s">
        <v>443</v>
      </c>
      <c r="IS338" t="s">
        <v>443</v>
      </c>
      <c r="IT338">
        <v>0</v>
      </c>
      <c r="IU338">
        <v>100</v>
      </c>
      <c r="IV338">
        <v>100</v>
      </c>
      <c r="IW338">
        <v>-0.877</v>
      </c>
      <c r="IX338">
        <v>0.3315</v>
      </c>
      <c r="IY338">
        <v>-0.819046093373875</v>
      </c>
      <c r="IZ338">
        <v>-0.0008311593448893811</v>
      </c>
      <c r="JA338">
        <v>1.768286430498992E-06</v>
      </c>
      <c r="JB338">
        <v>-5.176383660599935E-10</v>
      </c>
      <c r="JC338">
        <v>0.01793090377665582</v>
      </c>
      <c r="JD338">
        <v>0.002652576625932546</v>
      </c>
      <c r="JE338">
        <v>0.0004569377311329863</v>
      </c>
      <c r="JF338">
        <v>1.003524486243527E-07</v>
      </c>
      <c r="JG338">
        <v>2</v>
      </c>
      <c r="JH338">
        <v>1975</v>
      </c>
      <c r="JI338">
        <v>1</v>
      </c>
      <c r="JJ338">
        <v>26</v>
      </c>
      <c r="JK338">
        <v>201550</v>
      </c>
      <c r="JL338">
        <v>201550.2</v>
      </c>
      <c r="JM338">
        <v>1.35376</v>
      </c>
      <c r="JN338">
        <v>2.62939</v>
      </c>
      <c r="JO338">
        <v>1.49658</v>
      </c>
      <c r="JP338">
        <v>2.34375</v>
      </c>
      <c r="JQ338">
        <v>1.54907</v>
      </c>
      <c r="JR338">
        <v>2.44141</v>
      </c>
      <c r="JS338">
        <v>35.9178</v>
      </c>
      <c r="JT338">
        <v>24.1838</v>
      </c>
      <c r="JU338">
        <v>18</v>
      </c>
      <c r="JV338">
        <v>485.211</v>
      </c>
      <c r="JW338">
        <v>491.05</v>
      </c>
      <c r="JX338">
        <v>29.4902</v>
      </c>
      <c r="JY338">
        <v>28.6439</v>
      </c>
      <c r="JZ338">
        <v>30.0002</v>
      </c>
      <c r="KA338">
        <v>28.8721</v>
      </c>
      <c r="KB338">
        <v>28.8727</v>
      </c>
      <c r="KC338">
        <v>27.1935</v>
      </c>
      <c r="KD338">
        <v>21.104</v>
      </c>
      <c r="KE338">
        <v>53.1476</v>
      </c>
      <c r="KF338">
        <v>29.5023</v>
      </c>
      <c r="KG338">
        <v>540.775</v>
      </c>
      <c r="KH338">
        <v>15.8373</v>
      </c>
      <c r="KI338">
        <v>101.946</v>
      </c>
      <c r="KJ338">
        <v>91.5433</v>
      </c>
    </row>
    <row r="339" spans="1:296">
      <c r="A339">
        <v>321</v>
      </c>
      <c r="B339">
        <v>1759082612</v>
      </c>
      <c r="C339">
        <v>9528.900000095367</v>
      </c>
      <c r="D339" t="s">
        <v>1088</v>
      </c>
      <c r="E339" t="s">
        <v>1089</v>
      </c>
      <c r="F339">
        <v>5</v>
      </c>
      <c r="G339" t="s">
        <v>1025</v>
      </c>
      <c r="H339">
        <v>1759082604.214286</v>
      </c>
      <c r="I339">
        <f>(J339)/1000</f>
        <v>0</v>
      </c>
      <c r="J339">
        <f>IF(DO339, AM339, AG339)</f>
        <v>0</v>
      </c>
      <c r="K339">
        <f>IF(DO339, AH339, AF339)</f>
        <v>0</v>
      </c>
      <c r="L339">
        <f>DQ339 - IF(AT339&gt;1, K339*DK339*100.0/(AV339), 0)</f>
        <v>0</v>
      </c>
      <c r="M339">
        <f>((S339-I339/2)*L339-K339)/(S339+I339/2)</f>
        <v>0</v>
      </c>
      <c r="N339">
        <f>M339*(DX339+DY339)/1000.0</f>
        <v>0</v>
      </c>
      <c r="O339">
        <f>(DQ339 - IF(AT339&gt;1, K339*DK339*100.0/(AV339), 0))*(DX339+DY339)/1000.0</f>
        <v>0</v>
      </c>
      <c r="P339">
        <f>2.0/((1/R339-1/Q339)+SIGN(R339)*SQRT((1/R339-1/Q339)*(1/R339-1/Q339) + 4*DL339/((DL339+1)*(DL339+1))*(2*1/R339*1/Q339-1/Q339*1/Q339)))</f>
        <v>0</v>
      </c>
      <c r="Q339">
        <f>IF(LEFT(DM339,1)&lt;&gt;"0",IF(LEFT(DM339,1)="1",3.0,DN339),$D$5+$E$5*(EE339*DX339/($K$5*1000))+$F$5*(EE339*DX339/($K$5*1000))*MAX(MIN(DK339,$J$5),$I$5)*MAX(MIN(DK339,$J$5),$I$5)+$G$5*MAX(MIN(DK339,$J$5),$I$5)*(EE339*DX339/($K$5*1000))+$H$5*(EE339*DX339/($K$5*1000))*(EE339*DX339/($K$5*1000)))</f>
        <v>0</v>
      </c>
      <c r="R339">
        <f>I339*(1000-(1000*0.61365*exp(17.502*V339/(240.97+V339))/(DX339+DY339)+DS339)/2)/(1000*0.61365*exp(17.502*V339/(240.97+V339))/(DX339+DY339)-DS339)</f>
        <v>0</v>
      </c>
      <c r="S339">
        <f>1/((DL339+1)/(P339/1.6)+1/(Q339/1.37)) + DL339/((DL339+1)/(P339/1.6) + DL339/(Q339/1.37))</f>
        <v>0</v>
      </c>
      <c r="T339">
        <f>(DG339*DJ339)</f>
        <v>0</v>
      </c>
      <c r="U339">
        <f>(DZ339+(T339+2*0.95*5.67E-8*(((DZ339+$B$9)+273)^4-(DZ339+273)^4)-44100*I339)/(1.84*29.3*Q339+8*0.95*5.67E-8*(DZ339+273)^3))</f>
        <v>0</v>
      </c>
      <c r="V339">
        <f>($C$9*EA339+$D$9*EB339+$E$9*U339)</f>
        <v>0</v>
      </c>
      <c r="W339">
        <f>0.61365*exp(17.502*V339/(240.97+V339))</f>
        <v>0</v>
      </c>
      <c r="X339">
        <f>(Y339/Z339*100)</f>
        <v>0</v>
      </c>
      <c r="Y339">
        <f>DS339*(DX339+DY339)/1000</f>
        <v>0</v>
      </c>
      <c r="Z339">
        <f>0.61365*exp(17.502*DZ339/(240.97+DZ339))</f>
        <v>0</v>
      </c>
      <c r="AA339">
        <f>(W339-DS339*(DX339+DY339)/1000)</f>
        <v>0</v>
      </c>
      <c r="AB339">
        <f>(-I339*44100)</f>
        <v>0</v>
      </c>
      <c r="AC339">
        <f>2*29.3*Q339*0.92*(DZ339-V339)</f>
        <v>0</v>
      </c>
      <c r="AD339">
        <f>2*0.95*5.67E-8*(((DZ339+$B$9)+273)^4-(V339+273)^4)</f>
        <v>0</v>
      </c>
      <c r="AE339">
        <f>T339+AD339+AB339+AC339</f>
        <v>0</v>
      </c>
      <c r="AF339">
        <f>DW339*AT339*(DR339-DQ339*(1000-AT339*DT339)/(1000-AT339*DS339))/(100*DK339)</f>
        <v>0</v>
      </c>
      <c r="AG339">
        <f>1000*DW339*AT339*(DS339-DT339)/(100*DK339*(1000-AT339*DS339))</f>
        <v>0</v>
      </c>
      <c r="AH339">
        <f>(AI339 - AJ339 - DX339*1E3/(8.314*(DZ339+273.15)) * AL339/DW339 * AK339) * DW339/(100*DK339) * (1000 - DT339)/1000</f>
        <v>0</v>
      </c>
      <c r="AI339">
        <v>531.6303246798144</v>
      </c>
      <c r="AJ339">
        <v>486.9002303030306</v>
      </c>
      <c r="AK339">
        <v>3.085616272421025</v>
      </c>
      <c r="AL339">
        <v>65.0844976434511</v>
      </c>
      <c r="AM339">
        <f>(AO339 - AN339 + DX339*1E3/(8.314*(DZ339+273.15)) * AQ339/DW339 * AP339) * DW339/(100*DK339) * 1000/(1000 - AO339)</f>
        <v>0</v>
      </c>
      <c r="AN339">
        <v>15.87093288000001</v>
      </c>
      <c r="AO339">
        <v>23.73616484848485</v>
      </c>
      <c r="AP339">
        <v>2.578162573650716E-07</v>
      </c>
      <c r="AQ339">
        <v>105.27</v>
      </c>
      <c r="AR339">
        <v>0</v>
      </c>
      <c r="AS339">
        <v>0</v>
      </c>
      <c r="AT339">
        <f>IF(AR339*$H$15&gt;=AV339,1.0,(AV339/(AV339-AR339*$H$15)))</f>
        <v>0</v>
      </c>
      <c r="AU339">
        <f>(AT339-1)*100</f>
        <v>0</v>
      </c>
      <c r="AV339">
        <f>MAX(0,($B$15+$C$15*EE339)/(1+$D$15*EE339)*DX339/(DZ339+273)*$E$15)</f>
        <v>0</v>
      </c>
      <c r="AW339" t="s">
        <v>437</v>
      </c>
      <c r="AX339" t="s">
        <v>437</v>
      </c>
      <c r="AY339">
        <v>0</v>
      </c>
      <c r="AZ339">
        <v>0</v>
      </c>
      <c r="BA339">
        <f>1-AY339/AZ339</f>
        <v>0</v>
      </c>
      <c r="BB339">
        <v>0</v>
      </c>
      <c r="BC339" t="s">
        <v>437</v>
      </c>
      <c r="BD339" t="s">
        <v>437</v>
      </c>
      <c r="BE339">
        <v>0</v>
      </c>
      <c r="BF339">
        <v>0</v>
      </c>
      <c r="BG339">
        <f>1-BE339/BF339</f>
        <v>0</v>
      </c>
      <c r="BH339">
        <v>0.5</v>
      </c>
      <c r="BI339">
        <f>DH339</f>
        <v>0</v>
      </c>
      <c r="BJ339">
        <f>K339</f>
        <v>0</v>
      </c>
      <c r="BK339">
        <f>BG339*BH339*BI339</f>
        <v>0</v>
      </c>
      <c r="BL339">
        <f>(BJ339-BB339)/BI339</f>
        <v>0</v>
      </c>
      <c r="BM339">
        <f>(AZ339-BF339)/BF339</f>
        <v>0</v>
      </c>
      <c r="BN339">
        <f>AY339/(BA339+AY339/BF339)</f>
        <v>0</v>
      </c>
      <c r="BO339" t="s">
        <v>437</v>
      </c>
      <c r="BP339">
        <v>0</v>
      </c>
      <c r="BQ339">
        <f>IF(BP339&lt;&gt;0, BP339, BN339)</f>
        <v>0</v>
      </c>
      <c r="BR339">
        <f>1-BQ339/BF339</f>
        <v>0</v>
      </c>
      <c r="BS339">
        <f>(BF339-BE339)/(BF339-BQ339)</f>
        <v>0</v>
      </c>
      <c r="BT339">
        <f>(AZ339-BF339)/(AZ339-BQ339)</f>
        <v>0</v>
      </c>
      <c r="BU339">
        <f>(BF339-BE339)/(BF339-AY339)</f>
        <v>0</v>
      </c>
      <c r="BV339">
        <f>(AZ339-BF339)/(AZ339-AY339)</f>
        <v>0</v>
      </c>
      <c r="BW339">
        <f>(BS339*BQ339/BE339)</f>
        <v>0</v>
      </c>
      <c r="BX339">
        <f>(1-BW339)</f>
        <v>0</v>
      </c>
      <c r="DG339">
        <f>$B$13*EF339+$C$13*EG339+$F$13*ER339*(1-EU339)</f>
        <v>0</v>
      </c>
      <c r="DH339">
        <f>DG339*DI339</f>
        <v>0</v>
      </c>
      <c r="DI339">
        <f>($B$13*$D$11+$C$13*$D$11+$F$13*((FE339+EW339)/MAX(FE339+EW339+FF339, 0.1)*$I$11+FF339/MAX(FE339+EW339+FF339, 0.1)*$J$11))/($B$13+$C$13+$F$13)</f>
        <v>0</v>
      </c>
      <c r="DJ339">
        <f>($B$13*$K$11+$C$13*$K$11+$F$13*((FE339+EW339)/MAX(FE339+EW339+FF339, 0.1)*$P$11+FF339/MAX(FE339+EW339+FF339, 0.1)*$Q$11))/($B$13+$C$13+$F$13)</f>
        <v>0</v>
      </c>
      <c r="DK339">
        <v>5.36</v>
      </c>
      <c r="DL339">
        <v>0.5</v>
      </c>
      <c r="DM339" t="s">
        <v>438</v>
      </c>
      <c r="DN339">
        <v>2</v>
      </c>
      <c r="DO339" t="b">
        <v>1</v>
      </c>
      <c r="DP339">
        <v>1759082604.214286</v>
      </c>
      <c r="DQ339">
        <v>453.1758571428571</v>
      </c>
      <c r="DR339">
        <v>507.8985357142856</v>
      </c>
      <c r="DS339">
        <v>23.71518928571429</v>
      </c>
      <c r="DT339">
        <v>15.87020357142857</v>
      </c>
      <c r="DU339">
        <v>454.0560714285715</v>
      </c>
      <c r="DV339">
        <v>23.38407857142857</v>
      </c>
      <c r="DW339">
        <v>500.0393214285714</v>
      </c>
      <c r="DX339">
        <v>90.8397857142857</v>
      </c>
      <c r="DY339">
        <v>0.06645643571428572</v>
      </c>
      <c r="DZ339">
        <v>30.20706071428571</v>
      </c>
      <c r="EA339">
        <v>29.99040357142857</v>
      </c>
      <c r="EB339">
        <v>999.9000000000002</v>
      </c>
      <c r="EC339">
        <v>0</v>
      </c>
      <c r="ED339">
        <v>0</v>
      </c>
      <c r="EE339">
        <v>10007.35178571429</v>
      </c>
      <c r="EF339">
        <v>0</v>
      </c>
      <c r="EG339">
        <v>11.12683928571428</v>
      </c>
      <c r="EH339">
        <v>-54.72268214285715</v>
      </c>
      <c r="EI339">
        <v>464.1844285714287</v>
      </c>
      <c r="EJ339">
        <v>516.0889999999999</v>
      </c>
      <c r="EK339">
        <v>7.844979285714286</v>
      </c>
      <c r="EL339">
        <v>507.8985357142856</v>
      </c>
      <c r="EM339">
        <v>15.87020357142857</v>
      </c>
      <c r="EN339">
        <v>2.154282142857143</v>
      </c>
      <c r="EO339">
        <v>1.441645714285714</v>
      </c>
      <c r="EP339">
        <v>18.62631785714285</v>
      </c>
      <c r="EQ339">
        <v>12.36290357142857</v>
      </c>
      <c r="ER339">
        <v>1999.996428571428</v>
      </c>
      <c r="ES339">
        <v>0.980003</v>
      </c>
      <c r="ET339">
        <v>0.0199973</v>
      </c>
      <c r="EU339">
        <v>0</v>
      </c>
      <c r="EV339">
        <v>899.5728571428572</v>
      </c>
      <c r="EW339">
        <v>5.00078</v>
      </c>
      <c r="EX339">
        <v>17409.56071428571</v>
      </c>
      <c r="EY339">
        <v>16379.63214285714</v>
      </c>
      <c r="EZ339">
        <v>38.98646428571429</v>
      </c>
      <c r="FA339">
        <v>39.85925000000001</v>
      </c>
      <c r="FB339">
        <v>39.24082142857143</v>
      </c>
      <c r="FC339">
        <v>39.49978571428571</v>
      </c>
      <c r="FD339">
        <v>40.25428571428571</v>
      </c>
      <c r="FE339">
        <v>1955.105</v>
      </c>
      <c r="FF339">
        <v>39.89000000000001</v>
      </c>
      <c r="FG339">
        <v>0</v>
      </c>
      <c r="FH339">
        <v>1759082604.2</v>
      </c>
      <c r="FI339">
        <v>0</v>
      </c>
      <c r="FJ339">
        <v>899.8326923076924</v>
      </c>
      <c r="FK339">
        <v>63.29702569647353</v>
      </c>
      <c r="FL339">
        <v>1237.131624819317</v>
      </c>
      <c r="FM339">
        <v>17414.42692307692</v>
      </c>
      <c r="FN339">
        <v>15</v>
      </c>
      <c r="FO339">
        <v>0</v>
      </c>
      <c r="FP339" t="s">
        <v>439</v>
      </c>
      <c r="FQ339">
        <v>1746989605.5</v>
      </c>
      <c r="FR339">
        <v>1746989593.5</v>
      </c>
      <c r="FS339">
        <v>0</v>
      </c>
      <c r="FT339">
        <v>-0.274</v>
      </c>
      <c r="FU339">
        <v>-0.002</v>
      </c>
      <c r="FV339">
        <v>2.549</v>
      </c>
      <c r="FW339">
        <v>0.129</v>
      </c>
      <c r="FX339">
        <v>420</v>
      </c>
      <c r="FY339">
        <v>17</v>
      </c>
      <c r="FZ339">
        <v>0.02</v>
      </c>
      <c r="GA339">
        <v>0.04</v>
      </c>
      <c r="GB339">
        <v>-53.5717075</v>
      </c>
      <c r="GC339">
        <v>-18.99968217636029</v>
      </c>
      <c r="GD339">
        <v>1.88678291694984</v>
      </c>
      <c r="GE339">
        <v>0</v>
      </c>
      <c r="GF339">
        <v>896.3715</v>
      </c>
      <c r="GG339">
        <v>58.04768526607114</v>
      </c>
      <c r="GH339">
        <v>5.714962962414079</v>
      </c>
      <c r="GI339">
        <v>0</v>
      </c>
      <c r="GJ339">
        <v>7.833618250000001</v>
      </c>
      <c r="GK339">
        <v>0.2113131332082706</v>
      </c>
      <c r="GL339">
        <v>0.02306223394290978</v>
      </c>
      <c r="GM339">
        <v>0</v>
      </c>
      <c r="GN339">
        <v>0</v>
      </c>
      <c r="GO339">
        <v>3</v>
      </c>
      <c r="GP339" t="s">
        <v>458</v>
      </c>
      <c r="GQ339">
        <v>3.10123</v>
      </c>
      <c r="GR339">
        <v>2.7246</v>
      </c>
      <c r="GS339">
        <v>0.0972744</v>
      </c>
      <c r="GT339">
        <v>0.105327</v>
      </c>
      <c r="GU339">
        <v>0.107361</v>
      </c>
      <c r="GV339">
        <v>0.0817431</v>
      </c>
      <c r="GW339">
        <v>23596.5</v>
      </c>
      <c r="GX339">
        <v>21263.3</v>
      </c>
      <c r="GY339">
        <v>26702.3</v>
      </c>
      <c r="GZ339">
        <v>23988.3</v>
      </c>
      <c r="HA339">
        <v>38135</v>
      </c>
      <c r="HB339">
        <v>32577.6</v>
      </c>
      <c r="HC339">
        <v>46625.7</v>
      </c>
      <c r="HD339">
        <v>37963.1</v>
      </c>
      <c r="HE339">
        <v>1.8776</v>
      </c>
      <c r="HF339">
        <v>1.8628</v>
      </c>
      <c r="HG339">
        <v>0.08308889999999999</v>
      </c>
      <c r="HH339">
        <v>0</v>
      </c>
      <c r="HI339">
        <v>28.6389</v>
      </c>
      <c r="HJ339">
        <v>999.9</v>
      </c>
      <c r="HK339">
        <v>39.6</v>
      </c>
      <c r="HL339">
        <v>31.8</v>
      </c>
      <c r="HM339">
        <v>20.583</v>
      </c>
      <c r="HN339">
        <v>60.9837</v>
      </c>
      <c r="HO339">
        <v>22.3518</v>
      </c>
      <c r="HP339">
        <v>1</v>
      </c>
      <c r="HQ339">
        <v>0.105224</v>
      </c>
      <c r="HR339">
        <v>-0.933715</v>
      </c>
      <c r="HS339">
        <v>20.2779</v>
      </c>
      <c r="HT339">
        <v>5.2101</v>
      </c>
      <c r="HU339">
        <v>11.9796</v>
      </c>
      <c r="HV339">
        <v>4.9633</v>
      </c>
      <c r="HW339">
        <v>3.2743</v>
      </c>
      <c r="HX339">
        <v>9999</v>
      </c>
      <c r="HY339">
        <v>9999</v>
      </c>
      <c r="HZ339">
        <v>9999</v>
      </c>
      <c r="IA339">
        <v>33.7</v>
      </c>
      <c r="IB339">
        <v>1.86395</v>
      </c>
      <c r="IC339">
        <v>1.86012</v>
      </c>
      <c r="ID339">
        <v>1.85838</v>
      </c>
      <c r="IE339">
        <v>1.85974</v>
      </c>
      <c r="IF339">
        <v>1.85989</v>
      </c>
      <c r="IG339">
        <v>1.85837</v>
      </c>
      <c r="IH339">
        <v>1.85745</v>
      </c>
      <c r="II339">
        <v>1.85242</v>
      </c>
      <c r="IJ339">
        <v>0</v>
      </c>
      <c r="IK339">
        <v>0</v>
      </c>
      <c r="IL339">
        <v>0</v>
      </c>
      <c r="IM339">
        <v>0</v>
      </c>
      <c r="IN339" t="s">
        <v>441</v>
      </c>
      <c r="IO339" t="s">
        <v>442</v>
      </c>
      <c r="IP339" t="s">
        <v>443</v>
      </c>
      <c r="IQ339" t="s">
        <v>443</v>
      </c>
      <c r="IR339" t="s">
        <v>443</v>
      </c>
      <c r="IS339" t="s">
        <v>443</v>
      </c>
      <c r="IT339">
        <v>0</v>
      </c>
      <c r="IU339">
        <v>100</v>
      </c>
      <c r="IV339">
        <v>100</v>
      </c>
      <c r="IW339">
        <v>-0.869</v>
      </c>
      <c r="IX339">
        <v>0.3316</v>
      </c>
      <c r="IY339">
        <v>-0.819046093373875</v>
      </c>
      <c r="IZ339">
        <v>-0.0008311593448893811</v>
      </c>
      <c r="JA339">
        <v>1.768286430498992E-06</v>
      </c>
      <c r="JB339">
        <v>-5.176383660599935E-10</v>
      </c>
      <c r="JC339">
        <v>0.01793090377665582</v>
      </c>
      <c r="JD339">
        <v>0.002652576625932546</v>
      </c>
      <c r="JE339">
        <v>0.0004569377311329863</v>
      </c>
      <c r="JF339">
        <v>1.003524486243527E-07</v>
      </c>
      <c r="JG339">
        <v>2</v>
      </c>
      <c r="JH339">
        <v>1975</v>
      </c>
      <c r="JI339">
        <v>1</v>
      </c>
      <c r="JJ339">
        <v>26</v>
      </c>
      <c r="JK339">
        <v>201550.1</v>
      </c>
      <c r="JL339">
        <v>201550.3</v>
      </c>
      <c r="JM339">
        <v>1.38672</v>
      </c>
      <c r="JN339">
        <v>2.63916</v>
      </c>
      <c r="JO339">
        <v>1.49658</v>
      </c>
      <c r="JP339">
        <v>2.34375</v>
      </c>
      <c r="JQ339">
        <v>1.54907</v>
      </c>
      <c r="JR339">
        <v>2.40845</v>
      </c>
      <c r="JS339">
        <v>35.9178</v>
      </c>
      <c r="JT339">
        <v>24.1751</v>
      </c>
      <c r="JU339">
        <v>18</v>
      </c>
      <c r="JV339">
        <v>485.43</v>
      </c>
      <c r="JW339">
        <v>490.99</v>
      </c>
      <c r="JX339">
        <v>29.4996</v>
      </c>
      <c r="JY339">
        <v>28.6462</v>
      </c>
      <c r="JZ339">
        <v>30.0002</v>
      </c>
      <c r="KA339">
        <v>28.8721</v>
      </c>
      <c r="KB339">
        <v>28.8733</v>
      </c>
      <c r="KC339">
        <v>27.8628</v>
      </c>
      <c r="KD339">
        <v>21.104</v>
      </c>
      <c r="KE339">
        <v>53.1476</v>
      </c>
      <c r="KF339">
        <v>29.5087</v>
      </c>
      <c r="KG339">
        <v>554.328</v>
      </c>
      <c r="KH339">
        <v>15.8304</v>
      </c>
      <c r="KI339">
        <v>101.945</v>
      </c>
      <c r="KJ339">
        <v>91.54259999999999</v>
      </c>
    </row>
    <row r="340" spans="1:296">
      <c r="A340">
        <v>322</v>
      </c>
      <c r="B340">
        <v>1759082617</v>
      </c>
      <c r="C340">
        <v>9533.900000095367</v>
      </c>
      <c r="D340" t="s">
        <v>1090</v>
      </c>
      <c r="E340" t="s">
        <v>1091</v>
      </c>
      <c r="F340">
        <v>5</v>
      </c>
      <c r="G340" t="s">
        <v>1025</v>
      </c>
      <c r="H340">
        <v>1759082609.5</v>
      </c>
      <c r="I340">
        <f>(J340)/1000</f>
        <v>0</v>
      </c>
      <c r="J340">
        <f>IF(DO340, AM340, AG340)</f>
        <v>0</v>
      </c>
      <c r="K340">
        <f>IF(DO340, AH340, AF340)</f>
        <v>0</v>
      </c>
      <c r="L340">
        <f>DQ340 - IF(AT340&gt;1, K340*DK340*100.0/(AV340), 0)</f>
        <v>0</v>
      </c>
      <c r="M340">
        <f>((S340-I340/2)*L340-K340)/(S340+I340/2)</f>
        <v>0</v>
      </c>
      <c r="N340">
        <f>M340*(DX340+DY340)/1000.0</f>
        <v>0</v>
      </c>
      <c r="O340">
        <f>(DQ340 - IF(AT340&gt;1, K340*DK340*100.0/(AV340), 0))*(DX340+DY340)/1000.0</f>
        <v>0</v>
      </c>
      <c r="P340">
        <f>2.0/((1/R340-1/Q340)+SIGN(R340)*SQRT((1/R340-1/Q340)*(1/R340-1/Q340) + 4*DL340/((DL340+1)*(DL340+1))*(2*1/R340*1/Q340-1/Q340*1/Q340)))</f>
        <v>0</v>
      </c>
      <c r="Q340">
        <f>IF(LEFT(DM340,1)&lt;&gt;"0",IF(LEFT(DM340,1)="1",3.0,DN340),$D$5+$E$5*(EE340*DX340/($K$5*1000))+$F$5*(EE340*DX340/($K$5*1000))*MAX(MIN(DK340,$J$5),$I$5)*MAX(MIN(DK340,$J$5),$I$5)+$G$5*MAX(MIN(DK340,$J$5),$I$5)*(EE340*DX340/($K$5*1000))+$H$5*(EE340*DX340/($K$5*1000))*(EE340*DX340/($K$5*1000)))</f>
        <v>0</v>
      </c>
      <c r="R340">
        <f>I340*(1000-(1000*0.61365*exp(17.502*V340/(240.97+V340))/(DX340+DY340)+DS340)/2)/(1000*0.61365*exp(17.502*V340/(240.97+V340))/(DX340+DY340)-DS340)</f>
        <v>0</v>
      </c>
      <c r="S340">
        <f>1/((DL340+1)/(P340/1.6)+1/(Q340/1.37)) + DL340/((DL340+1)/(P340/1.6) + DL340/(Q340/1.37))</f>
        <v>0</v>
      </c>
      <c r="T340">
        <f>(DG340*DJ340)</f>
        <v>0</v>
      </c>
      <c r="U340">
        <f>(DZ340+(T340+2*0.95*5.67E-8*(((DZ340+$B$9)+273)^4-(DZ340+273)^4)-44100*I340)/(1.84*29.3*Q340+8*0.95*5.67E-8*(DZ340+273)^3))</f>
        <v>0</v>
      </c>
      <c r="V340">
        <f>($C$9*EA340+$D$9*EB340+$E$9*U340)</f>
        <v>0</v>
      </c>
      <c r="W340">
        <f>0.61365*exp(17.502*V340/(240.97+V340))</f>
        <v>0</v>
      </c>
      <c r="X340">
        <f>(Y340/Z340*100)</f>
        <v>0</v>
      </c>
      <c r="Y340">
        <f>DS340*(DX340+DY340)/1000</f>
        <v>0</v>
      </c>
      <c r="Z340">
        <f>0.61365*exp(17.502*DZ340/(240.97+DZ340))</f>
        <v>0</v>
      </c>
      <c r="AA340">
        <f>(W340-DS340*(DX340+DY340)/1000)</f>
        <v>0</v>
      </c>
      <c r="AB340">
        <f>(-I340*44100)</f>
        <v>0</v>
      </c>
      <c r="AC340">
        <f>2*29.3*Q340*0.92*(DZ340-V340)</f>
        <v>0</v>
      </c>
      <c r="AD340">
        <f>2*0.95*5.67E-8*(((DZ340+$B$9)+273)^4-(V340+273)^4)</f>
        <v>0</v>
      </c>
      <c r="AE340">
        <f>T340+AD340+AB340+AC340</f>
        <v>0</v>
      </c>
      <c r="AF340">
        <f>DW340*AT340*(DR340-DQ340*(1000-AT340*DT340)/(1000-AT340*DS340))/(100*DK340)</f>
        <v>0</v>
      </c>
      <c r="AG340">
        <f>1000*DW340*AT340*(DS340-DT340)/(100*DK340*(1000-AT340*DS340))</f>
        <v>0</v>
      </c>
      <c r="AH340">
        <f>(AI340 - AJ340 - DX340*1E3/(8.314*(DZ340+273.15)) * AL340/DW340 * AK340) * DW340/(100*DK340) * (1000 - DT340)/1000</f>
        <v>0</v>
      </c>
      <c r="AI340">
        <v>548.2882877409984</v>
      </c>
      <c r="AJ340">
        <v>502.6483151515151</v>
      </c>
      <c r="AK340">
        <v>3.169552389011457</v>
      </c>
      <c r="AL340">
        <v>65.0844976434511</v>
      </c>
      <c r="AM340">
        <f>(AO340 - AN340 + DX340*1E3/(8.314*(DZ340+273.15)) * AQ340/DW340 * AP340) * DW340/(100*DK340) * 1000/(1000 - AO340)</f>
        <v>0</v>
      </c>
      <c r="AN340">
        <v>15.86990682666667</v>
      </c>
      <c r="AO340">
        <v>23.73237090909089</v>
      </c>
      <c r="AP340">
        <v>-2.191960420623546E-05</v>
      </c>
      <c r="AQ340">
        <v>105.27</v>
      </c>
      <c r="AR340">
        <v>0</v>
      </c>
      <c r="AS340">
        <v>0</v>
      </c>
      <c r="AT340">
        <f>IF(AR340*$H$15&gt;=AV340,1.0,(AV340/(AV340-AR340*$H$15)))</f>
        <v>0</v>
      </c>
      <c r="AU340">
        <f>(AT340-1)*100</f>
        <v>0</v>
      </c>
      <c r="AV340">
        <f>MAX(0,($B$15+$C$15*EE340)/(1+$D$15*EE340)*DX340/(DZ340+273)*$E$15)</f>
        <v>0</v>
      </c>
      <c r="AW340" t="s">
        <v>437</v>
      </c>
      <c r="AX340" t="s">
        <v>437</v>
      </c>
      <c r="AY340">
        <v>0</v>
      </c>
      <c r="AZ340">
        <v>0</v>
      </c>
      <c r="BA340">
        <f>1-AY340/AZ340</f>
        <v>0</v>
      </c>
      <c r="BB340">
        <v>0</v>
      </c>
      <c r="BC340" t="s">
        <v>437</v>
      </c>
      <c r="BD340" t="s">
        <v>437</v>
      </c>
      <c r="BE340">
        <v>0</v>
      </c>
      <c r="BF340">
        <v>0</v>
      </c>
      <c r="BG340">
        <f>1-BE340/BF340</f>
        <v>0</v>
      </c>
      <c r="BH340">
        <v>0.5</v>
      </c>
      <c r="BI340">
        <f>DH340</f>
        <v>0</v>
      </c>
      <c r="BJ340">
        <f>K340</f>
        <v>0</v>
      </c>
      <c r="BK340">
        <f>BG340*BH340*BI340</f>
        <v>0</v>
      </c>
      <c r="BL340">
        <f>(BJ340-BB340)/BI340</f>
        <v>0</v>
      </c>
      <c r="BM340">
        <f>(AZ340-BF340)/BF340</f>
        <v>0</v>
      </c>
      <c r="BN340">
        <f>AY340/(BA340+AY340/BF340)</f>
        <v>0</v>
      </c>
      <c r="BO340" t="s">
        <v>437</v>
      </c>
      <c r="BP340">
        <v>0</v>
      </c>
      <c r="BQ340">
        <f>IF(BP340&lt;&gt;0, BP340, BN340)</f>
        <v>0</v>
      </c>
      <c r="BR340">
        <f>1-BQ340/BF340</f>
        <v>0</v>
      </c>
      <c r="BS340">
        <f>(BF340-BE340)/(BF340-BQ340)</f>
        <v>0</v>
      </c>
      <c r="BT340">
        <f>(AZ340-BF340)/(AZ340-BQ340)</f>
        <v>0</v>
      </c>
      <c r="BU340">
        <f>(BF340-BE340)/(BF340-AY340)</f>
        <v>0</v>
      </c>
      <c r="BV340">
        <f>(AZ340-BF340)/(AZ340-AY340)</f>
        <v>0</v>
      </c>
      <c r="BW340">
        <f>(BS340*BQ340/BE340)</f>
        <v>0</v>
      </c>
      <c r="BX340">
        <f>(1-BW340)</f>
        <v>0</v>
      </c>
      <c r="DG340">
        <f>$B$13*EF340+$C$13*EG340+$F$13*ER340*(1-EU340)</f>
        <v>0</v>
      </c>
      <c r="DH340">
        <f>DG340*DI340</f>
        <v>0</v>
      </c>
      <c r="DI340">
        <f>($B$13*$D$11+$C$13*$D$11+$F$13*((FE340+EW340)/MAX(FE340+EW340+FF340, 0.1)*$I$11+FF340/MAX(FE340+EW340+FF340, 0.1)*$J$11))/($B$13+$C$13+$F$13)</f>
        <v>0</v>
      </c>
      <c r="DJ340">
        <f>($B$13*$K$11+$C$13*$K$11+$F$13*((FE340+EW340)/MAX(FE340+EW340+FF340, 0.1)*$P$11+FF340/MAX(FE340+EW340+FF340, 0.1)*$Q$11))/($B$13+$C$13+$F$13)</f>
        <v>0</v>
      </c>
      <c r="DK340">
        <v>5.36</v>
      </c>
      <c r="DL340">
        <v>0.5</v>
      </c>
      <c r="DM340" t="s">
        <v>438</v>
      </c>
      <c r="DN340">
        <v>2</v>
      </c>
      <c r="DO340" t="b">
        <v>1</v>
      </c>
      <c r="DP340">
        <v>1759082609.5</v>
      </c>
      <c r="DQ340">
        <v>469.294</v>
      </c>
      <c r="DR340">
        <v>525.2327037037038</v>
      </c>
      <c r="DS340">
        <v>23.73017407407407</v>
      </c>
      <c r="DT340">
        <v>15.87025185185185</v>
      </c>
      <c r="DU340">
        <v>470.1667407407407</v>
      </c>
      <c r="DV340">
        <v>23.39872222222222</v>
      </c>
      <c r="DW340">
        <v>500.0501481481482</v>
      </c>
      <c r="DX340">
        <v>90.83947777777779</v>
      </c>
      <c r="DY340">
        <v>0.06642234444444445</v>
      </c>
      <c r="DZ340">
        <v>30.22050740740741</v>
      </c>
      <c r="EA340">
        <v>29.98957037037037</v>
      </c>
      <c r="EB340">
        <v>999.9000000000001</v>
      </c>
      <c r="EC340">
        <v>0</v>
      </c>
      <c r="ED340">
        <v>0</v>
      </c>
      <c r="EE340">
        <v>10005.37962962963</v>
      </c>
      <c r="EF340">
        <v>0</v>
      </c>
      <c r="EG340">
        <v>11.12148518518519</v>
      </c>
      <c r="EH340">
        <v>-55.9385925925926</v>
      </c>
      <c r="EI340">
        <v>480.7012592592593</v>
      </c>
      <c r="EJ340">
        <v>533.7026296296297</v>
      </c>
      <c r="EK340">
        <v>7.859925925925926</v>
      </c>
      <c r="EL340">
        <v>525.2327037037038</v>
      </c>
      <c r="EM340">
        <v>15.87025185185185</v>
      </c>
      <c r="EN340">
        <v>2.155636666666667</v>
      </c>
      <c r="EO340">
        <v>1.441644074074074</v>
      </c>
      <c r="EP340">
        <v>18.63636666666667</v>
      </c>
      <c r="EQ340">
        <v>12.3629</v>
      </c>
      <c r="ER340">
        <v>2000.005555555556</v>
      </c>
      <c r="ES340">
        <v>0.980003</v>
      </c>
      <c r="ET340">
        <v>0.0199973</v>
      </c>
      <c r="EU340">
        <v>0</v>
      </c>
      <c r="EV340">
        <v>905.3245555555557</v>
      </c>
      <c r="EW340">
        <v>5.00078</v>
      </c>
      <c r="EX340">
        <v>17520.95555555556</v>
      </c>
      <c r="EY340">
        <v>16379.72222222222</v>
      </c>
      <c r="EZ340">
        <v>39.00451851851852</v>
      </c>
      <c r="FA340">
        <v>39.8655925925926</v>
      </c>
      <c r="FB340">
        <v>39.26366666666667</v>
      </c>
      <c r="FC340">
        <v>39.51133333333333</v>
      </c>
      <c r="FD340">
        <v>40.24977777777777</v>
      </c>
      <c r="FE340">
        <v>1955.113703703704</v>
      </c>
      <c r="FF340">
        <v>39.89000000000001</v>
      </c>
      <c r="FG340">
        <v>0</v>
      </c>
      <c r="FH340">
        <v>1759082609</v>
      </c>
      <c r="FI340">
        <v>0</v>
      </c>
      <c r="FJ340">
        <v>905.0602692307693</v>
      </c>
      <c r="FK340">
        <v>68.253982823573</v>
      </c>
      <c r="FL340">
        <v>1308.201707619361</v>
      </c>
      <c r="FM340">
        <v>17515.55</v>
      </c>
      <c r="FN340">
        <v>15</v>
      </c>
      <c r="FO340">
        <v>0</v>
      </c>
      <c r="FP340" t="s">
        <v>439</v>
      </c>
      <c r="FQ340">
        <v>1746989605.5</v>
      </c>
      <c r="FR340">
        <v>1746989593.5</v>
      </c>
      <c r="FS340">
        <v>0</v>
      </c>
      <c r="FT340">
        <v>-0.274</v>
      </c>
      <c r="FU340">
        <v>-0.002</v>
      </c>
      <c r="FV340">
        <v>2.549</v>
      </c>
      <c r="FW340">
        <v>0.129</v>
      </c>
      <c r="FX340">
        <v>420</v>
      </c>
      <c r="FY340">
        <v>17</v>
      </c>
      <c r="FZ340">
        <v>0.02</v>
      </c>
      <c r="GA340">
        <v>0.04</v>
      </c>
      <c r="GB340">
        <v>-55.09201707317072</v>
      </c>
      <c r="GC340">
        <v>-13.69045505226474</v>
      </c>
      <c r="GD340">
        <v>1.374864362073129</v>
      </c>
      <c r="GE340">
        <v>0</v>
      </c>
      <c r="GF340">
        <v>901.8552647058824</v>
      </c>
      <c r="GG340">
        <v>64.99567604081528</v>
      </c>
      <c r="GH340">
        <v>6.384317773257434</v>
      </c>
      <c r="GI340">
        <v>0</v>
      </c>
      <c r="GJ340">
        <v>7.847221219512194</v>
      </c>
      <c r="GK340">
        <v>0.1839838327526261</v>
      </c>
      <c r="GL340">
        <v>0.0200376006541753</v>
      </c>
      <c r="GM340">
        <v>0</v>
      </c>
      <c r="GN340">
        <v>0</v>
      </c>
      <c r="GO340">
        <v>3</v>
      </c>
      <c r="GP340" t="s">
        <v>458</v>
      </c>
      <c r="GQ340">
        <v>3.10105</v>
      </c>
      <c r="GR340">
        <v>2.72446</v>
      </c>
      <c r="GS340">
        <v>0.0995624</v>
      </c>
      <c r="GT340">
        <v>0.107692</v>
      </c>
      <c r="GU340">
        <v>0.107345</v>
      </c>
      <c r="GV340">
        <v>0.08168930000000001</v>
      </c>
      <c r="GW340">
        <v>23537</v>
      </c>
      <c r="GX340">
        <v>21207.2</v>
      </c>
      <c r="GY340">
        <v>26702.7</v>
      </c>
      <c r="GZ340">
        <v>23988.3</v>
      </c>
      <c r="HA340">
        <v>38135.9</v>
      </c>
      <c r="HB340">
        <v>32579.8</v>
      </c>
      <c r="HC340">
        <v>46625.6</v>
      </c>
      <c r="HD340">
        <v>37963.2</v>
      </c>
      <c r="HE340">
        <v>1.87742</v>
      </c>
      <c r="HF340">
        <v>1.863</v>
      </c>
      <c r="HG340">
        <v>0.0830032</v>
      </c>
      <c r="HH340">
        <v>0</v>
      </c>
      <c r="HI340">
        <v>28.6443</v>
      </c>
      <c r="HJ340">
        <v>999.9</v>
      </c>
      <c r="HK340">
        <v>39.6</v>
      </c>
      <c r="HL340">
        <v>31.8</v>
      </c>
      <c r="HM340">
        <v>20.5815</v>
      </c>
      <c r="HN340">
        <v>60.5737</v>
      </c>
      <c r="HO340">
        <v>22.6042</v>
      </c>
      <c r="HP340">
        <v>1</v>
      </c>
      <c r="HQ340">
        <v>0.105407</v>
      </c>
      <c r="HR340">
        <v>-0.930782</v>
      </c>
      <c r="HS340">
        <v>20.2777</v>
      </c>
      <c r="HT340">
        <v>5.2107</v>
      </c>
      <c r="HU340">
        <v>11.9794</v>
      </c>
      <c r="HV340">
        <v>4.9632</v>
      </c>
      <c r="HW340">
        <v>3.27438</v>
      </c>
      <c r="HX340">
        <v>9999</v>
      </c>
      <c r="HY340">
        <v>9999</v>
      </c>
      <c r="HZ340">
        <v>9999</v>
      </c>
      <c r="IA340">
        <v>33.7</v>
      </c>
      <c r="IB340">
        <v>1.86394</v>
      </c>
      <c r="IC340">
        <v>1.8601</v>
      </c>
      <c r="ID340">
        <v>1.85837</v>
      </c>
      <c r="IE340">
        <v>1.85974</v>
      </c>
      <c r="IF340">
        <v>1.85989</v>
      </c>
      <c r="IG340">
        <v>1.85837</v>
      </c>
      <c r="IH340">
        <v>1.85745</v>
      </c>
      <c r="II340">
        <v>1.85242</v>
      </c>
      <c r="IJ340">
        <v>0</v>
      </c>
      <c r="IK340">
        <v>0</v>
      </c>
      <c r="IL340">
        <v>0</v>
      </c>
      <c r="IM340">
        <v>0</v>
      </c>
      <c r="IN340" t="s">
        <v>441</v>
      </c>
      <c r="IO340" t="s">
        <v>442</v>
      </c>
      <c r="IP340" t="s">
        <v>443</v>
      </c>
      <c r="IQ340" t="s">
        <v>443</v>
      </c>
      <c r="IR340" t="s">
        <v>443</v>
      </c>
      <c r="IS340" t="s">
        <v>443</v>
      </c>
      <c r="IT340">
        <v>0</v>
      </c>
      <c r="IU340">
        <v>100</v>
      </c>
      <c r="IV340">
        <v>100</v>
      </c>
      <c r="IW340">
        <v>-0.861</v>
      </c>
      <c r="IX340">
        <v>0.3315</v>
      </c>
      <c r="IY340">
        <v>-0.819046093373875</v>
      </c>
      <c r="IZ340">
        <v>-0.0008311593448893811</v>
      </c>
      <c r="JA340">
        <v>1.768286430498992E-06</v>
      </c>
      <c r="JB340">
        <v>-5.176383660599935E-10</v>
      </c>
      <c r="JC340">
        <v>0.01793090377665582</v>
      </c>
      <c r="JD340">
        <v>0.002652576625932546</v>
      </c>
      <c r="JE340">
        <v>0.0004569377311329863</v>
      </c>
      <c r="JF340">
        <v>1.003524486243527E-07</v>
      </c>
      <c r="JG340">
        <v>2</v>
      </c>
      <c r="JH340">
        <v>1975</v>
      </c>
      <c r="JI340">
        <v>1</v>
      </c>
      <c r="JJ340">
        <v>26</v>
      </c>
      <c r="JK340">
        <v>201550.2</v>
      </c>
      <c r="JL340">
        <v>201550.4</v>
      </c>
      <c r="JM340">
        <v>1.42334</v>
      </c>
      <c r="JN340">
        <v>2.63062</v>
      </c>
      <c r="JO340">
        <v>1.49658</v>
      </c>
      <c r="JP340">
        <v>2.34375</v>
      </c>
      <c r="JQ340">
        <v>1.54907</v>
      </c>
      <c r="JR340">
        <v>2.44019</v>
      </c>
      <c r="JS340">
        <v>35.8944</v>
      </c>
      <c r="JT340">
        <v>24.1838</v>
      </c>
      <c r="JU340">
        <v>18</v>
      </c>
      <c r="JV340">
        <v>485.328</v>
      </c>
      <c r="JW340">
        <v>491.121</v>
      </c>
      <c r="JX340">
        <v>29.5085</v>
      </c>
      <c r="JY340">
        <v>28.6476</v>
      </c>
      <c r="JZ340">
        <v>30.0003</v>
      </c>
      <c r="KA340">
        <v>28.8721</v>
      </c>
      <c r="KB340">
        <v>28.8733</v>
      </c>
      <c r="KC340">
        <v>28.5897</v>
      </c>
      <c r="KD340">
        <v>21.104</v>
      </c>
      <c r="KE340">
        <v>52.7774</v>
      </c>
      <c r="KF340">
        <v>29.5125</v>
      </c>
      <c r="KG340">
        <v>574.47</v>
      </c>
      <c r="KH340">
        <v>15.8239</v>
      </c>
      <c r="KI340">
        <v>101.946</v>
      </c>
      <c r="KJ340">
        <v>91.5427</v>
      </c>
    </row>
    <row r="341" spans="1:296">
      <c r="A341">
        <v>323</v>
      </c>
      <c r="B341">
        <v>1759082622</v>
      </c>
      <c r="C341">
        <v>9538.900000095367</v>
      </c>
      <c r="D341" t="s">
        <v>1092</v>
      </c>
      <c r="E341" t="s">
        <v>1093</v>
      </c>
      <c r="F341">
        <v>5</v>
      </c>
      <c r="G341" t="s">
        <v>1025</v>
      </c>
      <c r="H341">
        <v>1759082614.214286</v>
      </c>
      <c r="I341">
        <f>(J341)/1000</f>
        <v>0</v>
      </c>
      <c r="J341">
        <f>IF(DO341, AM341, AG341)</f>
        <v>0</v>
      </c>
      <c r="K341">
        <f>IF(DO341, AH341, AF341)</f>
        <v>0</v>
      </c>
      <c r="L341">
        <f>DQ341 - IF(AT341&gt;1, K341*DK341*100.0/(AV341), 0)</f>
        <v>0</v>
      </c>
      <c r="M341">
        <f>((S341-I341/2)*L341-K341)/(S341+I341/2)</f>
        <v>0</v>
      </c>
      <c r="N341">
        <f>M341*(DX341+DY341)/1000.0</f>
        <v>0</v>
      </c>
      <c r="O341">
        <f>(DQ341 - IF(AT341&gt;1, K341*DK341*100.0/(AV341), 0))*(DX341+DY341)/1000.0</f>
        <v>0</v>
      </c>
      <c r="P341">
        <f>2.0/((1/R341-1/Q341)+SIGN(R341)*SQRT((1/R341-1/Q341)*(1/R341-1/Q341) + 4*DL341/((DL341+1)*(DL341+1))*(2*1/R341*1/Q341-1/Q341*1/Q341)))</f>
        <v>0</v>
      </c>
      <c r="Q341">
        <f>IF(LEFT(DM341,1)&lt;&gt;"0",IF(LEFT(DM341,1)="1",3.0,DN341),$D$5+$E$5*(EE341*DX341/($K$5*1000))+$F$5*(EE341*DX341/($K$5*1000))*MAX(MIN(DK341,$J$5),$I$5)*MAX(MIN(DK341,$J$5),$I$5)+$G$5*MAX(MIN(DK341,$J$5),$I$5)*(EE341*DX341/($K$5*1000))+$H$5*(EE341*DX341/($K$5*1000))*(EE341*DX341/($K$5*1000)))</f>
        <v>0</v>
      </c>
      <c r="R341">
        <f>I341*(1000-(1000*0.61365*exp(17.502*V341/(240.97+V341))/(DX341+DY341)+DS341)/2)/(1000*0.61365*exp(17.502*V341/(240.97+V341))/(DX341+DY341)-DS341)</f>
        <v>0</v>
      </c>
      <c r="S341">
        <f>1/((DL341+1)/(P341/1.6)+1/(Q341/1.37)) + DL341/((DL341+1)/(P341/1.6) + DL341/(Q341/1.37))</f>
        <v>0</v>
      </c>
      <c r="T341">
        <f>(DG341*DJ341)</f>
        <v>0</v>
      </c>
      <c r="U341">
        <f>(DZ341+(T341+2*0.95*5.67E-8*(((DZ341+$B$9)+273)^4-(DZ341+273)^4)-44100*I341)/(1.84*29.3*Q341+8*0.95*5.67E-8*(DZ341+273)^3))</f>
        <v>0</v>
      </c>
      <c r="V341">
        <f>($C$9*EA341+$D$9*EB341+$E$9*U341)</f>
        <v>0</v>
      </c>
      <c r="W341">
        <f>0.61365*exp(17.502*V341/(240.97+V341))</f>
        <v>0</v>
      </c>
      <c r="X341">
        <f>(Y341/Z341*100)</f>
        <v>0</v>
      </c>
      <c r="Y341">
        <f>DS341*(DX341+DY341)/1000</f>
        <v>0</v>
      </c>
      <c r="Z341">
        <f>0.61365*exp(17.502*DZ341/(240.97+DZ341))</f>
        <v>0</v>
      </c>
      <c r="AA341">
        <f>(W341-DS341*(DX341+DY341)/1000)</f>
        <v>0</v>
      </c>
      <c r="AB341">
        <f>(-I341*44100)</f>
        <v>0</v>
      </c>
      <c r="AC341">
        <f>2*29.3*Q341*0.92*(DZ341-V341)</f>
        <v>0</v>
      </c>
      <c r="AD341">
        <f>2*0.95*5.67E-8*(((DZ341+$B$9)+273)^4-(V341+273)^4)</f>
        <v>0</v>
      </c>
      <c r="AE341">
        <f>T341+AD341+AB341+AC341</f>
        <v>0</v>
      </c>
      <c r="AF341">
        <f>DW341*AT341*(DR341-DQ341*(1000-AT341*DT341)/(1000-AT341*DS341))/(100*DK341)</f>
        <v>0</v>
      </c>
      <c r="AG341">
        <f>1000*DW341*AT341*(DS341-DT341)/(100*DK341*(1000-AT341*DS341))</f>
        <v>0</v>
      </c>
      <c r="AH341">
        <f>(AI341 - AJ341 - DX341*1E3/(8.314*(DZ341+273.15)) * AL341/DW341 * AK341) * DW341/(100*DK341) * (1000 - DT341)/1000</f>
        <v>0</v>
      </c>
      <c r="AI341">
        <v>565.4188247319339</v>
      </c>
      <c r="AJ341">
        <v>518.5575757575756</v>
      </c>
      <c r="AK341">
        <v>3.184131331781209</v>
      </c>
      <c r="AL341">
        <v>65.0844976434511</v>
      </c>
      <c r="AM341">
        <f>(AO341 - AN341 + DX341*1E3/(8.314*(DZ341+273.15)) * AQ341/DW341 * AP341) * DW341/(100*DK341) * 1000/(1000 - AO341)</f>
        <v>0</v>
      </c>
      <c r="AN341">
        <v>15.82069277333333</v>
      </c>
      <c r="AO341">
        <v>23.71840606060605</v>
      </c>
      <c r="AP341">
        <v>-0.0002547295511508853</v>
      </c>
      <c r="AQ341">
        <v>105.27</v>
      </c>
      <c r="AR341">
        <v>0</v>
      </c>
      <c r="AS341">
        <v>0</v>
      </c>
      <c r="AT341">
        <f>IF(AR341*$H$15&gt;=AV341,1.0,(AV341/(AV341-AR341*$H$15)))</f>
        <v>0</v>
      </c>
      <c r="AU341">
        <f>(AT341-1)*100</f>
        <v>0</v>
      </c>
      <c r="AV341">
        <f>MAX(0,($B$15+$C$15*EE341)/(1+$D$15*EE341)*DX341/(DZ341+273)*$E$15)</f>
        <v>0</v>
      </c>
      <c r="AW341" t="s">
        <v>437</v>
      </c>
      <c r="AX341" t="s">
        <v>437</v>
      </c>
      <c r="AY341">
        <v>0</v>
      </c>
      <c r="AZ341">
        <v>0</v>
      </c>
      <c r="BA341">
        <f>1-AY341/AZ341</f>
        <v>0</v>
      </c>
      <c r="BB341">
        <v>0</v>
      </c>
      <c r="BC341" t="s">
        <v>437</v>
      </c>
      <c r="BD341" t="s">
        <v>437</v>
      </c>
      <c r="BE341">
        <v>0</v>
      </c>
      <c r="BF341">
        <v>0</v>
      </c>
      <c r="BG341">
        <f>1-BE341/BF341</f>
        <v>0</v>
      </c>
      <c r="BH341">
        <v>0.5</v>
      </c>
      <c r="BI341">
        <f>DH341</f>
        <v>0</v>
      </c>
      <c r="BJ341">
        <f>K341</f>
        <v>0</v>
      </c>
      <c r="BK341">
        <f>BG341*BH341*BI341</f>
        <v>0</v>
      </c>
      <c r="BL341">
        <f>(BJ341-BB341)/BI341</f>
        <v>0</v>
      </c>
      <c r="BM341">
        <f>(AZ341-BF341)/BF341</f>
        <v>0</v>
      </c>
      <c r="BN341">
        <f>AY341/(BA341+AY341/BF341)</f>
        <v>0</v>
      </c>
      <c r="BO341" t="s">
        <v>437</v>
      </c>
      <c r="BP341">
        <v>0</v>
      </c>
      <c r="BQ341">
        <f>IF(BP341&lt;&gt;0, BP341, BN341)</f>
        <v>0</v>
      </c>
      <c r="BR341">
        <f>1-BQ341/BF341</f>
        <v>0</v>
      </c>
      <c r="BS341">
        <f>(BF341-BE341)/(BF341-BQ341)</f>
        <v>0</v>
      </c>
      <c r="BT341">
        <f>(AZ341-BF341)/(AZ341-BQ341)</f>
        <v>0</v>
      </c>
      <c r="BU341">
        <f>(BF341-BE341)/(BF341-AY341)</f>
        <v>0</v>
      </c>
      <c r="BV341">
        <f>(AZ341-BF341)/(AZ341-AY341)</f>
        <v>0</v>
      </c>
      <c r="BW341">
        <f>(BS341*BQ341/BE341)</f>
        <v>0</v>
      </c>
      <c r="BX341">
        <f>(1-BW341)</f>
        <v>0</v>
      </c>
      <c r="DG341">
        <f>$B$13*EF341+$C$13*EG341+$F$13*ER341*(1-EU341)</f>
        <v>0</v>
      </c>
      <c r="DH341">
        <f>DG341*DI341</f>
        <v>0</v>
      </c>
      <c r="DI341">
        <f>($B$13*$D$11+$C$13*$D$11+$F$13*((FE341+EW341)/MAX(FE341+EW341+FF341, 0.1)*$I$11+FF341/MAX(FE341+EW341+FF341, 0.1)*$J$11))/($B$13+$C$13+$F$13)</f>
        <v>0</v>
      </c>
      <c r="DJ341">
        <f>($B$13*$K$11+$C$13*$K$11+$F$13*((FE341+EW341)/MAX(FE341+EW341+FF341, 0.1)*$P$11+FF341/MAX(FE341+EW341+FF341, 0.1)*$Q$11))/($B$13+$C$13+$F$13)</f>
        <v>0</v>
      </c>
      <c r="DK341">
        <v>5.36</v>
      </c>
      <c r="DL341">
        <v>0.5</v>
      </c>
      <c r="DM341" t="s">
        <v>438</v>
      </c>
      <c r="DN341">
        <v>2</v>
      </c>
      <c r="DO341" t="b">
        <v>1</v>
      </c>
      <c r="DP341">
        <v>1759082614.214286</v>
      </c>
      <c r="DQ341">
        <v>483.7559999999999</v>
      </c>
      <c r="DR341">
        <v>540.7209285714285</v>
      </c>
      <c r="DS341">
        <v>23.73055357142857</v>
      </c>
      <c r="DT341">
        <v>15.85712142857143</v>
      </c>
      <c r="DU341">
        <v>484.6214285714286</v>
      </c>
      <c r="DV341">
        <v>23.39908928571429</v>
      </c>
      <c r="DW341">
        <v>499.9960714285714</v>
      </c>
      <c r="DX341">
        <v>90.83937499999999</v>
      </c>
      <c r="DY341">
        <v>0.06658187142857143</v>
      </c>
      <c r="DZ341">
        <v>30.23260714285714</v>
      </c>
      <c r="EA341">
        <v>29.992825</v>
      </c>
      <c r="EB341">
        <v>999.9000000000002</v>
      </c>
      <c r="EC341">
        <v>0</v>
      </c>
      <c r="ED341">
        <v>0</v>
      </c>
      <c r="EE341">
        <v>9992.039285714285</v>
      </c>
      <c r="EF341">
        <v>0</v>
      </c>
      <c r="EG341">
        <v>11.12171071428571</v>
      </c>
      <c r="EH341">
        <v>-56.96483571428572</v>
      </c>
      <c r="EI341">
        <v>495.5148571428572</v>
      </c>
      <c r="EJ341">
        <v>549.4330714285715</v>
      </c>
      <c r="EK341">
        <v>7.873442142857144</v>
      </c>
      <c r="EL341">
        <v>540.7209285714285</v>
      </c>
      <c r="EM341">
        <v>15.85712142857143</v>
      </c>
      <c r="EN341">
        <v>2.155668571428571</v>
      </c>
      <c r="EO341">
        <v>1.440449285714286</v>
      </c>
      <c r="EP341">
        <v>18.63660714285714</v>
      </c>
      <c r="EQ341">
        <v>12.350275</v>
      </c>
      <c r="ER341">
        <v>2000.014642857142</v>
      </c>
      <c r="ES341">
        <v>0.980003</v>
      </c>
      <c r="ET341">
        <v>0.0199973</v>
      </c>
      <c r="EU341">
        <v>0</v>
      </c>
      <c r="EV341">
        <v>910.8374642857143</v>
      </c>
      <c r="EW341">
        <v>5.00078</v>
      </c>
      <c r="EX341">
        <v>17626.40714285714</v>
      </c>
      <c r="EY341">
        <v>16379.78928571429</v>
      </c>
      <c r="EZ341">
        <v>39.01996428571429</v>
      </c>
      <c r="FA341">
        <v>39.87035714285714</v>
      </c>
      <c r="FB341">
        <v>39.25875</v>
      </c>
      <c r="FC341">
        <v>39.51317857142856</v>
      </c>
      <c r="FD341">
        <v>40.2275</v>
      </c>
      <c r="FE341">
        <v>1955.12</v>
      </c>
      <c r="FF341">
        <v>39.89107142857144</v>
      </c>
      <c r="FG341">
        <v>0</v>
      </c>
      <c r="FH341">
        <v>1759082614.4</v>
      </c>
      <c r="FI341">
        <v>0</v>
      </c>
      <c r="FJ341">
        <v>911.6634799999999</v>
      </c>
      <c r="FK341">
        <v>71.10284604326675</v>
      </c>
      <c r="FL341">
        <v>1368.030767163215</v>
      </c>
      <c r="FM341">
        <v>17642.984</v>
      </c>
      <c r="FN341">
        <v>15</v>
      </c>
      <c r="FO341">
        <v>0</v>
      </c>
      <c r="FP341" t="s">
        <v>439</v>
      </c>
      <c r="FQ341">
        <v>1746989605.5</v>
      </c>
      <c r="FR341">
        <v>1746989593.5</v>
      </c>
      <c r="FS341">
        <v>0</v>
      </c>
      <c r="FT341">
        <v>-0.274</v>
      </c>
      <c r="FU341">
        <v>-0.002</v>
      </c>
      <c r="FV341">
        <v>2.549</v>
      </c>
      <c r="FW341">
        <v>0.129</v>
      </c>
      <c r="FX341">
        <v>420</v>
      </c>
      <c r="FY341">
        <v>17</v>
      </c>
      <c r="FZ341">
        <v>0.02</v>
      </c>
      <c r="GA341">
        <v>0.04</v>
      </c>
      <c r="GB341">
        <v>-56.4858775</v>
      </c>
      <c r="GC341">
        <v>-13.21950731707314</v>
      </c>
      <c r="GD341">
        <v>1.287772457479873</v>
      </c>
      <c r="GE341">
        <v>0</v>
      </c>
      <c r="GF341">
        <v>907.8800294117647</v>
      </c>
      <c r="GG341">
        <v>69.56722689348095</v>
      </c>
      <c r="GH341">
        <v>6.829749764967682</v>
      </c>
      <c r="GI341">
        <v>0</v>
      </c>
      <c r="GJ341">
        <v>7.8676455</v>
      </c>
      <c r="GK341">
        <v>0.151417711069389</v>
      </c>
      <c r="GL341">
        <v>0.0162267795557221</v>
      </c>
      <c r="GM341">
        <v>0</v>
      </c>
      <c r="GN341">
        <v>0</v>
      </c>
      <c r="GO341">
        <v>3</v>
      </c>
      <c r="GP341" t="s">
        <v>458</v>
      </c>
      <c r="GQ341">
        <v>3.10081</v>
      </c>
      <c r="GR341">
        <v>2.72507</v>
      </c>
      <c r="GS341">
        <v>0.10184</v>
      </c>
      <c r="GT341">
        <v>0.110032</v>
      </c>
      <c r="GU341">
        <v>0.107304</v>
      </c>
      <c r="GV341">
        <v>0.0815427</v>
      </c>
      <c r="GW341">
        <v>23477.2</v>
      </c>
      <c r="GX341">
        <v>21151.4</v>
      </c>
      <c r="GY341">
        <v>26702.3</v>
      </c>
      <c r="GZ341">
        <v>23988.2</v>
      </c>
      <c r="HA341">
        <v>38137.7</v>
      </c>
      <c r="HB341">
        <v>32585.2</v>
      </c>
      <c r="HC341">
        <v>46625.3</v>
      </c>
      <c r="HD341">
        <v>37963.1</v>
      </c>
      <c r="HE341">
        <v>1.87668</v>
      </c>
      <c r="HF341">
        <v>1.86348</v>
      </c>
      <c r="HG341">
        <v>0.0825152</v>
      </c>
      <c r="HH341">
        <v>0</v>
      </c>
      <c r="HI341">
        <v>28.6499</v>
      </c>
      <c r="HJ341">
        <v>999.9</v>
      </c>
      <c r="HK341">
        <v>39.5</v>
      </c>
      <c r="HL341">
        <v>31.7</v>
      </c>
      <c r="HM341">
        <v>20.4156</v>
      </c>
      <c r="HN341">
        <v>60.9137</v>
      </c>
      <c r="HO341">
        <v>22.4119</v>
      </c>
      <c r="HP341">
        <v>1</v>
      </c>
      <c r="HQ341">
        <v>0.105645</v>
      </c>
      <c r="HR341">
        <v>-0.92201</v>
      </c>
      <c r="HS341">
        <v>20.278</v>
      </c>
      <c r="HT341">
        <v>5.21145</v>
      </c>
      <c r="HU341">
        <v>11.9798</v>
      </c>
      <c r="HV341">
        <v>4.96315</v>
      </c>
      <c r="HW341">
        <v>3.27443</v>
      </c>
      <c r="HX341">
        <v>9999</v>
      </c>
      <c r="HY341">
        <v>9999</v>
      </c>
      <c r="HZ341">
        <v>9999</v>
      </c>
      <c r="IA341">
        <v>33.7</v>
      </c>
      <c r="IB341">
        <v>1.86395</v>
      </c>
      <c r="IC341">
        <v>1.86011</v>
      </c>
      <c r="ID341">
        <v>1.85838</v>
      </c>
      <c r="IE341">
        <v>1.85974</v>
      </c>
      <c r="IF341">
        <v>1.85989</v>
      </c>
      <c r="IG341">
        <v>1.85837</v>
      </c>
      <c r="IH341">
        <v>1.85744</v>
      </c>
      <c r="II341">
        <v>1.85242</v>
      </c>
      <c r="IJ341">
        <v>0</v>
      </c>
      <c r="IK341">
        <v>0</v>
      </c>
      <c r="IL341">
        <v>0</v>
      </c>
      <c r="IM341">
        <v>0</v>
      </c>
      <c r="IN341" t="s">
        <v>441</v>
      </c>
      <c r="IO341" t="s">
        <v>442</v>
      </c>
      <c r="IP341" t="s">
        <v>443</v>
      </c>
      <c r="IQ341" t="s">
        <v>443</v>
      </c>
      <c r="IR341" t="s">
        <v>443</v>
      </c>
      <c r="IS341" t="s">
        <v>443</v>
      </c>
      <c r="IT341">
        <v>0</v>
      </c>
      <c r="IU341">
        <v>100</v>
      </c>
      <c r="IV341">
        <v>100</v>
      </c>
      <c r="IW341">
        <v>-0.852</v>
      </c>
      <c r="IX341">
        <v>0.3312</v>
      </c>
      <c r="IY341">
        <v>-0.819046093373875</v>
      </c>
      <c r="IZ341">
        <v>-0.0008311593448893811</v>
      </c>
      <c r="JA341">
        <v>1.768286430498992E-06</v>
      </c>
      <c r="JB341">
        <v>-5.176383660599935E-10</v>
      </c>
      <c r="JC341">
        <v>0.01793090377665582</v>
      </c>
      <c r="JD341">
        <v>0.002652576625932546</v>
      </c>
      <c r="JE341">
        <v>0.0004569377311329863</v>
      </c>
      <c r="JF341">
        <v>1.003524486243527E-07</v>
      </c>
      <c r="JG341">
        <v>2</v>
      </c>
      <c r="JH341">
        <v>1975</v>
      </c>
      <c r="JI341">
        <v>1</v>
      </c>
      <c r="JJ341">
        <v>26</v>
      </c>
      <c r="JK341">
        <v>201550.3</v>
      </c>
      <c r="JL341">
        <v>201550.5</v>
      </c>
      <c r="JM341">
        <v>1.4563</v>
      </c>
      <c r="JN341">
        <v>2.64038</v>
      </c>
      <c r="JO341">
        <v>1.49658</v>
      </c>
      <c r="JP341">
        <v>2.34375</v>
      </c>
      <c r="JQ341">
        <v>1.54907</v>
      </c>
      <c r="JR341">
        <v>2.39136</v>
      </c>
      <c r="JS341">
        <v>35.9178</v>
      </c>
      <c r="JT341">
        <v>24.1751</v>
      </c>
      <c r="JU341">
        <v>18</v>
      </c>
      <c r="JV341">
        <v>484.9</v>
      </c>
      <c r="JW341">
        <v>491.434</v>
      </c>
      <c r="JX341">
        <v>29.514</v>
      </c>
      <c r="JY341">
        <v>28.6488</v>
      </c>
      <c r="JZ341">
        <v>30.0001</v>
      </c>
      <c r="KA341">
        <v>28.8736</v>
      </c>
      <c r="KB341">
        <v>28.8733</v>
      </c>
      <c r="KC341">
        <v>29.2584</v>
      </c>
      <c r="KD341">
        <v>21.104</v>
      </c>
      <c r="KE341">
        <v>52.7774</v>
      </c>
      <c r="KF341">
        <v>29.5162</v>
      </c>
      <c r="KG341">
        <v>587.853</v>
      </c>
      <c r="KH341">
        <v>15.8236</v>
      </c>
      <c r="KI341">
        <v>101.945</v>
      </c>
      <c r="KJ341">
        <v>91.5424</v>
      </c>
    </row>
    <row r="342" spans="1:296">
      <c r="A342">
        <v>324</v>
      </c>
      <c r="B342">
        <v>1759082627</v>
      </c>
      <c r="C342">
        <v>9543.900000095367</v>
      </c>
      <c r="D342" t="s">
        <v>1094</v>
      </c>
      <c r="E342" t="s">
        <v>1095</v>
      </c>
      <c r="F342">
        <v>5</v>
      </c>
      <c r="G342" t="s">
        <v>1025</v>
      </c>
      <c r="H342">
        <v>1759082619.5</v>
      </c>
      <c r="I342">
        <f>(J342)/1000</f>
        <v>0</v>
      </c>
      <c r="J342">
        <f>IF(DO342, AM342, AG342)</f>
        <v>0</v>
      </c>
      <c r="K342">
        <f>IF(DO342, AH342, AF342)</f>
        <v>0</v>
      </c>
      <c r="L342">
        <f>DQ342 - IF(AT342&gt;1, K342*DK342*100.0/(AV342), 0)</f>
        <v>0</v>
      </c>
      <c r="M342">
        <f>((S342-I342/2)*L342-K342)/(S342+I342/2)</f>
        <v>0</v>
      </c>
      <c r="N342">
        <f>M342*(DX342+DY342)/1000.0</f>
        <v>0</v>
      </c>
      <c r="O342">
        <f>(DQ342 - IF(AT342&gt;1, K342*DK342*100.0/(AV342), 0))*(DX342+DY342)/1000.0</f>
        <v>0</v>
      </c>
      <c r="P342">
        <f>2.0/((1/R342-1/Q342)+SIGN(R342)*SQRT((1/R342-1/Q342)*(1/R342-1/Q342) + 4*DL342/((DL342+1)*(DL342+1))*(2*1/R342*1/Q342-1/Q342*1/Q342)))</f>
        <v>0</v>
      </c>
      <c r="Q342">
        <f>IF(LEFT(DM342,1)&lt;&gt;"0",IF(LEFT(DM342,1)="1",3.0,DN342),$D$5+$E$5*(EE342*DX342/($K$5*1000))+$F$5*(EE342*DX342/($K$5*1000))*MAX(MIN(DK342,$J$5),$I$5)*MAX(MIN(DK342,$J$5),$I$5)+$G$5*MAX(MIN(DK342,$J$5),$I$5)*(EE342*DX342/($K$5*1000))+$H$5*(EE342*DX342/($K$5*1000))*(EE342*DX342/($K$5*1000)))</f>
        <v>0</v>
      </c>
      <c r="R342">
        <f>I342*(1000-(1000*0.61365*exp(17.502*V342/(240.97+V342))/(DX342+DY342)+DS342)/2)/(1000*0.61365*exp(17.502*V342/(240.97+V342))/(DX342+DY342)-DS342)</f>
        <v>0</v>
      </c>
      <c r="S342">
        <f>1/((DL342+1)/(P342/1.6)+1/(Q342/1.37)) + DL342/((DL342+1)/(P342/1.6) + DL342/(Q342/1.37))</f>
        <v>0</v>
      </c>
      <c r="T342">
        <f>(DG342*DJ342)</f>
        <v>0</v>
      </c>
      <c r="U342">
        <f>(DZ342+(T342+2*0.95*5.67E-8*(((DZ342+$B$9)+273)^4-(DZ342+273)^4)-44100*I342)/(1.84*29.3*Q342+8*0.95*5.67E-8*(DZ342+273)^3))</f>
        <v>0</v>
      </c>
      <c r="V342">
        <f>($C$9*EA342+$D$9*EB342+$E$9*U342)</f>
        <v>0</v>
      </c>
      <c r="W342">
        <f>0.61365*exp(17.502*V342/(240.97+V342))</f>
        <v>0</v>
      </c>
      <c r="X342">
        <f>(Y342/Z342*100)</f>
        <v>0</v>
      </c>
      <c r="Y342">
        <f>DS342*(DX342+DY342)/1000</f>
        <v>0</v>
      </c>
      <c r="Z342">
        <f>0.61365*exp(17.502*DZ342/(240.97+DZ342))</f>
        <v>0</v>
      </c>
      <c r="AA342">
        <f>(W342-DS342*(DX342+DY342)/1000)</f>
        <v>0</v>
      </c>
      <c r="AB342">
        <f>(-I342*44100)</f>
        <v>0</v>
      </c>
      <c r="AC342">
        <f>2*29.3*Q342*0.92*(DZ342-V342)</f>
        <v>0</v>
      </c>
      <c r="AD342">
        <f>2*0.95*5.67E-8*(((DZ342+$B$9)+273)^4-(V342+273)^4)</f>
        <v>0</v>
      </c>
      <c r="AE342">
        <f>T342+AD342+AB342+AC342</f>
        <v>0</v>
      </c>
      <c r="AF342">
        <f>DW342*AT342*(DR342-DQ342*(1000-AT342*DT342)/(1000-AT342*DS342))/(100*DK342)</f>
        <v>0</v>
      </c>
      <c r="AG342">
        <f>1000*DW342*AT342*(DS342-DT342)/(100*DK342*(1000-AT342*DS342))</f>
        <v>0</v>
      </c>
      <c r="AH342">
        <f>(AI342 - AJ342 - DX342*1E3/(8.314*(DZ342+273.15)) * AL342/DW342 * AK342) * DW342/(100*DK342) * (1000 - DT342)/1000</f>
        <v>0</v>
      </c>
      <c r="AI342">
        <v>582.5463882272987</v>
      </c>
      <c r="AJ342">
        <v>534.6917757575757</v>
      </c>
      <c r="AK342">
        <v>3.233240688900341</v>
      </c>
      <c r="AL342">
        <v>65.0844976434511</v>
      </c>
      <c r="AM342">
        <f>(AO342 - AN342 + DX342*1E3/(8.314*(DZ342+273.15)) * AQ342/DW342 * AP342) * DW342/(100*DK342) * 1000/(1000 - AO342)</f>
        <v>0</v>
      </c>
      <c r="AN342">
        <v>15.81590277333334</v>
      </c>
      <c r="AO342">
        <v>23.71044787878788</v>
      </c>
      <c r="AP342">
        <v>-0.0001832258297257938</v>
      </c>
      <c r="AQ342">
        <v>105.27</v>
      </c>
      <c r="AR342">
        <v>0</v>
      </c>
      <c r="AS342">
        <v>0</v>
      </c>
      <c r="AT342">
        <f>IF(AR342*$H$15&gt;=AV342,1.0,(AV342/(AV342-AR342*$H$15)))</f>
        <v>0</v>
      </c>
      <c r="AU342">
        <f>(AT342-1)*100</f>
        <v>0</v>
      </c>
      <c r="AV342">
        <f>MAX(0,($B$15+$C$15*EE342)/(1+$D$15*EE342)*DX342/(DZ342+273)*$E$15)</f>
        <v>0</v>
      </c>
      <c r="AW342" t="s">
        <v>437</v>
      </c>
      <c r="AX342" t="s">
        <v>437</v>
      </c>
      <c r="AY342">
        <v>0</v>
      </c>
      <c r="AZ342">
        <v>0</v>
      </c>
      <c r="BA342">
        <f>1-AY342/AZ342</f>
        <v>0</v>
      </c>
      <c r="BB342">
        <v>0</v>
      </c>
      <c r="BC342" t="s">
        <v>437</v>
      </c>
      <c r="BD342" t="s">
        <v>437</v>
      </c>
      <c r="BE342">
        <v>0</v>
      </c>
      <c r="BF342">
        <v>0</v>
      </c>
      <c r="BG342">
        <f>1-BE342/BF342</f>
        <v>0</v>
      </c>
      <c r="BH342">
        <v>0.5</v>
      </c>
      <c r="BI342">
        <f>DH342</f>
        <v>0</v>
      </c>
      <c r="BJ342">
        <f>K342</f>
        <v>0</v>
      </c>
      <c r="BK342">
        <f>BG342*BH342*BI342</f>
        <v>0</v>
      </c>
      <c r="BL342">
        <f>(BJ342-BB342)/BI342</f>
        <v>0</v>
      </c>
      <c r="BM342">
        <f>(AZ342-BF342)/BF342</f>
        <v>0</v>
      </c>
      <c r="BN342">
        <f>AY342/(BA342+AY342/BF342)</f>
        <v>0</v>
      </c>
      <c r="BO342" t="s">
        <v>437</v>
      </c>
      <c r="BP342">
        <v>0</v>
      </c>
      <c r="BQ342">
        <f>IF(BP342&lt;&gt;0, BP342, BN342)</f>
        <v>0</v>
      </c>
      <c r="BR342">
        <f>1-BQ342/BF342</f>
        <v>0</v>
      </c>
      <c r="BS342">
        <f>(BF342-BE342)/(BF342-BQ342)</f>
        <v>0</v>
      </c>
      <c r="BT342">
        <f>(AZ342-BF342)/(AZ342-BQ342)</f>
        <v>0</v>
      </c>
      <c r="BU342">
        <f>(BF342-BE342)/(BF342-AY342)</f>
        <v>0</v>
      </c>
      <c r="BV342">
        <f>(AZ342-BF342)/(AZ342-AY342)</f>
        <v>0</v>
      </c>
      <c r="BW342">
        <f>(BS342*BQ342/BE342)</f>
        <v>0</v>
      </c>
      <c r="BX342">
        <f>(1-BW342)</f>
        <v>0</v>
      </c>
      <c r="DG342">
        <f>$B$13*EF342+$C$13*EG342+$F$13*ER342*(1-EU342)</f>
        <v>0</v>
      </c>
      <c r="DH342">
        <f>DG342*DI342</f>
        <v>0</v>
      </c>
      <c r="DI342">
        <f>($B$13*$D$11+$C$13*$D$11+$F$13*((FE342+EW342)/MAX(FE342+EW342+FF342, 0.1)*$I$11+FF342/MAX(FE342+EW342+FF342, 0.1)*$J$11))/($B$13+$C$13+$F$13)</f>
        <v>0</v>
      </c>
      <c r="DJ342">
        <f>($B$13*$K$11+$C$13*$K$11+$F$13*((FE342+EW342)/MAX(FE342+EW342+FF342, 0.1)*$P$11+FF342/MAX(FE342+EW342+FF342, 0.1)*$Q$11))/($B$13+$C$13+$F$13)</f>
        <v>0</v>
      </c>
      <c r="DK342">
        <v>5.36</v>
      </c>
      <c r="DL342">
        <v>0.5</v>
      </c>
      <c r="DM342" t="s">
        <v>438</v>
      </c>
      <c r="DN342">
        <v>2</v>
      </c>
      <c r="DO342" t="b">
        <v>1</v>
      </c>
      <c r="DP342">
        <v>1759082619.5</v>
      </c>
      <c r="DQ342">
        <v>500.0824444444444</v>
      </c>
      <c r="DR342">
        <v>558.3707777777777</v>
      </c>
      <c r="DS342">
        <v>23.72367777777777</v>
      </c>
      <c r="DT342">
        <v>15.83825555555556</v>
      </c>
      <c r="DU342">
        <v>500.9391851851852</v>
      </c>
      <c r="DV342">
        <v>23.39237407407407</v>
      </c>
      <c r="DW342">
        <v>500.0155555555555</v>
      </c>
      <c r="DX342">
        <v>90.83896296296298</v>
      </c>
      <c r="DY342">
        <v>0.06672113333333334</v>
      </c>
      <c r="DZ342">
        <v>30.24234444444444</v>
      </c>
      <c r="EA342">
        <v>29.99588148148148</v>
      </c>
      <c r="EB342">
        <v>999.9000000000001</v>
      </c>
      <c r="EC342">
        <v>0</v>
      </c>
      <c r="ED342">
        <v>0</v>
      </c>
      <c r="EE342">
        <v>9996.272962962963</v>
      </c>
      <c r="EF342">
        <v>0</v>
      </c>
      <c r="EG342">
        <v>11.12402962962963</v>
      </c>
      <c r="EH342">
        <v>-58.28822592592592</v>
      </c>
      <c r="EI342">
        <v>512.2344814814815</v>
      </c>
      <c r="EJ342">
        <v>567.3563703703704</v>
      </c>
      <c r="EK342">
        <v>7.885422222222222</v>
      </c>
      <c r="EL342">
        <v>558.3707777777777</v>
      </c>
      <c r="EM342">
        <v>15.83825555555556</v>
      </c>
      <c r="EN342">
        <v>2.155034074074074</v>
      </c>
      <c r="EO342">
        <v>1.43873</v>
      </c>
      <c r="EP342">
        <v>18.6319037037037</v>
      </c>
      <c r="EQ342">
        <v>12.33209259259259</v>
      </c>
      <c r="ER342">
        <v>2000.024074074074</v>
      </c>
      <c r="ES342">
        <v>0.980003</v>
      </c>
      <c r="ET342">
        <v>0.0199973</v>
      </c>
      <c r="EU342">
        <v>0</v>
      </c>
      <c r="EV342">
        <v>917.3286296296297</v>
      </c>
      <c r="EW342">
        <v>5.00078</v>
      </c>
      <c r="EX342">
        <v>17749.45555555556</v>
      </c>
      <c r="EY342">
        <v>16379.86296296296</v>
      </c>
      <c r="EZ342">
        <v>39.03922222222222</v>
      </c>
      <c r="FA342">
        <v>39.88403703703704</v>
      </c>
      <c r="FB342">
        <v>39.236</v>
      </c>
      <c r="FC342">
        <v>39.52751851851852</v>
      </c>
      <c r="FD342">
        <v>40.20814814814815</v>
      </c>
      <c r="FE342">
        <v>1955.127407407407</v>
      </c>
      <c r="FF342">
        <v>39.89444444444445</v>
      </c>
      <c r="FG342">
        <v>0</v>
      </c>
      <c r="FH342">
        <v>1759082619.2</v>
      </c>
      <c r="FI342">
        <v>0</v>
      </c>
      <c r="FJ342">
        <v>917.5865999999999</v>
      </c>
      <c r="FK342">
        <v>75.8277692257759</v>
      </c>
      <c r="FL342">
        <v>1445.261538471942</v>
      </c>
      <c r="FM342">
        <v>17755.428</v>
      </c>
      <c r="FN342">
        <v>15</v>
      </c>
      <c r="FO342">
        <v>0</v>
      </c>
      <c r="FP342" t="s">
        <v>439</v>
      </c>
      <c r="FQ342">
        <v>1746989605.5</v>
      </c>
      <c r="FR342">
        <v>1746989593.5</v>
      </c>
      <c r="FS342">
        <v>0</v>
      </c>
      <c r="FT342">
        <v>-0.274</v>
      </c>
      <c r="FU342">
        <v>-0.002</v>
      </c>
      <c r="FV342">
        <v>2.549</v>
      </c>
      <c r="FW342">
        <v>0.129</v>
      </c>
      <c r="FX342">
        <v>420</v>
      </c>
      <c r="FY342">
        <v>17</v>
      </c>
      <c r="FZ342">
        <v>0.02</v>
      </c>
      <c r="GA342">
        <v>0.04</v>
      </c>
      <c r="GB342">
        <v>-57.36599</v>
      </c>
      <c r="GC342">
        <v>-14.94296960600354</v>
      </c>
      <c r="GD342">
        <v>1.441848941775802</v>
      </c>
      <c r="GE342">
        <v>0</v>
      </c>
      <c r="GF342">
        <v>912.8820882352941</v>
      </c>
      <c r="GG342">
        <v>72.61575248501866</v>
      </c>
      <c r="GH342">
        <v>7.131662640761008</v>
      </c>
      <c r="GI342">
        <v>0</v>
      </c>
      <c r="GJ342">
        <v>7.8776625</v>
      </c>
      <c r="GK342">
        <v>0.1610069043151673</v>
      </c>
      <c r="GL342">
        <v>0.0170998502551923</v>
      </c>
      <c r="GM342">
        <v>0</v>
      </c>
      <c r="GN342">
        <v>0</v>
      </c>
      <c r="GO342">
        <v>3</v>
      </c>
      <c r="GP342" t="s">
        <v>458</v>
      </c>
      <c r="GQ342">
        <v>3.10091</v>
      </c>
      <c r="GR342">
        <v>2.725</v>
      </c>
      <c r="GS342">
        <v>0.104117</v>
      </c>
      <c r="GT342">
        <v>0.112317</v>
      </c>
      <c r="GU342">
        <v>0.107277</v>
      </c>
      <c r="GV342">
        <v>0.0815391</v>
      </c>
      <c r="GW342">
        <v>23417.8</v>
      </c>
      <c r="GX342">
        <v>21097.1</v>
      </c>
      <c r="GY342">
        <v>26702.4</v>
      </c>
      <c r="GZ342">
        <v>23988.2</v>
      </c>
      <c r="HA342">
        <v>38139.2</v>
      </c>
      <c r="HB342">
        <v>32585.8</v>
      </c>
      <c r="HC342">
        <v>46625.3</v>
      </c>
      <c r="HD342">
        <v>37963.4</v>
      </c>
      <c r="HE342">
        <v>1.87705</v>
      </c>
      <c r="HF342">
        <v>1.86303</v>
      </c>
      <c r="HG342">
        <v>0.0824332</v>
      </c>
      <c r="HH342">
        <v>0</v>
      </c>
      <c r="HI342">
        <v>28.656</v>
      </c>
      <c r="HJ342">
        <v>999.9</v>
      </c>
      <c r="HK342">
        <v>39.5</v>
      </c>
      <c r="HL342">
        <v>31.7</v>
      </c>
      <c r="HM342">
        <v>20.414</v>
      </c>
      <c r="HN342">
        <v>60.5337</v>
      </c>
      <c r="HO342">
        <v>22.6683</v>
      </c>
      <c r="HP342">
        <v>1</v>
      </c>
      <c r="HQ342">
        <v>0.105722</v>
      </c>
      <c r="HR342">
        <v>-0.917489</v>
      </c>
      <c r="HS342">
        <v>20.2781</v>
      </c>
      <c r="HT342">
        <v>5.2104</v>
      </c>
      <c r="HU342">
        <v>11.9798</v>
      </c>
      <c r="HV342">
        <v>4.96285</v>
      </c>
      <c r="HW342">
        <v>3.27423</v>
      </c>
      <c r="HX342">
        <v>9999</v>
      </c>
      <c r="HY342">
        <v>9999</v>
      </c>
      <c r="HZ342">
        <v>9999</v>
      </c>
      <c r="IA342">
        <v>33.7</v>
      </c>
      <c r="IB342">
        <v>1.86397</v>
      </c>
      <c r="IC342">
        <v>1.86011</v>
      </c>
      <c r="ID342">
        <v>1.85837</v>
      </c>
      <c r="IE342">
        <v>1.85974</v>
      </c>
      <c r="IF342">
        <v>1.85989</v>
      </c>
      <c r="IG342">
        <v>1.85837</v>
      </c>
      <c r="IH342">
        <v>1.85743</v>
      </c>
      <c r="II342">
        <v>1.85242</v>
      </c>
      <c r="IJ342">
        <v>0</v>
      </c>
      <c r="IK342">
        <v>0</v>
      </c>
      <c r="IL342">
        <v>0</v>
      </c>
      <c r="IM342">
        <v>0</v>
      </c>
      <c r="IN342" t="s">
        <v>441</v>
      </c>
      <c r="IO342" t="s">
        <v>442</v>
      </c>
      <c r="IP342" t="s">
        <v>443</v>
      </c>
      <c r="IQ342" t="s">
        <v>443</v>
      </c>
      <c r="IR342" t="s">
        <v>443</v>
      </c>
      <c r="IS342" t="s">
        <v>443</v>
      </c>
      <c r="IT342">
        <v>0</v>
      </c>
      <c r="IU342">
        <v>100</v>
      </c>
      <c r="IV342">
        <v>100</v>
      </c>
      <c r="IW342">
        <v>-0.843</v>
      </c>
      <c r="IX342">
        <v>0.331</v>
      </c>
      <c r="IY342">
        <v>-0.819046093373875</v>
      </c>
      <c r="IZ342">
        <v>-0.0008311593448893811</v>
      </c>
      <c r="JA342">
        <v>1.768286430498992E-06</v>
      </c>
      <c r="JB342">
        <v>-5.176383660599935E-10</v>
      </c>
      <c r="JC342">
        <v>0.01793090377665582</v>
      </c>
      <c r="JD342">
        <v>0.002652576625932546</v>
      </c>
      <c r="JE342">
        <v>0.0004569377311329863</v>
      </c>
      <c r="JF342">
        <v>1.003524486243527E-07</v>
      </c>
      <c r="JG342">
        <v>2</v>
      </c>
      <c r="JH342">
        <v>1975</v>
      </c>
      <c r="JI342">
        <v>1</v>
      </c>
      <c r="JJ342">
        <v>26</v>
      </c>
      <c r="JK342">
        <v>201550.4</v>
      </c>
      <c r="JL342">
        <v>201550.6</v>
      </c>
      <c r="JM342">
        <v>1.49292</v>
      </c>
      <c r="JN342">
        <v>2.62939</v>
      </c>
      <c r="JO342">
        <v>1.49658</v>
      </c>
      <c r="JP342">
        <v>2.34375</v>
      </c>
      <c r="JQ342">
        <v>1.54907</v>
      </c>
      <c r="JR342">
        <v>2.46094</v>
      </c>
      <c r="JS342">
        <v>35.8944</v>
      </c>
      <c r="JT342">
        <v>24.1838</v>
      </c>
      <c r="JU342">
        <v>18</v>
      </c>
      <c r="JV342">
        <v>485.127</v>
      </c>
      <c r="JW342">
        <v>491.138</v>
      </c>
      <c r="JX342">
        <v>29.5175</v>
      </c>
      <c r="JY342">
        <v>28.6511</v>
      </c>
      <c r="JZ342">
        <v>30.0002</v>
      </c>
      <c r="KA342">
        <v>28.8746</v>
      </c>
      <c r="KB342">
        <v>28.8733</v>
      </c>
      <c r="KC342">
        <v>29.9836</v>
      </c>
      <c r="KD342">
        <v>21.104</v>
      </c>
      <c r="KE342">
        <v>52.7774</v>
      </c>
      <c r="KF342">
        <v>29.5172</v>
      </c>
      <c r="KG342">
        <v>607.962</v>
      </c>
      <c r="KH342">
        <v>15.8297</v>
      </c>
      <c r="KI342">
        <v>101.945</v>
      </c>
      <c r="KJ342">
        <v>91.5428</v>
      </c>
    </row>
    <row r="343" spans="1:296">
      <c r="A343">
        <v>325</v>
      </c>
      <c r="B343">
        <v>1759082632</v>
      </c>
      <c r="C343">
        <v>9548.900000095367</v>
      </c>
      <c r="D343" t="s">
        <v>1096</v>
      </c>
      <c r="E343" t="s">
        <v>1097</v>
      </c>
      <c r="F343">
        <v>5</v>
      </c>
      <c r="G343" t="s">
        <v>1025</v>
      </c>
      <c r="H343">
        <v>1759082624.214286</v>
      </c>
      <c r="I343">
        <f>(J343)/1000</f>
        <v>0</v>
      </c>
      <c r="J343">
        <f>IF(DO343, AM343, AG343)</f>
        <v>0</v>
      </c>
      <c r="K343">
        <f>IF(DO343, AH343, AF343)</f>
        <v>0</v>
      </c>
      <c r="L343">
        <f>DQ343 - IF(AT343&gt;1, K343*DK343*100.0/(AV343), 0)</f>
        <v>0</v>
      </c>
      <c r="M343">
        <f>((S343-I343/2)*L343-K343)/(S343+I343/2)</f>
        <v>0</v>
      </c>
      <c r="N343">
        <f>M343*(DX343+DY343)/1000.0</f>
        <v>0</v>
      </c>
      <c r="O343">
        <f>(DQ343 - IF(AT343&gt;1, K343*DK343*100.0/(AV343), 0))*(DX343+DY343)/1000.0</f>
        <v>0</v>
      </c>
      <c r="P343">
        <f>2.0/((1/R343-1/Q343)+SIGN(R343)*SQRT((1/R343-1/Q343)*(1/R343-1/Q343) + 4*DL343/((DL343+1)*(DL343+1))*(2*1/R343*1/Q343-1/Q343*1/Q343)))</f>
        <v>0</v>
      </c>
      <c r="Q343">
        <f>IF(LEFT(DM343,1)&lt;&gt;"0",IF(LEFT(DM343,1)="1",3.0,DN343),$D$5+$E$5*(EE343*DX343/($K$5*1000))+$F$5*(EE343*DX343/($K$5*1000))*MAX(MIN(DK343,$J$5),$I$5)*MAX(MIN(DK343,$J$5),$I$5)+$G$5*MAX(MIN(DK343,$J$5),$I$5)*(EE343*DX343/($K$5*1000))+$H$5*(EE343*DX343/($K$5*1000))*(EE343*DX343/($K$5*1000)))</f>
        <v>0</v>
      </c>
      <c r="R343">
        <f>I343*(1000-(1000*0.61365*exp(17.502*V343/(240.97+V343))/(DX343+DY343)+DS343)/2)/(1000*0.61365*exp(17.502*V343/(240.97+V343))/(DX343+DY343)-DS343)</f>
        <v>0</v>
      </c>
      <c r="S343">
        <f>1/((DL343+1)/(P343/1.6)+1/(Q343/1.37)) + DL343/((DL343+1)/(P343/1.6) + DL343/(Q343/1.37))</f>
        <v>0</v>
      </c>
      <c r="T343">
        <f>(DG343*DJ343)</f>
        <v>0</v>
      </c>
      <c r="U343">
        <f>(DZ343+(T343+2*0.95*5.67E-8*(((DZ343+$B$9)+273)^4-(DZ343+273)^4)-44100*I343)/(1.84*29.3*Q343+8*0.95*5.67E-8*(DZ343+273)^3))</f>
        <v>0</v>
      </c>
      <c r="V343">
        <f>($C$9*EA343+$D$9*EB343+$E$9*U343)</f>
        <v>0</v>
      </c>
      <c r="W343">
        <f>0.61365*exp(17.502*V343/(240.97+V343))</f>
        <v>0</v>
      </c>
      <c r="X343">
        <f>(Y343/Z343*100)</f>
        <v>0</v>
      </c>
      <c r="Y343">
        <f>DS343*(DX343+DY343)/1000</f>
        <v>0</v>
      </c>
      <c r="Z343">
        <f>0.61365*exp(17.502*DZ343/(240.97+DZ343))</f>
        <v>0</v>
      </c>
      <c r="AA343">
        <f>(W343-DS343*(DX343+DY343)/1000)</f>
        <v>0</v>
      </c>
      <c r="AB343">
        <f>(-I343*44100)</f>
        <v>0</v>
      </c>
      <c r="AC343">
        <f>2*29.3*Q343*0.92*(DZ343-V343)</f>
        <v>0</v>
      </c>
      <c r="AD343">
        <f>2*0.95*5.67E-8*(((DZ343+$B$9)+273)^4-(V343+273)^4)</f>
        <v>0</v>
      </c>
      <c r="AE343">
        <f>T343+AD343+AB343+AC343</f>
        <v>0</v>
      </c>
      <c r="AF343">
        <f>DW343*AT343*(DR343-DQ343*(1000-AT343*DT343)/(1000-AT343*DS343))/(100*DK343)</f>
        <v>0</v>
      </c>
      <c r="AG343">
        <f>1000*DW343*AT343*(DS343-DT343)/(100*DK343*(1000-AT343*DS343))</f>
        <v>0</v>
      </c>
      <c r="AH343">
        <f>(AI343 - AJ343 - DX343*1E3/(8.314*(DZ343+273.15)) * AL343/DW343 * AK343) * DW343/(100*DK343) * (1000 - DT343)/1000</f>
        <v>0</v>
      </c>
      <c r="AI343">
        <v>599.5113561581272</v>
      </c>
      <c r="AJ343">
        <v>550.8379212121212</v>
      </c>
      <c r="AK343">
        <v>3.237368139731224</v>
      </c>
      <c r="AL343">
        <v>65.0844976434511</v>
      </c>
      <c r="AM343">
        <f>(AO343 - AN343 + DX343*1E3/(8.314*(DZ343+273.15)) * AQ343/DW343 * AP343) * DW343/(100*DK343) * 1000/(1000 - AO343)</f>
        <v>0</v>
      </c>
      <c r="AN343">
        <v>15.81675098666667</v>
      </c>
      <c r="AO343">
        <v>23.70617454545454</v>
      </c>
      <c r="AP343">
        <v>-2.271562919856382E-05</v>
      </c>
      <c r="AQ343">
        <v>105.27</v>
      </c>
      <c r="AR343">
        <v>0</v>
      </c>
      <c r="AS343">
        <v>0</v>
      </c>
      <c r="AT343">
        <f>IF(AR343*$H$15&gt;=AV343,1.0,(AV343/(AV343-AR343*$H$15)))</f>
        <v>0</v>
      </c>
      <c r="AU343">
        <f>(AT343-1)*100</f>
        <v>0</v>
      </c>
      <c r="AV343">
        <f>MAX(0,($B$15+$C$15*EE343)/(1+$D$15*EE343)*DX343/(DZ343+273)*$E$15)</f>
        <v>0</v>
      </c>
      <c r="AW343" t="s">
        <v>437</v>
      </c>
      <c r="AX343" t="s">
        <v>437</v>
      </c>
      <c r="AY343">
        <v>0</v>
      </c>
      <c r="AZ343">
        <v>0</v>
      </c>
      <c r="BA343">
        <f>1-AY343/AZ343</f>
        <v>0</v>
      </c>
      <c r="BB343">
        <v>0</v>
      </c>
      <c r="BC343" t="s">
        <v>437</v>
      </c>
      <c r="BD343" t="s">
        <v>437</v>
      </c>
      <c r="BE343">
        <v>0</v>
      </c>
      <c r="BF343">
        <v>0</v>
      </c>
      <c r="BG343">
        <f>1-BE343/BF343</f>
        <v>0</v>
      </c>
      <c r="BH343">
        <v>0.5</v>
      </c>
      <c r="BI343">
        <f>DH343</f>
        <v>0</v>
      </c>
      <c r="BJ343">
        <f>K343</f>
        <v>0</v>
      </c>
      <c r="BK343">
        <f>BG343*BH343*BI343</f>
        <v>0</v>
      </c>
      <c r="BL343">
        <f>(BJ343-BB343)/BI343</f>
        <v>0</v>
      </c>
      <c r="BM343">
        <f>(AZ343-BF343)/BF343</f>
        <v>0</v>
      </c>
      <c r="BN343">
        <f>AY343/(BA343+AY343/BF343)</f>
        <v>0</v>
      </c>
      <c r="BO343" t="s">
        <v>437</v>
      </c>
      <c r="BP343">
        <v>0</v>
      </c>
      <c r="BQ343">
        <f>IF(BP343&lt;&gt;0, BP343, BN343)</f>
        <v>0</v>
      </c>
      <c r="BR343">
        <f>1-BQ343/BF343</f>
        <v>0</v>
      </c>
      <c r="BS343">
        <f>(BF343-BE343)/(BF343-BQ343)</f>
        <v>0</v>
      </c>
      <c r="BT343">
        <f>(AZ343-BF343)/(AZ343-BQ343)</f>
        <v>0</v>
      </c>
      <c r="BU343">
        <f>(BF343-BE343)/(BF343-AY343)</f>
        <v>0</v>
      </c>
      <c r="BV343">
        <f>(AZ343-BF343)/(AZ343-AY343)</f>
        <v>0</v>
      </c>
      <c r="BW343">
        <f>(BS343*BQ343/BE343)</f>
        <v>0</v>
      </c>
      <c r="BX343">
        <f>(1-BW343)</f>
        <v>0</v>
      </c>
      <c r="DG343">
        <f>$B$13*EF343+$C$13*EG343+$F$13*ER343*(1-EU343)</f>
        <v>0</v>
      </c>
      <c r="DH343">
        <f>DG343*DI343</f>
        <v>0</v>
      </c>
      <c r="DI343">
        <f>($B$13*$D$11+$C$13*$D$11+$F$13*((FE343+EW343)/MAX(FE343+EW343+FF343, 0.1)*$I$11+FF343/MAX(FE343+EW343+FF343, 0.1)*$J$11))/($B$13+$C$13+$F$13)</f>
        <v>0</v>
      </c>
      <c r="DJ343">
        <f>($B$13*$K$11+$C$13*$K$11+$F$13*((FE343+EW343)/MAX(FE343+EW343+FF343, 0.1)*$P$11+FF343/MAX(FE343+EW343+FF343, 0.1)*$Q$11))/($B$13+$C$13+$F$13)</f>
        <v>0</v>
      </c>
      <c r="DK343">
        <v>5.36</v>
      </c>
      <c r="DL343">
        <v>0.5</v>
      </c>
      <c r="DM343" t="s">
        <v>438</v>
      </c>
      <c r="DN343">
        <v>2</v>
      </c>
      <c r="DO343" t="b">
        <v>1</v>
      </c>
      <c r="DP343">
        <v>1759082624.214286</v>
      </c>
      <c r="DQ343">
        <v>514.8344642857143</v>
      </c>
      <c r="DR343">
        <v>574.2203571428572</v>
      </c>
      <c r="DS343">
        <v>23.71571071428571</v>
      </c>
      <c r="DT343">
        <v>15.82215</v>
      </c>
      <c r="DU343">
        <v>515.6827857142856</v>
      </c>
      <c r="DV343">
        <v>23.38458928571428</v>
      </c>
      <c r="DW343">
        <v>500.0229642857142</v>
      </c>
      <c r="DX343">
        <v>90.83910714285716</v>
      </c>
      <c r="DY343">
        <v>0.06661389642857143</v>
      </c>
      <c r="DZ343">
        <v>30.24501785714286</v>
      </c>
      <c r="EA343">
        <v>29.99736428571429</v>
      </c>
      <c r="EB343">
        <v>999.9000000000002</v>
      </c>
      <c r="EC343">
        <v>0</v>
      </c>
      <c r="ED343">
        <v>0</v>
      </c>
      <c r="EE343">
        <v>10000.24535714286</v>
      </c>
      <c r="EF343">
        <v>0</v>
      </c>
      <c r="EG343">
        <v>11.13215714285714</v>
      </c>
      <c r="EH343">
        <v>-59.385825</v>
      </c>
      <c r="EI343">
        <v>527.3406428571429</v>
      </c>
      <c r="EJ343">
        <v>583.4516428571428</v>
      </c>
      <c r="EK343">
        <v>7.893572142857143</v>
      </c>
      <c r="EL343">
        <v>574.2203571428572</v>
      </c>
      <c r="EM343">
        <v>15.82215</v>
      </c>
      <c r="EN343">
        <v>2.154313928571428</v>
      </c>
      <c r="EO343">
        <v>1.437268928571429</v>
      </c>
      <c r="EP343">
        <v>18.62656428571429</v>
      </c>
      <c r="EQ343">
        <v>12.31663928571429</v>
      </c>
      <c r="ER343">
        <v>2000.006071428572</v>
      </c>
      <c r="ES343">
        <v>0.9800026785714285</v>
      </c>
      <c r="ET343">
        <v>0.01999762142857143</v>
      </c>
      <c r="EU343">
        <v>0</v>
      </c>
      <c r="EV343">
        <v>923.3682142857143</v>
      </c>
      <c r="EW343">
        <v>5.00078</v>
      </c>
      <c r="EX343">
        <v>17865.01071428571</v>
      </c>
      <c r="EY343">
        <v>16379.69285714286</v>
      </c>
      <c r="EZ343">
        <v>39.03335714285714</v>
      </c>
      <c r="FA343">
        <v>39.88378571428571</v>
      </c>
      <c r="FB343">
        <v>39.2297857142857</v>
      </c>
      <c r="FC343">
        <v>39.53314285714286</v>
      </c>
      <c r="FD343">
        <v>40.20742857142857</v>
      </c>
      <c r="FE343">
        <v>1955.106428571429</v>
      </c>
      <c r="FF343">
        <v>39.8975</v>
      </c>
      <c r="FG343">
        <v>0</v>
      </c>
      <c r="FH343">
        <v>1759082624</v>
      </c>
      <c r="FI343">
        <v>0</v>
      </c>
      <c r="FJ343">
        <v>923.70924</v>
      </c>
      <c r="FK343">
        <v>78.75615371352913</v>
      </c>
      <c r="FL343">
        <v>1500.084613088125</v>
      </c>
      <c r="FM343">
        <v>17872.956</v>
      </c>
      <c r="FN343">
        <v>15</v>
      </c>
      <c r="FO343">
        <v>0</v>
      </c>
      <c r="FP343" t="s">
        <v>439</v>
      </c>
      <c r="FQ343">
        <v>1746989605.5</v>
      </c>
      <c r="FR343">
        <v>1746989593.5</v>
      </c>
      <c r="FS343">
        <v>0</v>
      </c>
      <c r="FT343">
        <v>-0.274</v>
      </c>
      <c r="FU343">
        <v>-0.002</v>
      </c>
      <c r="FV343">
        <v>2.549</v>
      </c>
      <c r="FW343">
        <v>0.129</v>
      </c>
      <c r="FX343">
        <v>420</v>
      </c>
      <c r="FY343">
        <v>17</v>
      </c>
      <c r="FZ343">
        <v>0.02</v>
      </c>
      <c r="GA343">
        <v>0.04</v>
      </c>
      <c r="GB343">
        <v>-58.59803170731706</v>
      </c>
      <c r="GC343">
        <v>-14.22385505226482</v>
      </c>
      <c r="GD343">
        <v>1.406757638293492</v>
      </c>
      <c r="GE343">
        <v>0</v>
      </c>
      <c r="GF343">
        <v>919.5576764705883</v>
      </c>
      <c r="GG343">
        <v>76.31032842670189</v>
      </c>
      <c r="GH343">
        <v>7.492064561609749</v>
      </c>
      <c r="GI343">
        <v>0</v>
      </c>
      <c r="GJ343">
        <v>7.88530268292683</v>
      </c>
      <c r="GK343">
        <v>0.110153937282233</v>
      </c>
      <c r="GL343">
        <v>0.01474601575364622</v>
      </c>
      <c r="GM343">
        <v>0</v>
      </c>
      <c r="GN343">
        <v>0</v>
      </c>
      <c r="GO343">
        <v>3</v>
      </c>
      <c r="GP343" t="s">
        <v>458</v>
      </c>
      <c r="GQ343">
        <v>3.10096</v>
      </c>
      <c r="GR343">
        <v>2.72455</v>
      </c>
      <c r="GS343">
        <v>0.106366</v>
      </c>
      <c r="GT343">
        <v>0.114602</v>
      </c>
      <c r="GU343">
        <v>0.10727</v>
      </c>
      <c r="GV343">
        <v>0.0815395</v>
      </c>
      <c r="GW343">
        <v>23358.8</v>
      </c>
      <c r="GX343">
        <v>21042.9</v>
      </c>
      <c r="GY343">
        <v>26702.3</v>
      </c>
      <c r="GZ343">
        <v>23988.3</v>
      </c>
      <c r="HA343">
        <v>38139.5</v>
      </c>
      <c r="HB343">
        <v>32585.9</v>
      </c>
      <c r="HC343">
        <v>46625</v>
      </c>
      <c r="HD343">
        <v>37963.2</v>
      </c>
      <c r="HE343">
        <v>1.877</v>
      </c>
      <c r="HF343">
        <v>1.86322</v>
      </c>
      <c r="HG343">
        <v>0.0820458</v>
      </c>
      <c r="HH343">
        <v>0</v>
      </c>
      <c r="HI343">
        <v>28.6622</v>
      </c>
      <c r="HJ343">
        <v>999.9</v>
      </c>
      <c r="HK343">
        <v>39.5</v>
      </c>
      <c r="HL343">
        <v>31.7</v>
      </c>
      <c r="HM343">
        <v>20.4134</v>
      </c>
      <c r="HN343">
        <v>61.1737</v>
      </c>
      <c r="HO343">
        <v>22.3958</v>
      </c>
      <c r="HP343">
        <v>1</v>
      </c>
      <c r="HQ343">
        <v>0.105823</v>
      </c>
      <c r="HR343">
        <v>-0.910242</v>
      </c>
      <c r="HS343">
        <v>20.2782</v>
      </c>
      <c r="HT343">
        <v>5.21145</v>
      </c>
      <c r="HU343">
        <v>11.9796</v>
      </c>
      <c r="HV343">
        <v>4.9629</v>
      </c>
      <c r="HW343">
        <v>3.27433</v>
      </c>
      <c r="HX343">
        <v>9999</v>
      </c>
      <c r="HY343">
        <v>9999</v>
      </c>
      <c r="HZ343">
        <v>9999</v>
      </c>
      <c r="IA343">
        <v>33.7</v>
      </c>
      <c r="IB343">
        <v>1.86393</v>
      </c>
      <c r="IC343">
        <v>1.8601</v>
      </c>
      <c r="ID343">
        <v>1.85837</v>
      </c>
      <c r="IE343">
        <v>1.85974</v>
      </c>
      <c r="IF343">
        <v>1.85989</v>
      </c>
      <c r="IG343">
        <v>1.85837</v>
      </c>
      <c r="IH343">
        <v>1.85744</v>
      </c>
      <c r="II343">
        <v>1.85242</v>
      </c>
      <c r="IJ343">
        <v>0</v>
      </c>
      <c r="IK343">
        <v>0</v>
      </c>
      <c r="IL343">
        <v>0</v>
      </c>
      <c r="IM343">
        <v>0</v>
      </c>
      <c r="IN343" t="s">
        <v>441</v>
      </c>
      <c r="IO343" t="s">
        <v>442</v>
      </c>
      <c r="IP343" t="s">
        <v>443</v>
      </c>
      <c r="IQ343" t="s">
        <v>443</v>
      </c>
      <c r="IR343" t="s">
        <v>443</v>
      </c>
      <c r="IS343" t="s">
        <v>443</v>
      </c>
      <c r="IT343">
        <v>0</v>
      </c>
      <c r="IU343">
        <v>100</v>
      </c>
      <c r="IV343">
        <v>100</v>
      </c>
      <c r="IW343">
        <v>-0.834</v>
      </c>
      <c r="IX343">
        <v>0.331</v>
      </c>
      <c r="IY343">
        <v>-0.819046093373875</v>
      </c>
      <c r="IZ343">
        <v>-0.0008311593448893811</v>
      </c>
      <c r="JA343">
        <v>1.768286430498992E-06</v>
      </c>
      <c r="JB343">
        <v>-5.176383660599935E-10</v>
      </c>
      <c r="JC343">
        <v>0.01793090377665582</v>
      </c>
      <c r="JD343">
        <v>0.002652576625932546</v>
      </c>
      <c r="JE343">
        <v>0.0004569377311329863</v>
      </c>
      <c r="JF343">
        <v>1.003524486243527E-07</v>
      </c>
      <c r="JG343">
        <v>2</v>
      </c>
      <c r="JH343">
        <v>1975</v>
      </c>
      <c r="JI343">
        <v>1</v>
      </c>
      <c r="JJ343">
        <v>26</v>
      </c>
      <c r="JK343">
        <v>201550.4</v>
      </c>
      <c r="JL343">
        <v>201550.6</v>
      </c>
      <c r="JM343">
        <v>1.52588</v>
      </c>
      <c r="JN343">
        <v>2.64038</v>
      </c>
      <c r="JO343">
        <v>1.49658</v>
      </c>
      <c r="JP343">
        <v>2.34375</v>
      </c>
      <c r="JQ343">
        <v>1.54907</v>
      </c>
      <c r="JR343">
        <v>2.37793</v>
      </c>
      <c r="JS343">
        <v>35.8944</v>
      </c>
      <c r="JT343">
        <v>24.1751</v>
      </c>
      <c r="JU343">
        <v>18</v>
      </c>
      <c r="JV343">
        <v>485.098</v>
      </c>
      <c r="JW343">
        <v>491.279</v>
      </c>
      <c r="JX343">
        <v>29.5185</v>
      </c>
      <c r="JY343">
        <v>28.6525</v>
      </c>
      <c r="JZ343">
        <v>30.0003</v>
      </c>
      <c r="KA343">
        <v>28.8746</v>
      </c>
      <c r="KB343">
        <v>28.8746</v>
      </c>
      <c r="KC343">
        <v>30.6459</v>
      </c>
      <c r="KD343">
        <v>21.104</v>
      </c>
      <c r="KE343">
        <v>52.7774</v>
      </c>
      <c r="KF343">
        <v>29.518</v>
      </c>
      <c r="KG343">
        <v>621.365</v>
      </c>
      <c r="KH343">
        <v>15.8236</v>
      </c>
      <c r="KI343">
        <v>101.944</v>
      </c>
      <c r="KJ343">
        <v>91.5427</v>
      </c>
    </row>
    <row r="344" spans="1:296">
      <c r="A344">
        <v>326</v>
      </c>
      <c r="B344">
        <v>1759082637</v>
      </c>
      <c r="C344">
        <v>9553.900000095367</v>
      </c>
      <c r="D344" t="s">
        <v>1098</v>
      </c>
      <c r="E344" t="s">
        <v>1099</v>
      </c>
      <c r="F344">
        <v>5</v>
      </c>
      <c r="G344" t="s">
        <v>1025</v>
      </c>
      <c r="H344">
        <v>1759082629.5</v>
      </c>
      <c r="I344">
        <f>(J344)/1000</f>
        <v>0</v>
      </c>
      <c r="J344">
        <f>IF(DO344, AM344, AG344)</f>
        <v>0</v>
      </c>
      <c r="K344">
        <f>IF(DO344, AH344, AF344)</f>
        <v>0</v>
      </c>
      <c r="L344">
        <f>DQ344 - IF(AT344&gt;1, K344*DK344*100.0/(AV344), 0)</f>
        <v>0</v>
      </c>
      <c r="M344">
        <f>((S344-I344/2)*L344-K344)/(S344+I344/2)</f>
        <v>0</v>
      </c>
      <c r="N344">
        <f>M344*(DX344+DY344)/1000.0</f>
        <v>0</v>
      </c>
      <c r="O344">
        <f>(DQ344 - IF(AT344&gt;1, K344*DK344*100.0/(AV344), 0))*(DX344+DY344)/1000.0</f>
        <v>0</v>
      </c>
      <c r="P344">
        <f>2.0/((1/R344-1/Q344)+SIGN(R344)*SQRT((1/R344-1/Q344)*(1/R344-1/Q344) + 4*DL344/((DL344+1)*(DL344+1))*(2*1/R344*1/Q344-1/Q344*1/Q344)))</f>
        <v>0</v>
      </c>
      <c r="Q344">
        <f>IF(LEFT(DM344,1)&lt;&gt;"0",IF(LEFT(DM344,1)="1",3.0,DN344),$D$5+$E$5*(EE344*DX344/($K$5*1000))+$F$5*(EE344*DX344/($K$5*1000))*MAX(MIN(DK344,$J$5),$I$5)*MAX(MIN(DK344,$J$5),$I$5)+$G$5*MAX(MIN(DK344,$J$5),$I$5)*(EE344*DX344/($K$5*1000))+$H$5*(EE344*DX344/($K$5*1000))*(EE344*DX344/($K$5*1000)))</f>
        <v>0</v>
      </c>
      <c r="R344">
        <f>I344*(1000-(1000*0.61365*exp(17.502*V344/(240.97+V344))/(DX344+DY344)+DS344)/2)/(1000*0.61365*exp(17.502*V344/(240.97+V344))/(DX344+DY344)-DS344)</f>
        <v>0</v>
      </c>
      <c r="S344">
        <f>1/((DL344+1)/(P344/1.6)+1/(Q344/1.37)) + DL344/((DL344+1)/(P344/1.6) + DL344/(Q344/1.37))</f>
        <v>0</v>
      </c>
      <c r="T344">
        <f>(DG344*DJ344)</f>
        <v>0</v>
      </c>
      <c r="U344">
        <f>(DZ344+(T344+2*0.95*5.67E-8*(((DZ344+$B$9)+273)^4-(DZ344+273)^4)-44100*I344)/(1.84*29.3*Q344+8*0.95*5.67E-8*(DZ344+273)^3))</f>
        <v>0</v>
      </c>
      <c r="V344">
        <f>($C$9*EA344+$D$9*EB344+$E$9*U344)</f>
        <v>0</v>
      </c>
      <c r="W344">
        <f>0.61365*exp(17.502*V344/(240.97+V344))</f>
        <v>0</v>
      </c>
      <c r="X344">
        <f>(Y344/Z344*100)</f>
        <v>0</v>
      </c>
      <c r="Y344">
        <f>DS344*(DX344+DY344)/1000</f>
        <v>0</v>
      </c>
      <c r="Z344">
        <f>0.61365*exp(17.502*DZ344/(240.97+DZ344))</f>
        <v>0</v>
      </c>
      <c r="AA344">
        <f>(W344-DS344*(DX344+DY344)/1000)</f>
        <v>0</v>
      </c>
      <c r="AB344">
        <f>(-I344*44100)</f>
        <v>0</v>
      </c>
      <c r="AC344">
        <f>2*29.3*Q344*0.92*(DZ344-V344)</f>
        <v>0</v>
      </c>
      <c r="AD344">
        <f>2*0.95*5.67E-8*(((DZ344+$B$9)+273)^4-(V344+273)^4)</f>
        <v>0</v>
      </c>
      <c r="AE344">
        <f>T344+AD344+AB344+AC344</f>
        <v>0</v>
      </c>
      <c r="AF344">
        <f>DW344*AT344*(DR344-DQ344*(1000-AT344*DT344)/(1000-AT344*DS344))/(100*DK344)</f>
        <v>0</v>
      </c>
      <c r="AG344">
        <f>1000*DW344*AT344*(DS344-DT344)/(100*DK344*(1000-AT344*DS344))</f>
        <v>0</v>
      </c>
      <c r="AH344">
        <f>(AI344 - AJ344 - DX344*1E3/(8.314*(DZ344+273.15)) * AL344/DW344 * AK344) * DW344/(100*DK344) * (1000 - DT344)/1000</f>
        <v>0</v>
      </c>
      <c r="AI344">
        <v>616.6011573612964</v>
      </c>
      <c r="AJ344">
        <v>567.1568666666665</v>
      </c>
      <c r="AK344">
        <v>3.262094977668785</v>
      </c>
      <c r="AL344">
        <v>65.0844976434511</v>
      </c>
      <c r="AM344">
        <f>(AO344 - AN344 + DX344*1E3/(8.314*(DZ344+273.15)) * AQ344/DW344 * AP344) * DW344/(100*DK344) * 1000/(1000 - AO344)</f>
        <v>0</v>
      </c>
      <c r="AN344">
        <v>15.81711898666667</v>
      </c>
      <c r="AO344">
        <v>23.71011878787878</v>
      </c>
      <c r="AP344">
        <v>1.358288769825139E-06</v>
      </c>
      <c r="AQ344">
        <v>105.27</v>
      </c>
      <c r="AR344">
        <v>0</v>
      </c>
      <c r="AS344">
        <v>0</v>
      </c>
      <c r="AT344">
        <f>IF(AR344*$H$15&gt;=AV344,1.0,(AV344/(AV344-AR344*$H$15)))</f>
        <v>0</v>
      </c>
      <c r="AU344">
        <f>(AT344-1)*100</f>
        <v>0</v>
      </c>
      <c r="AV344">
        <f>MAX(0,($B$15+$C$15*EE344)/(1+$D$15*EE344)*DX344/(DZ344+273)*$E$15)</f>
        <v>0</v>
      </c>
      <c r="AW344" t="s">
        <v>437</v>
      </c>
      <c r="AX344" t="s">
        <v>437</v>
      </c>
      <c r="AY344">
        <v>0</v>
      </c>
      <c r="AZ344">
        <v>0</v>
      </c>
      <c r="BA344">
        <f>1-AY344/AZ344</f>
        <v>0</v>
      </c>
      <c r="BB344">
        <v>0</v>
      </c>
      <c r="BC344" t="s">
        <v>437</v>
      </c>
      <c r="BD344" t="s">
        <v>437</v>
      </c>
      <c r="BE344">
        <v>0</v>
      </c>
      <c r="BF344">
        <v>0</v>
      </c>
      <c r="BG344">
        <f>1-BE344/BF344</f>
        <v>0</v>
      </c>
      <c r="BH344">
        <v>0.5</v>
      </c>
      <c r="BI344">
        <f>DH344</f>
        <v>0</v>
      </c>
      <c r="BJ344">
        <f>K344</f>
        <v>0</v>
      </c>
      <c r="BK344">
        <f>BG344*BH344*BI344</f>
        <v>0</v>
      </c>
      <c r="BL344">
        <f>(BJ344-BB344)/BI344</f>
        <v>0</v>
      </c>
      <c r="BM344">
        <f>(AZ344-BF344)/BF344</f>
        <v>0</v>
      </c>
      <c r="BN344">
        <f>AY344/(BA344+AY344/BF344)</f>
        <v>0</v>
      </c>
      <c r="BO344" t="s">
        <v>437</v>
      </c>
      <c r="BP344">
        <v>0</v>
      </c>
      <c r="BQ344">
        <f>IF(BP344&lt;&gt;0, BP344, BN344)</f>
        <v>0</v>
      </c>
      <c r="BR344">
        <f>1-BQ344/BF344</f>
        <v>0</v>
      </c>
      <c r="BS344">
        <f>(BF344-BE344)/(BF344-BQ344)</f>
        <v>0</v>
      </c>
      <c r="BT344">
        <f>(AZ344-BF344)/(AZ344-BQ344)</f>
        <v>0</v>
      </c>
      <c r="BU344">
        <f>(BF344-BE344)/(BF344-AY344)</f>
        <v>0</v>
      </c>
      <c r="BV344">
        <f>(AZ344-BF344)/(AZ344-AY344)</f>
        <v>0</v>
      </c>
      <c r="BW344">
        <f>(BS344*BQ344/BE344)</f>
        <v>0</v>
      </c>
      <c r="BX344">
        <f>(1-BW344)</f>
        <v>0</v>
      </c>
      <c r="DG344">
        <f>$B$13*EF344+$C$13*EG344+$F$13*ER344*(1-EU344)</f>
        <v>0</v>
      </c>
      <c r="DH344">
        <f>DG344*DI344</f>
        <v>0</v>
      </c>
      <c r="DI344">
        <f>($B$13*$D$11+$C$13*$D$11+$F$13*((FE344+EW344)/MAX(FE344+EW344+FF344, 0.1)*$I$11+FF344/MAX(FE344+EW344+FF344, 0.1)*$J$11))/($B$13+$C$13+$F$13)</f>
        <v>0</v>
      </c>
      <c r="DJ344">
        <f>($B$13*$K$11+$C$13*$K$11+$F$13*((FE344+EW344)/MAX(FE344+EW344+FF344, 0.1)*$P$11+FF344/MAX(FE344+EW344+FF344, 0.1)*$Q$11))/($B$13+$C$13+$F$13)</f>
        <v>0</v>
      </c>
      <c r="DK344">
        <v>5.36</v>
      </c>
      <c r="DL344">
        <v>0.5</v>
      </c>
      <c r="DM344" t="s">
        <v>438</v>
      </c>
      <c r="DN344">
        <v>2</v>
      </c>
      <c r="DO344" t="b">
        <v>1</v>
      </c>
      <c r="DP344">
        <v>1759082629.5</v>
      </c>
      <c r="DQ344">
        <v>531.4949259259259</v>
      </c>
      <c r="DR344">
        <v>591.9847037037036</v>
      </c>
      <c r="DS344">
        <v>23.71043333333333</v>
      </c>
      <c r="DT344">
        <v>15.81647407407407</v>
      </c>
      <c r="DU344">
        <v>532.3334074074074</v>
      </c>
      <c r="DV344">
        <v>23.37943333333333</v>
      </c>
      <c r="DW344">
        <v>499.9781481481481</v>
      </c>
      <c r="DX344">
        <v>90.8396222222222</v>
      </c>
      <c r="DY344">
        <v>0.06664583703703703</v>
      </c>
      <c r="DZ344">
        <v>30.24786666666667</v>
      </c>
      <c r="EA344">
        <v>29.99869259259259</v>
      </c>
      <c r="EB344">
        <v>999.9000000000001</v>
      </c>
      <c r="EC344">
        <v>0</v>
      </c>
      <c r="ED344">
        <v>0</v>
      </c>
      <c r="EE344">
        <v>10006.96740740741</v>
      </c>
      <c r="EF344">
        <v>0</v>
      </c>
      <c r="EG344">
        <v>11.13328148148148</v>
      </c>
      <c r="EH344">
        <v>-60.48965555555556</v>
      </c>
      <c r="EI344">
        <v>544.4029259259258</v>
      </c>
      <c r="EJ344">
        <v>601.4981481481481</v>
      </c>
      <c r="EK344">
        <v>7.893963333333335</v>
      </c>
      <c r="EL344">
        <v>591.9847037037036</v>
      </c>
      <c r="EM344">
        <v>15.81647407407407</v>
      </c>
      <c r="EN344">
        <v>2.153845925925926</v>
      </c>
      <c r="EO344">
        <v>1.436761481481481</v>
      </c>
      <c r="EP344">
        <v>18.62309259259259</v>
      </c>
      <c r="EQ344">
        <v>12.31127407407407</v>
      </c>
      <c r="ER344">
        <v>2000.006296296296</v>
      </c>
      <c r="ES344">
        <v>0.9800025555555556</v>
      </c>
      <c r="ET344">
        <v>0.01999774444444444</v>
      </c>
      <c r="EU344">
        <v>0</v>
      </c>
      <c r="EV344">
        <v>930.3493333333333</v>
      </c>
      <c r="EW344">
        <v>5.00078</v>
      </c>
      <c r="EX344">
        <v>17998.55185185185</v>
      </c>
      <c r="EY344">
        <v>16379.68518518518</v>
      </c>
      <c r="EZ344">
        <v>39.02296296296296</v>
      </c>
      <c r="FA344">
        <v>39.88648148148148</v>
      </c>
      <c r="FB344">
        <v>39.2637037037037</v>
      </c>
      <c r="FC344">
        <v>39.53899999999999</v>
      </c>
      <c r="FD344">
        <v>40.24051851851851</v>
      </c>
      <c r="FE344">
        <v>1955.106296296297</v>
      </c>
      <c r="FF344">
        <v>39.9</v>
      </c>
      <c r="FG344">
        <v>0</v>
      </c>
      <c r="FH344">
        <v>1759082629.4</v>
      </c>
      <c r="FI344">
        <v>0</v>
      </c>
      <c r="FJ344">
        <v>930.4881923076923</v>
      </c>
      <c r="FK344">
        <v>80.79080341773665</v>
      </c>
      <c r="FL344">
        <v>1527.880341920712</v>
      </c>
      <c r="FM344">
        <v>18001.68846153846</v>
      </c>
      <c r="FN344">
        <v>15</v>
      </c>
      <c r="FO344">
        <v>0</v>
      </c>
      <c r="FP344" t="s">
        <v>439</v>
      </c>
      <c r="FQ344">
        <v>1746989605.5</v>
      </c>
      <c r="FR344">
        <v>1746989593.5</v>
      </c>
      <c r="FS344">
        <v>0</v>
      </c>
      <c r="FT344">
        <v>-0.274</v>
      </c>
      <c r="FU344">
        <v>-0.002</v>
      </c>
      <c r="FV344">
        <v>2.549</v>
      </c>
      <c r="FW344">
        <v>0.129</v>
      </c>
      <c r="FX344">
        <v>420</v>
      </c>
      <c r="FY344">
        <v>17</v>
      </c>
      <c r="FZ344">
        <v>0.02</v>
      </c>
      <c r="GA344">
        <v>0.04</v>
      </c>
      <c r="GB344">
        <v>-59.73565853658537</v>
      </c>
      <c r="GC344">
        <v>-12.6930857142858</v>
      </c>
      <c r="GD344">
        <v>1.254233470306419</v>
      </c>
      <c r="GE344">
        <v>0</v>
      </c>
      <c r="GF344">
        <v>925.7399411764706</v>
      </c>
      <c r="GG344">
        <v>78.94704357361243</v>
      </c>
      <c r="GH344">
        <v>7.749307460295204</v>
      </c>
      <c r="GI344">
        <v>0</v>
      </c>
      <c r="GJ344">
        <v>7.892385365853658</v>
      </c>
      <c r="GK344">
        <v>0.01733602787457957</v>
      </c>
      <c r="GL344">
        <v>0.007774861334364122</v>
      </c>
      <c r="GM344">
        <v>1</v>
      </c>
      <c r="GN344">
        <v>1</v>
      </c>
      <c r="GO344">
        <v>3</v>
      </c>
      <c r="GP344" t="s">
        <v>455</v>
      </c>
      <c r="GQ344">
        <v>3.10098</v>
      </c>
      <c r="GR344">
        <v>2.72482</v>
      </c>
      <c r="GS344">
        <v>0.108598</v>
      </c>
      <c r="GT344">
        <v>0.11685</v>
      </c>
      <c r="GU344">
        <v>0.107279</v>
      </c>
      <c r="GV344">
        <v>0.0815385</v>
      </c>
      <c r="GW344">
        <v>23300.4</v>
      </c>
      <c r="GX344">
        <v>20989.5</v>
      </c>
      <c r="GY344">
        <v>26702.1</v>
      </c>
      <c r="GZ344">
        <v>23988.3</v>
      </c>
      <c r="HA344">
        <v>38138.9</v>
      </c>
      <c r="HB344">
        <v>32586.2</v>
      </c>
      <c r="HC344">
        <v>46624.4</v>
      </c>
      <c r="HD344">
        <v>37963.3</v>
      </c>
      <c r="HE344">
        <v>1.87733</v>
      </c>
      <c r="HF344">
        <v>1.86297</v>
      </c>
      <c r="HG344">
        <v>0.08160249999999999</v>
      </c>
      <c r="HH344">
        <v>0</v>
      </c>
      <c r="HI344">
        <v>28.6683</v>
      </c>
      <c r="HJ344">
        <v>999.9</v>
      </c>
      <c r="HK344">
        <v>39.5</v>
      </c>
      <c r="HL344">
        <v>31.7</v>
      </c>
      <c r="HM344">
        <v>20.414</v>
      </c>
      <c r="HN344">
        <v>60.9437</v>
      </c>
      <c r="HO344">
        <v>22.6442</v>
      </c>
      <c r="HP344">
        <v>1</v>
      </c>
      <c r="HQ344">
        <v>0.105922</v>
      </c>
      <c r="HR344">
        <v>-0.904344</v>
      </c>
      <c r="HS344">
        <v>20.2782</v>
      </c>
      <c r="HT344">
        <v>5.21085</v>
      </c>
      <c r="HU344">
        <v>11.9794</v>
      </c>
      <c r="HV344">
        <v>4.9629</v>
      </c>
      <c r="HW344">
        <v>3.27433</v>
      </c>
      <c r="HX344">
        <v>9999</v>
      </c>
      <c r="HY344">
        <v>9999</v>
      </c>
      <c r="HZ344">
        <v>9999</v>
      </c>
      <c r="IA344">
        <v>33.7</v>
      </c>
      <c r="IB344">
        <v>1.86397</v>
      </c>
      <c r="IC344">
        <v>1.86015</v>
      </c>
      <c r="ID344">
        <v>1.85837</v>
      </c>
      <c r="IE344">
        <v>1.85974</v>
      </c>
      <c r="IF344">
        <v>1.85989</v>
      </c>
      <c r="IG344">
        <v>1.85837</v>
      </c>
      <c r="IH344">
        <v>1.85744</v>
      </c>
      <c r="II344">
        <v>1.85242</v>
      </c>
      <c r="IJ344">
        <v>0</v>
      </c>
      <c r="IK344">
        <v>0</v>
      </c>
      <c r="IL344">
        <v>0</v>
      </c>
      <c r="IM344">
        <v>0</v>
      </c>
      <c r="IN344" t="s">
        <v>441</v>
      </c>
      <c r="IO344" t="s">
        <v>442</v>
      </c>
      <c r="IP344" t="s">
        <v>443</v>
      </c>
      <c r="IQ344" t="s">
        <v>443</v>
      </c>
      <c r="IR344" t="s">
        <v>443</v>
      </c>
      <c r="IS344" t="s">
        <v>443</v>
      </c>
      <c r="IT344">
        <v>0</v>
      </c>
      <c r="IU344">
        <v>100</v>
      </c>
      <c r="IV344">
        <v>100</v>
      </c>
      <c r="IW344">
        <v>-0.824</v>
      </c>
      <c r="IX344">
        <v>0.331</v>
      </c>
      <c r="IY344">
        <v>-0.819046093373875</v>
      </c>
      <c r="IZ344">
        <v>-0.0008311593448893811</v>
      </c>
      <c r="JA344">
        <v>1.768286430498992E-06</v>
      </c>
      <c r="JB344">
        <v>-5.176383660599935E-10</v>
      </c>
      <c r="JC344">
        <v>0.01793090377665582</v>
      </c>
      <c r="JD344">
        <v>0.002652576625932546</v>
      </c>
      <c r="JE344">
        <v>0.0004569377311329863</v>
      </c>
      <c r="JF344">
        <v>1.003524486243527E-07</v>
      </c>
      <c r="JG344">
        <v>2</v>
      </c>
      <c r="JH344">
        <v>1975</v>
      </c>
      <c r="JI344">
        <v>1</v>
      </c>
      <c r="JJ344">
        <v>26</v>
      </c>
      <c r="JK344">
        <v>201550.5</v>
      </c>
      <c r="JL344">
        <v>201550.7</v>
      </c>
      <c r="JM344">
        <v>1.56128</v>
      </c>
      <c r="JN344">
        <v>2.62695</v>
      </c>
      <c r="JO344">
        <v>1.49658</v>
      </c>
      <c r="JP344">
        <v>2.34375</v>
      </c>
      <c r="JQ344">
        <v>1.54907</v>
      </c>
      <c r="JR344">
        <v>2.44751</v>
      </c>
      <c r="JS344">
        <v>35.8944</v>
      </c>
      <c r="JT344">
        <v>24.1751</v>
      </c>
      <c r="JU344">
        <v>18</v>
      </c>
      <c r="JV344">
        <v>485.293</v>
      </c>
      <c r="JW344">
        <v>491.125</v>
      </c>
      <c r="JX344">
        <v>29.5194</v>
      </c>
      <c r="JY344">
        <v>28.6537</v>
      </c>
      <c r="JZ344">
        <v>30.0002</v>
      </c>
      <c r="KA344">
        <v>28.8754</v>
      </c>
      <c r="KB344">
        <v>28.8757</v>
      </c>
      <c r="KC344">
        <v>31.3587</v>
      </c>
      <c r="KD344">
        <v>21.104</v>
      </c>
      <c r="KE344">
        <v>52.7774</v>
      </c>
      <c r="KF344">
        <v>29.519</v>
      </c>
      <c r="KG344">
        <v>641.412</v>
      </c>
      <c r="KH344">
        <v>15.8248</v>
      </c>
      <c r="KI344">
        <v>101.943</v>
      </c>
      <c r="KJ344">
        <v>91.5428</v>
      </c>
    </row>
    <row r="345" spans="1:296">
      <c r="A345">
        <v>327</v>
      </c>
      <c r="B345">
        <v>1759082642</v>
      </c>
      <c r="C345">
        <v>9558.900000095367</v>
      </c>
      <c r="D345" t="s">
        <v>1100</v>
      </c>
      <c r="E345" t="s">
        <v>1101</v>
      </c>
      <c r="F345">
        <v>5</v>
      </c>
      <c r="G345" t="s">
        <v>1025</v>
      </c>
      <c r="H345">
        <v>1759082634.214286</v>
      </c>
      <c r="I345">
        <f>(J345)/1000</f>
        <v>0</v>
      </c>
      <c r="J345">
        <f>IF(DO345, AM345, AG345)</f>
        <v>0</v>
      </c>
      <c r="K345">
        <f>IF(DO345, AH345, AF345)</f>
        <v>0</v>
      </c>
      <c r="L345">
        <f>DQ345 - IF(AT345&gt;1, K345*DK345*100.0/(AV345), 0)</f>
        <v>0</v>
      </c>
      <c r="M345">
        <f>((S345-I345/2)*L345-K345)/(S345+I345/2)</f>
        <v>0</v>
      </c>
      <c r="N345">
        <f>M345*(DX345+DY345)/1000.0</f>
        <v>0</v>
      </c>
      <c r="O345">
        <f>(DQ345 - IF(AT345&gt;1, K345*DK345*100.0/(AV345), 0))*(DX345+DY345)/1000.0</f>
        <v>0</v>
      </c>
      <c r="P345">
        <f>2.0/((1/R345-1/Q345)+SIGN(R345)*SQRT((1/R345-1/Q345)*(1/R345-1/Q345) + 4*DL345/((DL345+1)*(DL345+1))*(2*1/R345*1/Q345-1/Q345*1/Q345)))</f>
        <v>0</v>
      </c>
      <c r="Q345">
        <f>IF(LEFT(DM345,1)&lt;&gt;"0",IF(LEFT(DM345,1)="1",3.0,DN345),$D$5+$E$5*(EE345*DX345/($K$5*1000))+$F$5*(EE345*DX345/($K$5*1000))*MAX(MIN(DK345,$J$5),$I$5)*MAX(MIN(DK345,$J$5),$I$5)+$G$5*MAX(MIN(DK345,$J$5),$I$5)*(EE345*DX345/($K$5*1000))+$H$5*(EE345*DX345/($K$5*1000))*(EE345*DX345/($K$5*1000)))</f>
        <v>0</v>
      </c>
      <c r="R345">
        <f>I345*(1000-(1000*0.61365*exp(17.502*V345/(240.97+V345))/(DX345+DY345)+DS345)/2)/(1000*0.61365*exp(17.502*V345/(240.97+V345))/(DX345+DY345)-DS345)</f>
        <v>0</v>
      </c>
      <c r="S345">
        <f>1/((DL345+1)/(P345/1.6)+1/(Q345/1.37)) + DL345/((DL345+1)/(P345/1.6) + DL345/(Q345/1.37))</f>
        <v>0</v>
      </c>
      <c r="T345">
        <f>(DG345*DJ345)</f>
        <v>0</v>
      </c>
      <c r="U345">
        <f>(DZ345+(T345+2*0.95*5.67E-8*(((DZ345+$B$9)+273)^4-(DZ345+273)^4)-44100*I345)/(1.84*29.3*Q345+8*0.95*5.67E-8*(DZ345+273)^3))</f>
        <v>0</v>
      </c>
      <c r="V345">
        <f>($C$9*EA345+$D$9*EB345+$E$9*U345)</f>
        <v>0</v>
      </c>
      <c r="W345">
        <f>0.61365*exp(17.502*V345/(240.97+V345))</f>
        <v>0</v>
      </c>
      <c r="X345">
        <f>(Y345/Z345*100)</f>
        <v>0</v>
      </c>
      <c r="Y345">
        <f>DS345*(DX345+DY345)/1000</f>
        <v>0</v>
      </c>
      <c r="Z345">
        <f>0.61365*exp(17.502*DZ345/(240.97+DZ345))</f>
        <v>0</v>
      </c>
      <c r="AA345">
        <f>(W345-DS345*(DX345+DY345)/1000)</f>
        <v>0</v>
      </c>
      <c r="AB345">
        <f>(-I345*44100)</f>
        <v>0</v>
      </c>
      <c r="AC345">
        <f>2*29.3*Q345*0.92*(DZ345-V345)</f>
        <v>0</v>
      </c>
      <c r="AD345">
        <f>2*0.95*5.67E-8*(((DZ345+$B$9)+273)^4-(V345+273)^4)</f>
        <v>0</v>
      </c>
      <c r="AE345">
        <f>T345+AD345+AB345+AC345</f>
        <v>0</v>
      </c>
      <c r="AF345">
        <f>DW345*AT345*(DR345-DQ345*(1000-AT345*DT345)/(1000-AT345*DS345))/(100*DK345)</f>
        <v>0</v>
      </c>
      <c r="AG345">
        <f>1000*DW345*AT345*(DS345-DT345)/(100*DK345*(1000-AT345*DS345))</f>
        <v>0</v>
      </c>
      <c r="AH345">
        <f>(AI345 - AJ345 - DX345*1E3/(8.314*(DZ345+273.15)) * AL345/DW345 * AK345) * DW345/(100*DK345) * (1000 - DT345)/1000</f>
        <v>0</v>
      </c>
      <c r="AI345">
        <v>634.8988004001011</v>
      </c>
      <c r="AJ345">
        <v>583.9599151515148</v>
      </c>
      <c r="AK345">
        <v>3.382015035184372</v>
      </c>
      <c r="AL345">
        <v>65.0844976434511</v>
      </c>
      <c r="AM345">
        <f>(AO345 - AN345 + DX345*1E3/(8.314*(DZ345+273.15)) * AQ345/DW345 * AP345) * DW345/(100*DK345) * 1000/(1000 - AO345)</f>
        <v>0</v>
      </c>
      <c r="AN345">
        <v>15.81630424</v>
      </c>
      <c r="AO345">
        <v>23.71652121212122</v>
      </c>
      <c r="AP345">
        <v>0.0001241003441002337</v>
      </c>
      <c r="AQ345">
        <v>105.27</v>
      </c>
      <c r="AR345">
        <v>0</v>
      </c>
      <c r="AS345">
        <v>0</v>
      </c>
      <c r="AT345">
        <f>IF(AR345*$H$15&gt;=AV345,1.0,(AV345/(AV345-AR345*$H$15)))</f>
        <v>0</v>
      </c>
      <c r="AU345">
        <f>(AT345-1)*100</f>
        <v>0</v>
      </c>
      <c r="AV345">
        <f>MAX(0,($B$15+$C$15*EE345)/(1+$D$15*EE345)*DX345/(DZ345+273)*$E$15)</f>
        <v>0</v>
      </c>
      <c r="AW345" t="s">
        <v>437</v>
      </c>
      <c r="AX345" t="s">
        <v>437</v>
      </c>
      <c r="AY345">
        <v>0</v>
      </c>
      <c r="AZ345">
        <v>0</v>
      </c>
      <c r="BA345">
        <f>1-AY345/AZ345</f>
        <v>0</v>
      </c>
      <c r="BB345">
        <v>0</v>
      </c>
      <c r="BC345" t="s">
        <v>437</v>
      </c>
      <c r="BD345" t="s">
        <v>437</v>
      </c>
      <c r="BE345">
        <v>0</v>
      </c>
      <c r="BF345">
        <v>0</v>
      </c>
      <c r="BG345">
        <f>1-BE345/BF345</f>
        <v>0</v>
      </c>
      <c r="BH345">
        <v>0.5</v>
      </c>
      <c r="BI345">
        <f>DH345</f>
        <v>0</v>
      </c>
      <c r="BJ345">
        <f>K345</f>
        <v>0</v>
      </c>
      <c r="BK345">
        <f>BG345*BH345*BI345</f>
        <v>0</v>
      </c>
      <c r="BL345">
        <f>(BJ345-BB345)/BI345</f>
        <v>0</v>
      </c>
      <c r="BM345">
        <f>(AZ345-BF345)/BF345</f>
        <v>0</v>
      </c>
      <c r="BN345">
        <f>AY345/(BA345+AY345/BF345)</f>
        <v>0</v>
      </c>
      <c r="BO345" t="s">
        <v>437</v>
      </c>
      <c r="BP345">
        <v>0</v>
      </c>
      <c r="BQ345">
        <f>IF(BP345&lt;&gt;0, BP345, BN345)</f>
        <v>0</v>
      </c>
      <c r="BR345">
        <f>1-BQ345/BF345</f>
        <v>0</v>
      </c>
      <c r="BS345">
        <f>(BF345-BE345)/(BF345-BQ345)</f>
        <v>0</v>
      </c>
      <c r="BT345">
        <f>(AZ345-BF345)/(AZ345-BQ345)</f>
        <v>0</v>
      </c>
      <c r="BU345">
        <f>(BF345-BE345)/(BF345-AY345)</f>
        <v>0</v>
      </c>
      <c r="BV345">
        <f>(AZ345-BF345)/(AZ345-AY345)</f>
        <v>0</v>
      </c>
      <c r="BW345">
        <f>(BS345*BQ345/BE345)</f>
        <v>0</v>
      </c>
      <c r="BX345">
        <f>(1-BW345)</f>
        <v>0</v>
      </c>
      <c r="DG345">
        <f>$B$13*EF345+$C$13*EG345+$F$13*ER345*(1-EU345)</f>
        <v>0</v>
      </c>
      <c r="DH345">
        <f>DG345*DI345</f>
        <v>0</v>
      </c>
      <c r="DI345">
        <f>($B$13*$D$11+$C$13*$D$11+$F$13*((FE345+EW345)/MAX(FE345+EW345+FF345, 0.1)*$I$11+FF345/MAX(FE345+EW345+FF345, 0.1)*$J$11))/($B$13+$C$13+$F$13)</f>
        <v>0</v>
      </c>
      <c r="DJ345">
        <f>($B$13*$K$11+$C$13*$K$11+$F$13*((FE345+EW345)/MAX(FE345+EW345+FF345, 0.1)*$P$11+FF345/MAX(FE345+EW345+FF345, 0.1)*$Q$11))/($B$13+$C$13+$F$13)</f>
        <v>0</v>
      </c>
      <c r="DK345">
        <v>5.36</v>
      </c>
      <c r="DL345">
        <v>0.5</v>
      </c>
      <c r="DM345" t="s">
        <v>438</v>
      </c>
      <c r="DN345">
        <v>2</v>
      </c>
      <c r="DO345" t="b">
        <v>1</v>
      </c>
      <c r="DP345">
        <v>1759082634.214286</v>
      </c>
      <c r="DQ345">
        <v>546.49475</v>
      </c>
      <c r="DR345">
        <v>608.3214285714284</v>
      </c>
      <c r="DS345">
        <v>23.70956785714286</v>
      </c>
      <c r="DT345">
        <v>15.81643571428572</v>
      </c>
      <c r="DU345">
        <v>547.3237499999999</v>
      </c>
      <c r="DV345">
        <v>23.37859642857143</v>
      </c>
      <c r="DW345">
        <v>500.0033214285714</v>
      </c>
      <c r="DX345">
        <v>90.84022857142858</v>
      </c>
      <c r="DY345">
        <v>0.06660243214285715</v>
      </c>
      <c r="DZ345">
        <v>30.24980714285715</v>
      </c>
      <c r="EA345">
        <v>29.996525</v>
      </c>
      <c r="EB345">
        <v>999.9000000000002</v>
      </c>
      <c r="EC345">
        <v>0</v>
      </c>
      <c r="ED345">
        <v>0</v>
      </c>
      <c r="EE345">
        <v>10009.9625</v>
      </c>
      <c r="EF345">
        <v>0</v>
      </c>
      <c r="EG345">
        <v>11.12922142857143</v>
      </c>
      <c r="EH345">
        <v>-61.82654642857143</v>
      </c>
      <c r="EI345">
        <v>559.7666428571428</v>
      </c>
      <c r="EJ345">
        <v>618.0973571428573</v>
      </c>
      <c r="EK345">
        <v>7.893141071428571</v>
      </c>
      <c r="EL345">
        <v>608.3214285714284</v>
      </c>
      <c r="EM345">
        <v>15.81643571428572</v>
      </c>
      <c r="EN345">
        <v>2.153782142857143</v>
      </c>
      <c r="EO345">
        <v>1.436768214285714</v>
      </c>
      <c r="EP345">
        <v>18.62262142857143</v>
      </c>
      <c r="EQ345">
        <v>12.31133928571429</v>
      </c>
      <c r="ER345">
        <v>2000.002142857143</v>
      </c>
      <c r="ES345">
        <v>0.9800024642857144</v>
      </c>
      <c r="ET345">
        <v>0.01999783571428571</v>
      </c>
      <c r="EU345">
        <v>0</v>
      </c>
      <c r="EV345">
        <v>936.5060714285715</v>
      </c>
      <c r="EW345">
        <v>5.00078</v>
      </c>
      <c r="EX345">
        <v>18118.55</v>
      </c>
      <c r="EY345">
        <v>16379.65</v>
      </c>
      <c r="EZ345">
        <v>39.01317857142858</v>
      </c>
      <c r="FA345">
        <v>39.87721428571428</v>
      </c>
      <c r="FB345">
        <v>39.28992857142857</v>
      </c>
      <c r="FC345">
        <v>39.53092857142856</v>
      </c>
      <c r="FD345">
        <v>40.27435714285713</v>
      </c>
      <c r="FE345">
        <v>1955.102142857143</v>
      </c>
      <c r="FF345">
        <v>39.9</v>
      </c>
      <c r="FG345">
        <v>0</v>
      </c>
      <c r="FH345">
        <v>1759082634.2</v>
      </c>
      <c r="FI345">
        <v>0</v>
      </c>
      <c r="FJ345">
        <v>936.7909615384615</v>
      </c>
      <c r="FK345">
        <v>79.50061543966585</v>
      </c>
      <c r="FL345">
        <v>1529.962394195374</v>
      </c>
      <c r="FM345">
        <v>18123.9</v>
      </c>
      <c r="FN345">
        <v>15</v>
      </c>
      <c r="FO345">
        <v>0</v>
      </c>
      <c r="FP345" t="s">
        <v>439</v>
      </c>
      <c r="FQ345">
        <v>1746989605.5</v>
      </c>
      <c r="FR345">
        <v>1746989593.5</v>
      </c>
      <c r="FS345">
        <v>0</v>
      </c>
      <c r="FT345">
        <v>-0.274</v>
      </c>
      <c r="FU345">
        <v>-0.002</v>
      </c>
      <c r="FV345">
        <v>2.549</v>
      </c>
      <c r="FW345">
        <v>0.129</v>
      </c>
      <c r="FX345">
        <v>420</v>
      </c>
      <c r="FY345">
        <v>17</v>
      </c>
      <c r="FZ345">
        <v>0.02</v>
      </c>
      <c r="GA345">
        <v>0.04</v>
      </c>
      <c r="GB345">
        <v>-61.219095</v>
      </c>
      <c r="GC345">
        <v>-16.25561876172595</v>
      </c>
      <c r="GD345">
        <v>1.639040580026925</v>
      </c>
      <c r="GE345">
        <v>0</v>
      </c>
      <c r="GF345">
        <v>932.8367352941177</v>
      </c>
      <c r="GG345">
        <v>79.77520247827205</v>
      </c>
      <c r="GH345">
        <v>7.831795178887689</v>
      </c>
      <c r="GI345">
        <v>0</v>
      </c>
      <c r="GJ345">
        <v>7.89442325</v>
      </c>
      <c r="GK345">
        <v>-0.008328968105073779</v>
      </c>
      <c r="GL345">
        <v>0.003394383145359422</v>
      </c>
      <c r="GM345">
        <v>1</v>
      </c>
      <c r="GN345">
        <v>1</v>
      </c>
      <c r="GO345">
        <v>3</v>
      </c>
      <c r="GP345" t="s">
        <v>455</v>
      </c>
      <c r="GQ345">
        <v>3.10124</v>
      </c>
      <c r="GR345">
        <v>2.72495</v>
      </c>
      <c r="GS345">
        <v>0.110887</v>
      </c>
      <c r="GT345">
        <v>0.119402</v>
      </c>
      <c r="GU345">
        <v>0.107297</v>
      </c>
      <c r="GV345">
        <v>0.08154409999999999</v>
      </c>
      <c r="GW345">
        <v>23240.4</v>
      </c>
      <c r="GX345">
        <v>20928.6</v>
      </c>
      <c r="GY345">
        <v>26701.9</v>
      </c>
      <c r="GZ345">
        <v>23988.1</v>
      </c>
      <c r="HA345">
        <v>38138.4</v>
      </c>
      <c r="HB345">
        <v>32586.3</v>
      </c>
      <c r="HC345">
        <v>46624.3</v>
      </c>
      <c r="HD345">
        <v>37963.3</v>
      </c>
      <c r="HE345">
        <v>1.8774</v>
      </c>
      <c r="HF345">
        <v>1.8629</v>
      </c>
      <c r="HG345">
        <v>0.0806525</v>
      </c>
      <c r="HH345">
        <v>0</v>
      </c>
      <c r="HI345">
        <v>28.6744</v>
      </c>
      <c r="HJ345">
        <v>999.9</v>
      </c>
      <c r="HK345">
        <v>39.5</v>
      </c>
      <c r="HL345">
        <v>31.7</v>
      </c>
      <c r="HM345">
        <v>20.4142</v>
      </c>
      <c r="HN345">
        <v>60.7737</v>
      </c>
      <c r="HO345">
        <v>22.3718</v>
      </c>
      <c r="HP345">
        <v>1</v>
      </c>
      <c r="HQ345">
        <v>0.106247</v>
      </c>
      <c r="HR345">
        <v>-0.900994</v>
      </c>
      <c r="HS345">
        <v>20.2781</v>
      </c>
      <c r="HT345">
        <v>5.21055</v>
      </c>
      <c r="HU345">
        <v>11.9797</v>
      </c>
      <c r="HV345">
        <v>4.96275</v>
      </c>
      <c r="HW345">
        <v>3.27433</v>
      </c>
      <c r="HX345">
        <v>9999</v>
      </c>
      <c r="HY345">
        <v>9999</v>
      </c>
      <c r="HZ345">
        <v>9999</v>
      </c>
      <c r="IA345">
        <v>33.7</v>
      </c>
      <c r="IB345">
        <v>1.86396</v>
      </c>
      <c r="IC345">
        <v>1.86016</v>
      </c>
      <c r="ID345">
        <v>1.85837</v>
      </c>
      <c r="IE345">
        <v>1.85974</v>
      </c>
      <c r="IF345">
        <v>1.85989</v>
      </c>
      <c r="IG345">
        <v>1.85837</v>
      </c>
      <c r="IH345">
        <v>1.85745</v>
      </c>
      <c r="II345">
        <v>1.85242</v>
      </c>
      <c r="IJ345">
        <v>0</v>
      </c>
      <c r="IK345">
        <v>0</v>
      </c>
      <c r="IL345">
        <v>0</v>
      </c>
      <c r="IM345">
        <v>0</v>
      </c>
      <c r="IN345" t="s">
        <v>441</v>
      </c>
      <c r="IO345" t="s">
        <v>442</v>
      </c>
      <c r="IP345" t="s">
        <v>443</v>
      </c>
      <c r="IQ345" t="s">
        <v>443</v>
      </c>
      <c r="IR345" t="s">
        <v>443</v>
      </c>
      <c r="IS345" t="s">
        <v>443</v>
      </c>
      <c r="IT345">
        <v>0</v>
      </c>
      <c r="IU345">
        <v>100</v>
      </c>
      <c r="IV345">
        <v>100</v>
      </c>
      <c r="IW345">
        <v>-0.8120000000000001</v>
      </c>
      <c r="IX345">
        <v>0.3311</v>
      </c>
      <c r="IY345">
        <v>-0.819046093373875</v>
      </c>
      <c r="IZ345">
        <v>-0.0008311593448893811</v>
      </c>
      <c r="JA345">
        <v>1.768286430498992E-06</v>
      </c>
      <c r="JB345">
        <v>-5.176383660599935E-10</v>
      </c>
      <c r="JC345">
        <v>0.01793090377665582</v>
      </c>
      <c r="JD345">
        <v>0.002652576625932546</v>
      </c>
      <c r="JE345">
        <v>0.0004569377311329863</v>
      </c>
      <c r="JF345">
        <v>1.003524486243527E-07</v>
      </c>
      <c r="JG345">
        <v>2</v>
      </c>
      <c r="JH345">
        <v>1975</v>
      </c>
      <c r="JI345">
        <v>1</v>
      </c>
      <c r="JJ345">
        <v>26</v>
      </c>
      <c r="JK345">
        <v>201550.6</v>
      </c>
      <c r="JL345">
        <v>201550.8</v>
      </c>
      <c r="JM345">
        <v>1.58813</v>
      </c>
      <c r="JN345">
        <v>2.63428</v>
      </c>
      <c r="JO345">
        <v>1.49658</v>
      </c>
      <c r="JP345">
        <v>2.34375</v>
      </c>
      <c r="JQ345">
        <v>1.54907</v>
      </c>
      <c r="JR345">
        <v>2.36938</v>
      </c>
      <c r="JS345">
        <v>35.8944</v>
      </c>
      <c r="JT345">
        <v>24.1751</v>
      </c>
      <c r="JU345">
        <v>18</v>
      </c>
      <c r="JV345">
        <v>485.35</v>
      </c>
      <c r="JW345">
        <v>491.076</v>
      </c>
      <c r="JX345">
        <v>29.5199</v>
      </c>
      <c r="JY345">
        <v>28.656</v>
      </c>
      <c r="JZ345">
        <v>30.0003</v>
      </c>
      <c r="KA345">
        <v>28.877</v>
      </c>
      <c r="KB345">
        <v>28.8757</v>
      </c>
      <c r="KC345">
        <v>31.9078</v>
      </c>
      <c r="KD345">
        <v>21.104</v>
      </c>
      <c r="KE345">
        <v>52.7774</v>
      </c>
      <c r="KF345">
        <v>29.525</v>
      </c>
      <c r="KG345">
        <v>654.83</v>
      </c>
      <c r="KH345">
        <v>15.8175</v>
      </c>
      <c r="KI345">
        <v>101.943</v>
      </c>
      <c r="KJ345">
        <v>91.5425</v>
      </c>
    </row>
    <row r="346" spans="1:296">
      <c r="A346">
        <v>328</v>
      </c>
      <c r="B346">
        <v>1759082647</v>
      </c>
      <c r="C346">
        <v>9563.900000095367</v>
      </c>
      <c r="D346" t="s">
        <v>1102</v>
      </c>
      <c r="E346" t="s">
        <v>1103</v>
      </c>
      <c r="F346">
        <v>5</v>
      </c>
      <c r="G346" t="s">
        <v>1025</v>
      </c>
      <c r="H346">
        <v>1759082639.5</v>
      </c>
      <c r="I346">
        <f>(J346)/1000</f>
        <v>0</v>
      </c>
      <c r="J346">
        <f>IF(DO346, AM346, AG346)</f>
        <v>0</v>
      </c>
      <c r="K346">
        <f>IF(DO346, AH346, AF346)</f>
        <v>0</v>
      </c>
      <c r="L346">
        <f>DQ346 - IF(AT346&gt;1, K346*DK346*100.0/(AV346), 0)</f>
        <v>0</v>
      </c>
      <c r="M346">
        <f>((S346-I346/2)*L346-K346)/(S346+I346/2)</f>
        <v>0</v>
      </c>
      <c r="N346">
        <f>M346*(DX346+DY346)/1000.0</f>
        <v>0</v>
      </c>
      <c r="O346">
        <f>(DQ346 - IF(AT346&gt;1, K346*DK346*100.0/(AV346), 0))*(DX346+DY346)/1000.0</f>
        <v>0</v>
      </c>
      <c r="P346">
        <f>2.0/((1/R346-1/Q346)+SIGN(R346)*SQRT((1/R346-1/Q346)*(1/R346-1/Q346) + 4*DL346/((DL346+1)*(DL346+1))*(2*1/R346*1/Q346-1/Q346*1/Q346)))</f>
        <v>0</v>
      </c>
      <c r="Q346">
        <f>IF(LEFT(DM346,1)&lt;&gt;"0",IF(LEFT(DM346,1)="1",3.0,DN346),$D$5+$E$5*(EE346*DX346/($K$5*1000))+$F$5*(EE346*DX346/($K$5*1000))*MAX(MIN(DK346,$J$5),$I$5)*MAX(MIN(DK346,$J$5),$I$5)+$G$5*MAX(MIN(DK346,$J$5),$I$5)*(EE346*DX346/($K$5*1000))+$H$5*(EE346*DX346/($K$5*1000))*(EE346*DX346/($K$5*1000)))</f>
        <v>0</v>
      </c>
      <c r="R346">
        <f>I346*(1000-(1000*0.61365*exp(17.502*V346/(240.97+V346))/(DX346+DY346)+DS346)/2)/(1000*0.61365*exp(17.502*V346/(240.97+V346))/(DX346+DY346)-DS346)</f>
        <v>0</v>
      </c>
      <c r="S346">
        <f>1/((DL346+1)/(P346/1.6)+1/(Q346/1.37)) + DL346/((DL346+1)/(P346/1.6) + DL346/(Q346/1.37))</f>
        <v>0</v>
      </c>
      <c r="T346">
        <f>(DG346*DJ346)</f>
        <v>0</v>
      </c>
      <c r="U346">
        <f>(DZ346+(T346+2*0.95*5.67E-8*(((DZ346+$B$9)+273)^4-(DZ346+273)^4)-44100*I346)/(1.84*29.3*Q346+8*0.95*5.67E-8*(DZ346+273)^3))</f>
        <v>0</v>
      </c>
      <c r="V346">
        <f>($C$9*EA346+$D$9*EB346+$E$9*U346)</f>
        <v>0</v>
      </c>
      <c r="W346">
        <f>0.61365*exp(17.502*V346/(240.97+V346))</f>
        <v>0</v>
      </c>
      <c r="X346">
        <f>(Y346/Z346*100)</f>
        <v>0</v>
      </c>
      <c r="Y346">
        <f>DS346*(DX346+DY346)/1000</f>
        <v>0</v>
      </c>
      <c r="Z346">
        <f>0.61365*exp(17.502*DZ346/(240.97+DZ346))</f>
        <v>0</v>
      </c>
      <c r="AA346">
        <f>(W346-DS346*(DX346+DY346)/1000)</f>
        <v>0</v>
      </c>
      <c r="AB346">
        <f>(-I346*44100)</f>
        <v>0</v>
      </c>
      <c r="AC346">
        <f>2*29.3*Q346*0.92*(DZ346-V346)</f>
        <v>0</v>
      </c>
      <c r="AD346">
        <f>2*0.95*5.67E-8*(((DZ346+$B$9)+273)^4-(V346+273)^4)</f>
        <v>0</v>
      </c>
      <c r="AE346">
        <f>T346+AD346+AB346+AC346</f>
        <v>0</v>
      </c>
      <c r="AF346">
        <f>DW346*AT346*(DR346-DQ346*(1000-AT346*DT346)/(1000-AT346*DS346))/(100*DK346)</f>
        <v>0</v>
      </c>
      <c r="AG346">
        <f>1000*DW346*AT346*(DS346-DT346)/(100*DK346*(1000-AT346*DS346))</f>
        <v>0</v>
      </c>
      <c r="AH346">
        <f>(AI346 - AJ346 - DX346*1E3/(8.314*(DZ346+273.15)) * AL346/DW346 * AK346) * DW346/(100*DK346) * (1000 - DT346)/1000</f>
        <v>0</v>
      </c>
      <c r="AI346">
        <v>651.6193412515936</v>
      </c>
      <c r="AJ346">
        <v>600.7876969696971</v>
      </c>
      <c r="AK346">
        <v>3.287393909661801</v>
      </c>
      <c r="AL346">
        <v>65.0844976434511</v>
      </c>
      <c r="AM346">
        <f>(AO346 - AN346 + DX346*1E3/(8.314*(DZ346+273.15)) * AQ346/DW346 * AP346) * DW346/(100*DK346) * 1000/(1000 - AO346)</f>
        <v>0</v>
      </c>
      <c r="AN346">
        <v>15.81825290666666</v>
      </c>
      <c r="AO346">
        <v>23.71165090909091</v>
      </c>
      <c r="AP346">
        <v>1.078315623742813E-05</v>
      </c>
      <c r="AQ346">
        <v>105.27</v>
      </c>
      <c r="AR346">
        <v>0</v>
      </c>
      <c r="AS346">
        <v>0</v>
      </c>
      <c r="AT346">
        <f>IF(AR346*$H$15&gt;=AV346,1.0,(AV346/(AV346-AR346*$H$15)))</f>
        <v>0</v>
      </c>
      <c r="AU346">
        <f>(AT346-1)*100</f>
        <v>0</v>
      </c>
      <c r="AV346">
        <f>MAX(0,($B$15+$C$15*EE346)/(1+$D$15*EE346)*DX346/(DZ346+273)*$E$15)</f>
        <v>0</v>
      </c>
      <c r="AW346" t="s">
        <v>437</v>
      </c>
      <c r="AX346" t="s">
        <v>437</v>
      </c>
      <c r="AY346">
        <v>0</v>
      </c>
      <c r="AZ346">
        <v>0</v>
      </c>
      <c r="BA346">
        <f>1-AY346/AZ346</f>
        <v>0</v>
      </c>
      <c r="BB346">
        <v>0</v>
      </c>
      <c r="BC346" t="s">
        <v>437</v>
      </c>
      <c r="BD346" t="s">
        <v>437</v>
      </c>
      <c r="BE346">
        <v>0</v>
      </c>
      <c r="BF346">
        <v>0</v>
      </c>
      <c r="BG346">
        <f>1-BE346/BF346</f>
        <v>0</v>
      </c>
      <c r="BH346">
        <v>0.5</v>
      </c>
      <c r="BI346">
        <f>DH346</f>
        <v>0</v>
      </c>
      <c r="BJ346">
        <f>K346</f>
        <v>0</v>
      </c>
      <c r="BK346">
        <f>BG346*BH346*BI346</f>
        <v>0</v>
      </c>
      <c r="BL346">
        <f>(BJ346-BB346)/BI346</f>
        <v>0</v>
      </c>
      <c r="BM346">
        <f>(AZ346-BF346)/BF346</f>
        <v>0</v>
      </c>
      <c r="BN346">
        <f>AY346/(BA346+AY346/BF346)</f>
        <v>0</v>
      </c>
      <c r="BO346" t="s">
        <v>437</v>
      </c>
      <c r="BP346">
        <v>0</v>
      </c>
      <c r="BQ346">
        <f>IF(BP346&lt;&gt;0, BP346, BN346)</f>
        <v>0</v>
      </c>
      <c r="BR346">
        <f>1-BQ346/BF346</f>
        <v>0</v>
      </c>
      <c r="BS346">
        <f>(BF346-BE346)/(BF346-BQ346)</f>
        <v>0</v>
      </c>
      <c r="BT346">
        <f>(AZ346-BF346)/(AZ346-BQ346)</f>
        <v>0</v>
      </c>
      <c r="BU346">
        <f>(BF346-BE346)/(BF346-AY346)</f>
        <v>0</v>
      </c>
      <c r="BV346">
        <f>(AZ346-BF346)/(AZ346-AY346)</f>
        <v>0</v>
      </c>
      <c r="BW346">
        <f>(BS346*BQ346/BE346)</f>
        <v>0</v>
      </c>
      <c r="BX346">
        <f>(1-BW346)</f>
        <v>0</v>
      </c>
      <c r="DG346">
        <f>$B$13*EF346+$C$13*EG346+$F$13*ER346*(1-EU346)</f>
        <v>0</v>
      </c>
      <c r="DH346">
        <f>DG346*DI346</f>
        <v>0</v>
      </c>
      <c r="DI346">
        <f>($B$13*$D$11+$C$13*$D$11+$F$13*((FE346+EW346)/MAX(FE346+EW346+FF346, 0.1)*$I$11+FF346/MAX(FE346+EW346+FF346, 0.1)*$J$11))/($B$13+$C$13+$F$13)</f>
        <v>0</v>
      </c>
      <c r="DJ346">
        <f>($B$13*$K$11+$C$13*$K$11+$F$13*((FE346+EW346)/MAX(FE346+EW346+FF346, 0.1)*$P$11+FF346/MAX(FE346+EW346+FF346, 0.1)*$Q$11))/($B$13+$C$13+$F$13)</f>
        <v>0</v>
      </c>
      <c r="DK346">
        <v>5.36</v>
      </c>
      <c r="DL346">
        <v>0.5</v>
      </c>
      <c r="DM346" t="s">
        <v>438</v>
      </c>
      <c r="DN346">
        <v>2</v>
      </c>
      <c r="DO346" t="b">
        <v>1</v>
      </c>
      <c r="DP346">
        <v>1759082639.5</v>
      </c>
      <c r="DQ346">
        <v>563.6875925925925</v>
      </c>
      <c r="DR346">
        <v>626.2455925925926</v>
      </c>
      <c r="DS346">
        <v>23.71113333333333</v>
      </c>
      <c r="DT346">
        <v>15.81701481481481</v>
      </c>
      <c r="DU346">
        <v>564.5053333333334</v>
      </c>
      <c r="DV346">
        <v>23.38012592592593</v>
      </c>
      <c r="DW346">
        <v>499.9889999999999</v>
      </c>
      <c r="DX346">
        <v>90.84014814814816</v>
      </c>
      <c r="DY346">
        <v>0.06668481481481482</v>
      </c>
      <c r="DZ346">
        <v>30.25228518518518</v>
      </c>
      <c r="EA346">
        <v>29.99483333333333</v>
      </c>
      <c r="EB346">
        <v>999.9000000000001</v>
      </c>
      <c r="EC346">
        <v>0</v>
      </c>
      <c r="ED346">
        <v>0</v>
      </c>
      <c r="EE346">
        <v>10002.25481481481</v>
      </c>
      <c r="EF346">
        <v>0</v>
      </c>
      <c r="EG346">
        <v>11.12323703703704</v>
      </c>
      <c r="EH346">
        <v>-62.5577925925926</v>
      </c>
      <c r="EI346">
        <v>577.3778888888889</v>
      </c>
      <c r="EJ346">
        <v>636.309925925926</v>
      </c>
      <c r="EK346">
        <v>7.894125555555555</v>
      </c>
      <c r="EL346">
        <v>626.2455925925926</v>
      </c>
      <c r="EM346">
        <v>15.81701481481481</v>
      </c>
      <c r="EN346">
        <v>2.153921851851852</v>
      </c>
      <c r="EO346">
        <v>1.436819259259259</v>
      </c>
      <c r="EP346">
        <v>18.62365925925926</v>
      </c>
      <c r="EQ346">
        <v>12.31188148148148</v>
      </c>
      <c r="ER346">
        <v>2000.026666666666</v>
      </c>
      <c r="ES346">
        <v>0.9800026666666667</v>
      </c>
      <c r="ET346">
        <v>0.01999763333333333</v>
      </c>
      <c r="EU346">
        <v>0</v>
      </c>
      <c r="EV346">
        <v>943.6190370370371</v>
      </c>
      <c r="EW346">
        <v>5.00078</v>
      </c>
      <c r="EX346">
        <v>18253.34074074074</v>
      </c>
      <c r="EY346">
        <v>16379.85185185185</v>
      </c>
      <c r="EZ346">
        <v>39.01596296296297</v>
      </c>
      <c r="FA346">
        <v>39.88188888888889</v>
      </c>
      <c r="FB346">
        <v>39.28437037037037</v>
      </c>
      <c r="FC346">
        <v>39.55525925925925</v>
      </c>
      <c r="FD346">
        <v>40.29148148148148</v>
      </c>
      <c r="FE346">
        <v>1955.126666666667</v>
      </c>
      <c r="FF346">
        <v>39.9</v>
      </c>
      <c r="FG346">
        <v>0</v>
      </c>
      <c r="FH346">
        <v>1759082639</v>
      </c>
      <c r="FI346">
        <v>0</v>
      </c>
      <c r="FJ346">
        <v>943.259653846154</v>
      </c>
      <c r="FK346">
        <v>80.12591443612028</v>
      </c>
      <c r="FL346">
        <v>1527.046151813168</v>
      </c>
      <c r="FM346">
        <v>18246.10384615384</v>
      </c>
      <c r="FN346">
        <v>15</v>
      </c>
      <c r="FO346">
        <v>0</v>
      </c>
      <c r="FP346" t="s">
        <v>439</v>
      </c>
      <c r="FQ346">
        <v>1746989605.5</v>
      </c>
      <c r="FR346">
        <v>1746989593.5</v>
      </c>
      <c r="FS346">
        <v>0</v>
      </c>
      <c r="FT346">
        <v>-0.274</v>
      </c>
      <c r="FU346">
        <v>-0.002</v>
      </c>
      <c r="FV346">
        <v>2.549</v>
      </c>
      <c r="FW346">
        <v>0.129</v>
      </c>
      <c r="FX346">
        <v>420</v>
      </c>
      <c r="FY346">
        <v>17</v>
      </c>
      <c r="FZ346">
        <v>0.02</v>
      </c>
      <c r="GA346">
        <v>0.04</v>
      </c>
      <c r="GB346">
        <v>-62.03433</v>
      </c>
      <c r="GC346">
        <v>-10.34811782363966</v>
      </c>
      <c r="GD346">
        <v>1.489700026045513</v>
      </c>
      <c r="GE346">
        <v>0</v>
      </c>
      <c r="GF346">
        <v>940.0358823529413</v>
      </c>
      <c r="GG346">
        <v>80.41692895868293</v>
      </c>
      <c r="GH346">
        <v>7.89654598641526</v>
      </c>
      <c r="GI346">
        <v>0</v>
      </c>
      <c r="GJ346">
        <v>7.893286000000001</v>
      </c>
      <c r="GK346">
        <v>0.01446393996246012</v>
      </c>
      <c r="GL346">
        <v>0.002452002039150887</v>
      </c>
      <c r="GM346">
        <v>1</v>
      </c>
      <c r="GN346">
        <v>1</v>
      </c>
      <c r="GO346">
        <v>3</v>
      </c>
      <c r="GP346" t="s">
        <v>455</v>
      </c>
      <c r="GQ346">
        <v>3.1008</v>
      </c>
      <c r="GR346">
        <v>2.72491</v>
      </c>
      <c r="GS346">
        <v>0.113089</v>
      </c>
      <c r="GT346">
        <v>0.121045</v>
      </c>
      <c r="GU346">
        <v>0.107289</v>
      </c>
      <c r="GV346">
        <v>0.0815517</v>
      </c>
      <c r="GW346">
        <v>23183</v>
      </c>
      <c r="GX346">
        <v>20889.7</v>
      </c>
      <c r="GY346">
        <v>26702.1</v>
      </c>
      <c r="GZ346">
        <v>23988.2</v>
      </c>
      <c r="HA346">
        <v>38138.8</v>
      </c>
      <c r="HB346">
        <v>32586.1</v>
      </c>
      <c r="HC346">
        <v>46624</v>
      </c>
      <c r="HD346">
        <v>37963.2</v>
      </c>
      <c r="HE346">
        <v>1.87678</v>
      </c>
      <c r="HF346">
        <v>1.86353</v>
      </c>
      <c r="HG346">
        <v>0.0810958</v>
      </c>
      <c r="HH346">
        <v>0</v>
      </c>
      <c r="HI346">
        <v>28.6793</v>
      </c>
      <c r="HJ346">
        <v>999.9</v>
      </c>
      <c r="HK346">
        <v>39.5</v>
      </c>
      <c r="HL346">
        <v>31.7</v>
      </c>
      <c r="HM346">
        <v>20.4129</v>
      </c>
      <c r="HN346">
        <v>60.7837</v>
      </c>
      <c r="HO346">
        <v>22.6202</v>
      </c>
      <c r="HP346">
        <v>1</v>
      </c>
      <c r="HQ346">
        <v>0.106265</v>
      </c>
      <c r="HR346">
        <v>-0.914493</v>
      </c>
      <c r="HS346">
        <v>20.2781</v>
      </c>
      <c r="HT346">
        <v>5.2107</v>
      </c>
      <c r="HU346">
        <v>11.9791</v>
      </c>
      <c r="HV346">
        <v>4.96285</v>
      </c>
      <c r="HW346">
        <v>3.27435</v>
      </c>
      <c r="HX346">
        <v>9999</v>
      </c>
      <c r="HY346">
        <v>9999</v>
      </c>
      <c r="HZ346">
        <v>9999</v>
      </c>
      <c r="IA346">
        <v>33.7</v>
      </c>
      <c r="IB346">
        <v>1.86396</v>
      </c>
      <c r="IC346">
        <v>1.8601</v>
      </c>
      <c r="ID346">
        <v>1.85837</v>
      </c>
      <c r="IE346">
        <v>1.85974</v>
      </c>
      <c r="IF346">
        <v>1.85989</v>
      </c>
      <c r="IG346">
        <v>1.85837</v>
      </c>
      <c r="IH346">
        <v>1.85744</v>
      </c>
      <c r="II346">
        <v>1.85242</v>
      </c>
      <c r="IJ346">
        <v>0</v>
      </c>
      <c r="IK346">
        <v>0</v>
      </c>
      <c r="IL346">
        <v>0</v>
      </c>
      <c r="IM346">
        <v>0</v>
      </c>
      <c r="IN346" t="s">
        <v>441</v>
      </c>
      <c r="IO346" t="s">
        <v>442</v>
      </c>
      <c r="IP346" t="s">
        <v>443</v>
      </c>
      <c r="IQ346" t="s">
        <v>443</v>
      </c>
      <c r="IR346" t="s">
        <v>443</v>
      </c>
      <c r="IS346" t="s">
        <v>443</v>
      </c>
      <c r="IT346">
        <v>0</v>
      </c>
      <c r="IU346">
        <v>100</v>
      </c>
      <c r="IV346">
        <v>100</v>
      </c>
      <c r="IW346">
        <v>-0.801</v>
      </c>
      <c r="IX346">
        <v>0.3311</v>
      </c>
      <c r="IY346">
        <v>-0.819046093373875</v>
      </c>
      <c r="IZ346">
        <v>-0.0008311593448893811</v>
      </c>
      <c r="JA346">
        <v>1.768286430498992E-06</v>
      </c>
      <c r="JB346">
        <v>-5.176383660599935E-10</v>
      </c>
      <c r="JC346">
        <v>0.01793090377665582</v>
      </c>
      <c r="JD346">
        <v>0.002652576625932546</v>
      </c>
      <c r="JE346">
        <v>0.0004569377311329863</v>
      </c>
      <c r="JF346">
        <v>1.003524486243527E-07</v>
      </c>
      <c r="JG346">
        <v>2</v>
      </c>
      <c r="JH346">
        <v>1975</v>
      </c>
      <c r="JI346">
        <v>1</v>
      </c>
      <c r="JJ346">
        <v>26</v>
      </c>
      <c r="JK346">
        <v>201550.7</v>
      </c>
      <c r="JL346">
        <v>201550.9</v>
      </c>
      <c r="JM346">
        <v>1.6272</v>
      </c>
      <c r="JN346">
        <v>2.62451</v>
      </c>
      <c r="JO346">
        <v>1.49658</v>
      </c>
      <c r="JP346">
        <v>2.34375</v>
      </c>
      <c r="JQ346">
        <v>1.54907</v>
      </c>
      <c r="JR346">
        <v>2.4585</v>
      </c>
      <c r="JS346">
        <v>35.8944</v>
      </c>
      <c r="JT346">
        <v>24.1838</v>
      </c>
      <c r="JU346">
        <v>18</v>
      </c>
      <c r="JV346">
        <v>484.985</v>
      </c>
      <c r="JW346">
        <v>491.492</v>
      </c>
      <c r="JX346">
        <v>29.5242</v>
      </c>
      <c r="JY346">
        <v>28.6584</v>
      </c>
      <c r="JZ346">
        <v>30.0001</v>
      </c>
      <c r="KA346">
        <v>28.877</v>
      </c>
      <c r="KB346">
        <v>28.8764</v>
      </c>
      <c r="KC346">
        <v>32.6803</v>
      </c>
      <c r="KD346">
        <v>21.104</v>
      </c>
      <c r="KE346">
        <v>52.7774</v>
      </c>
      <c r="KF346">
        <v>29.5287</v>
      </c>
      <c r="KG346">
        <v>674.869</v>
      </c>
      <c r="KH346">
        <v>15.8141</v>
      </c>
      <c r="KI346">
        <v>101.943</v>
      </c>
      <c r="KJ346">
        <v>91.54259999999999</v>
      </c>
    </row>
    <row r="347" spans="1:296">
      <c r="A347">
        <v>329</v>
      </c>
      <c r="B347">
        <v>1759082652</v>
      </c>
      <c r="C347">
        <v>9568.900000095367</v>
      </c>
      <c r="D347" t="s">
        <v>1104</v>
      </c>
      <c r="E347" t="s">
        <v>1105</v>
      </c>
      <c r="F347">
        <v>5</v>
      </c>
      <c r="G347" t="s">
        <v>1025</v>
      </c>
      <c r="H347">
        <v>1759082644.214286</v>
      </c>
      <c r="I347">
        <f>(J347)/1000</f>
        <v>0</v>
      </c>
      <c r="J347">
        <f>IF(DO347, AM347, AG347)</f>
        <v>0</v>
      </c>
      <c r="K347">
        <f>IF(DO347, AH347, AF347)</f>
        <v>0</v>
      </c>
      <c r="L347">
        <f>DQ347 - IF(AT347&gt;1, K347*DK347*100.0/(AV347), 0)</f>
        <v>0</v>
      </c>
      <c r="M347">
        <f>((S347-I347/2)*L347-K347)/(S347+I347/2)</f>
        <v>0</v>
      </c>
      <c r="N347">
        <f>M347*(DX347+DY347)/1000.0</f>
        <v>0</v>
      </c>
      <c r="O347">
        <f>(DQ347 - IF(AT347&gt;1, K347*DK347*100.0/(AV347), 0))*(DX347+DY347)/1000.0</f>
        <v>0</v>
      </c>
      <c r="P347">
        <f>2.0/((1/R347-1/Q347)+SIGN(R347)*SQRT((1/R347-1/Q347)*(1/R347-1/Q347) + 4*DL347/((DL347+1)*(DL347+1))*(2*1/R347*1/Q347-1/Q347*1/Q347)))</f>
        <v>0</v>
      </c>
      <c r="Q347">
        <f>IF(LEFT(DM347,1)&lt;&gt;"0",IF(LEFT(DM347,1)="1",3.0,DN347),$D$5+$E$5*(EE347*DX347/($K$5*1000))+$F$5*(EE347*DX347/($K$5*1000))*MAX(MIN(DK347,$J$5),$I$5)*MAX(MIN(DK347,$J$5),$I$5)+$G$5*MAX(MIN(DK347,$J$5),$I$5)*(EE347*DX347/($K$5*1000))+$H$5*(EE347*DX347/($K$5*1000))*(EE347*DX347/($K$5*1000)))</f>
        <v>0</v>
      </c>
      <c r="R347">
        <f>I347*(1000-(1000*0.61365*exp(17.502*V347/(240.97+V347))/(DX347+DY347)+DS347)/2)/(1000*0.61365*exp(17.502*V347/(240.97+V347))/(DX347+DY347)-DS347)</f>
        <v>0</v>
      </c>
      <c r="S347">
        <f>1/((DL347+1)/(P347/1.6)+1/(Q347/1.37)) + DL347/((DL347+1)/(P347/1.6) + DL347/(Q347/1.37))</f>
        <v>0</v>
      </c>
      <c r="T347">
        <f>(DG347*DJ347)</f>
        <v>0</v>
      </c>
      <c r="U347">
        <f>(DZ347+(T347+2*0.95*5.67E-8*(((DZ347+$B$9)+273)^4-(DZ347+273)^4)-44100*I347)/(1.84*29.3*Q347+8*0.95*5.67E-8*(DZ347+273)^3))</f>
        <v>0</v>
      </c>
      <c r="V347">
        <f>($C$9*EA347+$D$9*EB347+$E$9*U347)</f>
        <v>0</v>
      </c>
      <c r="W347">
        <f>0.61365*exp(17.502*V347/(240.97+V347))</f>
        <v>0</v>
      </c>
      <c r="X347">
        <f>(Y347/Z347*100)</f>
        <v>0</v>
      </c>
      <c r="Y347">
        <f>DS347*(DX347+DY347)/1000</f>
        <v>0</v>
      </c>
      <c r="Z347">
        <f>0.61365*exp(17.502*DZ347/(240.97+DZ347))</f>
        <v>0</v>
      </c>
      <c r="AA347">
        <f>(W347-DS347*(DX347+DY347)/1000)</f>
        <v>0</v>
      </c>
      <c r="AB347">
        <f>(-I347*44100)</f>
        <v>0</v>
      </c>
      <c r="AC347">
        <f>2*29.3*Q347*0.92*(DZ347-V347)</f>
        <v>0</v>
      </c>
      <c r="AD347">
        <f>2*0.95*5.67E-8*(((DZ347+$B$9)+273)^4-(V347+273)^4)</f>
        <v>0</v>
      </c>
      <c r="AE347">
        <f>T347+AD347+AB347+AC347</f>
        <v>0</v>
      </c>
      <c r="AF347">
        <f>DW347*AT347*(DR347-DQ347*(1000-AT347*DT347)/(1000-AT347*DS347))/(100*DK347)</f>
        <v>0</v>
      </c>
      <c r="AG347">
        <f>1000*DW347*AT347*(DS347-DT347)/(100*DK347*(1000-AT347*DS347))</f>
        <v>0</v>
      </c>
      <c r="AH347">
        <f>(AI347 - AJ347 - DX347*1E3/(8.314*(DZ347+273.15)) * AL347/DW347 * AK347) * DW347/(100*DK347) * (1000 - DT347)/1000</f>
        <v>0</v>
      </c>
      <c r="AI347">
        <v>666.6537718807549</v>
      </c>
      <c r="AJ347">
        <v>615.9465030303028</v>
      </c>
      <c r="AK347">
        <v>3.060001739854592</v>
      </c>
      <c r="AL347">
        <v>65.0844976434511</v>
      </c>
      <c r="AM347">
        <f>(AO347 - AN347 + DX347*1E3/(8.314*(DZ347+273.15)) * AQ347/DW347 * AP347) * DW347/(100*DK347) * 1000/(1000 - AO347)</f>
        <v>0</v>
      </c>
      <c r="AN347">
        <v>15.81957933333334</v>
      </c>
      <c r="AO347">
        <v>23.71866424242422</v>
      </c>
      <c r="AP347">
        <v>1.463910239373739E-05</v>
      </c>
      <c r="AQ347">
        <v>105.27</v>
      </c>
      <c r="AR347">
        <v>0</v>
      </c>
      <c r="AS347">
        <v>0</v>
      </c>
      <c r="AT347">
        <f>IF(AR347*$H$15&gt;=AV347,1.0,(AV347/(AV347-AR347*$H$15)))</f>
        <v>0</v>
      </c>
      <c r="AU347">
        <f>(AT347-1)*100</f>
        <v>0</v>
      </c>
      <c r="AV347">
        <f>MAX(0,($B$15+$C$15*EE347)/(1+$D$15*EE347)*DX347/(DZ347+273)*$E$15)</f>
        <v>0</v>
      </c>
      <c r="AW347" t="s">
        <v>437</v>
      </c>
      <c r="AX347" t="s">
        <v>437</v>
      </c>
      <c r="AY347">
        <v>0</v>
      </c>
      <c r="AZ347">
        <v>0</v>
      </c>
      <c r="BA347">
        <f>1-AY347/AZ347</f>
        <v>0</v>
      </c>
      <c r="BB347">
        <v>0</v>
      </c>
      <c r="BC347" t="s">
        <v>437</v>
      </c>
      <c r="BD347" t="s">
        <v>437</v>
      </c>
      <c r="BE347">
        <v>0</v>
      </c>
      <c r="BF347">
        <v>0</v>
      </c>
      <c r="BG347">
        <f>1-BE347/BF347</f>
        <v>0</v>
      </c>
      <c r="BH347">
        <v>0.5</v>
      </c>
      <c r="BI347">
        <f>DH347</f>
        <v>0</v>
      </c>
      <c r="BJ347">
        <f>K347</f>
        <v>0</v>
      </c>
      <c r="BK347">
        <f>BG347*BH347*BI347</f>
        <v>0</v>
      </c>
      <c r="BL347">
        <f>(BJ347-BB347)/BI347</f>
        <v>0</v>
      </c>
      <c r="BM347">
        <f>(AZ347-BF347)/BF347</f>
        <v>0</v>
      </c>
      <c r="BN347">
        <f>AY347/(BA347+AY347/BF347)</f>
        <v>0</v>
      </c>
      <c r="BO347" t="s">
        <v>437</v>
      </c>
      <c r="BP347">
        <v>0</v>
      </c>
      <c r="BQ347">
        <f>IF(BP347&lt;&gt;0, BP347, BN347)</f>
        <v>0</v>
      </c>
      <c r="BR347">
        <f>1-BQ347/BF347</f>
        <v>0</v>
      </c>
      <c r="BS347">
        <f>(BF347-BE347)/(BF347-BQ347)</f>
        <v>0</v>
      </c>
      <c r="BT347">
        <f>(AZ347-BF347)/(AZ347-BQ347)</f>
        <v>0</v>
      </c>
      <c r="BU347">
        <f>(BF347-BE347)/(BF347-AY347)</f>
        <v>0</v>
      </c>
      <c r="BV347">
        <f>(AZ347-BF347)/(AZ347-AY347)</f>
        <v>0</v>
      </c>
      <c r="BW347">
        <f>(BS347*BQ347/BE347)</f>
        <v>0</v>
      </c>
      <c r="BX347">
        <f>(1-BW347)</f>
        <v>0</v>
      </c>
      <c r="DG347">
        <f>$B$13*EF347+$C$13*EG347+$F$13*ER347*(1-EU347)</f>
        <v>0</v>
      </c>
      <c r="DH347">
        <f>DG347*DI347</f>
        <v>0</v>
      </c>
      <c r="DI347">
        <f>($B$13*$D$11+$C$13*$D$11+$F$13*((FE347+EW347)/MAX(FE347+EW347+FF347, 0.1)*$I$11+FF347/MAX(FE347+EW347+FF347, 0.1)*$J$11))/($B$13+$C$13+$F$13)</f>
        <v>0</v>
      </c>
      <c r="DJ347">
        <f>($B$13*$K$11+$C$13*$K$11+$F$13*((FE347+EW347)/MAX(FE347+EW347+FF347, 0.1)*$P$11+FF347/MAX(FE347+EW347+FF347, 0.1)*$Q$11))/($B$13+$C$13+$F$13)</f>
        <v>0</v>
      </c>
      <c r="DK347">
        <v>5.36</v>
      </c>
      <c r="DL347">
        <v>0.5</v>
      </c>
      <c r="DM347" t="s">
        <v>438</v>
      </c>
      <c r="DN347">
        <v>2</v>
      </c>
      <c r="DO347" t="b">
        <v>1</v>
      </c>
      <c r="DP347">
        <v>1759082644.214286</v>
      </c>
      <c r="DQ347">
        <v>578.7468214285715</v>
      </c>
      <c r="DR347">
        <v>641.7209285714287</v>
      </c>
      <c r="DS347">
        <v>23.71365</v>
      </c>
      <c r="DT347">
        <v>15.81786785714286</v>
      </c>
      <c r="DU347">
        <v>579.5541785714286</v>
      </c>
      <c r="DV347">
        <v>23.38258571428571</v>
      </c>
      <c r="DW347">
        <v>500.0457142857143</v>
      </c>
      <c r="DX347">
        <v>90.84115000000001</v>
      </c>
      <c r="DY347">
        <v>0.06656978928571429</v>
      </c>
      <c r="DZ347">
        <v>30.25365357142858</v>
      </c>
      <c r="EA347">
        <v>29.99478928571429</v>
      </c>
      <c r="EB347">
        <v>999.9000000000002</v>
      </c>
      <c r="EC347">
        <v>0</v>
      </c>
      <c r="ED347">
        <v>0</v>
      </c>
      <c r="EE347">
        <v>10016.50107142857</v>
      </c>
      <c r="EF347">
        <v>0</v>
      </c>
      <c r="EG347">
        <v>11.11997142857143</v>
      </c>
      <c r="EH347">
        <v>-62.97398214285715</v>
      </c>
      <c r="EI347">
        <v>592.8043214285715</v>
      </c>
      <c r="EJ347">
        <v>652.0345714285714</v>
      </c>
      <c r="EK347">
        <v>7.895787857142857</v>
      </c>
      <c r="EL347">
        <v>641.7209285714287</v>
      </c>
      <c r="EM347">
        <v>15.81786785714286</v>
      </c>
      <c r="EN347">
        <v>2.154174285714286</v>
      </c>
      <c r="EO347">
        <v>1.436912857142857</v>
      </c>
      <c r="EP347">
        <v>18.62553214285714</v>
      </c>
      <c r="EQ347">
        <v>12.312875</v>
      </c>
      <c r="ER347">
        <v>2000.017857142857</v>
      </c>
      <c r="ES347">
        <v>0.9800025714285715</v>
      </c>
      <c r="ET347">
        <v>0.01999772857142857</v>
      </c>
      <c r="EU347">
        <v>0</v>
      </c>
      <c r="EV347">
        <v>949.7563214285714</v>
      </c>
      <c r="EW347">
        <v>5.00078</v>
      </c>
      <c r="EX347">
        <v>18372.84285714286</v>
      </c>
      <c r="EY347">
        <v>16379.78214285714</v>
      </c>
      <c r="EZ347">
        <v>39.02657142857142</v>
      </c>
      <c r="FA347">
        <v>39.88607142857143</v>
      </c>
      <c r="FB347">
        <v>39.25407142857142</v>
      </c>
      <c r="FC347">
        <v>39.55771428571428</v>
      </c>
      <c r="FD347">
        <v>40.27653571428571</v>
      </c>
      <c r="FE347">
        <v>1955.117857142858</v>
      </c>
      <c r="FF347">
        <v>39.9</v>
      </c>
      <c r="FG347">
        <v>0</v>
      </c>
      <c r="FH347">
        <v>1759082644.4</v>
      </c>
      <c r="FI347">
        <v>0</v>
      </c>
      <c r="FJ347">
        <v>950.6929199999998</v>
      </c>
      <c r="FK347">
        <v>79.174307585869</v>
      </c>
      <c r="FL347">
        <v>1520.876920771399</v>
      </c>
      <c r="FM347">
        <v>18391.064</v>
      </c>
      <c r="FN347">
        <v>15</v>
      </c>
      <c r="FO347">
        <v>0</v>
      </c>
      <c r="FP347" t="s">
        <v>439</v>
      </c>
      <c r="FQ347">
        <v>1746989605.5</v>
      </c>
      <c r="FR347">
        <v>1746989593.5</v>
      </c>
      <c r="FS347">
        <v>0</v>
      </c>
      <c r="FT347">
        <v>-0.274</v>
      </c>
      <c r="FU347">
        <v>-0.002</v>
      </c>
      <c r="FV347">
        <v>2.549</v>
      </c>
      <c r="FW347">
        <v>0.129</v>
      </c>
      <c r="FX347">
        <v>420</v>
      </c>
      <c r="FY347">
        <v>17</v>
      </c>
      <c r="FZ347">
        <v>0.02</v>
      </c>
      <c r="GA347">
        <v>0.04</v>
      </c>
      <c r="GB347">
        <v>-62.45532249999999</v>
      </c>
      <c r="GC347">
        <v>-4.281871294558935</v>
      </c>
      <c r="GD347">
        <v>1.25271014234888</v>
      </c>
      <c r="GE347">
        <v>0</v>
      </c>
      <c r="GF347">
        <v>944.7813823529413</v>
      </c>
      <c r="GG347">
        <v>79.03158140670547</v>
      </c>
      <c r="GH347">
        <v>7.761895209042652</v>
      </c>
      <c r="GI347">
        <v>0</v>
      </c>
      <c r="GJ347">
        <v>7.894556249999999</v>
      </c>
      <c r="GK347">
        <v>0.01714795497182642</v>
      </c>
      <c r="GL347">
        <v>0.00263606115966605</v>
      </c>
      <c r="GM347">
        <v>1</v>
      </c>
      <c r="GN347">
        <v>1</v>
      </c>
      <c r="GO347">
        <v>3</v>
      </c>
      <c r="GP347" t="s">
        <v>455</v>
      </c>
      <c r="GQ347">
        <v>3.10125</v>
      </c>
      <c r="GR347">
        <v>2.72468</v>
      </c>
      <c r="GS347">
        <v>0.115095</v>
      </c>
      <c r="GT347">
        <v>0.123299</v>
      </c>
      <c r="GU347">
        <v>0.107312</v>
      </c>
      <c r="GV347">
        <v>0.08155709999999999</v>
      </c>
      <c r="GW347">
        <v>23130.3</v>
      </c>
      <c r="GX347">
        <v>20836.1</v>
      </c>
      <c r="GY347">
        <v>26701.8</v>
      </c>
      <c r="GZ347">
        <v>23988.1</v>
      </c>
      <c r="HA347">
        <v>38138</v>
      </c>
      <c r="HB347">
        <v>32586.2</v>
      </c>
      <c r="HC347">
        <v>46624</v>
      </c>
      <c r="HD347">
        <v>37963.3</v>
      </c>
      <c r="HE347">
        <v>1.87757</v>
      </c>
      <c r="HF347">
        <v>1.86295</v>
      </c>
      <c r="HG347">
        <v>0.0805333</v>
      </c>
      <c r="HH347">
        <v>0</v>
      </c>
      <c r="HI347">
        <v>28.6842</v>
      </c>
      <c r="HJ347">
        <v>999.9</v>
      </c>
      <c r="HK347">
        <v>39.5</v>
      </c>
      <c r="HL347">
        <v>31.7</v>
      </c>
      <c r="HM347">
        <v>20.4153</v>
      </c>
      <c r="HN347">
        <v>60.7637</v>
      </c>
      <c r="HO347">
        <v>22.3998</v>
      </c>
      <c r="HP347">
        <v>1</v>
      </c>
      <c r="HQ347">
        <v>0.106418</v>
      </c>
      <c r="HR347">
        <v>-0.9124949999999999</v>
      </c>
      <c r="HS347">
        <v>20.278</v>
      </c>
      <c r="HT347">
        <v>5.20995</v>
      </c>
      <c r="HU347">
        <v>11.9797</v>
      </c>
      <c r="HV347">
        <v>4.96295</v>
      </c>
      <c r="HW347">
        <v>3.27435</v>
      </c>
      <c r="HX347">
        <v>9999</v>
      </c>
      <c r="HY347">
        <v>9999</v>
      </c>
      <c r="HZ347">
        <v>9999</v>
      </c>
      <c r="IA347">
        <v>33.7</v>
      </c>
      <c r="IB347">
        <v>1.86398</v>
      </c>
      <c r="IC347">
        <v>1.86015</v>
      </c>
      <c r="ID347">
        <v>1.85837</v>
      </c>
      <c r="IE347">
        <v>1.85974</v>
      </c>
      <c r="IF347">
        <v>1.85989</v>
      </c>
      <c r="IG347">
        <v>1.85837</v>
      </c>
      <c r="IH347">
        <v>1.85744</v>
      </c>
      <c r="II347">
        <v>1.85241</v>
      </c>
      <c r="IJ347">
        <v>0</v>
      </c>
      <c r="IK347">
        <v>0</v>
      </c>
      <c r="IL347">
        <v>0</v>
      </c>
      <c r="IM347">
        <v>0</v>
      </c>
      <c r="IN347" t="s">
        <v>441</v>
      </c>
      <c r="IO347" t="s">
        <v>442</v>
      </c>
      <c r="IP347" t="s">
        <v>443</v>
      </c>
      <c r="IQ347" t="s">
        <v>443</v>
      </c>
      <c r="IR347" t="s">
        <v>443</v>
      </c>
      <c r="IS347" t="s">
        <v>443</v>
      </c>
      <c r="IT347">
        <v>0</v>
      </c>
      <c r="IU347">
        <v>100</v>
      </c>
      <c r="IV347">
        <v>100</v>
      </c>
      <c r="IW347">
        <v>-0.79</v>
      </c>
      <c r="IX347">
        <v>0.3312</v>
      </c>
      <c r="IY347">
        <v>-0.819046093373875</v>
      </c>
      <c r="IZ347">
        <v>-0.0008311593448893811</v>
      </c>
      <c r="JA347">
        <v>1.768286430498992E-06</v>
      </c>
      <c r="JB347">
        <v>-5.176383660599935E-10</v>
      </c>
      <c r="JC347">
        <v>0.01793090377665582</v>
      </c>
      <c r="JD347">
        <v>0.002652576625932546</v>
      </c>
      <c r="JE347">
        <v>0.0004569377311329863</v>
      </c>
      <c r="JF347">
        <v>1.003524486243527E-07</v>
      </c>
      <c r="JG347">
        <v>2</v>
      </c>
      <c r="JH347">
        <v>1975</v>
      </c>
      <c r="JI347">
        <v>1</v>
      </c>
      <c r="JJ347">
        <v>26</v>
      </c>
      <c r="JK347">
        <v>201550.8</v>
      </c>
      <c r="JL347">
        <v>201551</v>
      </c>
      <c r="JM347">
        <v>1.66016</v>
      </c>
      <c r="JN347">
        <v>2.63428</v>
      </c>
      <c r="JO347">
        <v>1.49658</v>
      </c>
      <c r="JP347">
        <v>2.34497</v>
      </c>
      <c r="JQ347">
        <v>1.54907</v>
      </c>
      <c r="JR347">
        <v>2.34375</v>
      </c>
      <c r="JS347">
        <v>35.8944</v>
      </c>
      <c r="JT347">
        <v>24.1751</v>
      </c>
      <c r="JU347">
        <v>18</v>
      </c>
      <c r="JV347">
        <v>485.472</v>
      </c>
      <c r="JW347">
        <v>491.129</v>
      </c>
      <c r="JX347">
        <v>29.5288</v>
      </c>
      <c r="JY347">
        <v>28.6599</v>
      </c>
      <c r="JZ347">
        <v>30.0003</v>
      </c>
      <c r="KA347">
        <v>28.8795</v>
      </c>
      <c r="KB347">
        <v>28.8782</v>
      </c>
      <c r="KC347">
        <v>33.3515</v>
      </c>
      <c r="KD347">
        <v>21.104</v>
      </c>
      <c r="KE347">
        <v>52.7774</v>
      </c>
      <c r="KF347">
        <v>29.5301</v>
      </c>
      <c r="KG347">
        <v>688.228</v>
      </c>
      <c r="KH347">
        <v>15.8097</v>
      </c>
      <c r="KI347">
        <v>101.942</v>
      </c>
      <c r="KJ347">
        <v>91.54259999999999</v>
      </c>
    </row>
    <row r="348" spans="1:296">
      <c r="A348">
        <v>330</v>
      </c>
      <c r="B348">
        <v>1759082657</v>
      </c>
      <c r="C348">
        <v>9573.900000095367</v>
      </c>
      <c r="D348" t="s">
        <v>1106</v>
      </c>
      <c r="E348" t="s">
        <v>1107</v>
      </c>
      <c r="F348">
        <v>5</v>
      </c>
      <c r="G348" t="s">
        <v>1025</v>
      </c>
      <c r="H348">
        <v>1759082649.5</v>
      </c>
      <c r="I348">
        <f>(J348)/1000</f>
        <v>0</v>
      </c>
      <c r="J348">
        <f>IF(DO348, AM348, AG348)</f>
        <v>0</v>
      </c>
      <c r="K348">
        <f>IF(DO348, AH348, AF348)</f>
        <v>0</v>
      </c>
      <c r="L348">
        <f>DQ348 - IF(AT348&gt;1, K348*DK348*100.0/(AV348), 0)</f>
        <v>0</v>
      </c>
      <c r="M348">
        <f>((S348-I348/2)*L348-K348)/(S348+I348/2)</f>
        <v>0</v>
      </c>
      <c r="N348">
        <f>M348*(DX348+DY348)/1000.0</f>
        <v>0</v>
      </c>
      <c r="O348">
        <f>(DQ348 - IF(AT348&gt;1, K348*DK348*100.0/(AV348), 0))*(DX348+DY348)/1000.0</f>
        <v>0</v>
      </c>
      <c r="P348">
        <f>2.0/((1/R348-1/Q348)+SIGN(R348)*SQRT((1/R348-1/Q348)*(1/R348-1/Q348) + 4*DL348/((DL348+1)*(DL348+1))*(2*1/R348*1/Q348-1/Q348*1/Q348)))</f>
        <v>0</v>
      </c>
      <c r="Q348">
        <f>IF(LEFT(DM348,1)&lt;&gt;"0",IF(LEFT(DM348,1)="1",3.0,DN348),$D$5+$E$5*(EE348*DX348/($K$5*1000))+$F$5*(EE348*DX348/($K$5*1000))*MAX(MIN(DK348,$J$5),$I$5)*MAX(MIN(DK348,$J$5),$I$5)+$G$5*MAX(MIN(DK348,$J$5),$I$5)*(EE348*DX348/($K$5*1000))+$H$5*(EE348*DX348/($K$5*1000))*(EE348*DX348/($K$5*1000)))</f>
        <v>0</v>
      </c>
      <c r="R348">
        <f>I348*(1000-(1000*0.61365*exp(17.502*V348/(240.97+V348))/(DX348+DY348)+DS348)/2)/(1000*0.61365*exp(17.502*V348/(240.97+V348))/(DX348+DY348)-DS348)</f>
        <v>0</v>
      </c>
      <c r="S348">
        <f>1/((DL348+1)/(P348/1.6)+1/(Q348/1.37)) + DL348/((DL348+1)/(P348/1.6) + DL348/(Q348/1.37))</f>
        <v>0</v>
      </c>
      <c r="T348">
        <f>(DG348*DJ348)</f>
        <v>0</v>
      </c>
      <c r="U348">
        <f>(DZ348+(T348+2*0.95*5.67E-8*(((DZ348+$B$9)+273)^4-(DZ348+273)^4)-44100*I348)/(1.84*29.3*Q348+8*0.95*5.67E-8*(DZ348+273)^3))</f>
        <v>0</v>
      </c>
      <c r="V348">
        <f>($C$9*EA348+$D$9*EB348+$E$9*U348)</f>
        <v>0</v>
      </c>
      <c r="W348">
        <f>0.61365*exp(17.502*V348/(240.97+V348))</f>
        <v>0</v>
      </c>
      <c r="X348">
        <f>(Y348/Z348*100)</f>
        <v>0</v>
      </c>
      <c r="Y348">
        <f>DS348*(DX348+DY348)/1000</f>
        <v>0</v>
      </c>
      <c r="Z348">
        <f>0.61365*exp(17.502*DZ348/(240.97+DZ348))</f>
        <v>0</v>
      </c>
      <c r="AA348">
        <f>(W348-DS348*(DX348+DY348)/1000)</f>
        <v>0</v>
      </c>
      <c r="AB348">
        <f>(-I348*44100)</f>
        <v>0</v>
      </c>
      <c r="AC348">
        <f>2*29.3*Q348*0.92*(DZ348-V348)</f>
        <v>0</v>
      </c>
      <c r="AD348">
        <f>2*0.95*5.67E-8*(((DZ348+$B$9)+273)^4-(V348+273)^4)</f>
        <v>0</v>
      </c>
      <c r="AE348">
        <f>T348+AD348+AB348+AC348</f>
        <v>0</v>
      </c>
      <c r="AF348">
        <f>DW348*AT348*(DR348-DQ348*(1000-AT348*DT348)/(1000-AT348*DS348))/(100*DK348)</f>
        <v>0</v>
      </c>
      <c r="AG348">
        <f>1000*DW348*AT348*(DS348-DT348)/(100*DK348*(1000-AT348*DS348))</f>
        <v>0</v>
      </c>
      <c r="AH348">
        <f>(AI348 - AJ348 - DX348*1E3/(8.314*(DZ348+273.15)) * AL348/DW348 * AK348) * DW348/(100*DK348) * (1000 - DT348)/1000</f>
        <v>0</v>
      </c>
      <c r="AI348">
        <v>684.4460279760664</v>
      </c>
      <c r="AJ348">
        <v>632.2725757575757</v>
      </c>
      <c r="AK348">
        <v>3.278487923670538</v>
      </c>
      <c r="AL348">
        <v>65.0844976434511</v>
      </c>
      <c r="AM348">
        <f>(AO348 - AN348 + DX348*1E3/(8.314*(DZ348+273.15)) * AQ348/DW348 * AP348) * DW348/(100*DK348) * 1000/(1000 - AO348)</f>
        <v>0</v>
      </c>
      <c r="AN348">
        <v>15.81617602666667</v>
      </c>
      <c r="AO348">
        <v>23.71890363636364</v>
      </c>
      <c r="AP348">
        <v>-1.70771204105657E-05</v>
      </c>
      <c r="AQ348">
        <v>105.27</v>
      </c>
      <c r="AR348">
        <v>0</v>
      </c>
      <c r="AS348">
        <v>0</v>
      </c>
      <c r="AT348">
        <f>IF(AR348*$H$15&gt;=AV348,1.0,(AV348/(AV348-AR348*$H$15)))</f>
        <v>0</v>
      </c>
      <c r="AU348">
        <f>(AT348-1)*100</f>
        <v>0</v>
      </c>
      <c r="AV348">
        <f>MAX(0,($B$15+$C$15*EE348)/(1+$D$15*EE348)*DX348/(DZ348+273)*$E$15)</f>
        <v>0</v>
      </c>
      <c r="AW348" t="s">
        <v>437</v>
      </c>
      <c r="AX348" t="s">
        <v>437</v>
      </c>
      <c r="AY348">
        <v>0</v>
      </c>
      <c r="AZ348">
        <v>0</v>
      </c>
      <c r="BA348">
        <f>1-AY348/AZ348</f>
        <v>0</v>
      </c>
      <c r="BB348">
        <v>0</v>
      </c>
      <c r="BC348" t="s">
        <v>437</v>
      </c>
      <c r="BD348" t="s">
        <v>437</v>
      </c>
      <c r="BE348">
        <v>0</v>
      </c>
      <c r="BF348">
        <v>0</v>
      </c>
      <c r="BG348">
        <f>1-BE348/BF348</f>
        <v>0</v>
      </c>
      <c r="BH348">
        <v>0.5</v>
      </c>
      <c r="BI348">
        <f>DH348</f>
        <v>0</v>
      </c>
      <c r="BJ348">
        <f>K348</f>
        <v>0</v>
      </c>
      <c r="BK348">
        <f>BG348*BH348*BI348</f>
        <v>0</v>
      </c>
      <c r="BL348">
        <f>(BJ348-BB348)/BI348</f>
        <v>0</v>
      </c>
      <c r="BM348">
        <f>(AZ348-BF348)/BF348</f>
        <v>0</v>
      </c>
      <c r="BN348">
        <f>AY348/(BA348+AY348/BF348)</f>
        <v>0</v>
      </c>
      <c r="BO348" t="s">
        <v>437</v>
      </c>
      <c r="BP348">
        <v>0</v>
      </c>
      <c r="BQ348">
        <f>IF(BP348&lt;&gt;0, BP348, BN348)</f>
        <v>0</v>
      </c>
      <c r="BR348">
        <f>1-BQ348/BF348</f>
        <v>0</v>
      </c>
      <c r="BS348">
        <f>(BF348-BE348)/(BF348-BQ348)</f>
        <v>0</v>
      </c>
      <c r="BT348">
        <f>(AZ348-BF348)/(AZ348-BQ348)</f>
        <v>0</v>
      </c>
      <c r="BU348">
        <f>(BF348-BE348)/(BF348-AY348)</f>
        <v>0</v>
      </c>
      <c r="BV348">
        <f>(AZ348-BF348)/(AZ348-AY348)</f>
        <v>0</v>
      </c>
      <c r="BW348">
        <f>(BS348*BQ348/BE348)</f>
        <v>0</v>
      </c>
      <c r="BX348">
        <f>(1-BW348)</f>
        <v>0</v>
      </c>
      <c r="DG348">
        <f>$B$13*EF348+$C$13*EG348+$F$13*ER348*(1-EU348)</f>
        <v>0</v>
      </c>
      <c r="DH348">
        <f>DG348*DI348</f>
        <v>0</v>
      </c>
      <c r="DI348">
        <f>($B$13*$D$11+$C$13*$D$11+$F$13*((FE348+EW348)/MAX(FE348+EW348+FF348, 0.1)*$I$11+FF348/MAX(FE348+EW348+FF348, 0.1)*$J$11))/($B$13+$C$13+$F$13)</f>
        <v>0</v>
      </c>
      <c r="DJ348">
        <f>($B$13*$K$11+$C$13*$K$11+$F$13*((FE348+EW348)/MAX(FE348+EW348+FF348, 0.1)*$P$11+FF348/MAX(FE348+EW348+FF348, 0.1)*$Q$11))/($B$13+$C$13+$F$13)</f>
        <v>0</v>
      </c>
      <c r="DK348">
        <v>5.36</v>
      </c>
      <c r="DL348">
        <v>0.5</v>
      </c>
      <c r="DM348" t="s">
        <v>438</v>
      </c>
      <c r="DN348">
        <v>2</v>
      </c>
      <c r="DO348" t="b">
        <v>1</v>
      </c>
      <c r="DP348">
        <v>1759082649.5</v>
      </c>
      <c r="DQ348">
        <v>595.4884074074074</v>
      </c>
      <c r="DR348">
        <v>658.8295555555555</v>
      </c>
      <c r="DS348">
        <v>23.7163</v>
      </c>
      <c r="DT348">
        <v>15.81807037037037</v>
      </c>
      <c r="DU348">
        <v>596.283962962963</v>
      </c>
      <c r="DV348">
        <v>23.38517037037037</v>
      </c>
      <c r="DW348">
        <v>500.0468148148148</v>
      </c>
      <c r="DX348">
        <v>90.84219999999999</v>
      </c>
      <c r="DY348">
        <v>0.06649203703703703</v>
      </c>
      <c r="DZ348">
        <v>30.25538888888889</v>
      </c>
      <c r="EA348">
        <v>29.99627777777777</v>
      </c>
      <c r="EB348">
        <v>999.9000000000001</v>
      </c>
      <c r="EC348">
        <v>0</v>
      </c>
      <c r="ED348">
        <v>0</v>
      </c>
      <c r="EE348">
        <v>10006.06592592592</v>
      </c>
      <c r="EF348">
        <v>0</v>
      </c>
      <c r="EG348">
        <v>11.11862592592593</v>
      </c>
      <c r="EH348">
        <v>-63.34111111111111</v>
      </c>
      <c r="EI348">
        <v>609.9542222222221</v>
      </c>
      <c r="EJ348">
        <v>669.4183333333334</v>
      </c>
      <c r="EK348">
        <v>7.898238518518518</v>
      </c>
      <c r="EL348">
        <v>658.8295555555555</v>
      </c>
      <c r="EM348">
        <v>15.81807037037037</v>
      </c>
      <c r="EN348">
        <v>2.15444</v>
      </c>
      <c r="EO348">
        <v>1.436946666666667</v>
      </c>
      <c r="EP348">
        <v>18.62751111111111</v>
      </c>
      <c r="EQ348">
        <v>12.31324814814815</v>
      </c>
      <c r="ER348">
        <v>2000.001851851852</v>
      </c>
      <c r="ES348">
        <v>0.9800023333333334</v>
      </c>
      <c r="ET348">
        <v>0.01999796666666667</v>
      </c>
      <c r="EU348">
        <v>0</v>
      </c>
      <c r="EV348">
        <v>956.5664444444442</v>
      </c>
      <c r="EW348">
        <v>5.00078</v>
      </c>
      <c r="EX348">
        <v>18502.45925925926</v>
      </c>
      <c r="EY348">
        <v>16379.65185185185</v>
      </c>
      <c r="EZ348">
        <v>39.03448148148149</v>
      </c>
      <c r="FA348">
        <v>39.89803703703703</v>
      </c>
      <c r="FB348">
        <v>39.24503703703704</v>
      </c>
      <c r="FC348">
        <v>39.56444444444443</v>
      </c>
      <c r="FD348">
        <v>40.25903703703703</v>
      </c>
      <c r="FE348">
        <v>1955.101851851852</v>
      </c>
      <c r="FF348">
        <v>39.9</v>
      </c>
      <c r="FG348">
        <v>0</v>
      </c>
      <c r="FH348">
        <v>1759082649.2</v>
      </c>
      <c r="FI348">
        <v>0</v>
      </c>
      <c r="FJ348">
        <v>956.85564</v>
      </c>
      <c r="FK348">
        <v>73.95430770733643</v>
      </c>
      <c r="FL348">
        <v>1439.253846202126</v>
      </c>
      <c r="FM348">
        <v>18508.324</v>
      </c>
      <c r="FN348">
        <v>15</v>
      </c>
      <c r="FO348">
        <v>0</v>
      </c>
      <c r="FP348" t="s">
        <v>439</v>
      </c>
      <c r="FQ348">
        <v>1746989605.5</v>
      </c>
      <c r="FR348">
        <v>1746989593.5</v>
      </c>
      <c r="FS348">
        <v>0</v>
      </c>
      <c r="FT348">
        <v>-0.274</v>
      </c>
      <c r="FU348">
        <v>-0.002</v>
      </c>
      <c r="FV348">
        <v>2.549</v>
      </c>
      <c r="FW348">
        <v>0.129</v>
      </c>
      <c r="FX348">
        <v>420</v>
      </c>
      <c r="FY348">
        <v>17</v>
      </c>
      <c r="FZ348">
        <v>0.02</v>
      </c>
      <c r="GA348">
        <v>0.04</v>
      </c>
      <c r="GB348">
        <v>-63.28354878048781</v>
      </c>
      <c r="GC348">
        <v>-4.477837630662124</v>
      </c>
      <c r="GD348">
        <v>1.253103177408078</v>
      </c>
      <c r="GE348">
        <v>0</v>
      </c>
      <c r="GF348">
        <v>951.8028823529412</v>
      </c>
      <c r="GG348">
        <v>77.19303285592557</v>
      </c>
      <c r="GH348">
        <v>7.584692803755181</v>
      </c>
      <c r="GI348">
        <v>0</v>
      </c>
      <c r="GJ348">
        <v>7.89684512195122</v>
      </c>
      <c r="GK348">
        <v>0.0250149825783907</v>
      </c>
      <c r="GL348">
        <v>0.003614450079247448</v>
      </c>
      <c r="GM348">
        <v>1</v>
      </c>
      <c r="GN348">
        <v>1</v>
      </c>
      <c r="GO348">
        <v>3</v>
      </c>
      <c r="GP348" t="s">
        <v>455</v>
      </c>
      <c r="GQ348">
        <v>3.1009</v>
      </c>
      <c r="GR348">
        <v>2.7246</v>
      </c>
      <c r="GS348">
        <v>0.117218</v>
      </c>
      <c r="GT348">
        <v>0.125476</v>
      </c>
      <c r="GU348">
        <v>0.10731</v>
      </c>
      <c r="GV348">
        <v>0.0814769</v>
      </c>
      <c r="GW348">
        <v>23074.9</v>
      </c>
      <c r="GX348">
        <v>20784.4</v>
      </c>
      <c r="GY348">
        <v>26701.9</v>
      </c>
      <c r="GZ348">
        <v>23988.2</v>
      </c>
      <c r="HA348">
        <v>38138.1</v>
      </c>
      <c r="HB348">
        <v>32589.4</v>
      </c>
      <c r="HC348">
        <v>46623.7</v>
      </c>
      <c r="HD348">
        <v>37963.4</v>
      </c>
      <c r="HE348">
        <v>1.87687</v>
      </c>
      <c r="HF348">
        <v>1.8634</v>
      </c>
      <c r="HG348">
        <v>0.0799</v>
      </c>
      <c r="HH348">
        <v>0</v>
      </c>
      <c r="HI348">
        <v>28.6873</v>
      </c>
      <c r="HJ348">
        <v>999.9</v>
      </c>
      <c r="HK348">
        <v>39.5</v>
      </c>
      <c r="HL348">
        <v>31.7</v>
      </c>
      <c r="HM348">
        <v>20.412</v>
      </c>
      <c r="HN348">
        <v>60.9837</v>
      </c>
      <c r="HO348">
        <v>22.5401</v>
      </c>
      <c r="HP348">
        <v>1</v>
      </c>
      <c r="HQ348">
        <v>0.10657</v>
      </c>
      <c r="HR348">
        <v>-0.904981</v>
      </c>
      <c r="HS348">
        <v>20.2782</v>
      </c>
      <c r="HT348">
        <v>5.21025</v>
      </c>
      <c r="HU348">
        <v>11.98</v>
      </c>
      <c r="HV348">
        <v>4.9627</v>
      </c>
      <c r="HW348">
        <v>3.2743</v>
      </c>
      <c r="HX348">
        <v>9999</v>
      </c>
      <c r="HY348">
        <v>9999</v>
      </c>
      <c r="HZ348">
        <v>9999</v>
      </c>
      <c r="IA348">
        <v>33.7</v>
      </c>
      <c r="IB348">
        <v>1.86399</v>
      </c>
      <c r="IC348">
        <v>1.86013</v>
      </c>
      <c r="ID348">
        <v>1.85838</v>
      </c>
      <c r="IE348">
        <v>1.85974</v>
      </c>
      <c r="IF348">
        <v>1.85989</v>
      </c>
      <c r="IG348">
        <v>1.85837</v>
      </c>
      <c r="IH348">
        <v>1.85743</v>
      </c>
      <c r="II348">
        <v>1.85242</v>
      </c>
      <c r="IJ348">
        <v>0</v>
      </c>
      <c r="IK348">
        <v>0</v>
      </c>
      <c r="IL348">
        <v>0</v>
      </c>
      <c r="IM348">
        <v>0</v>
      </c>
      <c r="IN348" t="s">
        <v>441</v>
      </c>
      <c r="IO348" t="s">
        <v>442</v>
      </c>
      <c r="IP348" t="s">
        <v>443</v>
      </c>
      <c r="IQ348" t="s">
        <v>443</v>
      </c>
      <c r="IR348" t="s">
        <v>443</v>
      </c>
      <c r="IS348" t="s">
        <v>443</v>
      </c>
      <c r="IT348">
        <v>0</v>
      </c>
      <c r="IU348">
        <v>100</v>
      </c>
      <c r="IV348">
        <v>100</v>
      </c>
      <c r="IW348">
        <v>-0.779</v>
      </c>
      <c r="IX348">
        <v>0.3312</v>
      </c>
      <c r="IY348">
        <v>-0.819046093373875</v>
      </c>
      <c r="IZ348">
        <v>-0.0008311593448893811</v>
      </c>
      <c r="JA348">
        <v>1.768286430498992E-06</v>
      </c>
      <c r="JB348">
        <v>-5.176383660599935E-10</v>
      </c>
      <c r="JC348">
        <v>0.01793090377665582</v>
      </c>
      <c r="JD348">
        <v>0.002652576625932546</v>
      </c>
      <c r="JE348">
        <v>0.0004569377311329863</v>
      </c>
      <c r="JF348">
        <v>1.003524486243527E-07</v>
      </c>
      <c r="JG348">
        <v>2</v>
      </c>
      <c r="JH348">
        <v>1975</v>
      </c>
      <c r="JI348">
        <v>1</v>
      </c>
      <c r="JJ348">
        <v>26</v>
      </c>
      <c r="JK348">
        <v>201550.9</v>
      </c>
      <c r="JL348">
        <v>201551.1</v>
      </c>
      <c r="JM348">
        <v>1.69678</v>
      </c>
      <c r="JN348">
        <v>2.62451</v>
      </c>
      <c r="JO348">
        <v>1.49658</v>
      </c>
      <c r="JP348">
        <v>2.34375</v>
      </c>
      <c r="JQ348">
        <v>1.54907</v>
      </c>
      <c r="JR348">
        <v>2.46948</v>
      </c>
      <c r="JS348">
        <v>35.8711</v>
      </c>
      <c r="JT348">
        <v>24.1838</v>
      </c>
      <c r="JU348">
        <v>18</v>
      </c>
      <c r="JV348">
        <v>485.063</v>
      </c>
      <c r="JW348">
        <v>491.425</v>
      </c>
      <c r="JX348">
        <v>29.5312</v>
      </c>
      <c r="JY348">
        <v>28.6617</v>
      </c>
      <c r="JZ348">
        <v>30.0003</v>
      </c>
      <c r="KA348">
        <v>28.8795</v>
      </c>
      <c r="KB348">
        <v>28.8782</v>
      </c>
      <c r="KC348">
        <v>34.0634</v>
      </c>
      <c r="KD348">
        <v>21.104</v>
      </c>
      <c r="KE348">
        <v>52.4028</v>
      </c>
      <c r="KF348">
        <v>29.5331</v>
      </c>
      <c r="KG348">
        <v>708.265</v>
      </c>
      <c r="KH348">
        <v>15.8037</v>
      </c>
      <c r="KI348">
        <v>101.942</v>
      </c>
      <c r="KJ348">
        <v>91.5429</v>
      </c>
    </row>
    <row r="349" spans="1:296">
      <c r="A349">
        <v>331</v>
      </c>
      <c r="B349">
        <v>1759082662</v>
      </c>
      <c r="C349">
        <v>9578.900000095367</v>
      </c>
      <c r="D349" t="s">
        <v>1108</v>
      </c>
      <c r="E349" t="s">
        <v>1109</v>
      </c>
      <c r="F349">
        <v>5</v>
      </c>
      <c r="G349" t="s">
        <v>1025</v>
      </c>
      <c r="H349">
        <v>1759082654.214286</v>
      </c>
      <c r="I349">
        <f>(J349)/1000</f>
        <v>0</v>
      </c>
      <c r="J349">
        <f>IF(DO349, AM349, AG349)</f>
        <v>0</v>
      </c>
      <c r="K349">
        <f>IF(DO349, AH349, AF349)</f>
        <v>0</v>
      </c>
      <c r="L349">
        <f>DQ349 - IF(AT349&gt;1, K349*DK349*100.0/(AV349), 0)</f>
        <v>0</v>
      </c>
      <c r="M349">
        <f>((S349-I349/2)*L349-K349)/(S349+I349/2)</f>
        <v>0</v>
      </c>
      <c r="N349">
        <f>M349*(DX349+DY349)/1000.0</f>
        <v>0</v>
      </c>
      <c r="O349">
        <f>(DQ349 - IF(AT349&gt;1, K349*DK349*100.0/(AV349), 0))*(DX349+DY349)/1000.0</f>
        <v>0</v>
      </c>
      <c r="P349">
        <f>2.0/((1/R349-1/Q349)+SIGN(R349)*SQRT((1/R349-1/Q349)*(1/R349-1/Q349) + 4*DL349/((DL349+1)*(DL349+1))*(2*1/R349*1/Q349-1/Q349*1/Q349)))</f>
        <v>0</v>
      </c>
      <c r="Q349">
        <f>IF(LEFT(DM349,1)&lt;&gt;"0",IF(LEFT(DM349,1)="1",3.0,DN349),$D$5+$E$5*(EE349*DX349/($K$5*1000))+$F$5*(EE349*DX349/($K$5*1000))*MAX(MIN(DK349,$J$5),$I$5)*MAX(MIN(DK349,$J$5),$I$5)+$G$5*MAX(MIN(DK349,$J$5),$I$5)*(EE349*DX349/($K$5*1000))+$H$5*(EE349*DX349/($K$5*1000))*(EE349*DX349/($K$5*1000)))</f>
        <v>0</v>
      </c>
      <c r="R349">
        <f>I349*(1000-(1000*0.61365*exp(17.502*V349/(240.97+V349))/(DX349+DY349)+DS349)/2)/(1000*0.61365*exp(17.502*V349/(240.97+V349))/(DX349+DY349)-DS349)</f>
        <v>0</v>
      </c>
      <c r="S349">
        <f>1/((DL349+1)/(P349/1.6)+1/(Q349/1.37)) + DL349/((DL349+1)/(P349/1.6) + DL349/(Q349/1.37))</f>
        <v>0</v>
      </c>
      <c r="T349">
        <f>(DG349*DJ349)</f>
        <v>0</v>
      </c>
      <c r="U349">
        <f>(DZ349+(T349+2*0.95*5.67E-8*(((DZ349+$B$9)+273)^4-(DZ349+273)^4)-44100*I349)/(1.84*29.3*Q349+8*0.95*5.67E-8*(DZ349+273)^3))</f>
        <v>0</v>
      </c>
      <c r="V349">
        <f>($C$9*EA349+$D$9*EB349+$E$9*U349)</f>
        <v>0</v>
      </c>
      <c r="W349">
        <f>0.61365*exp(17.502*V349/(240.97+V349))</f>
        <v>0</v>
      </c>
      <c r="X349">
        <f>(Y349/Z349*100)</f>
        <v>0</v>
      </c>
      <c r="Y349">
        <f>DS349*(DX349+DY349)/1000</f>
        <v>0</v>
      </c>
      <c r="Z349">
        <f>0.61365*exp(17.502*DZ349/(240.97+DZ349))</f>
        <v>0</v>
      </c>
      <c r="AA349">
        <f>(W349-DS349*(DX349+DY349)/1000)</f>
        <v>0</v>
      </c>
      <c r="AB349">
        <f>(-I349*44100)</f>
        <v>0</v>
      </c>
      <c r="AC349">
        <f>2*29.3*Q349*0.92*(DZ349-V349)</f>
        <v>0</v>
      </c>
      <c r="AD349">
        <f>2*0.95*5.67E-8*(((DZ349+$B$9)+273)^4-(V349+273)^4)</f>
        <v>0</v>
      </c>
      <c r="AE349">
        <f>T349+AD349+AB349+AC349</f>
        <v>0</v>
      </c>
      <c r="AF349">
        <f>DW349*AT349*(DR349-DQ349*(1000-AT349*DT349)/(1000-AT349*DS349))/(100*DK349)</f>
        <v>0</v>
      </c>
      <c r="AG349">
        <f>1000*DW349*AT349*(DS349-DT349)/(100*DK349*(1000-AT349*DS349))</f>
        <v>0</v>
      </c>
      <c r="AH349">
        <f>(AI349 - AJ349 - DX349*1E3/(8.314*(DZ349+273.15)) * AL349/DW349 * AK349) * DW349/(100*DK349) * (1000 - DT349)/1000</f>
        <v>0</v>
      </c>
      <c r="AI349">
        <v>701.9840677768981</v>
      </c>
      <c r="AJ349">
        <v>648.8374969696966</v>
      </c>
      <c r="AK349">
        <v>3.328661011083129</v>
      </c>
      <c r="AL349">
        <v>65.0844976434511</v>
      </c>
      <c r="AM349">
        <f>(AO349 - AN349 + DX349*1E3/(8.314*(DZ349+273.15)) * AQ349/DW349 * AP349) * DW349/(100*DK349) * 1000/(1000 - AO349)</f>
        <v>0</v>
      </c>
      <c r="AN349">
        <v>15.76909229333334</v>
      </c>
      <c r="AO349">
        <v>23.7123303030303</v>
      </c>
      <c r="AP349">
        <v>-3.971061706651823E-05</v>
      </c>
      <c r="AQ349">
        <v>105.27</v>
      </c>
      <c r="AR349">
        <v>0</v>
      </c>
      <c r="AS349">
        <v>0</v>
      </c>
      <c r="AT349">
        <f>IF(AR349*$H$15&gt;=AV349,1.0,(AV349/(AV349-AR349*$H$15)))</f>
        <v>0</v>
      </c>
      <c r="AU349">
        <f>(AT349-1)*100</f>
        <v>0</v>
      </c>
      <c r="AV349">
        <f>MAX(0,($B$15+$C$15*EE349)/(1+$D$15*EE349)*DX349/(DZ349+273)*$E$15)</f>
        <v>0</v>
      </c>
      <c r="AW349" t="s">
        <v>437</v>
      </c>
      <c r="AX349" t="s">
        <v>437</v>
      </c>
      <c r="AY349">
        <v>0</v>
      </c>
      <c r="AZ349">
        <v>0</v>
      </c>
      <c r="BA349">
        <f>1-AY349/AZ349</f>
        <v>0</v>
      </c>
      <c r="BB349">
        <v>0</v>
      </c>
      <c r="BC349" t="s">
        <v>437</v>
      </c>
      <c r="BD349" t="s">
        <v>437</v>
      </c>
      <c r="BE349">
        <v>0</v>
      </c>
      <c r="BF349">
        <v>0</v>
      </c>
      <c r="BG349">
        <f>1-BE349/BF349</f>
        <v>0</v>
      </c>
      <c r="BH349">
        <v>0.5</v>
      </c>
      <c r="BI349">
        <f>DH349</f>
        <v>0</v>
      </c>
      <c r="BJ349">
        <f>K349</f>
        <v>0</v>
      </c>
      <c r="BK349">
        <f>BG349*BH349*BI349</f>
        <v>0</v>
      </c>
      <c r="BL349">
        <f>(BJ349-BB349)/BI349</f>
        <v>0</v>
      </c>
      <c r="BM349">
        <f>(AZ349-BF349)/BF349</f>
        <v>0</v>
      </c>
      <c r="BN349">
        <f>AY349/(BA349+AY349/BF349)</f>
        <v>0</v>
      </c>
      <c r="BO349" t="s">
        <v>437</v>
      </c>
      <c r="BP349">
        <v>0</v>
      </c>
      <c r="BQ349">
        <f>IF(BP349&lt;&gt;0, BP349, BN349)</f>
        <v>0</v>
      </c>
      <c r="BR349">
        <f>1-BQ349/BF349</f>
        <v>0</v>
      </c>
      <c r="BS349">
        <f>(BF349-BE349)/(BF349-BQ349)</f>
        <v>0</v>
      </c>
      <c r="BT349">
        <f>(AZ349-BF349)/(AZ349-BQ349)</f>
        <v>0</v>
      </c>
      <c r="BU349">
        <f>(BF349-BE349)/(BF349-AY349)</f>
        <v>0</v>
      </c>
      <c r="BV349">
        <f>(AZ349-BF349)/(AZ349-AY349)</f>
        <v>0</v>
      </c>
      <c r="BW349">
        <f>(BS349*BQ349/BE349)</f>
        <v>0</v>
      </c>
      <c r="BX349">
        <f>(1-BW349)</f>
        <v>0</v>
      </c>
      <c r="DG349">
        <f>$B$13*EF349+$C$13*EG349+$F$13*ER349*(1-EU349)</f>
        <v>0</v>
      </c>
      <c r="DH349">
        <f>DG349*DI349</f>
        <v>0</v>
      </c>
      <c r="DI349">
        <f>($B$13*$D$11+$C$13*$D$11+$F$13*((FE349+EW349)/MAX(FE349+EW349+FF349, 0.1)*$I$11+FF349/MAX(FE349+EW349+FF349, 0.1)*$J$11))/($B$13+$C$13+$F$13)</f>
        <v>0</v>
      </c>
      <c r="DJ349">
        <f>($B$13*$K$11+$C$13*$K$11+$F$13*((FE349+EW349)/MAX(FE349+EW349+FF349, 0.1)*$P$11+FF349/MAX(FE349+EW349+FF349, 0.1)*$Q$11))/($B$13+$C$13+$F$13)</f>
        <v>0</v>
      </c>
      <c r="DK349">
        <v>5.36</v>
      </c>
      <c r="DL349">
        <v>0.5</v>
      </c>
      <c r="DM349" t="s">
        <v>438</v>
      </c>
      <c r="DN349">
        <v>2</v>
      </c>
      <c r="DO349" t="b">
        <v>1</v>
      </c>
      <c r="DP349">
        <v>1759082654.214286</v>
      </c>
      <c r="DQ349">
        <v>610.1563571428571</v>
      </c>
      <c r="DR349">
        <v>674.5103928571427</v>
      </c>
      <c r="DS349">
        <v>23.71706428571428</v>
      </c>
      <c r="DT349">
        <v>15.80443928571429</v>
      </c>
      <c r="DU349">
        <v>610.941107142857</v>
      </c>
      <c r="DV349">
        <v>23.38592142857143</v>
      </c>
      <c r="DW349">
        <v>500.0285</v>
      </c>
      <c r="DX349">
        <v>90.84320714285715</v>
      </c>
      <c r="DY349">
        <v>0.06650013928571427</v>
      </c>
      <c r="DZ349">
        <v>30.25234642857142</v>
      </c>
      <c r="EA349">
        <v>29.99390357142857</v>
      </c>
      <c r="EB349">
        <v>999.9000000000002</v>
      </c>
      <c r="EC349">
        <v>0</v>
      </c>
      <c r="ED349">
        <v>0</v>
      </c>
      <c r="EE349">
        <v>10003.63928571429</v>
      </c>
      <c r="EF349">
        <v>0</v>
      </c>
      <c r="EG349">
        <v>11.11562857142857</v>
      </c>
      <c r="EH349">
        <v>-64.35407857142857</v>
      </c>
      <c r="EI349">
        <v>624.979</v>
      </c>
      <c r="EJ349">
        <v>685.3415357142858</v>
      </c>
      <c r="EK349">
        <v>7.912626428571429</v>
      </c>
      <c r="EL349">
        <v>674.5103928571427</v>
      </c>
      <c r="EM349">
        <v>15.80443928571429</v>
      </c>
      <c r="EN349">
        <v>2.154533928571429</v>
      </c>
      <c r="EO349">
        <v>1.435725357142857</v>
      </c>
      <c r="EP349">
        <v>18.6282</v>
      </c>
      <c r="EQ349">
        <v>12.3003</v>
      </c>
      <c r="ER349">
        <v>1999.988214285714</v>
      </c>
      <c r="ES349">
        <v>0.9800021428571429</v>
      </c>
      <c r="ET349">
        <v>0.01999815714285714</v>
      </c>
      <c r="EU349">
        <v>0</v>
      </c>
      <c r="EV349">
        <v>962.1777857142857</v>
      </c>
      <c r="EW349">
        <v>5.00078</v>
      </c>
      <c r="EX349">
        <v>18612.24285714286</v>
      </c>
      <c r="EY349">
        <v>16379.53571428572</v>
      </c>
      <c r="EZ349">
        <v>39.04885714285714</v>
      </c>
      <c r="FA349">
        <v>39.90164285714285</v>
      </c>
      <c r="FB349">
        <v>39.27428571428571</v>
      </c>
      <c r="FC349">
        <v>39.55539285714285</v>
      </c>
      <c r="FD349">
        <v>40.28992857142856</v>
      </c>
      <c r="FE349">
        <v>1955.088214285715</v>
      </c>
      <c r="FF349">
        <v>39.9</v>
      </c>
      <c r="FG349">
        <v>0</v>
      </c>
      <c r="FH349">
        <v>1759082654</v>
      </c>
      <c r="FI349">
        <v>0</v>
      </c>
      <c r="FJ349">
        <v>962.5652</v>
      </c>
      <c r="FK349">
        <v>70.17984604398086</v>
      </c>
      <c r="FL349">
        <v>1327.792305661417</v>
      </c>
      <c r="FM349">
        <v>18619.668</v>
      </c>
      <c r="FN349">
        <v>15</v>
      </c>
      <c r="FO349">
        <v>0</v>
      </c>
      <c r="FP349" t="s">
        <v>439</v>
      </c>
      <c r="FQ349">
        <v>1746989605.5</v>
      </c>
      <c r="FR349">
        <v>1746989593.5</v>
      </c>
      <c r="FS349">
        <v>0</v>
      </c>
      <c r="FT349">
        <v>-0.274</v>
      </c>
      <c r="FU349">
        <v>-0.002</v>
      </c>
      <c r="FV349">
        <v>2.549</v>
      </c>
      <c r="FW349">
        <v>0.129</v>
      </c>
      <c r="FX349">
        <v>420</v>
      </c>
      <c r="FY349">
        <v>17</v>
      </c>
      <c r="FZ349">
        <v>0.02</v>
      </c>
      <c r="GA349">
        <v>0.04</v>
      </c>
      <c r="GB349">
        <v>-63.965635</v>
      </c>
      <c r="GC349">
        <v>-12.68214484052517</v>
      </c>
      <c r="GD349">
        <v>1.54961485433478</v>
      </c>
      <c r="GE349">
        <v>0</v>
      </c>
      <c r="GF349">
        <v>959.2674411764706</v>
      </c>
      <c r="GG349">
        <v>72.28948815912764</v>
      </c>
      <c r="GH349">
        <v>7.105047084296424</v>
      </c>
      <c r="GI349">
        <v>0</v>
      </c>
      <c r="GJ349">
        <v>7.907841500000001</v>
      </c>
      <c r="GK349">
        <v>0.1585348592870442</v>
      </c>
      <c r="GL349">
        <v>0.0179336926691075</v>
      </c>
      <c r="GM349">
        <v>0</v>
      </c>
      <c r="GN349">
        <v>0</v>
      </c>
      <c r="GO349">
        <v>3</v>
      </c>
      <c r="GP349" t="s">
        <v>458</v>
      </c>
      <c r="GQ349">
        <v>3.10123</v>
      </c>
      <c r="GR349">
        <v>2.72447</v>
      </c>
      <c r="GS349">
        <v>0.119342</v>
      </c>
      <c r="GT349">
        <v>0.127575</v>
      </c>
      <c r="GU349">
        <v>0.107289</v>
      </c>
      <c r="GV349">
        <v>0.081359</v>
      </c>
      <c r="GW349">
        <v>23019.5</v>
      </c>
      <c r="GX349">
        <v>20734.6</v>
      </c>
      <c r="GY349">
        <v>26702</v>
      </c>
      <c r="GZ349">
        <v>23988.3</v>
      </c>
      <c r="HA349">
        <v>38139.3</v>
      </c>
      <c r="HB349">
        <v>32594</v>
      </c>
      <c r="HC349">
        <v>46623.7</v>
      </c>
      <c r="HD349">
        <v>37963.6</v>
      </c>
      <c r="HE349">
        <v>1.87775</v>
      </c>
      <c r="HF349">
        <v>1.86292</v>
      </c>
      <c r="HG349">
        <v>0.079751</v>
      </c>
      <c r="HH349">
        <v>0</v>
      </c>
      <c r="HI349">
        <v>28.6904</v>
      </c>
      <c r="HJ349">
        <v>999.9</v>
      </c>
      <c r="HK349">
        <v>39.4</v>
      </c>
      <c r="HL349">
        <v>31.7</v>
      </c>
      <c r="HM349">
        <v>20.3614</v>
      </c>
      <c r="HN349">
        <v>60.8737</v>
      </c>
      <c r="HO349">
        <v>22.3478</v>
      </c>
      <c r="HP349">
        <v>1</v>
      </c>
      <c r="HQ349">
        <v>0.106905</v>
      </c>
      <c r="HR349">
        <v>-0.904894</v>
      </c>
      <c r="HS349">
        <v>20.2782</v>
      </c>
      <c r="HT349">
        <v>5.20995</v>
      </c>
      <c r="HU349">
        <v>11.9797</v>
      </c>
      <c r="HV349">
        <v>4.9627</v>
      </c>
      <c r="HW349">
        <v>3.2743</v>
      </c>
      <c r="HX349">
        <v>9999</v>
      </c>
      <c r="HY349">
        <v>9999</v>
      </c>
      <c r="HZ349">
        <v>9999</v>
      </c>
      <c r="IA349">
        <v>33.7</v>
      </c>
      <c r="IB349">
        <v>1.86394</v>
      </c>
      <c r="IC349">
        <v>1.86012</v>
      </c>
      <c r="ID349">
        <v>1.85837</v>
      </c>
      <c r="IE349">
        <v>1.85976</v>
      </c>
      <c r="IF349">
        <v>1.85989</v>
      </c>
      <c r="IG349">
        <v>1.85837</v>
      </c>
      <c r="IH349">
        <v>1.85745</v>
      </c>
      <c r="II349">
        <v>1.85242</v>
      </c>
      <c r="IJ349">
        <v>0</v>
      </c>
      <c r="IK349">
        <v>0</v>
      </c>
      <c r="IL349">
        <v>0</v>
      </c>
      <c r="IM349">
        <v>0</v>
      </c>
      <c r="IN349" t="s">
        <v>441</v>
      </c>
      <c r="IO349" t="s">
        <v>442</v>
      </c>
      <c r="IP349" t="s">
        <v>443</v>
      </c>
      <c r="IQ349" t="s">
        <v>443</v>
      </c>
      <c r="IR349" t="s">
        <v>443</v>
      </c>
      <c r="IS349" t="s">
        <v>443</v>
      </c>
      <c r="IT349">
        <v>0</v>
      </c>
      <c r="IU349">
        <v>100</v>
      </c>
      <c r="IV349">
        <v>100</v>
      </c>
      <c r="IW349">
        <v>-0.766</v>
      </c>
      <c r="IX349">
        <v>0.331</v>
      </c>
      <c r="IY349">
        <v>-0.819046093373875</v>
      </c>
      <c r="IZ349">
        <v>-0.0008311593448893811</v>
      </c>
      <c r="JA349">
        <v>1.768286430498992E-06</v>
      </c>
      <c r="JB349">
        <v>-5.176383660599935E-10</v>
      </c>
      <c r="JC349">
        <v>0.01793090377665582</v>
      </c>
      <c r="JD349">
        <v>0.002652576625932546</v>
      </c>
      <c r="JE349">
        <v>0.0004569377311329863</v>
      </c>
      <c r="JF349">
        <v>1.003524486243527E-07</v>
      </c>
      <c r="JG349">
        <v>2</v>
      </c>
      <c r="JH349">
        <v>1975</v>
      </c>
      <c r="JI349">
        <v>1</v>
      </c>
      <c r="JJ349">
        <v>26</v>
      </c>
      <c r="JK349">
        <v>201550.9</v>
      </c>
      <c r="JL349">
        <v>201551.1</v>
      </c>
      <c r="JM349">
        <v>1.72852</v>
      </c>
      <c r="JN349">
        <v>2.6355</v>
      </c>
      <c r="JO349">
        <v>1.49658</v>
      </c>
      <c r="JP349">
        <v>2.34375</v>
      </c>
      <c r="JQ349">
        <v>1.54907</v>
      </c>
      <c r="JR349">
        <v>2.34741</v>
      </c>
      <c r="JS349">
        <v>35.8944</v>
      </c>
      <c r="JT349">
        <v>24.1751</v>
      </c>
      <c r="JU349">
        <v>18</v>
      </c>
      <c r="JV349">
        <v>485.58</v>
      </c>
      <c r="JW349">
        <v>491.113</v>
      </c>
      <c r="JX349">
        <v>29.5337</v>
      </c>
      <c r="JY349">
        <v>28.6635</v>
      </c>
      <c r="JZ349">
        <v>30.0002</v>
      </c>
      <c r="KA349">
        <v>28.8803</v>
      </c>
      <c r="KB349">
        <v>28.8783</v>
      </c>
      <c r="KC349">
        <v>34.7094</v>
      </c>
      <c r="KD349">
        <v>21.104</v>
      </c>
      <c r="KE349">
        <v>52.4028</v>
      </c>
      <c r="KF349">
        <v>29.5423</v>
      </c>
      <c r="KG349">
        <v>721.655</v>
      </c>
      <c r="KH349">
        <v>15.8021</v>
      </c>
      <c r="KI349">
        <v>101.942</v>
      </c>
      <c r="KJ349">
        <v>91.5432</v>
      </c>
    </row>
    <row r="350" spans="1:296">
      <c r="A350">
        <v>332</v>
      </c>
      <c r="B350">
        <v>1759082667</v>
      </c>
      <c r="C350">
        <v>9583.900000095367</v>
      </c>
      <c r="D350" t="s">
        <v>1110</v>
      </c>
      <c r="E350" t="s">
        <v>1111</v>
      </c>
      <c r="F350">
        <v>5</v>
      </c>
      <c r="G350" t="s">
        <v>1025</v>
      </c>
      <c r="H350">
        <v>1759082659.5</v>
      </c>
      <c r="I350">
        <f>(J350)/1000</f>
        <v>0</v>
      </c>
      <c r="J350">
        <f>IF(DO350, AM350, AG350)</f>
        <v>0</v>
      </c>
      <c r="K350">
        <f>IF(DO350, AH350, AF350)</f>
        <v>0</v>
      </c>
      <c r="L350">
        <f>DQ350 - IF(AT350&gt;1, K350*DK350*100.0/(AV350), 0)</f>
        <v>0</v>
      </c>
      <c r="M350">
        <f>((S350-I350/2)*L350-K350)/(S350+I350/2)</f>
        <v>0</v>
      </c>
      <c r="N350">
        <f>M350*(DX350+DY350)/1000.0</f>
        <v>0</v>
      </c>
      <c r="O350">
        <f>(DQ350 - IF(AT350&gt;1, K350*DK350*100.0/(AV350), 0))*(DX350+DY350)/1000.0</f>
        <v>0</v>
      </c>
      <c r="P350">
        <f>2.0/((1/R350-1/Q350)+SIGN(R350)*SQRT((1/R350-1/Q350)*(1/R350-1/Q350) + 4*DL350/((DL350+1)*(DL350+1))*(2*1/R350*1/Q350-1/Q350*1/Q350)))</f>
        <v>0</v>
      </c>
      <c r="Q350">
        <f>IF(LEFT(DM350,1)&lt;&gt;"0",IF(LEFT(DM350,1)="1",3.0,DN350),$D$5+$E$5*(EE350*DX350/($K$5*1000))+$F$5*(EE350*DX350/($K$5*1000))*MAX(MIN(DK350,$J$5),$I$5)*MAX(MIN(DK350,$J$5),$I$5)+$G$5*MAX(MIN(DK350,$J$5),$I$5)*(EE350*DX350/($K$5*1000))+$H$5*(EE350*DX350/($K$5*1000))*(EE350*DX350/($K$5*1000)))</f>
        <v>0</v>
      </c>
      <c r="R350">
        <f>I350*(1000-(1000*0.61365*exp(17.502*V350/(240.97+V350))/(DX350+DY350)+DS350)/2)/(1000*0.61365*exp(17.502*V350/(240.97+V350))/(DX350+DY350)-DS350)</f>
        <v>0</v>
      </c>
      <c r="S350">
        <f>1/((DL350+1)/(P350/1.6)+1/(Q350/1.37)) + DL350/((DL350+1)/(P350/1.6) + DL350/(Q350/1.37))</f>
        <v>0</v>
      </c>
      <c r="T350">
        <f>(DG350*DJ350)</f>
        <v>0</v>
      </c>
      <c r="U350">
        <f>(DZ350+(T350+2*0.95*5.67E-8*(((DZ350+$B$9)+273)^4-(DZ350+273)^4)-44100*I350)/(1.84*29.3*Q350+8*0.95*5.67E-8*(DZ350+273)^3))</f>
        <v>0</v>
      </c>
      <c r="V350">
        <f>($C$9*EA350+$D$9*EB350+$E$9*U350)</f>
        <v>0</v>
      </c>
      <c r="W350">
        <f>0.61365*exp(17.502*V350/(240.97+V350))</f>
        <v>0</v>
      </c>
      <c r="X350">
        <f>(Y350/Z350*100)</f>
        <v>0</v>
      </c>
      <c r="Y350">
        <f>DS350*(DX350+DY350)/1000</f>
        <v>0</v>
      </c>
      <c r="Z350">
        <f>0.61365*exp(17.502*DZ350/(240.97+DZ350))</f>
        <v>0</v>
      </c>
      <c r="AA350">
        <f>(W350-DS350*(DX350+DY350)/1000)</f>
        <v>0</v>
      </c>
      <c r="AB350">
        <f>(-I350*44100)</f>
        <v>0</v>
      </c>
      <c r="AC350">
        <f>2*29.3*Q350*0.92*(DZ350-V350)</f>
        <v>0</v>
      </c>
      <c r="AD350">
        <f>2*0.95*5.67E-8*(((DZ350+$B$9)+273)^4-(V350+273)^4)</f>
        <v>0</v>
      </c>
      <c r="AE350">
        <f>T350+AD350+AB350+AC350</f>
        <v>0</v>
      </c>
      <c r="AF350">
        <f>DW350*AT350*(DR350-DQ350*(1000-AT350*DT350)/(1000-AT350*DS350))/(100*DK350)</f>
        <v>0</v>
      </c>
      <c r="AG350">
        <f>1000*DW350*AT350*(DS350-DT350)/(100*DK350*(1000-AT350*DS350))</f>
        <v>0</v>
      </c>
      <c r="AH350">
        <f>(AI350 - AJ350 - DX350*1E3/(8.314*(DZ350+273.15)) * AL350/DW350 * AK350) * DW350/(100*DK350) * (1000 - DT350)/1000</f>
        <v>0</v>
      </c>
      <c r="AI350">
        <v>718.8095611287475</v>
      </c>
      <c r="AJ350">
        <v>665.2758121212119</v>
      </c>
      <c r="AK350">
        <v>3.280195746647979</v>
      </c>
      <c r="AL350">
        <v>65.0844976434511</v>
      </c>
      <c r="AM350">
        <f>(AO350 - AN350 + DX350*1E3/(8.314*(DZ350+273.15)) * AQ350/DW350 * AP350) * DW350/(100*DK350) * 1000/(1000 - AO350)</f>
        <v>0</v>
      </c>
      <c r="AN350">
        <v>15.76797149333333</v>
      </c>
      <c r="AO350">
        <v>23.7192896969697</v>
      </c>
      <c r="AP350">
        <v>4.195048701288223E-05</v>
      </c>
      <c r="AQ350">
        <v>105.27</v>
      </c>
      <c r="AR350">
        <v>0</v>
      </c>
      <c r="AS350">
        <v>0</v>
      </c>
      <c r="AT350">
        <f>IF(AR350*$H$15&gt;=AV350,1.0,(AV350/(AV350-AR350*$H$15)))</f>
        <v>0</v>
      </c>
      <c r="AU350">
        <f>(AT350-1)*100</f>
        <v>0</v>
      </c>
      <c r="AV350">
        <f>MAX(0,($B$15+$C$15*EE350)/(1+$D$15*EE350)*DX350/(DZ350+273)*$E$15)</f>
        <v>0</v>
      </c>
      <c r="AW350" t="s">
        <v>437</v>
      </c>
      <c r="AX350" t="s">
        <v>437</v>
      </c>
      <c r="AY350">
        <v>0</v>
      </c>
      <c r="AZ350">
        <v>0</v>
      </c>
      <c r="BA350">
        <f>1-AY350/AZ350</f>
        <v>0</v>
      </c>
      <c r="BB350">
        <v>0</v>
      </c>
      <c r="BC350" t="s">
        <v>437</v>
      </c>
      <c r="BD350" t="s">
        <v>437</v>
      </c>
      <c r="BE350">
        <v>0</v>
      </c>
      <c r="BF350">
        <v>0</v>
      </c>
      <c r="BG350">
        <f>1-BE350/BF350</f>
        <v>0</v>
      </c>
      <c r="BH350">
        <v>0.5</v>
      </c>
      <c r="BI350">
        <f>DH350</f>
        <v>0</v>
      </c>
      <c r="BJ350">
        <f>K350</f>
        <v>0</v>
      </c>
      <c r="BK350">
        <f>BG350*BH350*BI350</f>
        <v>0</v>
      </c>
      <c r="BL350">
        <f>(BJ350-BB350)/BI350</f>
        <v>0</v>
      </c>
      <c r="BM350">
        <f>(AZ350-BF350)/BF350</f>
        <v>0</v>
      </c>
      <c r="BN350">
        <f>AY350/(BA350+AY350/BF350)</f>
        <v>0</v>
      </c>
      <c r="BO350" t="s">
        <v>437</v>
      </c>
      <c r="BP350">
        <v>0</v>
      </c>
      <c r="BQ350">
        <f>IF(BP350&lt;&gt;0, BP350, BN350)</f>
        <v>0</v>
      </c>
      <c r="BR350">
        <f>1-BQ350/BF350</f>
        <v>0</v>
      </c>
      <c r="BS350">
        <f>(BF350-BE350)/(BF350-BQ350)</f>
        <v>0</v>
      </c>
      <c r="BT350">
        <f>(AZ350-BF350)/(AZ350-BQ350)</f>
        <v>0</v>
      </c>
      <c r="BU350">
        <f>(BF350-BE350)/(BF350-AY350)</f>
        <v>0</v>
      </c>
      <c r="BV350">
        <f>(AZ350-BF350)/(AZ350-AY350)</f>
        <v>0</v>
      </c>
      <c r="BW350">
        <f>(BS350*BQ350/BE350)</f>
        <v>0</v>
      </c>
      <c r="BX350">
        <f>(1-BW350)</f>
        <v>0</v>
      </c>
      <c r="DG350">
        <f>$B$13*EF350+$C$13*EG350+$F$13*ER350*(1-EU350)</f>
        <v>0</v>
      </c>
      <c r="DH350">
        <f>DG350*DI350</f>
        <v>0</v>
      </c>
      <c r="DI350">
        <f>($B$13*$D$11+$C$13*$D$11+$F$13*((FE350+EW350)/MAX(FE350+EW350+FF350, 0.1)*$I$11+FF350/MAX(FE350+EW350+FF350, 0.1)*$J$11))/($B$13+$C$13+$F$13)</f>
        <v>0</v>
      </c>
      <c r="DJ350">
        <f>($B$13*$K$11+$C$13*$K$11+$F$13*((FE350+EW350)/MAX(FE350+EW350+FF350, 0.1)*$P$11+FF350/MAX(FE350+EW350+FF350, 0.1)*$Q$11))/($B$13+$C$13+$F$13)</f>
        <v>0</v>
      </c>
      <c r="DK350">
        <v>5.36</v>
      </c>
      <c r="DL350">
        <v>0.5</v>
      </c>
      <c r="DM350" t="s">
        <v>438</v>
      </c>
      <c r="DN350">
        <v>2</v>
      </c>
      <c r="DO350" t="b">
        <v>1</v>
      </c>
      <c r="DP350">
        <v>1759082659.5</v>
      </c>
      <c r="DQ350">
        <v>626.9694814814816</v>
      </c>
      <c r="DR350">
        <v>692.6062222222223</v>
      </c>
      <c r="DS350">
        <v>23.71691851851852</v>
      </c>
      <c r="DT350">
        <v>15.78671851851852</v>
      </c>
      <c r="DU350">
        <v>627.7414444444445</v>
      </c>
      <c r="DV350">
        <v>23.38577777777778</v>
      </c>
      <c r="DW350">
        <v>499.9874444444445</v>
      </c>
      <c r="DX350">
        <v>90.84302592592593</v>
      </c>
      <c r="DY350">
        <v>0.0666534962962963</v>
      </c>
      <c r="DZ350">
        <v>30.24485555555555</v>
      </c>
      <c r="EA350">
        <v>29.98996666666667</v>
      </c>
      <c r="EB350">
        <v>999.9000000000001</v>
      </c>
      <c r="EC350">
        <v>0</v>
      </c>
      <c r="ED350">
        <v>0</v>
      </c>
      <c r="EE350">
        <v>9982.760370370372</v>
      </c>
      <c r="EF350">
        <v>0</v>
      </c>
      <c r="EG350">
        <v>11.11592222222222</v>
      </c>
      <c r="EH350">
        <v>-65.63672962962963</v>
      </c>
      <c r="EI350">
        <v>642.2005555555556</v>
      </c>
      <c r="EJ350">
        <v>703.7152592592591</v>
      </c>
      <c r="EK350">
        <v>7.930202592592592</v>
      </c>
      <c r="EL350">
        <v>692.6062222222223</v>
      </c>
      <c r="EM350">
        <v>15.78671851851852</v>
      </c>
      <c r="EN350">
        <v>2.154517037037037</v>
      </c>
      <c r="EO350">
        <v>1.434112962962963</v>
      </c>
      <c r="EP350">
        <v>18.62807777777778</v>
      </c>
      <c r="EQ350">
        <v>12.28320370370371</v>
      </c>
      <c r="ER350">
        <v>1999.998888888889</v>
      </c>
      <c r="ES350">
        <v>0.9800021111111112</v>
      </c>
      <c r="ET350">
        <v>0.01999818888888889</v>
      </c>
      <c r="EU350">
        <v>0</v>
      </c>
      <c r="EV350">
        <v>968.373</v>
      </c>
      <c r="EW350">
        <v>5.00078</v>
      </c>
      <c r="EX350">
        <v>18729.3</v>
      </c>
      <c r="EY350">
        <v>16379.62592592592</v>
      </c>
      <c r="EZ350">
        <v>39.06225925925926</v>
      </c>
      <c r="FA350">
        <v>39.90492592592592</v>
      </c>
      <c r="FB350">
        <v>39.29837037037036</v>
      </c>
      <c r="FC350">
        <v>39.57137037037037</v>
      </c>
      <c r="FD350">
        <v>40.29607407407407</v>
      </c>
      <c r="FE350">
        <v>1955.098888888889</v>
      </c>
      <c r="FF350">
        <v>39.9</v>
      </c>
      <c r="FG350">
        <v>0</v>
      </c>
      <c r="FH350">
        <v>1759082659.4</v>
      </c>
      <c r="FI350">
        <v>0</v>
      </c>
      <c r="FJ350">
        <v>968.5278076923076</v>
      </c>
      <c r="FK350">
        <v>68.25938460029569</v>
      </c>
      <c r="FL350">
        <v>1311.7606836737</v>
      </c>
      <c r="FM350">
        <v>18732.5</v>
      </c>
      <c r="FN350">
        <v>15</v>
      </c>
      <c r="FO350">
        <v>0</v>
      </c>
      <c r="FP350" t="s">
        <v>439</v>
      </c>
      <c r="FQ350">
        <v>1746989605.5</v>
      </c>
      <c r="FR350">
        <v>1746989593.5</v>
      </c>
      <c r="FS350">
        <v>0</v>
      </c>
      <c r="FT350">
        <v>-0.274</v>
      </c>
      <c r="FU350">
        <v>-0.002</v>
      </c>
      <c r="FV350">
        <v>2.549</v>
      </c>
      <c r="FW350">
        <v>0.129</v>
      </c>
      <c r="FX350">
        <v>420</v>
      </c>
      <c r="FY350">
        <v>17</v>
      </c>
      <c r="FZ350">
        <v>0.02</v>
      </c>
      <c r="GA350">
        <v>0.04</v>
      </c>
      <c r="GB350">
        <v>-64.8641875</v>
      </c>
      <c r="GC350">
        <v>-14.52712232645384</v>
      </c>
      <c r="GD350">
        <v>1.466057691256981</v>
      </c>
      <c r="GE350">
        <v>0</v>
      </c>
      <c r="GF350">
        <v>965.0136470588235</v>
      </c>
      <c r="GG350">
        <v>69.96433918939144</v>
      </c>
      <c r="GH350">
        <v>6.871388873575926</v>
      </c>
      <c r="GI350">
        <v>0</v>
      </c>
      <c r="GJ350">
        <v>7.9213655</v>
      </c>
      <c r="GK350">
        <v>0.220189643527193</v>
      </c>
      <c r="GL350">
        <v>0.02233889253633671</v>
      </c>
      <c r="GM350">
        <v>0</v>
      </c>
      <c r="GN350">
        <v>0</v>
      </c>
      <c r="GO350">
        <v>3</v>
      </c>
      <c r="GP350" t="s">
        <v>458</v>
      </c>
      <c r="GQ350">
        <v>3.10086</v>
      </c>
      <c r="GR350">
        <v>2.7251</v>
      </c>
      <c r="GS350">
        <v>0.121417</v>
      </c>
      <c r="GT350">
        <v>0.129661</v>
      </c>
      <c r="GU350">
        <v>0.107311</v>
      </c>
      <c r="GV350">
        <v>0.0813614</v>
      </c>
      <c r="GW350">
        <v>22964.9</v>
      </c>
      <c r="GX350">
        <v>20684.9</v>
      </c>
      <c r="GY350">
        <v>26701.6</v>
      </c>
      <c r="GZ350">
        <v>23988.1</v>
      </c>
      <c r="HA350">
        <v>38138.5</v>
      </c>
      <c r="HB350">
        <v>32593.9</v>
      </c>
      <c r="HC350">
        <v>46623.6</v>
      </c>
      <c r="HD350">
        <v>37963.3</v>
      </c>
      <c r="HE350">
        <v>1.8771</v>
      </c>
      <c r="HF350">
        <v>1.86335</v>
      </c>
      <c r="HG350">
        <v>0.0790097</v>
      </c>
      <c r="HH350">
        <v>0</v>
      </c>
      <c r="HI350">
        <v>28.694</v>
      </c>
      <c r="HJ350">
        <v>999.9</v>
      </c>
      <c r="HK350">
        <v>39.4</v>
      </c>
      <c r="HL350">
        <v>31.7</v>
      </c>
      <c r="HM350">
        <v>20.3611</v>
      </c>
      <c r="HN350">
        <v>61.0037</v>
      </c>
      <c r="HO350">
        <v>22.492</v>
      </c>
      <c r="HP350">
        <v>1</v>
      </c>
      <c r="HQ350">
        <v>0.106944</v>
      </c>
      <c r="HR350">
        <v>-0.924725</v>
      </c>
      <c r="HS350">
        <v>20.2781</v>
      </c>
      <c r="HT350">
        <v>5.2107</v>
      </c>
      <c r="HU350">
        <v>11.9793</v>
      </c>
      <c r="HV350">
        <v>4.96295</v>
      </c>
      <c r="HW350">
        <v>3.27425</v>
      </c>
      <c r="HX350">
        <v>9999</v>
      </c>
      <c r="HY350">
        <v>9999</v>
      </c>
      <c r="HZ350">
        <v>9999</v>
      </c>
      <c r="IA350">
        <v>33.7</v>
      </c>
      <c r="IB350">
        <v>1.86395</v>
      </c>
      <c r="IC350">
        <v>1.86012</v>
      </c>
      <c r="ID350">
        <v>1.85837</v>
      </c>
      <c r="IE350">
        <v>1.85975</v>
      </c>
      <c r="IF350">
        <v>1.85989</v>
      </c>
      <c r="IG350">
        <v>1.85837</v>
      </c>
      <c r="IH350">
        <v>1.85744</v>
      </c>
      <c r="II350">
        <v>1.85241</v>
      </c>
      <c r="IJ350">
        <v>0</v>
      </c>
      <c r="IK350">
        <v>0</v>
      </c>
      <c r="IL350">
        <v>0</v>
      </c>
      <c r="IM350">
        <v>0</v>
      </c>
      <c r="IN350" t="s">
        <v>441</v>
      </c>
      <c r="IO350" t="s">
        <v>442</v>
      </c>
      <c r="IP350" t="s">
        <v>443</v>
      </c>
      <c r="IQ350" t="s">
        <v>443</v>
      </c>
      <c r="IR350" t="s">
        <v>443</v>
      </c>
      <c r="IS350" t="s">
        <v>443</v>
      </c>
      <c r="IT350">
        <v>0</v>
      </c>
      <c r="IU350">
        <v>100</v>
      </c>
      <c r="IV350">
        <v>100</v>
      </c>
      <c r="IW350">
        <v>-0.752</v>
      </c>
      <c r="IX350">
        <v>0.3312</v>
      </c>
      <c r="IY350">
        <v>-0.819046093373875</v>
      </c>
      <c r="IZ350">
        <v>-0.0008311593448893811</v>
      </c>
      <c r="JA350">
        <v>1.768286430498992E-06</v>
      </c>
      <c r="JB350">
        <v>-5.176383660599935E-10</v>
      </c>
      <c r="JC350">
        <v>0.01793090377665582</v>
      </c>
      <c r="JD350">
        <v>0.002652576625932546</v>
      </c>
      <c r="JE350">
        <v>0.0004569377311329863</v>
      </c>
      <c r="JF350">
        <v>1.003524486243527E-07</v>
      </c>
      <c r="JG350">
        <v>2</v>
      </c>
      <c r="JH350">
        <v>1975</v>
      </c>
      <c r="JI350">
        <v>1</v>
      </c>
      <c r="JJ350">
        <v>26</v>
      </c>
      <c r="JK350">
        <v>201551</v>
      </c>
      <c r="JL350">
        <v>201551.2</v>
      </c>
      <c r="JM350">
        <v>1.76392</v>
      </c>
      <c r="JN350">
        <v>2.62451</v>
      </c>
      <c r="JO350">
        <v>1.49658</v>
      </c>
      <c r="JP350">
        <v>2.34375</v>
      </c>
      <c r="JQ350">
        <v>1.54907</v>
      </c>
      <c r="JR350">
        <v>2.47192</v>
      </c>
      <c r="JS350">
        <v>35.8944</v>
      </c>
      <c r="JT350">
        <v>24.1751</v>
      </c>
      <c r="JU350">
        <v>18</v>
      </c>
      <c r="JV350">
        <v>485.212</v>
      </c>
      <c r="JW350">
        <v>491.413</v>
      </c>
      <c r="JX350">
        <v>29.5407</v>
      </c>
      <c r="JY350">
        <v>28.6658</v>
      </c>
      <c r="JZ350">
        <v>30.0002</v>
      </c>
      <c r="KA350">
        <v>28.882</v>
      </c>
      <c r="KB350">
        <v>28.8807</v>
      </c>
      <c r="KC350">
        <v>35.4079</v>
      </c>
      <c r="KD350">
        <v>21.104</v>
      </c>
      <c r="KE350">
        <v>52.4028</v>
      </c>
      <c r="KF350">
        <v>29.5519</v>
      </c>
      <c r="KG350">
        <v>741.6950000000001</v>
      </c>
      <c r="KH350">
        <v>15.7892</v>
      </c>
      <c r="KI350">
        <v>101.941</v>
      </c>
      <c r="KJ350">
        <v>91.54259999999999</v>
      </c>
    </row>
    <row r="351" spans="1:296">
      <c r="A351">
        <v>333</v>
      </c>
      <c r="B351">
        <v>1759082672</v>
      </c>
      <c r="C351">
        <v>9588.900000095367</v>
      </c>
      <c r="D351" t="s">
        <v>1112</v>
      </c>
      <c r="E351" t="s">
        <v>1113</v>
      </c>
      <c r="F351">
        <v>5</v>
      </c>
      <c r="G351" t="s">
        <v>1025</v>
      </c>
      <c r="H351">
        <v>1759082664.214286</v>
      </c>
      <c r="I351">
        <f>(J351)/1000</f>
        <v>0</v>
      </c>
      <c r="J351">
        <f>IF(DO351, AM351, AG351)</f>
        <v>0</v>
      </c>
      <c r="K351">
        <f>IF(DO351, AH351, AF351)</f>
        <v>0</v>
      </c>
      <c r="L351">
        <f>DQ351 - IF(AT351&gt;1, K351*DK351*100.0/(AV351), 0)</f>
        <v>0</v>
      </c>
      <c r="M351">
        <f>((S351-I351/2)*L351-K351)/(S351+I351/2)</f>
        <v>0</v>
      </c>
      <c r="N351">
        <f>M351*(DX351+DY351)/1000.0</f>
        <v>0</v>
      </c>
      <c r="O351">
        <f>(DQ351 - IF(AT351&gt;1, K351*DK351*100.0/(AV351), 0))*(DX351+DY351)/1000.0</f>
        <v>0</v>
      </c>
      <c r="P351">
        <f>2.0/((1/R351-1/Q351)+SIGN(R351)*SQRT((1/R351-1/Q351)*(1/R351-1/Q351) + 4*DL351/((DL351+1)*(DL351+1))*(2*1/R351*1/Q351-1/Q351*1/Q351)))</f>
        <v>0</v>
      </c>
      <c r="Q351">
        <f>IF(LEFT(DM351,1)&lt;&gt;"0",IF(LEFT(DM351,1)="1",3.0,DN351),$D$5+$E$5*(EE351*DX351/($K$5*1000))+$F$5*(EE351*DX351/($K$5*1000))*MAX(MIN(DK351,$J$5),$I$5)*MAX(MIN(DK351,$J$5),$I$5)+$G$5*MAX(MIN(DK351,$J$5),$I$5)*(EE351*DX351/($K$5*1000))+$H$5*(EE351*DX351/($K$5*1000))*(EE351*DX351/($K$5*1000)))</f>
        <v>0</v>
      </c>
      <c r="R351">
        <f>I351*(1000-(1000*0.61365*exp(17.502*V351/(240.97+V351))/(DX351+DY351)+DS351)/2)/(1000*0.61365*exp(17.502*V351/(240.97+V351))/(DX351+DY351)-DS351)</f>
        <v>0</v>
      </c>
      <c r="S351">
        <f>1/((DL351+1)/(P351/1.6)+1/(Q351/1.37)) + DL351/((DL351+1)/(P351/1.6) + DL351/(Q351/1.37))</f>
        <v>0</v>
      </c>
      <c r="T351">
        <f>(DG351*DJ351)</f>
        <v>0</v>
      </c>
      <c r="U351">
        <f>(DZ351+(T351+2*0.95*5.67E-8*(((DZ351+$B$9)+273)^4-(DZ351+273)^4)-44100*I351)/(1.84*29.3*Q351+8*0.95*5.67E-8*(DZ351+273)^3))</f>
        <v>0</v>
      </c>
      <c r="V351">
        <f>($C$9*EA351+$D$9*EB351+$E$9*U351)</f>
        <v>0</v>
      </c>
      <c r="W351">
        <f>0.61365*exp(17.502*V351/(240.97+V351))</f>
        <v>0</v>
      </c>
      <c r="X351">
        <f>(Y351/Z351*100)</f>
        <v>0</v>
      </c>
      <c r="Y351">
        <f>DS351*(DX351+DY351)/1000</f>
        <v>0</v>
      </c>
      <c r="Z351">
        <f>0.61365*exp(17.502*DZ351/(240.97+DZ351))</f>
        <v>0</v>
      </c>
      <c r="AA351">
        <f>(W351-DS351*(DX351+DY351)/1000)</f>
        <v>0</v>
      </c>
      <c r="AB351">
        <f>(-I351*44100)</f>
        <v>0</v>
      </c>
      <c r="AC351">
        <f>2*29.3*Q351*0.92*(DZ351-V351)</f>
        <v>0</v>
      </c>
      <c r="AD351">
        <f>2*0.95*5.67E-8*(((DZ351+$B$9)+273)^4-(V351+273)^4)</f>
        <v>0</v>
      </c>
      <c r="AE351">
        <f>T351+AD351+AB351+AC351</f>
        <v>0</v>
      </c>
      <c r="AF351">
        <f>DW351*AT351*(DR351-DQ351*(1000-AT351*DT351)/(1000-AT351*DS351))/(100*DK351)</f>
        <v>0</v>
      </c>
      <c r="AG351">
        <f>1000*DW351*AT351*(DS351-DT351)/(100*DK351*(1000-AT351*DS351))</f>
        <v>0</v>
      </c>
      <c r="AH351">
        <f>(AI351 - AJ351 - DX351*1E3/(8.314*(DZ351+273.15)) * AL351/DW351 * AK351) * DW351/(100*DK351) * (1000 - DT351)/1000</f>
        <v>0</v>
      </c>
      <c r="AI351">
        <v>736.6596973693715</v>
      </c>
      <c r="AJ351">
        <v>682.0886969696969</v>
      </c>
      <c r="AK351">
        <v>3.380125794535153</v>
      </c>
      <c r="AL351">
        <v>65.0844976434511</v>
      </c>
      <c r="AM351">
        <f>(AO351 - AN351 + DX351*1E3/(8.314*(DZ351+273.15)) * AQ351/DW351 * AP351) * DW351/(100*DK351) * 1000/(1000 - AO351)</f>
        <v>0</v>
      </c>
      <c r="AN351">
        <v>15.76698789333334</v>
      </c>
      <c r="AO351">
        <v>23.71814606060605</v>
      </c>
      <c r="AP351">
        <v>-1.687433339818967E-06</v>
      </c>
      <c r="AQ351">
        <v>105.27</v>
      </c>
      <c r="AR351">
        <v>0</v>
      </c>
      <c r="AS351">
        <v>0</v>
      </c>
      <c r="AT351">
        <f>IF(AR351*$H$15&gt;=AV351,1.0,(AV351/(AV351-AR351*$H$15)))</f>
        <v>0</v>
      </c>
      <c r="AU351">
        <f>(AT351-1)*100</f>
        <v>0</v>
      </c>
      <c r="AV351">
        <f>MAX(0,($B$15+$C$15*EE351)/(1+$D$15*EE351)*DX351/(DZ351+273)*$E$15)</f>
        <v>0</v>
      </c>
      <c r="AW351" t="s">
        <v>437</v>
      </c>
      <c r="AX351" t="s">
        <v>437</v>
      </c>
      <c r="AY351">
        <v>0</v>
      </c>
      <c r="AZ351">
        <v>0</v>
      </c>
      <c r="BA351">
        <f>1-AY351/AZ351</f>
        <v>0</v>
      </c>
      <c r="BB351">
        <v>0</v>
      </c>
      <c r="BC351" t="s">
        <v>437</v>
      </c>
      <c r="BD351" t="s">
        <v>437</v>
      </c>
      <c r="BE351">
        <v>0</v>
      </c>
      <c r="BF351">
        <v>0</v>
      </c>
      <c r="BG351">
        <f>1-BE351/BF351</f>
        <v>0</v>
      </c>
      <c r="BH351">
        <v>0.5</v>
      </c>
      <c r="BI351">
        <f>DH351</f>
        <v>0</v>
      </c>
      <c r="BJ351">
        <f>K351</f>
        <v>0</v>
      </c>
      <c r="BK351">
        <f>BG351*BH351*BI351</f>
        <v>0</v>
      </c>
      <c r="BL351">
        <f>(BJ351-BB351)/BI351</f>
        <v>0</v>
      </c>
      <c r="BM351">
        <f>(AZ351-BF351)/BF351</f>
        <v>0</v>
      </c>
      <c r="BN351">
        <f>AY351/(BA351+AY351/BF351)</f>
        <v>0</v>
      </c>
      <c r="BO351" t="s">
        <v>437</v>
      </c>
      <c r="BP351">
        <v>0</v>
      </c>
      <c r="BQ351">
        <f>IF(BP351&lt;&gt;0, BP351, BN351)</f>
        <v>0</v>
      </c>
      <c r="BR351">
        <f>1-BQ351/BF351</f>
        <v>0</v>
      </c>
      <c r="BS351">
        <f>(BF351-BE351)/(BF351-BQ351)</f>
        <v>0</v>
      </c>
      <c r="BT351">
        <f>(AZ351-BF351)/(AZ351-BQ351)</f>
        <v>0</v>
      </c>
      <c r="BU351">
        <f>(BF351-BE351)/(BF351-AY351)</f>
        <v>0</v>
      </c>
      <c r="BV351">
        <f>(AZ351-BF351)/(AZ351-AY351)</f>
        <v>0</v>
      </c>
      <c r="BW351">
        <f>(BS351*BQ351/BE351)</f>
        <v>0</v>
      </c>
      <c r="BX351">
        <f>(1-BW351)</f>
        <v>0</v>
      </c>
      <c r="DG351">
        <f>$B$13*EF351+$C$13*EG351+$F$13*ER351*(1-EU351)</f>
        <v>0</v>
      </c>
      <c r="DH351">
        <f>DG351*DI351</f>
        <v>0</v>
      </c>
      <c r="DI351">
        <f>($B$13*$D$11+$C$13*$D$11+$F$13*((FE351+EW351)/MAX(FE351+EW351+FF351, 0.1)*$I$11+FF351/MAX(FE351+EW351+FF351, 0.1)*$J$11))/($B$13+$C$13+$F$13)</f>
        <v>0</v>
      </c>
      <c r="DJ351">
        <f>($B$13*$K$11+$C$13*$K$11+$F$13*((FE351+EW351)/MAX(FE351+EW351+FF351, 0.1)*$P$11+FF351/MAX(FE351+EW351+FF351, 0.1)*$Q$11))/($B$13+$C$13+$F$13)</f>
        <v>0</v>
      </c>
      <c r="DK351">
        <v>5.36</v>
      </c>
      <c r="DL351">
        <v>0.5</v>
      </c>
      <c r="DM351" t="s">
        <v>438</v>
      </c>
      <c r="DN351">
        <v>2</v>
      </c>
      <c r="DO351" t="b">
        <v>1</v>
      </c>
      <c r="DP351">
        <v>1759082664.214286</v>
      </c>
      <c r="DQ351">
        <v>642.1803214285713</v>
      </c>
      <c r="DR351">
        <v>708.9105357142859</v>
      </c>
      <c r="DS351">
        <v>23.71667142857143</v>
      </c>
      <c r="DT351">
        <v>15.771475</v>
      </c>
      <c r="DU351">
        <v>642.9402142857143</v>
      </c>
      <c r="DV351">
        <v>23.38553571428571</v>
      </c>
      <c r="DW351">
        <v>499.9634642857143</v>
      </c>
      <c r="DX351">
        <v>90.84311071428571</v>
      </c>
      <c r="DY351">
        <v>0.06683152142857143</v>
      </c>
      <c r="DZ351">
        <v>30.23859642857143</v>
      </c>
      <c r="EA351">
        <v>29.98352857142857</v>
      </c>
      <c r="EB351">
        <v>999.9000000000002</v>
      </c>
      <c r="EC351">
        <v>0</v>
      </c>
      <c r="ED351">
        <v>0</v>
      </c>
      <c r="EE351">
        <v>9982.192857142858</v>
      </c>
      <c r="EF351">
        <v>0</v>
      </c>
      <c r="EG351">
        <v>11.11449285714286</v>
      </c>
      <c r="EH351">
        <v>-66.73015714285712</v>
      </c>
      <c r="EI351">
        <v>657.7807142857145</v>
      </c>
      <c r="EJ351">
        <v>720.2701428571429</v>
      </c>
      <c r="EK351">
        <v>7.945197500000001</v>
      </c>
      <c r="EL351">
        <v>708.9105357142859</v>
      </c>
      <c r="EM351">
        <v>15.771475</v>
      </c>
      <c r="EN351">
        <v>2.154496785714286</v>
      </c>
      <c r="EO351">
        <v>1.432730357142857</v>
      </c>
      <c r="EP351">
        <v>18.62792142857143</v>
      </c>
      <c r="EQ351">
        <v>12.26853571428571</v>
      </c>
      <c r="ER351">
        <v>2000.023928571429</v>
      </c>
      <c r="ES351">
        <v>0.9800022500000001</v>
      </c>
      <c r="ET351">
        <v>0.01999805</v>
      </c>
      <c r="EU351">
        <v>0</v>
      </c>
      <c r="EV351">
        <v>973.6800714285715</v>
      </c>
      <c r="EW351">
        <v>5.00078</v>
      </c>
      <c r="EX351">
        <v>18830.95357142857</v>
      </c>
      <c r="EY351">
        <v>16379.825</v>
      </c>
      <c r="EZ351">
        <v>39.06671428571428</v>
      </c>
      <c r="FA351">
        <v>39.89935714285713</v>
      </c>
      <c r="FB351">
        <v>39.30549999999999</v>
      </c>
      <c r="FC351">
        <v>39.57782142857143</v>
      </c>
      <c r="FD351">
        <v>40.30335714285713</v>
      </c>
      <c r="FE351">
        <v>1955.123928571429</v>
      </c>
      <c r="FF351">
        <v>39.9</v>
      </c>
      <c r="FG351">
        <v>0</v>
      </c>
      <c r="FH351">
        <v>1759082664.2</v>
      </c>
      <c r="FI351">
        <v>0</v>
      </c>
      <c r="FJ351">
        <v>973.9235384615384</v>
      </c>
      <c r="FK351">
        <v>66.78147012421977</v>
      </c>
      <c r="FL351">
        <v>1283.497436746281</v>
      </c>
      <c r="FM351">
        <v>18835.36538461538</v>
      </c>
      <c r="FN351">
        <v>15</v>
      </c>
      <c r="FO351">
        <v>0</v>
      </c>
      <c r="FP351" t="s">
        <v>439</v>
      </c>
      <c r="FQ351">
        <v>1746989605.5</v>
      </c>
      <c r="FR351">
        <v>1746989593.5</v>
      </c>
      <c r="FS351">
        <v>0</v>
      </c>
      <c r="FT351">
        <v>-0.274</v>
      </c>
      <c r="FU351">
        <v>-0.002</v>
      </c>
      <c r="FV351">
        <v>2.549</v>
      </c>
      <c r="FW351">
        <v>0.129</v>
      </c>
      <c r="FX351">
        <v>420</v>
      </c>
      <c r="FY351">
        <v>17</v>
      </c>
      <c r="FZ351">
        <v>0.02</v>
      </c>
      <c r="GA351">
        <v>0.04</v>
      </c>
      <c r="GB351">
        <v>-65.91418</v>
      </c>
      <c r="GC351">
        <v>-12.12359774859266</v>
      </c>
      <c r="GD351">
        <v>1.203803285258849</v>
      </c>
      <c r="GE351">
        <v>0</v>
      </c>
      <c r="GF351">
        <v>969.8846764705884</v>
      </c>
      <c r="GG351">
        <v>67.7055614891546</v>
      </c>
      <c r="GH351">
        <v>6.647037171555059</v>
      </c>
      <c r="GI351">
        <v>0</v>
      </c>
      <c r="GJ351">
        <v>7.932149749999999</v>
      </c>
      <c r="GK351">
        <v>0.2011658161350892</v>
      </c>
      <c r="GL351">
        <v>0.02107484228736956</v>
      </c>
      <c r="GM351">
        <v>0</v>
      </c>
      <c r="GN351">
        <v>0</v>
      </c>
      <c r="GO351">
        <v>3</v>
      </c>
      <c r="GP351" t="s">
        <v>458</v>
      </c>
      <c r="GQ351">
        <v>3.10088</v>
      </c>
      <c r="GR351">
        <v>2.7251</v>
      </c>
      <c r="GS351">
        <v>0.123537</v>
      </c>
      <c r="GT351">
        <v>0.132018</v>
      </c>
      <c r="GU351">
        <v>0.107315</v>
      </c>
      <c r="GV351">
        <v>0.0813579</v>
      </c>
      <c r="GW351">
        <v>22909.4</v>
      </c>
      <c r="GX351">
        <v>20628.6</v>
      </c>
      <c r="GY351">
        <v>26701.5</v>
      </c>
      <c r="GZ351">
        <v>23987.8</v>
      </c>
      <c r="HA351">
        <v>38138.2</v>
      </c>
      <c r="HB351">
        <v>32594.1</v>
      </c>
      <c r="HC351">
        <v>46623.1</v>
      </c>
      <c r="HD351">
        <v>37963.2</v>
      </c>
      <c r="HE351">
        <v>1.8771</v>
      </c>
      <c r="HF351">
        <v>1.86335</v>
      </c>
      <c r="HG351">
        <v>0.07846210000000001</v>
      </c>
      <c r="HH351">
        <v>0</v>
      </c>
      <c r="HI351">
        <v>28.699</v>
      </c>
      <c r="HJ351">
        <v>999.9</v>
      </c>
      <c r="HK351">
        <v>39.4</v>
      </c>
      <c r="HL351">
        <v>31.7</v>
      </c>
      <c r="HM351">
        <v>20.3619</v>
      </c>
      <c r="HN351">
        <v>61.2537</v>
      </c>
      <c r="HO351">
        <v>22.5321</v>
      </c>
      <c r="HP351">
        <v>1</v>
      </c>
      <c r="HQ351">
        <v>0.107203</v>
      </c>
      <c r="HR351">
        <v>-0.935234</v>
      </c>
      <c r="HS351">
        <v>20.2781</v>
      </c>
      <c r="HT351">
        <v>5.2113</v>
      </c>
      <c r="HU351">
        <v>11.9798</v>
      </c>
      <c r="HV351">
        <v>4.96315</v>
      </c>
      <c r="HW351">
        <v>3.27458</v>
      </c>
      <c r="HX351">
        <v>9999</v>
      </c>
      <c r="HY351">
        <v>9999</v>
      </c>
      <c r="HZ351">
        <v>9999</v>
      </c>
      <c r="IA351">
        <v>33.7</v>
      </c>
      <c r="IB351">
        <v>1.86391</v>
      </c>
      <c r="IC351">
        <v>1.86013</v>
      </c>
      <c r="ID351">
        <v>1.85837</v>
      </c>
      <c r="IE351">
        <v>1.85975</v>
      </c>
      <c r="IF351">
        <v>1.85989</v>
      </c>
      <c r="IG351">
        <v>1.85837</v>
      </c>
      <c r="IH351">
        <v>1.85745</v>
      </c>
      <c r="II351">
        <v>1.85241</v>
      </c>
      <c r="IJ351">
        <v>0</v>
      </c>
      <c r="IK351">
        <v>0</v>
      </c>
      <c r="IL351">
        <v>0</v>
      </c>
      <c r="IM351">
        <v>0</v>
      </c>
      <c r="IN351" t="s">
        <v>441</v>
      </c>
      <c r="IO351" t="s">
        <v>442</v>
      </c>
      <c r="IP351" t="s">
        <v>443</v>
      </c>
      <c r="IQ351" t="s">
        <v>443</v>
      </c>
      <c r="IR351" t="s">
        <v>443</v>
      </c>
      <c r="IS351" t="s">
        <v>443</v>
      </c>
      <c r="IT351">
        <v>0</v>
      </c>
      <c r="IU351">
        <v>100</v>
      </c>
      <c r="IV351">
        <v>100</v>
      </c>
      <c r="IW351">
        <v>-0.739</v>
      </c>
      <c r="IX351">
        <v>0.3312</v>
      </c>
      <c r="IY351">
        <v>-0.819046093373875</v>
      </c>
      <c r="IZ351">
        <v>-0.0008311593448893811</v>
      </c>
      <c r="JA351">
        <v>1.768286430498992E-06</v>
      </c>
      <c r="JB351">
        <v>-5.176383660599935E-10</v>
      </c>
      <c r="JC351">
        <v>0.01793090377665582</v>
      </c>
      <c r="JD351">
        <v>0.002652576625932546</v>
      </c>
      <c r="JE351">
        <v>0.0004569377311329863</v>
      </c>
      <c r="JF351">
        <v>1.003524486243527E-07</v>
      </c>
      <c r="JG351">
        <v>2</v>
      </c>
      <c r="JH351">
        <v>1975</v>
      </c>
      <c r="JI351">
        <v>1</v>
      </c>
      <c r="JJ351">
        <v>26</v>
      </c>
      <c r="JK351">
        <v>201551.1</v>
      </c>
      <c r="JL351">
        <v>201551.3</v>
      </c>
      <c r="JM351">
        <v>1.78955</v>
      </c>
      <c r="JN351">
        <v>2.63184</v>
      </c>
      <c r="JO351">
        <v>1.49658</v>
      </c>
      <c r="JP351">
        <v>2.34497</v>
      </c>
      <c r="JQ351">
        <v>1.54907</v>
      </c>
      <c r="JR351">
        <v>2.35107</v>
      </c>
      <c r="JS351">
        <v>35.8711</v>
      </c>
      <c r="JT351">
        <v>24.1751</v>
      </c>
      <c r="JU351">
        <v>18</v>
      </c>
      <c r="JV351">
        <v>485.218</v>
      </c>
      <c r="JW351">
        <v>491.413</v>
      </c>
      <c r="JX351">
        <v>29.5507</v>
      </c>
      <c r="JY351">
        <v>28.6682</v>
      </c>
      <c r="JZ351">
        <v>30.0003</v>
      </c>
      <c r="KA351">
        <v>28.8828</v>
      </c>
      <c r="KB351">
        <v>28.8807</v>
      </c>
      <c r="KC351">
        <v>35.94</v>
      </c>
      <c r="KD351">
        <v>21.104</v>
      </c>
      <c r="KE351">
        <v>52.4028</v>
      </c>
      <c r="KF351">
        <v>29.5684</v>
      </c>
      <c r="KG351">
        <v>755.051</v>
      </c>
      <c r="KH351">
        <v>15.7825</v>
      </c>
      <c r="KI351">
        <v>101.941</v>
      </c>
      <c r="KJ351">
        <v>91.54179999999999</v>
      </c>
    </row>
    <row r="352" spans="1:296">
      <c r="A352">
        <v>334</v>
      </c>
      <c r="B352">
        <v>1759082677</v>
      </c>
      <c r="C352">
        <v>9593.900000095367</v>
      </c>
      <c r="D352" t="s">
        <v>1114</v>
      </c>
      <c r="E352" t="s">
        <v>1115</v>
      </c>
      <c r="F352">
        <v>5</v>
      </c>
      <c r="G352" t="s">
        <v>1025</v>
      </c>
      <c r="H352">
        <v>1759082669.5</v>
      </c>
      <c r="I352">
        <f>(J352)/1000</f>
        <v>0</v>
      </c>
      <c r="J352">
        <f>IF(DO352, AM352, AG352)</f>
        <v>0</v>
      </c>
      <c r="K352">
        <f>IF(DO352, AH352, AF352)</f>
        <v>0</v>
      </c>
      <c r="L352">
        <f>DQ352 - IF(AT352&gt;1, K352*DK352*100.0/(AV352), 0)</f>
        <v>0</v>
      </c>
      <c r="M352">
        <f>((S352-I352/2)*L352-K352)/(S352+I352/2)</f>
        <v>0</v>
      </c>
      <c r="N352">
        <f>M352*(DX352+DY352)/1000.0</f>
        <v>0</v>
      </c>
      <c r="O352">
        <f>(DQ352 - IF(AT352&gt;1, K352*DK352*100.0/(AV352), 0))*(DX352+DY352)/1000.0</f>
        <v>0</v>
      </c>
      <c r="P352">
        <f>2.0/((1/R352-1/Q352)+SIGN(R352)*SQRT((1/R352-1/Q352)*(1/R352-1/Q352) + 4*DL352/((DL352+1)*(DL352+1))*(2*1/R352*1/Q352-1/Q352*1/Q352)))</f>
        <v>0</v>
      </c>
      <c r="Q352">
        <f>IF(LEFT(DM352,1)&lt;&gt;"0",IF(LEFT(DM352,1)="1",3.0,DN352),$D$5+$E$5*(EE352*DX352/($K$5*1000))+$F$5*(EE352*DX352/($K$5*1000))*MAX(MIN(DK352,$J$5),$I$5)*MAX(MIN(DK352,$J$5),$I$5)+$G$5*MAX(MIN(DK352,$J$5),$I$5)*(EE352*DX352/($K$5*1000))+$H$5*(EE352*DX352/($K$5*1000))*(EE352*DX352/($K$5*1000)))</f>
        <v>0</v>
      </c>
      <c r="R352">
        <f>I352*(1000-(1000*0.61365*exp(17.502*V352/(240.97+V352))/(DX352+DY352)+DS352)/2)/(1000*0.61365*exp(17.502*V352/(240.97+V352))/(DX352+DY352)-DS352)</f>
        <v>0</v>
      </c>
      <c r="S352">
        <f>1/((DL352+1)/(P352/1.6)+1/(Q352/1.37)) + DL352/((DL352+1)/(P352/1.6) + DL352/(Q352/1.37))</f>
        <v>0</v>
      </c>
      <c r="T352">
        <f>(DG352*DJ352)</f>
        <v>0</v>
      </c>
      <c r="U352">
        <f>(DZ352+(T352+2*0.95*5.67E-8*(((DZ352+$B$9)+273)^4-(DZ352+273)^4)-44100*I352)/(1.84*29.3*Q352+8*0.95*5.67E-8*(DZ352+273)^3))</f>
        <v>0</v>
      </c>
      <c r="V352">
        <f>($C$9*EA352+$D$9*EB352+$E$9*U352)</f>
        <v>0</v>
      </c>
      <c r="W352">
        <f>0.61365*exp(17.502*V352/(240.97+V352))</f>
        <v>0</v>
      </c>
      <c r="X352">
        <f>(Y352/Z352*100)</f>
        <v>0</v>
      </c>
      <c r="Y352">
        <f>DS352*(DX352+DY352)/1000</f>
        <v>0</v>
      </c>
      <c r="Z352">
        <f>0.61365*exp(17.502*DZ352/(240.97+DZ352))</f>
        <v>0</v>
      </c>
      <c r="AA352">
        <f>(W352-DS352*(DX352+DY352)/1000)</f>
        <v>0</v>
      </c>
      <c r="AB352">
        <f>(-I352*44100)</f>
        <v>0</v>
      </c>
      <c r="AC352">
        <f>2*29.3*Q352*0.92*(DZ352-V352)</f>
        <v>0</v>
      </c>
      <c r="AD352">
        <f>2*0.95*5.67E-8*(((DZ352+$B$9)+273)^4-(V352+273)^4)</f>
        <v>0</v>
      </c>
      <c r="AE352">
        <f>T352+AD352+AB352+AC352</f>
        <v>0</v>
      </c>
      <c r="AF352">
        <f>DW352*AT352*(DR352-DQ352*(1000-AT352*DT352)/(1000-AT352*DS352))/(100*DK352)</f>
        <v>0</v>
      </c>
      <c r="AG352">
        <f>1000*DW352*AT352*(DS352-DT352)/(100*DK352*(1000-AT352*DS352))</f>
        <v>0</v>
      </c>
      <c r="AH352">
        <f>(AI352 - AJ352 - DX352*1E3/(8.314*(DZ352+273.15)) * AL352/DW352 * AK352) * DW352/(100*DK352) * (1000 - DT352)/1000</f>
        <v>0</v>
      </c>
      <c r="AI352">
        <v>754.5881905347145</v>
      </c>
      <c r="AJ352">
        <v>699.4023999999998</v>
      </c>
      <c r="AK352">
        <v>3.423836860117952</v>
      </c>
      <c r="AL352">
        <v>65.0844976434511</v>
      </c>
      <c r="AM352">
        <f>(AO352 - AN352 + DX352*1E3/(8.314*(DZ352+273.15)) * AQ352/DW352 * AP352) * DW352/(100*DK352) * 1000/(1000 - AO352)</f>
        <v>0</v>
      </c>
      <c r="AN352">
        <v>15.76709781333334</v>
      </c>
      <c r="AO352">
        <v>23.7300406060606</v>
      </c>
      <c r="AP352">
        <v>3.606762606753915E-05</v>
      </c>
      <c r="AQ352">
        <v>105.27</v>
      </c>
      <c r="AR352">
        <v>0</v>
      </c>
      <c r="AS352">
        <v>0</v>
      </c>
      <c r="AT352">
        <f>IF(AR352*$H$15&gt;=AV352,1.0,(AV352/(AV352-AR352*$H$15)))</f>
        <v>0</v>
      </c>
      <c r="AU352">
        <f>(AT352-1)*100</f>
        <v>0</v>
      </c>
      <c r="AV352">
        <f>MAX(0,($B$15+$C$15*EE352)/(1+$D$15*EE352)*DX352/(DZ352+273)*$E$15)</f>
        <v>0</v>
      </c>
      <c r="AW352" t="s">
        <v>437</v>
      </c>
      <c r="AX352" t="s">
        <v>437</v>
      </c>
      <c r="AY352">
        <v>0</v>
      </c>
      <c r="AZ352">
        <v>0</v>
      </c>
      <c r="BA352">
        <f>1-AY352/AZ352</f>
        <v>0</v>
      </c>
      <c r="BB352">
        <v>0</v>
      </c>
      <c r="BC352" t="s">
        <v>437</v>
      </c>
      <c r="BD352" t="s">
        <v>437</v>
      </c>
      <c r="BE352">
        <v>0</v>
      </c>
      <c r="BF352">
        <v>0</v>
      </c>
      <c r="BG352">
        <f>1-BE352/BF352</f>
        <v>0</v>
      </c>
      <c r="BH352">
        <v>0.5</v>
      </c>
      <c r="BI352">
        <f>DH352</f>
        <v>0</v>
      </c>
      <c r="BJ352">
        <f>K352</f>
        <v>0</v>
      </c>
      <c r="BK352">
        <f>BG352*BH352*BI352</f>
        <v>0</v>
      </c>
      <c r="BL352">
        <f>(BJ352-BB352)/BI352</f>
        <v>0</v>
      </c>
      <c r="BM352">
        <f>(AZ352-BF352)/BF352</f>
        <v>0</v>
      </c>
      <c r="BN352">
        <f>AY352/(BA352+AY352/BF352)</f>
        <v>0</v>
      </c>
      <c r="BO352" t="s">
        <v>437</v>
      </c>
      <c r="BP352">
        <v>0</v>
      </c>
      <c r="BQ352">
        <f>IF(BP352&lt;&gt;0, BP352, BN352)</f>
        <v>0</v>
      </c>
      <c r="BR352">
        <f>1-BQ352/BF352</f>
        <v>0</v>
      </c>
      <c r="BS352">
        <f>(BF352-BE352)/(BF352-BQ352)</f>
        <v>0</v>
      </c>
      <c r="BT352">
        <f>(AZ352-BF352)/(AZ352-BQ352)</f>
        <v>0</v>
      </c>
      <c r="BU352">
        <f>(BF352-BE352)/(BF352-AY352)</f>
        <v>0</v>
      </c>
      <c r="BV352">
        <f>(AZ352-BF352)/(AZ352-AY352)</f>
        <v>0</v>
      </c>
      <c r="BW352">
        <f>(BS352*BQ352/BE352)</f>
        <v>0</v>
      </c>
      <c r="BX352">
        <f>(1-BW352)</f>
        <v>0</v>
      </c>
      <c r="DG352">
        <f>$B$13*EF352+$C$13*EG352+$F$13*ER352*(1-EU352)</f>
        <v>0</v>
      </c>
      <c r="DH352">
        <f>DG352*DI352</f>
        <v>0</v>
      </c>
      <c r="DI352">
        <f>($B$13*$D$11+$C$13*$D$11+$F$13*((FE352+EW352)/MAX(FE352+EW352+FF352, 0.1)*$I$11+FF352/MAX(FE352+EW352+FF352, 0.1)*$J$11))/($B$13+$C$13+$F$13)</f>
        <v>0</v>
      </c>
      <c r="DJ352">
        <f>($B$13*$K$11+$C$13*$K$11+$F$13*((FE352+EW352)/MAX(FE352+EW352+FF352, 0.1)*$P$11+FF352/MAX(FE352+EW352+FF352, 0.1)*$Q$11))/($B$13+$C$13+$F$13)</f>
        <v>0</v>
      </c>
      <c r="DK352">
        <v>5.36</v>
      </c>
      <c r="DL352">
        <v>0.5</v>
      </c>
      <c r="DM352" t="s">
        <v>438</v>
      </c>
      <c r="DN352">
        <v>2</v>
      </c>
      <c r="DO352" t="b">
        <v>1</v>
      </c>
      <c r="DP352">
        <v>1759082669.5</v>
      </c>
      <c r="DQ352">
        <v>659.5430740740741</v>
      </c>
      <c r="DR352">
        <v>726.9606666666665</v>
      </c>
      <c r="DS352">
        <v>23.72063703703704</v>
      </c>
      <c r="DT352">
        <v>15.76733333333333</v>
      </c>
      <c r="DU352">
        <v>660.288851851852</v>
      </c>
      <c r="DV352">
        <v>23.38940740740741</v>
      </c>
      <c r="DW352">
        <v>499.9427777777778</v>
      </c>
      <c r="DX352">
        <v>90.84290740740741</v>
      </c>
      <c r="DY352">
        <v>0.06690178518518518</v>
      </c>
      <c r="DZ352">
        <v>30.23608888888889</v>
      </c>
      <c r="EA352">
        <v>29.98246666666667</v>
      </c>
      <c r="EB352">
        <v>999.9000000000001</v>
      </c>
      <c r="EC352">
        <v>0</v>
      </c>
      <c r="ED352">
        <v>0</v>
      </c>
      <c r="EE352">
        <v>9990.072962962964</v>
      </c>
      <c r="EF352">
        <v>0</v>
      </c>
      <c r="EG352">
        <v>11.11424074074074</v>
      </c>
      <c r="EH352">
        <v>-67.41747407407408</v>
      </c>
      <c r="EI352">
        <v>675.568074074074</v>
      </c>
      <c r="EJ352">
        <v>738.6064814814815</v>
      </c>
      <c r="EK352">
        <v>7.953302592592593</v>
      </c>
      <c r="EL352">
        <v>726.9606666666665</v>
      </c>
      <c r="EM352">
        <v>15.76733333333333</v>
      </c>
      <c r="EN352">
        <v>2.154851481481482</v>
      </c>
      <c r="EO352">
        <v>1.432350740740741</v>
      </c>
      <c r="EP352">
        <v>18.63055925925926</v>
      </c>
      <c r="EQ352">
        <v>12.26451111111112</v>
      </c>
      <c r="ER352">
        <v>2000.022962962963</v>
      </c>
      <c r="ES352">
        <v>0.9800021111111111</v>
      </c>
      <c r="ET352">
        <v>0.01999818888888889</v>
      </c>
      <c r="EU352">
        <v>0</v>
      </c>
      <c r="EV352">
        <v>979.4060740740739</v>
      </c>
      <c r="EW352">
        <v>5.00078</v>
      </c>
      <c r="EX352">
        <v>18940.94814814815</v>
      </c>
      <c r="EY352">
        <v>16379.82222222222</v>
      </c>
      <c r="EZ352">
        <v>39.07148148148148</v>
      </c>
      <c r="FA352">
        <v>39.90714814814815</v>
      </c>
      <c r="FB352">
        <v>39.30985185185185</v>
      </c>
      <c r="FC352">
        <v>39.58537037037037</v>
      </c>
      <c r="FD352">
        <v>40.2891111111111</v>
      </c>
      <c r="FE352">
        <v>1955.122962962963</v>
      </c>
      <c r="FF352">
        <v>39.9</v>
      </c>
      <c r="FG352">
        <v>0</v>
      </c>
      <c r="FH352">
        <v>1759082669</v>
      </c>
      <c r="FI352">
        <v>0</v>
      </c>
      <c r="FJ352">
        <v>979.1125769230769</v>
      </c>
      <c r="FK352">
        <v>62.11155547418991</v>
      </c>
      <c r="FL352">
        <v>1208.502562459062</v>
      </c>
      <c r="FM352">
        <v>18935.08076923077</v>
      </c>
      <c r="FN352">
        <v>15</v>
      </c>
      <c r="FO352">
        <v>0</v>
      </c>
      <c r="FP352" t="s">
        <v>439</v>
      </c>
      <c r="FQ352">
        <v>1746989605.5</v>
      </c>
      <c r="FR352">
        <v>1746989593.5</v>
      </c>
      <c r="FS352">
        <v>0</v>
      </c>
      <c r="FT352">
        <v>-0.274</v>
      </c>
      <c r="FU352">
        <v>-0.002</v>
      </c>
      <c r="FV352">
        <v>2.549</v>
      </c>
      <c r="FW352">
        <v>0.129</v>
      </c>
      <c r="FX352">
        <v>420</v>
      </c>
      <c r="FY352">
        <v>17</v>
      </c>
      <c r="FZ352">
        <v>0.02</v>
      </c>
      <c r="GA352">
        <v>0.04</v>
      </c>
      <c r="GB352">
        <v>-66.95112682926829</v>
      </c>
      <c r="GC352">
        <v>-10.49891498257844</v>
      </c>
      <c r="GD352">
        <v>1.328588317198847</v>
      </c>
      <c r="GE352">
        <v>0</v>
      </c>
      <c r="GF352">
        <v>975.7917058823531</v>
      </c>
      <c r="GG352">
        <v>65.03098542836426</v>
      </c>
      <c r="GH352">
        <v>6.387532030675589</v>
      </c>
      <c r="GI352">
        <v>0</v>
      </c>
      <c r="GJ352">
        <v>7.946827073170732</v>
      </c>
      <c r="GK352">
        <v>0.1048620209059213</v>
      </c>
      <c r="GL352">
        <v>0.01189974917626672</v>
      </c>
      <c r="GM352">
        <v>0</v>
      </c>
      <c r="GN352">
        <v>0</v>
      </c>
      <c r="GO352">
        <v>3</v>
      </c>
      <c r="GP352" t="s">
        <v>458</v>
      </c>
      <c r="GQ352">
        <v>3.10099</v>
      </c>
      <c r="GR352">
        <v>2.72502</v>
      </c>
      <c r="GS352">
        <v>0.125632</v>
      </c>
      <c r="GT352">
        <v>0.133572</v>
      </c>
      <c r="GU352">
        <v>0.107345</v>
      </c>
      <c r="GV352">
        <v>0.0813579</v>
      </c>
      <c r="GW352">
        <v>22854.6</v>
      </c>
      <c r="GX352">
        <v>20591.7</v>
      </c>
      <c r="GY352">
        <v>26701.4</v>
      </c>
      <c r="GZ352">
        <v>23987.9</v>
      </c>
      <c r="HA352">
        <v>38137.1</v>
      </c>
      <c r="HB352">
        <v>32594.3</v>
      </c>
      <c r="HC352">
        <v>46623.1</v>
      </c>
      <c r="HD352">
        <v>37963.2</v>
      </c>
      <c r="HE352">
        <v>1.87687</v>
      </c>
      <c r="HF352">
        <v>1.86357</v>
      </c>
      <c r="HG352">
        <v>0.07879360000000001</v>
      </c>
      <c r="HH352">
        <v>0</v>
      </c>
      <c r="HI352">
        <v>28.7039</v>
      </c>
      <c r="HJ352">
        <v>999.9</v>
      </c>
      <c r="HK352">
        <v>39.4</v>
      </c>
      <c r="HL352">
        <v>31.7</v>
      </c>
      <c r="HM352">
        <v>20.3626</v>
      </c>
      <c r="HN352">
        <v>61.3537</v>
      </c>
      <c r="HO352">
        <v>22.504</v>
      </c>
      <c r="HP352">
        <v>1</v>
      </c>
      <c r="HQ352">
        <v>0.107403</v>
      </c>
      <c r="HR352">
        <v>-0.9686630000000001</v>
      </c>
      <c r="HS352">
        <v>20.2781</v>
      </c>
      <c r="HT352">
        <v>5.21115</v>
      </c>
      <c r="HU352">
        <v>11.9796</v>
      </c>
      <c r="HV352">
        <v>4.96335</v>
      </c>
      <c r="HW352">
        <v>3.27445</v>
      </c>
      <c r="HX352">
        <v>9999</v>
      </c>
      <c r="HY352">
        <v>9999</v>
      </c>
      <c r="HZ352">
        <v>9999</v>
      </c>
      <c r="IA352">
        <v>33.7</v>
      </c>
      <c r="IB352">
        <v>1.86394</v>
      </c>
      <c r="IC352">
        <v>1.86008</v>
      </c>
      <c r="ID352">
        <v>1.85837</v>
      </c>
      <c r="IE352">
        <v>1.85974</v>
      </c>
      <c r="IF352">
        <v>1.85989</v>
      </c>
      <c r="IG352">
        <v>1.85837</v>
      </c>
      <c r="IH352">
        <v>1.85745</v>
      </c>
      <c r="II352">
        <v>1.85242</v>
      </c>
      <c r="IJ352">
        <v>0</v>
      </c>
      <c r="IK352">
        <v>0</v>
      </c>
      <c r="IL352">
        <v>0</v>
      </c>
      <c r="IM352">
        <v>0</v>
      </c>
      <c r="IN352" t="s">
        <v>441</v>
      </c>
      <c r="IO352" t="s">
        <v>442</v>
      </c>
      <c r="IP352" t="s">
        <v>443</v>
      </c>
      <c r="IQ352" t="s">
        <v>443</v>
      </c>
      <c r="IR352" t="s">
        <v>443</v>
      </c>
      <c r="IS352" t="s">
        <v>443</v>
      </c>
      <c r="IT352">
        <v>0</v>
      </c>
      <c r="IU352">
        <v>100</v>
      </c>
      <c r="IV352">
        <v>100</v>
      </c>
      <c r="IW352">
        <v>-0.725</v>
      </c>
      <c r="IX352">
        <v>0.3315</v>
      </c>
      <c r="IY352">
        <v>-0.819046093373875</v>
      </c>
      <c r="IZ352">
        <v>-0.0008311593448893811</v>
      </c>
      <c r="JA352">
        <v>1.768286430498992E-06</v>
      </c>
      <c r="JB352">
        <v>-5.176383660599935E-10</v>
      </c>
      <c r="JC352">
        <v>0.01793090377665582</v>
      </c>
      <c r="JD352">
        <v>0.002652576625932546</v>
      </c>
      <c r="JE352">
        <v>0.0004569377311329863</v>
      </c>
      <c r="JF352">
        <v>1.003524486243527E-07</v>
      </c>
      <c r="JG352">
        <v>2</v>
      </c>
      <c r="JH352">
        <v>1975</v>
      </c>
      <c r="JI352">
        <v>1</v>
      </c>
      <c r="JJ352">
        <v>26</v>
      </c>
      <c r="JK352">
        <v>201551.2</v>
      </c>
      <c r="JL352">
        <v>201551.4</v>
      </c>
      <c r="JM352">
        <v>1.82739</v>
      </c>
      <c r="JN352">
        <v>2.62329</v>
      </c>
      <c r="JO352">
        <v>1.49658</v>
      </c>
      <c r="JP352">
        <v>2.34375</v>
      </c>
      <c r="JQ352">
        <v>1.54907</v>
      </c>
      <c r="JR352">
        <v>2.4585</v>
      </c>
      <c r="JS352">
        <v>35.8711</v>
      </c>
      <c r="JT352">
        <v>24.1838</v>
      </c>
      <c r="JU352">
        <v>18</v>
      </c>
      <c r="JV352">
        <v>485.1</v>
      </c>
      <c r="JW352">
        <v>491.576</v>
      </c>
      <c r="JX352">
        <v>29.5647</v>
      </c>
      <c r="JY352">
        <v>28.6703</v>
      </c>
      <c r="JZ352">
        <v>30.0004</v>
      </c>
      <c r="KA352">
        <v>28.8844</v>
      </c>
      <c r="KB352">
        <v>28.8825</v>
      </c>
      <c r="KC352">
        <v>36.6877</v>
      </c>
      <c r="KD352">
        <v>21.104</v>
      </c>
      <c r="KE352">
        <v>52.4028</v>
      </c>
      <c r="KF352">
        <v>29.5792</v>
      </c>
      <c r="KG352">
        <v>775.087</v>
      </c>
      <c r="KH352">
        <v>15.7738</v>
      </c>
      <c r="KI352">
        <v>101.94</v>
      </c>
      <c r="KJ352">
        <v>91.542</v>
      </c>
    </row>
    <row r="353" spans="1:296">
      <c r="A353">
        <v>335</v>
      </c>
      <c r="B353">
        <v>1759082682</v>
      </c>
      <c r="C353">
        <v>9598.900000095367</v>
      </c>
      <c r="D353" t="s">
        <v>1116</v>
      </c>
      <c r="E353" t="s">
        <v>1117</v>
      </c>
      <c r="F353">
        <v>5</v>
      </c>
      <c r="G353" t="s">
        <v>1025</v>
      </c>
      <c r="H353">
        <v>1759082674.214286</v>
      </c>
      <c r="I353">
        <f>(J353)/1000</f>
        <v>0</v>
      </c>
      <c r="J353">
        <f>IF(DO353, AM353, AG353)</f>
        <v>0</v>
      </c>
      <c r="K353">
        <f>IF(DO353, AH353, AF353)</f>
        <v>0</v>
      </c>
      <c r="L353">
        <f>DQ353 - IF(AT353&gt;1, K353*DK353*100.0/(AV353), 0)</f>
        <v>0</v>
      </c>
      <c r="M353">
        <f>((S353-I353/2)*L353-K353)/(S353+I353/2)</f>
        <v>0</v>
      </c>
      <c r="N353">
        <f>M353*(DX353+DY353)/1000.0</f>
        <v>0</v>
      </c>
      <c r="O353">
        <f>(DQ353 - IF(AT353&gt;1, K353*DK353*100.0/(AV353), 0))*(DX353+DY353)/1000.0</f>
        <v>0</v>
      </c>
      <c r="P353">
        <f>2.0/((1/R353-1/Q353)+SIGN(R353)*SQRT((1/R353-1/Q353)*(1/R353-1/Q353) + 4*DL353/((DL353+1)*(DL353+1))*(2*1/R353*1/Q353-1/Q353*1/Q353)))</f>
        <v>0</v>
      </c>
      <c r="Q353">
        <f>IF(LEFT(DM353,1)&lt;&gt;"0",IF(LEFT(DM353,1)="1",3.0,DN353),$D$5+$E$5*(EE353*DX353/($K$5*1000))+$F$5*(EE353*DX353/($K$5*1000))*MAX(MIN(DK353,$J$5),$I$5)*MAX(MIN(DK353,$J$5),$I$5)+$G$5*MAX(MIN(DK353,$J$5),$I$5)*(EE353*DX353/($K$5*1000))+$H$5*(EE353*DX353/($K$5*1000))*(EE353*DX353/($K$5*1000)))</f>
        <v>0</v>
      </c>
      <c r="R353">
        <f>I353*(1000-(1000*0.61365*exp(17.502*V353/(240.97+V353))/(DX353+DY353)+DS353)/2)/(1000*0.61365*exp(17.502*V353/(240.97+V353))/(DX353+DY353)-DS353)</f>
        <v>0</v>
      </c>
      <c r="S353">
        <f>1/((DL353+1)/(P353/1.6)+1/(Q353/1.37)) + DL353/((DL353+1)/(P353/1.6) + DL353/(Q353/1.37))</f>
        <v>0</v>
      </c>
      <c r="T353">
        <f>(DG353*DJ353)</f>
        <v>0</v>
      </c>
      <c r="U353">
        <f>(DZ353+(T353+2*0.95*5.67E-8*(((DZ353+$B$9)+273)^4-(DZ353+273)^4)-44100*I353)/(1.84*29.3*Q353+8*0.95*5.67E-8*(DZ353+273)^3))</f>
        <v>0</v>
      </c>
      <c r="V353">
        <f>($C$9*EA353+$D$9*EB353+$E$9*U353)</f>
        <v>0</v>
      </c>
      <c r="W353">
        <f>0.61365*exp(17.502*V353/(240.97+V353))</f>
        <v>0</v>
      </c>
      <c r="X353">
        <f>(Y353/Z353*100)</f>
        <v>0</v>
      </c>
      <c r="Y353">
        <f>DS353*(DX353+DY353)/1000</f>
        <v>0</v>
      </c>
      <c r="Z353">
        <f>0.61365*exp(17.502*DZ353/(240.97+DZ353))</f>
        <v>0</v>
      </c>
      <c r="AA353">
        <f>(W353-DS353*(DX353+DY353)/1000)</f>
        <v>0</v>
      </c>
      <c r="AB353">
        <f>(-I353*44100)</f>
        <v>0</v>
      </c>
      <c r="AC353">
        <f>2*29.3*Q353*0.92*(DZ353-V353)</f>
        <v>0</v>
      </c>
      <c r="AD353">
        <f>2*0.95*5.67E-8*(((DZ353+$B$9)+273)^4-(V353+273)^4)</f>
        <v>0</v>
      </c>
      <c r="AE353">
        <f>T353+AD353+AB353+AC353</f>
        <v>0</v>
      </c>
      <c r="AF353">
        <f>DW353*AT353*(DR353-DQ353*(1000-AT353*DT353)/(1000-AT353*DS353))/(100*DK353)</f>
        <v>0</v>
      </c>
      <c r="AG353">
        <f>1000*DW353*AT353*(DS353-DT353)/(100*DK353*(1000-AT353*DS353))</f>
        <v>0</v>
      </c>
      <c r="AH353">
        <f>(AI353 - AJ353 - DX353*1E3/(8.314*(DZ353+273.15)) * AL353/DW353 * AK353) * DW353/(100*DK353) * (1000 - DT353)/1000</f>
        <v>0</v>
      </c>
      <c r="AI353">
        <v>768.7777694089933</v>
      </c>
      <c r="AJ353">
        <v>714.7245333333331</v>
      </c>
      <c r="AK353">
        <v>3.075703602710268</v>
      </c>
      <c r="AL353">
        <v>65.0844976434511</v>
      </c>
      <c r="AM353">
        <f>(AO353 - AN353 + DX353*1E3/(8.314*(DZ353+273.15)) * AQ353/DW353 * AP353) * DW353/(100*DK353) * 1000/(1000 - AO353)</f>
        <v>0</v>
      </c>
      <c r="AN353">
        <v>15.77130530666667</v>
      </c>
      <c r="AO353">
        <v>23.73849999999999</v>
      </c>
      <c r="AP353">
        <v>4.136708860748609E-05</v>
      </c>
      <c r="AQ353">
        <v>105.27</v>
      </c>
      <c r="AR353">
        <v>0</v>
      </c>
      <c r="AS353">
        <v>0</v>
      </c>
      <c r="AT353">
        <f>IF(AR353*$H$15&gt;=AV353,1.0,(AV353/(AV353-AR353*$H$15)))</f>
        <v>0</v>
      </c>
      <c r="AU353">
        <f>(AT353-1)*100</f>
        <v>0</v>
      </c>
      <c r="AV353">
        <f>MAX(0,($B$15+$C$15*EE353)/(1+$D$15*EE353)*DX353/(DZ353+273)*$E$15)</f>
        <v>0</v>
      </c>
      <c r="AW353" t="s">
        <v>437</v>
      </c>
      <c r="AX353" t="s">
        <v>437</v>
      </c>
      <c r="AY353">
        <v>0</v>
      </c>
      <c r="AZ353">
        <v>0</v>
      </c>
      <c r="BA353">
        <f>1-AY353/AZ353</f>
        <v>0</v>
      </c>
      <c r="BB353">
        <v>0</v>
      </c>
      <c r="BC353" t="s">
        <v>437</v>
      </c>
      <c r="BD353" t="s">
        <v>437</v>
      </c>
      <c r="BE353">
        <v>0</v>
      </c>
      <c r="BF353">
        <v>0</v>
      </c>
      <c r="BG353">
        <f>1-BE353/BF353</f>
        <v>0</v>
      </c>
      <c r="BH353">
        <v>0.5</v>
      </c>
      <c r="BI353">
        <f>DH353</f>
        <v>0</v>
      </c>
      <c r="BJ353">
        <f>K353</f>
        <v>0</v>
      </c>
      <c r="BK353">
        <f>BG353*BH353*BI353</f>
        <v>0</v>
      </c>
      <c r="BL353">
        <f>(BJ353-BB353)/BI353</f>
        <v>0</v>
      </c>
      <c r="BM353">
        <f>(AZ353-BF353)/BF353</f>
        <v>0</v>
      </c>
      <c r="BN353">
        <f>AY353/(BA353+AY353/BF353)</f>
        <v>0</v>
      </c>
      <c r="BO353" t="s">
        <v>437</v>
      </c>
      <c r="BP353">
        <v>0</v>
      </c>
      <c r="BQ353">
        <f>IF(BP353&lt;&gt;0, BP353, BN353)</f>
        <v>0</v>
      </c>
      <c r="BR353">
        <f>1-BQ353/BF353</f>
        <v>0</v>
      </c>
      <c r="BS353">
        <f>(BF353-BE353)/(BF353-BQ353)</f>
        <v>0</v>
      </c>
      <c r="BT353">
        <f>(AZ353-BF353)/(AZ353-BQ353)</f>
        <v>0</v>
      </c>
      <c r="BU353">
        <f>(BF353-BE353)/(BF353-AY353)</f>
        <v>0</v>
      </c>
      <c r="BV353">
        <f>(AZ353-BF353)/(AZ353-AY353)</f>
        <v>0</v>
      </c>
      <c r="BW353">
        <f>(BS353*BQ353/BE353)</f>
        <v>0</v>
      </c>
      <c r="BX353">
        <f>(1-BW353)</f>
        <v>0</v>
      </c>
      <c r="DG353">
        <f>$B$13*EF353+$C$13*EG353+$F$13*ER353*(1-EU353)</f>
        <v>0</v>
      </c>
      <c r="DH353">
        <f>DG353*DI353</f>
        <v>0</v>
      </c>
      <c r="DI353">
        <f>($B$13*$D$11+$C$13*$D$11+$F$13*((FE353+EW353)/MAX(FE353+EW353+FF353, 0.1)*$I$11+FF353/MAX(FE353+EW353+FF353, 0.1)*$J$11))/($B$13+$C$13+$F$13)</f>
        <v>0</v>
      </c>
      <c r="DJ353">
        <f>($B$13*$K$11+$C$13*$K$11+$F$13*((FE353+EW353)/MAX(FE353+EW353+FF353, 0.1)*$P$11+FF353/MAX(FE353+EW353+FF353, 0.1)*$Q$11))/($B$13+$C$13+$F$13)</f>
        <v>0</v>
      </c>
      <c r="DK353">
        <v>5.36</v>
      </c>
      <c r="DL353">
        <v>0.5</v>
      </c>
      <c r="DM353" t="s">
        <v>438</v>
      </c>
      <c r="DN353">
        <v>2</v>
      </c>
      <c r="DO353" t="b">
        <v>1</v>
      </c>
      <c r="DP353">
        <v>1759082674.214286</v>
      </c>
      <c r="DQ353">
        <v>674.8067857142858</v>
      </c>
      <c r="DR353">
        <v>742.4142142857144</v>
      </c>
      <c r="DS353">
        <v>23.72652857142857</v>
      </c>
      <c r="DT353">
        <v>15.76816428571429</v>
      </c>
      <c r="DU353">
        <v>675.53975</v>
      </c>
      <c r="DV353">
        <v>23.39515357142857</v>
      </c>
      <c r="DW353">
        <v>499.97125</v>
      </c>
      <c r="DX353">
        <v>90.84236785714282</v>
      </c>
      <c r="DY353">
        <v>0.06674807857142857</v>
      </c>
      <c r="DZ353">
        <v>30.24001785714286</v>
      </c>
      <c r="EA353">
        <v>29.98310714285715</v>
      </c>
      <c r="EB353">
        <v>999.9000000000002</v>
      </c>
      <c r="EC353">
        <v>0</v>
      </c>
      <c r="ED353">
        <v>0</v>
      </c>
      <c r="EE353">
        <v>10009.84785714286</v>
      </c>
      <c r="EF353">
        <v>0</v>
      </c>
      <c r="EG353">
        <v>11.1107</v>
      </c>
      <c r="EH353">
        <v>-67.60738214285713</v>
      </c>
      <c r="EI353">
        <v>691.2068214285713</v>
      </c>
      <c r="EJ353">
        <v>754.3083214285715</v>
      </c>
      <c r="EK353">
        <v>7.958357142857142</v>
      </c>
      <c r="EL353">
        <v>742.4142142857144</v>
      </c>
      <c r="EM353">
        <v>15.76816428571429</v>
      </c>
      <c r="EN353">
        <v>2.155373214285714</v>
      </c>
      <c r="EO353">
        <v>1.432418214285714</v>
      </c>
      <c r="EP353">
        <v>18.63442142857143</v>
      </c>
      <c r="EQ353">
        <v>12.265225</v>
      </c>
      <c r="ER353">
        <v>2000.0375</v>
      </c>
      <c r="ES353">
        <v>0.9800021428571429</v>
      </c>
      <c r="ET353">
        <v>0.01999815714285714</v>
      </c>
      <c r="EU353">
        <v>0</v>
      </c>
      <c r="EV353">
        <v>984.2299285714286</v>
      </c>
      <c r="EW353">
        <v>5.00078</v>
      </c>
      <c r="EX353">
        <v>19034.79642857143</v>
      </c>
      <c r="EY353">
        <v>16379.94285714286</v>
      </c>
      <c r="EZ353">
        <v>39.08010714285714</v>
      </c>
      <c r="FA353">
        <v>39.91485714285714</v>
      </c>
      <c r="FB353">
        <v>39.30092857142856</v>
      </c>
      <c r="FC353">
        <v>39.58907142857142</v>
      </c>
      <c r="FD353">
        <v>40.32564285714285</v>
      </c>
      <c r="FE353">
        <v>1955.1375</v>
      </c>
      <c r="FF353">
        <v>39.9</v>
      </c>
      <c r="FG353">
        <v>0</v>
      </c>
      <c r="FH353">
        <v>1759082674.4</v>
      </c>
      <c r="FI353">
        <v>0</v>
      </c>
      <c r="FJ353">
        <v>984.9048399999999</v>
      </c>
      <c r="FK353">
        <v>58.94653838917576</v>
      </c>
      <c r="FL353">
        <v>1149.661536673284</v>
      </c>
      <c r="FM353">
        <v>19047.58</v>
      </c>
      <c r="FN353">
        <v>15</v>
      </c>
      <c r="FO353">
        <v>0</v>
      </c>
      <c r="FP353" t="s">
        <v>439</v>
      </c>
      <c r="FQ353">
        <v>1746989605.5</v>
      </c>
      <c r="FR353">
        <v>1746989593.5</v>
      </c>
      <c r="FS353">
        <v>0</v>
      </c>
      <c r="FT353">
        <v>-0.274</v>
      </c>
      <c r="FU353">
        <v>-0.002</v>
      </c>
      <c r="FV353">
        <v>2.549</v>
      </c>
      <c r="FW353">
        <v>0.129</v>
      </c>
      <c r="FX353">
        <v>420</v>
      </c>
      <c r="FY353">
        <v>17</v>
      </c>
      <c r="FZ353">
        <v>0.02</v>
      </c>
      <c r="GA353">
        <v>0.04</v>
      </c>
      <c r="GB353">
        <v>-67.2964525</v>
      </c>
      <c r="GC353">
        <v>-2.265139587241845</v>
      </c>
      <c r="GD353">
        <v>1.150777252770383</v>
      </c>
      <c r="GE353">
        <v>0</v>
      </c>
      <c r="GF353">
        <v>981.5190294117647</v>
      </c>
      <c r="GG353">
        <v>61.01199389673847</v>
      </c>
      <c r="GH353">
        <v>5.991396525240532</v>
      </c>
      <c r="GI353">
        <v>0</v>
      </c>
      <c r="GJ353">
        <v>7.955797</v>
      </c>
      <c r="GK353">
        <v>0.0679413883677334</v>
      </c>
      <c r="GL353">
        <v>0.00675929737472768</v>
      </c>
      <c r="GM353">
        <v>1</v>
      </c>
      <c r="GN353">
        <v>1</v>
      </c>
      <c r="GO353">
        <v>3</v>
      </c>
      <c r="GP353" t="s">
        <v>455</v>
      </c>
      <c r="GQ353">
        <v>3.10114</v>
      </c>
      <c r="GR353">
        <v>2.72487</v>
      </c>
      <c r="GS353">
        <v>0.127506</v>
      </c>
      <c r="GT353">
        <v>0.135632</v>
      </c>
      <c r="GU353">
        <v>0.107368</v>
      </c>
      <c r="GV353">
        <v>0.0813773</v>
      </c>
      <c r="GW353">
        <v>22805.5</v>
      </c>
      <c r="GX353">
        <v>20542.8</v>
      </c>
      <c r="GY353">
        <v>26701.3</v>
      </c>
      <c r="GZ353">
        <v>23987.9</v>
      </c>
      <c r="HA353">
        <v>38136.3</v>
      </c>
      <c r="HB353">
        <v>32593.9</v>
      </c>
      <c r="HC353">
        <v>46622.9</v>
      </c>
      <c r="HD353">
        <v>37963.3</v>
      </c>
      <c r="HE353">
        <v>1.87738</v>
      </c>
      <c r="HF353">
        <v>1.86297</v>
      </c>
      <c r="HG353">
        <v>0.0784844</v>
      </c>
      <c r="HH353">
        <v>0</v>
      </c>
      <c r="HI353">
        <v>28.7101</v>
      </c>
      <c r="HJ353">
        <v>999.9</v>
      </c>
      <c r="HK353">
        <v>39.4</v>
      </c>
      <c r="HL353">
        <v>31.7</v>
      </c>
      <c r="HM353">
        <v>20.3618</v>
      </c>
      <c r="HN353">
        <v>60.8837</v>
      </c>
      <c r="HO353">
        <v>22.508</v>
      </c>
      <c r="HP353">
        <v>1</v>
      </c>
      <c r="HQ353">
        <v>0.107586</v>
      </c>
      <c r="HR353">
        <v>-0.964714</v>
      </c>
      <c r="HS353">
        <v>20.278</v>
      </c>
      <c r="HT353">
        <v>5.2119</v>
      </c>
      <c r="HU353">
        <v>11.9797</v>
      </c>
      <c r="HV353">
        <v>4.96295</v>
      </c>
      <c r="HW353">
        <v>3.27458</v>
      </c>
      <c r="HX353">
        <v>9999</v>
      </c>
      <c r="HY353">
        <v>9999</v>
      </c>
      <c r="HZ353">
        <v>9999</v>
      </c>
      <c r="IA353">
        <v>33.7</v>
      </c>
      <c r="IB353">
        <v>1.86395</v>
      </c>
      <c r="IC353">
        <v>1.86011</v>
      </c>
      <c r="ID353">
        <v>1.85837</v>
      </c>
      <c r="IE353">
        <v>1.85974</v>
      </c>
      <c r="IF353">
        <v>1.85989</v>
      </c>
      <c r="IG353">
        <v>1.85837</v>
      </c>
      <c r="IH353">
        <v>1.85743</v>
      </c>
      <c r="II353">
        <v>1.85241</v>
      </c>
      <c r="IJ353">
        <v>0</v>
      </c>
      <c r="IK353">
        <v>0</v>
      </c>
      <c r="IL353">
        <v>0</v>
      </c>
      <c r="IM353">
        <v>0</v>
      </c>
      <c r="IN353" t="s">
        <v>441</v>
      </c>
      <c r="IO353" t="s">
        <v>442</v>
      </c>
      <c r="IP353" t="s">
        <v>443</v>
      </c>
      <c r="IQ353" t="s">
        <v>443</v>
      </c>
      <c r="IR353" t="s">
        <v>443</v>
      </c>
      <c r="IS353" t="s">
        <v>443</v>
      </c>
      <c r="IT353">
        <v>0</v>
      </c>
      <c r="IU353">
        <v>100</v>
      </c>
      <c r="IV353">
        <v>100</v>
      </c>
      <c r="IW353">
        <v>-0.712</v>
      </c>
      <c r="IX353">
        <v>0.3317</v>
      </c>
      <c r="IY353">
        <v>-0.819046093373875</v>
      </c>
      <c r="IZ353">
        <v>-0.0008311593448893811</v>
      </c>
      <c r="JA353">
        <v>1.768286430498992E-06</v>
      </c>
      <c r="JB353">
        <v>-5.176383660599935E-10</v>
      </c>
      <c r="JC353">
        <v>0.01793090377665582</v>
      </c>
      <c r="JD353">
        <v>0.002652576625932546</v>
      </c>
      <c r="JE353">
        <v>0.0004569377311329863</v>
      </c>
      <c r="JF353">
        <v>1.003524486243527E-07</v>
      </c>
      <c r="JG353">
        <v>2</v>
      </c>
      <c r="JH353">
        <v>1975</v>
      </c>
      <c r="JI353">
        <v>1</v>
      </c>
      <c r="JJ353">
        <v>26</v>
      </c>
      <c r="JK353">
        <v>201551.3</v>
      </c>
      <c r="JL353">
        <v>201551.5</v>
      </c>
      <c r="JM353">
        <v>1.86035</v>
      </c>
      <c r="JN353">
        <v>2.62451</v>
      </c>
      <c r="JO353">
        <v>1.49658</v>
      </c>
      <c r="JP353">
        <v>2.34375</v>
      </c>
      <c r="JQ353">
        <v>1.54907</v>
      </c>
      <c r="JR353">
        <v>2.34741</v>
      </c>
      <c r="JS353">
        <v>35.8711</v>
      </c>
      <c r="JT353">
        <v>24.1751</v>
      </c>
      <c r="JU353">
        <v>18</v>
      </c>
      <c r="JV353">
        <v>485.397</v>
      </c>
      <c r="JW353">
        <v>491.186</v>
      </c>
      <c r="JX353">
        <v>29.5792</v>
      </c>
      <c r="JY353">
        <v>28.6721</v>
      </c>
      <c r="JZ353">
        <v>30.0002</v>
      </c>
      <c r="KA353">
        <v>28.8852</v>
      </c>
      <c r="KB353">
        <v>28.8831</v>
      </c>
      <c r="KC353">
        <v>37.3451</v>
      </c>
      <c r="KD353">
        <v>21.104</v>
      </c>
      <c r="KE353">
        <v>52.4028</v>
      </c>
      <c r="KF353">
        <v>29.5871</v>
      </c>
      <c r="KG353">
        <v>788.444</v>
      </c>
      <c r="KH353">
        <v>15.7513</v>
      </c>
      <c r="KI353">
        <v>101.94</v>
      </c>
      <c r="KJ353">
        <v>91.54219999999999</v>
      </c>
    </row>
    <row r="354" spans="1:296">
      <c r="A354">
        <v>336</v>
      </c>
      <c r="B354">
        <v>1759082687</v>
      </c>
      <c r="C354">
        <v>9603.900000095367</v>
      </c>
      <c r="D354" t="s">
        <v>1118</v>
      </c>
      <c r="E354" t="s">
        <v>1119</v>
      </c>
      <c r="F354">
        <v>5</v>
      </c>
      <c r="G354" t="s">
        <v>1025</v>
      </c>
      <c r="H354">
        <v>1759082679.5</v>
      </c>
      <c r="I354">
        <f>(J354)/1000</f>
        <v>0</v>
      </c>
      <c r="J354">
        <f>IF(DO354, AM354, AG354)</f>
        <v>0</v>
      </c>
      <c r="K354">
        <f>IF(DO354, AH354, AF354)</f>
        <v>0</v>
      </c>
      <c r="L354">
        <f>DQ354 - IF(AT354&gt;1, K354*DK354*100.0/(AV354), 0)</f>
        <v>0</v>
      </c>
      <c r="M354">
        <f>((S354-I354/2)*L354-K354)/(S354+I354/2)</f>
        <v>0</v>
      </c>
      <c r="N354">
        <f>M354*(DX354+DY354)/1000.0</f>
        <v>0</v>
      </c>
      <c r="O354">
        <f>(DQ354 - IF(AT354&gt;1, K354*DK354*100.0/(AV354), 0))*(DX354+DY354)/1000.0</f>
        <v>0</v>
      </c>
      <c r="P354">
        <f>2.0/((1/R354-1/Q354)+SIGN(R354)*SQRT((1/R354-1/Q354)*(1/R354-1/Q354) + 4*DL354/((DL354+1)*(DL354+1))*(2*1/R354*1/Q354-1/Q354*1/Q354)))</f>
        <v>0</v>
      </c>
      <c r="Q354">
        <f>IF(LEFT(DM354,1)&lt;&gt;"0",IF(LEFT(DM354,1)="1",3.0,DN354),$D$5+$E$5*(EE354*DX354/($K$5*1000))+$F$5*(EE354*DX354/($K$5*1000))*MAX(MIN(DK354,$J$5),$I$5)*MAX(MIN(DK354,$J$5),$I$5)+$G$5*MAX(MIN(DK354,$J$5),$I$5)*(EE354*DX354/($K$5*1000))+$H$5*(EE354*DX354/($K$5*1000))*(EE354*DX354/($K$5*1000)))</f>
        <v>0</v>
      </c>
      <c r="R354">
        <f>I354*(1000-(1000*0.61365*exp(17.502*V354/(240.97+V354))/(DX354+DY354)+DS354)/2)/(1000*0.61365*exp(17.502*V354/(240.97+V354))/(DX354+DY354)-DS354)</f>
        <v>0</v>
      </c>
      <c r="S354">
        <f>1/((DL354+1)/(P354/1.6)+1/(Q354/1.37)) + DL354/((DL354+1)/(P354/1.6) + DL354/(Q354/1.37))</f>
        <v>0</v>
      </c>
      <c r="T354">
        <f>(DG354*DJ354)</f>
        <v>0</v>
      </c>
      <c r="U354">
        <f>(DZ354+(T354+2*0.95*5.67E-8*(((DZ354+$B$9)+273)^4-(DZ354+273)^4)-44100*I354)/(1.84*29.3*Q354+8*0.95*5.67E-8*(DZ354+273)^3))</f>
        <v>0</v>
      </c>
      <c r="V354">
        <f>($C$9*EA354+$D$9*EB354+$E$9*U354)</f>
        <v>0</v>
      </c>
      <c r="W354">
        <f>0.61365*exp(17.502*V354/(240.97+V354))</f>
        <v>0</v>
      </c>
      <c r="X354">
        <f>(Y354/Z354*100)</f>
        <v>0</v>
      </c>
      <c r="Y354">
        <f>DS354*(DX354+DY354)/1000</f>
        <v>0</v>
      </c>
      <c r="Z354">
        <f>0.61365*exp(17.502*DZ354/(240.97+DZ354))</f>
        <v>0</v>
      </c>
      <c r="AA354">
        <f>(W354-DS354*(DX354+DY354)/1000)</f>
        <v>0</v>
      </c>
      <c r="AB354">
        <f>(-I354*44100)</f>
        <v>0</v>
      </c>
      <c r="AC354">
        <f>2*29.3*Q354*0.92*(DZ354-V354)</f>
        <v>0</v>
      </c>
      <c r="AD354">
        <f>2*0.95*5.67E-8*(((DZ354+$B$9)+273)^4-(V354+273)^4)</f>
        <v>0</v>
      </c>
      <c r="AE354">
        <f>T354+AD354+AB354+AC354</f>
        <v>0</v>
      </c>
      <c r="AF354">
        <f>DW354*AT354*(DR354-DQ354*(1000-AT354*DT354)/(1000-AT354*DS354))/(100*DK354)</f>
        <v>0</v>
      </c>
      <c r="AG354">
        <f>1000*DW354*AT354*(DS354-DT354)/(100*DK354*(1000-AT354*DS354))</f>
        <v>0</v>
      </c>
      <c r="AH354">
        <f>(AI354 - AJ354 - DX354*1E3/(8.314*(DZ354+273.15)) * AL354/DW354 * AK354) * DW354/(100*DK354) * (1000 - DT354)/1000</f>
        <v>0</v>
      </c>
      <c r="AI354">
        <v>786.8301564613191</v>
      </c>
      <c r="AJ354">
        <v>731.1040909090906</v>
      </c>
      <c r="AK354">
        <v>3.298337532394489</v>
      </c>
      <c r="AL354">
        <v>65.0844976434511</v>
      </c>
      <c r="AM354">
        <f>(AO354 - AN354 + DX354*1E3/(8.314*(DZ354+273.15)) * AQ354/DW354 * AP354) * DW354/(100*DK354) * 1000/(1000 - AO354)</f>
        <v>0</v>
      </c>
      <c r="AN354">
        <v>15.77297122666667</v>
      </c>
      <c r="AO354">
        <v>23.73709151515152</v>
      </c>
      <c r="AP354">
        <v>4.62172747881122E-06</v>
      </c>
      <c r="AQ354">
        <v>105.27</v>
      </c>
      <c r="AR354">
        <v>0</v>
      </c>
      <c r="AS354">
        <v>0</v>
      </c>
      <c r="AT354">
        <f>IF(AR354*$H$15&gt;=AV354,1.0,(AV354/(AV354-AR354*$H$15)))</f>
        <v>0</v>
      </c>
      <c r="AU354">
        <f>(AT354-1)*100</f>
        <v>0</v>
      </c>
      <c r="AV354">
        <f>MAX(0,($B$15+$C$15*EE354)/(1+$D$15*EE354)*DX354/(DZ354+273)*$E$15)</f>
        <v>0</v>
      </c>
      <c r="AW354" t="s">
        <v>437</v>
      </c>
      <c r="AX354" t="s">
        <v>437</v>
      </c>
      <c r="AY354">
        <v>0</v>
      </c>
      <c r="AZ354">
        <v>0</v>
      </c>
      <c r="BA354">
        <f>1-AY354/AZ354</f>
        <v>0</v>
      </c>
      <c r="BB354">
        <v>0</v>
      </c>
      <c r="BC354" t="s">
        <v>437</v>
      </c>
      <c r="BD354" t="s">
        <v>437</v>
      </c>
      <c r="BE354">
        <v>0</v>
      </c>
      <c r="BF354">
        <v>0</v>
      </c>
      <c r="BG354">
        <f>1-BE354/BF354</f>
        <v>0</v>
      </c>
      <c r="BH354">
        <v>0.5</v>
      </c>
      <c r="BI354">
        <f>DH354</f>
        <v>0</v>
      </c>
      <c r="BJ354">
        <f>K354</f>
        <v>0</v>
      </c>
      <c r="BK354">
        <f>BG354*BH354*BI354</f>
        <v>0</v>
      </c>
      <c r="BL354">
        <f>(BJ354-BB354)/BI354</f>
        <v>0</v>
      </c>
      <c r="BM354">
        <f>(AZ354-BF354)/BF354</f>
        <v>0</v>
      </c>
      <c r="BN354">
        <f>AY354/(BA354+AY354/BF354)</f>
        <v>0</v>
      </c>
      <c r="BO354" t="s">
        <v>437</v>
      </c>
      <c r="BP354">
        <v>0</v>
      </c>
      <c r="BQ354">
        <f>IF(BP354&lt;&gt;0, BP354, BN354)</f>
        <v>0</v>
      </c>
      <c r="BR354">
        <f>1-BQ354/BF354</f>
        <v>0</v>
      </c>
      <c r="BS354">
        <f>(BF354-BE354)/(BF354-BQ354)</f>
        <v>0</v>
      </c>
      <c r="BT354">
        <f>(AZ354-BF354)/(AZ354-BQ354)</f>
        <v>0</v>
      </c>
      <c r="BU354">
        <f>(BF354-BE354)/(BF354-AY354)</f>
        <v>0</v>
      </c>
      <c r="BV354">
        <f>(AZ354-BF354)/(AZ354-AY354)</f>
        <v>0</v>
      </c>
      <c r="BW354">
        <f>(BS354*BQ354/BE354)</f>
        <v>0</v>
      </c>
      <c r="BX354">
        <f>(1-BW354)</f>
        <v>0</v>
      </c>
      <c r="DG354">
        <f>$B$13*EF354+$C$13*EG354+$F$13*ER354*(1-EU354)</f>
        <v>0</v>
      </c>
      <c r="DH354">
        <f>DG354*DI354</f>
        <v>0</v>
      </c>
      <c r="DI354">
        <f>($B$13*$D$11+$C$13*$D$11+$F$13*((FE354+EW354)/MAX(FE354+EW354+FF354, 0.1)*$I$11+FF354/MAX(FE354+EW354+FF354, 0.1)*$J$11))/($B$13+$C$13+$F$13)</f>
        <v>0</v>
      </c>
      <c r="DJ354">
        <f>($B$13*$K$11+$C$13*$K$11+$F$13*((FE354+EW354)/MAX(FE354+EW354+FF354, 0.1)*$P$11+FF354/MAX(FE354+EW354+FF354, 0.1)*$Q$11))/($B$13+$C$13+$F$13)</f>
        <v>0</v>
      </c>
      <c r="DK354">
        <v>5.36</v>
      </c>
      <c r="DL354">
        <v>0.5</v>
      </c>
      <c r="DM354" t="s">
        <v>438</v>
      </c>
      <c r="DN354">
        <v>2</v>
      </c>
      <c r="DO354" t="b">
        <v>1</v>
      </c>
      <c r="DP354">
        <v>1759082679.5</v>
      </c>
      <c r="DQ354">
        <v>691.7516666666666</v>
      </c>
      <c r="DR354">
        <v>759.6869629629631</v>
      </c>
      <c r="DS354">
        <v>23.73292962962963</v>
      </c>
      <c r="DT354">
        <v>15.77006666666667</v>
      </c>
      <c r="DU354">
        <v>692.4700370370368</v>
      </c>
      <c r="DV354">
        <v>23.4014074074074</v>
      </c>
      <c r="DW354">
        <v>500.0285555555556</v>
      </c>
      <c r="DX354">
        <v>90.84122592592594</v>
      </c>
      <c r="DY354">
        <v>0.0665912</v>
      </c>
      <c r="DZ354">
        <v>30.24465185185185</v>
      </c>
      <c r="EA354">
        <v>29.98773703703704</v>
      </c>
      <c r="EB354">
        <v>999.9000000000001</v>
      </c>
      <c r="EC354">
        <v>0</v>
      </c>
      <c r="ED354">
        <v>0</v>
      </c>
      <c r="EE354">
        <v>10016.99148148148</v>
      </c>
      <c r="EF354">
        <v>0</v>
      </c>
      <c r="EG354">
        <v>11.1107</v>
      </c>
      <c r="EH354">
        <v>-67.93535555555556</v>
      </c>
      <c r="EI354">
        <v>708.5681111111111</v>
      </c>
      <c r="EJ354">
        <v>771.8593333333332</v>
      </c>
      <c r="EK354">
        <v>7.962857777777777</v>
      </c>
      <c r="EL354">
        <v>759.6869629629631</v>
      </c>
      <c r="EM354">
        <v>15.77006666666667</v>
      </c>
      <c r="EN354">
        <v>2.155927037037038</v>
      </c>
      <c r="EO354">
        <v>1.432572962962963</v>
      </c>
      <c r="EP354">
        <v>18.63852592592593</v>
      </c>
      <c r="EQ354">
        <v>12.26687407407407</v>
      </c>
      <c r="ER354">
        <v>2000.013703703704</v>
      </c>
      <c r="ES354">
        <v>0.9800018888888888</v>
      </c>
      <c r="ET354">
        <v>0.01999840740740741</v>
      </c>
      <c r="EU354">
        <v>0</v>
      </c>
      <c r="EV354">
        <v>989.2134074074075</v>
      </c>
      <c r="EW354">
        <v>5.00078</v>
      </c>
      <c r="EX354">
        <v>19131.51111111111</v>
      </c>
      <c r="EY354">
        <v>16379.75185185185</v>
      </c>
      <c r="EZ354">
        <v>39.10629629629629</v>
      </c>
      <c r="FA354">
        <v>39.92785185185185</v>
      </c>
      <c r="FB354">
        <v>39.29825925925925</v>
      </c>
      <c r="FC354">
        <v>39.61548148148148</v>
      </c>
      <c r="FD354">
        <v>40.34003703703703</v>
      </c>
      <c r="FE354">
        <v>1955.113703703704</v>
      </c>
      <c r="FF354">
        <v>39.9</v>
      </c>
      <c r="FG354">
        <v>0</v>
      </c>
      <c r="FH354">
        <v>1759082679.2</v>
      </c>
      <c r="FI354">
        <v>0</v>
      </c>
      <c r="FJ354">
        <v>989.3886000000001</v>
      </c>
      <c r="FK354">
        <v>54.51761539070985</v>
      </c>
      <c r="FL354">
        <v>1053.607692269207</v>
      </c>
      <c r="FM354">
        <v>19134.72</v>
      </c>
      <c r="FN354">
        <v>15</v>
      </c>
      <c r="FO354">
        <v>0</v>
      </c>
      <c r="FP354" t="s">
        <v>439</v>
      </c>
      <c r="FQ354">
        <v>1746989605.5</v>
      </c>
      <c r="FR354">
        <v>1746989593.5</v>
      </c>
      <c r="FS354">
        <v>0</v>
      </c>
      <c r="FT354">
        <v>-0.274</v>
      </c>
      <c r="FU354">
        <v>-0.002</v>
      </c>
      <c r="FV354">
        <v>2.549</v>
      </c>
      <c r="FW354">
        <v>0.129</v>
      </c>
      <c r="FX354">
        <v>420</v>
      </c>
      <c r="FY354">
        <v>17</v>
      </c>
      <c r="FZ354">
        <v>0.02</v>
      </c>
      <c r="GA354">
        <v>0.04</v>
      </c>
      <c r="GB354">
        <v>-67.964365</v>
      </c>
      <c r="GC354">
        <v>-2.443326078799286</v>
      </c>
      <c r="GD354">
        <v>1.16490396633156</v>
      </c>
      <c r="GE354">
        <v>0</v>
      </c>
      <c r="GF354">
        <v>986.7877647058823</v>
      </c>
      <c r="GG354">
        <v>56.57463715273391</v>
      </c>
      <c r="GH354">
        <v>5.563345100687406</v>
      </c>
      <c r="GI354">
        <v>0</v>
      </c>
      <c r="GJ354">
        <v>7.959767500000001</v>
      </c>
      <c r="GK354">
        <v>0.05158131332080051</v>
      </c>
      <c r="GL354">
        <v>0.005627289645113358</v>
      </c>
      <c r="GM354">
        <v>1</v>
      </c>
      <c r="GN354">
        <v>1</v>
      </c>
      <c r="GO354">
        <v>3</v>
      </c>
      <c r="GP354" t="s">
        <v>455</v>
      </c>
      <c r="GQ354">
        <v>3.10111</v>
      </c>
      <c r="GR354">
        <v>2.72474</v>
      </c>
      <c r="GS354">
        <v>0.129493</v>
      </c>
      <c r="GT354">
        <v>0.137662</v>
      </c>
      <c r="GU354">
        <v>0.107366</v>
      </c>
      <c r="GV354">
        <v>0.0813794</v>
      </c>
      <c r="GW354">
        <v>22753.4</v>
      </c>
      <c r="GX354">
        <v>20494.6</v>
      </c>
      <c r="GY354">
        <v>26701.1</v>
      </c>
      <c r="GZ354">
        <v>23987.9</v>
      </c>
      <c r="HA354">
        <v>38136.3</v>
      </c>
      <c r="HB354">
        <v>32594.1</v>
      </c>
      <c r="HC354">
        <v>46622.5</v>
      </c>
      <c r="HD354">
        <v>37963.3</v>
      </c>
      <c r="HE354">
        <v>1.87728</v>
      </c>
      <c r="HF354">
        <v>1.86327</v>
      </c>
      <c r="HG354">
        <v>0.0782013</v>
      </c>
      <c r="HH354">
        <v>0</v>
      </c>
      <c r="HI354">
        <v>28.7162</v>
      </c>
      <c r="HJ354">
        <v>999.9</v>
      </c>
      <c r="HK354">
        <v>39.4</v>
      </c>
      <c r="HL354">
        <v>31.7</v>
      </c>
      <c r="HM354">
        <v>20.359</v>
      </c>
      <c r="HN354">
        <v>61.3437</v>
      </c>
      <c r="HO354">
        <v>22.3678</v>
      </c>
      <c r="HP354">
        <v>1</v>
      </c>
      <c r="HQ354">
        <v>0.107767</v>
      </c>
      <c r="HR354">
        <v>-0.95601</v>
      </c>
      <c r="HS354">
        <v>20.2781</v>
      </c>
      <c r="HT354">
        <v>5.211</v>
      </c>
      <c r="HU354">
        <v>11.9797</v>
      </c>
      <c r="HV354">
        <v>4.96285</v>
      </c>
      <c r="HW354">
        <v>3.27445</v>
      </c>
      <c r="HX354">
        <v>9999</v>
      </c>
      <c r="HY354">
        <v>9999</v>
      </c>
      <c r="HZ354">
        <v>9999</v>
      </c>
      <c r="IA354">
        <v>33.7</v>
      </c>
      <c r="IB354">
        <v>1.86397</v>
      </c>
      <c r="IC354">
        <v>1.86012</v>
      </c>
      <c r="ID354">
        <v>1.85837</v>
      </c>
      <c r="IE354">
        <v>1.85975</v>
      </c>
      <c r="IF354">
        <v>1.85989</v>
      </c>
      <c r="IG354">
        <v>1.85837</v>
      </c>
      <c r="IH354">
        <v>1.85745</v>
      </c>
      <c r="II354">
        <v>1.85242</v>
      </c>
      <c r="IJ354">
        <v>0</v>
      </c>
      <c r="IK354">
        <v>0</v>
      </c>
      <c r="IL354">
        <v>0</v>
      </c>
      <c r="IM354">
        <v>0</v>
      </c>
      <c r="IN354" t="s">
        <v>441</v>
      </c>
      <c r="IO354" t="s">
        <v>442</v>
      </c>
      <c r="IP354" t="s">
        <v>443</v>
      </c>
      <c r="IQ354" t="s">
        <v>443</v>
      </c>
      <c r="IR354" t="s">
        <v>443</v>
      </c>
      <c r="IS354" t="s">
        <v>443</v>
      </c>
      <c r="IT354">
        <v>0</v>
      </c>
      <c r="IU354">
        <v>100</v>
      </c>
      <c r="IV354">
        <v>100</v>
      </c>
      <c r="IW354">
        <v>-0.698</v>
      </c>
      <c r="IX354">
        <v>0.3316</v>
      </c>
      <c r="IY354">
        <v>-0.819046093373875</v>
      </c>
      <c r="IZ354">
        <v>-0.0008311593448893811</v>
      </c>
      <c r="JA354">
        <v>1.768286430498992E-06</v>
      </c>
      <c r="JB354">
        <v>-5.176383660599935E-10</v>
      </c>
      <c r="JC354">
        <v>0.01793090377665582</v>
      </c>
      <c r="JD354">
        <v>0.002652576625932546</v>
      </c>
      <c r="JE354">
        <v>0.0004569377311329863</v>
      </c>
      <c r="JF354">
        <v>1.003524486243527E-07</v>
      </c>
      <c r="JG354">
        <v>2</v>
      </c>
      <c r="JH354">
        <v>1975</v>
      </c>
      <c r="JI354">
        <v>1</v>
      </c>
      <c r="JJ354">
        <v>26</v>
      </c>
      <c r="JK354">
        <v>201551.4</v>
      </c>
      <c r="JL354">
        <v>201551.6</v>
      </c>
      <c r="JM354">
        <v>1.89453</v>
      </c>
      <c r="JN354">
        <v>2.62695</v>
      </c>
      <c r="JO354">
        <v>1.49658</v>
      </c>
      <c r="JP354">
        <v>2.34375</v>
      </c>
      <c r="JQ354">
        <v>1.54907</v>
      </c>
      <c r="JR354">
        <v>2.45361</v>
      </c>
      <c r="JS354">
        <v>35.8711</v>
      </c>
      <c r="JT354">
        <v>24.1663</v>
      </c>
      <c r="JU354">
        <v>18</v>
      </c>
      <c r="JV354">
        <v>485.352</v>
      </c>
      <c r="JW354">
        <v>491.394</v>
      </c>
      <c r="JX354">
        <v>29.5887</v>
      </c>
      <c r="JY354">
        <v>28.6746</v>
      </c>
      <c r="JZ354">
        <v>30.0003</v>
      </c>
      <c r="KA354">
        <v>28.8869</v>
      </c>
      <c r="KB354">
        <v>28.8844</v>
      </c>
      <c r="KC354">
        <v>38.0389</v>
      </c>
      <c r="KD354">
        <v>21.104</v>
      </c>
      <c r="KE354">
        <v>52.4028</v>
      </c>
      <c r="KF354">
        <v>29.5939</v>
      </c>
      <c r="KG354">
        <v>808.481</v>
      </c>
      <c r="KH354">
        <v>15.7407</v>
      </c>
      <c r="KI354">
        <v>101.939</v>
      </c>
      <c r="KJ354">
        <v>91.5423</v>
      </c>
    </row>
    <row r="355" spans="1:296">
      <c r="A355">
        <v>337</v>
      </c>
      <c r="B355">
        <v>1759082692</v>
      </c>
      <c r="C355">
        <v>9608.900000095367</v>
      </c>
      <c r="D355" t="s">
        <v>1120</v>
      </c>
      <c r="E355" t="s">
        <v>1121</v>
      </c>
      <c r="F355">
        <v>5</v>
      </c>
      <c r="G355" t="s">
        <v>1025</v>
      </c>
      <c r="H355">
        <v>1759082684.214286</v>
      </c>
      <c r="I355">
        <f>(J355)/1000</f>
        <v>0</v>
      </c>
      <c r="J355">
        <f>IF(DO355, AM355, AG355)</f>
        <v>0</v>
      </c>
      <c r="K355">
        <f>IF(DO355, AH355, AF355)</f>
        <v>0</v>
      </c>
      <c r="L355">
        <f>DQ355 - IF(AT355&gt;1, K355*DK355*100.0/(AV355), 0)</f>
        <v>0</v>
      </c>
      <c r="M355">
        <f>((S355-I355/2)*L355-K355)/(S355+I355/2)</f>
        <v>0</v>
      </c>
      <c r="N355">
        <f>M355*(DX355+DY355)/1000.0</f>
        <v>0</v>
      </c>
      <c r="O355">
        <f>(DQ355 - IF(AT355&gt;1, K355*DK355*100.0/(AV355), 0))*(DX355+DY355)/1000.0</f>
        <v>0</v>
      </c>
      <c r="P355">
        <f>2.0/((1/R355-1/Q355)+SIGN(R355)*SQRT((1/R355-1/Q355)*(1/R355-1/Q355) + 4*DL355/((DL355+1)*(DL355+1))*(2*1/R355*1/Q355-1/Q355*1/Q355)))</f>
        <v>0</v>
      </c>
      <c r="Q355">
        <f>IF(LEFT(DM355,1)&lt;&gt;"0",IF(LEFT(DM355,1)="1",3.0,DN355),$D$5+$E$5*(EE355*DX355/($K$5*1000))+$F$5*(EE355*DX355/($K$5*1000))*MAX(MIN(DK355,$J$5),$I$5)*MAX(MIN(DK355,$J$5),$I$5)+$G$5*MAX(MIN(DK355,$J$5),$I$5)*(EE355*DX355/($K$5*1000))+$H$5*(EE355*DX355/($K$5*1000))*(EE355*DX355/($K$5*1000)))</f>
        <v>0</v>
      </c>
      <c r="R355">
        <f>I355*(1000-(1000*0.61365*exp(17.502*V355/(240.97+V355))/(DX355+DY355)+DS355)/2)/(1000*0.61365*exp(17.502*V355/(240.97+V355))/(DX355+DY355)-DS355)</f>
        <v>0</v>
      </c>
      <c r="S355">
        <f>1/((DL355+1)/(P355/1.6)+1/(Q355/1.37)) + DL355/((DL355+1)/(P355/1.6) + DL355/(Q355/1.37))</f>
        <v>0</v>
      </c>
      <c r="T355">
        <f>(DG355*DJ355)</f>
        <v>0</v>
      </c>
      <c r="U355">
        <f>(DZ355+(T355+2*0.95*5.67E-8*(((DZ355+$B$9)+273)^4-(DZ355+273)^4)-44100*I355)/(1.84*29.3*Q355+8*0.95*5.67E-8*(DZ355+273)^3))</f>
        <v>0</v>
      </c>
      <c r="V355">
        <f>($C$9*EA355+$D$9*EB355+$E$9*U355)</f>
        <v>0</v>
      </c>
      <c r="W355">
        <f>0.61365*exp(17.502*V355/(240.97+V355))</f>
        <v>0</v>
      </c>
      <c r="X355">
        <f>(Y355/Z355*100)</f>
        <v>0</v>
      </c>
      <c r="Y355">
        <f>DS355*(DX355+DY355)/1000</f>
        <v>0</v>
      </c>
      <c r="Z355">
        <f>0.61365*exp(17.502*DZ355/(240.97+DZ355))</f>
        <v>0</v>
      </c>
      <c r="AA355">
        <f>(W355-DS355*(DX355+DY355)/1000)</f>
        <v>0</v>
      </c>
      <c r="AB355">
        <f>(-I355*44100)</f>
        <v>0</v>
      </c>
      <c r="AC355">
        <f>2*29.3*Q355*0.92*(DZ355-V355)</f>
        <v>0</v>
      </c>
      <c r="AD355">
        <f>2*0.95*5.67E-8*(((DZ355+$B$9)+273)^4-(V355+273)^4)</f>
        <v>0</v>
      </c>
      <c r="AE355">
        <f>T355+AD355+AB355+AC355</f>
        <v>0</v>
      </c>
      <c r="AF355">
        <f>DW355*AT355*(DR355-DQ355*(1000-AT355*DT355)/(1000-AT355*DS355))/(100*DK355)</f>
        <v>0</v>
      </c>
      <c r="AG355">
        <f>1000*DW355*AT355*(DS355-DT355)/(100*DK355*(1000-AT355*DS355))</f>
        <v>0</v>
      </c>
      <c r="AH355">
        <f>(AI355 - AJ355 - DX355*1E3/(8.314*(DZ355+273.15)) * AL355/DW355 * AK355) * DW355/(100*DK355) * (1000 - DT355)/1000</f>
        <v>0</v>
      </c>
      <c r="AI355">
        <v>804.0277687932951</v>
      </c>
      <c r="AJ355">
        <v>747.7175818181818</v>
      </c>
      <c r="AK355">
        <v>3.321144122799054</v>
      </c>
      <c r="AL355">
        <v>65.0844976434511</v>
      </c>
      <c r="AM355">
        <f>(AO355 - AN355 + DX355*1E3/(8.314*(DZ355+273.15)) * AQ355/DW355 * AP355) * DW355/(100*DK355) * 1000/(1000 - AO355)</f>
        <v>0</v>
      </c>
      <c r="AN355">
        <v>15.77516312</v>
      </c>
      <c r="AO355">
        <v>23.74294181818181</v>
      </c>
      <c r="AP355">
        <v>4.511464565382706E-05</v>
      </c>
      <c r="AQ355">
        <v>105.27</v>
      </c>
      <c r="AR355">
        <v>0</v>
      </c>
      <c r="AS355">
        <v>0</v>
      </c>
      <c r="AT355">
        <f>IF(AR355*$H$15&gt;=AV355,1.0,(AV355/(AV355-AR355*$H$15)))</f>
        <v>0</v>
      </c>
      <c r="AU355">
        <f>(AT355-1)*100</f>
        <v>0</v>
      </c>
      <c r="AV355">
        <f>MAX(0,($B$15+$C$15*EE355)/(1+$D$15*EE355)*DX355/(DZ355+273)*$E$15)</f>
        <v>0</v>
      </c>
      <c r="AW355" t="s">
        <v>437</v>
      </c>
      <c r="AX355" t="s">
        <v>437</v>
      </c>
      <c r="AY355">
        <v>0</v>
      </c>
      <c r="AZ355">
        <v>0</v>
      </c>
      <c r="BA355">
        <f>1-AY355/AZ355</f>
        <v>0</v>
      </c>
      <c r="BB355">
        <v>0</v>
      </c>
      <c r="BC355" t="s">
        <v>437</v>
      </c>
      <c r="BD355" t="s">
        <v>437</v>
      </c>
      <c r="BE355">
        <v>0</v>
      </c>
      <c r="BF355">
        <v>0</v>
      </c>
      <c r="BG355">
        <f>1-BE355/BF355</f>
        <v>0</v>
      </c>
      <c r="BH355">
        <v>0.5</v>
      </c>
      <c r="BI355">
        <f>DH355</f>
        <v>0</v>
      </c>
      <c r="BJ355">
        <f>K355</f>
        <v>0</v>
      </c>
      <c r="BK355">
        <f>BG355*BH355*BI355</f>
        <v>0</v>
      </c>
      <c r="BL355">
        <f>(BJ355-BB355)/BI355</f>
        <v>0</v>
      </c>
      <c r="BM355">
        <f>(AZ355-BF355)/BF355</f>
        <v>0</v>
      </c>
      <c r="BN355">
        <f>AY355/(BA355+AY355/BF355)</f>
        <v>0</v>
      </c>
      <c r="BO355" t="s">
        <v>437</v>
      </c>
      <c r="BP355">
        <v>0</v>
      </c>
      <c r="BQ355">
        <f>IF(BP355&lt;&gt;0, BP355, BN355)</f>
        <v>0</v>
      </c>
      <c r="BR355">
        <f>1-BQ355/BF355</f>
        <v>0</v>
      </c>
      <c r="BS355">
        <f>(BF355-BE355)/(BF355-BQ355)</f>
        <v>0</v>
      </c>
      <c r="BT355">
        <f>(AZ355-BF355)/(AZ355-BQ355)</f>
        <v>0</v>
      </c>
      <c r="BU355">
        <f>(BF355-BE355)/(BF355-AY355)</f>
        <v>0</v>
      </c>
      <c r="BV355">
        <f>(AZ355-BF355)/(AZ355-AY355)</f>
        <v>0</v>
      </c>
      <c r="BW355">
        <f>(BS355*BQ355/BE355)</f>
        <v>0</v>
      </c>
      <c r="BX355">
        <f>(1-BW355)</f>
        <v>0</v>
      </c>
      <c r="DG355">
        <f>$B$13*EF355+$C$13*EG355+$F$13*ER355*(1-EU355)</f>
        <v>0</v>
      </c>
      <c r="DH355">
        <f>DG355*DI355</f>
        <v>0</v>
      </c>
      <c r="DI355">
        <f>($B$13*$D$11+$C$13*$D$11+$F$13*((FE355+EW355)/MAX(FE355+EW355+FF355, 0.1)*$I$11+FF355/MAX(FE355+EW355+FF355, 0.1)*$J$11))/($B$13+$C$13+$F$13)</f>
        <v>0</v>
      </c>
      <c r="DJ355">
        <f>($B$13*$K$11+$C$13*$K$11+$F$13*((FE355+EW355)/MAX(FE355+EW355+FF355, 0.1)*$P$11+FF355/MAX(FE355+EW355+FF355, 0.1)*$Q$11))/($B$13+$C$13+$F$13)</f>
        <v>0</v>
      </c>
      <c r="DK355">
        <v>5.36</v>
      </c>
      <c r="DL355">
        <v>0.5</v>
      </c>
      <c r="DM355" t="s">
        <v>438</v>
      </c>
      <c r="DN355">
        <v>2</v>
      </c>
      <c r="DO355" t="b">
        <v>1</v>
      </c>
      <c r="DP355">
        <v>1759082684.214286</v>
      </c>
      <c r="DQ355">
        <v>706.6126071428571</v>
      </c>
      <c r="DR355">
        <v>775.1359642857143</v>
      </c>
      <c r="DS355">
        <v>23.7368</v>
      </c>
      <c r="DT355">
        <v>15.77250357142857</v>
      </c>
      <c r="DU355">
        <v>707.3179285714286</v>
      </c>
      <c r="DV355">
        <v>23.40517857142857</v>
      </c>
      <c r="DW355">
        <v>500.0202857142857</v>
      </c>
      <c r="DX355">
        <v>90.84144999999999</v>
      </c>
      <c r="DY355">
        <v>0.066599875</v>
      </c>
      <c r="DZ355">
        <v>30.24890714285714</v>
      </c>
      <c r="EA355">
        <v>29.990575</v>
      </c>
      <c r="EB355">
        <v>999.9000000000002</v>
      </c>
      <c r="EC355">
        <v>0</v>
      </c>
      <c r="ED355">
        <v>0</v>
      </c>
      <c r="EE355">
        <v>10010.9375</v>
      </c>
      <c r="EF355">
        <v>0</v>
      </c>
      <c r="EG355">
        <v>11.1107</v>
      </c>
      <c r="EH355">
        <v>-68.52338571428571</v>
      </c>
      <c r="EI355">
        <v>723.7930714285714</v>
      </c>
      <c r="EJ355">
        <v>787.5577142857143</v>
      </c>
      <c r="EK355">
        <v>7.964289642857143</v>
      </c>
      <c r="EL355">
        <v>775.1359642857143</v>
      </c>
      <c r="EM355">
        <v>15.77250357142857</v>
      </c>
      <c r="EN355">
        <v>2.156283571428572</v>
      </c>
      <c r="EO355">
        <v>1.432797857142857</v>
      </c>
      <c r="EP355">
        <v>18.64116428571429</v>
      </c>
      <c r="EQ355">
        <v>12.26926428571429</v>
      </c>
      <c r="ER355">
        <v>2000.031785714286</v>
      </c>
      <c r="ES355">
        <v>0.9800021428571429</v>
      </c>
      <c r="ET355">
        <v>0.01999815357142857</v>
      </c>
      <c r="EU355">
        <v>0</v>
      </c>
      <c r="EV355">
        <v>993.29775</v>
      </c>
      <c r="EW355">
        <v>5.00078</v>
      </c>
      <c r="EX355">
        <v>19210.96428571429</v>
      </c>
      <c r="EY355">
        <v>16379.90357142857</v>
      </c>
      <c r="EZ355">
        <v>39.11360714285713</v>
      </c>
      <c r="FA355">
        <v>39.93710714285714</v>
      </c>
      <c r="FB355">
        <v>39.28989285714285</v>
      </c>
      <c r="FC355">
        <v>39.63146428571429</v>
      </c>
      <c r="FD355">
        <v>40.34346428571428</v>
      </c>
      <c r="FE355">
        <v>1955.131785714286</v>
      </c>
      <c r="FF355">
        <v>39.9</v>
      </c>
      <c r="FG355">
        <v>0</v>
      </c>
      <c r="FH355">
        <v>1759082684</v>
      </c>
      <c r="FI355">
        <v>0</v>
      </c>
      <c r="FJ355">
        <v>993.5175199999999</v>
      </c>
      <c r="FK355">
        <v>48.12238455222248</v>
      </c>
      <c r="FL355">
        <v>938.9230755422869</v>
      </c>
      <c r="FM355">
        <v>19215.316</v>
      </c>
      <c r="FN355">
        <v>15</v>
      </c>
      <c r="FO355">
        <v>0</v>
      </c>
      <c r="FP355" t="s">
        <v>439</v>
      </c>
      <c r="FQ355">
        <v>1746989605.5</v>
      </c>
      <c r="FR355">
        <v>1746989593.5</v>
      </c>
      <c r="FS355">
        <v>0</v>
      </c>
      <c r="FT355">
        <v>-0.274</v>
      </c>
      <c r="FU355">
        <v>-0.002</v>
      </c>
      <c r="FV355">
        <v>2.549</v>
      </c>
      <c r="FW355">
        <v>0.129</v>
      </c>
      <c r="FX355">
        <v>420</v>
      </c>
      <c r="FY355">
        <v>17</v>
      </c>
      <c r="FZ355">
        <v>0.02</v>
      </c>
      <c r="GA355">
        <v>0.04</v>
      </c>
      <c r="GB355">
        <v>-68.36179749999999</v>
      </c>
      <c r="GC355">
        <v>-5.934282551594656</v>
      </c>
      <c r="GD355">
        <v>1.295661314828744</v>
      </c>
      <c r="GE355">
        <v>0</v>
      </c>
      <c r="GF355">
        <v>990.0206764705882</v>
      </c>
      <c r="GG355">
        <v>52.9467226944044</v>
      </c>
      <c r="GH355">
        <v>5.214202165131132</v>
      </c>
      <c r="GI355">
        <v>0</v>
      </c>
      <c r="GJ355">
        <v>7.9622555</v>
      </c>
      <c r="GK355">
        <v>0.02605621013131372</v>
      </c>
      <c r="GL355">
        <v>0.003717431875636772</v>
      </c>
      <c r="GM355">
        <v>1</v>
      </c>
      <c r="GN355">
        <v>1</v>
      </c>
      <c r="GO355">
        <v>3</v>
      </c>
      <c r="GP355" t="s">
        <v>455</v>
      </c>
      <c r="GQ355">
        <v>3.10085</v>
      </c>
      <c r="GR355">
        <v>2.72488</v>
      </c>
      <c r="GS355">
        <v>0.131469</v>
      </c>
      <c r="GT355">
        <v>0.139631</v>
      </c>
      <c r="GU355">
        <v>0.107389</v>
      </c>
      <c r="GV355">
        <v>0.08137469999999999</v>
      </c>
      <c r="GW355">
        <v>22701.7</v>
      </c>
      <c r="GX355">
        <v>20447.7</v>
      </c>
      <c r="GY355">
        <v>26700.9</v>
      </c>
      <c r="GZ355">
        <v>23987.8</v>
      </c>
      <c r="HA355">
        <v>38135.4</v>
      </c>
      <c r="HB355">
        <v>32594.3</v>
      </c>
      <c r="HC355">
        <v>46622.3</v>
      </c>
      <c r="HD355">
        <v>37963.1</v>
      </c>
      <c r="HE355">
        <v>1.87717</v>
      </c>
      <c r="HF355">
        <v>1.8635</v>
      </c>
      <c r="HG355">
        <v>0.0786781</v>
      </c>
      <c r="HH355">
        <v>0</v>
      </c>
      <c r="HI355">
        <v>28.7218</v>
      </c>
      <c r="HJ355">
        <v>999.9</v>
      </c>
      <c r="HK355">
        <v>39.4</v>
      </c>
      <c r="HL355">
        <v>31.7</v>
      </c>
      <c r="HM355">
        <v>20.3611</v>
      </c>
      <c r="HN355">
        <v>61.0837</v>
      </c>
      <c r="HO355">
        <v>22.5801</v>
      </c>
      <c r="HP355">
        <v>1</v>
      </c>
      <c r="HQ355">
        <v>0.108023</v>
      </c>
      <c r="HR355">
        <v>-0.949327</v>
      </c>
      <c r="HS355">
        <v>20.2781</v>
      </c>
      <c r="HT355">
        <v>5.21085</v>
      </c>
      <c r="HU355">
        <v>11.9798</v>
      </c>
      <c r="HV355">
        <v>4.96285</v>
      </c>
      <c r="HW355">
        <v>3.27433</v>
      </c>
      <c r="HX355">
        <v>9999</v>
      </c>
      <c r="HY355">
        <v>9999</v>
      </c>
      <c r="HZ355">
        <v>9999</v>
      </c>
      <c r="IA355">
        <v>33.7</v>
      </c>
      <c r="IB355">
        <v>1.86398</v>
      </c>
      <c r="IC355">
        <v>1.86015</v>
      </c>
      <c r="ID355">
        <v>1.85837</v>
      </c>
      <c r="IE355">
        <v>1.85975</v>
      </c>
      <c r="IF355">
        <v>1.85989</v>
      </c>
      <c r="IG355">
        <v>1.85837</v>
      </c>
      <c r="IH355">
        <v>1.85745</v>
      </c>
      <c r="II355">
        <v>1.85242</v>
      </c>
      <c r="IJ355">
        <v>0</v>
      </c>
      <c r="IK355">
        <v>0</v>
      </c>
      <c r="IL355">
        <v>0</v>
      </c>
      <c r="IM355">
        <v>0</v>
      </c>
      <c r="IN355" t="s">
        <v>441</v>
      </c>
      <c r="IO355" t="s">
        <v>442</v>
      </c>
      <c r="IP355" t="s">
        <v>443</v>
      </c>
      <c r="IQ355" t="s">
        <v>443</v>
      </c>
      <c r="IR355" t="s">
        <v>443</v>
      </c>
      <c r="IS355" t="s">
        <v>443</v>
      </c>
      <c r="IT355">
        <v>0</v>
      </c>
      <c r="IU355">
        <v>100</v>
      </c>
      <c r="IV355">
        <v>100</v>
      </c>
      <c r="IW355">
        <v>-0.6830000000000001</v>
      </c>
      <c r="IX355">
        <v>0.3317</v>
      </c>
      <c r="IY355">
        <v>-0.819046093373875</v>
      </c>
      <c r="IZ355">
        <v>-0.0008311593448893811</v>
      </c>
      <c r="JA355">
        <v>1.768286430498992E-06</v>
      </c>
      <c r="JB355">
        <v>-5.176383660599935E-10</v>
      </c>
      <c r="JC355">
        <v>0.01793090377665582</v>
      </c>
      <c r="JD355">
        <v>0.002652576625932546</v>
      </c>
      <c r="JE355">
        <v>0.0004569377311329863</v>
      </c>
      <c r="JF355">
        <v>1.003524486243527E-07</v>
      </c>
      <c r="JG355">
        <v>2</v>
      </c>
      <c r="JH355">
        <v>1975</v>
      </c>
      <c r="JI355">
        <v>1</v>
      </c>
      <c r="JJ355">
        <v>26</v>
      </c>
      <c r="JK355">
        <v>201551.4</v>
      </c>
      <c r="JL355">
        <v>201551.6</v>
      </c>
      <c r="JM355">
        <v>1.92627</v>
      </c>
      <c r="JN355">
        <v>2.61841</v>
      </c>
      <c r="JO355">
        <v>1.49658</v>
      </c>
      <c r="JP355">
        <v>2.34497</v>
      </c>
      <c r="JQ355">
        <v>1.54907</v>
      </c>
      <c r="JR355">
        <v>2.40601</v>
      </c>
      <c r="JS355">
        <v>35.8711</v>
      </c>
      <c r="JT355">
        <v>24.1751</v>
      </c>
      <c r="JU355">
        <v>18</v>
      </c>
      <c r="JV355">
        <v>485.299</v>
      </c>
      <c r="JW355">
        <v>491.552</v>
      </c>
      <c r="JX355">
        <v>29.5959</v>
      </c>
      <c r="JY355">
        <v>28.6764</v>
      </c>
      <c r="JZ355">
        <v>30.0003</v>
      </c>
      <c r="KA355">
        <v>28.8877</v>
      </c>
      <c r="KB355">
        <v>28.8855</v>
      </c>
      <c r="KC355">
        <v>38.6682</v>
      </c>
      <c r="KD355">
        <v>21.104</v>
      </c>
      <c r="KE355">
        <v>52.0274</v>
      </c>
      <c r="KF355">
        <v>29.598</v>
      </c>
      <c r="KG355">
        <v>821.8390000000001</v>
      </c>
      <c r="KH355">
        <v>15.7221</v>
      </c>
      <c r="KI355">
        <v>101.939</v>
      </c>
      <c r="KJ355">
        <v>91.54179999999999</v>
      </c>
    </row>
    <row r="356" spans="1:296">
      <c r="A356">
        <v>338</v>
      </c>
      <c r="B356">
        <v>1759082697</v>
      </c>
      <c r="C356">
        <v>9613.900000095367</v>
      </c>
      <c r="D356" t="s">
        <v>1122</v>
      </c>
      <c r="E356" t="s">
        <v>1123</v>
      </c>
      <c r="F356">
        <v>5</v>
      </c>
      <c r="G356" t="s">
        <v>1025</v>
      </c>
      <c r="H356">
        <v>1759082689.5</v>
      </c>
      <c r="I356">
        <f>(J356)/1000</f>
        <v>0</v>
      </c>
      <c r="J356">
        <f>IF(DO356, AM356, AG356)</f>
        <v>0</v>
      </c>
      <c r="K356">
        <f>IF(DO356, AH356, AF356)</f>
        <v>0</v>
      </c>
      <c r="L356">
        <f>DQ356 - IF(AT356&gt;1, K356*DK356*100.0/(AV356), 0)</f>
        <v>0</v>
      </c>
      <c r="M356">
        <f>((S356-I356/2)*L356-K356)/(S356+I356/2)</f>
        <v>0</v>
      </c>
      <c r="N356">
        <f>M356*(DX356+DY356)/1000.0</f>
        <v>0</v>
      </c>
      <c r="O356">
        <f>(DQ356 - IF(AT356&gt;1, K356*DK356*100.0/(AV356), 0))*(DX356+DY356)/1000.0</f>
        <v>0</v>
      </c>
      <c r="P356">
        <f>2.0/((1/R356-1/Q356)+SIGN(R356)*SQRT((1/R356-1/Q356)*(1/R356-1/Q356) + 4*DL356/((DL356+1)*(DL356+1))*(2*1/R356*1/Q356-1/Q356*1/Q356)))</f>
        <v>0</v>
      </c>
      <c r="Q356">
        <f>IF(LEFT(DM356,1)&lt;&gt;"0",IF(LEFT(DM356,1)="1",3.0,DN356),$D$5+$E$5*(EE356*DX356/($K$5*1000))+$F$5*(EE356*DX356/($K$5*1000))*MAX(MIN(DK356,$J$5),$I$5)*MAX(MIN(DK356,$J$5),$I$5)+$G$5*MAX(MIN(DK356,$J$5),$I$5)*(EE356*DX356/($K$5*1000))+$H$5*(EE356*DX356/($K$5*1000))*(EE356*DX356/($K$5*1000)))</f>
        <v>0</v>
      </c>
      <c r="R356">
        <f>I356*(1000-(1000*0.61365*exp(17.502*V356/(240.97+V356))/(DX356+DY356)+DS356)/2)/(1000*0.61365*exp(17.502*V356/(240.97+V356))/(DX356+DY356)-DS356)</f>
        <v>0</v>
      </c>
      <c r="S356">
        <f>1/((DL356+1)/(P356/1.6)+1/(Q356/1.37)) + DL356/((DL356+1)/(P356/1.6) + DL356/(Q356/1.37))</f>
        <v>0</v>
      </c>
      <c r="T356">
        <f>(DG356*DJ356)</f>
        <v>0</v>
      </c>
      <c r="U356">
        <f>(DZ356+(T356+2*0.95*5.67E-8*(((DZ356+$B$9)+273)^4-(DZ356+273)^4)-44100*I356)/(1.84*29.3*Q356+8*0.95*5.67E-8*(DZ356+273)^3))</f>
        <v>0</v>
      </c>
      <c r="V356">
        <f>($C$9*EA356+$D$9*EB356+$E$9*U356)</f>
        <v>0</v>
      </c>
      <c r="W356">
        <f>0.61365*exp(17.502*V356/(240.97+V356))</f>
        <v>0</v>
      </c>
      <c r="X356">
        <f>(Y356/Z356*100)</f>
        <v>0</v>
      </c>
      <c r="Y356">
        <f>DS356*(DX356+DY356)/1000</f>
        <v>0</v>
      </c>
      <c r="Z356">
        <f>0.61365*exp(17.502*DZ356/(240.97+DZ356))</f>
        <v>0</v>
      </c>
      <c r="AA356">
        <f>(W356-DS356*(DX356+DY356)/1000)</f>
        <v>0</v>
      </c>
      <c r="AB356">
        <f>(-I356*44100)</f>
        <v>0</v>
      </c>
      <c r="AC356">
        <f>2*29.3*Q356*0.92*(DZ356-V356)</f>
        <v>0</v>
      </c>
      <c r="AD356">
        <f>2*0.95*5.67E-8*(((DZ356+$B$9)+273)^4-(V356+273)^4)</f>
        <v>0</v>
      </c>
      <c r="AE356">
        <f>T356+AD356+AB356+AC356</f>
        <v>0</v>
      </c>
      <c r="AF356">
        <f>DW356*AT356*(DR356-DQ356*(1000-AT356*DT356)/(1000-AT356*DS356))/(100*DK356)</f>
        <v>0</v>
      </c>
      <c r="AG356">
        <f>1000*DW356*AT356*(DS356-DT356)/(100*DK356*(1000-AT356*DS356))</f>
        <v>0</v>
      </c>
      <c r="AH356">
        <f>(AI356 - AJ356 - DX356*1E3/(8.314*(DZ356+273.15)) * AL356/DW356 * AK356) * DW356/(100*DK356) * (1000 - DT356)/1000</f>
        <v>0</v>
      </c>
      <c r="AI356">
        <v>821.0345628887354</v>
      </c>
      <c r="AJ356">
        <v>764.3969090909089</v>
      </c>
      <c r="AK356">
        <v>3.345429777280462</v>
      </c>
      <c r="AL356">
        <v>65.0844976434511</v>
      </c>
      <c r="AM356">
        <f>(AO356 - AN356 + DX356*1E3/(8.314*(DZ356+273.15)) * AQ356/DW356 * AP356) * DW356/(100*DK356) * 1000/(1000 - AO356)</f>
        <v>0</v>
      </c>
      <c r="AN356">
        <v>15.73595349333334</v>
      </c>
      <c r="AO356">
        <v>23.72787333333332</v>
      </c>
      <c r="AP356">
        <v>-0.005834000000002415</v>
      </c>
      <c r="AQ356">
        <v>105.27</v>
      </c>
      <c r="AR356">
        <v>0</v>
      </c>
      <c r="AS356">
        <v>0</v>
      </c>
      <c r="AT356">
        <f>IF(AR356*$H$15&gt;=AV356,1.0,(AV356/(AV356-AR356*$H$15)))</f>
        <v>0</v>
      </c>
      <c r="AU356">
        <f>(AT356-1)*100</f>
        <v>0</v>
      </c>
      <c r="AV356">
        <f>MAX(0,($B$15+$C$15*EE356)/(1+$D$15*EE356)*DX356/(DZ356+273)*$E$15)</f>
        <v>0</v>
      </c>
      <c r="AW356" t="s">
        <v>437</v>
      </c>
      <c r="AX356" t="s">
        <v>437</v>
      </c>
      <c r="AY356">
        <v>0</v>
      </c>
      <c r="AZ356">
        <v>0</v>
      </c>
      <c r="BA356">
        <f>1-AY356/AZ356</f>
        <v>0</v>
      </c>
      <c r="BB356">
        <v>0</v>
      </c>
      <c r="BC356" t="s">
        <v>437</v>
      </c>
      <c r="BD356" t="s">
        <v>437</v>
      </c>
      <c r="BE356">
        <v>0</v>
      </c>
      <c r="BF356">
        <v>0</v>
      </c>
      <c r="BG356">
        <f>1-BE356/BF356</f>
        <v>0</v>
      </c>
      <c r="BH356">
        <v>0.5</v>
      </c>
      <c r="BI356">
        <f>DH356</f>
        <v>0</v>
      </c>
      <c r="BJ356">
        <f>K356</f>
        <v>0</v>
      </c>
      <c r="BK356">
        <f>BG356*BH356*BI356</f>
        <v>0</v>
      </c>
      <c r="BL356">
        <f>(BJ356-BB356)/BI356</f>
        <v>0</v>
      </c>
      <c r="BM356">
        <f>(AZ356-BF356)/BF356</f>
        <v>0</v>
      </c>
      <c r="BN356">
        <f>AY356/(BA356+AY356/BF356)</f>
        <v>0</v>
      </c>
      <c r="BO356" t="s">
        <v>437</v>
      </c>
      <c r="BP356">
        <v>0</v>
      </c>
      <c r="BQ356">
        <f>IF(BP356&lt;&gt;0, BP356, BN356)</f>
        <v>0</v>
      </c>
      <c r="BR356">
        <f>1-BQ356/BF356</f>
        <v>0</v>
      </c>
      <c r="BS356">
        <f>(BF356-BE356)/(BF356-BQ356)</f>
        <v>0</v>
      </c>
      <c r="BT356">
        <f>(AZ356-BF356)/(AZ356-BQ356)</f>
        <v>0</v>
      </c>
      <c r="BU356">
        <f>(BF356-BE356)/(BF356-AY356)</f>
        <v>0</v>
      </c>
      <c r="BV356">
        <f>(AZ356-BF356)/(AZ356-AY356)</f>
        <v>0</v>
      </c>
      <c r="BW356">
        <f>(BS356*BQ356/BE356)</f>
        <v>0</v>
      </c>
      <c r="BX356">
        <f>(1-BW356)</f>
        <v>0</v>
      </c>
      <c r="DG356">
        <f>$B$13*EF356+$C$13*EG356+$F$13*ER356*(1-EU356)</f>
        <v>0</v>
      </c>
      <c r="DH356">
        <f>DG356*DI356</f>
        <v>0</v>
      </c>
      <c r="DI356">
        <f>($B$13*$D$11+$C$13*$D$11+$F$13*((FE356+EW356)/MAX(FE356+EW356+FF356, 0.1)*$I$11+FF356/MAX(FE356+EW356+FF356, 0.1)*$J$11))/($B$13+$C$13+$F$13)</f>
        <v>0</v>
      </c>
      <c r="DJ356">
        <f>($B$13*$K$11+$C$13*$K$11+$F$13*((FE356+EW356)/MAX(FE356+EW356+FF356, 0.1)*$P$11+FF356/MAX(FE356+EW356+FF356, 0.1)*$Q$11))/($B$13+$C$13+$F$13)</f>
        <v>0</v>
      </c>
      <c r="DK356">
        <v>5.36</v>
      </c>
      <c r="DL356">
        <v>0.5</v>
      </c>
      <c r="DM356" t="s">
        <v>438</v>
      </c>
      <c r="DN356">
        <v>2</v>
      </c>
      <c r="DO356" t="b">
        <v>1</v>
      </c>
      <c r="DP356">
        <v>1759082689.5</v>
      </c>
      <c r="DQ356">
        <v>723.4928148148148</v>
      </c>
      <c r="DR356">
        <v>793.2309259259259</v>
      </c>
      <c r="DS356">
        <v>23.73822962962963</v>
      </c>
      <c r="DT356">
        <v>15.7642037037037</v>
      </c>
      <c r="DU356">
        <v>724.182888888889</v>
      </c>
      <c r="DV356">
        <v>23.40658518518519</v>
      </c>
      <c r="DW356">
        <v>500.0387037037037</v>
      </c>
      <c r="DX356">
        <v>90.84199259259258</v>
      </c>
      <c r="DY356">
        <v>0.06658631851851853</v>
      </c>
      <c r="DZ356">
        <v>30.26022962962963</v>
      </c>
      <c r="EA356">
        <v>29.99634444444444</v>
      </c>
      <c r="EB356">
        <v>999.9000000000001</v>
      </c>
      <c r="EC356">
        <v>0</v>
      </c>
      <c r="ED356">
        <v>0</v>
      </c>
      <c r="EE356">
        <v>10013.1462962963</v>
      </c>
      <c r="EF356">
        <v>0</v>
      </c>
      <c r="EG356">
        <v>11.1107</v>
      </c>
      <c r="EH356">
        <v>-69.73812592592593</v>
      </c>
      <c r="EI356">
        <v>741.0847407407408</v>
      </c>
      <c r="EJ356">
        <v>805.9356666666666</v>
      </c>
      <c r="EK356">
        <v>7.974032592592592</v>
      </c>
      <c r="EL356">
        <v>793.2309259259259</v>
      </c>
      <c r="EM356">
        <v>15.7642037037037</v>
      </c>
      <c r="EN356">
        <v>2.156427777777778</v>
      </c>
      <c r="EO356">
        <v>1.432051851851852</v>
      </c>
      <c r="EP356">
        <v>18.64222962962963</v>
      </c>
      <c r="EQ356">
        <v>12.26132962962963</v>
      </c>
      <c r="ER356">
        <v>2000.002962962963</v>
      </c>
      <c r="ES356">
        <v>0.9800019999999999</v>
      </c>
      <c r="ET356">
        <v>0.0199982962962963</v>
      </c>
      <c r="EU356">
        <v>0</v>
      </c>
      <c r="EV356">
        <v>997.431037037037</v>
      </c>
      <c r="EW356">
        <v>5.00078</v>
      </c>
      <c r="EX356">
        <v>19291.38518518518</v>
      </c>
      <c r="EY356">
        <v>16379.67407407408</v>
      </c>
      <c r="EZ356">
        <v>39.11085185185185</v>
      </c>
      <c r="FA356">
        <v>39.944</v>
      </c>
      <c r="FB356">
        <v>39.30540740740741</v>
      </c>
      <c r="FC356">
        <v>39.64559259259259</v>
      </c>
      <c r="FD356">
        <v>40.33303703703704</v>
      </c>
      <c r="FE356">
        <v>1955.102962962963</v>
      </c>
      <c r="FF356">
        <v>39.9</v>
      </c>
      <c r="FG356">
        <v>0</v>
      </c>
      <c r="FH356">
        <v>1759082689.4</v>
      </c>
      <c r="FI356">
        <v>0</v>
      </c>
      <c r="FJ356">
        <v>997.5307692307692</v>
      </c>
      <c r="FK356">
        <v>45.06017093421271</v>
      </c>
      <c r="FL356">
        <v>884.4410255774079</v>
      </c>
      <c r="FM356">
        <v>19292.70384615385</v>
      </c>
      <c r="FN356">
        <v>15</v>
      </c>
      <c r="FO356">
        <v>0</v>
      </c>
      <c r="FP356" t="s">
        <v>439</v>
      </c>
      <c r="FQ356">
        <v>1746989605.5</v>
      </c>
      <c r="FR356">
        <v>1746989593.5</v>
      </c>
      <c r="FS356">
        <v>0</v>
      </c>
      <c r="FT356">
        <v>-0.274</v>
      </c>
      <c r="FU356">
        <v>-0.002</v>
      </c>
      <c r="FV356">
        <v>2.549</v>
      </c>
      <c r="FW356">
        <v>0.129</v>
      </c>
      <c r="FX356">
        <v>420</v>
      </c>
      <c r="FY356">
        <v>17</v>
      </c>
      <c r="FZ356">
        <v>0.02</v>
      </c>
      <c r="GA356">
        <v>0.04</v>
      </c>
      <c r="GB356">
        <v>-68.81640731707317</v>
      </c>
      <c r="GC356">
        <v>-14.06094773519149</v>
      </c>
      <c r="GD356">
        <v>1.455275220368859</v>
      </c>
      <c r="GE356">
        <v>0</v>
      </c>
      <c r="GF356">
        <v>994.651617647059</v>
      </c>
      <c r="GG356">
        <v>48.0060657218555</v>
      </c>
      <c r="GH356">
        <v>4.723295210753175</v>
      </c>
      <c r="GI356">
        <v>0</v>
      </c>
      <c r="GJ356">
        <v>7.969917804878049</v>
      </c>
      <c r="GK356">
        <v>0.0857606968640825</v>
      </c>
      <c r="GL356">
        <v>0.01198077922303863</v>
      </c>
      <c r="GM356">
        <v>1</v>
      </c>
      <c r="GN356">
        <v>1</v>
      </c>
      <c r="GO356">
        <v>3</v>
      </c>
      <c r="GP356" t="s">
        <v>455</v>
      </c>
      <c r="GQ356">
        <v>3.10116</v>
      </c>
      <c r="GR356">
        <v>2.72443</v>
      </c>
      <c r="GS356">
        <v>0.133435</v>
      </c>
      <c r="GT356">
        <v>0.141578</v>
      </c>
      <c r="GU356">
        <v>0.107326</v>
      </c>
      <c r="GV356">
        <v>0.0811924</v>
      </c>
      <c r="GW356">
        <v>22650.2</v>
      </c>
      <c r="GX356">
        <v>20401.5</v>
      </c>
      <c r="GY356">
        <v>26700.8</v>
      </c>
      <c r="GZ356">
        <v>23987.9</v>
      </c>
      <c r="HA356">
        <v>38138.5</v>
      </c>
      <c r="HB356">
        <v>32601</v>
      </c>
      <c r="HC356">
        <v>46622.4</v>
      </c>
      <c r="HD356">
        <v>37963.2</v>
      </c>
      <c r="HE356">
        <v>1.87728</v>
      </c>
      <c r="HF356">
        <v>1.86313</v>
      </c>
      <c r="HG356">
        <v>0.07830189999999999</v>
      </c>
      <c r="HH356">
        <v>0</v>
      </c>
      <c r="HI356">
        <v>28.7267</v>
      </c>
      <c r="HJ356">
        <v>999.9</v>
      </c>
      <c r="HK356">
        <v>39.3</v>
      </c>
      <c r="HL356">
        <v>31.7</v>
      </c>
      <c r="HM356">
        <v>20.3114</v>
      </c>
      <c r="HN356">
        <v>60.6437</v>
      </c>
      <c r="HO356">
        <v>22.4479</v>
      </c>
      <c r="HP356">
        <v>1</v>
      </c>
      <c r="HQ356">
        <v>0.108054</v>
      </c>
      <c r="HR356">
        <v>-0.939512</v>
      </c>
      <c r="HS356">
        <v>20.2777</v>
      </c>
      <c r="HT356">
        <v>5.20726</v>
      </c>
      <c r="HU356">
        <v>11.9794</v>
      </c>
      <c r="HV356">
        <v>4.96225</v>
      </c>
      <c r="HW356">
        <v>3.27373</v>
      </c>
      <c r="HX356">
        <v>9999</v>
      </c>
      <c r="HY356">
        <v>9999</v>
      </c>
      <c r="HZ356">
        <v>9999</v>
      </c>
      <c r="IA356">
        <v>33.7</v>
      </c>
      <c r="IB356">
        <v>1.86395</v>
      </c>
      <c r="IC356">
        <v>1.86014</v>
      </c>
      <c r="ID356">
        <v>1.85838</v>
      </c>
      <c r="IE356">
        <v>1.85974</v>
      </c>
      <c r="IF356">
        <v>1.85989</v>
      </c>
      <c r="IG356">
        <v>1.85838</v>
      </c>
      <c r="IH356">
        <v>1.85744</v>
      </c>
      <c r="II356">
        <v>1.85242</v>
      </c>
      <c r="IJ356">
        <v>0</v>
      </c>
      <c r="IK356">
        <v>0</v>
      </c>
      <c r="IL356">
        <v>0</v>
      </c>
      <c r="IM356">
        <v>0</v>
      </c>
      <c r="IN356" t="s">
        <v>441</v>
      </c>
      <c r="IO356" t="s">
        <v>442</v>
      </c>
      <c r="IP356" t="s">
        <v>443</v>
      </c>
      <c r="IQ356" t="s">
        <v>443</v>
      </c>
      <c r="IR356" t="s">
        <v>443</v>
      </c>
      <c r="IS356" t="s">
        <v>443</v>
      </c>
      <c r="IT356">
        <v>0</v>
      </c>
      <c r="IU356">
        <v>100</v>
      </c>
      <c r="IV356">
        <v>100</v>
      </c>
      <c r="IW356">
        <v>-0.668</v>
      </c>
      <c r="IX356">
        <v>0.3313</v>
      </c>
      <c r="IY356">
        <v>-0.819046093373875</v>
      </c>
      <c r="IZ356">
        <v>-0.0008311593448893811</v>
      </c>
      <c r="JA356">
        <v>1.768286430498992E-06</v>
      </c>
      <c r="JB356">
        <v>-5.176383660599935E-10</v>
      </c>
      <c r="JC356">
        <v>0.01793090377665582</v>
      </c>
      <c r="JD356">
        <v>0.002652576625932546</v>
      </c>
      <c r="JE356">
        <v>0.0004569377311329863</v>
      </c>
      <c r="JF356">
        <v>1.003524486243527E-07</v>
      </c>
      <c r="JG356">
        <v>2</v>
      </c>
      <c r="JH356">
        <v>1975</v>
      </c>
      <c r="JI356">
        <v>1</v>
      </c>
      <c r="JJ356">
        <v>26</v>
      </c>
      <c r="JK356">
        <v>201551.5</v>
      </c>
      <c r="JL356">
        <v>201551.7</v>
      </c>
      <c r="JM356">
        <v>1.96045</v>
      </c>
      <c r="JN356">
        <v>2.62817</v>
      </c>
      <c r="JO356">
        <v>1.49658</v>
      </c>
      <c r="JP356">
        <v>2.34375</v>
      </c>
      <c r="JQ356">
        <v>1.54907</v>
      </c>
      <c r="JR356">
        <v>2.44995</v>
      </c>
      <c r="JS356">
        <v>35.8711</v>
      </c>
      <c r="JT356">
        <v>24.1751</v>
      </c>
      <c r="JU356">
        <v>18</v>
      </c>
      <c r="JV356">
        <v>485.371</v>
      </c>
      <c r="JW356">
        <v>491.305</v>
      </c>
      <c r="JX356">
        <v>29.6003</v>
      </c>
      <c r="JY356">
        <v>28.6782</v>
      </c>
      <c r="JZ356">
        <v>30.0001</v>
      </c>
      <c r="KA356">
        <v>28.8894</v>
      </c>
      <c r="KB356">
        <v>28.8855</v>
      </c>
      <c r="KC356">
        <v>39.3476</v>
      </c>
      <c r="KD356">
        <v>21.104</v>
      </c>
      <c r="KE356">
        <v>52.0274</v>
      </c>
      <c r="KF356">
        <v>29.543</v>
      </c>
      <c r="KG356">
        <v>841.876</v>
      </c>
      <c r="KH356">
        <v>15.8025</v>
      </c>
      <c r="KI356">
        <v>101.939</v>
      </c>
      <c r="KJ356">
        <v>91.5421</v>
      </c>
    </row>
    <row r="357" spans="1:296">
      <c r="A357">
        <v>339</v>
      </c>
      <c r="B357">
        <v>1759082702</v>
      </c>
      <c r="C357">
        <v>9618.900000095367</v>
      </c>
      <c r="D357" t="s">
        <v>1124</v>
      </c>
      <c r="E357" t="s">
        <v>1125</v>
      </c>
      <c r="F357">
        <v>5</v>
      </c>
      <c r="G357" t="s">
        <v>1025</v>
      </c>
      <c r="H357">
        <v>1759082694.214286</v>
      </c>
      <c r="I357">
        <f>(J357)/1000</f>
        <v>0</v>
      </c>
      <c r="J357">
        <f>IF(DO357, AM357, AG357)</f>
        <v>0</v>
      </c>
      <c r="K357">
        <f>IF(DO357, AH357, AF357)</f>
        <v>0</v>
      </c>
      <c r="L357">
        <f>DQ357 - IF(AT357&gt;1, K357*DK357*100.0/(AV357), 0)</f>
        <v>0</v>
      </c>
      <c r="M357">
        <f>((S357-I357/2)*L357-K357)/(S357+I357/2)</f>
        <v>0</v>
      </c>
      <c r="N357">
        <f>M357*(DX357+DY357)/1000.0</f>
        <v>0</v>
      </c>
      <c r="O357">
        <f>(DQ357 - IF(AT357&gt;1, K357*DK357*100.0/(AV357), 0))*(DX357+DY357)/1000.0</f>
        <v>0</v>
      </c>
      <c r="P357">
        <f>2.0/((1/R357-1/Q357)+SIGN(R357)*SQRT((1/R357-1/Q357)*(1/R357-1/Q357) + 4*DL357/((DL357+1)*(DL357+1))*(2*1/R357*1/Q357-1/Q357*1/Q357)))</f>
        <v>0</v>
      </c>
      <c r="Q357">
        <f>IF(LEFT(DM357,1)&lt;&gt;"0",IF(LEFT(DM357,1)="1",3.0,DN357),$D$5+$E$5*(EE357*DX357/($K$5*1000))+$F$5*(EE357*DX357/($K$5*1000))*MAX(MIN(DK357,$J$5),$I$5)*MAX(MIN(DK357,$J$5),$I$5)+$G$5*MAX(MIN(DK357,$J$5),$I$5)*(EE357*DX357/($K$5*1000))+$H$5*(EE357*DX357/($K$5*1000))*(EE357*DX357/($K$5*1000)))</f>
        <v>0</v>
      </c>
      <c r="R357">
        <f>I357*(1000-(1000*0.61365*exp(17.502*V357/(240.97+V357))/(DX357+DY357)+DS357)/2)/(1000*0.61365*exp(17.502*V357/(240.97+V357))/(DX357+DY357)-DS357)</f>
        <v>0</v>
      </c>
      <c r="S357">
        <f>1/((DL357+1)/(P357/1.6)+1/(Q357/1.37)) + DL357/((DL357+1)/(P357/1.6) + DL357/(Q357/1.37))</f>
        <v>0</v>
      </c>
      <c r="T357">
        <f>(DG357*DJ357)</f>
        <v>0</v>
      </c>
      <c r="U357">
        <f>(DZ357+(T357+2*0.95*5.67E-8*(((DZ357+$B$9)+273)^4-(DZ357+273)^4)-44100*I357)/(1.84*29.3*Q357+8*0.95*5.67E-8*(DZ357+273)^3))</f>
        <v>0</v>
      </c>
      <c r="V357">
        <f>($C$9*EA357+$D$9*EB357+$E$9*U357)</f>
        <v>0</v>
      </c>
      <c r="W357">
        <f>0.61365*exp(17.502*V357/(240.97+V357))</f>
        <v>0</v>
      </c>
      <c r="X357">
        <f>(Y357/Z357*100)</f>
        <v>0</v>
      </c>
      <c r="Y357">
        <f>DS357*(DX357+DY357)/1000</f>
        <v>0</v>
      </c>
      <c r="Z357">
        <f>0.61365*exp(17.502*DZ357/(240.97+DZ357))</f>
        <v>0</v>
      </c>
      <c r="AA357">
        <f>(W357-DS357*(DX357+DY357)/1000)</f>
        <v>0</v>
      </c>
      <c r="AB357">
        <f>(-I357*44100)</f>
        <v>0</v>
      </c>
      <c r="AC357">
        <f>2*29.3*Q357*0.92*(DZ357-V357)</f>
        <v>0</v>
      </c>
      <c r="AD357">
        <f>2*0.95*5.67E-8*(((DZ357+$B$9)+273)^4-(V357+273)^4)</f>
        <v>0</v>
      </c>
      <c r="AE357">
        <f>T357+AD357+AB357+AC357</f>
        <v>0</v>
      </c>
      <c r="AF357">
        <f>DW357*AT357*(DR357-DQ357*(1000-AT357*DT357)/(1000-AT357*DS357))/(100*DK357)</f>
        <v>0</v>
      </c>
      <c r="AG357">
        <f>1000*DW357*AT357*(DS357-DT357)/(100*DK357*(1000-AT357*DS357))</f>
        <v>0</v>
      </c>
      <c r="AH357">
        <f>(AI357 - AJ357 - DX357*1E3/(8.314*(DZ357+273.15)) * AL357/DW357 * AK357) * DW357/(100*DK357) * (1000 - DT357)/1000</f>
        <v>0</v>
      </c>
      <c r="AI357">
        <v>838.1198737629704</v>
      </c>
      <c r="AJ357">
        <v>781.1482969696968</v>
      </c>
      <c r="AK357">
        <v>3.344076870384413</v>
      </c>
      <c r="AL357">
        <v>65.0844976434511</v>
      </c>
      <c r="AM357">
        <f>(AO357 - AN357 + DX357*1E3/(8.314*(DZ357+273.15)) * AQ357/DW357 * AP357) * DW357/(100*DK357) * 1000/(1000 - AO357)</f>
        <v>0</v>
      </c>
      <c r="AN357">
        <v>15.72053648</v>
      </c>
      <c r="AO357">
        <v>23.69931333333333</v>
      </c>
      <c r="AP357">
        <v>-0.003958628571432277</v>
      </c>
      <c r="AQ357">
        <v>105.27</v>
      </c>
      <c r="AR357">
        <v>0</v>
      </c>
      <c r="AS357">
        <v>0</v>
      </c>
      <c r="AT357">
        <f>IF(AR357*$H$15&gt;=AV357,1.0,(AV357/(AV357-AR357*$H$15)))</f>
        <v>0</v>
      </c>
      <c r="AU357">
        <f>(AT357-1)*100</f>
        <v>0</v>
      </c>
      <c r="AV357">
        <f>MAX(0,($B$15+$C$15*EE357)/(1+$D$15*EE357)*DX357/(DZ357+273)*$E$15)</f>
        <v>0</v>
      </c>
      <c r="AW357" t="s">
        <v>437</v>
      </c>
      <c r="AX357" t="s">
        <v>437</v>
      </c>
      <c r="AY357">
        <v>0</v>
      </c>
      <c r="AZ357">
        <v>0</v>
      </c>
      <c r="BA357">
        <f>1-AY357/AZ357</f>
        <v>0</v>
      </c>
      <c r="BB357">
        <v>0</v>
      </c>
      <c r="BC357" t="s">
        <v>437</v>
      </c>
      <c r="BD357" t="s">
        <v>437</v>
      </c>
      <c r="BE357">
        <v>0</v>
      </c>
      <c r="BF357">
        <v>0</v>
      </c>
      <c r="BG357">
        <f>1-BE357/BF357</f>
        <v>0</v>
      </c>
      <c r="BH357">
        <v>0.5</v>
      </c>
      <c r="BI357">
        <f>DH357</f>
        <v>0</v>
      </c>
      <c r="BJ357">
        <f>K357</f>
        <v>0</v>
      </c>
      <c r="BK357">
        <f>BG357*BH357*BI357</f>
        <v>0</v>
      </c>
      <c r="BL357">
        <f>(BJ357-BB357)/BI357</f>
        <v>0</v>
      </c>
      <c r="BM357">
        <f>(AZ357-BF357)/BF357</f>
        <v>0</v>
      </c>
      <c r="BN357">
        <f>AY357/(BA357+AY357/BF357)</f>
        <v>0</v>
      </c>
      <c r="BO357" t="s">
        <v>437</v>
      </c>
      <c r="BP357">
        <v>0</v>
      </c>
      <c r="BQ357">
        <f>IF(BP357&lt;&gt;0, BP357, BN357)</f>
        <v>0</v>
      </c>
      <c r="BR357">
        <f>1-BQ357/BF357</f>
        <v>0</v>
      </c>
      <c r="BS357">
        <f>(BF357-BE357)/(BF357-BQ357)</f>
        <v>0</v>
      </c>
      <c r="BT357">
        <f>(AZ357-BF357)/(AZ357-BQ357)</f>
        <v>0</v>
      </c>
      <c r="BU357">
        <f>(BF357-BE357)/(BF357-AY357)</f>
        <v>0</v>
      </c>
      <c r="BV357">
        <f>(AZ357-BF357)/(AZ357-AY357)</f>
        <v>0</v>
      </c>
      <c r="BW357">
        <f>(BS357*BQ357/BE357)</f>
        <v>0</v>
      </c>
      <c r="BX357">
        <f>(1-BW357)</f>
        <v>0</v>
      </c>
      <c r="DG357">
        <f>$B$13*EF357+$C$13*EG357+$F$13*ER357*(1-EU357)</f>
        <v>0</v>
      </c>
      <c r="DH357">
        <f>DG357*DI357</f>
        <v>0</v>
      </c>
      <c r="DI357">
        <f>($B$13*$D$11+$C$13*$D$11+$F$13*((FE357+EW357)/MAX(FE357+EW357+FF357, 0.1)*$I$11+FF357/MAX(FE357+EW357+FF357, 0.1)*$J$11))/($B$13+$C$13+$F$13)</f>
        <v>0</v>
      </c>
      <c r="DJ357">
        <f>($B$13*$K$11+$C$13*$K$11+$F$13*((FE357+EW357)/MAX(FE357+EW357+FF357, 0.1)*$P$11+FF357/MAX(FE357+EW357+FF357, 0.1)*$Q$11))/($B$13+$C$13+$F$13)</f>
        <v>0</v>
      </c>
      <c r="DK357">
        <v>5.36</v>
      </c>
      <c r="DL357">
        <v>0.5</v>
      </c>
      <c r="DM357" t="s">
        <v>438</v>
      </c>
      <c r="DN357">
        <v>2</v>
      </c>
      <c r="DO357" t="b">
        <v>1</v>
      </c>
      <c r="DP357">
        <v>1759082694.214286</v>
      </c>
      <c r="DQ357">
        <v>738.8383928571429</v>
      </c>
      <c r="DR357">
        <v>809.1099642857143</v>
      </c>
      <c r="DS357">
        <v>23.72940714285714</v>
      </c>
      <c r="DT357">
        <v>15.74786785714286</v>
      </c>
      <c r="DU357">
        <v>739.5143571428571</v>
      </c>
      <c r="DV357">
        <v>23.39797142857143</v>
      </c>
      <c r="DW357">
        <v>500.0205357142858</v>
      </c>
      <c r="DX357">
        <v>90.8424357142857</v>
      </c>
      <c r="DY357">
        <v>0.06645678571428572</v>
      </c>
      <c r="DZ357">
        <v>30.27364642857142</v>
      </c>
      <c r="EA357">
        <v>29.99854642857143</v>
      </c>
      <c r="EB357">
        <v>999.9000000000002</v>
      </c>
      <c r="EC357">
        <v>0</v>
      </c>
      <c r="ED357">
        <v>0</v>
      </c>
      <c r="EE357">
        <v>10009.28607142857</v>
      </c>
      <c r="EF357">
        <v>0</v>
      </c>
      <c r="EG357">
        <v>11.1107</v>
      </c>
      <c r="EH357">
        <v>-70.27149999999999</v>
      </c>
      <c r="EI357">
        <v>756.7964642857144</v>
      </c>
      <c r="EJ357">
        <v>822.0551785714285</v>
      </c>
      <c r="EK357">
        <v>7.981546428571428</v>
      </c>
      <c r="EL357">
        <v>809.1099642857143</v>
      </c>
      <c r="EM357">
        <v>15.74786785714286</v>
      </c>
      <c r="EN357">
        <v>2.1556375</v>
      </c>
      <c r="EO357">
        <v>1.430574642857142</v>
      </c>
      <c r="EP357">
        <v>18.63636428571428</v>
      </c>
      <c r="EQ357">
        <v>12.24562857142857</v>
      </c>
      <c r="ER357">
        <v>2000.014642857143</v>
      </c>
      <c r="ES357">
        <v>0.9800021428571429</v>
      </c>
      <c r="ET357">
        <v>0.01999815714285714</v>
      </c>
      <c r="EU357">
        <v>0</v>
      </c>
      <c r="EV357">
        <v>1000.878571428571</v>
      </c>
      <c r="EW357">
        <v>5.00078</v>
      </c>
      <c r="EX357">
        <v>19357.48928571428</v>
      </c>
      <c r="EY357">
        <v>16379.77142857143</v>
      </c>
      <c r="EZ357">
        <v>39.08003571428571</v>
      </c>
      <c r="FA357">
        <v>39.94374999999999</v>
      </c>
      <c r="FB357">
        <v>39.33917857142858</v>
      </c>
      <c r="FC357">
        <v>39.64042857142857</v>
      </c>
      <c r="FD357">
        <v>40.31439285714286</v>
      </c>
      <c r="FE357">
        <v>1955.114642857143</v>
      </c>
      <c r="FF357">
        <v>39.9</v>
      </c>
      <c r="FG357">
        <v>0</v>
      </c>
      <c r="FH357">
        <v>1759082694.2</v>
      </c>
      <c r="FI357">
        <v>0</v>
      </c>
      <c r="FJ357">
        <v>1000.986653846154</v>
      </c>
      <c r="FK357">
        <v>42.47647866798425</v>
      </c>
      <c r="FL357">
        <v>809.5111115992572</v>
      </c>
      <c r="FM357">
        <v>19359.94615384615</v>
      </c>
      <c r="FN357">
        <v>15</v>
      </c>
      <c r="FO357">
        <v>0</v>
      </c>
      <c r="FP357" t="s">
        <v>439</v>
      </c>
      <c r="FQ357">
        <v>1746989605.5</v>
      </c>
      <c r="FR357">
        <v>1746989593.5</v>
      </c>
      <c r="FS357">
        <v>0</v>
      </c>
      <c r="FT357">
        <v>-0.274</v>
      </c>
      <c r="FU357">
        <v>-0.002</v>
      </c>
      <c r="FV357">
        <v>2.549</v>
      </c>
      <c r="FW357">
        <v>0.129</v>
      </c>
      <c r="FX357">
        <v>420</v>
      </c>
      <c r="FY357">
        <v>17</v>
      </c>
      <c r="FZ357">
        <v>0.02</v>
      </c>
      <c r="GA357">
        <v>0.04</v>
      </c>
      <c r="GB357">
        <v>-69.9575275</v>
      </c>
      <c r="GC357">
        <v>-7.184239024390237</v>
      </c>
      <c r="GD357">
        <v>0.7084506662384817</v>
      </c>
      <c r="GE357">
        <v>0</v>
      </c>
      <c r="GF357">
        <v>998.7897058823529</v>
      </c>
      <c r="GG357">
        <v>43.6877005532017</v>
      </c>
      <c r="GH357">
        <v>4.296338882798671</v>
      </c>
      <c r="GI357">
        <v>0</v>
      </c>
      <c r="GJ357">
        <v>7.977438250000001</v>
      </c>
      <c r="GK357">
        <v>0.1199345966228819</v>
      </c>
      <c r="GL357">
        <v>0.01482229400050817</v>
      </c>
      <c r="GM357">
        <v>0</v>
      </c>
      <c r="GN357">
        <v>0</v>
      </c>
      <c r="GO357">
        <v>3</v>
      </c>
      <c r="GP357" t="s">
        <v>458</v>
      </c>
      <c r="GQ357">
        <v>3.10103</v>
      </c>
      <c r="GR357">
        <v>2.7244</v>
      </c>
      <c r="GS357">
        <v>0.135388</v>
      </c>
      <c r="GT357">
        <v>0.143483</v>
      </c>
      <c r="GU357">
        <v>0.107242</v>
      </c>
      <c r="GV357">
        <v>0.08118789999999999</v>
      </c>
      <c r="GW357">
        <v>22598.8</v>
      </c>
      <c r="GX357">
        <v>20356.1</v>
      </c>
      <c r="GY357">
        <v>26700.5</v>
      </c>
      <c r="GZ357">
        <v>23987.8</v>
      </c>
      <c r="HA357">
        <v>38142</v>
      </c>
      <c r="HB357">
        <v>32601.4</v>
      </c>
      <c r="HC357">
        <v>46622</v>
      </c>
      <c r="HD357">
        <v>37963.3</v>
      </c>
      <c r="HE357">
        <v>1.87707</v>
      </c>
      <c r="HF357">
        <v>1.86338</v>
      </c>
      <c r="HG357">
        <v>0.0781529</v>
      </c>
      <c r="HH357">
        <v>0</v>
      </c>
      <c r="HI357">
        <v>28.7303</v>
      </c>
      <c r="HJ357">
        <v>999.9</v>
      </c>
      <c r="HK357">
        <v>39.3</v>
      </c>
      <c r="HL357">
        <v>31.7</v>
      </c>
      <c r="HM357">
        <v>20.3092</v>
      </c>
      <c r="HN357">
        <v>61.3737</v>
      </c>
      <c r="HO357">
        <v>22.5441</v>
      </c>
      <c r="HP357">
        <v>1</v>
      </c>
      <c r="HQ357">
        <v>0.108059</v>
      </c>
      <c r="HR357">
        <v>-0.742157</v>
      </c>
      <c r="HS357">
        <v>20.2794</v>
      </c>
      <c r="HT357">
        <v>5.21055</v>
      </c>
      <c r="HU357">
        <v>11.9797</v>
      </c>
      <c r="HV357">
        <v>4.96275</v>
      </c>
      <c r="HW357">
        <v>3.27438</v>
      </c>
      <c r="HX357">
        <v>9999</v>
      </c>
      <c r="HY357">
        <v>9999</v>
      </c>
      <c r="HZ357">
        <v>9999</v>
      </c>
      <c r="IA357">
        <v>33.7</v>
      </c>
      <c r="IB357">
        <v>1.86397</v>
      </c>
      <c r="IC357">
        <v>1.86011</v>
      </c>
      <c r="ID357">
        <v>1.85837</v>
      </c>
      <c r="IE357">
        <v>1.85974</v>
      </c>
      <c r="IF357">
        <v>1.85989</v>
      </c>
      <c r="IG357">
        <v>1.85837</v>
      </c>
      <c r="IH357">
        <v>1.85745</v>
      </c>
      <c r="II357">
        <v>1.85242</v>
      </c>
      <c r="IJ357">
        <v>0</v>
      </c>
      <c r="IK357">
        <v>0</v>
      </c>
      <c r="IL357">
        <v>0</v>
      </c>
      <c r="IM357">
        <v>0</v>
      </c>
      <c r="IN357" t="s">
        <v>441</v>
      </c>
      <c r="IO357" t="s">
        <v>442</v>
      </c>
      <c r="IP357" t="s">
        <v>443</v>
      </c>
      <c r="IQ357" t="s">
        <v>443</v>
      </c>
      <c r="IR357" t="s">
        <v>443</v>
      </c>
      <c r="IS357" t="s">
        <v>443</v>
      </c>
      <c r="IT357">
        <v>0</v>
      </c>
      <c r="IU357">
        <v>100</v>
      </c>
      <c r="IV357">
        <v>100</v>
      </c>
      <c r="IW357">
        <v>-0.652</v>
      </c>
      <c r="IX357">
        <v>0.3307</v>
      </c>
      <c r="IY357">
        <v>-0.819046093373875</v>
      </c>
      <c r="IZ357">
        <v>-0.0008311593448893811</v>
      </c>
      <c r="JA357">
        <v>1.768286430498992E-06</v>
      </c>
      <c r="JB357">
        <v>-5.176383660599935E-10</v>
      </c>
      <c r="JC357">
        <v>0.01793090377665582</v>
      </c>
      <c r="JD357">
        <v>0.002652576625932546</v>
      </c>
      <c r="JE357">
        <v>0.0004569377311329863</v>
      </c>
      <c r="JF357">
        <v>1.003524486243527E-07</v>
      </c>
      <c r="JG357">
        <v>2</v>
      </c>
      <c r="JH357">
        <v>1975</v>
      </c>
      <c r="JI357">
        <v>1</v>
      </c>
      <c r="JJ357">
        <v>26</v>
      </c>
      <c r="JK357">
        <v>201551.6</v>
      </c>
      <c r="JL357">
        <v>201551.8</v>
      </c>
      <c r="JM357">
        <v>1.99097</v>
      </c>
      <c r="JN357">
        <v>2.62207</v>
      </c>
      <c r="JO357">
        <v>1.49658</v>
      </c>
      <c r="JP357">
        <v>2.34375</v>
      </c>
      <c r="JQ357">
        <v>1.54907</v>
      </c>
      <c r="JR357">
        <v>2.37793</v>
      </c>
      <c r="JS357">
        <v>35.8711</v>
      </c>
      <c r="JT357">
        <v>24.1751</v>
      </c>
      <c r="JU357">
        <v>18</v>
      </c>
      <c r="JV357">
        <v>485.255</v>
      </c>
      <c r="JW357">
        <v>491.485</v>
      </c>
      <c r="JX357">
        <v>29.5648</v>
      </c>
      <c r="JY357">
        <v>28.6805</v>
      </c>
      <c r="JZ357">
        <v>30.0001</v>
      </c>
      <c r="KA357">
        <v>28.8895</v>
      </c>
      <c r="KB357">
        <v>28.8875</v>
      </c>
      <c r="KC357">
        <v>39.9693</v>
      </c>
      <c r="KD357">
        <v>20.8058</v>
      </c>
      <c r="KE357">
        <v>52.0274</v>
      </c>
      <c r="KF357">
        <v>29.5539</v>
      </c>
      <c r="KG357">
        <v>855.234</v>
      </c>
      <c r="KH357">
        <v>15.8439</v>
      </c>
      <c r="KI357">
        <v>101.938</v>
      </c>
      <c r="KJ357">
        <v>91.542</v>
      </c>
    </row>
    <row r="358" spans="1:296">
      <c r="A358">
        <v>340</v>
      </c>
      <c r="B358">
        <v>1759082707</v>
      </c>
      <c r="C358">
        <v>9623.900000095367</v>
      </c>
      <c r="D358" t="s">
        <v>1126</v>
      </c>
      <c r="E358" t="s">
        <v>1127</v>
      </c>
      <c r="F358">
        <v>5</v>
      </c>
      <c r="G358" t="s">
        <v>1025</v>
      </c>
      <c r="H358">
        <v>1759082699.5</v>
      </c>
      <c r="I358">
        <f>(J358)/1000</f>
        <v>0</v>
      </c>
      <c r="J358">
        <f>IF(DO358, AM358, AG358)</f>
        <v>0</v>
      </c>
      <c r="K358">
        <f>IF(DO358, AH358, AF358)</f>
        <v>0</v>
      </c>
      <c r="L358">
        <f>DQ358 - IF(AT358&gt;1, K358*DK358*100.0/(AV358), 0)</f>
        <v>0</v>
      </c>
      <c r="M358">
        <f>((S358-I358/2)*L358-K358)/(S358+I358/2)</f>
        <v>0</v>
      </c>
      <c r="N358">
        <f>M358*(DX358+DY358)/1000.0</f>
        <v>0</v>
      </c>
      <c r="O358">
        <f>(DQ358 - IF(AT358&gt;1, K358*DK358*100.0/(AV358), 0))*(DX358+DY358)/1000.0</f>
        <v>0</v>
      </c>
      <c r="P358">
        <f>2.0/((1/R358-1/Q358)+SIGN(R358)*SQRT((1/R358-1/Q358)*(1/R358-1/Q358) + 4*DL358/((DL358+1)*(DL358+1))*(2*1/R358*1/Q358-1/Q358*1/Q358)))</f>
        <v>0</v>
      </c>
      <c r="Q358">
        <f>IF(LEFT(DM358,1)&lt;&gt;"0",IF(LEFT(DM358,1)="1",3.0,DN358),$D$5+$E$5*(EE358*DX358/($K$5*1000))+$F$5*(EE358*DX358/($K$5*1000))*MAX(MIN(DK358,$J$5),$I$5)*MAX(MIN(DK358,$J$5),$I$5)+$G$5*MAX(MIN(DK358,$J$5),$I$5)*(EE358*DX358/($K$5*1000))+$H$5*(EE358*DX358/($K$5*1000))*(EE358*DX358/($K$5*1000)))</f>
        <v>0</v>
      </c>
      <c r="R358">
        <f>I358*(1000-(1000*0.61365*exp(17.502*V358/(240.97+V358))/(DX358+DY358)+DS358)/2)/(1000*0.61365*exp(17.502*V358/(240.97+V358))/(DX358+DY358)-DS358)</f>
        <v>0</v>
      </c>
      <c r="S358">
        <f>1/((DL358+1)/(P358/1.6)+1/(Q358/1.37)) + DL358/((DL358+1)/(P358/1.6) + DL358/(Q358/1.37))</f>
        <v>0</v>
      </c>
      <c r="T358">
        <f>(DG358*DJ358)</f>
        <v>0</v>
      </c>
      <c r="U358">
        <f>(DZ358+(T358+2*0.95*5.67E-8*(((DZ358+$B$9)+273)^4-(DZ358+273)^4)-44100*I358)/(1.84*29.3*Q358+8*0.95*5.67E-8*(DZ358+273)^3))</f>
        <v>0</v>
      </c>
      <c r="V358">
        <f>($C$9*EA358+$D$9*EB358+$E$9*U358)</f>
        <v>0</v>
      </c>
      <c r="W358">
        <f>0.61365*exp(17.502*V358/(240.97+V358))</f>
        <v>0</v>
      </c>
      <c r="X358">
        <f>(Y358/Z358*100)</f>
        <v>0</v>
      </c>
      <c r="Y358">
        <f>DS358*(DX358+DY358)/1000</f>
        <v>0</v>
      </c>
      <c r="Z358">
        <f>0.61365*exp(17.502*DZ358/(240.97+DZ358))</f>
        <v>0</v>
      </c>
      <c r="AA358">
        <f>(W358-DS358*(DX358+DY358)/1000)</f>
        <v>0</v>
      </c>
      <c r="AB358">
        <f>(-I358*44100)</f>
        <v>0</v>
      </c>
      <c r="AC358">
        <f>2*29.3*Q358*0.92*(DZ358-V358)</f>
        <v>0</v>
      </c>
      <c r="AD358">
        <f>2*0.95*5.67E-8*(((DZ358+$B$9)+273)^4-(V358+273)^4)</f>
        <v>0</v>
      </c>
      <c r="AE358">
        <f>T358+AD358+AB358+AC358</f>
        <v>0</v>
      </c>
      <c r="AF358">
        <f>DW358*AT358*(DR358-DQ358*(1000-AT358*DT358)/(1000-AT358*DS358))/(100*DK358)</f>
        <v>0</v>
      </c>
      <c r="AG358">
        <f>1000*DW358*AT358*(DS358-DT358)/(100*DK358*(1000-AT358*DS358))</f>
        <v>0</v>
      </c>
      <c r="AH358">
        <f>(AI358 - AJ358 - DX358*1E3/(8.314*(DZ358+273.15)) * AL358/DW358 * AK358) * DW358/(100*DK358) * (1000 - DT358)/1000</f>
        <v>0</v>
      </c>
      <c r="AI358">
        <v>855.3145905514843</v>
      </c>
      <c r="AJ358">
        <v>797.8205696969695</v>
      </c>
      <c r="AK358">
        <v>3.339891350782838</v>
      </c>
      <c r="AL358">
        <v>65.0844976434511</v>
      </c>
      <c r="AM358">
        <f>(AO358 - AN358 + DX358*1E3/(8.314*(DZ358+273.15)) * AQ358/DW358 * AP358) * DW358/(100*DK358) * 1000/(1000 - AO358)</f>
        <v>0</v>
      </c>
      <c r="AN358">
        <v>15.7507076</v>
      </c>
      <c r="AO358">
        <v>23.70816606060606</v>
      </c>
      <c r="AP358">
        <v>0.001226735930734623</v>
      </c>
      <c r="AQ358">
        <v>105.27</v>
      </c>
      <c r="AR358">
        <v>0</v>
      </c>
      <c r="AS358">
        <v>0</v>
      </c>
      <c r="AT358">
        <f>IF(AR358*$H$15&gt;=AV358,1.0,(AV358/(AV358-AR358*$H$15)))</f>
        <v>0</v>
      </c>
      <c r="AU358">
        <f>(AT358-1)*100</f>
        <v>0</v>
      </c>
      <c r="AV358">
        <f>MAX(0,($B$15+$C$15*EE358)/(1+$D$15*EE358)*DX358/(DZ358+273)*$E$15)</f>
        <v>0</v>
      </c>
      <c r="AW358" t="s">
        <v>437</v>
      </c>
      <c r="AX358" t="s">
        <v>437</v>
      </c>
      <c r="AY358">
        <v>0</v>
      </c>
      <c r="AZ358">
        <v>0</v>
      </c>
      <c r="BA358">
        <f>1-AY358/AZ358</f>
        <v>0</v>
      </c>
      <c r="BB358">
        <v>0</v>
      </c>
      <c r="BC358" t="s">
        <v>437</v>
      </c>
      <c r="BD358" t="s">
        <v>437</v>
      </c>
      <c r="BE358">
        <v>0</v>
      </c>
      <c r="BF358">
        <v>0</v>
      </c>
      <c r="BG358">
        <f>1-BE358/BF358</f>
        <v>0</v>
      </c>
      <c r="BH358">
        <v>0.5</v>
      </c>
      <c r="BI358">
        <f>DH358</f>
        <v>0</v>
      </c>
      <c r="BJ358">
        <f>K358</f>
        <v>0</v>
      </c>
      <c r="BK358">
        <f>BG358*BH358*BI358</f>
        <v>0</v>
      </c>
      <c r="BL358">
        <f>(BJ358-BB358)/BI358</f>
        <v>0</v>
      </c>
      <c r="BM358">
        <f>(AZ358-BF358)/BF358</f>
        <v>0</v>
      </c>
      <c r="BN358">
        <f>AY358/(BA358+AY358/BF358)</f>
        <v>0</v>
      </c>
      <c r="BO358" t="s">
        <v>437</v>
      </c>
      <c r="BP358">
        <v>0</v>
      </c>
      <c r="BQ358">
        <f>IF(BP358&lt;&gt;0, BP358, BN358)</f>
        <v>0</v>
      </c>
      <c r="BR358">
        <f>1-BQ358/BF358</f>
        <v>0</v>
      </c>
      <c r="BS358">
        <f>(BF358-BE358)/(BF358-BQ358)</f>
        <v>0</v>
      </c>
      <c r="BT358">
        <f>(AZ358-BF358)/(AZ358-BQ358)</f>
        <v>0</v>
      </c>
      <c r="BU358">
        <f>(BF358-BE358)/(BF358-AY358)</f>
        <v>0</v>
      </c>
      <c r="BV358">
        <f>(AZ358-BF358)/(AZ358-AY358)</f>
        <v>0</v>
      </c>
      <c r="BW358">
        <f>(BS358*BQ358/BE358)</f>
        <v>0</v>
      </c>
      <c r="BX358">
        <f>(1-BW358)</f>
        <v>0</v>
      </c>
      <c r="DG358">
        <f>$B$13*EF358+$C$13*EG358+$F$13*ER358*(1-EU358)</f>
        <v>0</v>
      </c>
      <c r="DH358">
        <f>DG358*DI358</f>
        <v>0</v>
      </c>
      <c r="DI358">
        <f>($B$13*$D$11+$C$13*$D$11+$F$13*((FE358+EW358)/MAX(FE358+EW358+FF358, 0.1)*$I$11+FF358/MAX(FE358+EW358+FF358, 0.1)*$J$11))/($B$13+$C$13+$F$13)</f>
        <v>0</v>
      </c>
      <c r="DJ358">
        <f>($B$13*$K$11+$C$13*$K$11+$F$13*((FE358+EW358)/MAX(FE358+EW358+FF358, 0.1)*$P$11+FF358/MAX(FE358+EW358+FF358, 0.1)*$Q$11))/($B$13+$C$13+$F$13)</f>
        <v>0</v>
      </c>
      <c r="DK358">
        <v>5.36</v>
      </c>
      <c r="DL358">
        <v>0.5</v>
      </c>
      <c r="DM358" t="s">
        <v>438</v>
      </c>
      <c r="DN358">
        <v>2</v>
      </c>
      <c r="DO358" t="b">
        <v>1</v>
      </c>
      <c r="DP358">
        <v>1759082699.5</v>
      </c>
      <c r="DQ358">
        <v>756.0652962962963</v>
      </c>
      <c r="DR358">
        <v>826.8966296296297</v>
      </c>
      <c r="DS358">
        <v>23.71602962962963</v>
      </c>
      <c r="DT358">
        <v>15.73647777777778</v>
      </c>
      <c r="DU358">
        <v>756.724962962963</v>
      </c>
      <c r="DV358">
        <v>23.38492222222222</v>
      </c>
      <c r="DW358">
        <v>500.0221481481481</v>
      </c>
      <c r="DX358">
        <v>90.84216666666667</v>
      </c>
      <c r="DY358">
        <v>0.06634777407407408</v>
      </c>
      <c r="DZ358">
        <v>30.28097037037037</v>
      </c>
      <c r="EA358">
        <v>30.00037407407407</v>
      </c>
      <c r="EB358">
        <v>999.9000000000001</v>
      </c>
      <c r="EC358">
        <v>0</v>
      </c>
      <c r="ED358">
        <v>0</v>
      </c>
      <c r="EE358">
        <v>10015.46481481481</v>
      </c>
      <c r="EF358">
        <v>0</v>
      </c>
      <c r="EG358">
        <v>11.1107</v>
      </c>
      <c r="EH358">
        <v>-70.83128518518518</v>
      </c>
      <c r="EI358">
        <v>774.4314444444443</v>
      </c>
      <c r="EJ358">
        <v>840.117037037037</v>
      </c>
      <c r="EK358">
        <v>7.979563333333334</v>
      </c>
      <c r="EL358">
        <v>826.8966296296297</v>
      </c>
      <c r="EM358">
        <v>15.73647777777778</v>
      </c>
      <c r="EN358">
        <v>2.154417037037037</v>
      </c>
      <c r="EO358">
        <v>1.429536296296296</v>
      </c>
      <c r="EP358">
        <v>18.62731851851852</v>
      </c>
      <c r="EQ358">
        <v>12.2345962962963</v>
      </c>
      <c r="ER358">
        <v>2000.00037037037</v>
      </c>
      <c r="ES358">
        <v>0.9800019999999998</v>
      </c>
      <c r="ET358">
        <v>0.0199983</v>
      </c>
      <c r="EU358">
        <v>0</v>
      </c>
      <c r="EV358">
        <v>1004.436444444444</v>
      </c>
      <c r="EW358">
        <v>5.00078</v>
      </c>
      <c r="EX358">
        <v>19425.81481481481</v>
      </c>
      <c r="EY358">
        <v>16379.65185185185</v>
      </c>
      <c r="EZ358">
        <v>39.09696296296296</v>
      </c>
      <c r="FA358">
        <v>39.93699999999999</v>
      </c>
      <c r="FB358">
        <v>39.33551851851852</v>
      </c>
      <c r="FC358">
        <v>39.6364074074074</v>
      </c>
      <c r="FD358">
        <v>40.31688888888889</v>
      </c>
      <c r="FE358">
        <v>1955.10037037037</v>
      </c>
      <c r="FF358">
        <v>39.9</v>
      </c>
      <c r="FG358">
        <v>0</v>
      </c>
      <c r="FH358">
        <v>1759082699</v>
      </c>
      <c r="FI358">
        <v>0</v>
      </c>
      <c r="FJ358">
        <v>1004.215346153846</v>
      </c>
      <c r="FK358">
        <v>37.75155551385435</v>
      </c>
      <c r="FL358">
        <v>732.5435887347053</v>
      </c>
      <c r="FM358">
        <v>19422.06538461538</v>
      </c>
      <c r="FN358">
        <v>15</v>
      </c>
      <c r="FO358">
        <v>0</v>
      </c>
      <c r="FP358" t="s">
        <v>439</v>
      </c>
      <c r="FQ358">
        <v>1746989605.5</v>
      </c>
      <c r="FR358">
        <v>1746989593.5</v>
      </c>
      <c r="FS358">
        <v>0</v>
      </c>
      <c r="FT358">
        <v>-0.274</v>
      </c>
      <c r="FU358">
        <v>-0.002</v>
      </c>
      <c r="FV358">
        <v>2.549</v>
      </c>
      <c r="FW358">
        <v>0.129</v>
      </c>
      <c r="FX358">
        <v>420</v>
      </c>
      <c r="FY358">
        <v>17</v>
      </c>
      <c r="FZ358">
        <v>0.02</v>
      </c>
      <c r="GA358">
        <v>0.04</v>
      </c>
      <c r="GB358">
        <v>-70.54870750000001</v>
      </c>
      <c r="GC358">
        <v>-6.205491557223075</v>
      </c>
      <c r="GD358">
        <v>0.603607872872572</v>
      </c>
      <c r="GE358">
        <v>0</v>
      </c>
      <c r="GF358">
        <v>1002.529205882353</v>
      </c>
      <c r="GG358">
        <v>40.25688312043716</v>
      </c>
      <c r="GH358">
        <v>3.963574039108488</v>
      </c>
      <c r="GI358">
        <v>0</v>
      </c>
      <c r="GJ358">
        <v>7.9760165</v>
      </c>
      <c r="GK358">
        <v>-0.02571467166978111</v>
      </c>
      <c r="GL358">
        <v>0.01701585019180649</v>
      </c>
      <c r="GM358">
        <v>1</v>
      </c>
      <c r="GN358">
        <v>1</v>
      </c>
      <c r="GO358">
        <v>3</v>
      </c>
      <c r="GP358" t="s">
        <v>455</v>
      </c>
      <c r="GQ358">
        <v>3.10123</v>
      </c>
      <c r="GR358">
        <v>2.72459</v>
      </c>
      <c r="GS358">
        <v>0.137308</v>
      </c>
      <c r="GT358">
        <v>0.145374</v>
      </c>
      <c r="GU358">
        <v>0.107282</v>
      </c>
      <c r="GV358">
        <v>0.08134089999999999</v>
      </c>
      <c r="GW358">
        <v>22548.4</v>
      </c>
      <c r="GX358">
        <v>20311</v>
      </c>
      <c r="GY358">
        <v>26700.2</v>
      </c>
      <c r="GZ358">
        <v>23987.6</v>
      </c>
      <c r="HA358">
        <v>38140.3</v>
      </c>
      <c r="HB358">
        <v>32596</v>
      </c>
      <c r="HC358">
        <v>46621.8</v>
      </c>
      <c r="HD358">
        <v>37963.1</v>
      </c>
      <c r="HE358">
        <v>1.8774</v>
      </c>
      <c r="HF358">
        <v>1.86332</v>
      </c>
      <c r="HG358">
        <v>0.07759779999999999</v>
      </c>
      <c r="HH358">
        <v>0</v>
      </c>
      <c r="HI358">
        <v>28.7328</v>
      </c>
      <c r="HJ358">
        <v>999.9</v>
      </c>
      <c r="HK358">
        <v>39.3</v>
      </c>
      <c r="HL358">
        <v>31.7</v>
      </c>
      <c r="HM358">
        <v>20.3116</v>
      </c>
      <c r="HN358">
        <v>60.9037</v>
      </c>
      <c r="HO358">
        <v>22.3317</v>
      </c>
      <c r="HP358">
        <v>1</v>
      </c>
      <c r="HQ358">
        <v>0.108267</v>
      </c>
      <c r="HR358">
        <v>-0.858685</v>
      </c>
      <c r="HS358">
        <v>20.2787</v>
      </c>
      <c r="HT358">
        <v>5.2104</v>
      </c>
      <c r="HU358">
        <v>11.9787</v>
      </c>
      <c r="HV358">
        <v>4.96255</v>
      </c>
      <c r="HW358">
        <v>3.27433</v>
      </c>
      <c r="HX358">
        <v>9999</v>
      </c>
      <c r="HY358">
        <v>9999</v>
      </c>
      <c r="HZ358">
        <v>9999</v>
      </c>
      <c r="IA358">
        <v>33.7</v>
      </c>
      <c r="IB358">
        <v>1.86398</v>
      </c>
      <c r="IC358">
        <v>1.8601</v>
      </c>
      <c r="ID358">
        <v>1.85837</v>
      </c>
      <c r="IE358">
        <v>1.85974</v>
      </c>
      <c r="IF358">
        <v>1.85989</v>
      </c>
      <c r="IG358">
        <v>1.85837</v>
      </c>
      <c r="IH358">
        <v>1.85745</v>
      </c>
      <c r="II358">
        <v>1.85241</v>
      </c>
      <c r="IJ358">
        <v>0</v>
      </c>
      <c r="IK358">
        <v>0</v>
      </c>
      <c r="IL358">
        <v>0</v>
      </c>
      <c r="IM358">
        <v>0</v>
      </c>
      <c r="IN358" t="s">
        <v>441</v>
      </c>
      <c r="IO358" t="s">
        <v>442</v>
      </c>
      <c r="IP358" t="s">
        <v>443</v>
      </c>
      <c r="IQ358" t="s">
        <v>443</v>
      </c>
      <c r="IR358" t="s">
        <v>443</v>
      </c>
      <c r="IS358" t="s">
        <v>443</v>
      </c>
      <c r="IT358">
        <v>0</v>
      </c>
      <c r="IU358">
        <v>100</v>
      </c>
      <c r="IV358">
        <v>100</v>
      </c>
      <c r="IW358">
        <v>-0.636</v>
      </c>
      <c r="IX358">
        <v>0.331</v>
      </c>
      <c r="IY358">
        <v>-0.819046093373875</v>
      </c>
      <c r="IZ358">
        <v>-0.0008311593448893811</v>
      </c>
      <c r="JA358">
        <v>1.768286430498992E-06</v>
      </c>
      <c r="JB358">
        <v>-5.176383660599935E-10</v>
      </c>
      <c r="JC358">
        <v>0.01793090377665582</v>
      </c>
      <c r="JD358">
        <v>0.002652576625932546</v>
      </c>
      <c r="JE358">
        <v>0.0004569377311329863</v>
      </c>
      <c r="JF358">
        <v>1.003524486243527E-07</v>
      </c>
      <c r="JG358">
        <v>2</v>
      </c>
      <c r="JH358">
        <v>1975</v>
      </c>
      <c r="JI358">
        <v>1</v>
      </c>
      <c r="JJ358">
        <v>26</v>
      </c>
      <c r="JK358">
        <v>201551.7</v>
      </c>
      <c r="JL358">
        <v>201551.9</v>
      </c>
      <c r="JM358">
        <v>2.02515</v>
      </c>
      <c r="JN358">
        <v>2.61963</v>
      </c>
      <c r="JO358">
        <v>1.49658</v>
      </c>
      <c r="JP358">
        <v>2.34375</v>
      </c>
      <c r="JQ358">
        <v>1.54907</v>
      </c>
      <c r="JR358">
        <v>2.46216</v>
      </c>
      <c r="JS358">
        <v>35.8711</v>
      </c>
      <c r="JT358">
        <v>24.1751</v>
      </c>
      <c r="JU358">
        <v>18</v>
      </c>
      <c r="JV358">
        <v>485.462</v>
      </c>
      <c r="JW358">
        <v>491.458</v>
      </c>
      <c r="JX358">
        <v>29.5482</v>
      </c>
      <c r="JY358">
        <v>28.683</v>
      </c>
      <c r="JZ358">
        <v>30.0003</v>
      </c>
      <c r="KA358">
        <v>28.8918</v>
      </c>
      <c r="KB358">
        <v>28.888</v>
      </c>
      <c r="KC358">
        <v>40.6496</v>
      </c>
      <c r="KD358">
        <v>20.5226</v>
      </c>
      <c r="KE358">
        <v>52.0274</v>
      </c>
      <c r="KF358">
        <v>29.5554</v>
      </c>
      <c r="KG358">
        <v>875.27</v>
      </c>
      <c r="KH358">
        <v>15.8561</v>
      </c>
      <c r="KI358">
        <v>101.937</v>
      </c>
      <c r="KJ358">
        <v>91.5414</v>
      </c>
    </row>
    <row r="359" spans="1:296">
      <c r="A359">
        <v>341</v>
      </c>
      <c r="B359">
        <v>1759082712</v>
      </c>
      <c r="C359">
        <v>9628.900000095367</v>
      </c>
      <c r="D359" t="s">
        <v>1128</v>
      </c>
      <c r="E359" t="s">
        <v>1129</v>
      </c>
      <c r="F359">
        <v>5</v>
      </c>
      <c r="G359" t="s">
        <v>1025</v>
      </c>
      <c r="H359">
        <v>1759082704.214286</v>
      </c>
      <c r="I359">
        <f>(J359)/1000</f>
        <v>0</v>
      </c>
      <c r="J359">
        <f>IF(DO359, AM359, AG359)</f>
        <v>0</v>
      </c>
      <c r="K359">
        <f>IF(DO359, AH359, AF359)</f>
        <v>0</v>
      </c>
      <c r="L359">
        <f>DQ359 - IF(AT359&gt;1, K359*DK359*100.0/(AV359), 0)</f>
        <v>0</v>
      </c>
      <c r="M359">
        <f>((S359-I359/2)*L359-K359)/(S359+I359/2)</f>
        <v>0</v>
      </c>
      <c r="N359">
        <f>M359*(DX359+DY359)/1000.0</f>
        <v>0</v>
      </c>
      <c r="O359">
        <f>(DQ359 - IF(AT359&gt;1, K359*DK359*100.0/(AV359), 0))*(DX359+DY359)/1000.0</f>
        <v>0</v>
      </c>
      <c r="P359">
        <f>2.0/((1/R359-1/Q359)+SIGN(R359)*SQRT((1/R359-1/Q359)*(1/R359-1/Q359) + 4*DL359/((DL359+1)*(DL359+1))*(2*1/R359*1/Q359-1/Q359*1/Q359)))</f>
        <v>0</v>
      </c>
      <c r="Q359">
        <f>IF(LEFT(DM359,1)&lt;&gt;"0",IF(LEFT(DM359,1)="1",3.0,DN359),$D$5+$E$5*(EE359*DX359/($K$5*1000))+$F$5*(EE359*DX359/($K$5*1000))*MAX(MIN(DK359,$J$5),$I$5)*MAX(MIN(DK359,$J$5),$I$5)+$G$5*MAX(MIN(DK359,$J$5),$I$5)*(EE359*DX359/($K$5*1000))+$H$5*(EE359*DX359/($K$5*1000))*(EE359*DX359/($K$5*1000)))</f>
        <v>0</v>
      </c>
      <c r="R359">
        <f>I359*(1000-(1000*0.61365*exp(17.502*V359/(240.97+V359))/(DX359+DY359)+DS359)/2)/(1000*0.61365*exp(17.502*V359/(240.97+V359))/(DX359+DY359)-DS359)</f>
        <v>0</v>
      </c>
      <c r="S359">
        <f>1/((DL359+1)/(P359/1.6)+1/(Q359/1.37)) + DL359/((DL359+1)/(P359/1.6) + DL359/(Q359/1.37))</f>
        <v>0</v>
      </c>
      <c r="T359">
        <f>(DG359*DJ359)</f>
        <v>0</v>
      </c>
      <c r="U359">
        <f>(DZ359+(T359+2*0.95*5.67E-8*(((DZ359+$B$9)+273)^4-(DZ359+273)^4)-44100*I359)/(1.84*29.3*Q359+8*0.95*5.67E-8*(DZ359+273)^3))</f>
        <v>0</v>
      </c>
      <c r="V359">
        <f>($C$9*EA359+$D$9*EB359+$E$9*U359)</f>
        <v>0</v>
      </c>
      <c r="W359">
        <f>0.61365*exp(17.502*V359/(240.97+V359))</f>
        <v>0</v>
      </c>
      <c r="X359">
        <f>(Y359/Z359*100)</f>
        <v>0</v>
      </c>
      <c r="Y359">
        <f>DS359*(DX359+DY359)/1000</f>
        <v>0</v>
      </c>
      <c r="Z359">
        <f>0.61365*exp(17.502*DZ359/(240.97+DZ359))</f>
        <v>0</v>
      </c>
      <c r="AA359">
        <f>(W359-DS359*(DX359+DY359)/1000)</f>
        <v>0</v>
      </c>
      <c r="AB359">
        <f>(-I359*44100)</f>
        <v>0</v>
      </c>
      <c r="AC359">
        <f>2*29.3*Q359*0.92*(DZ359-V359)</f>
        <v>0</v>
      </c>
      <c r="AD359">
        <f>2*0.95*5.67E-8*(((DZ359+$B$9)+273)^4-(V359+273)^4)</f>
        <v>0</v>
      </c>
      <c r="AE359">
        <f>T359+AD359+AB359+AC359</f>
        <v>0</v>
      </c>
      <c r="AF359">
        <f>DW359*AT359*(DR359-DQ359*(1000-AT359*DT359)/(1000-AT359*DS359))/(100*DK359)</f>
        <v>0</v>
      </c>
      <c r="AG359">
        <f>1000*DW359*AT359*(DS359-DT359)/(100*DK359*(1000-AT359*DS359))</f>
        <v>0</v>
      </c>
      <c r="AH359">
        <f>(AI359 - AJ359 - DX359*1E3/(8.314*(DZ359+273.15)) * AL359/DW359 * AK359) * DW359/(100*DK359) * (1000 - DT359)/1000</f>
        <v>0</v>
      </c>
      <c r="AI359">
        <v>872.3356891390488</v>
      </c>
      <c r="AJ359">
        <v>814.5865939393935</v>
      </c>
      <c r="AK359">
        <v>3.351475654353742</v>
      </c>
      <c r="AL359">
        <v>65.0844976434511</v>
      </c>
      <c r="AM359">
        <f>(AO359 - AN359 + DX359*1E3/(8.314*(DZ359+273.15)) * AQ359/DW359 * AP359) * DW359/(100*DK359) * 1000/(1000 - AO359)</f>
        <v>0</v>
      </c>
      <c r="AN359">
        <v>15.79737877333334</v>
      </c>
      <c r="AO359">
        <v>23.72098424242424</v>
      </c>
      <c r="AP359">
        <v>0.0004870060606045375</v>
      </c>
      <c r="AQ359">
        <v>105.27</v>
      </c>
      <c r="AR359">
        <v>0</v>
      </c>
      <c r="AS359">
        <v>0</v>
      </c>
      <c r="AT359">
        <f>IF(AR359*$H$15&gt;=AV359,1.0,(AV359/(AV359-AR359*$H$15)))</f>
        <v>0</v>
      </c>
      <c r="AU359">
        <f>(AT359-1)*100</f>
        <v>0</v>
      </c>
      <c r="AV359">
        <f>MAX(0,($B$15+$C$15*EE359)/(1+$D$15*EE359)*DX359/(DZ359+273)*$E$15)</f>
        <v>0</v>
      </c>
      <c r="AW359" t="s">
        <v>437</v>
      </c>
      <c r="AX359" t="s">
        <v>437</v>
      </c>
      <c r="AY359">
        <v>0</v>
      </c>
      <c r="AZ359">
        <v>0</v>
      </c>
      <c r="BA359">
        <f>1-AY359/AZ359</f>
        <v>0</v>
      </c>
      <c r="BB359">
        <v>0</v>
      </c>
      <c r="BC359" t="s">
        <v>437</v>
      </c>
      <c r="BD359" t="s">
        <v>437</v>
      </c>
      <c r="BE359">
        <v>0</v>
      </c>
      <c r="BF359">
        <v>0</v>
      </c>
      <c r="BG359">
        <f>1-BE359/BF359</f>
        <v>0</v>
      </c>
      <c r="BH359">
        <v>0.5</v>
      </c>
      <c r="BI359">
        <f>DH359</f>
        <v>0</v>
      </c>
      <c r="BJ359">
        <f>K359</f>
        <v>0</v>
      </c>
      <c r="BK359">
        <f>BG359*BH359*BI359</f>
        <v>0</v>
      </c>
      <c r="BL359">
        <f>(BJ359-BB359)/BI359</f>
        <v>0</v>
      </c>
      <c r="BM359">
        <f>(AZ359-BF359)/BF359</f>
        <v>0</v>
      </c>
      <c r="BN359">
        <f>AY359/(BA359+AY359/BF359)</f>
        <v>0</v>
      </c>
      <c r="BO359" t="s">
        <v>437</v>
      </c>
      <c r="BP359">
        <v>0</v>
      </c>
      <c r="BQ359">
        <f>IF(BP359&lt;&gt;0, BP359, BN359)</f>
        <v>0</v>
      </c>
      <c r="BR359">
        <f>1-BQ359/BF359</f>
        <v>0</v>
      </c>
      <c r="BS359">
        <f>(BF359-BE359)/(BF359-BQ359)</f>
        <v>0</v>
      </c>
      <c r="BT359">
        <f>(AZ359-BF359)/(AZ359-BQ359)</f>
        <v>0</v>
      </c>
      <c r="BU359">
        <f>(BF359-BE359)/(BF359-AY359)</f>
        <v>0</v>
      </c>
      <c r="BV359">
        <f>(AZ359-BF359)/(AZ359-AY359)</f>
        <v>0</v>
      </c>
      <c r="BW359">
        <f>(BS359*BQ359/BE359)</f>
        <v>0</v>
      </c>
      <c r="BX359">
        <f>(1-BW359)</f>
        <v>0</v>
      </c>
      <c r="DG359">
        <f>$B$13*EF359+$C$13*EG359+$F$13*ER359*(1-EU359)</f>
        <v>0</v>
      </c>
      <c r="DH359">
        <f>DG359*DI359</f>
        <v>0</v>
      </c>
      <c r="DI359">
        <f>($B$13*$D$11+$C$13*$D$11+$F$13*((FE359+EW359)/MAX(FE359+EW359+FF359, 0.1)*$I$11+FF359/MAX(FE359+EW359+FF359, 0.1)*$J$11))/($B$13+$C$13+$F$13)</f>
        <v>0</v>
      </c>
      <c r="DJ359">
        <f>($B$13*$K$11+$C$13*$K$11+$F$13*((FE359+EW359)/MAX(FE359+EW359+FF359, 0.1)*$P$11+FF359/MAX(FE359+EW359+FF359, 0.1)*$Q$11))/($B$13+$C$13+$F$13)</f>
        <v>0</v>
      </c>
      <c r="DK359">
        <v>5.36</v>
      </c>
      <c r="DL359">
        <v>0.5</v>
      </c>
      <c r="DM359" t="s">
        <v>438</v>
      </c>
      <c r="DN359">
        <v>2</v>
      </c>
      <c r="DO359" t="b">
        <v>1</v>
      </c>
      <c r="DP359">
        <v>1759082704.214286</v>
      </c>
      <c r="DQ359">
        <v>771.4694642857145</v>
      </c>
      <c r="DR359">
        <v>842.7402499999999</v>
      </c>
      <c r="DS359">
        <v>23.70997857142857</v>
      </c>
      <c r="DT359">
        <v>15.750125</v>
      </c>
      <c r="DU359">
        <v>772.1142857142858</v>
      </c>
      <c r="DV359">
        <v>23.37900357142858</v>
      </c>
      <c r="DW359">
        <v>500.0411785714285</v>
      </c>
      <c r="DX359">
        <v>90.84206785714285</v>
      </c>
      <c r="DY359">
        <v>0.06631494285714286</v>
      </c>
      <c r="DZ359">
        <v>30.27706428571429</v>
      </c>
      <c r="EA359">
        <v>29.99900714285714</v>
      </c>
      <c r="EB359">
        <v>999.9000000000002</v>
      </c>
      <c r="EC359">
        <v>0</v>
      </c>
      <c r="ED359">
        <v>0</v>
      </c>
      <c r="EE359">
        <v>10006.63214285714</v>
      </c>
      <c r="EF359">
        <v>0</v>
      </c>
      <c r="EG359">
        <v>11.1107</v>
      </c>
      <c r="EH359">
        <v>-71.27073214285716</v>
      </c>
      <c r="EI359">
        <v>790.20525</v>
      </c>
      <c r="EJ359">
        <v>856.2262857142856</v>
      </c>
      <c r="EK359">
        <v>7.959859285714285</v>
      </c>
      <c r="EL359">
        <v>842.7402499999999</v>
      </c>
      <c r="EM359">
        <v>15.750125</v>
      </c>
      <c r="EN359">
        <v>2.153863928571428</v>
      </c>
      <c r="EO359">
        <v>1.430774285714286</v>
      </c>
      <c r="EP359">
        <v>18.62322857142857</v>
      </c>
      <c r="EQ359">
        <v>12.24775357142857</v>
      </c>
      <c r="ER359">
        <v>2000.002857142857</v>
      </c>
      <c r="ES359">
        <v>0.9800020357142857</v>
      </c>
      <c r="ET359">
        <v>0.01999826428571428</v>
      </c>
      <c r="EU359">
        <v>0</v>
      </c>
      <c r="EV359">
        <v>1007.329285714286</v>
      </c>
      <c r="EW359">
        <v>5.00078</v>
      </c>
      <c r="EX359">
        <v>19481.78571428571</v>
      </c>
      <c r="EY359">
        <v>16379.66071428572</v>
      </c>
      <c r="EZ359">
        <v>39.11135714285714</v>
      </c>
      <c r="FA359">
        <v>39.9415</v>
      </c>
      <c r="FB359">
        <v>39.32571428571428</v>
      </c>
      <c r="FC359">
        <v>39.62032142857142</v>
      </c>
      <c r="FD359">
        <v>40.33460714285713</v>
      </c>
      <c r="FE359">
        <v>1955.102857142857</v>
      </c>
      <c r="FF359">
        <v>39.9</v>
      </c>
      <c r="FG359">
        <v>0</v>
      </c>
      <c r="FH359">
        <v>1759082704.4</v>
      </c>
      <c r="FI359">
        <v>0</v>
      </c>
      <c r="FJ359">
        <v>1007.6832</v>
      </c>
      <c r="FK359">
        <v>34.88692303123586</v>
      </c>
      <c r="FL359">
        <v>687.8999988712409</v>
      </c>
      <c r="FM359">
        <v>19489.588</v>
      </c>
      <c r="FN359">
        <v>15</v>
      </c>
      <c r="FO359">
        <v>0</v>
      </c>
      <c r="FP359" t="s">
        <v>439</v>
      </c>
      <c r="FQ359">
        <v>1746989605.5</v>
      </c>
      <c r="FR359">
        <v>1746989593.5</v>
      </c>
      <c r="FS359">
        <v>0</v>
      </c>
      <c r="FT359">
        <v>-0.274</v>
      </c>
      <c r="FU359">
        <v>-0.002</v>
      </c>
      <c r="FV359">
        <v>2.549</v>
      </c>
      <c r="FW359">
        <v>0.129</v>
      </c>
      <c r="FX359">
        <v>420</v>
      </c>
      <c r="FY359">
        <v>17</v>
      </c>
      <c r="FZ359">
        <v>0.02</v>
      </c>
      <c r="GA359">
        <v>0.04</v>
      </c>
      <c r="GB359">
        <v>-70.958105</v>
      </c>
      <c r="GC359">
        <v>-5.726985365853539</v>
      </c>
      <c r="GD359">
        <v>0.5564281404413344</v>
      </c>
      <c r="GE359">
        <v>0</v>
      </c>
      <c r="GF359">
        <v>1005.289470588235</v>
      </c>
      <c r="GG359">
        <v>36.98304050852629</v>
      </c>
      <c r="GH359">
        <v>3.636531202988831</v>
      </c>
      <c r="GI359">
        <v>0</v>
      </c>
      <c r="GJ359">
        <v>7.970942249999998</v>
      </c>
      <c r="GK359">
        <v>-0.1924960975609721</v>
      </c>
      <c r="GL359">
        <v>0.02333361100296093</v>
      </c>
      <c r="GM359">
        <v>0</v>
      </c>
      <c r="GN359">
        <v>0</v>
      </c>
      <c r="GO359">
        <v>3</v>
      </c>
      <c r="GP359" t="s">
        <v>458</v>
      </c>
      <c r="GQ359">
        <v>3.10111</v>
      </c>
      <c r="GR359">
        <v>2.72471</v>
      </c>
      <c r="GS359">
        <v>0.139218</v>
      </c>
      <c r="GT359">
        <v>0.147236</v>
      </c>
      <c r="GU359">
        <v>0.107325</v>
      </c>
      <c r="GV359">
        <v>0.08158410000000001</v>
      </c>
      <c r="GW359">
        <v>22498.7</v>
      </c>
      <c r="GX359">
        <v>20266.8</v>
      </c>
      <c r="GY359">
        <v>26700.4</v>
      </c>
      <c r="GZ359">
        <v>23987.7</v>
      </c>
      <c r="HA359">
        <v>38138.8</v>
      </c>
      <c r="HB359">
        <v>32587.6</v>
      </c>
      <c r="HC359">
        <v>46621.8</v>
      </c>
      <c r="HD359">
        <v>37963.1</v>
      </c>
      <c r="HE359">
        <v>1.8771</v>
      </c>
      <c r="HF359">
        <v>1.86353</v>
      </c>
      <c r="HG359">
        <v>0.077907</v>
      </c>
      <c r="HH359">
        <v>0</v>
      </c>
      <c r="HI359">
        <v>28.7353</v>
      </c>
      <c r="HJ359">
        <v>999.9</v>
      </c>
      <c r="HK359">
        <v>39.3</v>
      </c>
      <c r="HL359">
        <v>31.7</v>
      </c>
      <c r="HM359">
        <v>20.3094</v>
      </c>
      <c r="HN359">
        <v>61.0037</v>
      </c>
      <c r="HO359">
        <v>22.492</v>
      </c>
      <c r="HP359">
        <v>1</v>
      </c>
      <c r="HQ359">
        <v>0.108468</v>
      </c>
      <c r="HR359">
        <v>-0.878026</v>
      </c>
      <c r="HS359">
        <v>20.2786</v>
      </c>
      <c r="HT359">
        <v>5.21115</v>
      </c>
      <c r="HU359">
        <v>11.9797</v>
      </c>
      <c r="HV359">
        <v>4.9626</v>
      </c>
      <c r="HW359">
        <v>3.27438</v>
      </c>
      <c r="HX359">
        <v>9999</v>
      </c>
      <c r="HY359">
        <v>9999</v>
      </c>
      <c r="HZ359">
        <v>9999</v>
      </c>
      <c r="IA359">
        <v>33.7</v>
      </c>
      <c r="IB359">
        <v>1.86397</v>
      </c>
      <c r="IC359">
        <v>1.8601</v>
      </c>
      <c r="ID359">
        <v>1.85837</v>
      </c>
      <c r="IE359">
        <v>1.85975</v>
      </c>
      <c r="IF359">
        <v>1.85989</v>
      </c>
      <c r="IG359">
        <v>1.85837</v>
      </c>
      <c r="IH359">
        <v>1.85745</v>
      </c>
      <c r="II359">
        <v>1.85242</v>
      </c>
      <c r="IJ359">
        <v>0</v>
      </c>
      <c r="IK359">
        <v>0</v>
      </c>
      <c r="IL359">
        <v>0</v>
      </c>
      <c r="IM359">
        <v>0</v>
      </c>
      <c r="IN359" t="s">
        <v>441</v>
      </c>
      <c r="IO359" t="s">
        <v>442</v>
      </c>
      <c r="IP359" t="s">
        <v>443</v>
      </c>
      <c r="IQ359" t="s">
        <v>443</v>
      </c>
      <c r="IR359" t="s">
        <v>443</v>
      </c>
      <c r="IS359" t="s">
        <v>443</v>
      </c>
      <c r="IT359">
        <v>0</v>
      </c>
      <c r="IU359">
        <v>100</v>
      </c>
      <c r="IV359">
        <v>100</v>
      </c>
      <c r="IW359">
        <v>-0.62</v>
      </c>
      <c r="IX359">
        <v>0.3313</v>
      </c>
      <c r="IY359">
        <v>-0.819046093373875</v>
      </c>
      <c r="IZ359">
        <v>-0.0008311593448893811</v>
      </c>
      <c r="JA359">
        <v>1.768286430498992E-06</v>
      </c>
      <c r="JB359">
        <v>-5.176383660599935E-10</v>
      </c>
      <c r="JC359">
        <v>0.01793090377665582</v>
      </c>
      <c r="JD359">
        <v>0.002652576625932546</v>
      </c>
      <c r="JE359">
        <v>0.0004569377311329863</v>
      </c>
      <c r="JF359">
        <v>1.003524486243527E-07</v>
      </c>
      <c r="JG359">
        <v>2</v>
      </c>
      <c r="JH359">
        <v>1975</v>
      </c>
      <c r="JI359">
        <v>1</v>
      </c>
      <c r="JJ359">
        <v>26</v>
      </c>
      <c r="JK359">
        <v>201551.8</v>
      </c>
      <c r="JL359">
        <v>201552</v>
      </c>
      <c r="JM359">
        <v>2.05566</v>
      </c>
      <c r="JN359">
        <v>2.61963</v>
      </c>
      <c r="JO359">
        <v>1.49658</v>
      </c>
      <c r="JP359">
        <v>2.34497</v>
      </c>
      <c r="JQ359">
        <v>1.54907</v>
      </c>
      <c r="JR359">
        <v>2.38892</v>
      </c>
      <c r="JS359">
        <v>35.8711</v>
      </c>
      <c r="JT359">
        <v>24.1751</v>
      </c>
      <c r="JU359">
        <v>18</v>
      </c>
      <c r="JV359">
        <v>485.297</v>
      </c>
      <c r="JW359">
        <v>491.609</v>
      </c>
      <c r="JX359">
        <v>29.5509</v>
      </c>
      <c r="JY359">
        <v>28.6854</v>
      </c>
      <c r="JZ359">
        <v>30.0003</v>
      </c>
      <c r="KA359">
        <v>28.8932</v>
      </c>
      <c r="KB359">
        <v>28.8904</v>
      </c>
      <c r="KC359">
        <v>41.2637</v>
      </c>
      <c r="KD359">
        <v>20.5226</v>
      </c>
      <c r="KE359">
        <v>52.0274</v>
      </c>
      <c r="KF359">
        <v>29.5524</v>
      </c>
      <c r="KG359">
        <v>888.627</v>
      </c>
      <c r="KH359">
        <v>15.8684</v>
      </c>
      <c r="KI359">
        <v>101.937</v>
      </c>
      <c r="KJ359">
        <v>91.54170000000001</v>
      </c>
    </row>
    <row r="360" spans="1:296">
      <c r="A360">
        <v>342</v>
      </c>
      <c r="B360">
        <v>1759082717</v>
      </c>
      <c r="C360">
        <v>9633.900000095367</v>
      </c>
      <c r="D360" t="s">
        <v>1130</v>
      </c>
      <c r="E360" t="s">
        <v>1131</v>
      </c>
      <c r="F360">
        <v>5</v>
      </c>
      <c r="G360" t="s">
        <v>1025</v>
      </c>
      <c r="H360">
        <v>1759082709.5</v>
      </c>
      <c r="I360">
        <f>(J360)/1000</f>
        <v>0</v>
      </c>
      <c r="J360">
        <f>IF(DO360, AM360, AG360)</f>
        <v>0</v>
      </c>
      <c r="K360">
        <f>IF(DO360, AH360, AF360)</f>
        <v>0</v>
      </c>
      <c r="L360">
        <f>DQ360 - IF(AT360&gt;1, K360*DK360*100.0/(AV360), 0)</f>
        <v>0</v>
      </c>
      <c r="M360">
        <f>((S360-I360/2)*L360-K360)/(S360+I360/2)</f>
        <v>0</v>
      </c>
      <c r="N360">
        <f>M360*(DX360+DY360)/1000.0</f>
        <v>0</v>
      </c>
      <c r="O360">
        <f>(DQ360 - IF(AT360&gt;1, K360*DK360*100.0/(AV360), 0))*(DX360+DY360)/1000.0</f>
        <v>0</v>
      </c>
      <c r="P360">
        <f>2.0/((1/R360-1/Q360)+SIGN(R360)*SQRT((1/R360-1/Q360)*(1/R360-1/Q360) + 4*DL360/((DL360+1)*(DL360+1))*(2*1/R360*1/Q360-1/Q360*1/Q360)))</f>
        <v>0</v>
      </c>
      <c r="Q360">
        <f>IF(LEFT(DM360,1)&lt;&gt;"0",IF(LEFT(DM360,1)="1",3.0,DN360),$D$5+$E$5*(EE360*DX360/($K$5*1000))+$F$5*(EE360*DX360/($K$5*1000))*MAX(MIN(DK360,$J$5),$I$5)*MAX(MIN(DK360,$J$5),$I$5)+$G$5*MAX(MIN(DK360,$J$5),$I$5)*(EE360*DX360/($K$5*1000))+$H$5*(EE360*DX360/($K$5*1000))*(EE360*DX360/($K$5*1000)))</f>
        <v>0</v>
      </c>
      <c r="R360">
        <f>I360*(1000-(1000*0.61365*exp(17.502*V360/(240.97+V360))/(DX360+DY360)+DS360)/2)/(1000*0.61365*exp(17.502*V360/(240.97+V360))/(DX360+DY360)-DS360)</f>
        <v>0</v>
      </c>
      <c r="S360">
        <f>1/((DL360+1)/(P360/1.6)+1/(Q360/1.37)) + DL360/((DL360+1)/(P360/1.6) + DL360/(Q360/1.37))</f>
        <v>0</v>
      </c>
      <c r="T360">
        <f>(DG360*DJ360)</f>
        <v>0</v>
      </c>
      <c r="U360">
        <f>(DZ360+(T360+2*0.95*5.67E-8*(((DZ360+$B$9)+273)^4-(DZ360+273)^4)-44100*I360)/(1.84*29.3*Q360+8*0.95*5.67E-8*(DZ360+273)^3))</f>
        <v>0</v>
      </c>
      <c r="V360">
        <f>($C$9*EA360+$D$9*EB360+$E$9*U360)</f>
        <v>0</v>
      </c>
      <c r="W360">
        <f>0.61365*exp(17.502*V360/(240.97+V360))</f>
        <v>0</v>
      </c>
      <c r="X360">
        <f>(Y360/Z360*100)</f>
        <v>0</v>
      </c>
      <c r="Y360">
        <f>DS360*(DX360+DY360)/1000</f>
        <v>0</v>
      </c>
      <c r="Z360">
        <f>0.61365*exp(17.502*DZ360/(240.97+DZ360))</f>
        <v>0</v>
      </c>
      <c r="AA360">
        <f>(W360-DS360*(DX360+DY360)/1000)</f>
        <v>0</v>
      </c>
      <c r="AB360">
        <f>(-I360*44100)</f>
        <v>0</v>
      </c>
      <c r="AC360">
        <f>2*29.3*Q360*0.92*(DZ360-V360)</f>
        <v>0</v>
      </c>
      <c r="AD360">
        <f>2*0.95*5.67E-8*(((DZ360+$B$9)+273)^4-(V360+273)^4)</f>
        <v>0</v>
      </c>
      <c r="AE360">
        <f>T360+AD360+AB360+AC360</f>
        <v>0</v>
      </c>
      <c r="AF360">
        <f>DW360*AT360*(DR360-DQ360*(1000-AT360*DT360)/(1000-AT360*DS360))/(100*DK360)</f>
        <v>0</v>
      </c>
      <c r="AG360">
        <f>1000*DW360*AT360*(DS360-DT360)/(100*DK360*(1000-AT360*DS360))</f>
        <v>0</v>
      </c>
      <c r="AH360">
        <f>(AI360 - AJ360 - DX360*1E3/(8.314*(DZ360+273.15)) * AL360/DW360 * AK360) * DW360/(100*DK360) * (1000 - DT360)/1000</f>
        <v>0</v>
      </c>
      <c r="AI360">
        <v>889.4104031222108</v>
      </c>
      <c r="AJ360">
        <v>831.1775939393938</v>
      </c>
      <c r="AK360">
        <v>3.320599346388554</v>
      </c>
      <c r="AL360">
        <v>65.0844976434511</v>
      </c>
      <c r="AM360">
        <f>(AO360 - AN360 + DX360*1E3/(8.314*(DZ360+273.15)) * AQ360/DW360 * AP360) * DW360/(100*DK360) * 1000/(1000 - AO360)</f>
        <v>0</v>
      </c>
      <c r="AN360">
        <v>15.84207562666667</v>
      </c>
      <c r="AO360">
        <v>23.75626787878788</v>
      </c>
      <c r="AP360">
        <v>0.006027194805192477</v>
      </c>
      <c r="AQ360">
        <v>105.27</v>
      </c>
      <c r="AR360">
        <v>0</v>
      </c>
      <c r="AS360">
        <v>0</v>
      </c>
      <c r="AT360">
        <f>IF(AR360*$H$15&gt;=AV360,1.0,(AV360/(AV360-AR360*$H$15)))</f>
        <v>0</v>
      </c>
      <c r="AU360">
        <f>(AT360-1)*100</f>
        <v>0</v>
      </c>
      <c r="AV360">
        <f>MAX(0,($B$15+$C$15*EE360)/(1+$D$15*EE360)*DX360/(DZ360+273)*$E$15)</f>
        <v>0</v>
      </c>
      <c r="AW360" t="s">
        <v>437</v>
      </c>
      <c r="AX360" t="s">
        <v>437</v>
      </c>
      <c r="AY360">
        <v>0</v>
      </c>
      <c r="AZ360">
        <v>0</v>
      </c>
      <c r="BA360">
        <f>1-AY360/AZ360</f>
        <v>0</v>
      </c>
      <c r="BB360">
        <v>0</v>
      </c>
      <c r="BC360" t="s">
        <v>437</v>
      </c>
      <c r="BD360" t="s">
        <v>437</v>
      </c>
      <c r="BE360">
        <v>0</v>
      </c>
      <c r="BF360">
        <v>0</v>
      </c>
      <c r="BG360">
        <f>1-BE360/BF360</f>
        <v>0</v>
      </c>
      <c r="BH360">
        <v>0.5</v>
      </c>
      <c r="BI360">
        <f>DH360</f>
        <v>0</v>
      </c>
      <c r="BJ360">
        <f>K360</f>
        <v>0</v>
      </c>
      <c r="BK360">
        <f>BG360*BH360*BI360</f>
        <v>0</v>
      </c>
      <c r="BL360">
        <f>(BJ360-BB360)/BI360</f>
        <v>0</v>
      </c>
      <c r="BM360">
        <f>(AZ360-BF360)/BF360</f>
        <v>0</v>
      </c>
      <c r="BN360">
        <f>AY360/(BA360+AY360/BF360)</f>
        <v>0</v>
      </c>
      <c r="BO360" t="s">
        <v>437</v>
      </c>
      <c r="BP360">
        <v>0</v>
      </c>
      <c r="BQ360">
        <f>IF(BP360&lt;&gt;0, BP360, BN360)</f>
        <v>0</v>
      </c>
      <c r="BR360">
        <f>1-BQ360/BF360</f>
        <v>0</v>
      </c>
      <c r="BS360">
        <f>(BF360-BE360)/(BF360-BQ360)</f>
        <v>0</v>
      </c>
      <c r="BT360">
        <f>(AZ360-BF360)/(AZ360-BQ360)</f>
        <v>0</v>
      </c>
      <c r="BU360">
        <f>(BF360-BE360)/(BF360-AY360)</f>
        <v>0</v>
      </c>
      <c r="BV360">
        <f>(AZ360-BF360)/(AZ360-AY360)</f>
        <v>0</v>
      </c>
      <c r="BW360">
        <f>(BS360*BQ360/BE360)</f>
        <v>0</v>
      </c>
      <c r="BX360">
        <f>(1-BW360)</f>
        <v>0</v>
      </c>
      <c r="DG360">
        <f>$B$13*EF360+$C$13*EG360+$F$13*ER360*(1-EU360)</f>
        <v>0</v>
      </c>
      <c r="DH360">
        <f>DG360*DI360</f>
        <v>0</v>
      </c>
      <c r="DI360">
        <f>($B$13*$D$11+$C$13*$D$11+$F$13*((FE360+EW360)/MAX(FE360+EW360+FF360, 0.1)*$I$11+FF360/MAX(FE360+EW360+FF360, 0.1)*$J$11))/($B$13+$C$13+$F$13)</f>
        <v>0</v>
      </c>
      <c r="DJ360">
        <f>($B$13*$K$11+$C$13*$K$11+$F$13*((FE360+EW360)/MAX(FE360+EW360+FF360, 0.1)*$P$11+FF360/MAX(FE360+EW360+FF360, 0.1)*$Q$11))/($B$13+$C$13+$F$13)</f>
        <v>0</v>
      </c>
      <c r="DK360">
        <v>5.36</v>
      </c>
      <c r="DL360">
        <v>0.5</v>
      </c>
      <c r="DM360" t="s">
        <v>438</v>
      </c>
      <c r="DN360">
        <v>2</v>
      </c>
      <c r="DO360" t="b">
        <v>1</v>
      </c>
      <c r="DP360">
        <v>1759082709.5</v>
      </c>
      <c r="DQ360">
        <v>788.6843333333333</v>
      </c>
      <c r="DR360">
        <v>860.4779259259259</v>
      </c>
      <c r="DS360">
        <v>23.72062962962963</v>
      </c>
      <c r="DT360">
        <v>15.79060740740741</v>
      </c>
      <c r="DU360">
        <v>789.3121851851852</v>
      </c>
      <c r="DV360">
        <v>23.38940370370371</v>
      </c>
      <c r="DW360">
        <v>500.0233703703703</v>
      </c>
      <c r="DX360">
        <v>90.84204074074074</v>
      </c>
      <c r="DY360">
        <v>0.06650404814814814</v>
      </c>
      <c r="DZ360">
        <v>30.2684037037037</v>
      </c>
      <c r="EA360">
        <v>30.00074814814815</v>
      </c>
      <c r="EB360">
        <v>999.9000000000001</v>
      </c>
      <c r="EC360">
        <v>0</v>
      </c>
      <c r="ED360">
        <v>0</v>
      </c>
      <c r="EE360">
        <v>9997.942222222222</v>
      </c>
      <c r="EF360">
        <v>0</v>
      </c>
      <c r="EG360">
        <v>11.11598148148148</v>
      </c>
      <c r="EH360">
        <v>-71.79358148148148</v>
      </c>
      <c r="EI360">
        <v>807.8472222222222</v>
      </c>
      <c r="EJ360">
        <v>874.283888888889</v>
      </c>
      <c r="EK360">
        <v>7.930031111111112</v>
      </c>
      <c r="EL360">
        <v>860.4779259259259</v>
      </c>
      <c r="EM360">
        <v>15.79060740740741</v>
      </c>
      <c r="EN360">
        <v>2.15483</v>
      </c>
      <c r="EO360">
        <v>1.434450740740741</v>
      </c>
      <c r="EP360">
        <v>18.6304</v>
      </c>
      <c r="EQ360">
        <v>12.28675925925926</v>
      </c>
      <c r="ER360">
        <v>2000.013333333333</v>
      </c>
      <c r="ES360">
        <v>0.9800021111111111</v>
      </c>
      <c r="ET360">
        <v>0.01999818888888889</v>
      </c>
      <c r="EU360">
        <v>0</v>
      </c>
      <c r="EV360">
        <v>1010.264814814815</v>
      </c>
      <c r="EW360">
        <v>5.00078</v>
      </c>
      <c r="EX360">
        <v>19539.3925925926</v>
      </c>
      <c r="EY360">
        <v>16379.74444444444</v>
      </c>
      <c r="EZ360">
        <v>39.16181481481481</v>
      </c>
      <c r="FA360">
        <v>39.94633333333333</v>
      </c>
      <c r="FB360">
        <v>39.31681481481481</v>
      </c>
      <c r="FC360">
        <v>39.62944444444444</v>
      </c>
      <c r="FD360">
        <v>40.36548148148148</v>
      </c>
      <c r="FE360">
        <v>1955.113333333333</v>
      </c>
      <c r="FF360">
        <v>39.9</v>
      </c>
      <c r="FG360">
        <v>0</v>
      </c>
      <c r="FH360">
        <v>1759082709.2</v>
      </c>
      <c r="FI360">
        <v>0</v>
      </c>
      <c r="FJ360">
        <v>1010.3152</v>
      </c>
      <c r="FK360">
        <v>31.41846154500602</v>
      </c>
      <c r="FL360">
        <v>618.5230769163538</v>
      </c>
      <c r="FM360">
        <v>19541.236</v>
      </c>
      <c r="FN360">
        <v>15</v>
      </c>
      <c r="FO360">
        <v>0</v>
      </c>
      <c r="FP360" t="s">
        <v>439</v>
      </c>
      <c r="FQ360">
        <v>1746989605.5</v>
      </c>
      <c r="FR360">
        <v>1746989593.5</v>
      </c>
      <c r="FS360">
        <v>0</v>
      </c>
      <c r="FT360">
        <v>-0.274</v>
      </c>
      <c r="FU360">
        <v>-0.002</v>
      </c>
      <c r="FV360">
        <v>2.549</v>
      </c>
      <c r="FW360">
        <v>0.129</v>
      </c>
      <c r="FX360">
        <v>420</v>
      </c>
      <c r="FY360">
        <v>17</v>
      </c>
      <c r="FZ360">
        <v>0.02</v>
      </c>
      <c r="GA360">
        <v>0.04</v>
      </c>
      <c r="GB360">
        <v>-71.45021707317073</v>
      </c>
      <c r="GC360">
        <v>-5.607959581881562</v>
      </c>
      <c r="GD360">
        <v>0.5587729387019217</v>
      </c>
      <c r="GE360">
        <v>0</v>
      </c>
      <c r="GF360">
        <v>1008.120588235294</v>
      </c>
      <c r="GG360">
        <v>34.02597402830487</v>
      </c>
      <c r="GH360">
        <v>3.34839991741136</v>
      </c>
      <c r="GI360">
        <v>0</v>
      </c>
      <c r="GJ360">
        <v>7.949348048780488</v>
      </c>
      <c r="GK360">
        <v>-0.3486209059233354</v>
      </c>
      <c r="GL360">
        <v>0.03526552640030065</v>
      </c>
      <c r="GM360">
        <v>0</v>
      </c>
      <c r="GN360">
        <v>0</v>
      </c>
      <c r="GO360">
        <v>3</v>
      </c>
      <c r="GP360" t="s">
        <v>458</v>
      </c>
      <c r="GQ360">
        <v>3.10122</v>
      </c>
      <c r="GR360">
        <v>2.72429</v>
      </c>
      <c r="GS360">
        <v>0.141088</v>
      </c>
      <c r="GT360">
        <v>0.149086</v>
      </c>
      <c r="GU360">
        <v>0.107431</v>
      </c>
      <c r="GV360">
        <v>0.0816513</v>
      </c>
      <c r="GW360">
        <v>22449.7</v>
      </c>
      <c r="GX360">
        <v>20222.7</v>
      </c>
      <c r="GY360">
        <v>26700.2</v>
      </c>
      <c r="GZ360">
        <v>23987.5</v>
      </c>
      <c r="HA360">
        <v>38134.2</v>
      </c>
      <c r="HB360">
        <v>32585.1</v>
      </c>
      <c r="HC360">
        <v>46621.6</v>
      </c>
      <c r="HD360">
        <v>37962.8</v>
      </c>
      <c r="HE360">
        <v>1.8773</v>
      </c>
      <c r="HF360">
        <v>1.86353</v>
      </c>
      <c r="HG360">
        <v>0.07753450000000001</v>
      </c>
      <c r="HH360">
        <v>0</v>
      </c>
      <c r="HI360">
        <v>28.7383</v>
      </c>
      <c r="HJ360">
        <v>999.9</v>
      </c>
      <c r="HK360">
        <v>39.3</v>
      </c>
      <c r="HL360">
        <v>31.7</v>
      </c>
      <c r="HM360">
        <v>20.3102</v>
      </c>
      <c r="HN360">
        <v>61.3137</v>
      </c>
      <c r="HO360">
        <v>22.2796</v>
      </c>
      <c r="HP360">
        <v>1</v>
      </c>
      <c r="HQ360">
        <v>0.10878</v>
      </c>
      <c r="HR360">
        <v>-0.871283</v>
      </c>
      <c r="HS360">
        <v>20.2787</v>
      </c>
      <c r="HT360">
        <v>5.2107</v>
      </c>
      <c r="HU360">
        <v>11.9797</v>
      </c>
      <c r="HV360">
        <v>4.96265</v>
      </c>
      <c r="HW360">
        <v>3.27435</v>
      </c>
      <c r="HX360">
        <v>9999</v>
      </c>
      <c r="HY360">
        <v>9999</v>
      </c>
      <c r="HZ360">
        <v>9999</v>
      </c>
      <c r="IA360">
        <v>33.7</v>
      </c>
      <c r="IB360">
        <v>1.86396</v>
      </c>
      <c r="IC360">
        <v>1.86011</v>
      </c>
      <c r="ID360">
        <v>1.85838</v>
      </c>
      <c r="IE360">
        <v>1.85974</v>
      </c>
      <c r="IF360">
        <v>1.85989</v>
      </c>
      <c r="IG360">
        <v>1.85837</v>
      </c>
      <c r="IH360">
        <v>1.85745</v>
      </c>
      <c r="II360">
        <v>1.85242</v>
      </c>
      <c r="IJ360">
        <v>0</v>
      </c>
      <c r="IK360">
        <v>0</v>
      </c>
      <c r="IL360">
        <v>0</v>
      </c>
      <c r="IM360">
        <v>0</v>
      </c>
      <c r="IN360" t="s">
        <v>441</v>
      </c>
      <c r="IO360" t="s">
        <v>442</v>
      </c>
      <c r="IP360" t="s">
        <v>443</v>
      </c>
      <c r="IQ360" t="s">
        <v>443</v>
      </c>
      <c r="IR360" t="s">
        <v>443</v>
      </c>
      <c r="IS360" t="s">
        <v>443</v>
      </c>
      <c r="IT360">
        <v>0</v>
      </c>
      <c r="IU360">
        <v>100</v>
      </c>
      <c r="IV360">
        <v>100</v>
      </c>
      <c r="IW360">
        <v>-0.604</v>
      </c>
      <c r="IX360">
        <v>0.3321</v>
      </c>
      <c r="IY360">
        <v>-0.819046093373875</v>
      </c>
      <c r="IZ360">
        <v>-0.0008311593448893811</v>
      </c>
      <c r="JA360">
        <v>1.768286430498992E-06</v>
      </c>
      <c r="JB360">
        <v>-5.176383660599935E-10</v>
      </c>
      <c r="JC360">
        <v>0.01793090377665582</v>
      </c>
      <c r="JD360">
        <v>0.002652576625932546</v>
      </c>
      <c r="JE360">
        <v>0.0004569377311329863</v>
      </c>
      <c r="JF360">
        <v>1.003524486243527E-07</v>
      </c>
      <c r="JG360">
        <v>2</v>
      </c>
      <c r="JH360">
        <v>1975</v>
      </c>
      <c r="JI360">
        <v>1</v>
      </c>
      <c r="JJ360">
        <v>26</v>
      </c>
      <c r="JK360">
        <v>201551.9</v>
      </c>
      <c r="JL360">
        <v>201552.1</v>
      </c>
      <c r="JM360">
        <v>2.08984</v>
      </c>
      <c r="JN360">
        <v>2.62329</v>
      </c>
      <c r="JO360">
        <v>1.49658</v>
      </c>
      <c r="JP360">
        <v>2.34497</v>
      </c>
      <c r="JQ360">
        <v>1.54907</v>
      </c>
      <c r="JR360">
        <v>2.40356</v>
      </c>
      <c r="JS360">
        <v>35.8711</v>
      </c>
      <c r="JT360">
        <v>24.1663</v>
      </c>
      <c r="JU360">
        <v>18</v>
      </c>
      <c r="JV360">
        <v>485.423</v>
      </c>
      <c r="JW360">
        <v>491.609</v>
      </c>
      <c r="JX360">
        <v>29.5513</v>
      </c>
      <c r="JY360">
        <v>28.6874</v>
      </c>
      <c r="JZ360">
        <v>30.0002</v>
      </c>
      <c r="KA360">
        <v>28.8943</v>
      </c>
      <c r="KB360">
        <v>28.8904</v>
      </c>
      <c r="KC360">
        <v>41.9365</v>
      </c>
      <c r="KD360">
        <v>20.5226</v>
      </c>
      <c r="KE360">
        <v>52.0274</v>
      </c>
      <c r="KF360">
        <v>29.5491</v>
      </c>
      <c r="KG360">
        <v>908.663</v>
      </c>
      <c r="KH360">
        <v>15.8614</v>
      </c>
      <c r="KI360">
        <v>101.937</v>
      </c>
      <c r="KJ360">
        <v>91.5408</v>
      </c>
    </row>
    <row r="361" spans="1:296">
      <c r="A361">
        <v>343</v>
      </c>
      <c r="B361">
        <v>1759082722</v>
      </c>
      <c r="C361">
        <v>9638.900000095367</v>
      </c>
      <c r="D361" t="s">
        <v>1132</v>
      </c>
      <c r="E361" t="s">
        <v>1133</v>
      </c>
      <c r="F361">
        <v>5</v>
      </c>
      <c r="G361" t="s">
        <v>1025</v>
      </c>
      <c r="H361">
        <v>1759082714.214286</v>
      </c>
      <c r="I361">
        <f>(J361)/1000</f>
        <v>0</v>
      </c>
      <c r="J361">
        <f>IF(DO361, AM361, AG361)</f>
        <v>0</v>
      </c>
      <c r="K361">
        <f>IF(DO361, AH361, AF361)</f>
        <v>0</v>
      </c>
      <c r="L361">
        <f>DQ361 - IF(AT361&gt;1, K361*DK361*100.0/(AV361), 0)</f>
        <v>0</v>
      </c>
      <c r="M361">
        <f>((S361-I361/2)*L361-K361)/(S361+I361/2)</f>
        <v>0</v>
      </c>
      <c r="N361">
        <f>M361*(DX361+DY361)/1000.0</f>
        <v>0</v>
      </c>
      <c r="O361">
        <f>(DQ361 - IF(AT361&gt;1, K361*DK361*100.0/(AV361), 0))*(DX361+DY361)/1000.0</f>
        <v>0</v>
      </c>
      <c r="P361">
        <f>2.0/((1/R361-1/Q361)+SIGN(R361)*SQRT((1/R361-1/Q361)*(1/R361-1/Q361) + 4*DL361/((DL361+1)*(DL361+1))*(2*1/R361*1/Q361-1/Q361*1/Q361)))</f>
        <v>0</v>
      </c>
      <c r="Q361">
        <f>IF(LEFT(DM361,1)&lt;&gt;"0",IF(LEFT(DM361,1)="1",3.0,DN361),$D$5+$E$5*(EE361*DX361/($K$5*1000))+$F$5*(EE361*DX361/($K$5*1000))*MAX(MIN(DK361,$J$5),$I$5)*MAX(MIN(DK361,$J$5),$I$5)+$G$5*MAX(MIN(DK361,$J$5),$I$5)*(EE361*DX361/($K$5*1000))+$H$5*(EE361*DX361/($K$5*1000))*(EE361*DX361/($K$5*1000)))</f>
        <v>0</v>
      </c>
      <c r="R361">
        <f>I361*(1000-(1000*0.61365*exp(17.502*V361/(240.97+V361))/(DX361+DY361)+DS361)/2)/(1000*0.61365*exp(17.502*V361/(240.97+V361))/(DX361+DY361)-DS361)</f>
        <v>0</v>
      </c>
      <c r="S361">
        <f>1/((DL361+1)/(P361/1.6)+1/(Q361/1.37)) + DL361/((DL361+1)/(P361/1.6) + DL361/(Q361/1.37))</f>
        <v>0</v>
      </c>
      <c r="T361">
        <f>(DG361*DJ361)</f>
        <v>0</v>
      </c>
      <c r="U361">
        <f>(DZ361+(T361+2*0.95*5.67E-8*(((DZ361+$B$9)+273)^4-(DZ361+273)^4)-44100*I361)/(1.84*29.3*Q361+8*0.95*5.67E-8*(DZ361+273)^3))</f>
        <v>0</v>
      </c>
      <c r="V361">
        <f>($C$9*EA361+$D$9*EB361+$E$9*U361)</f>
        <v>0</v>
      </c>
      <c r="W361">
        <f>0.61365*exp(17.502*V361/(240.97+V361))</f>
        <v>0</v>
      </c>
      <c r="X361">
        <f>(Y361/Z361*100)</f>
        <v>0</v>
      </c>
      <c r="Y361">
        <f>DS361*(DX361+DY361)/1000</f>
        <v>0</v>
      </c>
      <c r="Z361">
        <f>0.61365*exp(17.502*DZ361/(240.97+DZ361))</f>
        <v>0</v>
      </c>
      <c r="AA361">
        <f>(W361-DS361*(DX361+DY361)/1000)</f>
        <v>0</v>
      </c>
      <c r="AB361">
        <f>(-I361*44100)</f>
        <v>0</v>
      </c>
      <c r="AC361">
        <f>2*29.3*Q361*0.92*(DZ361-V361)</f>
        <v>0</v>
      </c>
      <c r="AD361">
        <f>2*0.95*5.67E-8*(((DZ361+$B$9)+273)^4-(V361+273)^4)</f>
        <v>0</v>
      </c>
      <c r="AE361">
        <f>T361+AD361+AB361+AC361</f>
        <v>0</v>
      </c>
      <c r="AF361">
        <f>DW361*AT361*(DR361-DQ361*(1000-AT361*DT361)/(1000-AT361*DS361))/(100*DK361)</f>
        <v>0</v>
      </c>
      <c r="AG361">
        <f>1000*DW361*AT361*(DS361-DT361)/(100*DK361*(1000-AT361*DS361))</f>
        <v>0</v>
      </c>
      <c r="AH361">
        <f>(AI361 - AJ361 - DX361*1E3/(8.314*(DZ361+273.15)) * AL361/DW361 * AK361) * DW361/(100*DK361) * (1000 - DT361)/1000</f>
        <v>0</v>
      </c>
      <c r="AI361">
        <v>906.4163749269438</v>
      </c>
      <c r="AJ361">
        <v>847.8997090909085</v>
      </c>
      <c r="AK361">
        <v>3.343109194246739</v>
      </c>
      <c r="AL361">
        <v>65.0844976434511</v>
      </c>
      <c r="AM361">
        <f>(AO361 - AN361 + DX361*1E3/(8.314*(DZ361+273.15)) * AQ361/DW361 * AP361) * DW361/(100*DK361) * 1000/(1000 - AO361)</f>
        <v>0</v>
      </c>
      <c r="AN361">
        <v>15.852296</v>
      </c>
      <c r="AO361">
        <v>23.77181212121212</v>
      </c>
      <c r="AP361">
        <v>0.001082709290707334</v>
      </c>
      <c r="AQ361">
        <v>105.27</v>
      </c>
      <c r="AR361">
        <v>0</v>
      </c>
      <c r="AS361">
        <v>0</v>
      </c>
      <c r="AT361">
        <f>IF(AR361*$H$15&gt;=AV361,1.0,(AV361/(AV361-AR361*$H$15)))</f>
        <v>0</v>
      </c>
      <c r="AU361">
        <f>(AT361-1)*100</f>
        <v>0</v>
      </c>
      <c r="AV361">
        <f>MAX(0,($B$15+$C$15*EE361)/(1+$D$15*EE361)*DX361/(DZ361+273)*$E$15)</f>
        <v>0</v>
      </c>
      <c r="AW361" t="s">
        <v>437</v>
      </c>
      <c r="AX361" t="s">
        <v>437</v>
      </c>
      <c r="AY361">
        <v>0</v>
      </c>
      <c r="AZ361">
        <v>0</v>
      </c>
      <c r="BA361">
        <f>1-AY361/AZ361</f>
        <v>0</v>
      </c>
      <c r="BB361">
        <v>0</v>
      </c>
      <c r="BC361" t="s">
        <v>437</v>
      </c>
      <c r="BD361" t="s">
        <v>437</v>
      </c>
      <c r="BE361">
        <v>0</v>
      </c>
      <c r="BF361">
        <v>0</v>
      </c>
      <c r="BG361">
        <f>1-BE361/BF361</f>
        <v>0</v>
      </c>
      <c r="BH361">
        <v>0.5</v>
      </c>
      <c r="BI361">
        <f>DH361</f>
        <v>0</v>
      </c>
      <c r="BJ361">
        <f>K361</f>
        <v>0</v>
      </c>
      <c r="BK361">
        <f>BG361*BH361*BI361</f>
        <v>0</v>
      </c>
      <c r="BL361">
        <f>(BJ361-BB361)/BI361</f>
        <v>0</v>
      </c>
      <c r="BM361">
        <f>(AZ361-BF361)/BF361</f>
        <v>0</v>
      </c>
      <c r="BN361">
        <f>AY361/(BA361+AY361/BF361)</f>
        <v>0</v>
      </c>
      <c r="BO361" t="s">
        <v>437</v>
      </c>
      <c r="BP361">
        <v>0</v>
      </c>
      <c r="BQ361">
        <f>IF(BP361&lt;&gt;0, BP361, BN361)</f>
        <v>0</v>
      </c>
      <c r="BR361">
        <f>1-BQ361/BF361</f>
        <v>0</v>
      </c>
      <c r="BS361">
        <f>(BF361-BE361)/(BF361-BQ361)</f>
        <v>0</v>
      </c>
      <c r="BT361">
        <f>(AZ361-BF361)/(AZ361-BQ361)</f>
        <v>0</v>
      </c>
      <c r="BU361">
        <f>(BF361-BE361)/(BF361-AY361)</f>
        <v>0</v>
      </c>
      <c r="BV361">
        <f>(AZ361-BF361)/(AZ361-AY361)</f>
        <v>0</v>
      </c>
      <c r="BW361">
        <f>(BS361*BQ361/BE361)</f>
        <v>0</v>
      </c>
      <c r="BX361">
        <f>(1-BW361)</f>
        <v>0</v>
      </c>
      <c r="DG361">
        <f>$B$13*EF361+$C$13*EG361+$F$13*ER361*(1-EU361)</f>
        <v>0</v>
      </c>
      <c r="DH361">
        <f>DG361*DI361</f>
        <v>0</v>
      </c>
      <c r="DI361">
        <f>($B$13*$D$11+$C$13*$D$11+$F$13*((FE361+EW361)/MAX(FE361+EW361+FF361, 0.1)*$I$11+FF361/MAX(FE361+EW361+FF361, 0.1)*$J$11))/($B$13+$C$13+$F$13)</f>
        <v>0</v>
      </c>
      <c r="DJ361">
        <f>($B$13*$K$11+$C$13*$K$11+$F$13*((FE361+EW361)/MAX(FE361+EW361+FF361, 0.1)*$P$11+FF361/MAX(FE361+EW361+FF361, 0.1)*$Q$11))/($B$13+$C$13+$F$13)</f>
        <v>0</v>
      </c>
      <c r="DK361">
        <v>5.36</v>
      </c>
      <c r="DL361">
        <v>0.5</v>
      </c>
      <c r="DM361" t="s">
        <v>438</v>
      </c>
      <c r="DN361">
        <v>2</v>
      </c>
      <c r="DO361" t="b">
        <v>1</v>
      </c>
      <c r="DP361">
        <v>1759082714.214286</v>
      </c>
      <c r="DQ361">
        <v>804.03</v>
      </c>
      <c r="DR361">
        <v>876.2542500000001</v>
      </c>
      <c r="DS361">
        <v>23.741075</v>
      </c>
      <c r="DT361">
        <v>15.82408571428571</v>
      </c>
      <c r="DU361">
        <v>804.6424285714286</v>
      </c>
      <c r="DV361">
        <v>23.40936071428571</v>
      </c>
      <c r="DW361">
        <v>499.979392857143</v>
      </c>
      <c r="DX361">
        <v>90.84167142857142</v>
      </c>
      <c r="DY361">
        <v>0.06658699999999999</v>
      </c>
      <c r="DZ361">
        <v>30.266575</v>
      </c>
      <c r="EA361">
        <v>30.00371428571428</v>
      </c>
      <c r="EB361">
        <v>999.9000000000002</v>
      </c>
      <c r="EC361">
        <v>0</v>
      </c>
      <c r="ED361">
        <v>0</v>
      </c>
      <c r="EE361">
        <v>9989.194642857143</v>
      </c>
      <c r="EF361">
        <v>0</v>
      </c>
      <c r="EG361">
        <v>11.12127142857143</v>
      </c>
      <c r="EH361">
        <v>-72.22419642857143</v>
      </c>
      <c r="EI361">
        <v>823.5830357142858</v>
      </c>
      <c r="EJ361">
        <v>890.3434285714284</v>
      </c>
      <c r="EK361">
        <v>7.916989642857144</v>
      </c>
      <c r="EL361">
        <v>876.2542500000001</v>
      </c>
      <c r="EM361">
        <v>15.82408571428571</v>
      </c>
      <c r="EN361">
        <v>2.156677857142857</v>
      </c>
      <c r="EO361">
        <v>1.437486071428571</v>
      </c>
      <c r="EP361">
        <v>18.6441</v>
      </c>
      <c r="EQ361">
        <v>12.31893571428571</v>
      </c>
      <c r="ER361">
        <v>2000.023571428571</v>
      </c>
      <c r="ES361">
        <v>0.9800021428571428</v>
      </c>
      <c r="ET361">
        <v>0.01999815714285714</v>
      </c>
      <c r="EU361">
        <v>0</v>
      </c>
      <c r="EV361">
        <v>1012.600714285714</v>
      </c>
      <c r="EW361">
        <v>5.00078</v>
      </c>
      <c r="EX361">
        <v>19584.76428571429</v>
      </c>
      <c r="EY361">
        <v>16379.825</v>
      </c>
      <c r="EZ361">
        <v>39.1605</v>
      </c>
      <c r="FA361">
        <v>39.95942857142857</v>
      </c>
      <c r="FB361">
        <v>39.32560714285713</v>
      </c>
      <c r="FC361">
        <v>39.63821428571428</v>
      </c>
      <c r="FD361">
        <v>40.36796428571427</v>
      </c>
      <c r="FE361">
        <v>1955.123571428572</v>
      </c>
      <c r="FF361">
        <v>39.9</v>
      </c>
      <c r="FG361">
        <v>0</v>
      </c>
      <c r="FH361">
        <v>1759082714</v>
      </c>
      <c r="FI361">
        <v>0</v>
      </c>
      <c r="FJ361">
        <v>1012.7084</v>
      </c>
      <c r="FK361">
        <v>27.52461534052025</v>
      </c>
      <c r="FL361">
        <v>527.4538453277005</v>
      </c>
      <c r="FM361">
        <v>19587.424</v>
      </c>
      <c r="FN361">
        <v>15</v>
      </c>
      <c r="FO361">
        <v>0</v>
      </c>
      <c r="FP361" t="s">
        <v>439</v>
      </c>
      <c r="FQ361">
        <v>1746989605.5</v>
      </c>
      <c r="FR361">
        <v>1746989593.5</v>
      </c>
      <c r="FS361">
        <v>0</v>
      </c>
      <c r="FT361">
        <v>-0.274</v>
      </c>
      <c r="FU361">
        <v>-0.002</v>
      </c>
      <c r="FV361">
        <v>2.549</v>
      </c>
      <c r="FW361">
        <v>0.129</v>
      </c>
      <c r="FX361">
        <v>420</v>
      </c>
      <c r="FY361">
        <v>17</v>
      </c>
      <c r="FZ361">
        <v>0.02</v>
      </c>
      <c r="GA361">
        <v>0.04</v>
      </c>
      <c r="GB361">
        <v>-72.00485500000001</v>
      </c>
      <c r="GC361">
        <v>-5.485136960600274</v>
      </c>
      <c r="GD361">
        <v>0.5293155759799628</v>
      </c>
      <c r="GE361">
        <v>0</v>
      </c>
      <c r="GF361">
        <v>1011.295588235294</v>
      </c>
      <c r="GG361">
        <v>29.91031321517235</v>
      </c>
      <c r="GH361">
        <v>2.947085490662487</v>
      </c>
      <c r="GI361">
        <v>0</v>
      </c>
      <c r="GJ361">
        <v>7.92674375</v>
      </c>
      <c r="GK361">
        <v>-0.1940567729831295</v>
      </c>
      <c r="GL361">
        <v>0.02336584683758537</v>
      </c>
      <c r="GM361">
        <v>0</v>
      </c>
      <c r="GN361">
        <v>0</v>
      </c>
      <c r="GO361">
        <v>3</v>
      </c>
      <c r="GP361" t="s">
        <v>458</v>
      </c>
      <c r="GQ361">
        <v>3.10081</v>
      </c>
      <c r="GR361">
        <v>2.72506</v>
      </c>
      <c r="GS361">
        <v>0.142948</v>
      </c>
      <c r="GT361">
        <v>0.150917</v>
      </c>
      <c r="GU361">
        <v>0.107477</v>
      </c>
      <c r="GV361">
        <v>0.0816784</v>
      </c>
      <c r="GW361">
        <v>22401</v>
      </c>
      <c r="GX361">
        <v>20179.2</v>
      </c>
      <c r="GY361">
        <v>26700.2</v>
      </c>
      <c r="GZ361">
        <v>23987.4</v>
      </c>
      <c r="HA361">
        <v>38132.4</v>
      </c>
      <c r="HB361">
        <v>32584.3</v>
      </c>
      <c r="HC361">
        <v>46621.5</v>
      </c>
      <c r="HD361">
        <v>37962.8</v>
      </c>
      <c r="HE361">
        <v>1.87685</v>
      </c>
      <c r="HF361">
        <v>1.86395</v>
      </c>
      <c r="HG361">
        <v>0.0779666</v>
      </c>
      <c r="HH361">
        <v>0</v>
      </c>
      <c r="HI361">
        <v>28.7414</v>
      </c>
      <c r="HJ361">
        <v>999.9</v>
      </c>
      <c r="HK361">
        <v>39.3</v>
      </c>
      <c r="HL361">
        <v>31.7</v>
      </c>
      <c r="HM361">
        <v>20.3094</v>
      </c>
      <c r="HN361">
        <v>61.1437</v>
      </c>
      <c r="HO361">
        <v>22.6603</v>
      </c>
      <c r="HP361">
        <v>1</v>
      </c>
      <c r="HQ361">
        <v>0.108811</v>
      </c>
      <c r="HR361">
        <v>-0.86427</v>
      </c>
      <c r="HS361">
        <v>20.2787</v>
      </c>
      <c r="HT361">
        <v>5.2113</v>
      </c>
      <c r="HU361">
        <v>11.9788</v>
      </c>
      <c r="HV361">
        <v>4.9628</v>
      </c>
      <c r="HW361">
        <v>3.27448</v>
      </c>
      <c r="HX361">
        <v>9999</v>
      </c>
      <c r="HY361">
        <v>9999</v>
      </c>
      <c r="HZ361">
        <v>9999</v>
      </c>
      <c r="IA361">
        <v>33.7</v>
      </c>
      <c r="IB361">
        <v>1.864</v>
      </c>
      <c r="IC361">
        <v>1.86012</v>
      </c>
      <c r="ID361">
        <v>1.85837</v>
      </c>
      <c r="IE361">
        <v>1.85974</v>
      </c>
      <c r="IF361">
        <v>1.85989</v>
      </c>
      <c r="IG361">
        <v>1.85837</v>
      </c>
      <c r="IH361">
        <v>1.85744</v>
      </c>
      <c r="II361">
        <v>1.85242</v>
      </c>
      <c r="IJ361">
        <v>0</v>
      </c>
      <c r="IK361">
        <v>0</v>
      </c>
      <c r="IL361">
        <v>0</v>
      </c>
      <c r="IM361">
        <v>0</v>
      </c>
      <c r="IN361" t="s">
        <v>441</v>
      </c>
      <c r="IO361" t="s">
        <v>442</v>
      </c>
      <c r="IP361" t="s">
        <v>443</v>
      </c>
      <c r="IQ361" t="s">
        <v>443</v>
      </c>
      <c r="IR361" t="s">
        <v>443</v>
      </c>
      <c r="IS361" t="s">
        <v>443</v>
      </c>
      <c r="IT361">
        <v>0</v>
      </c>
      <c r="IU361">
        <v>100</v>
      </c>
      <c r="IV361">
        <v>100</v>
      </c>
      <c r="IW361">
        <v>-0.587</v>
      </c>
      <c r="IX361">
        <v>0.3325</v>
      </c>
      <c r="IY361">
        <v>-0.819046093373875</v>
      </c>
      <c r="IZ361">
        <v>-0.0008311593448893811</v>
      </c>
      <c r="JA361">
        <v>1.768286430498992E-06</v>
      </c>
      <c r="JB361">
        <v>-5.176383660599935E-10</v>
      </c>
      <c r="JC361">
        <v>0.01793090377665582</v>
      </c>
      <c r="JD361">
        <v>0.002652576625932546</v>
      </c>
      <c r="JE361">
        <v>0.0004569377311329863</v>
      </c>
      <c r="JF361">
        <v>1.003524486243527E-07</v>
      </c>
      <c r="JG361">
        <v>2</v>
      </c>
      <c r="JH361">
        <v>1975</v>
      </c>
      <c r="JI361">
        <v>1</v>
      </c>
      <c r="JJ361">
        <v>26</v>
      </c>
      <c r="JK361">
        <v>201551.9</v>
      </c>
      <c r="JL361">
        <v>201552.1</v>
      </c>
      <c r="JM361">
        <v>2.12036</v>
      </c>
      <c r="JN361">
        <v>2.61719</v>
      </c>
      <c r="JO361">
        <v>1.49658</v>
      </c>
      <c r="JP361">
        <v>2.34497</v>
      </c>
      <c r="JQ361">
        <v>1.54907</v>
      </c>
      <c r="JR361">
        <v>2.42798</v>
      </c>
      <c r="JS361">
        <v>35.8477</v>
      </c>
      <c r="JT361">
        <v>24.1751</v>
      </c>
      <c r="JU361">
        <v>18</v>
      </c>
      <c r="JV361">
        <v>485.178</v>
      </c>
      <c r="JW361">
        <v>491.909</v>
      </c>
      <c r="JX361">
        <v>29.5494</v>
      </c>
      <c r="JY361">
        <v>28.6899</v>
      </c>
      <c r="JZ361">
        <v>30.0002</v>
      </c>
      <c r="KA361">
        <v>28.8967</v>
      </c>
      <c r="KB361">
        <v>28.8929</v>
      </c>
      <c r="KC361">
        <v>42.5455</v>
      </c>
      <c r="KD361">
        <v>20.5226</v>
      </c>
      <c r="KE361">
        <v>52.0274</v>
      </c>
      <c r="KF361">
        <v>29.5411</v>
      </c>
      <c r="KG361">
        <v>922.02</v>
      </c>
      <c r="KH361">
        <v>15.8535</v>
      </c>
      <c r="KI361">
        <v>101.936</v>
      </c>
      <c r="KJ361">
        <v>91.5408</v>
      </c>
    </row>
    <row r="362" spans="1:296">
      <c r="A362">
        <v>344</v>
      </c>
      <c r="B362">
        <v>1759082726.5</v>
      </c>
      <c r="C362">
        <v>9643.400000095367</v>
      </c>
      <c r="D362" t="s">
        <v>1134</v>
      </c>
      <c r="E362" t="s">
        <v>1135</v>
      </c>
      <c r="F362">
        <v>5</v>
      </c>
      <c r="G362" t="s">
        <v>1025</v>
      </c>
      <c r="H362">
        <v>1759082718.660714</v>
      </c>
      <c r="I362">
        <f>(J362)/1000</f>
        <v>0</v>
      </c>
      <c r="J362">
        <f>IF(DO362, AM362, AG362)</f>
        <v>0</v>
      </c>
      <c r="K362">
        <f>IF(DO362, AH362, AF362)</f>
        <v>0</v>
      </c>
      <c r="L362">
        <f>DQ362 - IF(AT362&gt;1, K362*DK362*100.0/(AV362), 0)</f>
        <v>0</v>
      </c>
      <c r="M362">
        <f>((S362-I362/2)*L362-K362)/(S362+I362/2)</f>
        <v>0</v>
      </c>
      <c r="N362">
        <f>M362*(DX362+DY362)/1000.0</f>
        <v>0</v>
      </c>
      <c r="O362">
        <f>(DQ362 - IF(AT362&gt;1, K362*DK362*100.0/(AV362), 0))*(DX362+DY362)/1000.0</f>
        <v>0</v>
      </c>
      <c r="P362">
        <f>2.0/((1/R362-1/Q362)+SIGN(R362)*SQRT((1/R362-1/Q362)*(1/R362-1/Q362) + 4*DL362/((DL362+1)*(DL362+1))*(2*1/R362*1/Q362-1/Q362*1/Q362)))</f>
        <v>0</v>
      </c>
      <c r="Q362">
        <f>IF(LEFT(DM362,1)&lt;&gt;"0",IF(LEFT(DM362,1)="1",3.0,DN362),$D$5+$E$5*(EE362*DX362/($K$5*1000))+$F$5*(EE362*DX362/($K$5*1000))*MAX(MIN(DK362,$J$5),$I$5)*MAX(MIN(DK362,$J$5),$I$5)+$G$5*MAX(MIN(DK362,$J$5),$I$5)*(EE362*DX362/($K$5*1000))+$H$5*(EE362*DX362/($K$5*1000))*(EE362*DX362/($K$5*1000)))</f>
        <v>0</v>
      </c>
      <c r="R362">
        <f>I362*(1000-(1000*0.61365*exp(17.502*V362/(240.97+V362))/(DX362+DY362)+DS362)/2)/(1000*0.61365*exp(17.502*V362/(240.97+V362))/(DX362+DY362)-DS362)</f>
        <v>0</v>
      </c>
      <c r="S362">
        <f>1/((DL362+1)/(P362/1.6)+1/(Q362/1.37)) + DL362/((DL362+1)/(P362/1.6) + DL362/(Q362/1.37))</f>
        <v>0</v>
      </c>
      <c r="T362">
        <f>(DG362*DJ362)</f>
        <v>0</v>
      </c>
      <c r="U362">
        <f>(DZ362+(T362+2*0.95*5.67E-8*(((DZ362+$B$9)+273)^4-(DZ362+273)^4)-44100*I362)/(1.84*29.3*Q362+8*0.95*5.67E-8*(DZ362+273)^3))</f>
        <v>0</v>
      </c>
      <c r="V362">
        <f>($C$9*EA362+$D$9*EB362+$E$9*U362)</f>
        <v>0</v>
      </c>
      <c r="W362">
        <f>0.61365*exp(17.502*V362/(240.97+V362))</f>
        <v>0</v>
      </c>
      <c r="X362">
        <f>(Y362/Z362*100)</f>
        <v>0</v>
      </c>
      <c r="Y362">
        <f>DS362*(DX362+DY362)/1000</f>
        <v>0</v>
      </c>
      <c r="Z362">
        <f>0.61365*exp(17.502*DZ362/(240.97+DZ362))</f>
        <v>0</v>
      </c>
      <c r="AA362">
        <f>(W362-DS362*(DX362+DY362)/1000)</f>
        <v>0</v>
      </c>
      <c r="AB362">
        <f>(-I362*44100)</f>
        <v>0</v>
      </c>
      <c r="AC362">
        <f>2*29.3*Q362*0.92*(DZ362-V362)</f>
        <v>0</v>
      </c>
      <c r="AD362">
        <f>2*0.95*5.67E-8*(((DZ362+$B$9)+273)^4-(V362+273)^4)</f>
        <v>0</v>
      </c>
      <c r="AE362">
        <f>T362+AD362+AB362+AC362</f>
        <v>0</v>
      </c>
      <c r="AF362">
        <f>DW362*AT362*(DR362-DQ362*(1000-AT362*DT362)/(1000-AT362*DS362))/(100*DK362)</f>
        <v>0</v>
      </c>
      <c r="AG362">
        <f>1000*DW362*AT362*(DS362-DT362)/(100*DK362*(1000-AT362*DS362))</f>
        <v>0</v>
      </c>
      <c r="AH362">
        <f>(AI362 - AJ362 - DX362*1E3/(8.314*(DZ362+273.15)) * AL362/DW362 * AK362) * DW362/(100*DK362) * (1000 - DT362)/1000</f>
        <v>0</v>
      </c>
      <c r="AI362">
        <v>921.74123679079</v>
      </c>
      <c r="AJ362">
        <v>862.9667939393938</v>
      </c>
      <c r="AK362">
        <v>3.352432246243146</v>
      </c>
      <c r="AL362">
        <v>65.0844976434511</v>
      </c>
      <c r="AM362">
        <f>(AO362 - AN362 + DX362*1E3/(8.314*(DZ362+273.15)) * AQ362/DW362 * AP362) * DW362/(100*DK362) * 1000/(1000 - AO362)</f>
        <v>0</v>
      </c>
      <c r="AN362">
        <v>15.85537312</v>
      </c>
      <c r="AO362">
        <v>23.78059454545455</v>
      </c>
      <c r="AP362">
        <v>0.0001628319559229781</v>
      </c>
      <c r="AQ362">
        <v>105.27</v>
      </c>
      <c r="AR362">
        <v>0</v>
      </c>
      <c r="AS362">
        <v>0</v>
      </c>
      <c r="AT362">
        <f>IF(AR362*$H$15&gt;=AV362,1.0,(AV362/(AV362-AR362*$H$15)))</f>
        <v>0</v>
      </c>
      <c r="AU362">
        <f>(AT362-1)*100</f>
        <v>0</v>
      </c>
      <c r="AV362">
        <f>MAX(0,($B$15+$C$15*EE362)/(1+$D$15*EE362)*DX362/(DZ362+273)*$E$15)</f>
        <v>0</v>
      </c>
      <c r="AW362" t="s">
        <v>437</v>
      </c>
      <c r="AX362" t="s">
        <v>437</v>
      </c>
      <c r="AY362">
        <v>0</v>
      </c>
      <c r="AZ362">
        <v>0</v>
      </c>
      <c r="BA362">
        <f>1-AY362/AZ362</f>
        <v>0</v>
      </c>
      <c r="BB362">
        <v>0</v>
      </c>
      <c r="BC362" t="s">
        <v>437</v>
      </c>
      <c r="BD362" t="s">
        <v>437</v>
      </c>
      <c r="BE362">
        <v>0</v>
      </c>
      <c r="BF362">
        <v>0</v>
      </c>
      <c r="BG362">
        <f>1-BE362/BF362</f>
        <v>0</v>
      </c>
      <c r="BH362">
        <v>0.5</v>
      </c>
      <c r="BI362">
        <f>DH362</f>
        <v>0</v>
      </c>
      <c r="BJ362">
        <f>K362</f>
        <v>0</v>
      </c>
      <c r="BK362">
        <f>BG362*BH362*BI362</f>
        <v>0</v>
      </c>
      <c r="BL362">
        <f>(BJ362-BB362)/BI362</f>
        <v>0</v>
      </c>
      <c r="BM362">
        <f>(AZ362-BF362)/BF362</f>
        <v>0</v>
      </c>
      <c r="BN362">
        <f>AY362/(BA362+AY362/BF362)</f>
        <v>0</v>
      </c>
      <c r="BO362" t="s">
        <v>437</v>
      </c>
      <c r="BP362">
        <v>0</v>
      </c>
      <c r="BQ362">
        <f>IF(BP362&lt;&gt;0, BP362, BN362)</f>
        <v>0</v>
      </c>
      <c r="BR362">
        <f>1-BQ362/BF362</f>
        <v>0</v>
      </c>
      <c r="BS362">
        <f>(BF362-BE362)/(BF362-BQ362)</f>
        <v>0</v>
      </c>
      <c r="BT362">
        <f>(AZ362-BF362)/(AZ362-BQ362)</f>
        <v>0</v>
      </c>
      <c r="BU362">
        <f>(BF362-BE362)/(BF362-AY362)</f>
        <v>0</v>
      </c>
      <c r="BV362">
        <f>(AZ362-BF362)/(AZ362-AY362)</f>
        <v>0</v>
      </c>
      <c r="BW362">
        <f>(BS362*BQ362/BE362)</f>
        <v>0</v>
      </c>
      <c r="BX362">
        <f>(1-BW362)</f>
        <v>0</v>
      </c>
      <c r="DG362">
        <f>$B$13*EF362+$C$13*EG362+$F$13*ER362*(1-EU362)</f>
        <v>0</v>
      </c>
      <c r="DH362">
        <f>DG362*DI362</f>
        <v>0</v>
      </c>
      <c r="DI362">
        <f>($B$13*$D$11+$C$13*$D$11+$F$13*((FE362+EW362)/MAX(FE362+EW362+FF362, 0.1)*$I$11+FF362/MAX(FE362+EW362+FF362, 0.1)*$J$11))/($B$13+$C$13+$F$13)</f>
        <v>0</v>
      </c>
      <c r="DJ362">
        <f>($B$13*$K$11+$C$13*$K$11+$F$13*((FE362+EW362)/MAX(FE362+EW362+FF362, 0.1)*$P$11+FF362/MAX(FE362+EW362+FF362, 0.1)*$Q$11))/($B$13+$C$13+$F$13)</f>
        <v>0</v>
      </c>
      <c r="DK362">
        <v>5.36</v>
      </c>
      <c r="DL362">
        <v>0.5</v>
      </c>
      <c r="DM362" t="s">
        <v>438</v>
      </c>
      <c r="DN362">
        <v>2</v>
      </c>
      <c r="DO362" t="b">
        <v>1</v>
      </c>
      <c r="DP362">
        <v>1759082718.660714</v>
      </c>
      <c r="DQ362">
        <v>818.505142857143</v>
      </c>
      <c r="DR362">
        <v>891.1403571428572</v>
      </c>
      <c r="DS362">
        <v>23.75896785714286</v>
      </c>
      <c r="DT362">
        <v>15.846025</v>
      </c>
      <c r="DU362">
        <v>819.1027857142859</v>
      </c>
      <c r="DV362">
        <v>23.42684285714286</v>
      </c>
      <c r="DW362">
        <v>499.9766428571429</v>
      </c>
      <c r="DX362">
        <v>90.84157500000001</v>
      </c>
      <c r="DY362">
        <v>0.06667083214285714</v>
      </c>
      <c r="DZ362">
        <v>30.26815357142857</v>
      </c>
      <c r="EA362">
        <v>30.00744642857143</v>
      </c>
      <c r="EB362">
        <v>999.9000000000002</v>
      </c>
      <c r="EC362">
        <v>0</v>
      </c>
      <c r="ED362">
        <v>0</v>
      </c>
      <c r="EE362">
        <v>9991.789285714285</v>
      </c>
      <c r="EF362">
        <v>0</v>
      </c>
      <c r="EG362">
        <v>11.12685357142857</v>
      </c>
      <c r="EH362">
        <v>-72.63522500000001</v>
      </c>
      <c r="EI362">
        <v>838.4254642857143</v>
      </c>
      <c r="EJ362">
        <v>905.4887857142858</v>
      </c>
      <c r="EK362">
        <v>7.912946428571428</v>
      </c>
      <c r="EL362">
        <v>891.1403571428572</v>
      </c>
      <c r="EM362">
        <v>15.846025</v>
      </c>
      <c r="EN362">
        <v>2.158301428571428</v>
      </c>
      <c r="EO362">
        <v>1.439477857142857</v>
      </c>
      <c r="EP362">
        <v>18.65612142857143</v>
      </c>
      <c r="EQ362">
        <v>12.34001785714286</v>
      </c>
      <c r="ER362">
        <v>2000.033928571429</v>
      </c>
      <c r="ES362">
        <v>0.9800021428571428</v>
      </c>
      <c r="ET362">
        <v>0.01999815714285714</v>
      </c>
      <c r="EU362">
        <v>0</v>
      </c>
      <c r="EV362">
        <v>1014.473214285714</v>
      </c>
      <c r="EW362">
        <v>5.00078</v>
      </c>
      <c r="EX362">
        <v>19621.68571428571</v>
      </c>
      <c r="EY362">
        <v>16379.92142857143</v>
      </c>
      <c r="EZ362">
        <v>39.17389285714285</v>
      </c>
      <c r="FA362">
        <v>39.95717857142856</v>
      </c>
      <c r="FB362">
        <v>39.35685714285714</v>
      </c>
      <c r="FC362">
        <v>39.65385714285714</v>
      </c>
      <c r="FD362">
        <v>40.37242857142856</v>
      </c>
      <c r="FE362">
        <v>1955.133928571429</v>
      </c>
      <c r="FF362">
        <v>39.9</v>
      </c>
      <c r="FG362">
        <v>0</v>
      </c>
      <c r="FH362">
        <v>1759082718.8</v>
      </c>
      <c r="FI362">
        <v>0</v>
      </c>
      <c r="FJ362">
        <v>1014.7316</v>
      </c>
      <c r="FK362">
        <v>23.56153848997029</v>
      </c>
      <c r="FL362">
        <v>456.0076929123281</v>
      </c>
      <c r="FM362">
        <v>19626.528</v>
      </c>
      <c r="FN362">
        <v>15</v>
      </c>
      <c r="FO362">
        <v>0</v>
      </c>
      <c r="FP362" t="s">
        <v>439</v>
      </c>
      <c r="FQ362">
        <v>1746989605.5</v>
      </c>
      <c r="FR362">
        <v>1746989593.5</v>
      </c>
      <c r="FS362">
        <v>0</v>
      </c>
      <c r="FT362">
        <v>-0.274</v>
      </c>
      <c r="FU362">
        <v>-0.002</v>
      </c>
      <c r="FV362">
        <v>2.549</v>
      </c>
      <c r="FW362">
        <v>0.129</v>
      </c>
      <c r="FX362">
        <v>420</v>
      </c>
      <c r="FY362">
        <v>17</v>
      </c>
      <c r="FZ362">
        <v>0.02</v>
      </c>
      <c r="GA362">
        <v>0.04</v>
      </c>
      <c r="GB362">
        <v>-72.364715</v>
      </c>
      <c r="GC362">
        <v>-5.622774484052377</v>
      </c>
      <c r="GD362">
        <v>0.5422850498354155</v>
      </c>
      <c r="GE362">
        <v>0</v>
      </c>
      <c r="GF362">
        <v>1012.984705882353</v>
      </c>
      <c r="GG362">
        <v>26.74805196035683</v>
      </c>
      <c r="GH362">
        <v>2.643376000155999</v>
      </c>
      <c r="GI362">
        <v>0</v>
      </c>
      <c r="GJ362">
        <v>7.91915575</v>
      </c>
      <c r="GK362">
        <v>-0.0497886303939989</v>
      </c>
      <c r="GL362">
        <v>0.01530352163514981</v>
      </c>
      <c r="GM362">
        <v>1</v>
      </c>
      <c r="GN362">
        <v>1</v>
      </c>
      <c r="GO362">
        <v>3</v>
      </c>
      <c r="GP362" t="s">
        <v>455</v>
      </c>
      <c r="GQ362">
        <v>3.10104</v>
      </c>
      <c r="GR362">
        <v>2.72478</v>
      </c>
      <c r="GS362">
        <v>0.144618</v>
      </c>
      <c r="GT362">
        <v>0.15255</v>
      </c>
      <c r="GU362">
        <v>0.107502</v>
      </c>
      <c r="GV362">
        <v>0.08169079999999999</v>
      </c>
      <c r="GW362">
        <v>22357.2</v>
      </c>
      <c r="GX362">
        <v>20140.5</v>
      </c>
      <c r="GY362">
        <v>26700</v>
      </c>
      <c r="GZ362">
        <v>23987.6</v>
      </c>
      <c r="HA362">
        <v>38131.3</v>
      </c>
      <c r="HB362">
        <v>32584.2</v>
      </c>
      <c r="HC362">
        <v>46621.2</v>
      </c>
      <c r="HD362">
        <v>37963.1</v>
      </c>
      <c r="HE362">
        <v>1.8771</v>
      </c>
      <c r="HF362">
        <v>1.86362</v>
      </c>
      <c r="HG362">
        <v>0.07778409999999999</v>
      </c>
      <c r="HH362">
        <v>0</v>
      </c>
      <c r="HI362">
        <v>28.7423</v>
      </c>
      <c r="HJ362">
        <v>999.9</v>
      </c>
      <c r="HK362">
        <v>39.3</v>
      </c>
      <c r="HL362">
        <v>31.7</v>
      </c>
      <c r="HM362">
        <v>20.31</v>
      </c>
      <c r="HN362">
        <v>61.2237</v>
      </c>
      <c r="HO362">
        <v>22.5921</v>
      </c>
      <c r="HP362">
        <v>1</v>
      </c>
      <c r="HQ362">
        <v>0.108981</v>
      </c>
      <c r="HR362">
        <v>-0.839662</v>
      </c>
      <c r="HS362">
        <v>20.2787</v>
      </c>
      <c r="HT362">
        <v>5.2116</v>
      </c>
      <c r="HU362">
        <v>11.9794</v>
      </c>
      <c r="HV362">
        <v>4.96285</v>
      </c>
      <c r="HW362">
        <v>3.2744</v>
      </c>
      <c r="HX362">
        <v>9999</v>
      </c>
      <c r="HY362">
        <v>9999</v>
      </c>
      <c r="HZ362">
        <v>9999</v>
      </c>
      <c r="IA362">
        <v>33.7</v>
      </c>
      <c r="IB362">
        <v>1.86399</v>
      </c>
      <c r="IC362">
        <v>1.86013</v>
      </c>
      <c r="ID362">
        <v>1.85838</v>
      </c>
      <c r="IE362">
        <v>1.85975</v>
      </c>
      <c r="IF362">
        <v>1.85989</v>
      </c>
      <c r="IG362">
        <v>1.85838</v>
      </c>
      <c r="IH362">
        <v>1.85744</v>
      </c>
      <c r="II362">
        <v>1.85242</v>
      </c>
      <c r="IJ362">
        <v>0</v>
      </c>
      <c r="IK362">
        <v>0</v>
      </c>
      <c r="IL362">
        <v>0</v>
      </c>
      <c r="IM362">
        <v>0</v>
      </c>
      <c r="IN362" t="s">
        <v>441</v>
      </c>
      <c r="IO362" t="s">
        <v>442</v>
      </c>
      <c r="IP362" t="s">
        <v>443</v>
      </c>
      <c r="IQ362" t="s">
        <v>443</v>
      </c>
      <c r="IR362" t="s">
        <v>443</v>
      </c>
      <c r="IS362" t="s">
        <v>443</v>
      </c>
      <c r="IT362">
        <v>0</v>
      </c>
      <c r="IU362">
        <v>100</v>
      </c>
      <c r="IV362">
        <v>100</v>
      </c>
      <c r="IW362">
        <v>-0.572</v>
      </c>
      <c r="IX362">
        <v>0.3327</v>
      </c>
      <c r="IY362">
        <v>-0.819046093373875</v>
      </c>
      <c r="IZ362">
        <v>-0.0008311593448893811</v>
      </c>
      <c r="JA362">
        <v>1.768286430498992E-06</v>
      </c>
      <c r="JB362">
        <v>-5.176383660599935E-10</v>
      </c>
      <c r="JC362">
        <v>0.01793090377665582</v>
      </c>
      <c r="JD362">
        <v>0.002652576625932546</v>
      </c>
      <c r="JE362">
        <v>0.0004569377311329863</v>
      </c>
      <c r="JF362">
        <v>1.003524486243527E-07</v>
      </c>
      <c r="JG362">
        <v>2</v>
      </c>
      <c r="JH362">
        <v>1975</v>
      </c>
      <c r="JI362">
        <v>1</v>
      </c>
      <c r="JJ362">
        <v>26</v>
      </c>
      <c r="JK362">
        <v>201552</v>
      </c>
      <c r="JL362">
        <v>201552.2</v>
      </c>
      <c r="JM362">
        <v>2.14722</v>
      </c>
      <c r="JN362">
        <v>2.61597</v>
      </c>
      <c r="JO362">
        <v>1.49658</v>
      </c>
      <c r="JP362">
        <v>2.34375</v>
      </c>
      <c r="JQ362">
        <v>1.54907</v>
      </c>
      <c r="JR362">
        <v>2.44141</v>
      </c>
      <c r="JS362">
        <v>35.8711</v>
      </c>
      <c r="JT362">
        <v>24.1751</v>
      </c>
      <c r="JU362">
        <v>18</v>
      </c>
      <c r="JV362">
        <v>485.328</v>
      </c>
      <c r="JW362">
        <v>491.696</v>
      </c>
      <c r="JX362">
        <v>29.5442</v>
      </c>
      <c r="JY362">
        <v>28.692</v>
      </c>
      <c r="JZ362">
        <v>30.0003</v>
      </c>
      <c r="KA362">
        <v>28.8972</v>
      </c>
      <c r="KB362">
        <v>28.8929</v>
      </c>
      <c r="KC362">
        <v>43.1009</v>
      </c>
      <c r="KD362">
        <v>20.5226</v>
      </c>
      <c r="KE362">
        <v>52.0274</v>
      </c>
      <c r="KF362">
        <v>29.5411</v>
      </c>
      <c r="KG362">
        <v>942.058</v>
      </c>
      <c r="KH362">
        <v>15.8539</v>
      </c>
      <c r="KI362">
        <v>101.936</v>
      </c>
      <c r="KJ362">
        <v>91.5414</v>
      </c>
    </row>
    <row r="363" spans="1:296">
      <c r="A363">
        <v>345</v>
      </c>
      <c r="B363">
        <v>1759082732</v>
      </c>
      <c r="C363">
        <v>9648.900000095367</v>
      </c>
      <c r="D363" t="s">
        <v>1136</v>
      </c>
      <c r="E363" t="s">
        <v>1137</v>
      </c>
      <c r="F363">
        <v>5</v>
      </c>
      <c r="G363" t="s">
        <v>1025</v>
      </c>
      <c r="H363">
        <v>1759082724.232143</v>
      </c>
      <c r="I363">
        <f>(J363)/1000</f>
        <v>0</v>
      </c>
      <c r="J363">
        <f>IF(DO363, AM363, AG363)</f>
        <v>0</v>
      </c>
      <c r="K363">
        <f>IF(DO363, AH363, AF363)</f>
        <v>0</v>
      </c>
      <c r="L363">
        <f>DQ363 - IF(AT363&gt;1, K363*DK363*100.0/(AV363), 0)</f>
        <v>0</v>
      </c>
      <c r="M363">
        <f>((S363-I363/2)*L363-K363)/(S363+I363/2)</f>
        <v>0</v>
      </c>
      <c r="N363">
        <f>M363*(DX363+DY363)/1000.0</f>
        <v>0</v>
      </c>
      <c r="O363">
        <f>(DQ363 - IF(AT363&gt;1, K363*DK363*100.0/(AV363), 0))*(DX363+DY363)/1000.0</f>
        <v>0</v>
      </c>
      <c r="P363">
        <f>2.0/((1/R363-1/Q363)+SIGN(R363)*SQRT((1/R363-1/Q363)*(1/R363-1/Q363) + 4*DL363/((DL363+1)*(DL363+1))*(2*1/R363*1/Q363-1/Q363*1/Q363)))</f>
        <v>0</v>
      </c>
      <c r="Q363">
        <f>IF(LEFT(DM363,1)&lt;&gt;"0",IF(LEFT(DM363,1)="1",3.0,DN363),$D$5+$E$5*(EE363*DX363/($K$5*1000))+$F$5*(EE363*DX363/($K$5*1000))*MAX(MIN(DK363,$J$5),$I$5)*MAX(MIN(DK363,$J$5),$I$5)+$G$5*MAX(MIN(DK363,$J$5),$I$5)*(EE363*DX363/($K$5*1000))+$H$5*(EE363*DX363/($K$5*1000))*(EE363*DX363/($K$5*1000)))</f>
        <v>0</v>
      </c>
      <c r="R363">
        <f>I363*(1000-(1000*0.61365*exp(17.502*V363/(240.97+V363))/(DX363+DY363)+DS363)/2)/(1000*0.61365*exp(17.502*V363/(240.97+V363))/(DX363+DY363)-DS363)</f>
        <v>0</v>
      </c>
      <c r="S363">
        <f>1/((DL363+1)/(P363/1.6)+1/(Q363/1.37)) + DL363/((DL363+1)/(P363/1.6) + DL363/(Q363/1.37))</f>
        <v>0</v>
      </c>
      <c r="T363">
        <f>(DG363*DJ363)</f>
        <v>0</v>
      </c>
      <c r="U363">
        <f>(DZ363+(T363+2*0.95*5.67E-8*(((DZ363+$B$9)+273)^4-(DZ363+273)^4)-44100*I363)/(1.84*29.3*Q363+8*0.95*5.67E-8*(DZ363+273)^3))</f>
        <v>0</v>
      </c>
      <c r="V363">
        <f>($C$9*EA363+$D$9*EB363+$E$9*U363)</f>
        <v>0</v>
      </c>
      <c r="W363">
        <f>0.61365*exp(17.502*V363/(240.97+V363))</f>
        <v>0</v>
      </c>
      <c r="X363">
        <f>(Y363/Z363*100)</f>
        <v>0</v>
      </c>
      <c r="Y363">
        <f>DS363*(DX363+DY363)/1000</f>
        <v>0</v>
      </c>
      <c r="Z363">
        <f>0.61365*exp(17.502*DZ363/(240.97+DZ363))</f>
        <v>0</v>
      </c>
      <c r="AA363">
        <f>(W363-DS363*(DX363+DY363)/1000)</f>
        <v>0</v>
      </c>
      <c r="AB363">
        <f>(-I363*44100)</f>
        <v>0</v>
      </c>
      <c r="AC363">
        <f>2*29.3*Q363*0.92*(DZ363-V363)</f>
        <v>0</v>
      </c>
      <c r="AD363">
        <f>2*0.95*5.67E-8*(((DZ363+$B$9)+273)^4-(V363+273)^4)</f>
        <v>0</v>
      </c>
      <c r="AE363">
        <f>T363+AD363+AB363+AC363</f>
        <v>0</v>
      </c>
      <c r="AF363">
        <f>DW363*AT363*(DR363-DQ363*(1000-AT363*DT363)/(1000-AT363*DS363))/(100*DK363)</f>
        <v>0</v>
      </c>
      <c r="AG363">
        <f>1000*DW363*AT363*(DS363-DT363)/(100*DK363*(1000-AT363*DS363))</f>
        <v>0</v>
      </c>
      <c r="AH363">
        <f>(AI363 - AJ363 - DX363*1E3/(8.314*(DZ363+273.15)) * AL363/DW363 * AK363) * DW363/(100*DK363) * (1000 - DT363)/1000</f>
        <v>0</v>
      </c>
      <c r="AI363">
        <v>940.4805686366025</v>
      </c>
      <c r="AJ363">
        <v>881.4456969696967</v>
      </c>
      <c r="AK363">
        <v>3.352226018484183</v>
      </c>
      <c r="AL363">
        <v>65.0844976434511</v>
      </c>
      <c r="AM363">
        <f>(AO363 - AN363 + DX363*1E3/(8.314*(DZ363+273.15)) * AQ363/DW363 * AP363) * DW363/(100*DK363) * 1000/(1000 - AO363)</f>
        <v>0</v>
      </c>
      <c r="AN363">
        <v>15.85966386666666</v>
      </c>
      <c r="AO363">
        <v>23.78012666666666</v>
      </c>
      <c r="AP363">
        <v>-6.02366522368935E-05</v>
      </c>
      <c r="AQ363">
        <v>105.27</v>
      </c>
      <c r="AR363">
        <v>0</v>
      </c>
      <c r="AS363">
        <v>0</v>
      </c>
      <c r="AT363">
        <f>IF(AR363*$H$15&gt;=AV363,1.0,(AV363/(AV363-AR363*$H$15)))</f>
        <v>0</v>
      </c>
      <c r="AU363">
        <f>(AT363-1)*100</f>
        <v>0</v>
      </c>
      <c r="AV363">
        <f>MAX(0,($B$15+$C$15*EE363)/(1+$D$15*EE363)*DX363/(DZ363+273)*$E$15)</f>
        <v>0</v>
      </c>
      <c r="AW363" t="s">
        <v>437</v>
      </c>
      <c r="AX363" t="s">
        <v>437</v>
      </c>
      <c r="AY363">
        <v>0</v>
      </c>
      <c r="AZ363">
        <v>0</v>
      </c>
      <c r="BA363">
        <f>1-AY363/AZ363</f>
        <v>0</v>
      </c>
      <c r="BB363">
        <v>0</v>
      </c>
      <c r="BC363" t="s">
        <v>437</v>
      </c>
      <c r="BD363" t="s">
        <v>437</v>
      </c>
      <c r="BE363">
        <v>0</v>
      </c>
      <c r="BF363">
        <v>0</v>
      </c>
      <c r="BG363">
        <f>1-BE363/BF363</f>
        <v>0</v>
      </c>
      <c r="BH363">
        <v>0.5</v>
      </c>
      <c r="BI363">
        <f>DH363</f>
        <v>0</v>
      </c>
      <c r="BJ363">
        <f>K363</f>
        <v>0</v>
      </c>
      <c r="BK363">
        <f>BG363*BH363*BI363</f>
        <v>0</v>
      </c>
      <c r="BL363">
        <f>(BJ363-BB363)/BI363</f>
        <v>0</v>
      </c>
      <c r="BM363">
        <f>(AZ363-BF363)/BF363</f>
        <v>0</v>
      </c>
      <c r="BN363">
        <f>AY363/(BA363+AY363/BF363)</f>
        <v>0</v>
      </c>
      <c r="BO363" t="s">
        <v>437</v>
      </c>
      <c r="BP363">
        <v>0</v>
      </c>
      <c r="BQ363">
        <f>IF(BP363&lt;&gt;0, BP363, BN363)</f>
        <v>0</v>
      </c>
      <c r="BR363">
        <f>1-BQ363/BF363</f>
        <v>0</v>
      </c>
      <c r="BS363">
        <f>(BF363-BE363)/(BF363-BQ363)</f>
        <v>0</v>
      </c>
      <c r="BT363">
        <f>(AZ363-BF363)/(AZ363-BQ363)</f>
        <v>0</v>
      </c>
      <c r="BU363">
        <f>(BF363-BE363)/(BF363-AY363)</f>
        <v>0</v>
      </c>
      <c r="BV363">
        <f>(AZ363-BF363)/(AZ363-AY363)</f>
        <v>0</v>
      </c>
      <c r="BW363">
        <f>(BS363*BQ363/BE363)</f>
        <v>0</v>
      </c>
      <c r="BX363">
        <f>(1-BW363)</f>
        <v>0</v>
      </c>
      <c r="DG363">
        <f>$B$13*EF363+$C$13*EG363+$F$13*ER363*(1-EU363)</f>
        <v>0</v>
      </c>
      <c r="DH363">
        <f>DG363*DI363</f>
        <v>0</v>
      </c>
      <c r="DI363">
        <f>($B$13*$D$11+$C$13*$D$11+$F$13*((FE363+EW363)/MAX(FE363+EW363+FF363, 0.1)*$I$11+FF363/MAX(FE363+EW363+FF363, 0.1)*$J$11))/($B$13+$C$13+$F$13)</f>
        <v>0</v>
      </c>
      <c r="DJ363">
        <f>($B$13*$K$11+$C$13*$K$11+$F$13*((FE363+EW363)/MAX(FE363+EW363+FF363, 0.1)*$P$11+FF363/MAX(FE363+EW363+FF363, 0.1)*$Q$11))/($B$13+$C$13+$F$13)</f>
        <v>0</v>
      </c>
      <c r="DK363">
        <v>5.36</v>
      </c>
      <c r="DL363">
        <v>0.5</v>
      </c>
      <c r="DM363" t="s">
        <v>438</v>
      </c>
      <c r="DN363">
        <v>2</v>
      </c>
      <c r="DO363" t="b">
        <v>1</v>
      </c>
      <c r="DP363">
        <v>1759082724.232143</v>
      </c>
      <c r="DQ363">
        <v>836.6882857142857</v>
      </c>
      <c r="DR363">
        <v>909.8067500000001</v>
      </c>
      <c r="DS363">
        <v>23.77434999999999</v>
      </c>
      <c r="DT363">
        <v>15.854625</v>
      </c>
      <c r="DU363">
        <v>837.26725</v>
      </c>
      <c r="DV363">
        <v>23.44185000000001</v>
      </c>
      <c r="DW363">
        <v>500.0197142857141</v>
      </c>
      <c r="DX363">
        <v>90.84216785714285</v>
      </c>
      <c r="DY363">
        <v>0.06657425000000002</v>
      </c>
      <c r="DZ363">
        <v>30.26986785714285</v>
      </c>
      <c r="EA363">
        <v>30.008025</v>
      </c>
      <c r="EB363">
        <v>999.9000000000002</v>
      </c>
      <c r="EC363">
        <v>0</v>
      </c>
      <c r="ED363">
        <v>0</v>
      </c>
      <c r="EE363">
        <v>10008.97678571429</v>
      </c>
      <c r="EF363">
        <v>0</v>
      </c>
      <c r="EG363">
        <v>11.1261</v>
      </c>
      <c r="EH363">
        <v>-73.11843214285715</v>
      </c>
      <c r="EI363">
        <v>857.0645357142856</v>
      </c>
      <c r="EJ363">
        <v>924.46375</v>
      </c>
      <c r="EK363">
        <v>7.919716428571428</v>
      </c>
      <c r="EL363">
        <v>909.8067500000001</v>
      </c>
      <c r="EM363">
        <v>15.854625</v>
      </c>
      <c r="EN363">
        <v>2.1597125</v>
      </c>
      <c r="EO363">
        <v>1.440268928571429</v>
      </c>
      <c r="EP363">
        <v>18.66656071428571</v>
      </c>
      <c r="EQ363">
        <v>12.34837857142857</v>
      </c>
      <c r="ER363">
        <v>2000.02</v>
      </c>
      <c r="ES363">
        <v>0.9800019285714285</v>
      </c>
      <c r="ET363">
        <v>0.01999837142857143</v>
      </c>
      <c r="EU363">
        <v>0</v>
      </c>
      <c r="EV363">
        <v>1016.451785714286</v>
      </c>
      <c r="EW363">
        <v>5.00078</v>
      </c>
      <c r="EX363">
        <v>19661.38571428572</v>
      </c>
      <c r="EY363">
        <v>16379.81428571428</v>
      </c>
      <c r="EZ363">
        <v>39.17607142857143</v>
      </c>
      <c r="FA363">
        <v>39.96167857142857</v>
      </c>
      <c r="FB363">
        <v>39.36139285714286</v>
      </c>
      <c r="FC363">
        <v>39.67164285714284</v>
      </c>
      <c r="FD363">
        <v>40.37017857142856</v>
      </c>
      <c r="FE363">
        <v>1955.12</v>
      </c>
      <c r="FF363">
        <v>39.9</v>
      </c>
      <c r="FG363">
        <v>0</v>
      </c>
      <c r="FH363">
        <v>1759082724.2</v>
      </c>
      <c r="FI363">
        <v>0</v>
      </c>
      <c r="FJ363">
        <v>1016.524615384615</v>
      </c>
      <c r="FK363">
        <v>18.9230769203401</v>
      </c>
      <c r="FL363">
        <v>385.3743592324047</v>
      </c>
      <c r="FM363">
        <v>19662.05384615385</v>
      </c>
      <c r="FN363">
        <v>15</v>
      </c>
      <c r="FO363">
        <v>0</v>
      </c>
      <c r="FP363" t="s">
        <v>439</v>
      </c>
      <c r="FQ363">
        <v>1746989605.5</v>
      </c>
      <c r="FR363">
        <v>1746989593.5</v>
      </c>
      <c r="FS363">
        <v>0</v>
      </c>
      <c r="FT363">
        <v>-0.274</v>
      </c>
      <c r="FU363">
        <v>-0.002</v>
      </c>
      <c r="FV363">
        <v>2.549</v>
      </c>
      <c r="FW363">
        <v>0.129</v>
      </c>
      <c r="FX363">
        <v>420</v>
      </c>
      <c r="FY363">
        <v>17</v>
      </c>
      <c r="FZ363">
        <v>0.02</v>
      </c>
      <c r="GA363">
        <v>0.04</v>
      </c>
      <c r="GB363">
        <v>-72.80448749999999</v>
      </c>
      <c r="GC363">
        <v>-5.321742213883407</v>
      </c>
      <c r="GD363">
        <v>0.5144269735285548</v>
      </c>
      <c r="GE363">
        <v>0</v>
      </c>
      <c r="GF363">
        <v>1015.171176470588</v>
      </c>
      <c r="GG363">
        <v>21.99541633990184</v>
      </c>
      <c r="GH363">
        <v>2.183025106570459</v>
      </c>
      <c r="GI363">
        <v>0</v>
      </c>
      <c r="GJ363">
        <v>7.914950999999999</v>
      </c>
      <c r="GK363">
        <v>0.08577275797372458</v>
      </c>
      <c r="GL363">
        <v>0.009140602223048506</v>
      </c>
      <c r="GM363">
        <v>1</v>
      </c>
      <c r="GN363">
        <v>1</v>
      </c>
      <c r="GO363">
        <v>3</v>
      </c>
      <c r="GP363" t="s">
        <v>455</v>
      </c>
      <c r="GQ363">
        <v>3.10121</v>
      </c>
      <c r="GR363">
        <v>2.72432</v>
      </c>
      <c r="GS363">
        <v>0.146638</v>
      </c>
      <c r="GT363">
        <v>0.154532</v>
      </c>
      <c r="GU363">
        <v>0.107502</v>
      </c>
      <c r="GV363">
        <v>0.08171100000000001</v>
      </c>
      <c r="GW363">
        <v>22304.3</v>
      </c>
      <c r="GX363">
        <v>20093.3</v>
      </c>
      <c r="GY363">
        <v>26699.8</v>
      </c>
      <c r="GZ363">
        <v>23987.5</v>
      </c>
      <c r="HA363">
        <v>38131.3</v>
      </c>
      <c r="HB363">
        <v>32583.5</v>
      </c>
      <c r="HC363">
        <v>46620.9</v>
      </c>
      <c r="HD363">
        <v>37962.8</v>
      </c>
      <c r="HE363">
        <v>1.8777</v>
      </c>
      <c r="HF363">
        <v>1.86335</v>
      </c>
      <c r="HG363">
        <v>0.07724019999999999</v>
      </c>
      <c r="HH363">
        <v>0</v>
      </c>
      <c r="HI363">
        <v>28.7451</v>
      </c>
      <c r="HJ363">
        <v>999.9</v>
      </c>
      <c r="HK363">
        <v>39.3</v>
      </c>
      <c r="HL363">
        <v>31.7</v>
      </c>
      <c r="HM363">
        <v>20.3093</v>
      </c>
      <c r="HN363">
        <v>60.6837</v>
      </c>
      <c r="HO363">
        <v>22.5441</v>
      </c>
      <c r="HP363">
        <v>1</v>
      </c>
      <c r="HQ363">
        <v>0.109273</v>
      </c>
      <c r="HR363">
        <v>-0.818186</v>
      </c>
      <c r="HS363">
        <v>20.279</v>
      </c>
      <c r="HT363">
        <v>5.2116</v>
      </c>
      <c r="HU363">
        <v>11.9798</v>
      </c>
      <c r="HV363">
        <v>4.9634</v>
      </c>
      <c r="HW363">
        <v>3.27453</v>
      </c>
      <c r="HX363">
        <v>9999</v>
      </c>
      <c r="HY363">
        <v>9999</v>
      </c>
      <c r="HZ363">
        <v>9999</v>
      </c>
      <c r="IA363">
        <v>33.7</v>
      </c>
      <c r="IB363">
        <v>1.86399</v>
      </c>
      <c r="IC363">
        <v>1.86011</v>
      </c>
      <c r="ID363">
        <v>1.85838</v>
      </c>
      <c r="IE363">
        <v>1.85974</v>
      </c>
      <c r="IF363">
        <v>1.85989</v>
      </c>
      <c r="IG363">
        <v>1.85837</v>
      </c>
      <c r="IH363">
        <v>1.85745</v>
      </c>
      <c r="II363">
        <v>1.85242</v>
      </c>
      <c r="IJ363">
        <v>0</v>
      </c>
      <c r="IK363">
        <v>0</v>
      </c>
      <c r="IL363">
        <v>0</v>
      </c>
      <c r="IM363">
        <v>0</v>
      </c>
      <c r="IN363" t="s">
        <v>441</v>
      </c>
      <c r="IO363" t="s">
        <v>442</v>
      </c>
      <c r="IP363" t="s">
        <v>443</v>
      </c>
      <c r="IQ363" t="s">
        <v>443</v>
      </c>
      <c r="IR363" t="s">
        <v>443</v>
      </c>
      <c r="IS363" t="s">
        <v>443</v>
      </c>
      <c r="IT363">
        <v>0</v>
      </c>
      <c r="IU363">
        <v>100</v>
      </c>
      <c r="IV363">
        <v>100</v>
      </c>
      <c r="IW363">
        <v>-0.553</v>
      </c>
      <c r="IX363">
        <v>0.3327</v>
      </c>
      <c r="IY363">
        <v>-0.819046093373875</v>
      </c>
      <c r="IZ363">
        <v>-0.0008311593448893811</v>
      </c>
      <c r="JA363">
        <v>1.768286430498992E-06</v>
      </c>
      <c r="JB363">
        <v>-5.176383660599935E-10</v>
      </c>
      <c r="JC363">
        <v>0.01793090377665582</v>
      </c>
      <c r="JD363">
        <v>0.002652576625932546</v>
      </c>
      <c r="JE363">
        <v>0.0004569377311329863</v>
      </c>
      <c r="JF363">
        <v>1.003524486243527E-07</v>
      </c>
      <c r="JG363">
        <v>2</v>
      </c>
      <c r="JH363">
        <v>1975</v>
      </c>
      <c r="JI363">
        <v>1</v>
      </c>
      <c r="JJ363">
        <v>26</v>
      </c>
      <c r="JK363">
        <v>201552.1</v>
      </c>
      <c r="JL363">
        <v>201552.3</v>
      </c>
      <c r="JM363">
        <v>2.18384</v>
      </c>
      <c r="JN363">
        <v>2.61475</v>
      </c>
      <c r="JO363">
        <v>1.49658</v>
      </c>
      <c r="JP363">
        <v>2.34375</v>
      </c>
      <c r="JQ363">
        <v>1.54907</v>
      </c>
      <c r="JR363">
        <v>2.43408</v>
      </c>
      <c r="JS363">
        <v>35.8477</v>
      </c>
      <c r="JT363">
        <v>24.1751</v>
      </c>
      <c r="JU363">
        <v>18</v>
      </c>
      <c r="JV363">
        <v>485.694</v>
      </c>
      <c r="JW363">
        <v>491.535</v>
      </c>
      <c r="JX363">
        <v>29.532</v>
      </c>
      <c r="JY363">
        <v>28.6941</v>
      </c>
      <c r="JZ363">
        <v>30.0004</v>
      </c>
      <c r="KA363">
        <v>28.8992</v>
      </c>
      <c r="KB363">
        <v>28.8954</v>
      </c>
      <c r="KC363">
        <v>43.8219</v>
      </c>
      <c r="KD363">
        <v>20.5226</v>
      </c>
      <c r="KE363">
        <v>52.0274</v>
      </c>
      <c r="KF363">
        <v>29.5243</v>
      </c>
      <c r="KG363">
        <v>955.444</v>
      </c>
      <c r="KH363">
        <v>15.8535</v>
      </c>
      <c r="KI363">
        <v>101.935</v>
      </c>
      <c r="KJ363">
        <v>91.54089999999999</v>
      </c>
    </row>
    <row r="364" spans="1:296">
      <c r="A364">
        <v>346</v>
      </c>
      <c r="B364">
        <v>1759082737</v>
      </c>
      <c r="C364">
        <v>9653.900000095367</v>
      </c>
      <c r="D364" t="s">
        <v>1138</v>
      </c>
      <c r="E364" t="s">
        <v>1139</v>
      </c>
      <c r="F364">
        <v>5</v>
      </c>
      <c r="G364" t="s">
        <v>1025</v>
      </c>
      <c r="H364">
        <v>1759082729.518518</v>
      </c>
      <c r="I364">
        <f>(J364)/1000</f>
        <v>0</v>
      </c>
      <c r="J364">
        <f>IF(DO364, AM364, AG364)</f>
        <v>0</v>
      </c>
      <c r="K364">
        <f>IF(DO364, AH364, AF364)</f>
        <v>0</v>
      </c>
      <c r="L364">
        <f>DQ364 - IF(AT364&gt;1, K364*DK364*100.0/(AV364), 0)</f>
        <v>0</v>
      </c>
      <c r="M364">
        <f>((S364-I364/2)*L364-K364)/(S364+I364/2)</f>
        <v>0</v>
      </c>
      <c r="N364">
        <f>M364*(DX364+DY364)/1000.0</f>
        <v>0</v>
      </c>
      <c r="O364">
        <f>(DQ364 - IF(AT364&gt;1, K364*DK364*100.0/(AV364), 0))*(DX364+DY364)/1000.0</f>
        <v>0</v>
      </c>
      <c r="P364">
        <f>2.0/((1/R364-1/Q364)+SIGN(R364)*SQRT((1/R364-1/Q364)*(1/R364-1/Q364) + 4*DL364/((DL364+1)*(DL364+1))*(2*1/R364*1/Q364-1/Q364*1/Q364)))</f>
        <v>0</v>
      </c>
      <c r="Q364">
        <f>IF(LEFT(DM364,1)&lt;&gt;"0",IF(LEFT(DM364,1)="1",3.0,DN364),$D$5+$E$5*(EE364*DX364/($K$5*1000))+$F$5*(EE364*DX364/($K$5*1000))*MAX(MIN(DK364,$J$5),$I$5)*MAX(MIN(DK364,$J$5),$I$5)+$G$5*MAX(MIN(DK364,$J$5),$I$5)*(EE364*DX364/($K$5*1000))+$H$5*(EE364*DX364/($K$5*1000))*(EE364*DX364/($K$5*1000)))</f>
        <v>0</v>
      </c>
      <c r="R364">
        <f>I364*(1000-(1000*0.61365*exp(17.502*V364/(240.97+V364))/(DX364+DY364)+DS364)/2)/(1000*0.61365*exp(17.502*V364/(240.97+V364))/(DX364+DY364)-DS364)</f>
        <v>0</v>
      </c>
      <c r="S364">
        <f>1/((DL364+1)/(P364/1.6)+1/(Q364/1.37)) + DL364/((DL364+1)/(P364/1.6) + DL364/(Q364/1.37))</f>
        <v>0</v>
      </c>
      <c r="T364">
        <f>(DG364*DJ364)</f>
        <v>0</v>
      </c>
      <c r="U364">
        <f>(DZ364+(T364+2*0.95*5.67E-8*(((DZ364+$B$9)+273)^4-(DZ364+273)^4)-44100*I364)/(1.84*29.3*Q364+8*0.95*5.67E-8*(DZ364+273)^3))</f>
        <v>0</v>
      </c>
      <c r="V364">
        <f>($C$9*EA364+$D$9*EB364+$E$9*U364)</f>
        <v>0</v>
      </c>
      <c r="W364">
        <f>0.61365*exp(17.502*V364/(240.97+V364))</f>
        <v>0</v>
      </c>
      <c r="X364">
        <f>(Y364/Z364*100)</f>
        <v>0</v>
      </c>
      <c r="Y364">
        <f>DS364*(DX364+DY364)/1000</f>
        <v>0</v>
      </c>
      <c r="Z364">
        <f>0.61365*exp(17.502*DZ364/(240.97+DZ364))</f>
        <v>0</v>
      </c>
      <c r="AA364">
        <f>(W364-DS364*(DX364+DY364)/1000)</f>
        <v>0</v>
      </c>
      <c r="AB364">
        <f>(-I364*44100)</f>
        <v>0</v>
      </c>
      <c r="AC364">
        <f>2*29.3*Q364*0.92*(DZ364-V364)</f>
        <v>0</v>
      </c>
      <c r="AD364">
        <f>2*0.95*5.67E-8*(((DZ364+$B$9)+273)^4-(V364+273)^4)</f>
        <v>0</v>
      </c>
      <c r="AE364">
        <f>T364+AD364+AB364+AC364</f>
        <v>0</v>
      </c>
      <c r="AF364">
        <f>DW364*AT364*(DR364-DQ364*(1000-AT364*DT364)/(1000-AT364*DS364))/(100*DK364)</f>
        <v>0</v>
      </c>
      <c r="AG364">
        <f>1000*DW364*AT364*(DS364-DT364)/(100*DK364*(1000-AT364*DS364))</f>
        <v>0</v>
      </c>
      <c r="AH364">
        <f>(AI364 - AJ364 - DX364*1E3/(8.314*(DZ364+273.15)) * AL364/DW364 * AK364) * DW364/(100*DK364) * (1000 - DT364)/1000</f>
        <v>0</v>
      </c>
      <c r="AI364">
        <v>957.4879839283218</v>
      </c>
      <c r="AJ364">
        <v>898.167903030303</v>
      </c>
      <c r="AK364">
        <v>3.344499766294783</v>
      </c>
      <c r="AL364">
        <v>65.0844976434511</v>
      </c>
      <c r="AM364">
        <f>(AO364 - AN364 + DX364*1E3/(8.314*(DZ364+273.15)) * AQ364/DW364 * AP364) * DW364/(100*DK364) * 1000/(1000 - AO364)</f>
        <v>0</v>
      </c>
      <c r="AN364">
        <v>15.86642565333334</v>
      </c>
      <c r="AO364">
        <v>23.7815206060606</v>
      </c>
      <c r="AP364">
        <v>6.047639182464063E-05</v>
      </c>
      <c r="AQ364">
        <v>105.27</v>
      </c>
      <c r="AR364">
        <v>0</v>
      </c>
      <c r="AS364">
        <v>0</v>
      </c>
      <c r="AT364">
        <f>IF(AR364*$H$15&gt;=AV364,1.0,(AV364/(AV364-AR364*$H$15)))</f>
        <v>0</v>
      </c>
      <c r="AU364">
        <f>(AT364-1)*100</f>
        <v>0</v>
      </c>
      <c r="AV364">
        <f>MAX(0,($B$15+$C$15*EE364)/(1+$D$15*EE364)*DX364/(DZ364+273)*$E$15)</f>
        <v>0</v>
      </c>
      <c r="AW364" t="s">
        <v>437</v>
      </c>
      <c r="AX364" t="s">
        <v>437</v>
      </c>
      <c r="AY364">
        <v>0</v>
      </c>
      <c r="AZ364">
        <v>0</v>
      </c>
      <c r="BA364">
        <f>1-AY364/AZ364</f>
        <v>0</v>
      </c>
      <c r="BB364">
        <v>0</v>
      </c>
      <c r="BC364" t="s">
        <v>437</v>
      </c>
      <c r="BD364" t="s">
        <v>437</v>
      </c>
      <c r="BE364">
        <v>0</v>
      </c>
      <c r="BF364">
        <v>0</v>
      </c>
      <c r="BG364">
        <f>1-BE364/BF364</f>
        <v>0</v>
      </c>
      <c r="BH364">
        <v>0.5</v>
      </c>
      <c r="BI364">
        <f>DH364</f>
        <v>0</v>
      </c>
      <c r="BJ364">
        <f>K364</f>
        <v>0</v>
      </c>
      <c r="BK364">
        <f>BG364*BH364*BI364</f>
        <v>0</v>
      </c>
      <c r="BL364">
        <f>(BJ364-BB364)/BI364</f>
        <v>0</v>
      </c>
      <c r="BM364">
        <f>(AZ364-BF364)/BF364</f>
        <v>0</v>
      </c>
      <c r="BN364">
        <f>AY364/(BA364+AY364/BF364)</f>
        <v>0</v>
      </c>
      <c r="BO364" t="s">
        <v>437</v>
      </c>
      <c r="BP364">
        <v>0</v>
      </c>
      <c r="BQ364">
        <f>IF(BP364&lt;&gt;0, BP364, BN364)</f>
        <v>0</v>
      </c>
      <c r="BR364">
        <f>1-BQ364/BF364</f>
        <v>0</v>
      </c>
      <c r="BS364">
        <f>(BF364-BE364)/(BF364-BQ364)</f>
        <v>0</v>
      </c>
      <c r="BT364">
        <f>(AZ364-BF364)/(AZ364-BQ364)</f>
        <v>0</v>
      </c>
      <c r="BU364">
        <f>(BF364-BE364)/(BF364-AY364)</f>
        <v>0</v>
      </c>
      <c r="BV364">
        <f>(AZ364-BF364)/(AZ364-AY364)</f>
        <v>0</v>
      </c>
      <c r="BW364">
        <f>(BS364*BQ364/BE364)</f>
        <v>0</v>
      </c>
      <c r="BX364">
        <f>(1-BW364)</f>
        <v>0</v>
      </c>
      <c r="DG364">
        <f>$B$13*EF364+$C$13*EG364+$F$13*ER364*(1-EU364)</f>
        <v>0</v>
      </c>
      <c r="DH364">
        <f>DG364*DI364</f>
        <v>0</v>
      </c>
      <c r="DI364">
        <f>($B$13*$D$11+$C$13*$D$11+$F$13*((FE364+EW364)/MAX(FE364+EW364+FF364, 0.1)*$I$11+FF364/MAX(FE364+EW364+FF364, 0.1)*$J$11))/($B$13+$C$13+$F$13)</f>
        <v>0</v>
      </c>
      <c r="DJ364">
        <f>($B$13*$K$11+$C$13*$K$11+$F$13*((FE364+EW364)/MAX(FE364+EW364+FF364, 0.1)*$P$11+FF364/MAX(FE364+EW364+FF364, 0.1)*$Q$11))/($B$13+$C$13+$F$13)</f>
        <v>0</v>
      </c>
      <c r="DK364">
        <v>5.36</v>
      </c>
      <c r="DL364">
        <v>0.5</v>
      </c>
      <c r="DM364" t="s">
        <v>438</v>
      </c>
      <c r="DN364">
        <v>2</v>
      </c>
      <c r="DO364" t="b">
        <v>1</v>
      </c>
      <c r="DP364">
        <v>1759082729.518518</v>
      </c>
      <c r="DQ364">
        <v>853.9775555555556</v>
      </c>
      <c r="DR364">
        <v>927.5174444444445</v>
      </c>
      <c r="DS364">
        <v>23.78016296296296</v>
      </c>
      <c r="DT364">
        <v>15.85983703703704</v>
      </c>
      <c r="DU364">
        <v>854.5384444444446</v>
      </c>
      <c r="DV364">
        <v>23.44753333333333</v>
      </c>
      <c r="DW364">
        <v>500.0628518518519</v>
      </c>
      <c r="DX364">
        <v>90.84251851851852</v>
      </c>
      <c r="DY364">
        <v>0.06654366296296298</v>
      </c>
      <c r="DZ364">
        <v>30.27288518518519</v>
      </c>
      <c r="EA364">
        <v>30.00925925925926</v>
      </c>
      <c r="EB364">
        <v>999.9000000000001</v>
      </c>
      <c r="EC364">
        <v>0</v>
      </c>
      <c r="ED364">
        <v>0</v>
      </c>
      <c r="EE364">
        <v>10012.29444444444</v>
      </c>
      <c r="EF364">
        <v>0</v>
      </c>
      <c r="EG364">
        <v>11.12856666666667</v>
      </c>
      <c r="EH364">
        <v>-73.53985555555556</v>
      </c>
      <c r="EI364">
        <v>874.780037037037</v>
      </c>
      <c r="EJ364">
        <v>942.4647407407408</v>
      </c>
      <c r="EK364">
        <v>7.920330000000001</v>
      </c>
      <c r="EL364">
        <v>927.5174444444445</v>
      </c>
      <c r="EM364">
        <v>15.85983703703704</v>
      </c>
      <c r="EN364">
        <v>2.16025</v>
      </c>
      <c r="EO364">
        <v>1.440747407407407</v>
      </c>
      <c r="EP364">
        <v>18.67052962962963</v>
      </c>
      <c r="EQ364">
        <v>12.35342592592593</v>
      </c>
      <c r="ER364">
        <v>2000.027407407408</v>
      </c>
      <c r="ES364">
        <v>0.9800019999999999</v>
      </c>
      <c r="ET364">
        <v>0.0199983</v>
      </c>
      <c r="EU364">
        <v>0</v>
      </c>
      <c r="EV364">
        <v>1018.043703703704</v>
      </c>
      <c r="EW364">
        <v>5.00078</v>
      </c>
      <c r="EX364">
        <v>19692.63333333333</v>
      </c>
      <c r="EY364">
        <v>16379.88518518518</v>
      </c>
      <c r="EZ364">
        <v>39.18722222222222</v>
      </c>
      <c r="FA364">
        <v>39.96266666666666</v>
      </c>
      <c r="FB364">
        <v>39.35625925925927</v>
      </c>
      <c r="FC364">
        <v>39.68259259259258</v>
      </c>
      <c r="FD364">
        <v>40.3792962962963</v>
      </c>
      <c r="FE364">
        <v>1955.127407407407</v>
      </c>
      <c r="FF364">
        <v>39.9</v>
      </c>
      <c r="FG364">
        <v>0</v>
      </c>
      <c r="FH364">
        <v>1759082729</v>
      </c>
      <c r="FI364">
        <v>0</v>
      </c>
      <c r="FJ364">
        <v>1017.999230769231</v>
      </c>
      <c r="FK364">
        <v>17.32923073394139</v>
      </c>
      <c r="FL364">
        <v>321.9111107669198</v>
      </c>
      <c r="FM364">
        <v>19690.41153846154</v>
      </c>
      <c r="FN364">
        <v>15</v>
      </c>
      <c r="FO364">
        <v>0</v>
      </c>
      <c r="FP364" t="s">
        <v>439</v>
      </c>
      <c r="FQ364">
        <v>1746989605.5</v>
      </c>
      <c r="FR364">
        <v>1746989593.5</v>
      </c>
      <c r="FS364">
        <v>0</v>
      </c>
      <c r="FT364">
        <v>-0.274</v>
      </c>
      <c r="FU364">
        <v>-0.002</v>
      </c>
      <c r="FV364">
        <v>2.549</v>
      </c>
      <c r="FW364">
        <v>0.129</v>
      </c>
      <c r="FX364">
        <v>420</v>
      </c>
      <c r="FY364">
        <v>17</v>
      </c>
      <c r="FZ364">
        <v>0.02</v>
      </c>
      <c r="GA364">
        <v>0.04</v>
      </c>
      <c r="GB364">
        <v>-73.25338536585366</v>
      </c>
      <c r="GC364">
        <v>-4.810818815331128</v>
      </c>
      <c r="GD364">
        <v>0.4754320810465784</v>
      </c>
      <c r="GE364">
        <v>0</v>
      </c>
      <c r="GF364">
        <v>1017.031470588235</v>
      </c>
      <c r="GG364">
        <v>18.56088615151636</v>
      </c>
      <c r="GH364">
        <v>1.838381852981104</v>
      </c>
      <c r="GI364">
        <v>0</v>
      </c>
      <c r="GJ364">
        <v>7.918545853658536</v>
      </c>
      <c r="GK364">
        <v>0.01165672473866908</v>
      </c>
      <c r="GL364">
        <v>0.004714814729106848</v>
      </c>
      <c r="GM364">
        <v>1</v>
      </c>
      <c r="GN364">
        <v>1</v>
      </c>
      <c r="GO364">
        <v>3</v>
      </c>
      <c r="GP364" t="s">
        <v>455</v>
      </c>
      <c r="GQ364">
        <v>3.10108</v>
      </c>
      <c r="GR364">
        <v>2.7248</v>
      </c>
      <c r="GS364">
        <v>0.148448</v>
      </c>
      <c r="GT364">
        <v>0.156308</v>
      </c>
      <c r="GU364">
        <v>0.1075</v>
      </c>
      <c r="GV364">
        <v>0.0817329</v>
      </c>
      <c r="GW364">
        <v>22256.7</v>
      </c>
      <c r="GX364">
        <v>20051</v>
      </c>
      <c r="GY364">
        <v>26699.5</v>
      </c>
      <c r="GZ364">
        <v>23987.4</v>
      </c>
      <c r="HA364">
        <v>38131.4</v>
      </c>
      <c r="HB364">
        <v>32582.8</v>
      </c>
      <c r="HC364">
        <v>46620.7</v>
      </c>
      <c r="HD364">
        <v>37962.7</v>
      </c>
      <c r="HE364">
        <v>1.87685</v>
      </c>
      <c r="HF364">
        <v>1.8638</v>
      </c>
      <c r="HG364">
        <v>0.077948</v>
      </c>
      <c r="HH364">
        <v>0</v>
      </c>
      <c r="HI364">
        <v>28.7487</v>
      </c>
      <c r="HJ364">
        <v>999.9</v>
      </c>
      <c r="HK364">
        <v>39.3</v>
      </c>
      <c r="HL364">
        <v>31.7</v>
      </c>
      <c r="HM364">
        <v>20.3119</v>
      </c>
      <c r="HN364">
        <v>61.1737</v>
      </c>
      <c r="HO364">
        <v>22.2676</v>
      </c>
      <c r="HP364">
        <v>1</v>
      </c>
      <c r="HQ364">
        <v>0.109334</v>
      </c>
      <c r="HR364">
        <v>-0.825719</v>
      </c>
      <c r="HS364">
        <v>20.2789</v>
      </c>
      <c r="HT364">
        <v>5.2119</v>
      </c>
      <c r="HU364">
        <v>11.9794</v>
      </c>
      <c r="HV364">
        <v>4.96375</v>
      </c>
      <c r="HW364">
        <v>3.27455</v>
      </c>
      <c r="HX364">
        <v>9999</v>
      </c>
      <c r="HY364">
        <v>9999</v>
      </c>
      <c r="HZ364">
        <v>9999</v>
      </c>
      <c r="IA364">
        <v>33.7</v>
      </c>
      <c r="IB364">
        <v>1.86398</v>
      </c>
      <c r="IC364">
        <v>1.86012</v>
      </c>
      <c r="ID364">
        <v>1.85838</v>
      </c>
      <c r="IE364">
        <v>1.85974</v>
      </c>
      <c r="IF364">
        <v>1.85989</v>
      </c>
      <c r="IG364">
        <v>1.85837</v>
      </c>
      <c r="IH364">
        <v>1.85745</v>
      </c>
      <c r="II364">
        <v>1.85242</v>
      </c>
      <c r="IJ364">
        <v>0</v>
      </c>
      <c r="IK364">
        <v>0</v>
      </c>
      <c r="IL364">
        <v>0</v>
      </c>
      <c r="IM364">
        <v>0</v>
      </c>
      <c r="IN364" t="s">
        <v>441</v>
      </c>
      <c r="IO364" t="s">
        <v>442</v>
      </c>
      <c r="IP364" t="s">
        <v>443</v>
      </c>
      <c r="IQ364" t="s">
        <v>443</v>
      </c>
      <c r="IR364" t="s">
        <v>443</v>
      </c>
      <c r="IS364" t="s">
        <v>443</v>
      </c>
      <c r="IT364">
        <v>0</v>
      </c>
      <c r="IU364">
        <v>100</v>
      </c>
      <c r="IV364">
        <v>100</v>
      </c>
      <c r="IW364">
        <v>-0.535</v>
      </c>
      <c r="IX364">
        <v>0.3326</v>
      </c>
      <c r="IY364">
        <v>-0.819046093373875</v>
      </c>
      <c r="IZ364">
        <v>-0.0008311593448893811</v>
      </c>
      <c r="JA364">
        <v>1.768286430498992E-06</v>
      </c>
      <c r="JB364">
        <v>-5.176383660599935E-10</v>
      </c>
      <c r="JC364">
        <v>0.01793090377665582</v>
      </c>
      <c r="JD364">
        <v>0.002652576625932546</v>
      </c>
      <c r="JE364">
        <v>0.0004569377311329863</v>
      </c>
      <c r="JF364">
        <v>1.003524486243527E-07</v>
      </c>
      <c r="JG364">
        <v>2</v>
      </c>
      <c r="JH364">
        <v>1975</v>
      </c>
      <c r="JI364">
        <v>1</v>
      </c>
      <c r="JJ364">
        <v>26</v>
      </c>
      <c r="JK364">
        <v>201552.2</v>
      </c>
      <c r="JL364">
        <v>201552.4</v>
      </c>
      <c r="JM364">
        <v>2.21069</v>
      </c>
      <c r="JN364">
        <v>2.62573</v>
      </c>
      <c r="JO364">
        <v>1.49658</v>
      </c>
      <c r="JP364">
        <v>2.34375</v>
      </c>
      <c r="JQ364">
        <v>1.54907</v>
      </c>
      <c r="JR364">
        <v>2.3938</v>
      </c>
      <c r="JS364">
        <v>35.8477</v>
      </c>
      <c r="JT364">
        <v>24.1751</v>
      </c>
      <c r="JU364">
        <v>18</v>
      </c>
      <c r="JV364">
        <v>485.202</v>
      </c>
      <c r="JW364">
        <v>491.831</v>
      </c>
      <c r="JX364">
        <v>29.5241</v>
      </c>
      <c r="JY364">
        <v>28.6972</v>
      </c>
      <c r="JZ364">
        <v>30.0001</v>
      </c>
      <c r="KA364">
        <v>28.8999</v>
      </c>
      <c r="KB364">
        <v>28.8954</v>
      </c>
      <c r="KC364">
        <v>44.4892</v>
      </c>
      <c r="KD364">
        <v>20.5226</v>
      </c>
      <c r="KE364">
        <v>51.6544</v>
      </c>
      <c r="KF364">
        <v>29.513</v>
      </c>
      <c r="KG364">
        <v>975.48</v>
      </c>
      <c r="KH364">
        <v>15.8623</v>
      </c>
      <c r="KI364">
        <v>101.934</v>
      </c>
      <c r="KJ364">
        <v>91.5406</v>
      </c>
    </row>
    <row r="365" spans="1:296">
      <c r="A365">
        <v>347</v>
      </c>
      <c r="B365">
        <v>1759082742</v>
      </c>
      <c r="C365">
        <v>9658.900000095367</v>
      </c>
      <c r="D365" t="s">
        <v>1140</v>
      </c>
      <c r="E365" t="s">
        <v>1141</v>
      </c>
      <c r="F365">
        <v>5</v>
      </c>
      <c r="G365" t="s">
        <v>1025</v>
      </c>
      <c r="H365">
        <v>1759082734.232143</v>
      </c>
      <c r="I365">
        <f>(J365)/1000</f>
        <v>0</v>
      </c>
      <c r="J365">
        <f>IF(DO365, AM365, AG365)</f>
        <v>0</v>
      </c>
      <c r="K365">
        <f>IF(DO365, AH365, AF365)</f>
        <v>0</v>
      </c>
      <c r="L365">
        <f>DQ365 - IF(AT365&gt;1, K365*DK365*100.0/(AV365), 0)</f>
        <v>0</v>
      </c>
      <c r="M365">
        <f>((S365-I365/2)*L365-K365)/(S365+I365/2)</f>
        <v>0</v>
      </c>
      <c r="N365">
        <f>M365*(DX365+DY365)/1000.0</f>
        <v>0</v>
      </c>
      <c r="O365">
        <f>(DQ365 - IF(AT365&gt;1, K365*DK365*100.0/(AV365), 0))*(DX365+DY365)/1000.0</f>
        <v>0</v>
      </c>
      <c r="P365">
        <f>2.0/((1/R365-1/Q365)+SIGN(R365)*SQRT((1/R365-1/Q365)*(1/R365-1/Q365) + 4*DL365/((DL365+1)*(DL365+1))*(2*1/R365*1/Q365-1/Q365*1/Q365)))</f>
        <v>0</v>
      </c>
      <c r="Q365">
        <f>IF(LEFT(DM365,1)&lt;&gt;"0",IF(LEFT(DM365,1)="1",3.0,DN365),$D$5+$E$5*(EE365*DX365/($K$5*1000))+$F$5*(EE365*DX365/($K$5*1000))*MAX(MIN(DK365,$J$5),$I$5)*MAX(MIN(DK365,$J$5),$I$5)+$G$5*MAX(MIN(DK365,$J$5),$I$5)*(EE365*DX365/($K$5*1000))+$H$5*(EE365*DX365/($K$5*1000))*(EE365*DX365/($K$5*1000)))</f>
        <v>0</v>
      </c>
      <c r="R365">
        <f>I365*(1000-(1000*0.61365*exp(17.502*V365/(240.97+V365))/(DX365+DY365)+DS365)/2)/(1000*0.61365*exp(17.502*V365/(240.97+V365))/(DX365+DY365)-DS365)</f>
        <v>0</v>
      </c>
      <c r="S365">
        <f>1/((DL365+1)/(P365/1.6)+1/(Q365/1.37)) + DL365/((DL365+1)/(P365/1.6) + DL365/(Q365/1.37))</f>
        <v>0</v>
      </c>
      <c r="T365">
        <f>(DG365*DJ365)</f>
        <v>0</v>
      </c>
      <c r="U365">
        <f>(DZ365+(T365+2*0.95*5.67E-8*(((DZ365+$B$9)+273)^4-(DZ365+273)^4)-44100*I365)/(1.84*29.3*Q365+8*0.95*5.67E-8*(DZ365+273)^3))</f>
        <v>0</v>
      </c>
      <c r="V365">
        <f>($C$9*EA365+$D$9*EB365+$E$9*U365)</f>
        <v>0</v>
      </c>
      <c r="W365">
        <f>0.61365*exp(17.502*V365/(240.97+V365))</f>
        <v>0</v>
      </c>
      <c r="X365">
        <f>(Y365/Z365*100)</f>
        <v>0</v>
      </c>
      <c r="Y365">
        <f>DS365*(DX365+DY365)/1000</f>
        <v>0</v>
      </c>
      <c r="Z365">
        <f>0.61365*exp(17.502*DZ365/(240.97+DZ365))</f>
        <v>0</v>
      </c>
      <c r="AA365">
        <f>(W365-DS365*(DX365+DY365)/1000)</f>
        <v>0</v>
      </c>
      <c r="AB365">
        <f>(-I365*44100)</f>
        <v>0</v>
      </c>
      <c r="AC365">
        <f>2*29.3*Q365*0.92*(DZ365-V365)</f>
        <v>0</v>
      </c>
      <c r="AD365">
        <f>2*0.95*5.67E-8*(((DZ365+$B$9)+273)^4-(V365+273)^4)</f>
        <v>0</v>
      </c>
      <c r="AE365">
        <f>T365+AD365+AB365+AC365</f>
        <v>0</v>
      </c>
      <c r="AF365">
        <f>DW365*AT365*(DR365-DQ365*(1000-AT365*DT365)/(1000-AT365*DS365))/(100*DK365)</f>
        <v>0</v>
      </c>
      <c r="AG365">
        <f>1000*DW365*AT365*(DS365-DT365)/(100*DK365*(1000-AT365*DS365))</f>
        <v>0</v>
      </c>
      <c r="AH365">
        <f>(AI365 - AJ365 - DX365*1E3/(8.314*(DZ365+273.15)) * AL365/DW365 * AK365) * DW365/(100*DK365) * (1000 - DT365)/1000</f>
        <v>0</v>
      </c>
      <c r="AI365">
        <v>974.561610020723</v>
      </c>
      <c r="AJ365">
        <v>915.0489696969695</v>
      </c>
      <c r="AK365">
        <v>3.382773876750675</v>
      </c>
      <c r="AL365">
        <v>65.0844976434511</v>
      </c>
      <c r="AM365">
        <f>(AO365 - AN365 + DX365*1E3/(8.314*(DZ365+273.15)) * AQ365/DW365 * AP365) * DW365/(100*DK365) * 1000/(1000 - AO365)</f>
        <v>0</v>
      </c>
      <c r="AN365">
        <v>15.85046797333334</v>
      </c>
      <c r="AO365">
        <v>23.76906303030302</v>
      </c>
      <c r="AP365">
        <v>-0.0002815571346895621</v>
      </c>
      <c r="AQ365">
        <v>105.27</v>
      </c>
      <c r="AR365">
        <v>0</v>
      </c>
      <c r="AS365">
        <v>0</v>
      </c>
      <c r="AT365">
        <f>IF(AR365*$H$15&gt;=AV365,1.0,(AV365/(AV365-AR365*$H$15)))</f>
        <v>0</v>
      </c>
      <c r="AU365">
        <f>(AT365-1)*100</f>
        <v>0</v>
      </c>
      <c r="AV365">
        <f>MAX(0,($B$15+$C$15*EE365)/(1+$D$15*EE365)*DX365/(DZ365+273)*$E$15)</f>
        <v>0</v>
      </c>
      <c r="AW365" t="s">
        <v>437</v>
      </c>
      <c r="AX365" t="s">
        <v>437</v>
      </c>
      <c r="AY365">
        <v>0</v>
      </c>
      <c r="AZ365">
        <v>0</v>
      </c>
      <c r="BA365">
        <f>1-AY365/AZ365</f>
        <v>0</v>
      </c>
      <c r="BB365">
        <v>0</v>
      </c>
      <c r="BC365" t="s">
        <v>437</v>
      </c>
      <c r="BD365" t="s">
        <v>437</v>
      </c>
      <c r="BE365">
        <v>0</v>
      </c>
      <c r="BF365">
        <v>0</v>
      </c>
      <c r="BG365">
        <f>1-BE365/BF365</f>
        <v>0</v>
      </c>
      <c r="BH365">
        <v>0.5</v>
      </c>
      <c r="BI365">
        <f>DH365</f>
        <v>0</v>
      </c>
      <c r="BJ365">
        <f>K365</f>
        <v>0</v>
      </c>
      <c r="BK365">
        <f>BG365*BH365*BI365</f>
        <v>0</v>
      </c>
      <c r="BL365">
        <f>(BJ365-BB365)/BI365</f>
        <v>0</v>
      </c>
      <c r="BM365">
        <f>(AZ365-BF365)/BF365</f>
        <v>0</v>
      </c>
      <c r="BN365">
        <f>AY365/(BA365+AY365/BF365)</f>
        <v>0</v>
      </c>
      <c r="BO365" t="s">
        <v>437</v>
      </c>
      <c r="BP365">
        <v>0</v>
      </c>
      <c r="BQ365">
        <f>IF(BP365&lt;&gt;0, BP365, BN365)</f>
        <v>0</v>
      </c>
      <c r="BR365">
        <f>1-BQ365/BF365</f>
        <v>0</v>
      </c>
      <c r="BS365">
        <f>(BF365-BE365)/(BF365-BQ365)</f>
        <v>0</v>
      </c>
      <c r="BT365">
        <f>(AZ365-BF365)/(AZ365-BQ365)</f>
        <v>0</v>
      </c>
      <c r="BU365">
        <f>(BF365-BE365)/(BF365-AY365)</f>
        <v>0</v>
      </c>
      <c r="BV365">
        <f>(AZ365-BF365)/(AZ365-AY365)</f>
        <v>0</v>
      </c>
      <c r="BW365">
        <f>(BS365*BQ365/BE365)</f>
        <v>0</v>
      </c>
      <c r="BX365">
        <f>(1-BW365)</f>
        <v>0</v>
      </c>
      <c r="DG365">
        <f>$B$13*EF365+$C$13*EG365+$F$13*ER365*(1-EU365)</f>
        <v>0</v>
      </c>
      <c r="DH365">
        <f>DG365*DI365</f>
        <v>0</v>
      </c>
      <c r="DI365">
        <f>($B$13*$D$11+$C$13*$D$11+$F$13*((FE365+EW365)/MAX(FE365+EW365+FF365, 0.1)*$I$11+FF365/MAX(FE365+EW365+FF365, 0.1)*$J$11))/($B$13+$C$13+$F$13)</f>
        <v>0</v>
      </c>
      <c r="DJ365">
        <f>($B$13*$K$11+$C$13*$K$11+$F$13*((FE365+EW365)/MAX(FE365+EW365+FF365, 0.1)*$P$11+FF365/MAX(FE365+EW365+FF365, 0.1)*$Q$11))/($B$13+$C$13+$F$13)</f>
        <v>0</v>
      </c>
      <c r="DK365">
        <v>5.36</v>
      </c>
      <c r="DL365">
        <v>0.5</v>
      </c>
      <c r="DM365" t="s">
        <v>438</v>
      </c>
      <c r="DN365">
        <v>2</v>
      </c>
      <c r="DO365" t="b">
        <v>1</v>
      </c>
      <c r="DP365">
        <v>1759082734.232143</v>
      </c>
      <c r="DQ365">
        <v>869.4304285714286</v>
      </c>
      <c r="DR365">
        <v>943.3381785714284</v>
      </c>
      <c r="DS365">
        <v>23.77920357142857</v>
      </c>
      <c r="DT365">
        <v>15.85971785714286</v>
      </c>
      <c r="DU365">
        <v>869.9749642857142</v>
      </c>
      <c r="DV365">
        <v>23.44659285714286</v>
      </c>
      <c r="DW365">
        <v>500.0587142857142</v>
      </c>
      <c r="DX365">
        <v>90.84261785714286</v>
      </c>
      <c r="DY365">
        <v>0.0665352392857143</v>
      </c>
      <c r="DZ365">
        <v>30.27478571428571</v>
      </c>
      <c r="EA365">
        <v>30.01019285714285</v>
      </c>
      <c r="EB365">
        <v>999.9000000000002</v>
      </c>
      <c r="EC365">
        <v>0</v>
      </c>
      <c r="ED365">
        <v>0</v>
      </c>
      <c r="EE365">
        <v>10004.50714285714</v>
      </c>
      <c r="EF365">
        <v>0</v>
      </c>
      <c r="EG365">
        <v>11.12938571428571</v>
      </c>
      <c r="EH365">
        <v>-73.90766428571429</v>
      </c>
      <c r="EI365">
        <v>890.6084285714285</v>
      </c>
      <c r="EJ365">
        <v>958.5402499999999</v>
      </c>
      <c r="EK365">
        <v>7.919493571428572</v>
      </c>
      <c r="EL365">
        <v>943.3381785714284</v>
      </c>
      <c r="EM365">
        <v>15.85971785714286</v>
      </c>
      <c r="EN365">
        <v>2.160165714285714</v>
      </c>
      <c r="EO365">
        <v>1.440738214285714</v>
      </c>
      <c r="EP365">
        <v>18.66990357142857</v>
      </c>
      <c r="EQ365">
        <v>12.35332857142857</v>
      </c>
      <c r="ER365">
        <v>2000.006785714286</v>
      </c>
      <c r="ES365">
        <v>0.9800018214285714</v>
      </c>
      <c r="ET365">
        <v>0.01999847857142857</v>
      </c>
      <c r="EU365">
        <v>0</v>
      </c>
      <c r="EV365">
        <v>1019.151428571429</v>
      </c>
      <c r="EW365">
        <v>5.00078</v>
      </c>
      <c r="EX365">
        <v>19714.69642857143</v>
      </c>
      <c r="EY365">
        <v>16379.71428571429</v>
      </c>
      <c r="EZ365">
        <v>39.20282142857143</v>
      </c>
      <c r="FA365">
        <v>39.97974999999999</v>
      </c>
      <c r="FB365">
        <v>39.3525</v>
      </c>
      <c r="FC365">
        <v>39.69385714285714</v>
      </c>
      <c r="FD365">
        <v>40.39257142857143</v>
      </c>
      <c r="FE365">
        <v>1955.106785714286</v>
      </c>
      <c r="FF365">
        <v>39.9</v>
      </c>
      <c r="FG365">
        <v>0</v>
      </c>
      <c r="FH365">
        <v>1759082734.4</v>
      </c>
      <c r="FI365">
        <v>0</v>
      </c>
      <c r="FJ365">
        <v>1019.3604</v>
      </c>
      <c r="FK365">
        <v>12.79692305425329</v>
      </c>
      <c r="FL365">
        <v>242.9230765639314</v>
      </c>
      <c r="FM365">
        <v>19717.268</v>
      </c>
      <c r="FN365">
        <v>15</v>
      </c>
      <c r="FO365">
        <v>0</v>
      </c>
      <c r="FP365" t="s">
        <v>439</v>
      </c>
      <c r="FQ365">
        <v>1746989605.5</v>
      </c>
      <c r="FR365">
        <v>1746989593.5</v>
      </c>
      <c r="FS365">
        <v>0</v>
      </c>
      <c r="FT365">
        <v>-0.274</v>
      </c>
      <c r="FU365">
        <v>-0.002</v>
      </c>
      <c r="FV365">
        <v>2.549</v>
      </c>
      <c r="FW365">
        <v>0.129</v>
      </c>
      <c r="FX365">
        <v>420</v>
      </c>
      <c r="FY365">
        <v>17</v>
      </c>
      <c r="FZ365">
        <v>0.02</v>
      </c>
      <c r="GA365">
        <v>0.04</v>
      </c>
      <c r="GB365">
        <v>-73.65339999999999</v>
      </c>
      <c r="GC365">
        <v>-4.696607665505305</v>
      </c>
      <c r="GD365">
        <v>0.4641187626606568</v>
      </c>
      <c r="GE365">
        <v>0</v>
      </c>
      <c r="GF365">
        <v>1018.381764705882</v>
      </c>
      <c r="GG365">
        <v>15.39801375332568</v>
      </c>
      <c r="GH365">
        <v>1.544010192339563</v>
      </c>
      <c r="GI365">
        <v>0</v>
      </c>
      <c r="GJ365">
        <v>7.919827317073171</v>
      </c>
      <c r="GK365">
        <v>-0.01897923344947869</v>
      </c>
      <c r="GL365">
        <v>0.004695726663623506</v>
      </c>
      <c r="GM365">
        <v>1</v>
      </c>
      <c r="GN365">
        <v>1</v>
      </c>
      <c r="GO365">
        <v>3</v>
      </c>
      <c r="GP365" t="s">
        <v>455</v>
      </c>
      <c r="GQ365">
        <v>3.10102</v>
      </c>
      <c r="GR365">
        <v>2.72453</v>
      </c>
      <c r="GS365">
        <v>0.150261</v>
      </c>
      <c r="GT365">
        <v>0.1581</v>
      </c>
      <c r="GU365">
        <v>0.107456</v>
      </c>
      <c r="GV365">
        <v>0.0815786</v>
      </c>
      <c r="GW365">
        <v>22209.3</v>
      </c>
      <c r="GX365">
        <v>20008.3</v>
      </c>
      <c r="GY365">
        <v>26699.4</v>
      </c>
      <c r="GZ365">
        <v>23987.3</v>
      </c>
      <c r="HA365">
        <v>38133.3</v>
      </c>
      <c r="HB365">
        <v>32588.3</v>
      </c>
      <c r="HC365">
        <v>46620.4</v>
      </c>
      <c r="HD365">
        <v>37962.5</v>
      </c>
      <c r="HE365">
        <v>1.87715</v>
      </c>
      <c r="HF365">
        <v>1.86378</v>
      </c>
      <c r="HG365">
        <v>0.0773147</v>
      </c>
      <c r="HH365">
        <v>0</v>
      </c>
      <c r="HI365">
        <v>28.753</v>
      </c>
      <c r="HJ365">
        <v>999.9</v>
      </c>
      <c r="HK365">
        <v>39.3</v>
      </c>
      <c r="HL365">
        <v>31.7</v>
      </c>
      <c r="HM365">
        <v>20.3104</v>
      </c>
      <c r="HN365">
        <v>61.1537</v>
      </c>
      <c r="HO365">
        <v>22.5321</v>
      </c>
      <c r="HP365">
        <v>1</v>
      </c>
      <c r="HQ365">
        <v>0.109411</v>
      </c>
      <c r="HR365">
        <v>-0.800651</v>
      </c>
      <c r="HS365">
        <v>20.2791</v>
      </c>
      <c r="HT365">
        <v>5.21145</v>
      </c>
      <c r="HU365">
        <v>11.9796</v>
      </c>
      <c r="HV365">
        <v>4.9633</v>
      </c>
      <c r="HW365">
        <v>3.27448</v>
      </c>
      <c r="HX365">
        <v>9999</v>
      </c>
      <c r="HY365">
        <v>9999</v>
      </c>
      <c r="HZ365">
        <v>9999</v>
      </c>
      <c r="IA365">
        <v>33.7</v>
      </c>
      <c r="IB365">
        <v>1.864</v>
      </c>
      <c r="IC365">
        <v>1.86016</v>
      </c>
      <c r="ID365">
        <v>1.85837</v>
      </c>
      <c r="IE365">
        <v>1.85975</v>
      </c>
      <c r="IF365">
        <v>1.8599</v>
      </c>
      <c r="IG365">
        <v>1.85837</v>
      </c>
      <c r="IH365">
        <v>1.85743</v>
      </c>
      <c r="II365">
        <v>1.85242</v>
      </c>
      <c r="IJ365">
        <v>0</v>
      </c>
      <c r="IK365">
        <v>0</v>
      </c>
      <c r="IL365">
        <v>0</v>
      </c>
      <c r="IM365">
        <v>0</v>
      </c>
      <c r="IN365" t="s">
        <v>441</v>
      </c>
      <c r="IO365" t="s">
        <v>442</v>
      </c>
      <c r="IP365" t="s">
        <v>443</v>
      </c>
      <c r="IQ365" t="s">
        <v>443</v>
      </c>
      <c r="IR365" t="s">
        <v>443</v>
      </c>
      <c r="IS365" t="s">
        <v>443</v>
      </c>
      <c r="IT365">
        <v>0</v>
      </c>
      <c r="IU365">
        <v>100</v>
      </c>
      <c r="IV365">
        <v>100</v>
      </c>
      <c r="IW365">
        <v>-0.517</v>
      </c>
      <c r="IX365">
        <v>0.3323</v>
      </c>
      <c r="IY365">
        <v>-0.819046093373875</v>
      </c>
      <c r="IZ365">
        <v>-0.0008311593448893811</v>
      </c>
      <c r="JA365">
        <v>1.768286430498992E-06</v>
      </c>
      <c r="JB365">
        <v>-5.176383660599935E-10</v>
      </c>
      <c r="JC365">
        <v>0.01793090377665582</v>
      </c>
      <c r="JD365">
        <v>0.002652576625932546</v>
      </c>
      <c r="JE365">
        <v>0.0004569377311329863</v>
      </c>
      <c r="JF365">
        <v>1.003524486243527E-07</v>
      </c>
      <c r="JG365">
        <v>2</v>
      </c>
      <c r="JH365">
        <v>1975</v>
      </c>
      <c r="JI365">
        <v>1</v>
      </c>
      <c r="JJ365">
        <v>26</v>
      </c>
      <c r="JK365">
        <v>201552.3</v>
      </c>
      <c r="JL365">
        <v>201552.5</v>
      </c>
      <c r="JM365">
        <v>2.24609</v>
      </c>
      <c r="JN365">
        <v>2.60986</v>
      </c>
      <c r="JO365">
        <v>1.49658</v>
      </c>
      <c r="JP365">
        <v>2.34497</v>
      </c>
      <c r="JQ365">
        <v>1.54907</v>
      </c>
      <c r="JR365">
        <v>2.44263</v>
      </c>
      <c r="JS365">
        <v>35.8477</v>
      </c>
      <c r="JT365">
        <v>24.1838</v>
      </c>
      <c r="JU365">
        <v>18</v>
      </c>
      <c r="JV365">
        <v>485.391</v>
      </c>
      <c r="JW365">
        <v>491.836</v>
      </c>
      <c r="JX365">
        <v>29.5154</v>
      </c>
      <c r="JY365">
        <v>28.699</v>
      </c>
      <c r="JZ365">
        <v>30.0002</v>
      </c>
      <c r="KA365">
        <v>28.9016</v>
      </c>
      <c r="KB365">
        <v>28.8978</v>
      </c>
      <c r="KC365">
        <v>45.0835</v>
      </c>
      <c r="KD365">
        <v>20.5226</v>
      </c>
      <c r="KE365">
        <v>51.6544</v>
      </c>
      <c r="KF365">
        <v>29.498</v>
      </c>
      <c r="KG365">
        <v>988.866</v>
      </c>
      <c r="KH365">
        <v>15.8815</v>
      </c>
      <c r="KI365">
        <v>101.934</v>
      </c>
      <c r="KJ365">
        <v>91.5401</v>
      </c>
    </row>
    <row r="366" spans="1:296">
      <c r="A366">
        <v>348</v>
      </c>
      <c r="B366">
        <v>1759082747</v>
      </c>
      <c r="C366">
        <v>9663.900000095367</v>
      </c>
      <c r="D366" t="s">
        <v>1142</v>
      </c>
      <c r="E366" t="s">
        <v>1143</v>
      </c>
      <c r="F366">
        <v>5</v>
      </c>
      <c r="G366" t="s">
        <v>1025</v>
      </c>
      <c r="H366">
        <v>1759082739.5</v>
      </c>
      <c r="I366">
        <f>(J366)/1000</f>
        <v>0</v>
      </c>
      <c r="J366">
        <f>IF(DO366, AM366, AG366)</f>
        <v>0</v>
      </c>
      <c r="K366">
        <f>IF(DO366, AH366, AF366)</f>
        <v>0</v>
      </c>
      <c r="L366">
        <f>DQ366 - IF(AT366&gt;1, K366*DK366*100.0/(AV366), 0)</f>
        <v>0</v>
      </c>
      <c r="M366">
        <f>((S366-I366/2)*L366-K366)/(S366+I366/2)</f>
        <v>0</v>
      </c>
      <c r="N366">
        <f>M366*(DX366+DY366)/1000.0</f>
        <v>0</v>
      </c>
      <c r="O366">
        <f>(DQ366 - IF(AT366&gt;1, K366*DK366*100.0/(AV366), 0))*(DX366+DY366)/1000.0</f>
        <v>0</v>
      </c>
      <c r="P366">
        <f>2.0/((1/R366-1/Q366)+SIGN(R366)*SQRT((1/R366-1/Q366)*(1/R366-1/Q366) + 4*DL366/((DL366+1)*(DL366+1))*(2*1/R366*1/Q366-1/Q366*1/Q366)))</f>
        <v>0</v>
      </c>
      <c r="Q366">
        <f>IF(LEFT(DM366,1)&lt;&gt;"0",IF(LEFT(DM366,1)="1",3.0,DN366),$D$5+$E$5*(EE366*DX366/($K$5*1000))+$F$5*(EE366*DX366/($K$5*1000))*MAX(MIN(DK366,$J$5),$I$5)*MAX(MIN(DK366,$J$5),$I$5)+$G$5*MAX(MIN(DK366,$J$5),$I$5)*(EE366*DX366/($K$5*1000))+$H$5*(EE366*DX366/($K$5*1000))*(EE366*DX366/($K$5*1000)))</f>
        <v>0</v>
      </c>
      <c r="R366">
        <f>I366*(1000-(1000*0.61365*exp(17.502*V366/(240.97+V366))/(DX366+DY366)+DS366)/2)/(1000*0.61365*exp(17.502*V366/(240.97+V366))/(DX366+DY366)-DS366)</f>
        <v>0</v>
      </c>
      <c r="S366">
        <f>1/((DL366+1)/(P366/1.6)+1/(Q366/1.37)) + DL366/((DL366+1)/(P366/1.6) + DL366/(Q366/1.37))</f>
        <v>0</v>
      </c>
      <c r="T366">
        <f>(DG366*DJ366)</f>
        <v>0</v>
      </c>
      <c r="U366">
        <f>(DZ366+(T366+2*0.95*5.67E-8*(((DZ366+$B$9)+273)^4-(DZ366+273)^4)-44100*I366)/(1.84*29.3*Q366+8*0.95*5.67E-8*(DZ366+273)^3))</f>
        <v>0</v>
      </c>
      <c r="V366">
        <f>($C$9*EA366+$D$9*EB366+$E$9*U366)</f>
        <v>0</v>
      </c>
      <c r="W366">
        <f>0.61365*exp(17.502*V366/(240.97+V366))</f>
        <v>0</v>
      </c>
      <c r="X366">
        <f>(Y366/Z366*100)</f>
        <v>0</v>
      </c>
      <c r="Y366">
        <f>DS366*(DX366+DY366)/1000</f>
        <v>0</v>
      </c>
      <c r="Z366">
        <f>0.61365*exp(17.502*DZ366/(240.97+DZ366))</f>
        <v>0</v>
      </c>
      <c r="AA366">
        <f>(W366-DS366*(DX366+DY366)/1000)</f>
        <v>0</v>
      </c>
      <c r="AB366">
        <f>(-I366*44100)</f>
        <v>0</v>
      </c>
      <c r="AC366">
        <f>2*29.3*Q366*0.92*(DZ366-V366)</f>
        <v>0</v>
      </c>
      <c r="AD366">
        <f>2*0.95*5.67E-8*(((DZ366+$B$9)+273)^4-(V366+273)^4)</f>
        <v>0</v>
      </c>
      <c r="AE366">
        <f>T366+AD366+AB366+AC366</f>
        <v>0</v>
      </c>
      <c r="AF366">
        <f>DW366*AT366*(DR366-DQ366*(1000-AT366*DT366)/(1000-AT366*DS366))/(100*DK366)</f>
        <v>0</v>
      </c>
      <c r="AG366">
        <f>1000*DW366*AT366*(DS366-DT366)/(100*DK366*(1000-AT366*DS366))</f>
        <v>0</v>
      </c>
      <c r="AH366">
        <f>(AI366 - AJ366 - DX366*1E3/(8.314*(DZ366+273.15)) * AL366/DW366 * AK366) * DW366/(100*DK366) * (1000 - DT366)/1000</f>
        <v>0</v>
      </c>
      <c r="AI366">
        <v>991.6156074206427</v>
      </c>
      <c r="AJ366">
        <v>931.9672606060608</v>
      </c>
      <c r="AK366">
        <v>3.392222350880273</v>
      </c>
      <c r="AL366">
        <v>65.0844976434511</v>
      </c>
      <c r="AM366">
        <f>(AO366 - AN366 + DX366*1E3/(8.314*(DZ366+273.15)) * AQ366/DW366 * AP366) * DW366/(100*DK366) * 1000/(1000 - AO366)</f>
        <v>0</v>
      </c>
      <c r="AN366">
        <v>15.81693208000001</v>
      </c>
      <c r="AO366">
        <v>23.74758242424241</v>
      </c>
      <c r="AP366">
        <v>-0.00176713852814136</v>
      </c>
      <c r="AQ366">
        <v>105.27</v>
      </c>
      <c r="AR366">
        <v>0</v>
      </c>
      <c r="AS366">
        <v>0</v>
      </c>
      <c r="AT366">
        <f>IF(AR366*$H$15&gt;=AV366,1.0,(AV366/(AV366-AR366*$H$15)))</f>
        <v>0</v>
      </c>
      <c r="AU366">
        <f>(AT366-1)*100</f>
        <v>0</v>
      </c>
      <c r="AV366">
        <f>MAX(0,($B$15+$C$15*EE366)/(1+$D$15*EE366)*DX366/(DZ366+273)*$E$15)</f>
        <v>0</v>
      </c>
      <c r="AW366" t="s">
        <v>437</v>
      </c>
      <c r="AX366" t="s">
        <v>437</v>
      </c>
      <c r="AY366">
        <v>0</v>
      </c>
      <c r="AZ366">
        <v>0</v>
      </c>
      <c r="BA366">
        <f>1-AY366/AZ366</f>
        <v>0</v>
      </c>
      <c r="BB366">
        <v>0</v>
      </c>
      <c r="BC366" t="s">
        <v>437</v>
      </c>
      <c r="BD366" t="s">
        <v>437</v>
      </c>
      <c r="BE366">
        <v>0</v>
      </c>
      <c r="BF366">
        <v>0</v>
      </c>
      <c r="BG366">
        <f>1-BE366/BF366</f>
        <v>0</v>
      </c>
      <c r="BH366">
        <v>0.5</v>
      </c>
      <c r="BI366">
        <f>DH366</f>
        <v>0</v>
      </c>
      <c r="BJ366">
        <f>K366</f>
        <v>0</v>
      </c>
      <c r="BK366">
        <f>BG366*BH366*BI366</f>
        <v>0</v>
      </c>
      <c r="BL366">
        <f>(BJ366-BB366)/BI366</f>
        <v>0</v>
      </c>
      <c r="BM366">
        <f>(AZ366-BF366)/BF366</f>
        <v>0</v>
      </c>
      <c r="BN366">
        <f>AY366/(BA366+AY366/BF366)</f>
        <v>0</v>
      </c>
      <c r="BO366" t="s">
        <v>437</v>
      </c>
      <c r="BP366">
        <v>0</v>
      </c>
      <c r="BQ366">
        <f>IF(BP366&lt;&gt;0, BP366, BN366)</f>
        <v>0</v>
      </c>
      <c r="BR366">
        <f>1-BQ366/BF366</f>
        <v>0</v>
      </c>
      <c r="BS366">
        <f>(BF366-BE366)/(BF366-BQ366)</f>
        <v>0</v>
      </c>
      <c r="BT366">
        <f>(AZ366-BF366)/(AZ366-BQ366)</f>
        <v>0</v>
      </c>
      <c r="BU366">
        <f>(BF366-BE366)/(BF366-AY366)</f>
        <v>0</v>
      </c>
      <c r="BV366">
        <f>(AZ366-BF366)/(AZ366-AY366)</f>
        <v>0</v>
      </c>
      <c r="BW366">
        <f>(BS366*BQ366/BE366)</f>
        <v>0</v>
      </c>
      <c r="BX366">
        <f>(1-BW366)</f>
        <v>0</v>
      </c>
      <c r="DG366">
        <f>$B$13*EF366+$C$13*EG366+$F$13*ER366*(1-EU366)</f>
        <v>0</v>
      </c>
      <c r="DH366">
        <f>DG366*DI366</f>
        <v>0</v>
      </c>
      <c r="DI366">
        <f>($B$13*$D$11+$C$13*$D$11+$F$13*((FE366+EW366)/MAX(FE366+EW366+FF366, 0.1)*$I$11+FF366/MAX(FE366+EW366+FF366, 0.1)*$J$11))/($B$13+$C$13+$F$13)</f>
        <v>0</v>
      </c>
      <c r="DJ366">
        <f>($B$13*$K$11+$C$13*$K$11+$F$13*((FE366+EW366)/MAX(FE366+EW366+FF366, 0.1)*$P$11+FF366/MAX(FE366+EW366+FF366, 0.1)*$Q$11))/($B$13+$C$13+$F$13)</f>
        <v>0</v>
      </c>
      <c r="DK366">
        <v>5.36</v>
      </c>
      <c r="DL366">
        <v>0.5</v>
      </c>
      <c r="DM366" t="s">
        <v>438</v>
      </c>
      <c r="DN366">
        <v>2</v>
      </c>
      <c r="DO366" t="b">
        <v>1</v>
      </c>
      <c r="DP366">
        <v>1759082739.5</v>
      </c>
      <c r="DQ366">
        <v>886.7291111111111</v>
      </c>
      <c r="DR366">
        <v>961.0056666666666</v>
      </c>
      <c r="DS366">
        <v>23.77051111111111</v>
      </c>
      <c r="DT366">
        <v>15.84623333333334</v>
      </c>
      <c r="DU366">
        <v>887.2549259259262</v>
      </c>
      <c r="DV366">
        <v>23.43810740740741</v>
      </c>
      <c r="DW366">
        <v>499.9818518518518</v>
      </c>
      <c r="DX366">
        <v>90.84272592592595</v>
      </c>
      <c r="DY366">
        <v>0.06672299629629629</v>
      </c>
      <c r="DZ366">
        <v>30.2779037037037</v>
      </c>
      <c r="EA366">
        <v>30.01446666666667</v>
      </c>
      <c r="EB366">
        <v>999.9000000000001</v>
      </c>
      <c r="EC366">
        <v>0</v>
      </c>
      <c r="ED366">
        <v>0</v>
      </c>
      <c r="EE366">
        <v>9988.516666666666</v>
      </c>
      <c r="EF366">
        <v>0</v>
      </c>
      <c r="EG366">
        <v>11.13175555555556</v>
      </c>
      <c r="EH366">
        <v>-74.2765962962963</v>
      </c>
      <c r="EI366">
        <v>908.3201481481482</v>
      </c>
      <c r="EJ366">
        <v>976.4788888888887</v>
      </c>
      <c r="EK366">
        <v>7.924293333333334</v>
      </c>
      <c r="EL366">
        <v>961.0056666666666</v>
      </c>
      <c r="EM366">
        <v>15.84623333333334</v>
      </c>
      <c r="EN366">
        <v>2.15937962962963</v>
      </c>
      <c r="EO366">
        <v>1.439514814814815</v>
      </c>
      <c r="EP366">
        <v>18.66408518518519</v>
      </c>
      <c r="EQ366">
        <v>12.34038888888889</v>
      </c>
      <c r="ER366">
        <v>2000.01</v>
      </c>
      <c r="ES366">
        <v>0.9800018888888887</v>
      </c>
      <c r="ET366">
        <v>0.01999841111111111</v>
      </c>
      <c r="EU366">
        <v>0</v>
      </c>
      <c r="EV366">
        <v>1020.29962962963</v>
      </c>
      <c r="EW366">
        <v>5.00078</v>
      </c>
      <c r="EX366">
        <v>19734.13703703704</v>
      </c>
      <c r="EY366">
        <v>16379.73703703704</v>
      </c>
      <c r="EZ366">
        <v>39.19874074074074</v>
      </c>
      <c r="FA366">
        <v>39.99525925925926</v>
      </c>
      <c r="FB366">
        <v>39.33777777777777</v>
      </c>
      <c r="FC366">
        <v>39.70574074074074</v>
      </c>
      <c r="FD366">
        <v>40.39096296296297</v>
      </c>
      <c r="FE366">
        <v>1955.110000000001</v>
      </c>
      <c r="FF366">
        <v>39.9</v>
      </c>
      <c r="FG366">
        <v>0</v>
      </c>
      <c r="FH366">
        <v>1759082739.2</v>
      </c>
      <c r="FI366">
        <v>0</v>
      </c>
      <c r="FJ366">
        <v>1020.3468</v>
      </c>
      <c r="FK366">
        <v>9.826923083342752</v>
      </c>
      <c r="FL366">
        <v>186.3307691598613</v>
      </c>
      <c r="FM366">
        <v>19734.748</v>
      </c>
      <c r="FN366">
        <v>15</v>
      </c>
      <c r="FO366">
        <v>0</v>
      </c>
      <c r="FP366" t="s">
        <v>439</v>
      </c>
      <c r="FQ366">
        <v>1746989605.5</v>
      </c>
      <c r="FR366">
        <v>1746989593.5</v>
      </c>
      <c r="FS366">
        <v>0</v>
      </c>
      <c r="FT366">
        <v>-0.274</v>
      </c>
      <c r="FU366">
        <v>-0.002</v>
      </c>
      <c r="FV366">
        <v>2.549</v>
      </c>
      <c r="FW366">
        <v>0.129</v>
      </c>
      <c r="FX366">
        <v>420</v>
      </c>
      <c r="FY366">
        <v>17</v>
      </c>
      <c r="FZ366">
        <v>0.02</v>
      </c>
      <c r="GA366">
        <v>0.04</v>
      </c>
      <c r="GB366">
        <v>-74.02573658536585</v>
      </c>
      <c r="GC366">
        <v>-4.445408362369434</v>
      </c>
      <c r="GD366">
        <v>0.4460552075401731</v>
      </c>
      <c r="GE366">
        <v>0</v>
      </c>
      <c r="GF366">
        <v>1019.500882352941</v>
      </c>
      <c r="GG366">
        <v>12.79831932721842</v>
      </c>
      <c r="GH366">
        <v>1.29996463220455</v>
      </c>
      <c r="GI366">
        <v>0</v>
      </c>
      <c r="GJ366">
        <v>7.923612926829269</v>
      </c>
      <c r="GK366">
        <v>0.04885881533101386</v>
      </c>
      <c r="GL366">
        <v>0.00925821882566589</v>
      </c>
      <c r="GM366">
        <v>1</v>
      </c>
      <c r="GN366">
        <v>1</v>
      </c>
      <c r="GO366">
        <v>3</v>
      </c>
      <c r="GP366" t="s">
        <v>455</v>
      </c>
      <c r="GQ366">
        <v>3.10127</v>
      </c>
      <c r="GR366">
        <v>2.72495</v>
      </c>
      <c r="GS366">
        <v>0.152059</v>
      </c>
      <c r="GT366">
        <v>0.159812</v>
      </c>
      <c r="GU366">
        <v>0.107389</v>
      </c>
      <c r="GV366">
        <v>0.0815457</v>
      </c>
      <c r="GW366">
        <v>22162.4</v>
      </c>
      <c r="GX366">
        <v>19967.4</v>
      </c>
      <c r="GY366">
        <v>26699.6</v>
      </c>
      <c r="GZ366">
        <v>23987</v>
      </c>
      <c r="HA366">
        <v>38136.7</v>
      </c>
      <c r="HB366">
        <v>32589.8</v>
      </c>
      <c r="HC366">
        <v>46620.8</v>
      </c>
      <c r="HD366">
        <v>37962.6</v>
      </c>
      <c r="HE366">
        <v>1.87715</v>
      </c>
      <c r="HF366">
        <v>1.86343</v>
      </c>
      <c r="HG366">
        <v>0.07753069999999999</v>
      </c>
      <c r="HH366">
        <v>0</v>
      </c>
      <c r="HI366">
        <v>28.7574</v>
      </c>
      <c r="HJ366">
        <v>999.9</v>
      </c>
      <c r="HK366">
        <v>39.2</v>
      </c>
      <c r="HL366">
        <v>31.7</v>
      </c>
      <c r="HM366">
        <v>20.258</v>
      </c>
      <c r="HN366">
        <v>60.9837</v>
      </c>
      <c r="HO366">
        <v>22.2796</v>
      </c>
      <c r="HP366">
        <v>1</v>
      </c>
      <c r="HQ366">
        <v>0.109627</v>
      </c>
      <c r="HR366">
        <v>-0.776931</v>
      </c>
      <c r="HS366">
        <v>20.2792</v>
      </c>
      <c r="HT366">
        <v>5.21025</v>
      </c>
      <c r="HU366">
        <v>11.9797</v>
      </c>
      <c r="HV366">
        <v>4.96325</v>
      </c>
      <c r="HW366">
        <v>3.2744</v>
      </c>
      <c r="HX366">
        <v>9999</v>
      </c>
      <c r="HY366">
        <v>9999</v>
      </c>
      <c r="HZ366">
        <v>9999</v>
      </c>
      <c r="IA366">
        <v>33.7</v>
      </c>
      <c r="IB366">
        <v>1.864</v>
      </c>
      <c r="IC366">
        <v>1.86013</v>
      </c>
      <c r="ID366">
        <v>1.85838</v>
      </c>
      <c r="IE366">
        <v>1.85977</v>
      </c>
      <c r="IF366">
        <v>1.85989</v>
      </c>
      <c r="IG366">
        <v>1.85837</v>
      </c>
      <c r="IH366">
        <v>1.85745</v>
      </c>
      <c r="II366">
        <v>1.85242</v>
      </c>
      <c r="IJ366">
        <v>0</v>
      </c>
      <c r="IK366">
        <v>0</v>
      </c>
      <c r="IL366">
        <v>0</v>
      </c>
      <c r="IM366">
        <v>0</v>
      </c>
      <c r="IN366" t="s">
        <v>441</v>
      </c>
      <c r="IO366" t="s">
        <v>442</v>
      </c>
      <c r="IP366" t="s">
        <v>443</v>
      </c>
      <c r="IQ366" t="s">
        <v>443</v>
      </c>
      <c r="IR366" t="s">
        <v>443</v>
      </c>
      <c r="IS366" t="s">
        <v>443</v>
      </c>
      <c r="IT366">
        <v>0</v>
      </c>
      <c r="IU366">
        <v>100</v>
      </c>
      <c r="IV366">
        <v>100</v>
      </c>
      <c r="IW366">
        <v>-0.499</v>
      </c>
      <c r="IX366">
        <v>0.3318</v>
      </c>
      <c r="IY366">
        <v>-0.819046093373875</v>
      </c>
      <c r="IZ366">
        <v>-0.0008311593448893811</v>
      </c>
      <c r="JA366">
        <v>1.768286430498992E-06</v>
      </c>
      <c r="JB366">
        <v>-5.176383660599935E-10</v>
      </c>
      <c r="JC366">
        <v>0.01793090377665582</v>
      </c>
      <c r="JD366">
        <v>0.002652576625932546</v>
      </c>
      <c r="JE366">
        <v>0.0004569377311329863</v>
      </c>
      <c r="JF366">
        <v>1.003524486243527E-07</v>
      </c>
      <c r="JG366">
        <v>2</v>
      </c>
      <c r="JH366">
        <v>1975</v>
      </c>
      <c r="JI366">
        <v>1</v>
      </c>
      <c r="JJ366">
        <v>26</v>
      </c>
      <c r="JK366">
        <v>201552.4</v>
      </c>
      <c r="JL366">
        <v>201552.6</v>
      </c>
      <c r="JM366">
        <v>2.27417</v>
      </c>
      <c r="JN366">
        <v>2.62207</v>
      </c>
      <c r="JO366">
        <v>1.49658</v>
      </c>
      <c r="JP366">
        <v>2.34497</v>
      </c>
      <c r="JQ366">
        <v>1.54907</v>
      </c>
      <c r="JR366">
        <v>2.38037</v>
      </c>
      <c r="JS366">
        <v>35.8477</v>
      </c>
      <c r="JT366">
        <v>24.1751</v>
      </c>
      <c r="JU366">
        <v>18</v>
      </c>
      <c r="JV366">
        <v>485.406</v>
      </c>
      <c r="JW366">
        <v>491.605</v>
      </c>
      <c r="JX366">
        <v>29.5008</v>
      </c>
      <c r="JY366">
        <v>28.7015</v>
      </c>
      <c r="JZ366">
        <v>30.0003</v>
      </c>
      <c r="KA366">
        <v>28.9036</v>
      </c>
      <c r="KB366">
        <v>28.8978</v>
      </c>
      <c r="KC366">
        <v>45.7506</v>
      </c>
      <c r="KD366">
        <v>20.2502</v>
      </c>
      <c r="KE366">
        <v>51.6544</v>
      </c>
      <c r="KF366">
        <v>29.4801</v>
      </c>
      <c r="KG366">
        <v>1008.9</v>
      </c>
      <c r="KH366">
        <v>15.908</v>
      </c>
      <c r="KI366">
        <v>101.935</v>
      </c>
      <c r="KJ366">
        <v>91.54000000000001</v>
      </c>
    </row>
    <row r="367" spans="1:296">
      <c r="A367">
        <v>349</v>
      </c>
      <c r="B367">
        <v>1759082752</v>
      </c>
      <c r="C367">
        <v>9668.900000095367</v>
      </c>
      <c r="D367" t="s">
        <v>1144</v>
      </c>
      <c r="E367" t="s">
        <v>1145</v>
      </c>
      <c r="F367">
        <v>5</v>
      </c>
      <c r="G367" t="s">
        <v>1025</v>
      </c>
      <c r="H367">
        <v>1759082744.214286</v>
      </c>
      <c r="I367">
        <f>(J367)/1000</f>
        <v>0</v>
      </c>
      <c r="J367">
        <f>IF(DO367, AM367, AG367)</f>
        <v>0</v>
      </c>
      <c r="K367">
        <f>IF(DO367, AH367, AF367)</f>
        <v>0</v>
      </c>
      <c r="L367">
        <f>DQ367 - IF(AT367&gt;1, K367*DK367*100.0/(AV367), 0)</f>
        <v>0</v>
      </c>
      <c r="M367">
        <f>((S367-I367/2)*L367-K367)/(S367+I367/2)</f>
        <v>0</v>
      </c>
      <c r="N367">
        <f>M367*(DX367+DY367)/1000.0</f>
        <v>0</v>
      </c>
      <c r="O367">
        <f>(DQ367 - IF(AT367&gt;1, K367*DK367*100.0/(AV367), 0))*(DX367+DY367)/1000.0</f>
        <v>0</v>
      </c>
      <c r="P367">
        <f>2.0/((1/R367-1/Q367)+SIGN(R367)*SQRT((1/R367-1/Q367)*(1/R367-1/Q367) + 4*DL367/((DL367+1)*(DL367+1))*(2*1/R367*1/Q367-1/Q367*1/Q367)))</f>
        <v>0</v>
      </c>
      <c r="Q367">
        <f>IF(LEFT(DM367,1)&lt;&gt;"0",IF(LEFT(DM367,1)="1",3.0,DN367),$D$5+$E$5*(EE367*DX367/($K$5*1000))+$F$5*(EE367*DX367/($K$5*1000))*MAX(MIN(DK367,$J$5),$I$5)*MAX(MIN(DK367,$J$5),$I$5)+$G$5*MAX(MIN(DK367,$J$5),$I$5)*(EE367*DX367/($K$5*1000))+$H$5*(EE367*DX367/($K$5*1000))*(EE367*DX367/($K$5*1000)))</f>
        <v>0</v>
      </c>
      <c r="R367">
        <f>I367*(1000-(1000*0.61365*exp(17.502*V367/(240.97+V367))/(DX367+DY367)+DS367)/2)/(1000*0.61365*exp(17.502*V367/(240.97+V367))/(DX367+DY367)-DS367)</f>
        <v>0</v>
      </c>
      <c r="S367">
        <f>1/((DL367+1)/(P367/1.6)+1/(Q367/1.37)) + DL367/((DL367+1)/(P367/1.6) + DL367/(Q367/1.37))</f>
        <v>0</v>
      </c>
      <c r="T367">
        <f>(DG367*DJ367)</f>
        <v>0</v>
      </c>
      <c r="U367">
        <f>(DZ367+(T367+2*0.95*5.67E-8*(((DZ367+$B$9)+273)^4-(DZ367+273)^4)-44100*I367)/(1.84*29.3*Q367+8*0.95*5.67E-8*(DZ367+273)^3))</f>
        <v>0</v>
      </c>
      <c r="V367">
        <f>($C$9*EA367+$D$9*EB367+$E$9*U367)</f>
        <v>0</v>
      </c>
      <c r="W367">
        <f>0.61365*exp(17.502*V367/(240.97+V367))</f>
        <v>0</v>
      </c>
      <c r="X367">
        <f>(Y367/Z367*100)</f>
        <v>0</v>
      </c>
      <c r="Y367">
        <f>DS367*(DX367+DY367)/1000</f>
        <v>0</v>
      </c>
      <c r="Z367">
        <f>0.61365*exp(17.502*DZ367/(240.97+DZ367))</f>
        <v>0</v>
      </c>
      <c r="AA367">
        <f>(W367-DS367*(DX367+DY367)/1000)</f>
        <v>0</v>
      </c>
      <c r="AB367">
        <f>(-I367*44100)</f>
        <v>0</v>
      </c>
      <c r="AC367">
        <f>2*29.3*Q367*0.92*(DZ367-V367)</f>
        <v>0</v>
      </c>
      <c r="AD367">
        <f>2*0.95*5.67E-8*(((DZ367+$B$9)+273)^4-(V367+273)^4)</f>
        <v>0</v>
      </c>
      <c r="AE367">
        <f>T367+AD367+AB367+AC367</f>
        <v>0</v>
      </c>
      <c r="AF367">
        <f>DW367*AT367*(DR367-DQ367*(1000-AT367*DT367)/(1000-AT367*DS367))/(100*DK367)</f>
        <v>0</v>
      </c>
      <c r="AG367">
        <f>1000*DW367*AT367*(DS367-DT367)/(100*DK367*(1000-AT367*DS367))</f>
        <v>0</v>
      </c>
      <c r="AH367">
        <f>(AI367 - AJ367 - DX367*1E3/(8.314*(DZ367+273.15)) * AL367/DW367 * AK367) * DW367/(100*DK367) * (1000 - DT367)/1000</f>
        <v>0</v>
      </c>
      <c r="AI367">
        <v>1008.599487815928</v>
      </c>
      <c r="AJ367">
        <v>948.9104121212113</v>
      </c>
      <c r="AK367">
        <v>3.387706285018942</v>
      </c>
      <c r="AL367">
        <v>65.0844976434511</v>
      </c>
      <c r="AM367">
        <f>(AO367 - AN367 + DX367*1E3/(8.314*(DZ367+273.15)) * AQ367/DW367 * AP367) * DW367/(100*DK367) * 1000/(1000 - AO367)</f>
        <v>0</v>
      </c>
      <c r="AN367">
        <v>15.82584850666667</v>
      </c>
      <c r="AO367">
        <v>23.72542424242424</v>
      </c>
      <c r="AP367">
        <v>-0.001912670995672105</v>
      </c>
      <c r="AQ367">
        <v>105.27</v>
      </c>
      <c r="AR367">
        <v>0</v>
      </c>
      <c r="AS367">
        <v>0</v>
      </c>
      <c r="AT367">
        <f>IF(AR367*$H$15&gt;=AV367,1.0,(AV367/(AV367-AR367*$H$15)))</f>
        <v>0</v>
      </c>
      <c r="AU367">
        <f>(AT367-1)*100</f>
        <v>0</v>
      </c>
      <c r="AV367">
        <f>MAX(0,($B$15+$C$15*EE367)/(1+$D$15*EE367)*DX367/(DZ367+273)*$E$15)</f>
        <v>0</v>
      </c>
      <c r="AW367" t="s">
        <v>437</v>
      </c>
      <c r="AX367" t="s">
        <v>437</v>
      </c>
      <c r="AY367">
        <v>0</v>
      </c>
      <c r="AZ367">
        <v>0</v>
      </c>
      <c r="BA367">
        <f>1-AY367/AZ367</f>
        <v>0</v>
      </c>
      <c r="BB367">
        <v>0</v>
      </c>
      <c r="BC367" t="s">
        <v>437</v>
      </c>
      <c r="BD367" t="s">
        <v>437</v>
      </c>
      <c r="BE367">
        <v>0</v>
      </c>
      <c r="BF367">
        <v>0</v>
      </c>
      <c r="BG367">
        <f>1-BE367/BF367</f>
        <v>0</v>
      </c>
      <c r="BH367">
        <v>0.5</v>
      </c>
      <c r="BI367">
        <f>DH367</f>
        <v>0</v>
      </c>
      <c r="BJ367">
        <f>K367</f>
        <v>0</v>
      </c>
      <c r="BK367">
        <f>BG367*BH367*BI367</f>
        <v>0</v>
      </c>
      <c r="BL367">
        <f>(BJ367-BB367)/BI367</f>
        <v>0</v>
      </c>
      <c r="BM367">
        <f>(AZ367-BF367)/BF367</f>
        <v>0</v>
      </c>
      <c r="BN367">
        <f>AY367/(BA367+AY367/BF367)</f>
        <v>0</v>
      </c>
      <c r="BO367" t="s">
        <v>437</v>
      </c>
      <c r="BP367">
        <v>0</v>
      </c>
      <c r="BQ367">
        <f>IF(BP367&lt;&gt;0, BP367, BN367)</f>
        <v>0</v>
      </c>
      <c r="BR367">
        <f>1-BQ367/BF367</f>
        <v>0</v>
      </c>
      <c r="BS367">
        <f>(BF367-BE367)/(BF367-BQ367)</f>
        <v>0</v>
      </c>
      <c r="BT367">
        <f>(AZ367-BF367)/(AZ367-BQ367)</f>
        <v>0</v>
      </c>
      <c r="BU367">
        <f>(BF367-BE367)/(BF367-AY367)</f>
        <v>0</v>
      </c>
      <c r="BV367">
        <f>(AZ367-BF367)/(AZ367-AY367)</f>
        <v>0</v>
      </c>
      <c r="BW367">
        <f>(BS367*BQ367/BE367)</f>
        <v>0</v>
      </c>
      <c r="BX367">
        <f>(1-BW367)</f>
        <v>0</v>
      </c>
      <c r="DG367">
        <f>$B$13*EF367+$C$13*EG367+$F$13*ER367*(1-EU367)</f>
        <v>0</v>
      </c>
      <c r="DH367">
        <f>DG367*DI367</f>
        <v>0</v>
      </c>
      <c r="DI367">
        <f>($B$13*$D$11+$C$13*$D$11+$F$13*((FE367+EW367)/MAX(FE367+EW367+FF367, 0.1)*$I$11+FF367/MAX(FE367+EW367+FF367, 0.1)*$J$11))/($B$13+$C$13+$F$13)</f>
        <v>0</v>
      </c>
      <c r="DJ367">
        <f>($B$13*$K$11+$C$13*$K$11+$F$13*((FE367+EW367)/MAX(FE367+EW367+FF367, 0.1)*$P$11+FF367/MAX(FE367+EW367+FF367, 0.1)*$Q$11))/($B$13+$C$13+$F$13)</f>
        <v>0</v>
      </c>
      <c r="DK367">
        <v>5.36</v>
      </c>
      <c r="DL367">
        <v>0.5</v>
      </c>
      <c r="DM367" t="s">
        <v>438</v>
      </c>
      <c r="DN367">
        <v>2</v>
      </c>
      <c r="DO367" t="b">
        <v>1</v>
      </c>
      <c r="DP367">
        <v>1759082744.214286</v>
      </c>
      <c r="DQ367">
        <v>902.276107142857</v>
      </c>
      <c r="DR367">
        <v>976.8352499999999</v>
      </c>
      <c r="DS367">
        <v>23.75578928571429</v>
      </c>
      <c r="DT367">
        <v>15.83373928571429</v>
      </c>
      <c r="DU367">
        <v>902.7850714285713</v>
      </c>
      <c r="DV367">
        <v>23.42372142857143</v>
      </c>
      <c r="DW367">
        <v>500.0065</v>
      </c>
      <c r="DX367">
        <v>90.8431392857143</v>
      </c>
      <c r="DY367">
        <v>0.06677064642857143</v>
      </c>
      <c r="DZ367">
        <v>30.28023214285714</v>
      </c>
      <c r="EA367">
        <v>30.01621785714286</v>
      </c>
      <c r="EB367">
        <v>999.9000000000002</v>
      </c>
      <c r="EC367">
        <v>0</v>
      </c>
      <c r="ED367">
        <v>0</v>
      </c>
      <c r="EE367">
        <v>9992.807142857144</v>
      </c>
      <c r="EF367">
        <v>0</v>
      </c>
      <c r="EG367">
        <v>11.13343571428572</v>
      </c>
      <c r="EH367">
        <v>-74.55918214285714</v>
      </c>
      <c r="EI367">
        <v>924.2316785714285</v>
      </c>
      <c r="EJ367">
        <v>992.5504285714286</v>
      </c>
      <c r="EK367">
        <v>7.922058214285713</v>
      </c>
      <c r="EL367">
        <v>976.8352499999999</v>
      </c>
      <c r="EM367">
        <v>15.83373928571429</v>
      </c>
      <c r="EN367">
        <v>2.158050714285714</v>
      </c>
      <c r="EO367">
        <v>1.438386071428571</v>
      </c>
      <c r="EP367">
        <v>18.65425357142857</v>
      </c>
      <c r="EQ367">
        <v>12.32845714285714</v>
      </c>
      <c r="ER367">
        <v>1999.983214285714</v>
      </c>
      <c r="ES367">
        <v>0.9800016071428572</v>
      </c>
      <c r="ET367">
        <v>0.01999869285714285</v>
      </c>
      <c r="EU367">
        <v>0</v>
      </c>
      <c r="EV367">
        <v>1020.931428571428</v>
      </c>
      <c r="EW367">
        <v>5.00078</v>
      </c>
      <c r="EX367">
        <v>19746.625</v>
      </c>
      <c r="EY367">
        <v>16379.50357142857</v>
      </c>
      <c r="EZ367">
        <v>39.22953571428571</v>
      </c>
      <c r="FA367">
        <v>40.00435714285715</v>
      </c>
      <c r="FB367">
        <v>39.36810714285713</v>
      </c>
      <c r="FC367">
        <v>39.72296428571428</v>
      </c>
      <c r="FD367">
        <v>40.39492857142857</v>
      </c>
      <c r="FE367">
        <v>1955.083214285715</v>
      </c>
      <c r="FF367">
        <v>39.9</v>
      </c>
      <c r="FG367">
        <v>0</v>
      </c>
      <c r="FH367">
        <v>1759082744</v>
      </c>
      <c r="FI367">
        <v>0</v>
      </c>
      <c r="FJ367">
        <v>1020.9488</v>
      </c>
      <c r="FK367">
        <v>6.791538448415674</v>
      </c>
      <c r="FL367">
        <v>134.4384612723608</v>
      </c>
      <c r="FM367">
        <v>19747.376</v>
      </c>
      <c r="FN367">
        <v>15</v>
      </c>
      <c r="FO367">
        <v>0</v>
      </c>
      <c r="FP367" t="s">
        <v>439</v>
      </c>
      <c r="FQ367">
        <v>1746989605.5</v>
      </c>
      <c r="FR367">
        <v>1746989593.5</v>
      </c>
      <c r="FS367">
        <v>0</v>
      </c>
      <c r="FT367">
        <v>-0.274</v>
      </c>
      <c r="FU367">
        <v>-0.002</v>
      </c>
      <c r="FV367">
        <v>2.549</v>
      </c>
      <c r="FW367">
        <v>0.129</v>
      </c>
      <c r="FX367">
        <v>420</v>
      </c>
      <c r="FY367">
        <v>17</v>
      </c>
      <c r="FZ367">
        <v>0.02</v>
      </c>
      <c r="GA367">
        <v>0.04</v>
      </c>
      <c r="GB367">
        <v>-74.34678536585366</v>
      </c>
      <c r="GC367">
        <v>-3.645763066202087</v>
      </c>
      <c r="GD367">
        <v>0.3761297671509933</v>
      </c>
      <c r="GE367">
        <v>0</v>
      </c>
      <c r="GF367">
        <v>1020.46705882353</v>
      </c>
      <c r="GG367">
        <v>8.465393423090578</v>
      </c>
      <c r="GH367">
        <v>0.9136981397909465</v>
      </c>
      <c r="GI367">
        <v>0</v>
      </c>
      <c r="GJ367">
        <v>7.921689024390245</v>
      </c>
      <c r="GK367">
        <v>0.01322404181184286</v>
      </c>
      <c r="GL367">
        <v>0.0113838158129346</v>
      </c>
      <c r="GM367">
        <v>1</v>
      </c>
      <c r="GN367">
        <v>1</v>
      </c>
      <c r="GO367">
        <v>3</v>
      </c>
      <c r="GP367" t="s">
        <v>455</v>
      </c>
      <c r="GQ367">
        <v>3.10098</v>
      </c>
      <c r="GR367">
        <v>2.72492</v>
      </c>
      <c r="GS367">
        <v>0.153837</v>
      </c>
      <c r="GT367">
        <v>0.161569</v>
      </c>
      <c r="GU367">
        <v>0.107326</v>
      </c>
      <c r="GV367">
        <v>0.0816308</v>
      </c>
      <c r="GW367">
        <v>22115.7</v>
      </c>
      <c r="GX367">
        <v>19925.8</v>
      </c>
      <c r="GY367">
        <v>26699.3</v>
      </c>
      <c r="GZ367">
        <v>23987.2</v>
      </c>
      <c r="HA367">
        <v>38139.5</v>
      </c>
      <c r="HB367">
        <v>32586.8</v>
      </c>
      <c r="HC367">
        <v>46620.6</v>
      </c>
      <c r="HD367">
        <v>37962.4</v>
      </c>
      <c r="HE367">
        <v>1.87695</v>
      </c>
      <c r="HF367">
        <v>1.86383</v>
      </c>
      <c r="HG367">
        <v>0.0772253</v>
      </c>
      <c r="HH367">
        <v>0</v>
      </c>
      <c r="HI367">
        <v>28.7611</v>
      </c>
      <c r="HJ367">
        <v>999.9</v>
      </c>
      <c r="HK367">
        <v>39.2</v>
      </c>
      <c r="HL367">
        <v>31.7</v>
      </c>
      <c r="HM367">
        <v>20.2575</v>
      </c>
      <c r="HN367">
        <v>60.7837</v>
      </c>
      <c r="HO367">
        <v>22.524</v>
      </c>
      <c r="HP367">
        <v>1</v>
      </c>
      <c r="HQ367">
        <v>0.109914</v>
      </c>
      <c r="HR367">
        <v>-0.75262</v>
      </c>
      <c r="HS367">
        <v>20.2793</v>
      </c>
      <c r="HT367">
        <v>5.21055</v>
      </c>
      <c r="HU367">
        <v>11.9798</v>
      </c>
      <c r="HV367">
        <v>4.96355</v>
      </c>
      <c r="HW367">
        <v>3.27445</v>
      </c>
      <c r="HX367">
        <v>9999</v>
      </c>
      <c r="HY367">
        <v>9999</v>
      </c>
      <c r="HZ367">
        <v>9999</v>
      </c>
      <c r="IA367">
        <v>33.7</v>
      </c>
      <c r="IB367">
        <v>1.86397</v>
      </c>
      <c r="IC367">
        <v>1.86014</v>
      </c>
      <c r="ID367">
        <v>1.85838</v>
      </c>
      <c r="IE367">
        <v>1.85975</v>
      </c>
      <c r="IF367">
        <v>1.85989</v>
      </c>
      <c r="IG367">
        <v>1.85837</v>
      </c>
      <c r="IH367">
        <v>1.85745</v>
      </c>
      <c r="II367">
        <v>1.85242</v>
      </c>
      <c r="IJ367">
        <v>0</v>
      </c>
      <c r="IK367">
        <v>0</v>
      </c>
      <c r="IL367">
        <v>0</v>
      </c>
      <c r="IM367">
        <v>0</v>
      </c>
      <c r="IN367" t="s">
        <v>441</v>
      </c>
      <c r="IO367" t="s">
        <v>442</v>
      </c>
      <c r="IP367" t="s">
        <v>443</v>
      </c>
      <c r="IQ367" t="s">
        <v>443</v>
      </c>
      <c r="IR367" t="s">
        <v>443</v>
      </c>
      <c r="IS367" t="s">
        <v>443</v>
      </c>
      <c r="IT367">
        <v>0</v>
      </c>
      <c r="IU367">
        <v>100</v>
      </c>
      <c r="IV367">
        <v>100</v>
      </c>
      <c r="IW367">
        <v>-0.481</v>
      </c>
      <c r="IX367">
        <v>0.3314</v>
      </c>
      <c r="IY367">
        <v>-0.819046093373875</v>
      </c>
      <c r="IZ367">
        <v>-0.0008311593448893811</v>
      </c>
      <c r="JA367">
        <v>1.768286430498992E-06</v>
      </c>
      <c r="JB367">
        <v>-5.176383660599935E-10</v>
      </c>
      <c r="JC367">
        <v>0.01793090377665582</v>
      </c>
      <c r="JD367">
        <v>0.002652576625932546</v>
      </c>
      <c r="JE367">
        <v>0.0004569377311329863</v>
      </c>
      <c r="JF367">
        <v>1.003524486243527E-07</v>
      </c>
      <c r="JG367">
        <v>2</v>
      </c>
      <c r="JH367">
        <v>1975</v>
      </c>
      <c r="JI367">
        <v>1</v>
      </c>
      <c r="JJ367">
        <v>26</v>
      </c>
      <c r="JK367">
        <v>201552.4</v>
      </c>
      <c r="JL367">
        <v>201552.6</v>
      </c>
      <c r="JM367">
        <v>2.30957</v>
      </c>
      <c r="JN367">
        <v>2.60864</v>
      </c>
      <c r="JO367">
        <v>1.49658</v>
      </c>
      <c r="JP367">
        <v>2.34497</v>
      </c>
      <c r="JQ367">
        <v>1.54907</v>
      </c>
      <c r="JR367">
        <v>2.4585</v>
      </c>
      <c r="JS367">
        <v>35.8477</v>
      </c>
      <c r="JT367">
        <v>24.1838</v>
      </c>
      <c r="JU367">
        <v>18</v>
      </c>
      <c r="JV367">
        <v>485.298</v>
      </c>
      <c r="JW367">
        <v>491.888</v>
      </c>
      <c r="JX367">
        <v>29.4827</v>
      </c>
      <c r="JY367">
        <v>28.7039</v>
      </c>
      <c r="JZ367">
        <v>30.0002</v>
      </c>
      <c r="KA367">
        <v>28.9049</v>
      </c>
      <c r="KB367">
        <v>28.9002</v>
      </c>
      <c r="KC367">
        <v>46.3389</v>
      </c>
      <c r="KD367">
        <v>20.2502</v>
      </c>
      <c r="KE367">
        <v>51.6544</v>
      </c>
      <c r="KF367">
        <v>29.4641</v>
      </c>
      <c r="KG367">
        <v>1022.26</v>
      </c>
      <c r="KH367">
        <v>15.9391</v>
      </c>
      <c r="KI367">
        <v>101.934</v>
      </c>
      <c r="KJ367">
        <v>91.5399</v>
      </c>
    </row>
    <row r="368" spans="1:296">
      <c r="A368">
        <v>350</v>
      </c>
      <c r="B368">
        <v>1759082757</v>
      </c>
      <c r="C368">
        <v>9673.900000095367</v>
      </c>
      <c r="D368" t="s">
        <v>1146</v>
      </c>
      <c r="E368" t="s">
        <v>1147</v>
      </c>
      <c r="F368">
        <v>5</v>
      </c>
      <c r="G368" t="s">
        <v>1025</v>
      </c>
      <c r="H368">
        <v>1759082749.5</v>
      </c>
      <c r="I368">
        <f>(J368)/1000</f>
        <v>0</v>
      </c>
      <c r="J368">
        <f>IF(DO368, AM368, AG368)</f>
        <v>0</v>
      </c>
      <c r="K368">
        <f>IF(DO368, AH368, AF368)</f>
        <v>0</v>
      </c>
      <c r="L368">
        <f>DQ368 - IF(AT368&gt;1, K368*DK368*100.0/(AV368), 0)</f>
        <v>0</v>
      </c>
      <c r="M368">
        <f>((S368-I368/2)*L368-K368)/(S368+I368/2)</f>
        <v>0</v>
      </c>
      <c r="N368">
        <f>M368*(DX368+DY368)/1000.0</f>
        <v>0</v>
      </c>
      <c r="O368">
        <f>(DQ368 - IF(AT368&gt;1, K368*DK368*100.0/(AV368), 0))*(DX368+DY368)/1000.0</f>
        <v>0</v>
      </c>
      <c r="P368">
        <f>2.0/((1/R368-1/Q368)+SIGN(R368)*SQRT((1/R368-1/Q368)*(1/R368-1/Q368) + 4*DL368/((DL368+1)*(DL368+1))*(2*1/R368*1/Q368-1/Q368*1/Q368)))</f>
        <v>0</v>
      </c>
      <c r="Q368">
        <f>IF(LEFT(DM368,1)&lt;&gt;"0",IF(LEFT(DM368,1)="1",3.0,DN368),$D$5+$E$5*(EE368*DX368/($K$5*1000))+$F$5*(EE368*DX368/($K$5*1000))*MAX(MIN(DK368,$J$5),$I$5)*MAX(MIN(DK368,$J$5),$I$5)+$G$5*MAX(MIN(DK368,$J$5),$I$5)*(EE368*DX368/($K$5*1000))+$H$5*(EE368*DX368/($K$5*1000))*(EE368*DX368/($K$5*1000)))</f>
        <v>0</v>
      </c>
      <c r="R368">
        <f>I368*(1000-(1000*0.61365*exp(17.502*V368/(240.97+V368))/(DX368+DY368)+DS368)/2)/(1000*0.61365*exp(17.502*V368/(240.97+V368))/(DX368+DY368)-DS368)</f>
        <v>0</v>
      </c>
      <c r="S368">
        <f>1/((DL368+1)/(P368/1.6)+1/(Q368/1.37)) + DL368/((DL368+1)/(P368/1.6) + DL368/(Q368/1.37))</f>
        <v>0</v>
      </c>
      <c r="T368">
        <f>(DG368*DJ368)</f>
        <v>0</v>
      </c>
      <c r="U368">
        <f>(DZ368+(T368+2*0.95*5.67E-8*(((DZ368+$B$9)+273)^4-(DZ368+273)^4)-44100*I368)/(1.84*29.3*Q368+8*0.95*5.67E-8*(DZ368+273)^3))</f>
        <v>0</v>
      </c>
      <c r="V368">
        <f>($C$9*EA368+$D$9*EB368+$E$9*U368)</f>
        <v>0</v>
      </c>
      <c r="W368">
        <f>0.61365*exp(17.502*V368/(240.97+V368))</f>
        <v>0</v>
      </c>
      <c r="X368">
        <f>(Y368/Z368*100)</f>
        <v>0</v>
      </c>
      <c r="Y368">
        <f>DS368*(DX368+DY368)/1000</f>
        <v>0</v>
      </c>
      <c r="Z368">
        <f>0.61365*exp(17.502*DZ368/(240.97+DZ368))</f>
        <v>0</v>
      </c>
      <c r="AA368">
        <f>(W368-DS368*(DX368+DY368)/1000)</f>
        <v>0</v>
      </c>
      <c r="AB368">
        <f>(-I368*44100)</f>
        <v>0</v>
      </c>
      <c r="AC368">
        <f>2*29.3*Q368*0.92*(DZ368-V368)</f>
        <v>0</v>
      </c>
      <c r="AD368">
        <f>2*0.95*5.67E-8*(((DZ368+$B$9)+273)^4-(V368+273)^4)</f>
        <v>0</v>
      </c>
      <c r="AE368">
        <f>T368+AD368+AB368+AC368</f>
        <v>0</v>
      </c>
      <c r="AF368">
        <f>DW368*AT368*(DR368-DQ368*(1000-AT368*DT368)/(1000-AT368*DS368))/(100*DK368)</f>
        <v>0</v>
      </c>
      <c r="AG368">
        <f>1000*DW368*AT368*(DS368-DT368)/(100*DK368*(1000-AT368*DS368))</f>
        <v>0</v>
      </c>
      <c r="AH368">
        <f>(AI368 - AJ368 - DX368*1E3/(8.314*(DZ368+273.15)) * AL368/DW368 * AK368) * DW368/(100*DK368) * (1000 - DT368)/1000</f>
        <v>0</v>
      </c>
      <c r="AI368">
        <v>1025.701275308155</v>
      </c>
      <c r="AJ368">
        <v>965.8194727272725</v>
      </c>
      <c r="AK368">
        <v>3.372658904766182</v>
      </c>
      <c r="AL368">
        <v>65.0844976434511</v>
      </c>
      <c r="AM368">
        <f>(AO368 - AN368 + DX368*1E3/(8.314*(DZ368+273.15)) * AQ368/DW368 * AP368) * DW368/(100*DK368) * 1000/(1000 - AO368)</f>
        <v>0</v>
      </c>
      <c r="AN368">
        <v>15.86267970666667</v>
      </c>
      <c r="AO368">
        <v>23.72055878787878</v>
      </c>
      <c r="AP368">
        <v>-0.0001939797979817749</v>
      </c>
      <c r="AQ368">
        <v>105.27</v>
      </c>
      <c r="AR368">
        <v>0</v>
      </c>
      <c r="AS368">
        <v>0</v>
      </c>
      <c r="AT368">
        <f>IF(AR368*$H$15&gt;=AV368,1.0,(AV368/(AV368-AR368*$H$15)))</f>
        <v>0</v>
      </c>
      <c r="AU368">
        <f>(AT368-1)*100</f>
        <v>0</v>
      </c>
      <c r="AV368">
        <f>MAX(0,($B$15+$C$15*EE368)/(1+$D$15*EE368)*DX368/(DZ368+273)*$E$15)</f>
        <v>0</v>
      </c>
      <c r="AW368" t="s">
        <v>437</v>
      </c>
      <c r="AX368" t="s">
        <v>437</v>
      </c>
      <c r="AY368">
        <v>0</v>
      </c>
      <c r="AZ368">
        <v>0</v>
      </c>
      <c r="BA368">
        <f>1-AY368/AZ368</f>
        <v>0</v>
      </c>
      <c r="BB368">
        <v>0</v>
      </c>
      <c r="BC368" t="s">
        <v>437</v>
      </c>
      <c r="BD368" t="s">
        <v>437</v>
      </c>
      <c r="BE368">
        <v>0</v>
      </c>
      <c r="BF368">
        <v>0</v>
      </c>
      <c r="BG368">
        <f>1-BE368/BF368</f>
        <v>0</v>
      </c>
      <c r="BH368">
        <v>0.5</v>
      </c>
      <c r="BI368">
        <f>DH368</f>
        <v>0</v>
      </c>
      <c r="BJ368">
        <f>K368</f>
        <v>0</v>
      </c>
      <c r="BK368">
        <f>BG368*BH368*BI368</f>
        <v>0</v>
      </c>
      <c r="BL368">
        <f>(BJ368-BB368)/BI368</f>
        <v>0</v>
      </c>
      <c r="BM368">
        <f>(AZ368-BF368)/BF368</f>
        <v>0</v>
      </c>
      <c r="BN368">
        <f>AY368/(BA368+AY368/BF368)</f>
        <v>0</v>
      </c>
      <c r="BO368" t="s">
        <v>437</v>
      </c>
      <c r="BP368">
        <v>0</v>
      </c>
      <c r="BQ368">
        <f>IF(BP368&lt;&gt;0, BP368, BN368)</f>
        <v>0</v>
      </c>
      <c r="BR368">
        <f>1-BQ368/BF368</f>
        <v>0</v>
      </c>
      <c r="BS368">
        <f>(BF368-BE368)/(BF368-BQ368)</f>
        <v>0</v>
      </c>
      <c r="BT368">
        <f>(AZ368-BF368)/(AZ368-BQ368)</f>
        <v>0</v>
      </c>
      <c r="BU368">
        <f>(BF368-BE368)/(BF368-AY368)</f>
        <v>0</v>
      </c>
      <c r="BV368">
        <f>(AZ368-BF368)/(AZ368-AY368)</f>
        <v>0</v>
      </c>
      <c r="BW368">
        <f>(BS368*BQ368/BE368)</f>
        <v>0</v>
      </c>
      <c r="BX368">
        <f>(1-BW368)</f>
        <v>0</v>
      </c>
      <c r="DG368">
        <f>$B$13*EF368+$C$13*EG368+$F$13*ER368*(1-EU368)</f>
        <v>0</v>
      </c>
      <c r="DH368">
        <f>DG368*DI368</f>
        <v>0</v>
      </c>
      <c r="DI368">
        <f>($B$13*$D$11+$C$13*$D$11+$F$13*((FE368+EW368)/MAX(FE368+EW368+FF368, 0.1)*$I$11+FF368/MAX(FE368+EW368+FF368, 0.1)*$J$11))/($B$13+$C$13+$F$13)</f>
        <v>0</v>
      </c>
      <c r="DJ368">
        <f>($B$13*$K$11+$C$13*$K$11+$F$13*((FE368+EW368)/MAX(FE368+EW368+FF368, 0.1)*$P$11+FF368/MAX(FE368+EW368+FF368, 0.1)*$Q$11))/($B$13+$C$13+$F$13)</f>
        <v>0</v>
      </c>
      <c r="DK368">
        <v>5.36</v>
      </c>
      <c r="DL368">
        <v>0.5</v>
      </c>
      <c r="DM368" t="s">
        <v>438</v>
      </c>
      <c r="DN368">
        <v>2</v>
      </c>
      <c r="DO368" t="b">
        <v>1</v>
      </c>
      <c r="DP368">
        <v>1759082749.5</v>
      </c>
      <c r="DQ368">
        <v>919.755037037037</v>
      </c>
      <c r="DR368">
        <v>994.5620740740741</v>
      </c>
      <c r="DS368">
        <v>23.73694444444445</v>
      </c>
      <c r="DT368">
        <v>15.83357037037037</v>
      </c>
      <c r="DU368">
        <v>920.2448148148148</v>
      </c>
      <c r="DV368">
        <v>23.40531481481482</v>
      </c>
      <c r="DW368">
        <v>499.98</v>
      </c>
      <c r="DX368">
        <v>90.84337037037038</v>
      </c>
      <c r="DY368">
        <v>0.06685658148148148</v>
      </c>
      <c r="DZ368">
        <v>30.28254444444445</v>
      </c>
      <c r="EA368">
        <v>30.01781481481482</v>
      </c>
      <c r="EB368">
        <v>999.9000000000001</v>
      </c>
      <c r="EC368">
        <v>0</v>
      </c>
      <c r="ED368">
        <v>0</v>
      </c>
      <c r="EE368">
        <v>9992.675925925925</v>
      </c>
      <c r="EF368">
        <v>0</v>
      </c>
      <c r="EG368">
        <v>11.13595555555556</v>
      </c>
      <c r="EH368">
        <v>-74.80763703703704</v>
      </c>
      <c r="EI368">
        <v>942.1178148148147</v>
      </c>
      <c r="EJ368">
        <v>1010.563074074074</v>
      </c>
      <c r="EK368">
        <v>7.903368148148148</v>
      </c>
      <c r="EL368">
        <v>994.5620740740741</v>
      </c>
      <c r="EM368">
        <v>15.83357037037037</v>
      </c>
      <c r="EN368">
        <v>2.156343703703703</v>
      </c>
      <c r="EO368">
        <v>1.438375185185186</v>
      </c>
      <c r="EP368">
        <v>18.64161111111111</v>
      </c>
      <c r="EQ368">
        <v>12.32834814814815</v>
      </c>
      <c r="ER368">
        <v>2000.002222222222</v>
      </c>
      <c r="ES368">
        <v>0.9800017777777776</v>
      </c>
      <c r="ET368">
        <v>0.01999852222222222</v>
      </c>
      <c r="EU368">
        <v>0</v>
      </c>
      <c r="EV368">
        <v>1021.401111111111</v>
      </c>
      <c r="EW368">
        <v>5.00078</v>
      </c>
      <c r="EX368">
        <v>19756.7037037037</v>
      </c>
      <c r="EY368">
        <v>16379.65925925926</v>
      </c>
      <c r="EZ368">
        <v>39.20329629629629</v>
      </c>
      <c r="FA368">
        <v>40.00911111111112</v>
      </c>
      <c r="FB368">
        <v>39.37474074074074</v>
      </c>
      <c r="FC368">
        <v>39.74281481481481</v>
      </c>
      <c r="FD368">
        <v>40.37248148148148</v>
      </c>
      <c r="FE368">
        <v>1955.102222222222</v>
      </c>
      <c r="FF368">
        <v>39.9</v>
      </c>
      <c r="FG368">
        <v>0</v>
      </c>
      <c r="FH368">
        <v>1759082749.4</v>
      </c>
      <c r="FI368">
        <v>0</v>
      </c>
      <c r="FJ368">
        <v>1021.363461538462</v>
      </c>
      <c r="FK368">
        <v>2.054358971821568</v>
      </c>
      <c r="FL368">
        <v>86.29743577978036</v>
      </c>
      <c r="FM368">
        <v>19756.73076923077</v>
      </c>
      <c r="FN368">
        <v>15</v>
      </c>
      <c r="FO368">
        <v>0</v>
      </c>
      <c r="FP368" t="s">
        <v>439</v>
      </c>
      <c r="FQ368">
        <v>1746989605.5</v>
      </c>
      <c r="FR368">
        <v>1746989593.5</v>
      </c>
      <c r="FS368">
        <v>0</v>
      </c>
      <c r="FT368">
        <v>-0.274</v>
      </c>
      <c r="FU368">
        <v>-0.002</v>
      </c>
      <c r="FV368">
        <v>2.549</v>
      </c>
      <c r="FW368">
        <v>0.129</v>
      </c>
      <c r="FX368">
        <v>420</v>
      </c>
      <c r="FY368">
        <v>17</v>
      </c>
      <c r="FZ368">
        <v>0.02</v>
      </c>
      <c r="GA368">
        <v>0.04</v>
      </c>
      <c r="GB368">
        <v>-74.6748525</v>
      </c>
      <c r="GC368">
        <v>-2.832534709193046</v>
      </c>
      <c r="GD368">
        <v>0.2905566545335857</v>
      </c>
      <c r="GE368">
        <v>0</v>
      </c>
      <c r="GF368">
        <v>1021.064411764706</v>
      </c>
      <c r="GG368">
        <v>4.731703594700357</v>
      </c>
      <c r="GH368">
        <v>0.5982582128758027</v>
      </c>
      <c r="GI368">
        <v>0</v>
      </c>
      <c r="GJ368">
        <v>7.908620999999999</v>
      </c>
      <c r="GK368">
        <v>-0.2238914071294774</v>
      </c>
      <c r="GL368">
        <v>0.02787654110538105</v>
      </c>
      <c r="GM368">
        <v>0</v>
      </c>
      <c r="GN368">
        <v>0</v>
      </c>
      <c r="GO368">
        <v>3</v>
      </c>
      <c r="GP368" t="s">
        <v>458</v>
      </c>
      <c r="GQ368">
        <v>3.10098</v>
      </c>
      <c r="GR368">
        <v>2.72506</v>
      </c>
      <c r="GS368">
        <v>0.155599</v>
      </c>
      <c r="GT368">
        <v>0.16327</v>
      </c>
      <c r="GU368">
        <v>0.107305</v>
      </c>
      <c r="GV368">
        <v>0.08176219999999999</v>
      </c>
      <c r="GW368">
        <v>22069.7</v>
      </c>
      <c r="GX368">
        <v>19885.3</v>
      </c>
      <c r="GY368">
        <v>26699.3</v>
      </c>
      <c r="GZ368">
        <v>23987.1</v>
      </c>
      <c r="HA368">
        <v>38140.3</v>
      </c>
      <c r="HB368">
        <v>32582.4</v>
      </c>
      <c r="HC368">
        <v>46620.1</v>
      </c>
      <c r="HD368">
        <v>37962.6</v>
      </c>
      <c r="HE368">
        <v>1.87665</v>
      </c>
      <c r="HF368">
        <v>1.8643</v>
      </c>
      <c r="HG368">
        <v>0.077121</v>
      </c>
      <c r="HH368">
        <v>0</v>
      </c>
      <c r="HI368">
        <v>28.7647</v>
      </c>
      <c r="HJ368">
        <v>999.9</v>
      </c>
      <c r="HK368">
        <v>39.2</v>
      </c>
      <c r="HL368">
        <v>31.7</v>
      </c>
      <c r="HM368">
        <v>20.259</v>
      </c>
      <c r="HN368">
        <v>61.0937</v>
      </c>
      <c r="HO368">
        <v>22.3638</v>
      </c>
      <c r="HP368">
        <v>1</v>
      </c>
      <c r="HQ368">
        <v>0.11</v>
      </c>
      <c r="HR368">
        <v>-0.736059</v>
      </c>
      <c r="HS368">
        <v>20.2793</v>
      </c>
      <c r="HT368">
        <v>5.20995</v>
      </c>
      <c r="HU368">
        <v>11.9798</v>
      </c>
      <c r="HV368">
        <v>4.9633</v>
      </c>
      <c r="HW368">
        <v>3.2744</v>
      </c>
      <c r="HX368">
        <v>9999</v>
      </c>
      <c r="HY368">
        <v>9999</v>
      </c>
      <c r="HZ368">
        <v>9999</v>
      </c>
      <c r="IA368">
        <v>33.7</v>
      </c>
      <c r="IB368">
        <v>1.86396</v>
      </c>
      <c r="IC368">
        <v>1.86014</v>
      </c>
      <c r="ID368">
        <v>1.85838</v>
      </c>
      <c r="IE368">
        <v>1.85975</v>
      </c>
      <c r="IF368">
        <v>1.85989</v>
      </c>
      <c r="IG368">
        <v>1.85837</v>
      </c>
      <c r="IH368">
        <v>1.85745</v>
      </c>
      <c r="II368">
        <v>1.85242</v>
      </c>
      <c r="IJ368">
        <v>0</v>
      </c>
      <c r="IK368">
        <v>0</v>
      </c>
      <c r="IL368">
        <v>0</v>
      </c>
      <c r="IM368">
        <v>0</v>
      </c>
      <c r="IN368" t="s">
        <v>441</v>
      </c>
      <c r="IO368" t="s">
        <v>442</v>
      </c>
      <c r="IP368" t="s">
        <v>443</v>
      </c>
      <c r="IQ368" t="s">
        <v>443</v>
      </c>
      <c r="IR368" t="s">
        <v>443</v>
      </c>
      <c r="IS368" t="s">
        <v>443</v>
      </c>
      <c r="IT368">
        <v>0</v>
      </c>
      <c r="IU368">
        <v>100</v>
      </c>
      <c r="IV368">
        <v>100</v>
      </c>
      <c r="IW368">
        <v>-0.462</v>
      </c>
      <c r="IX368">
        <v>0.3312</v>
      </c>
      <c r="IY368">
        <v>-0.819046093373875</v>
      </c>
      <c r="IZ368">
        <v>-0.0008311593448893811</v>
      </c>
      <c r="JA368">
        <v>1.768286430498992E-06</v>
      </c>
      <c r="JB368">
        <v>-5.176383660599935E-10</v>
      </c>
      <c r="JC368">
        <v>0.01793090377665582</v>
      </c>
      <c r="JD368">
        <v>0.002652576625932546</v>
      </c>
      <c r="JE368">
        <v>0.0004569377311329863</v>
      </c>
      <c r="JF368">
        <v>1.003524486243527E-07</v>
      </c>
      <c r="JG368">
        <v>2</v>
      </c>
      <c r="JH368">
        <v>1975</v>
      </c>
      <c r="JI368">
        <v>1</v>
      </c>
      <c r="JJ368">
        <v>26</v>
      </c>
      <c r="JK368">
        <v>201552.5</v>
      </c>
      <c r="JL368">
        <v>201552.7</v>
      </c>
      <c r="JM368">
        <v>2.33643</v>
      </c>
      <c r="JN368">
        <v>2.62329</v>
      </c>
      <c r="JO368">
        <v>1.49658</v>
      </c>
      <c r="JP368">
        <v>2.34497</v>
      </c>
      <c r="JQ368">
        <v>1.54907</v>
      </c>
      <c r="JR368">
        <v>2.36694</v>
      </c>
      <c r="JS368">
        <v>35.8477</v>
      </c>
      <c r="JT368">
        <v>24.1751</v>
      </c>
      <c r="JU368">
        <v>18</v>
      </c>
      <c r="JV368">
        <v>485.137</v>
      </c>
      <c r="JW368">
        <v>492.211</v>
      </c>
      <c r="JX368">
        <v>29.4663</v>
      </c>
      <c r="JY368">
        <v>28.7064</v>
      </c>
      <c r="JZ368">
        <v>30.0002</v>
      </c>
      <c r="KA368">
        <v>28.9066</v>
      </c>
      <c r="KB368">
        <v>28.9015</v>
      </c>
      <c r="KC368">
        <v>46.9981</v>
      </c>
      <c r="KD368">
        <v>19.9677</v>
      </c>
      <c r="KE368">
        <v>51.6544</v>
      </c>
      <c r="KF368">
        <v>29.4438</v>
      </c>
      <c r="KG368">
        <v>1042.3</v>
      </c>
      <c r="KH368">
        <v>15.9658</v>
      </c>
      <c r="KI368">
        <v>101.933</v>
      </c>
      <c r="KJ368">
        <v>91.54000000000001</v>
      </c>
    </row>
    <row r="369" spans="1:296">
      <c r="A369">
        <v>351</v>
      </c>
      <c r="B369">
        <v>1759082762</v>
      </c>
      <c r="C369">
        <v>9678.900000095367</v>
      </c>
      <c r="D369" t="s">
        <v>1148</v>
      </c>
      <c r="E369" t="s">
        <v>1149</v>
      </c>
      <c r="F369">
        <v>5</v>
      </c>
      <c r="G369" t="s">
        <v>1025</v>
      </c>
      <c r="H369">
        <v>1759082754.214286</v>
      </c>
      <c r="I369">
        <f>(J369)/1000</f>
        <v>0</v>
      </c>
      <c r="J369">
        <f>IF(DO369, AM369, AG369)</f>
        <v>0</v>
      </c>
      <c r="K369">
        <f>IF(DO369, AH369, AF369)</f>
        <v>0</v>
      </c>
      <c r="L369">
        <f>DQ369 - IF(AT369&gt;1, K369*DK369*100.0/(AV369), 0)</f>
        <v>0</v>
      </c>
      <c r="M369">
        <f>((S369-I369/2)*L369-K369)/(S369+I369/2)</f>
        <v>0</v>
      </c>
      <c r="N369">
        <f>M369*(DX369+DY369)/1000.0</f>
        <v>0</v>
      </c>
      <c r="O369">
        <f>(DQ369 - IF(AT369&gt;1, K369*DK369*100.0/(AV369), 0))*(DX369+DY369)/1000.0</f>
        <v>0</v>
      </c>
      <c r="P369">
        <f>2.0/((1/R369-1/Q369)+SIGN(R369)*SQRT((1/R369-1/Q369)*(1/R369-1/Q369) + 4*DL369/((DL369+1)*(DL369+1))*(2*1/R369*1/Q369-1/Q369*1/Q369)))</f>
        <v>0</v>
      </c>
      <c r="Q369">
        <f>IF(LEFT(DM369,1)&lt;&gt;"0",IF(LEFT(DM369,1)="1",3.0,DN369),$D$5+$E$5*(EE369*DX369/($K$5*1000))+$F$5*(EE369*DX369/($K$5*1000))*MAX(MIN(DK369,$J$5),$I$5)*MAX(MIN(DK369,$J$5),$I$5)+$G$5*MAX(MIN(DK369,$J$5),$I$5)*(EE369*DX369/($K$5*1000))+$H$5*(EE369*DX369/($K$5*1000))*(EE369*DX369/($K$5*1000)))</f>
        <v>0</v>
      </c>
      <c r="R369">
        <f>I369*(1000-(1000*0.61365*exp(17.502*V369/(240.97+V369))/(DX369+DY369)+DS369)/2)/(1000*0.61365*exp(17.502*V369/(240.97+V369))/(DX369+DY369)-DS369)</f>
        <v>0</v>
      </c>
      <c r="S369">
        <f>1/((DL369+1)/(P369/1.6)+1/(Q369/1.37)) + DL369/((DL369+1)/(P369/1.6) + DL369/(Q369/1.37))</f>
        <v>0</v>
      </c>
      <c r="T369">
        <f>(DG369*DJ369)</f>
        <v>0</v>
      </c>
      <c r="U369">
        <f>(DZ369+(T369+2*0.95*5.67E-8*(((DZ369+$B$9)+273)^4-(DZ369+273)^4)-44100*I369)/(1.84*29.3*Q369+8*0.95*5.67E-8*(DZ369+273)^3))</f>
        <v>0</v>
      </c>
      <c r="V369">
        <f>($C$9*EA369+$D$9*EB369+$E$9*U369)</f>
        <v>0</v>
      </c>
      <c r="W369">
        <f>0.61365*exp(17.502*V369/(240.97+V369))</f>
        <v>0</v>
      </c>
      <c r="X369">
        <f>(Y369/Z369*100)</f>
        <v>0</v>
      </c>
      <c r="Y369">
        <f>DS369*(DX369+DY369)/1000</f>
        <v>0</v>
      </c>
      <c r="Z369">
        <f>0.61365*exp(17.502*DZ369/(240.97+DZ369))</f>
        <v>0</v>
      </c>
      <c r="AA369">
        <f>(W369-DS369*(DX369+DY369)/1000)</f>
        <v>0</v>
      </c>
      <c r="AB369">
        <f>(-I369*44100)</f>
        <v>0</v>
      </c>
      <c r="AC369">
        <f>2*29.3*Q369*0.92*(DZ369-V369)</f>
        <v>0</v>
      </c>
      <c r="AD369">
        <f>2*0.95*5.67E-8*(((DZ369+$B$9)+273)^4-(V369+273)^4)</f>
        <v>0</v>
      </c>
      <c r="AE369">
        <f>T369+AD369+AB369+AC369</f>
        <v>0</v>
      </c>
      <c r="AF369">
        <f>DW369*AT369*(DR369-DQ369*(1000-AT369*DT369)/(1000-AT369*DS369))/(100*DK369)</f>
        <v>0</v>
      </c>
      <c r="AG369">
        <f>1000*DW369*AT369*(DS369-DT369)/(100*DK369*(1000-AT369*DS369))</f>
        <v>0</v>
      </c>
      <c r="AH369">
        <f>(AI369 - AJ369 - DX369*1E3/(8.314*(DZ369+273.15)) * AL369/DW369 * AK369) * DW369/(100*DK369) * (1000 - DT369)/1000</f>
        <v>0</v>
      </c>
      <c r="AI369">
        <v>1042.599332197318</v>
      </c>
      <c r="AJ369">
        <v>982.5689212121205</v>
      </c>
      <c r="AK369">
        <v>3.341877496850278</v>
      </c>
      <c r="AL369">
        <v>65.0844976434511</v>
      </c>
      <c r="AM369">
        <f>(AO369 - AN369 + DX369*1E3/(8.314*(DZ369+273.15)) * AQ369/DW369 * AP369) * DW369/(100*DK369) * 1000/(1000 - AO369)</f>
        <v>0</v>
      </c>
      <c r="AN369">
        <v>15.92345949333334</v>
      </c>
      <c r="AO369">
        <v>23.72655696969697</v>
      </c>
      <c r="AP369">
        <v>0.0004569474335188529</v>
      </c>
      <c r="AQ369">
        <v>105.27</v>
      </c>
      <c r="AR369">
        <v>0</v>
      </c>
      <c r="AS369">
        <v>0</v>
      </c>
      <c r="AT369">
        <f>IF(AR369*$H$15&gt;=AV369,1.0,(AV369/(AV369-AR369*$H$15)))</f>
        <v>0</v>
      </c>
      <c r="AU369">
        <f>(AT369-1)*100</f>
        <v>0</v>
      </c>
      <c r="AV369">
        <f>MAX(0,($B$15+$C$15*EE369)/(1+$D$15*EE369)*DX369/(DZ369+273)*$E$15)</f>
        <v>0</v>
      </c>
      <c r="AW369" t="s">
        <v>437</v>
      </c>
      <c r="AX369" t="s">
        <v>437</v>
      </c>
      <c r="AY369">
        <v>0</v>
      </c>
      <c r="AZ369">
        <v>0</v>
      </c>
      <c r="BA369">
        <f>1-AY369/AZ369</f>
        <v>0</v>
      </c>
      <c r="BB369">
        <v>0</v>
      </c>
      <c r="BC369" t="s">
        <v>437</v>
      </c>
      <c r="BD369" t="s">
        <v>437</v>
      </c>
      <c r="BE369">
        <v>0</v>
      </c>
      <c r="BF369">
        <v>0</v>
      </c>
      <c r="BG369">
        <f>1-BE369/BF369</f>
        <v>0</v>
      </c>
      <c r="BH369">
        <v>0.5</v>
      </c>
      <c r="BI369">
        <f>DH369</f>
        <v>0</v>
      </c>
      <c r="BJ369">
        <f>K369</f>
        <v>0</v>
      </c>
      <c r="BK369">
        <f>BG369*BH369*BI369</f>
        <v>0</v>
      </c>
      <c r="BL369">
        <f>(BJ369-BB369)/BI369</f>
        <v>0</v>
      </c>
      <c r="BM369">
        <f>(AZ369-BF369)/BF369</f>
        <v>0</v>
      </c>
      <c r="BN369">
        <f>AY369/(BA369+AY369/BF369)</f>
        <v>0</v>
      </c>
      <c r="BO369" t="s">
        <v>437</v>
      </c>
      <c r="BP369">
        <v>0</v>
      </c>
      <c r="BQ369">
        <f>IF(BP369&lt;&gt;0, BP369, BN369)</f>
        <v>0</v>
      </c>
      <c r="BR369">
        <f>1-BQ369/BF369</f>
        <v>0</v>
      </c>
      <c r="BS369">
        <f>(BF369-BE369)/(BF369-BQ369)</f>
        <v>0</v>
      </c>
      <c r="BT369">
        <f>(AZ369-BF369)/(AZ369-BQ369)</f>
        <v>0</v>
      </c>
      <c r="BU369">
        <f>(BF369-BE369)/(BF369-AY369)</f>
        <v>0</v>
      </c>
      <c r="BV369">
        <f>(AZ369-BF369)/(AZ369-AY369)</f>
        <v>0</v>
      </c>
      <c r="BW369">
        <f>(BS369*BQ369/BE369)</f>
        <v>0</v>
      </c>
      <c r="BX369">
        <f>(1-BW369)</f>
        <v>0</v>
      </c>
      <c r="DG369">
        <f>$B$13*EF369+$C$13*EG369+$F$13*ER369*(1-EU369)</f>
        <v>0</v>
      </c>
      <c r="DH369">
        <f>DG369*DI369</f>
        <v>0</v>
      </c>
      <c r="DI369">
        <f>($B$13*$D$11+$C$13*$D$11+$F$13*((FE369+EW369)/MAX(FE369+EW369+FF369, 0.1)*$I$11+FF369/MAX(FE369+EW369+FF369, 0.1)*$J$11))/($B$13+$C$13+$F$13)</f>
        <v>0</v>
      </c>
      <c r="DJ369">
        <f>($B$13*$K$11+$C$13*$K$11+$F$13*((FE369+EW369)/MAX(FE369+EW369+FF369, 0.1)*$P$11+FF369/MAX(FE369+EW369+FF369, 0.1)*$Q$11))/($B$13+$C$13+$F$13)</f>
        <v>0</v>
      </c>
      <c r="DK369">
        <v>5.36</v>
      </c>
      <c r="DL369">
        <v>0.5</v>
      </c>
      <c r="DM369" t="s">
        <v>438</v>
      </c>
      <c r="DN369">
        <v>2</v>
      </c>
      <c r="DO369" t="b">
        <v>1</v>
      </c>
      <c r="DP369">
        <v>1759082754.214286</v>
      </c>
      <c r="DQ369">
        <v>935.3264642857142</v>
      </c>
      <c r="DR369">
        <v>1010.329071428572</v>
      </c>
      <c r="DS369">
        <v>23.72638928571428</v>
      </c>
      <c r="DT369">
        <v>15.86315714285714</v>
      </c>
      <c r="DU369">
        <v>935.7991071428572</v>
      </c>
      <c r="DV369">
        <v>23.39501071428571</v>
      </c>
      <c r="DW369">
        <v>499.9916785714286</v>
      </c>
      <c r="DX369">
        <v>90.84282142857145</v>
      </c>
      <c r="DY369">
        <v>0.06685641071428571</v>
      </c>
      <c r="DZ369">
        <v>30.28336071428571</v>
      </c>
      <c r="EA369">
        <v>30.01914642857143</v>
      </c>
      <c r="EB369">
        <v>999.9000000000002</v>
      </c>
      <c r="EC369">
        <v>0</v>
      </c>
      <c r="ED369">
        <v>0</v>
      </c>
      <c r="EE369">
        <v>9997.092857142856</v>
      </c>
      <c r="EF369">
        <v>0</v>
      </c>
      <c r="EG369">
        <v>11.141</v>
      </c>
      <c r="EH369">
        <v>-75.00300714285713</v>
      </c>
      <c r="EI369">
        <v>958.0576785714285</v>
      </c>
      <c r="EJ369">
        <v>1026.614642857143</v>
      </c>
      <c r="EK369">
        <v>7.863219285714285</v>
      </c>
      <c r="EL369">
        <v>1010.329071428572</v>
      </c>
      <c r="EM369">
        <v>15.86315714285714</v>
      </c>
      <c r="EN369">
        <v>2.155370714285714</v>
      </c>
      <c r="EO369">
        <v>1.441054285714286</v>
      </c>
      <c r="EP369">
        <v>18.63440714285714</v>
      </c>
      <c r="EQ369">
        <v>12.35663214285714</v>
      </c>
      <c r="ER369">
        <v>1999.970357142857</v>
      </c>
      <c r="ES369">
        <v>0.9800015</v>
      </c>
      <c r="ET369">
        <v>0.01999879999999999</v>
      </c>
      <c r="EU369">
        <v>0</v>
      </c>
      <c r="EV369">
        <v>1021.616071428571</v>
      </c>
      <c r="EW369">
        <v>5.00078</v>
      </c>
      <c r="EX369">
        <v>19760.90357142857</v>
      </c>
      <c r="EY369">
        <v>16379.40357142857</v>
      </c>
      <c r="EZ369">
        <v>39.20946428571428</v>
      </c>
      <c r="FA369">
        <v>40.00435714285715</v>
      </c>
      <c r="FB369">
        <v>39.35903571428571</v>
      </c>
      <c r="FC369">
        <v>39.73414285714286</v>
      </c>
      <c r="FD369">
        <v>40.35692857142856</v>
      </c>
      <c r="FE369">
        <v>1955.070357142857</v>
      </c>
      <c r="FF369">
        <v>39.9</v>
      </c>
      <c r="FG369">
        <v>0</v>
      </c>
      <c r="FH369">
        <v>1759082754.2</v>
      </c>
      <c r="FI369">
        <v>0</v>
      </c>
      <c r="FJ369">
        <v>1021.582307692307</v>
      </c>
      <c r="FK369">
        <v>2.707008547304743</v>
      </c>
      <c r="FL369">
        <v>29.2341880577982</v>
      </c>
      <c r="FM369">
        <v>19761.16538461539</v>
      </c>
      <c r="FN369">
        <v>15</v>
      </c>
      <c r="FO369">
        <v>0</v>
      </c>
      <c r="FP369" t="s">
        <v>439</v>
      </c>
      <c r="FQ369">
        <v>1746989605.5</v>
      </c>
      <c r="FR369">
        <v>1746989593.5</v>
      </c>
      <c r="FS369">
        <v>0</v>
      </c>
      <c r="FT369">
        <v>-0.274</v>
      </c>
      <c r="FU369">
        <v>-0.002</v>
      </c>
      <c r="FV369">
        <v>2.549</v>
      </c>
      <c r="FW369">
        <v>0.129</v>
      </c>
      <c r="FX369">
        <v>420</v>
      </c>
      <c r="FY369">
        <v>17</v>
      </c>
      <c r="FZ369">
        <v>0.02</v>
      </c>
      <c r="GA369">
        <v>0.04</v>
      </c>
      <c r="GB369">
        <v>-74.85181</v>
      </c>
      <c r="GC369">
        <v>-2.357806378986961</v>
      </c>
      <c r="GD369">
        <v>0.2465265987677592</v>
      </c>
      <c r="GE369">
        <v>0</v>
      </c>
      <c r="GF369">
        <v>1021.381764705882</v>
      </c>
      <c r="GG369">
        <v>3.291367456455347</v>
      </c>
      <c r="GH369">
        <v>0.4784562835044783</v>
      </c>
      <c r="GI369">
        <v>0</v>
      </c>
      <c r="GJ369">
        <v>7.888632250000001</v>
      </c>
      <c r="GK369">
        <v>-0.4621162851782629</v>
      </c>
      <c r="GL369">
        <v>0.04583504257047764</v>
      </c>
      <c r="GM369">
        <v>0</v>
      </c>
      <c r="GN369">
        <v>0</v>
      </c>
      <c r="GO369">
        <v>3</v>
      </c>
      <c r="GP369" t="s">
        <v>458</v>
      </c>
      <c r="GQ369">
        <v>3.10094</v>
      </c>
      <c r="GR369">
        <v>2.72514</v>
      </c>
      <c r="GS369">
        <v>0.15733</v>
      </c>
      <c r="GT369">
        <v>0.164981</v>
      </c>
      <c r="GU369">
        <v>0.107331</v>
      </c>
      <c r="GV369">
        <v>0.0819762</v>
      </c>
      <c r="GW369">
        <v>22024.3</v>
      </c>
      <c r="GX369">
        <v>19844.6</v>
      </c>
      <c r="GY369">
        <v>26699.1</v>
      </c>
      <c r="GZ369">
        <v>23987</v>
      </c>
      <c r="HA369">
        <v>38139.1</v>
      </c>
      <c r="HB369">
        <v>32574.8</v>
      </c>
      <c r="HC369">
        <v>46619.8</v>
      </c>
      <c r="HD369">
        <v>37962.4</v>
      </c>
      <c r="HE369">
        <v>1.87685</v>
      </c>
      <c r="HF369">
        <v>1.86408</v>
      </c>
      <c r="HG369">
        <v>0.07713589999999999</v>
      </c>
      <c r="HH369">
        <v>0</v>
      </c>
      <c r="HI369">
        <v>28.7685</v>
      </c>
      <c r="HJ369">
        <v>999.9</v>
      </c>
      <c r="HK369">
        <v>39.2</v>
      </c>
      <c r="HL369">
        <v>31.7</v>
      </c>
      <c r="HM369">
        <v>20.2591</v>
      </c>
      <c r="HN369">
        <v>61.1937</v>
      </c>
      <c r="HO369">
        <v>22.5361</v>
      </c>
      <c r="HP369">
        <v>1</v>
      </c>
      <c r="HQ369">
        <v>0.110132</v>
      </c>
      <c r="HR369">
        <v>-0.714379</v>
      </c>
      <c r="HS369">
        <v>20.2792</v>
      </c>
      <c r="HT369">
        <v>5.21085</v>
      </c>
      <c r="HU369">
        <v>11.9794</v>
      </c>
      <c r="HV369">
        <v>4.96355</v>
      </c>
      <c r="HW369">
        <v>3.27433</v>
      </c>
      <c r="HX369">
        <v>9999</v>
      </c>
      <c r="HY369">
        <v>9999</v>
      </c>
      <c r="HZ369">
        <v>9999</v>
      </c>
      <c r="IA369">
        <v>33.7</v>
      </c>
      <c r="IB369">
        <v>1.86398</v>
      </c>
      <c r="IC369">
        <v>1.86013</v>
      </c>
      <c r="ID369">
        <v>1.85837</v>
      </c>
      <c r="IE369">
        <v>1.85975</v>
      </c>
      <c r="IF369">
        <v>1.85989</v>
      </c>
      <c r="IG369">
        <v>1.85837</v>
      </c>
      <c r="IH369">
        <v>1.85745</v>
      </c>
      <c r="II369">
        <v>1.85242</v>
      </c>
      <c r="IJ369">
        <v>0</v>
      </c>
      <c r="IK369">
        <v>0</v>
      </c>
      <c r="IL369">
        <v>0</v>
      </c>
      <c r="IM369">
        <v>0</v>
      </c>
      <c r="IN369" t="s">
        <v>441</v>
      </c>
      <c r="IO369" t="s">
        <v>442</v>
      </c>
      <c r="IP369" t="s">
        <v>443</v>
      </c>
      <c r="IQ369" t="s">
        <v>443</v>
      </c>
      <c r="IR369" t="s">
        <v>443</v>
      </c>
      <c r="IS369" t="s">
        <v>443</v>
      </c>
      <c r="IT369">
        <v>0</v>
      </c>
      <c r="IU369">
        <v>100</v>
      </c>
      <c r="IV369">
        <v>100</v>
      </c>
      <c r="IW369">
        <v>-0.444</v>
      </c>
      <c r="IX369">
        <v>0.3314</v>
      </c>
      <c r="IY369">
        <v>-0.819046093373875</v>
      </c>
      <c r="IZ369">
        <v>-0.0008311593448893811</v>
      </c>
      <c r="JA369">
        <v>1.768286430498992E-06</v>
      </c>
      <c r="JB369">
        <v>-5.176383660599935E-10</v>
      </c>
      <c r="JC369">
        <v>0.01793090377665582</v>
      </c>
      <c r="JD369">
        <v>0.002652576625932546</v>
      </c>
      <c r="JE369">
        <v>0.0004569377311329863</v>
      </c>
      <c r="JF369">
        <v>1.003524486243527E-07</v>
      </c>
      <c r="JG369">
        <v>2</v>
      </c>
      <c r="JH369">
        <v>1975</v>
      </c>
      <c r="JI369">
        <v>1</v>
      </c>
      <c r="JJ369">
        <v>26</v>
      </c>
      <c r="JK369">
        <v>201552.6</v>
      </c>
      <c r="JL369">
        <v>201552.8</v>
      </c>
      <c r="JM369">
        <v>2.37183</v>
      </c>
      <c r="JN369">
        <v>2.61108</v>
      </c>
      <c r="JO369">
        <v>1.49658</v>
      </c>
      <c r="JP369">
        <v>2.34497</v>
      </c>
      <c r="JQ369">
        <v>1.54907</v>
      </c>
      <c r="JR369">
        <v>2.46582</v>
      </c>
      <c r="JS369">
        <v>35.8477</v>
      </c>
      <c r="JT369">
        <v>24.1751</v>
      </c>
      <c r="JU369">
        <v>18</v>
      </c>
      <c r="JV369">
        <v>485.267</v>
      </c>
      <c r="JW369">
        <v>492.074</v>
      </c>
      <c r="JX369">
        <v>29.4457</v>
      </c>
      <c r="JY369">
        <v>28.7088</v>
      </c>
      <c r="JZ369">
        <v>30.0003</v>
      </c>
      <c r="KA369">
        <v>28.9086</v>
      </c>
      <c r="KB369">
        <v>28.9027</v>
      </c>
      <c r="KC369">
        <v>47.5896</v>
      </c>
      <c r="KD369">
        <v>19.9677</v>
      </c>
      <c r="KE369">
        <v>51.6544</v>
      </c>
      <c r="KF369">
        <v>29.4221</v>
      </c>
      <c r="KG369">
        <v>1055.65</v>
      </c>
      <c r="KH369">
        <v>15.9749</v>
      </c>
      <c r="KI369">
        <v>101.933</v>
      </c>
      <c r="KJ369">
        <v>91.53959999999999</v>
      </c>
    </row>
    <row r="370" spans="1:296">
      <c r="A370">
        <v>352</v>
      </c>
      <c r="B370">
        <v>1759082767</v>
      </c>
      <c r="C370">
        <v>9683.900000095367</v>
      </c>
      <c r="D370" t="s">
        <v>1150</v>
      </c>
      <c r="E370" t="s">
        <v>1151</v>
      </c>
      <c r="F370">
        <v>5</v>
      </c>
      <c r="G370" t="s">
        <v>1025</v>
      </c>
      <c r="H370">
        <v>1759082759.5</v>
      </c>
      <c r="I370">
        <f>(J370)/1000</f>
        <v>0</v>
      </c>
      <c r="J370">
        <f>IF(DO370, AM370, AG370)</f>
        <v>0</v>
      </c>
      <c r="K370">
        <f>IF(DO370, AH370, AF370)</f>
        <v>0</v>
      </c>
      <c r="L370">
        <f>DQ370 - IF(AT370&gt;1, K370*DK370*100.0/(AV370), 0)</f>
        <v>0</v>
      </c>
      <c r="M370">
        <f>((S370-I370/2)*L370-K370)/(S370+I370/2)</f>
        <v>0</v>
      </c>
      <c r="N370">
        <f>M370*(DX370+DY370)/1000.0</f>
        <v>0</v>
      </c>
      <c r="O370">
        <f>(DQ370 - IF(AT370&gt;1, K370*DK370*100.0/(AV370), 0))*(DX370+DY370)/1000.0</f>
        <v>0</v>
      </c>
      <c r="P370">
        <f>2.0/((1/R370-1/Q370)+SIGN(R370)*SQRT((1/R370-1/Q370)*(1/R370-1/Q370) + 4*DL370/((DL370+1)*(DL370+1))*(2*1/R370*1/Q370-1/Q370*1/Q370)))</f>
        <v>0</v>
      </c>
      <c r="Q370">
        <f>IF(LEFT(DM370,1)&lt;&gt;"0",IF(LEFT(DM370,1)="1",3.0,DN370),$D$5+$E$5*(EE370*DX370/($K$5*1000))+$F$5*(EE370*DX370/($K$5*1000))*MAX(MIN(DK370,$J$5),$I$5)*MAX(MIN(DK370,$J$5),$I$5)+$G$5*MAX(MIN(DK370,$J$5),$I$5)*(EE370*DX370/($K$5*1000))+$H$5*(EE370*DX370/($K$5*1000))*(EE370*DX370/($K$5*1000)))</f>
        <v>0</v>
      </c>
      <c r="R370">
        <f>I370*(1000-(1000*0.61365*exp(17.502*V370/(240.97+V370))/(DX370+DY370)+DS370)/2)/(1000*0.61365*exp(17.502*V370/(240.97+V370))/(DX370+DY370)-DS370)</f>
        <v>0</v>
      </c>
      <c r="S370">
        <f>1/((DL370+1)/(P370/1.6)+1/(Q370/1.37)) + DL370/((DL370+1)/(P370/1.6) + DL370/(Q370/1.37))</f>
        <v>0</v>
      </c>
      <c r="T370">
        <f>(DG370*DJ370)</f>
        <v>0</v>
      </c>
      <c r="U370">
        <f>(DZ370+(T370+2*0.95*5.67E-8*(((DZ370+$B$9)+273)^4-(DZ370+273)^4)-44100*I370)/(1.84*29.3*Q370+8*0.95*5.67E-8*(DZ370+273)^3))</f>
        <v>0</v>
      </c>
      <c r="V370">
        <f>($C$9*EA370+$D$9*EB370+$E$9*U370)</f>
        <v>0</v>
      </c>
      <c r="W370">
        <f>0.61365*exp(17.502*V370/(240.97+V370))</f>
        <v>0</v>
      </c>
      <c r="X370">
        <f>(Y370/Z370*100)</f>
        <v>0</v>
      </c>
      <c r="Y370">
        <f>DS370*(DX370+DY370)/1000</f>
        <v>0</v>
      </c>
      <c r="Z370">
        <f>0.61365*exp(17.502*DZ370/(240.97+DZ370))</f>
        <v>0</v>
      </c>
      <c r="AA370">
        <f>(W370-DS370*(DX370+DY370)/1000)</f>
        <v>0</v>
      </c>
      <c r="AB370">
        <f>(-I370*44100)</f>
        <v>0</v>
      </c>
      <c r="AC370">
        <f>2*29.3*Q370*0.92*(DZ370-V370)</f>
        <v>0</v>
      </c>
      <c r="AD370">
        <f>2*0.95*5.67E-8*(((DZ370+$B$9)+273)^4-(V370+273)^4)</f>
        <v>0</v>
      </c>
      <c r="AE370">
        <f>T370+AD370+AB370+AC370</f>
        <v>0</v>
      </c>
      <c r="AF370">
        <f>DW370*AT370*(DR370-DQ370*(1000-AT370*DT370)/(1000-AT370*DS370))/(100*DK370)</f>
        <v>0</v>
      </c>
      <c r="AG370">
        <f>1000*DW370*AT370*(DS370-DT370)/(100*DK370*(1000-AT370*DS370))</f>
        <v>0</v>
      </c>
      <c r="AH370">
        <f>(AI370 - AJ370 - DX370*1E3/(8.314*(DZ370+273.15)) * AL370/DW370 * AK370) * DW370/(100*DK370) * (1000 - DT370)/1000</f>
        <v>0</v>
      </c>
      <c r="AI370">
        <v>1059.828522370915</v>
      </c>
      <c r="AJ370">
        <v>999.5127515151511</v>
      </c>
      <c r="AK370">
        <v>3.37987913575689</v>
      </c>
      <c r="AL370">
        <v>65.0844976434511</v>
      </c>
      <c r="AM370">
        <f>(AO370 - AN370 + DX370*1E3/(8.314*(DZ370+273.15)) * AQ370/DW370 * AP370) * DW370/(100*DK370) * 1000/(1000 - AO370)</f>
        <v>0</v>
      </c>
      <c r="AN370">
        <v>15.93820360000001</v>
      </c>
      <c r="AO370">
        <v>23.72910363636365</v>
      </c>
      <c r="AP370">
        <v>-0.0001198933697880442</v>
      </c>
      <c r="AQ370">
        <v>105.27</v>
      </c>
      <c r="AR370">
        <v>0</v>
      </c>
      <c r="AS370">
        <v>0</v>
      </c>
      <c r="AT370">
        <f>IF(AR370*$H$15&gt;=AV370,1.0,(AV370/(AV370-AR370*$H$15)))</f>
        <v>0</v>
      </c>
      <c r="AU370">
        <f>(AT370-1)*100</f>
        <v>0</v>
      </c>
      <c r="AV370">
        <f>MAX(0,($B$15+$C$15*EE370)/(1+$D$15*EE370)*DX370/(DZ370+273)*$E$15)</f>
        <v>0</v>
      </c>
      <c r="AW370" t="s">
        <v>437</v>
      </c>
      <c r="AX370" t="s">
        <v>437</v>
      </c>
      <c r="AY370">
        <v>0</v>
      </c>
      <c r="AZ370">
        <v>0</v>
      </c>
      <c r="BA370">
        <f>1-AY370/AZ370</f>
        <v>0</v>
      </c>
      <c r="BB370">
        <v>0</v>
      </c>
      <c r="BC370" t="s">
        <v>437</v>
      </c>
      <c r="BD370" t="s">
        <v>437</v>
      </c>
      <c r="BE370">
        <v>0</v>
      </c>
      <c r="BF370">
        <v>0</v>
      </c>
      <c r="BG370">
        <f>1-BE370/BF370</f>
        <v>0</v>
      </c>
      <c r="BH370">
        <v>0.5</v>
      </c>
      <c r="BI370">
        <f>DH370</f>
        <v>0</v>
      </c>
      <c r="BJ370">
        <f>K370</f>
        <v>0</v>
      </c>
      <c r="BK370">
        <f>BG370*BH370*BI370</f>
        <v>0</v>
      </c>
      <c r="BL370">
        <f>(BJ370-BB370)/BI370</f>
        <v>0</v>
      </c>
      <c r="BM370">
        <f>(AZ370-BF370)/BF370</f>
        <v>0</v>
      </c>
      <c r="BN370">
        <f>AY370/(BA370+AY370/BF370)</f>
        <v>0</v>
      </c>
      <c r="BO370" t="s">
        <v>437</v>
      </c>
      <c r="BP370">
        <v>0</v>
      </c>
      <c r="BQ370">
        <f>IF(BP370&lt;&gt;0, BP370, BN370)</f>
        <v>0</v>
      </c>
      <c r="BR370">
        <f>1-BQ370/BF370</f>
        <v>0</v>
      </c>
      <c r="BS370">
        <f>(BF370-BE370)/(BF370-BQ370)</f>
        <v>0</v>
      </c>
      <c r="BT370">
        <f>(AZ370-BF370)/(AZ370-BQ370)</f>
        <v>0</v>
      </c>
      <c r="BU370">
        <f>(BF370-BE370)/(BF370-AY370)</f>
        <v>0</v>
      </c>
      <c r="BV370">
        <f>(AZ370-BF370)/(AZ370-AY370)</f>
        <v>0</v>
      </c>
      <c r="BW370">
        <f>(BS370*BQ370/BE370)</f>
        <v>0</v>
      </c>
      <c r="BX370">
        <f>(1-BW370)</f>
        <v>0</v>
      </c>
      <c r="DG370">
        <f>$B$13*EF370+$C$13*EG370+$F$13*ER370*(1-EU370)</f>
        <v>0</v>
      </c>
      <c r="DH370">
        <f>DG370*DI370</f>
        <v>0</v>
      </c>
      <c r="DI370">
        <f>($B$13*$D$11+$C$13*$D$11+$F$13*((FE370+EW370)/MAX(FE370+EW370+FF370, 0.1)*$I$11+FF370/MAX(FE370+EW370+FF370, 0.1)*$J$11))/($B$13+$C$13+$F$13)</f>
        <v>0</v>
      </c>
      <c r="DJ370">
        <f>($B$13*$K$11+$C$13*$K$11+$F$13*((FE370+EW370)/MAX(FE370+EW370+FF370, 0.1)*$P$11+FF370/MAX(FE370+EW370+FF370, 0.1)*$Q$11))/($B$13+$C$13+$F$13)</f>
        <v>0</v>
      </c>
      <c r="DK370">
        <v>5.36</v>
      </c>
      <c r="DL370">
        <v>0.5</v>
      </c>
      <c r="DM370" t="s">
        <v>438</v>
      </c>
      <c r="DN370">
        <v>2</v>
      </c>
      <c r="DO370" t="b">
        <v>1</v>
      </c>
      <c r="DP370">
        <v>1759082759.5</v>
      </c>
      <c r="DQ370">
        <v>952.7543333333333</v>
      </c>
      <c r="DR370">
        <v>1028.057037037037</v>
      </c>
      <c r="DS370">
        <v>23.72473333333334</v>
      </c>
      <c r="DT370">
        <v>15.90262222222223</v>
      </c>
      <c r="DU370">
        <v>953.2073703703703</v>
      </c>
      <c r="DV370">
        <v>23.3934037037037</v>
      </c>
      <c r="DW370">
        <v>499.9752222222222</v>
      </c>
      <c r="DX370">
        <v>90.84245555555555</v>
      </c>
      <c r="DY370">
        <v>0.06687002222222221</v>
      </c>
      <c r="DZ370">
        <v>30.28301111111111</v>
      </c>
      <c r="EA370">
        <v>30.02016296296296</v>
      </c>
      <c r="EB370">
        <v>999.9000000000001</v>
      </c>
      <c r="EC370">
        <v>0</v>
      </c>
      <c r="ED370">
        <v>0</v>
      </c>
      <c r="EE370">
        <v>10002.59074074074</v>
      </c>
      <c r="EF370">
        <v>0</v>
      </c>
      <c r="EG370">
        <v>11.141</v>
      </c>
      <c r="EH370">
        <v>-75.30333703703702</v>
      </c>
      <c r="EI370">
        <v>975.9075185185185</v>
      </c>
      <c r="EJ370">
        <v>1044.671111111111</v>
      </c>
      <c r="EK370">
        <v>7.822095555555556</v>
      </c>
      <c r="EL370">
        <v>1028.057037037037</v>
      </c>
      <c r="EM370">
        <v>15.90262222222223</v>
      </c>
      <c r="EN370">
        <v>2.155212222222222</v>
      </c>
      <c r="EO370">
        <v>1.444633703703704</v>
      </c>
      <c r="EP370">
        <v>18.63322222222222</v>
      </c>
      <c r="EQ370">
        <v>12.3944037037037</v>
      </c>
      <c r="ER370">
        <v>1999.982592592593</v>
      </c>
      <c r="ES370">
        <v>0.9800016666666665</v>
      </c>
      <c r="ET370">
        <v>0.01999863333333333</v>
      </c>
      <c r="EU370">
        <v>0</v>
      </c>
      <c r="EV370">
        <v>1021.664074074074</v>
      </c>
      <c r="EW370">
        <v>5.00078</v>
      </c>
      <c r="EX370">
        <v>19761.65555555555</v>
      </c>
      <c r="EY370">
        <v>16379.51111111111</v>
      </c>
      <c r="EZ370">
        <v>39.18951851851852</v>
      </c>
      <c r="FA370">
        <v>40.00451851851852</v>
      </c>
      <c r="FB370">
        <v>39.35618518518518</v>
      </c>
      <c r="FC370">
        <v>39.74055555555555</v>
      </c>
      <c r="FD370">
        <v>40.34929629629629</v>
      </c>
      <c r="FE370">
        <v>1955.082592592592</v>
      </c>
      <c r="FF370">
        <v>39.9</v>
      </c>
      <c r="FG370">
        <v>0</v>
      </c>
      <c r="FH370">
        <v>1759082759</v>
      </c>
      <c r="FI370">
        <v>0</v>
      </c>
      <c r="FJ370">
        <v>1021.625769230769</v>
      </c>
      <c r="FK370">
        <v>-0.009914518256036467</v>
      </c>
      <c r="FL370">
        <v>-19.68547012272015</v>
      </c>
      <c r="FM370">
        <v>19761.70769230769</v>
      </c>
      <c r="FN370">
        <v>15</v>
      </c>
      <c r="FO370">
        <v>0</v>
      </c>
      <c r="FP370" t="s">
        <v>439</v>
      </c>
      <c r="FQ370">
        <v>1746989605.5</v>
      </c>
      <c r="FR370">
        <v>1746989593.5</v>
      </c>
      <c r="FS370">
        <v>0</v>
      </c>
      <c r="FT370">
        <v>-0.274</v>
      </c>
      <c r="FU370">
        <v>-0.002</v>
      </c>
      <c r="FV370">
        <v>2.549</v>
      </c>
      <c r="FW370">
        <v>0.129</v>
      </c>
      <c r="FX370">
        <v>420</v>
      </c>
      <c r="FY370">
        <v>17</v>
      </c>
      <c r="FZ370">
        <v>0.02</v>
      </c>
      <c r="GA370">
        <v>0.04</v>
      </c>
      <c r="GB370">
        <v>-75.16758</v>
      </c>
      <c r="GC370">
        <v>-3.413871669793471</v>
      </c>
      <c r="GD370">
        <v>0.3425385789951257</v>
      </c>
      <c r="GE370">
        <v>0</v>
      </c>
      <c r="GF370">
        <v>1021.562058823529</v>
      </c>
      <c r="GG370">
        <v>0.8258212378464098</v>
      </c>
      <c r="GH370">
        <v>0.3468664721199893</v>
      </c>
      <c r="GI370">
        <v>1</v>
      </c>
      <c r="GJ370">
        <v>7.845752</v>
      </c>
      <c r="GK370">
        <v>-0.4836632645403428</v>
      </c>
      <c r="GL370">
        <v>0.04766795575646175</v>
      </c>
      <c r="GM370">
        <v>0</v>
      </c>
      <c r="GN370">
        <v>1</v>
      </c>
      <c r="GO370">
        <v>3</v>
      </c>
      <c r="GP370" t="s">
        <v>455</v>
      </c>
      <c r="GQ370">
        <v>3.10122</v>
      </c>
      <c r="GR370">
        <v>2.72479</v>
      </c>
      <c r="GS370">
        <v>0.15906</v>
      </c>
      <c r="GT370">
        <v>0.16668</v>
      </c>
      <c r="GU370">
        <v>0.107337</v>
      </c>
      <c r="GV370">
        <v>0.0820024</v>
      </c>
      <c r="GW370">
        <v>21978.9</v>
      </c>
      <c r="GX370">
        <v>19804.3</v>
      </c>
      <c r="GY370">
        <v>26698.9</v>
      </c>
      <c r="GZ370">
        <v>23987.1</v>
      </c>
      <c r="HA370">
        <v>38138.7</v>
      </c>
      <c r="HB370">
        <v>32573.9</v>
      </c>
      <c r="HC370">
        <v>46619.3</v>
      </c>
      <c r="HD370">
        <v>37962.2</v>
      </c>
      <c r="HE370">
        <v>1.87685</v>
      </c>
      <c r="HF370">
        <v>1.86373</v>
      </c>
      <c r="HG370">
        <v>0.07599590000000001</v>
      </c>
      <c r="HH370">
        <v>0</v>
      </c>
      <c r="HI370">
        <v>28.7715</v>
      </c>
      <c r="HJ370">
        <v>999.9</v>
      </c>
      <c r="HK370">
        <v>39.2</v>
      </c>
      <c r="HL370">
        <v>31.7</v>
      </c>
      <c r="HM370">
        <v>20.2576</v>
      </c>
      <c r="HN370">
        <v>61.2037</v>
      </c>
      <c r="HO370">
        <v>22.4159</v>
      </c>
      <c r="HP370">
        <v>1</v>
      </c>
      <c r="HQ370">
        <v>0.110282</v>
      </c>
      <c r="HR370">
        <v>-0.686454</v>
      </c>
      <c r="HS370">
        <v>20.2795</v>
      </c>
      <c r="HT370">
        <v>5.2104</v>
      </c>
      <c r="HU370">
        <v>11.9796</v>
      </c>
      <c r="HV370">
        <v>4.9636</v>
      </c>
      <c r="HW370">
        <v>3.27455</v>
      </c>
      <c r="HX370">
        <v>9999</v>
      </c>
      <c r="HY370">
        <v>9999</v>
      </c>
      <c r="HZ370">
        <v>9999</v>
      </c>
      <c r="IA370">
        <v>33.7</v>
      </c>
      <c r="IB370">
        <v>1.86397</v>
      </c>
      <c r="IC370">
        <v>1.86012</v>
      </c>
      <c r="ID370">
        <v>1.85838</v>
      </c>
      <c r="IE370">
        <v>1.85975</v>
      </c>
      <c r="IF370">
        <v>1.85989</v>
      </c>
      <c r="IG370">
        <v>1.85837</v>
      </c>
      <c r="IH370">
        <v>1.85745</v>
      </c>
      <c r="II370">
        <v>1.85242</v>
      </c>
      <c r="IJ370">
        <v>0</v>
      </c>
      <c r="IK370">
        <v>0</v>
      </c>
      <c r="IL370">
        <v>0</v>
      </c>
      <c r="IM370">
        <v>0</v>
      </c>
      <c r="IN370" t="s">
        <v>441</v>
      </c>
      <c r="IO370" t="s">
        <v>442</v>
      </c>
      <c r="IP370" t="s">
        <v>443</v>
      </c>
      <c r="IQ370" t="s">
        <v>443</v>
      </c>
      <c r="IR370" t="s">
        <v>443</v>
      </c>
      <c r="IS370" t="s">
        <v>443</v>
      </c>
      <c r="IT370">
        <v>0</v>
      </c>
      <c r="IU370">
        <v>100</v>
      </c>
      <c r="IV370">
        <v>100</v>
      </c>
      <c r="IW370">
        <v>-0.425</v>
      </c>
      <c r="IX370">
        <v>0.3314</v>
      </c>
      <c r="IY370">
        <v>-0.819046093373875</v>
      </c>
      <c r="IZ370">
        <v>-0.0008311593448893811</v>
      </c>
      <c r="JA370">
        <v>1.768286430498992E-06</v>
      </c>
      <c r="JB370">
        <v>-5.176383660599935E-10</v>
      </c>
      <c r="JC370">
        <v>0.01793090377665582</v>
      </c>
      <c r="JD370">
        <v>0.002652576625932546</v>
      </c>
      <c r="JE370">
        <v>0.0004569377311329863</v>
      </c>
      <c r="JF370">
        <v>1.003524486243527E-07</v>
      </c>
      <c r="JG370">
        <v>2</v>
      </c>
      <c r="JH370">
        <v>1975</v>
      </c>
      <c r="JI370">
        <v>1</v>
      </c>
      <c r="JJ370">
        <v>26</v>
      </c>
      <c r="JK370">
        <v>201552.7</v>
      </c>
      <c r="JL370">
        <v>201552.9</v>
      </c>
      <c r="JM370">
        <v>2.3999</v>
      </c>
      <c r="JN370">
        <v>2.62329</v>
      </c>
      <c r="JO370">
        <v>1.49658</v>
      </c>
      <c r="JP370">
        <v>2.34497</v>
      </c>
      <c r="JQ370">
        <v>1.54907</v>
      </c>
      <c r="JR370">
        <v>2.34375</v>
      </c>
      <c r="JS370">
        <v>35.8477</v>
      </c>
      <c r="JT370">
        <v>24.1751</v>
      </c>
      <c r="JU370">
        <v>18</v>
      </c>
      <c r="JV370">
        <v>485.277</v>
      </c>
      <c r="JW370">
        <v>491.864</v>
      </c>
      <c r="JX370">
        <v>29.4249</v>
      </c>
      <c r="JY370">
        <v>28.7113</v>
      </c>
      <c r="JZ370">
        <v>30.0003</v>
      </c>
      <c r="KA370">
        <v>28.9098</v>
      </c>
      <c r="KB370">
        <v>28.9052</v>
      </c>
      <c r="KC370">
        <v>48.1532</v>
      </c>
      <c r="KD370">
        <v>19.9677</v>
      </c>
      <c r="KE370">
        <v>51.6544</v>
      </c>
      <c r="KF370">
        <v>29.4042</v>
      </c>
      <c r="KG370">
        <v>1075.69</v>
      </c>
      <c r="KH370">
        <v>16.0012</v>
      </c>
      <c r="KI370">
        <v>101.932</v>
      </c>
      <c r="KJ370">
        <v>91.5394</v>
      </c>
    </row>
    <row r="371" spans="1:296">
      <c r="A371">
        <v>353</v>
      </c>
      <c r="B371">
        <v>1759082772</v>
      </c>
      <c r="C371">
        <v>9688.900000095367</v>
      </c>
      <c r="D371" t="s">
        <v>1152</v>
      </c>
      <c r="E371" t="s">
        <v>1153</v>
      </c>
      <c r="F371">
        <v>5</v>
      </c>
      <c r="G371" t="s">
        <v>1025</v>
      </c>
      <c r="H371">
        <v>1759082764.214286</v>
      </c>
      <c r="I371">
        <f>(J371)/1000</f>
        <v>0</v>
      </c>
      <c r="J371">
        <f>IF(DO371, AM371, AG371)</f>
        <v>0</v>
      </c>
      <c r="K371">
        <f>IF(DO371, AH371, AF371)</f>
        <v>0</v>
      </c>
      <c r="L371">
        <f>DQ371 - IF(AT371&gt;1, K371*DK371*100.0/(AV371), 0)</f>
        <v>0</v>
      </c>
      <c r="M371">
        <f>((S371-I371/2)*L371-K371)/(S371+I371/2)</f>
        <v>0</v>
      </c>
      <c r="N371">
        <f>M371*(DX371+DY371)/1000.0</f>
        <v>0</v>
      </c>
      <c r="O371">
        <f>(DQ371 - IF(AT371&gt;1, K371*DK371*100.0/(AV371), 0))*(DX371+DY371)/1000.0</f>
        <v>0</v>
      </c>
      <c r="P371">
        <f>2.0/((1/R371-1/Q371)+SIGN(R371)*SQRT((1/R371-1/Q371)*(1/R371-1/Q371) + 4*DL371/((DL371+1)*(DL371+1))*(2*1/R371*1/Q371-1/Q371*1/Q371)))</f>
        <v>0</v>
      </c>
      <c r="Q371">
        <f>IF(LEFT(DM371,1)&lt;&gt;"0",IF(LEFT(DM371,1)="1",3.0,DN371),$D$5+$E$5*(EE371*DX371/($K$5*1000))+$F$5*(EE371*DX371/($K$5*1000))*MAX(MIN(DK371,$J$5),$I$5)*MAX(MIN(DK371,$J$5),$I$5)+$G$5*MAX(MIN(DK371,$J$5),$I$5)*(EE371*DX371/($K$5*1000))+$H$5*(EE371*DX371/($K$5*1000))*(EE371*DX371/($K$5*1000)))</f>
        <v>0</v>
      </c>
      <c r="R371">
        <f>I371*(1000-(1000*0.61365*exp(17.502*V371/(240.97+V371))/(DX371+DY371)+DS371)/2)/(1000*0.61365*exp(17.502*V371/(240.97+V371))/(DX371+DY371)-DS371)</f>
        <v>0</v>
      </c>
      <c r="S371">
        <f>1/((DL371+1)/(P371/1.6)+1/(Q371/1.37)) + DL371/((DL371+1)/(P371/1.6) + DL371/(Q371/1.37))</f>
        <v>0</v>
      </c>
      <c r="T371">
        <f>(DG371*DJ371)</f>
        <v>0</v>
      </c>
      <c r="U371">
        <f>(DZ371+(T371+2*0.95*5.67E-8*(((DZ371+$B$9)+273)^4-(DZ371+273)^4)-44100*I371)/(1.84*29.3*Q371+8*0.95*5.67E-8*(DZ371+273)^3))</f>
        <v>0</v>
      </c>
      <c r="V371">
        <f>($C$9*EA371+$D$9*EB371+$E$9*U371)</f>
        <v>0</v>
      </c>
      <c r="W371">
        <f>0.61365*exp(17.502*V371/(240.97+V371))</f>
        <v>0</v>
      </c>
      <c r="X371">
        <f>(Y371/Z371*100)</f>
        <v>0</v>
      </c>
      <c r="Y371">
        <f>DS371*(DX371+DY371)/1000</f>
        <v>0</v>
      </c>
      <c r="Z371">
        <f>0.61365*exp(17.502*DZ371/(240.97+DZ371))</f>
        <v>0</v>
      </c>
      <c r="AA371">
        <f>(W371-DS371*(DX371+DY371)/1000)</f>
        <v>0</v>
      </c>
      <c r="AB371">
        <f>(-I371*44100)</f>
        <v>0</v>
      </c>
      <c r="AC371">
        <f>2*29.3*Q371*0.92*(DZ371-V371)</f>
        <v>0</v>
      </c>
      <c r="AD371">
        <f>2*0.95*5.67E-8*(((DZ371+$B$9)+273)^4-(V371+273)^4)</f>
        <v>0</v>
      </c>
      <c r="AE371">
        <f>T371+AD371+AB371+AC371</f>
        <v>0</v>
      </c>
      <c r="AF371">
        <f>DW371*AT371*(DR371-DQ371*(1000-AT371*DT371)/(1000-AT371*DS371))/(100*DK371)</f>
        <v>0</v>
      </c>
      <c r="AG371">
        <f>1000*DW371*AT371*(DS371-DT371)/(100*DK371*(1000-AT371*DS371))</f>
        <v>0</v>
      </c>
      <c r="AH371">
        <f>(AI371 - AJ371 - DX371*1E3/(8.314*(DZ371+273.15)) * AL371/DW371 * AK371) * DW371/(100*DK371) * (1000 - DT371)/1000</f>
        <v>0</v>
      </c>
      <c r="AI371">
        <v>1076.832156457212</v>
      </c>
      <c r="AJ371">
        <v>1016.288</v>
      </c>
      <c r="AK371">
        <v>3.34990971594828</v>
      </c>
      <c r="AL371">
        <v>65.0844976434511</v>
      </c>
      <c r="AM371">
        <f>(AO371 - AN371 + DX371*1E3/(8.314*(DZ371+273.15)) * AQ371/DW371 * AP371) * DW371/(100*DK371) * 1000/(1000 - AO371)</f>
        <v>0</v>
      </c>
      <c r="AN371">
        <v>15.94436893333333</v>
      </c>
      <c r="AO371">
        <v>23.71333818181818</v>
      </c>
      <c r="AP371">
        <v>-0.005537125541132002</v>
      </c>
      <c r="AQ371">
        <v>105.27</v>
      </c>
      <c r="AR371">
        <v>0</v>
      </c>
      <c r="AS371">
        <v>0</v>
      </c>
      <c r="AT371">
        <f>IF(AR371*$H$15&gt;=AV371,1.0,(AV371/(AV371-AR371*$H$15)))</f>
        <v>0</v>
      </c>
      <c r="AU371">
        <f>(AT371-1)*100</f>
        <v>0</v>
      </c>
      <c r="AV371">
        <f>MAX(0,($B$15+$C$15*EE371)/(1+$D$15*EE371)*DX371/(DZ371+273)*$E$15)</f>
        <v>0</v>
      </c>
      <c r="AW371" t="s">
        <v>437</v>
      </c>
      <c r="AX371" t="s">
        <v>437</v>
      </c>
      <c r="AY371">
        <v>0</v>
      </c>
      <c r="AZ371">
        <v>0</v>
      </c>
      <c r="BA371">
        <f>1-AY371/AZ371</f>
        <v>0</v>
      </c>
      <c r="BB371">
        <v>0</v>
      </c>
      <c r="BC371" t="s">
        <v>437</v>
      </c>
      <c r="BD371" t="s">
        <v>437</v>
      </c>
      <c r="BE371">
        <v>0</v>
      </c>
      <c r="BF371">
        <v>0</v>
      </c>
      <c r="BG371">
        <f>1-BE371/BF371</f>
        <v>0</v>
      </c>
      <c r="BH371">
        <v>0.5</v>
      </c>
      <c r="BI371">
        <f>DH371</f>
        <v>0</v>
      </c>
      <c r="BJ371">
        <f>K371</f>
        <v>0</v>
      </c>
      <c r="BK371">
        <f>BG371*BH371*BI371</f>
        <v>0</v>
      </c>
      <c r="BL371">
        <f>(BJ371-BB371)/BI371</f>
        <v>0</v>
      </c>
      <c r="BM371">
        <f>(AZ371-BF371)/BF371</f>
        <v>0</v>
      </c>
      <c r="BN371">
        <f>AY371/(BA371+AY371/BF371)</f>
        <v>0</v>
      </c>
      <c r="BO371" t="s">
        <v>437</v>
      </c>
      <c r="BP371">
        <v>0</v>
      </c>
      <c r="BQ371">
        <f>IF(BP371&lt;&gt;0, BP371, BN371)</f>
        <v>0</v>
      </c>
      <c r="BR371">
        <f>1-BQ371/BF371</f>
        <v>0</v>
      </c>
      <c r="BS371">
        <f>(BF371-BE371)/(BF371-BQ371)</f>
        <v>0</v>
      </c>
      <c r="BT371">
        <f>(AZ371-BF371)/(AZ371-BQ371)</f>
        <v>0</v>
      </c>
      <c r="BU371">
        <f>(BF371-BE371)/(BF371-AY371)</f>
        <v>0</v>
      </c>
      <c r="BV371">
        <f>(AZ371-BF371)/(AZ371-AY371)</f>
        <v>0</v>
      </c>
      <c r="BW371">
        <f>(BS371*BQ371/BE371)</f>
        <v>0</v>
      </c>
      <c r="BX371">
        <f>(1-BW371)</f>
        <v>0</v>
      </c>
      <c r="DG371">
        <f>$B$13*EF371+$C$13*EG371+$F$13*ER371*(1-EU371)</f>
        <v>0</v>
      </c>
      <c r="DH371">
        <f>DG371*DI371</f>
        <v>0</v>
      </c>
      <c r="DI371">
        <f>($B$13*$D$11+$C$13*$D$11+$F$13*((FE371+EW371)/MAX(FE371+EW371+FF371, 0.1)*$I$11+FF371/MAX(FE371+EW371+FF371, 0.1)*$J$11))/($B$13+$C$13+$F$13)</f>
        <v>0</v>
      </c>
      <c r="DJ371">
        <f>($B$13*$K$11+$C$13*$K$11+$F$13*((FE371+EW371)/MAX(FE371+EW371+FF371, 0.1)*$P$11+FF371/MAX(FE371+EW371+FF371, 0.1)*$Q$11))/($B$13+$C$13+$F$13)</f>
        <v>0</v>
      </c>
      <c r="DK371">
        <v>5.36</v>
      </c>
      <c r="DL371">
        <v>0.5</v>
      </c>
      <c r="DM371" t="s">
        <v>438</v>
      </c>
      <c r="DN371">
        <v>2</v>
      </c>
      <c r="DO371" t="b">
        <v>1</v>
      </c>
      <c r="DP371">
        <v>1759082764.214286</v>
      </c>
      <c r="DQ371">
        <v>968.2577857142859</v>
      </c>
      <c r="DR371">
        <v>1043.790714285714</v>
      </c>
      <c r="DS371">
        <v>23.72495357142858</v>
      </c>
      <c r="DT371">
        <v>15.92872857142857</v>
      </c>
      <c r="DU371">
        <v>968.69325</v>
      </c>
      <c r="DV371">
        <v>23.39361785714286</v>
      </c>
      <c r="DW371">
        <v>499.9491071428571</v>
      </c>
      <c r="DX371">
        <v>90.84270714285715</v>
      </c>
      <c r="DY371">
        <v>0.06689661785714286</v>
      </c>
      <c r="DZ371">
        <v>30.28738214285714</v>
      </c>
      <c r="EA371">
        <v>30.02135714285714</v>
      </c>
      <c r="EB371">
        <v>999.9000000000002</v>
      </c>
      <c r="EC371">
        <v>0</v>
      </c>
      <c r="ED371">
        <v>0</v>
      </c>
      <c r="EE371">
        <v>10000.74107142857</v>
      </c>
      <c r="EF371">
        <v>0</v>
      </c>
      <c r="EG371">
        <v>11.1383</v>
      </c>
      <c r="EH371">
        <v>-75.53278214285714</v>
      </c>
      <c r="EI371">
        <v>991.7881428571428</v>
      </c>
      <c r="EJ371">
        <v>1060.686785714286</v>
      </c>
      <c r="EK371">
        <v>7.796210357142857</v>
      </c>
      <c r="EL371">
        <v>1043.790714285714</v>
      </c>
      <c r="EM371">
        <v>15.92872857142857</v>
      </c>
      <c r="EN371">
        <v>2.155238214285714</v>
      </c>
      <c r="EO371">
        <v>1.447008928571428</v>
      </c>
      <c r="EP371">
        <v>18.63341071428571</v>
      </c>
      <c r="EQ371">
        <v>12.419425</v>
      </c>
      <c r="ER371">
        <v>1999.981071428572</v>
      </c>
      <c r="ES371">
        <v>0.9800017142857141</v>
      </c>
      <c r="ET371">
        <v>0.01999858571428571</v>
      </c>
      <c r="EU371">
        <v>0</v>
      </c>
      <c r="EV371">
        <v>1021.503928571429</v>
      </c>
      <c r="EW371">
        <v>5.00078</v>
      </c>
      <c r="EX371">
        <v>19758.34642857143</v>
      </c>
      <c r="EY371">
        <v>16379.50357142857</v>
      </c>
      <c r="EZ371">
        <v>39.24082142857143</v>
      </c>
      <c r="FA371">
        <v>40.00885714285715</v>
      </c>
      <c r="FB371">
        <v>39.30546428571428</v>
      </c>
      <c r="FC371">
        <v>39.74317857142857</v>
      </c>
      <c r="FD371">
        <v>40.34349999999999</v>
      </c>
      <c r="FE371">
        <v>1955.081071428571</v>
      </c>
      <c r="FF371">
        <v>39.9</v>
      </c>
      <c r="FG371">
        <v>0</v>
      </c>
      <c r="FH371">
        <v>1759082764.4</v>
      </c>
      <c r="FI371">
        <v>0</v>
      </c>
      <c r="FJ371">
        <v>1021.4648</v>
      </c>
      <c r="FK371">
        <v>-4.620769219636671</v>
      </c>
      <c r="FL371">
        <v>-64.39230759630286</v>
      </c>
      <c r="FM371">
        <v>19757.692</v>
      </c>
      <c r="FN371">
        <v>15</v>
      </c>
      <c r="FO371">
        <v>0</v>
      </c>
      <c r="FP371" t="s">
        <v>439</v>
      </c>
      <c r="FQ371">
        <v>1746989605.5</v>
      </c>
      <c r="FR371">
        <v>1746989593.5</v>
      </c>
      <c r="FS371">
        <v>0</v>
      </c>
      <c r="FT371">
        <v>-0.274</v>
      </c>
      <c r="FU371">
        <v>-0.002</v>
      </c>
      <c r="FV371">
        <v>2.549</v>
      </c>
      <c r="FW371">
        <v>0.129</v>
      </c>
      <c r="FX371">
        <v>420</v>
      </c>
      <c r="FY371">
        <v>17</v>
      </c>
      <c r="FZ371">
        <v>0.02</v>
      </c>
      <c r="GA371">
        <v>0.04</v>
      </c>
      <c r="GB371">
        <v>-75.38681</v>
      </c>
      <c r="GC371">
        <v>-3.460507317072969</v>
      </c>
      <c r="GD371">
        <v>0.3476242610923466</v>
      </c>
      <c r="GE371">
        <v>0</v>
      </c>
      <c r="GF371">
        <v>1021.503235294118</v>
      </c>
      <c r="GG371">
        <v>-0.7946524063098473</v>
      </c>
      <c r="GH371">
        <v>0.3892430103512036</v>
      </c>
      <c r="GI371">
        <v>1</v>
      </c>
      <c r="GJ371">
        <v>7.819361000000001</v>
      </c>
      <c r="GK371">
        <v>-0.356553095684815</v>
      </c>
      <c r="GL371">
        <v>0.03663687034941712</v>
      </c>
      <c r="GM371">
        <v>0</v>
      </c>
      <c r="GN371">
        <v>1</v>
      </c>
      <c r="GO371">
        <v>3</v>
      </c>
      <c r="GP371" t="s">
        <v>455</v>
      </c>
      <c r="GQ371">
        <v>3.10092</v>
      </c>
      <c r="GR371">
        <v>2.72503</v>
      </c>
      <c r="GS371">
        <v>0.160763</v>
      </c>
      <c r="GT371">
        <v>0.168263</v>
      </c>
      <c r="GU371">
        <v>0.107275</v>
      </c>
      <c r="GV371">
        <v>0.082025</v>
      </c>
      <c r="GW371">
        <v>21934.3</v>
      </c>
      <c r="GX371">
        <v>19766.6</v>
      </c>
      <c r="GY371">
        <v>26698.8</v>
      </c>
      <c r="GZ371">
        <v>23987</v>
      </c>
      <c r="HA371">
        <v>38141.7</v>
      </c>
      <c r="HB371">
        <v>32573.2</v>
      </c>
      <c r="HC371">
        <v>46619.4</v>
      </c>
      <c r="HD371">
        <v>37962.1</v>
      </c>
      <c r="HE371">
        <v>1.87635</v>
      </c>
      <c r="HF371">
        <v>1.86427</v>
      </c>
      <c r="HG371">
        <v>0.07807459999999999</v>
      </c>
      <c r="HH371">
        <v>0</v>
      </c>
      <c r="HI371">
        <v>28.774</v>
      </c>
      <c r="HJ371">
        <v>999.9</v>
      </c>
      <c r="HK371">
        <v>39.2</v>
      </c>
      <c r="HL371">
        <v>31.7</v>
      </c>
      <c r="HM371">
        <v>20.2568</v>
      </c>
      <c r="HN371">
        <v>61.1237</v>
      </c>
      <c r="HO371">
        <v>22.5361</v>
      </c>
      <c r="HP371">
        <v>1</v>
      </c>
      <c r="HQ371">
        <v>0.110635</v>
      </c>
      <c r="HR371">
        <v>-0.680752</v>
      </c>
      <c r="HS371">
        <v>20.2795</v>
      </c>
      <c r="HT371">
        <v>5.2104</v>
      </c>
      <c r="HU371">
        <v>11.9796</v>
      </c>
      <c r="HV371">
        <v>4.96345</v>
      </c>
      <c r="HW371">
        <v>3.27438</v>
      </c>
      <c r="HX371">
        <v>9999</v>
      </c>
      <c r="HY371">
        <v>9999</v>
      </c>
      <c r="HZ371">
        <v>9999</v>
      </c>
      <c r="IA371">
        <v>33.7</v>
      </c>
      <c r="IB371">
        <v>1.86399</v>
      </c>
      <c r="IC371">
        <v>1.86012</v>
      </c>
      <c r="ID371">
        <v>1.85837</v>
      </c>
      <c r="IE371">
        <v>1.85975</v>
      </c>
      <c r="IF371">
        <v>1.85989</v>
      </c>
      <c r="IG371">
        <v>1.85837</v>
      </c>
      <c r="IH371">
        <v>1.85744</v>
      </c>
      <c r="II371">
        <v>1.85242</v>
      </c>
      <c r="IJ371">
        <v>0</v>
      </c>
      <c r="IK371">
        <v>0</v>
      </c>
      <c r="IL371">
        <v>0</v>
      </c>
      <c r="IM371">
        <v>0</v>
      </c>
      <c r="IN371" t="s">
        <v>441</v>
      </c>
      <c r="IO371" t="s">
        <v>442</v>
      </c>
      <c r="IP371" t="s">
        <v>443</v>
      </c>
      <c r="IQ371" t="s">
        <v>443</v>
      </c>
      <c r="IR371" t="s">
        <v>443</v>
      </c>
      <c r="IS371" t="s">
        <v>443</v>
      </c>
      <c r="IT371">
        <v>0</v>
      </c>
      <c r="IU371">
        <v>100</v>
      </c>
      <c r="IV371">
        <v>100</v>
      </c>
      <c r="IW371">
        <v>-0.406</v>
      </c>
      <c r="IX371">
        <v>0.3309</v>
      </c>
      <c r="IY371">
        <v>-0.819046093373875</v>
      </c>
      <c r="IZ371">
        <v>-0.0008311593448893811</v>
      </c>
      <c r="JA371">
        <v>1.768286430498992E-06</v>
      </c>
      <c r="JB371">
        <v>-5.176383660599935E-10</v>
      </c>
      <c r="JC371">
        <v>0.01793090377665582</v>
      </c>
      <c r="JD371">
        <v>0.002652576625932546</v>
      </c>
      <c r="JE371">
        <v>0.0004569377311329863</v>
      </c>
      <c r="JF371">
        <v>1.003524486243527E-07</v>
      </c>
      <c r="JG371">
        <v>2</v>
      </c>
      <c r="JH371">
        <v>1975</v>
      </c>
      <c r="JI371">
        <v>1</v>
      </c>
      <c r="JJ371">
        <v>26</v>
      </c>
      <c r="JK371">
        <v>201552.8</v>
      </c>
      <c r="JL371">
        <v>201553</v>
      </c>
      <c r="JM371">
        <v>2.43042</v>
      </c>
      <c r="JN371">
        <v>2.6123</v>
      </c>
      <c r="JO371">
        <v>1.49658</v>
      </c>
      <c r="JP371">
        <v>2.34497</v>
      </c>
      <c r="JQ371">
        <v>1.54907</v>
      </c>
      <c r="JR371">
        <v>2.47192</v>
      </c>
      <c r="JS371">
        <v>35.8477</v>
      </c>
      <c r="JT371">
        <v>24.1838</v>
      </c>
      <c r="JU371">
        <v>18</v>
      </c>
      <c r="JV371">
        <v>484.999</v>
      </c>
      <c r="JW371">
        <v>492.236</v>
      </c>
      <c r="JX371">
        <v>29.4045</v>
      </c>
      <c r="JY371">
        <v>28.7137</v>
      </c>
      <c r="JZ371">
        <v>30.0002</v>
      </c>
      <c r="KA371">
        <v>28.9115</v>
      </c>
      <c r="KB371">
        <v>28.9064</v>
      </c>
      <c r="KC371">
        <v>48.775</v>
      </c>
      <c r="KD371">
        <v>19.9677</v>
      </c>
      <c r="KE371">
        <v>51.6544</v>
      </c>
      <c r="KF371">
        <v>29.3782</v>
      </c>
      <c r="KG371">
        <v>1089.18</v>
      </c>
      <c r="KH371">
        <v>16.041</v>
      </c>
      <c r="KI371">
        <v>101.932</v>
      </c>
      <c r="KJ371">
        <v>91.53919999999999</v>
      </c>
    </row>
    <row r="372" spans="1:296">
      <c r="A372">
        <v>354</v>
      </c>
      <c r="B372">
        <v>1759082777</v>
      </c>
      <c r="C372">
        <v>9693.900000095367</v>
      </c>
      <c r="D372" t="s">
        <v>1154</v>
      </c>
      <c r="E372" t="s">
        <v>1155</v>
      </c>
      <c r="F372">
        <v>5</v>
      </c>
      <c r="G372" t="s">
        <v>1025</v>
      </c>
      <c r="H372">
        <v>1759082769.5</v>
      </c>
      <c r="I372">
        <f>(J372)/1000</f>
        <v>0</v>
      </c>
      <c r="J372">
        <f>IF(DO372, AM372, AG372)</f>
        <v>0</v>
      </c>
      <c r="K372">
        <f>IF(DO372, AH372, AF372)</f>
        <v>0</v>
      </c>
      <c r="L372">
        <f>DQ372 - IF(AT372&gt;1, K372*DK372*100.0/(AV372), 0)</f>
        <v>0</v>
      </c>
      <c r="M372">
        <f>((S372-I372/2)*L372-K372)/(S372+I372/2)</f>
        <v>0</v>
      </c>
      <c r="N372">
        <f>M372*(DX372+DY372)/1000.0</f>
        <v>0</v>
      </c>
      <c r="O372">
        <f>(DQ372 - IF(AT372&gt;1, K372*DK372*100.0/(AV372), 0))*(DX372+DY372)/1000.0</f>
        <v>0</v>
      </c>
      <c r="P372">
        <f>2.0/((1/R372-1/Q372)+SIGN(R372)*SQRT((1/R372-1/Q372)*(1/R372-1/Q372) + 4*DL372/((DL372+1)*(DL372+1))*(2*1/R372*1/Q372-1/Q372*1/Q372)))</f>
        <v>0</v>
      </c>
      <c r="Q372">
        <f>IF(LEFT(DM372,1)&lt;&gt;"0",IF(LEFT(DM372,1)="1",3.0,DN372),$D$5+$E$5*(EE372*DX372/($K$5*1000))+$F$5*(EE372*DX372/($K$5*1000))*MAX(MIN(DK372,$J$5),$I$5)*MAX(MIN(DK372,$J$5),$I$5)+$G$5*MAX(MIN(DK372,$J$5),$I$5)*(EE372*DX372/($K$5*1000))+$H$5*(EE372*DX372/($K$5*1000))*(EE372*DX372/($K$5*1000)))</f>
        <v>0</v>
      </c>
      <c r="R372">
        <f>I372*(1000-(1000*0.61365*exp(17.502*V372/(240.97+V372))/(DX372+DY372)+DS372)/2)/(1000*0.61365*exp(17.502*V372/(240.97+V372))/(DX372+DY372)-DS372)</f>
        <v>0</v>
      </c>
      <c r="S372">
        <f>1/((DL372+1)/(P372/1.6)+1/(Q372/1.37)) + DL372/((DL372+1)/(P372/1.6) + DL372/(Q372/1.37))</f>
        <v>0</v>
      </c>
      <c r="T372">
        <f>(DG372*DJ372)</f>
        <v>0</v>
      </c>
      <c r="U372">
        <f>(DZ372+(T372+2*0.95*5.67E-8*(((DZ372+$B$9)+273)^4-(DZ372+273)^4)-44100*I372)/(1.84*29.3*Q372+8*0.95*5.67E-8*(DZ372+273)^3))</f>
        <v>0</v>
      </c>
      <c r="V372">
        <f>($C$9*EA372+$D$9*EB372+$E$9*U372)</f>
        <v>0</v>
      </c>
      <c r="W372">
        <f>0.61365*exp(17.502*V372/(240.97+V372))</f>
        <v>0</v>
      </c>
      <c r="X372">
        <f>(Y372/Z372*100)</f>
        <v>0</v>
      </c>
      <c r="Y372">
        <f>DS372*(DX372+DY372)/1000</f>
        <v>0</v>
      </c>
      <c r="Z372">
        <f>0.61365*exp(17.502*DZ372/(240.97+DZ372))</f>
        <v>0</v>
      </c>
      <c r="AA372">
        <f>(W372-DS372*(DX372+DY372)/1000)</f>
        <v>0</v>
      </c>
      <c r="AB372">
        <f>(-I372*44100)</f>
        <v>0</v>
      </c>
      <c r="AC372">
        <f>2*29.3*Q372*0.92*(DZ372-V372)</f>
        <v>0</v>
      </c>
      <c r="AD372">
        <f>2*0.95*5.67E-8*(((DZ372+$B$9)+273)^4-(V372+273)^4)</f>
        <v>0</v>
      </c>
      <c r="AE372">
        <f>T372+AD372+AB372+AC372</f>
        <v>0</v>
      </c>
      <c r="AF372">
        <f>DW372*AT372*(DR372-DQ372*(1000-AT372*DT372)/(1000-AT372*DS372))/(100*DK372)</f>
        <v>0</v>
      </c>
      <c r="AG372">
        <f>1000*DW372*AT372*(DS372-DT372)/(100*DK372*(1000-AT372*DS372))</f>
        <v>0</v>
      </c>
      <c r="AH372">
        <f>(AI372 - AJ372 - DX372*1E3/(8.314*(DZ372+273.15)) * AL372/DW372 * AK372) * DW372/(100*DK372) * (1000 - DT372)/1000</f>
        <v>0</v>
      </c>
      <c r="AI372">
        <v>1092.636749914884</v>
      </c>
      <c r="AJ372">
        <v>1032.702545454545</v>
      </c>
      <c r="AK372">
        <v>3.265354939410281</v>
      </c>
      <c r="AL372">
        <v>65.0844976434511</v>
      </c>
      <c r="AM372">
        <f>(AO372 - AN372 + DX372*1E3/(8.314*(DZ372+273.15)) * AQ372/DW372 * AP372) * DW372/(100*DK372) * 1000/(1000 - AO372)</f>
        <v>0</v>
      </c>
      <c r="AN372">
        <v>15.95610512</v>
      </c>
      <c r="AO372">
        <v>23.68524424242423</v>
      </c>
      <c r="AP372">
        <v>-0.005185437229440524</v>
      </c>
      <c r="AQ372">
        <v>105.27</v>
      </c>
      <c r="AR372">
        <v>0</v>
      </c>
      <c r="AS372">
        <v>0</v>
      </c>
      <c r="AT372">
        <f>IF(AR372*$H$15&gt;=AV372,1.0,(AV372/(AV372-AR372*$H$15)))</f>
        <v>0</v>
      </c>
      <c r="AU372">
        <f>(AT372-1)*100</f>
        <v>0</v>
      </c>
      <c r="AV372">
        <f>MAX(0,($B$15+$C$15*EE372)/(1+$D$15*EE372)*DX372/(DZ372+273)*$E$15)</f>
        <v>0</v>
      </c>
      <c r="AW372" t="s">
        <v>437</v>
      </c>
      <c r="AX372" t="s">
        <v>437</v>
      </c>
      <c r="AY372">
        <v>0</v>
      </c>
      <c r="AZ372">
        <v>0</v>
      </c>
      <c r="BA372">
        <f>1-AY372/AZ372</f>
        <v>0</v>
      </c>
      <c r="BB372">
        <v>0</v>
      </c>
      <c r="BC372" t="s">
        <v>437</v>
      </c>
      <c r="BD372" t="s">
        <v>437</v>
      </c>
      <c r="BE372">
        <v>0</v>
      </c>
      <c r="BF372">
        <v>0</v>
      </c>
      <c r="BG372">
        <f>1-BE372/BF372</f>
        <v>0</v>
      </c>
      <c r="BH372">
        <v>0.5</v>
      </c>
      <c r="BI372">
        <f>DH372</f>
        <v>0</v>
      </c>
      <c r="BJ372">
        <f>K372</f>
        <v>0</v>
      </c>
      <c r="BK372">
        <f>BG372*BH372*BI372</f>
        <v>0</v>
      </c>
      <c r="BL372">
        <f>(BJ372-BB372)/BI372</f>
        <v>0</v>
      </c>
      <c r="BM372">
        <f>(AZ372-BF372)/BF372</f>
        <v>0</v>
      </c>
      <c r="BN372">
        <f>AY372/(BA372+AY372/BF372)</f>
        <v>0</v>
      </c>
      <c r="BO372" t="s">
        <v>437</v>
      </c>
      <c r="BP372">
        <v>0</v>
      </c>
      <c r="BQ372">
        <f>IF(BP372&lt;&gt;0, BP372, BN372)</f>
        <v>0</v>
      </c>
      <c r="BR372">
        <f>1-BQ372/BF372</f>
        <v>0</v>
      </c>
      <c r="BS372">
        <f>(BF372-BE372)/(BF372-BQ372)</f>
        <v>0</v>
      </c>
      <c r="BT372">
        <f>(AZ372-BF372)/(AZ372-BQ372)</f>
        <v>0</v>
      </c>
      <c r="BU372">
        <f>(BF372-BE372)/(BF372-AY372)</f>
        <v>0</v>
      </c>
      <c r="BV372">
        <f>(AZ372-BF372)/(AZ372-AY372)</f>
        <v>0</v>
      </c>
      <c r="BW372">
        <f>(BS372*BQ372/BE372)</f>
        <v>0</v>
      </c>
      <c r="BX372">
        <f>(1-BW372)</f>
        <v>0</v>
      </c>
      <c r="DG372">
        <f>$B$13*EF372+$C$13*EG372+$F$13*ER372*(1-EU372)</f>
        <v>0</v>
      </c>
      <c r="DH372">
        <f>DG372*DI372</f>
        <v>0</v>
      </c>
      <c r="DI372">
        <f>($B$13*$D$11+$C$13*$D$11+$F$13*((FE372+EW372)/MAX(FE372+EW372+FF372, 0.1)*$I$11+FF372/MAX(FE372+EW372+FF372, 0.1)*$J$11))/($B$13+$C$13+$F$13)</f>
        <v>0</v>
      </c>
      <c r="DJ372">
        <f>($B$13*$K$11+$C$13*$K$11+$F$13*((FE372+EW372)/MAX(FE372+EW372+FF372, 0.1)*$P$11+FF372/MAX(FE372+EW372+FF372, 0.1)*$Q$11))/($B$13+$C$13+$F$13)</f>
        <v>0</v>
      </c>
      <c r="DK372">
        <v>5.36</v>
      </c>
      <c r="DL372">
        <v>0.5</v>
      </c>
      <c r="DM372" t="s">
        <v>438</v>
      </c>
      <c r="DN372">
        <v>2</v>
      </c>
      <c r="DO372" t="b">
        <v>1</v>
      </c>
      <c r="DP372">
        <v>1759082769.5</v>
      </c>
      <c r="DQ372">
        <v>985.5708148148149</v>
      </c>
      <c r="DR372">
        <v>1061.133333333333</v>
      </c>
      <c r="DS372">
        <v>23.71665185185185</v>
      </c>
      <c r="DT372">
        <v>15.94475555555556</v>
      </c>
      <c r="DU372">
        <v>985.9862592592591</v>
      </c>
      <c r="DV372">
        <v>23.38551851851852</v>
      </c>
      <c r="DW372">
        <v>500.011962962963</v>
      </c>
      <c r="DX372">
        <v>90.84367407407409</v>
      </c>
      <c r="DY372">
        <v>0.06677263333333333</v>
      </c>
      <c r="DZ372">
        <v>30.29599629629629</v>
      </c>
      <c r="EA372">
        <v>30.02688888888889</v>
      </c>
      <c r="EB372">
        <v>999.9000000000001</v>
      </c>
      <c r="EC372">
        <v>0</v>
      </c>
      <c r="ED372">
        <v>0</v>
      </c>
      <c r="EE372">
        <v>10012.75740740741</v>
      </c>
      <c r="EF372">
        <v>0</v>
      </c>
      <c r="EG372">
        <v>11.1281</v>
      </c>
      <c r="EH372">
        <v>-75.56273333333333</v>
      </c>
      <c r="EI372">
        <v>1009.512962962963</v>
      </c>
      <c r="EJ372">
        <v>1078.327407407407</v>
      </c>
      <c r="EK372">
        <v>7.771894444444444</v>
      </c>
      <c r="EL372">
        <v>1061.133333333333</v>
      </c>
      <c r="EM372">
        <v>15.94475555555556</v>
      </c>
      <c r="EN372">
        <v>2.154507777777778</v>
      </c>
      <c r="EO372">
        <v>1.44847962962963</v>
      </c>
      <c r="EP372">
        <v>18.62798888888889</v>
      </c>
      <c r="EQ372">
        <v>12.43490740740741</v>
      </c>
      <c r="ER372">
        <v>2000.007037037037</v>
      </c>
      <c r="ES372">
        <v>0.9800019999999999</v>
      </c>
      <c r="ET372">
        <v>0.0199983</v>
      </c>
      <c r="EU372">
        <v>0</v>
      </c>
      <c r="EV372">
        <v>1020.971851851852</v>
      </c>
      <c r="EW372">
        <v>5.00078</v>
      </c>
      <c r="EX372">
        <v>19750.89259259259</v>
      </c>
      <c r="EY372">
        <v>16379.7037037037</v>
      </c>
      <c r="EZ372">
        <v>39.25677777777778</v>
      </c>
      <c r="FA372">
        <v>40.01837037037036</v>
      </c>
      <c r="FB372">
        <v>39.31459259259259</v>
      </c>
      <c r="FC372">
        <v>39.76829629629629</v>
      </c>
      <c r="FD372">
        <v>40.36318518518519</v>
      </c>
      <c r="FE372">
        <v>1955.107037037037</v>
      </c>
      <c r="FF372">
        <v>39.9</v>
      </c>
      <c r="FG372">
        <v>0</v>
      </c>
      <c r="FH372">
        <v>1759082769.2</v>
      </c>
      <c r="FI372">
        <v>0</v>
      </c>
      <c r="FJ372">
        <v>1020.9668</v>
      </c>
      <c r="FK372">
        <v>-7.042307688029284</v>
      </c>
      <c r="FL372">
        <v>-112.3769231025732</v>
      </c>
      <c r="FM372">
        <v>19750.472</v>
      </c>
      <c r="FN372">
        <v>15</v>
      </c>
      <c r="FO372">
        <v>0</v>
      </c>
      <c r="FP372" t="s">
        <v>439</v>
      </c>
      <c r="FQ372">
        <v>1746989605.5</v>
      </c>
      <c r="FR372">
        <v>1746989593.5</v>
      </c>
      <c r="FS372">
        <v>0</v>
      </c>
      <c r="FT372">
        <v>-0.274</v>
      </c>
      <c r="FU372">
        <v>-0.002</v>
      </c>
      <c r="FV372">
        <v>2.549</v>
      </c>
      <c r="FW372">
        <v>0.129</v>
      </c>
      <c r="FX372">
        <v>420</v>
      </c>
      <c r="FY372">
        <v>17</v>
      </c>
      <c r="FZ372">
        <v>0.02</v>
      </c>
      <c r="GA372">
        <v>0.04</v>
      </c>
      <c r="GB372">
        <v>-75.4749575</v>
      </c>
      <c r="GC372">
        <v>-0.4423485928703619</v>
      </c>
      <c r="GD372">
        <v>0.2784657554238046</v>
      </c>
      <c r="GE372">
        <v>1</v>
      </c>
      <c r="GF372">
        <v>1021.231176470588</v>
      </c>
      <c r="GG372">
        <v>-5.09549274192793</v>
      </c>
      <c r="GH372">
        <v>0.6167837103302317</v>
      </c>
      <c r="GI372">
        <v>0</v>
      </c>
      <c r="GJ372">
        <v>7.782800249999999</v>
      </c>
      <c r="GK372">
        <v>-0.2697211632270526</v>
      </c>
      <c r="GL372">
        <v>0.02761677538087133</v>
      </c>
      <c r="GM372">
        <v>0</v>
      </c>
      <c r="GN372">
        <v>1</v>
      </c>
      <c r="GO372">
        <v>3</v>
      </c>
      <c r="GP372" t="s">
        <v>455</v>
      </c>
      <c r="GQ372">
        <v>3.10122</v>
      </c>
      <c r="GR372">
        <v>2.72482</v>
      </c>
      <c r="GS372">
        <v>0.162408</v>
      </c>
      <c r="GT372">
        <v>0.169877</v>
      </c>
      <c r="GU372">
        <v>0.107189</v>
      </c>
      <c r="GV372">
        <v>0.0821215</v>
      </c>
      <c r="GW372">
        <v>21891.2</v>
      </c>
      <c r="GX372">
        <v>19728.2</v>
      </c>
      <c r="GY372">
        <v>26698.6</v>
      </c>
      <c r="GZ372">
        <v>23986.9</v>
      </c>
      <c r="HA372">
        <v>38145.3</v>
      </c>
      <c r="HB372">
        <v>32570.1</v>
      </c>
      <c r="HC372">
        <v>46619.1</v>
      </c>
      <c r="HD372">
        <v>37962.4</v>
      </c>
      <c r="HE372">
        <v>1.87698</v>
      </c>
      <c r="HF372">
        <v>1.86373</v>
      </c>
      <c r="HG372">
        <v>0.0768527</v>
      </c>
      <c r="HH372">
        <v>0</v>
      </c>
      <c r="HI372">
        <v>28.7765</v>
      </c>
      <c r="HJ372">
        <v>999.9</v>
      </c>
      <c r="HK372">
        <v>39.2</v>
      </c>
      <c r="HL372">
        <v>31.7</v>
      </c>
      <c r="HM372">
        <v>20.255</v>
      </c>
      <c r="HN372">
        <v>60.7437</v>
      </c>
      <c r="HO372">
        <v>22.3317</v>
      </c>
      <c r="HP372">
        <v>1</v>
      </c>
      <c r="HQ372">
        <v>0.110719</v>
      </c>
      <c r="HR372">
        <v>-0.635365</v>
      </c>
      <c r="HS372">
        <v>20.2797</v>
      </c>
      <c r="HT372">
        <v>5.21085</v>
      </c>
      <c r="HU372">
        <v>11.9796</v>
      </c>
      <c r="HV372">
        <v>4.9634</v>
      </c>
      <c r="HW372">
        <v>3.2744</v>
      </c>
      <c r="HX372">
        <v>9999</v>
      </c>
      <c r="HY372">
        <v>9999</v>
      </c>
      <c r="HZ372">
        <v>9999</v>
      </c>
      <c r="IA372">
        <v>33.7</v>
      </c>
      <c r="IB372">
        <v>1.86401</v>
      </c>
      <c r="IC372">
        <v>1.86012</v>
      </c>
      <c r="ID372">
        <v>1.85837</v>
      </c>
      <c r="IE372">
        <v>1.85975</v>
      </c>
      <c r="IF372">
        <v>1.8599</v>
      </c>
      <c r="IG372">
        <v>1.85837</v>
      </c>
      <c r="IH372">
        <v>1.85745</v>
      </c>
      <c r="II372">
        <v>1.85242</v>
      </c>
      <c r="IJ372">
        <v>0</v>
      </c>
      <c r="IK372">
        <v>0</v>
      </c>
      <c r="IL372">
        <v>0</v>
      </c>
      <c r="IM372">
        <v>0</v>
      </c>
      <c r="IN372" t="s">
        <v>441</v>
      </c>
      <c r="IO372" t="s">
        <v>442</v>
      </c>
      <c r="IP372" t="s">
        <v>443</v>
      </c>
      <c r="IQ372" t="s">
        <v>443</v>
      </c>
      <c r="IR372" t="s">
        <v>443</v>
      </c>
      <c r="IS372" t="s">
        <v>443</v>
      </c>
      <c r="IT372">
        <v>0</v>
      </c>
      <c r="IU372">
        <v>100</v>
      </c>
      <c r="IV372">
        <v>100</v>
      </c>
      <c r="IW372">
        <v>-0.39</v>
      </c>
      <c r="IX372">
        <v>0.3303</v>
      </c>
      <c r="IY372">
        <v>-0.819046093373875</v>
      </c>
      <c r="IZ372">
        <v>-0.0008311593448893811</v>
      </c>
      <c r="JA372">
        <v>1.768286430498992E-06</v>
      </c>
      <c r="JB372">
        <v>-5.176383660599935E-10</v>
      </c>
      <c r="JC372">
        <v>0.01793090377665582</v>
      </c>
      <c r="JD372">
        <v>0.002652576625932546</v>
      </c>
      <c r="JE372">
        <v>0.0004569377311329863</v>
      </c>
      <c r="JF372">
        <v>1.003524486243527E-07</v>
      </c>
      <c r="JG372">
        <v>2</v>
      </c>
      <c r="JH372">
        <v>1975</v>
      </c>
      <c r="JI372">
        <v>1</v>
      </c>
      <c r="JJ372">
        <v>26</v>
      </c>
      <c r="JK372">
        <v>201552.9</v>
      </c>
      <c r="JL372">
        <v>201553.1</v>
      </c>
      <c r="JM372">
        <v>2.45972</v>
      </c>
      <c r="JN372">
        <v>2.61841</v>
      </c>
      <c r="JO372">
        <v>1.49658</v>
      </c>
      <c r="JP372">
        <v>2.34497</v>
      </c>
      <c r="JQ372">
        <v>1.54907</v>
      </c>
      <c r="JR372">
        <v>2.33765</v>
      </c>
      <c r="JS372">
        <v>35.8477</v>
      </c>
      <c r="JT372">
        <v>24.1751</v>
      </c>
      <c r="JU372">
        <v>18</v>
      </c>
      <c r="JV372">
        <v>485.382</v>
      </c>
      <c r="JW372">
        <v>491.884</v>
      </c>
      <c r="JX372">
        <v>29.3829</v>
      </c>
      <c r="JY372">
        <v>28.7167</v>
      </c>
      <c r="JZ372">
        <v>30.0003</v>
      </c>
      <c r="KA372">
        <v>28.914</v>
      </c>
      <c r="KB372">
        <v>28.9076</v>
      </c>
      <c r="KC372">
        <v>49.3658</v>
      </c>
      <c r="KD372">
        <v>19.6922</v>
      </c>
      <c r="KE372">
        <v>51.6544</v>
      </c>
      <c r="KF372">
        <v>29.3411</v>
      </c>
      <c r="KG372">
        <v>1109.89</v>
      </c>
      <c r="KH372">
        <v>16.0943</v>
      </c>
      <c r="KI372">
        <v>101.931</v>
      </c>
      <c r="KJ372">
        <v>91.5395</v>
      </c>
    </row>
    <row r="373" spans="1:296">
      <c r="A373">
        <v>355</v>
      </c>
      <c r="B373">
        <v>1759082782</v>
      </c>
      <c r="C373">
        <v>9698.900000095367</v>
      </c>
      <c r="D373" t="s">
        <v>1156</v>
      </c>
      <c r="E373" t="s">
        <v>1157</v>
      </c>
      <c r="F373">
        <v>5</v>
      </c>
      <c r="G373" t="s">
        <v>1025</v>
      </c>
      <c r="H373">
        <v>1759082774.214286</v>
      </c>
      <c r="I373">
        <f>(J373)/1000</f>
        <v>0</v>
      </c>
      <c r="J373">
        <f>IF(DO373, AM373, AG373)</f>
        <v>0</v>
      </c>
      <c r="K373">
        <f>IF(DO373, AH373, AF373)</f>
        <v>0</v>
      </c>
      <c r="L373">
        <f>DQ373 - IF(AT373&gt;1, K373*DK373*100.0/(AV373), 0)</f>
        <v>0</v>
      </c>
      <c r="M373">
        <f>((S373-I373/2)*L373-K373)/(S373+I373/2)</f>
        <v>0</v>
      </c>
      <c r="N373">
        <f>M373*(DX373+DY373)/1000.0</f>
        <v>0</v>
      </c>
      <c r="O373">
        <f>(DQ373 - IF(AT373&gt;1, K373*DK373*100.0/(AV373), 0))*(DX373+DY373)/1000.0</f>
        <v>0</v>
      </c>
      <c r="P373">
        <f>2.0/((1/R373-1/Q373)+SIGN(R373)*SQRT((1/R373-1/Q373)*(1/R373-1/Q373) + 4*DL373/((DL373+1)*(DL373+1))*(2*1/R373*1/Q373-1/Q373*1/Q373)))</f>
        <v>0</v>
      </c>
      <c r="Q373">
        <f>IF(LEFT(DM373,1)&lt;&gt;"0",IF(LEFT(DM373,1)="1",3.0,DN373),$D$5+$E$5*(EE373*DX373/($K$5*1000))+$F$5*(EE373*DX373/($K$5*1000))*MAX(MIN(DK373,$J$5),$I$5)*MAX(MIN(DK373,$J$5),$I$5)+$G$5*MAX(MIN(DK373,$J$5),$I$5)*(EE373*DX373/($K$5*1000))+$H$5*(EE373*DX373/($K$5*1000))*(EE373*DX373/($K$5*1000)))</f>
        <v>0</v>
      </c>
      <c r="R373">
        <f>I373*(1000-(1000*0.61365*exp(17.502*V373/(240.97+V373))/(DX373+DY373)+DS373)/2)/(1000*0.61365*exp(17.502*V373/(240.97+V373))/(DX373+DY373)-DS373)</f>
        <v>0</v>
      </c>
      <c r="S373">
        <f>1/((DL373+1)/(P373/1.6)+1/(Q373/1.37)) + DL373/((DL373+1)/(P373/1.6) + DL373/(Q373/1.37))</f>
        <v>0</v>
      </c>
      <c r="T373">
        <f>(DG373*DJ373)</f>
        <v>0</v>
      </c>
      <c r="U373">
        <f>(DZ373+(T373+2*0.95*5.67E-8*(((DZ373+$B$9)+273)^4-(DZ373+273)^4)-44100*I373)/(1.84*29.3*Q373+8*0.95*5.67E-8*(DZ373+273)^3))</f>
        <v>0</v>
      </c>
      <c r="V373">
        <f>($C$9*EA373+$D$9*EB373+$E$9*U373)</f>
        <v>0</v>
      </c>
      <c r="W373">
        <f>0.61365*exp(17.502*V373/(240.97+V373))</f>
        <v>0</v>
      </c>
      <c r="X373">
        <f>(Y373/Z373*100)</f>
        <v>0</v>
      </c>
      <c r="Y373">
        <f>DS373*(DX373+DY373)/1000</f>
        <v>0</v>
      </c>
      <c r="Z373">
        <f>0.61365*exp(17.502*DZ373/(240.97+DZ373))</f>
        <v>0</v>
      </c>
      <c r="AA373">
        <f>(W373-DS373*(DX373+DY373)/1000)</f>
        <v>0</v>
      </c>
      <c r="AB373">
        <f>(-I373*44100)</f>
        <v>0</v>
      </c>
      <c r="AC373">
        <f>2*29.3*Q373*0.92*(DZ373-V373)</f>
        <v>0</v>
      </c>
      <c r="AD373">
        <f>2*0.95*5.67E-8*(((DZ373+$B$9)+273)^4-(V373+273)^4)</f>
        <v>0</v>
      </c>
      <c r="AE373">
        <f>T373+AD373+AB373+AC373</f>
        <v>0</v>
      </c>
      <c r="AF373">
        <f>DW373*AT373*(DR373-DQ373*(1000-AT373*DT373)/(1000-AT373*DS373))/(100*DK373)</f>
        <v>0</v>
      </c>
      <c r="AG373">
        <f>1000*DW373*AT373*(DS373-DT373)/(100*DK373*(1000-AT373*DS373))</f>
        <v>0</v>
      </c>
      <c r="AH373">
        <f>(AI373 - AJ373 - DX373*1E3/(8.314*(DZ373+273.15)) * AL373/DW373 * AK373) * DW373/(100*DK373) * (1000 - DT373)/1000</f>
        <v>0</v>
      </c>
      <c r="AI373">
        <v>1109.946813109016</v>
      </c>
      <c r="AJ373">
        <v>1049.325212121212</v>
      </c>
      <c r="AK373">
        <v>3.348711740829179</v>
      </c>
      <c r="AL373">
        <v>65.0844976434511</v>
      </c>
      <c r="AM373">
        <f>(AO373 - AN373 + DX373*1E3/(8.314*(DZ373+273.15)) * AQ373/DW373 * AP373) * DW373/(100*DK373) * 1000/(1000 - AO373)</f>
        <v>0</v>
      </c>
      <c r="AN373">
        <v>15.99820829333334</v>
      </c>
      <c r="AO373">
        <v>23.66014181818183</v>
      </c>
      <c r="AP373">
        <v>-0.002478043290043222</v>
      </c>
      <c r="AQ373">
        <v>105.27</v>
      </c>
      <c r="AR373">
        <v>0</v>
      </c>
      <c r="AS373">
        <v>0</v>
      </c>
      <c r="AT373">
        <f>IF(AR373*$H$15&gt;=AV373,1.0,(AV373/(AV373-AR373*$H$15)))</f>
        <v>0</v>
      </c>
      <c r="AU373">
        <f>(AT373-1)*100</f>
        <v>0</v>
      </c>
      <c r="AV373">
        <f>MAX(0,($B$15+$C$15*EE373)/(1+$D$15*EE373)*DX373/(DZ373+273)*$E$15)</f>
        <v>0</v>
      </c>
      <c r="AW373" t="s">
        <v>437</v>
      </c>
      <c r="AX373" t="s">
        <v>437</v>
      </c>
      <c r="AY373">
        <v>0</v>
      </c>
      <c r="AZ373">
        <v>0</v>
      </c>
      <c r="BA373">
        <f>1-AY373/AZ373</f>
        <v>0</v>
      </c>
      <c r="BB373">
        <v>0</v>
      </c>
      <c r="BC373" t="s">
        <v>437</v>
      </c>
      <c r="BD373" t="s">
        <v>437</v>
      </c>
      <c r="BE373">
        <v>0</v>
      </c>
      <c r="BF373">
        <v>0</v>
      </c>
      <c r="BG373">
        <f>1-BE373/BF373</f>
        <v>0</v>
      </c>
      <c r="BH373">
        <v>0.5</v>
      </c>
      <c r="BI373">
        <f>DH373</f>
        <v>0</v>
      </c>
      <c r="BJ373">
        <f>K373</f>
        <v>0</v>
      </c>
      <c r="BK373">
        <f>BG373*BH373*BI373</f>
        <v>0</v>
      </c>
      <c r="BL373">
        <f>(BJ373-BB373)/BI373</f>
        <v>0</v>
      </c>
      <c r="BM373">
        <f>(AZ373-BF373)/BF373</f>
        <v>0</v>
      </c>
      <c r="BN373">
        <f>AY373/(BA373+AY373/BF373)</f>
        <v>0</v>
      </c>
      <c r="BO373" t="s">
        <v>437</v>
      </c>
      <c r="BP373">
        <v>0</v>
      </c>
      <c r="BQ373">
        <f>IF(BP373&lt;&gt;0, BP373, BN373)</f>
        <v>0</v>
      </c>
      <c r="BR373">
        <f>1-BQ373/BF373</f>
        <v>0</v>
      </c>
      <c r="BS373">
        <f>(BF373-BE373)/(BF373-BQ373)</f>
        <v>0</v>
      </c>
      <c r="BT373">
        <f>(AZ373-BF373)/(AZ373-BQ373)</f>
        <v>0</v>
      </c>
      <c r="BU373">
        <f>(BF373-BE373)/(BF373-AY373)</f>
        <v>0</v>
      </c>
      <c r="BV373">
        <f>(AZ373-BF373)/(AZ373-AY373)</f>
        <v>0</v>
      </c>
      <c r="BW373">
        <f>(BS373*BQ373/BE373)</f>
        <v>0</v>
      </c>
      <c r="BX373">
        <f>(1-BW373)</f>
        <v>0</v>
      </c>
      <c r="DG373">
        <f>$B$13*EF373+$C$13*EG373+$F$13*ER373*(1-EU373)</f>
        <v>0</v>
      </c>
      <c r="DH373">
        <f>DG373*DI373</f>
        <v>0</v>
      </c>
      <c r="DI373">
        <f>($B$13*$D$11+$C$13*$D$11+$F$13*((FE373+EW373)/MAX(FE373+EW373+FF373, 0.1)*$I$11+FF373/MAX(FE373+EW373+FF373, 0.1)*$J$11))/($B$13+$C$13+$F$13)</f>
        <v>0</v>
      </c>
      <c r="DJ373">
        <f>($B$13*$K$11+$C$13*$K$11+$F$13*((FE373+EW373)/MAX(FE373+EW373+FF373, 0.1)*$P$11+FF373/MAX(FE373+EW373+FF373, 0.1)*$Q$11))/($B$13+$C$13+$F$13)</f>
        <v>0</v>
      </c>
      <c r="DK373">
        <v>5.36</v>
      </c>
      <c r="DL373">
        <v>0.5</v>
      </c>
      <c r="DM373" t="s">
        <v>438</v>
      </c>
      <c r="DN373">
        <v>2</v>
      </c>
      <c r="DO373" t="b">
        <v>1</v>
      </c>
      <c r="DP373">
        <v>1759082774.214286</v>
      </c>
      <c r="DQ373">
        <v>1000.887714285714</v>
      </c>
      <c r="DR373">
        <v>1076.629642857143</v>
      </c>
      <c r="DS373">
        <v>23.697025</v>
      </c>
      <c r="DT373">
        <v>15.96242857142857</v>
      </c>
      <c r="DU373">
        <v>1001.285392857143</v>
      </c>
      <c r="DV373">
        <v>23.36636071428572</v>
      </c>
      <c r="DW373">
        <v>500.0340714285714</v>
      </c>
      <c r="DX373">
        <v>90.8441</v>
      </c>
      <c r="DY373">
        <v>0.06673626428571429</v>
      </c>
      <c r="DZ373">
        <v>30.30340714285715</v>
      </c>
      <c r="EA373">
        <v>30.03203214285714</v>
      </c>
      <c r="EB373">
        <v>999.9000000000002</v>
      </c>
      <c r="EC373">
        <v>0</v>
      </c>
      <c r="ED373">
        <v>0</v>
      </c>
      <c r="EE373">
        <v>10006.655</v>
      </c>
      <c r="EF373">
        <v>0</v>
      </c>
      <c r="EG373">
        <v>11.11882142857143</v>
      </c>
      <c r="EH373">
        <v>-75.74229642857144</v>
      </c>
      <c r="EI373">
        <v>1025.181571428571</v>
      </c>
      <c r="EJ373">
        <v>1094.093928571428</v>
      </c>
      <c r="EK373">
        <v>7.734596428571428</v>
      </c>
      <c r="EL373">
        <v>1076.629642857143</v>
      </c>
      <c r="EM373">
        <v>15.96242857142857</v>
      </c>
      <c r="EN373">
        <v>2.152735714285714</v>
      </c>
      <c r="EO373">
        <v>1.4500925</v>
      </c>
      <c r="EP373">
        <v>18.61483571428571</v>
      </c>
      <c r="EQ373">
        <v>12.45183571428572</v>
      </c>
      <c r="ER373">
        <v>2000.028928571428</v>
      </c>
      <c r="ES373">
        <v>0.9800022500000001</v>
      </c>
      <c r="ET373">
        <v>0.01999805</v>
      </c>
      <c r="EU373">
        <v>0</v>
      </c>
      <c r="EV373">
        <v>1020.328928571428</v>
      </c>
      <c r="EW373">
        <v>5.00078</v>
      </c>
      <c r="EX373">
        <v>19740.63214285714</v>
      </c>
      <c r="EY373">
        <v>16379.88571428572</v>
      </c>
      <c r="EZ373">
        <v>39.27878571428572</v>
      </c>
      <c r="FA373">
        <v>40.02878571428572</v>
      </c>
      <c r="FB373">
        <v>39.30099999999999</v>
      </c>
      <c r="FC373">
        <v>39.80114285714285</v>
      </c>
      <c r="FD373">
        <v>40.36585714285713</v>
      </c>
      <c r="FE373">
        <v>1955.128928571428</v>
      </c>
      <c r="FF373">
        <v>39.9</v>
      </c>
      <c r="FG373">
        <v>0</v>
      </c>
      <c r="FH373">
        <v>1759082774</v>
      </c>
      <c r="FI373">
        <v>0</v>
      </c>
      <c r="FJ373">
        <v>1020.3224</v>
      </c>
      <c r="FK373">
        <v>-9.539999982276809</v>
      </c>
      <c r="FL373">
        <v>-157.0538459153624</v>
      </c>
      <c r="FM373">
        <v>19739.896</v>
      </c>
      <c r="FN373">
        <v>15</v>
      </c>
      <c r="FO373">
        <v>0</v>
      </c>
      <c r="FP373" t="s">
        <v>439</v>
      </c>
      <c r="FQ373">
        <v>1746989605.5</v>
      </c>
      <c r="FR373">
        <v>1746989593.5</v>
      </c>
      <c r="FS373">
        <v>0</v>
      </c>
      <c r="FT373">
        <v>-0.274</v>
      </c>
      <c r="FU373">
        <v>-0.002</v>
      </c>
      <c r="FV373">
        <v>2.549</v>
      </c>
      <c r="FW373">
        <v>0.129</v>
      </c>
      <c r="FX373">
        <v>420</v>
      </c>
      <c r="FY373">
        <v>17</v>
      </c>
      <c r="FZ373">
        <v>0.02</v>
      </c>
      <c r="GA373">
        <v>0.04</v>
      </c>
      <c r="GB373">
        <v>-75.66058749999999</v>
      </c>
      <c r="GC373">
        <v>-0.7950337711067473</v>
      </c>
      <c r="GD373">
        <v>0.3223147353034764</v>
      </c>
      <c r="GE373">
        <v>0</v>
      </c>
      <c r="GF373">
        <v>1020.825588235294</v>
      </c>
      <c r="GG373">
        <v>-8.32925897560888</v>
      </c>
      <c r="GH373">
        <v>0.862278756539457</v>
      </c>
      <c r="GI373">
        <v>0</v>
      </c>
      <c r="GJ373">
        <v>7.756689750000001</v>
      </c>
      <c r="GK373">
        <v>-0.4004290806754275</v>
      </c>
      <c r="GL373">
        <v>0.04129378085665559</v>
      </c>
      <c r="GM373">
        <v>0</v>
      </c>
      <c r="GN373">
        <v>0</v>
      </c>
      <c r="GO373">
        <v>3</v>
      </c>
      <c r="GP373" t="s">
        <v>458</v>
      </c>
      <c r="GQ373">
        <v>3.10093</v>
      </c>
      <c r="GR373">
        <v>2.72514</v>
      </c>
      <c r="GS373">
        <v>0.164068</v>
      </c>
      <c r="GT373">
        <v>0.171554</v>
      </c>
      <c r="GU373">
        <v>0.107117</v>
      </c>
      <c r="GV373">
        <v>0.0823112</v>
      </c>
      <c r="GW373">
        <v>21847.6</v>
      </c>
      <c r="GX373">
        <v>19688.3</v>
      </c>
      <c r="GY373">
        <v>26698.5</v>
      </c>
      <c r="GZ373">
        <v>23986.9</v>
      </c>
      <c r="HA373">
        <v>38148.3</v>
      </c>
      <c r="HB373">
        <v>32563.4</v>
      </c>
      <c r="HC373">
        <v>46618.6</v>
      </c>
      <c r="HD373">
        <v>37962.3</v>
      </c>
      <c r="HE373">
        <v>1.8762</v>
      </c>
      <c r="HF373">
        <v>1.8645</v>
      </c>
      <c r="HG373">
        <v>0.0771806</v>
      </c>
      <c r="HH373">
        <v>0</v>
      </c>
      <c r="HI373">
        <v>28.7789</v>
      </c>
      <c r="HJ373">
        <v>999.9</v>
      </c>
      <c r="HK373">
        <v>39.2</v>
      </c>
      <c r="HL373">
        <v>31.7</v>
      </c>
      <c r="HM373">
        <v>20.2579</v>
      </c>
      <c r="HN373">
        <v>60.9037</v>
      </c>
      <c r="HO373">
        <v>22.4599</v>
      </c>
      <c r="HP373">
        <v>1</v>
      </c>
      <c r="HQ373">
        <v>0.110953</v>
      </c>
      <c r="HR373">
        <v>-0.575605</v>
      </c>
      <c r="HS373">
        <v>20.2801</v>
      </c>
      <c r="HT373">
        <v>5.21085</v>
      </c>
      <c r="HU373">
        <v>11.9791</v>
      </c>
      <c r="HV373">
        <v>4.9634</v>
      </c>
      <c r="HW373">
        <v>3.27435</v>
      </c>
      <c r="HX373">
        <v>9999</v>
      </c>
      <c r="HY373">
        <v>9999</v>
      </c>
      <c r="HZ373">
        <v>9999</v>
      </c>
      <c r="IA373">
        <v>33.7</v>
      </c>
      <c r="IB373">
        <v>1.86401</v>
      </c>
      <c r="IC373">
        <v>1.86016</v>
      </c>
      <c r="ID373">
        <v>1.85837</v>
      </c>
      <c r="IE373">
        <v>1.85977</v>
      </c>
      <c r="IF373">
        <v>1.85989</v>
      </c>
      <c r="IG373">
        <v>1.85838</v>
      </c>
      <c r="IH373">
        <v>1.85745</v>
      </c>
      <c r="II373">
        <v>1.85242</v>
      </c>
      <c r="IJ373">
        <v>0</v>
      </c>
      <c r="IK373">
        <v>0</v>
      </c>
      <c r="IL373">
        <v>0</v>
      </c>
      <c r="IM373">
        <v>0</v>
      </c>
      <c r="IN373" t="s">
        <v>441</v>
      </c>
      <c r="IO373" t="s">
        <v>442</v>
      </c>
      <c r="IP373" t="s">
        <v>443</v>
      </c>
      <c r="IQ373" t="s">
        <v>443</v>
      </c>
      <c r="IR373" t="s">
        <v>443</v>
      </c>
      <c r="IS373" t="s">
        <v>443</v>
      </c>
      <c r="IT373">
        <v>0</v>
      </c>
      <c r="IU373">
        <v>100</v>
      </c>
      <c r="IV373">
        <v>100</v>
      </c>
      <c r="IW373">
        <v>-0.36</v>
      </c>
      <c r="IX373">
        <v>0.3298</v>
      </c>
      <c r="IY373">
        <v>-0.819046093373875</v>
      </c>
      <c r="IZ373">
        <v>-0.0008311593448893811</v>
      </c>
      <c r="JA373">
        <v>1.768286430498992E-06</v>
      </c>
      <c r="JB373">
        <v>-5.176383660599935E-10</v>
      </c>
      <c r="JC373">
        <v>0.01793090377665582</v>
      </c>
      <c r="JD373">
        <v>0.002652576625932546</v>
      </c>
      <c r="JE373">
        <v>0.0004569377311329863</v>
      </c>
      <c r="JF373">
        <v>1.003524486243527E-07</v>
      </c>
      <c r="JG373">
        <v>2</v>
      </c>
      <c r="JH373">
        <v>1975</v>
      </c>
      <c r="JI373">
        <v>1</v>
      </c>
      <c r="JJ373">
        <v>26</v>
      </c>
      <c r="JK373">
        <v>201552.9</v>
      </c>
      <c r="JL373">
        <v>201553.1</v>
      </c>
      <c r="JM373">
        <v>2.49268</v>
      </c>
      <c r="JN373">
        <v>2.61353</v>
      </c>
      <c r="JO373">
        <v>1.49658</v>
      </c>
      <c r="JP373">
        <v>2.34375</v>
      </c>
      <c r="JQ373">
        <v>1.54907</v>
      </c>
      <c r="JR373">
        <v>2.46094</v>
      </c>
      <c r="JS373">
        <v>35.8477</v>
      </c>
      <c r="JT373">
        <v>24.1838</v>
      </c>
      <c r="JU373">
        <v>18</v>
      </c>
      <c r="JV373">
        <v>484.944</v>
      </c>
      <c r="JW373">
        <v>492.415</v>
      </c>
      <c r="JX373">
        <v>29.3481</v>
      </c>
      <c r="JY373">
        <v>28.7193</v>
      </c>
      <c r="JZ373">
        <v>30.0003</v>
      </c>
      <c r="KA373">
        <v>28.916</v>
      </c>
      <c r="KB373">
        <v>28.9101</v>
      </c>
      <c r="KC373">
        <v>50.0146</v>
      </c>
      <c r="KD373">
        <v>19.3854</v>
      </c>
      <c r="KE373">
        <v>51.6544</v>
      </c>
      <c r="KF373">
        <v>29.3045</v>
      </c>
      <c r="KG373">
        <v>1123.26</v>
      </c>
      <c r="KH373">
        <v>16.1484</v>
      </c>
      <c r="KI373">
        <v>101.93</v>
      </c>
      <c r="KJ373">
        <v>91.5393</v>
      </c>
    </row>
    <row r="374" spans="1:296">
      <c r="A374">
        <v>356</v>
      </c>
      <c r="B374">
        <v>1759082787</v>
      </c>
      <c r="C374">
        <v>9703.900000095367</v>
      </c>
      <c r="D374" t="s">
        <v>1158</v>
      </c>
      <c r="E374" t="s">
        <v>1159</v>
      </c>
      <c r="F374">
        <v>5</v>
      </c>
      <c r="G374" t="s">
        <v>1025</v>
      </c>
      <c r="H374">
        <v>1759082779.5</v>
      </c>
      <c r="I374">
        <f>(J374)/1000</f>
        <v>0</v>
      </c>
      <c r="J374">
        <f>IF(DO374, AM374, AG374)</f>
        <v>0</v>
      </c>
      <c r="K374">
        <f>IF(DO374, AH374, AF374)</f>
        <v>0</v>
      </c>
      <c r="L374">
        <f>DQ374 - IF(AT374&gt;1, K374*DK374*100.0/(AV374), 0)</f>
        <v>0</v>
      </c>
      <c r="M374">
        <f>((S374-I374/2)*L374-K374)/(S374+I374/2)</f>
        <v>0</v>
      </c>
      <c r="N374">
        <f>M374*(DX374+DY374)/1000.0</f>
        <v>0</v>
      </c>
      <c r="O374">
        <f>(DQ374 - IF(AT374&gt;1, K374*DK374*100.0/(AV374), 0))*(DX374+DY374)/1000.0</f>
        <v>0</v>
      </c>
      <c r="P374">
        <f>2.0/((1/R374-1/Q374)+SIGN(R374)*SQRT((1/R374-1/Q374)*(1/R374-1/Q374) + 4*DL374/((DL374+1)*(DL374+1))*(2*1/R374*1/Q374-1/Q374*1/Q374)))</f>
        <v>0</v>
      </c>
      <c r="Q374">
        <f>IF(LEFT(DM374,1)&lt;&gt;"0",IF(LEFT(DM374,1)="1",3.0,DN374),$D$5+$E$5*(EE374*DX374/($K$5*1000))+$F$5*(EE374*DX374/($K$5*1000))*MAX(MIN(DK374,$J$5),$I$5)*MAX(MIN(DK374,$J$5),$I$5)+$G$5*MAX(MIN(DK374,$J$5),$I$5)*(EE374*DX374/($K$5*1000))+$H$5*(EE374*DX374/($K$5*1000))*(EE374*DX374/($K$5*1000)))</f>
        <v>0</v>
      </c>
      <c r="R374">
        <f>I374*(1000-(1000*0.61365*exp(17.502*V374/(240.97+V374))/(DX374+DY374)+DS374)/2)/(1000*0.61365*exp(17.502*V374/(240.97+V374))/(DX374+DY374)-DS374)</f>
        <v>0</v>
      </c>
      <c r="S374">
        <f>1/((DL374+1)/(P374/1.6)+1/(Q374/1.37)) + DL374/((DL374+1)/(P374/1.6) + DL374/(Q374/1.37))</f>
        <v>0</v>
      </c>
      <c r="T374">
        <f>(DG374*DJ374)</f>
        <v>0</v>
      </c>
      <c r="U374">
        <f>(DZ374+(T374+2*0.95*5.67E-8*(((DZ374+$B$9)+273)^4-(DZ374+273)^4)-44100*I374)/(1.84*29.3*Q374+8*0.95*5.67E-8*(DZ374+273)^3))</f>
        <v>0</v>
      </c>
      <c r="V374">
        <f>($C$9*EA374+$D$9*EB374+$E$9*U374)</f>
        <v>0</v>
      </c>
      <c r="W374">
        <f>0.61365*exp(17.502*V374/(240.97+V374))</f>
        <v>0</v>
      </c>
      <c r="X374">
        <f>(Y374/Z374*100)</f>
        <v>0</v>
      </c>
      <c r="Y374">
        <f>DS374*(DX374+DY374)/1000</f>
        <v>0</v>
      </c>
      <c r="Z374">
        <f>0.61365*exp(17.502*DZ374/(240.97+DZ374))</f>
        <v>0</v>
      </c>
      <c r="AA374">
        <f>(W374-DS374*(DX374+DY374)/1000)</f>
        <v>0</v>
      </c>
      <c r="AB374">
        <f>(-I374*44100)</f>
        <v>0</v>
      </c>
      <c r="AC374">
        <f>2*29.3*Q374*0.92*(DZ374-V374)</f>
        <v>0</v>
      </c>
      <c r="AD374">
        <f>2*0.95*5.67E-8*(((DZ374+$B$9)+273)^4-(V374+273)^4)</f>
        <v>0</v>
      </c>
      <c r="AE374">
        <f>T374+AD374+AB374+AC374</f>
        <v>0</v>
      </c>
      <c r="AF374">
        <f>DW374*AT374*(DR374-DQ374*(1000-AT374*DT374)/(1000-AT374*DS374))/(100*DK374)</f>
        <v>0</v>
      </c>
      <c r="AG374">
        <f>1000*DW374*AT374*(DS374-DT374)/(100*DK374*(1000-AT374*DS374))</f>
        <v>0</v>
      </c>
      <c r="AH374">
        <f>(AI374 - AJ374 - DX374*1E3/(8.314*(DZ374+273.15)) * AL374/DW374 * AK374) * DW374/(100*DK374) * (1000 - DT374)/1000</f>
        <v>0</v>
      </c>
      <c r="AI374">
        <v>1127.025149590635</v>
      </c>
      <c r="AJ374">
        <v>1066.199757575757</v>
      </c>
      <c r="AK374">
        <v>3.38586010340734</v>
      </c>
      <c r="AL374">
        <v>65.0844976434511</v>
      </c>
      <c r="AM374">
        <f>(AO374 - AN374 + DX374*1E3/(8.314*(DZ374+273.15)) * AQ374/DW374 * AP374) * DW374/(100*DK374) * 1000/(1000 - AO374)</f>
        <v>0</v>
      </c>
      <c r="AN374">
        <v>16.06093696</v>
      </c>
      <c r="AO374">
        <v>23.66058727272727</v>
      </c>
      <c r="AP374">
        <v>0.0001526255411248673</v>
      </c>
      <c r="AQ374">
        <v>105.27</v>
      </c>
      <c r="AR374">
        <v>0</v>
      </c>
      <c r="AS374">
        <v>0</v>
      </c>
      <c r="AT374">
        <f>IF(AR374*$H$15&gt;=AV374,1.0,(AV374/(AV374-AR374*$H$15)))</f>
        <v>0</v>
      </c>
      <c r="AU374">
        <f>(AT374-1)*100</f>
        <v>0</v>
      </c>
      <c r="AV374">
        <f>MAX(0,($B$15+$C$15*EE374)/(1+$D$15*EE374)*DX374/(DZ374+273)*$E$15)</f>
        <v>0</v>
      </c>
      <c r="AW374" t="s">
        <v>437</v>
      </c>
      <c r="AX374" t="s">
        <v>437</v>
      </c>
      <c r="AY374">
        <v>0</v>
      </c>
      <c r="AZ374">
        <v>0</v>
      </c>
      <c r="BA374">
        <f>1-AY374/AZ374</f>
        <v>0</v>
      </c>
      <c r="BB374">
        <v>0</v>
      </c>
      <c r="BC374" t="s">
        <v>437</v>
      </c>
      <c r="BD374" t="s">
        <v>437</v>
      </c>
      <c r="BE374">
        <v>0</v>
      </c>
      <c r="BF374">
        <v>0</v>
      </c>
      <c r="BG374">
        <f>1-BE374/BF374</f>
        <v>0</v>
      </c>
      <c r="BH374">
        <v>0.5</v>
      </c>
      <c r="BI374">
        <f>DH374</f>
        <v>0</v>
      </c>
      <c r="BJ374">
        <f>K374</f>
        <v>0</v>
      </c>
      <c r="BK374">
        <f>BG374*BH374*BI374</f>
        <v>0</v>
      </c>
      <c r="BL374">
        <f>(BJ374-BB374)/BI374</f>
        <v>0</v>
      </c>
      <c r="BM374">
        <f>(AZ374-BF374)/BF374</f>
        <v>0</v>
      </c>
      <c r="BN374">
        <f>AY374/(BA374+AY374/BF374)</f>
        <v>0</v>
      </c>
      <c r="BO374" t="s">
        <v>437</v>
      </c>
      <c r="BP374">
        <v>0</v>
      </c>
      <c r="BQ374">
        <f>IF(BP374&lt;&gt;0, BP374, BN374)</f>
        <v>0</v>
      </c>
      <c r="BR374">
        <f>1-BQ374/BF374</f>
        <v>0</v>
      </c>
      <c r="BS374">
        <f>(BF374-BE374)/(BF374-BQ374)</f>
        <v>0</v>
      </c>
      <c r="BT374">
        <f>(AZ374-BF374)/(AZ374-BQ374)</f>
        <v>0</v>
      </c>
      <c r="BU374">
        <f>(BF374-BE374)/(BF374-AY374)</f>
        <v>0</v>
      </c>
      <c r="BV374">
        <f>(AZ374-BF374)/(AZ374-AY374)</f>
        <v>0</v>
      </c>
      <c r="BW374">
        <f>(BS374*BQ374/BE374)</f>
        <v>0</v>
      </c>
      <c r="BX374">
        <f>(1-BW374)</f>
        <v>0</v>
      </c>
      <c r="DG374">
        <f>$B$13*EF374+$C$13*EG374+$F$13*ER374*(1-EU374)</f>
        <v>0</v>
      </c>
      <c r="DH374">
        <f>DG374*DI374</f>
        <v>0</v>
      </c>
      <c r="DI374">
        <f>($B$13*$D$11+$C$13*$D$11+$F$13*((FE374+EW374)/MAX(FE374+EW374+FF374, 0.1)*$I$11+FF374/MAX(FE374+EW374+FF374, 0.1)*$J$11))/($B$13+$C$13+$F$13)</f>
        <v>0</v>
      </c>
      <c r="DJ374">
        <f>($B$13*$K$11+$C$13*$K$11+$F$13*((FE374+EW374)/MAX(FE374+EW374+FF374, 0.1)*$P$11+FF374/MAX(FE374+EW374+FF374, 0.1)*$Q$11))/($B$13+$C$13+$F$13)</f>
        <v>0</v>
      </c>
      <c r="DK374">
        <v>5.36</v>
      </c>
      <c r="DL374">
        <v>0.5</v>
      </c>
      <c r="DM374" t="s">
        <v>438</v>
      </c>
      <c r="DN374">
        <v>2</v>
      </c>
      <c r="DO374" t="b">
        <v>1</v>
      </c>
      <c r="DP374">
        <v>1759082779.5</v>
      </c>
      <c r="DQ374">
        <v>1018.050666666667</v>
      </c>
      <c r="DR374">
        <v>1094.035555555555</v>
      </c>
      <c r="DS374">
        <v>23.67445925925926</v>
      </c>
      <c r="DT374">
        <v>15.99981481481482</v>
      </c>
      <c r="DU374">
        <v>1018.427962962963</v>
      </c>
      <c r="DV374">
        <v>23.34432962962963</v>
      </c>
      <c r="DW374">
        <v>500.0366666666666</v>
      </c>
      <c r="DX374">
        <v>90.84410370370371</v>
      </c>
      <c r="DY374">
        <v>0.06684124444444445</v>
      </c>
      <c r="DZ374">
        <v>30.30648148148148</v>
      </c>
      <c r="EA374">
        <v>30.0386962962963</v>
      </c>
      <c r="EB374">
        <v>999.9000000000001</v>
      </c>
      <c r="EC374">
        <v>0</v>
      </c>
      <c r="ED374">
        <v>0</v>
      </c>
      <c r="EE374">
        <v>10006.89888888889</v>
      </c>
      <c r="EF374">
        <v>0</v>
      </c>
      <c r="EG374">
        <v>11.1107</v>
      </c>
      <c r="EH374">
        <v>-75.98684444444446</v>
      </c>
      <c r="EI374">
        <v>1042.736296296296</v>
      </c>
      <c r="EJ374">
        <v>1111.824814814815</v>
      </c>
      <c r="EK374">
        <v>7.674644074074074</v>
      </c>
      <c r="EL374">
        <v>1094.035555555555</v>
      </c>
      <c r="EM374">
        <v>15.99981481481482</v>
      </c>
      <c r="EN374">
        <v>2.150685555555556</v>
      </c>
      <c r="EO374">
        <v>1.45348962962963</v>
      </c>
      <c r="EP374">
        <v>18.59962592592592</v>
      </c>
      <c r="EQ374">
        <v>12.48744074074074</v>
      </c>
      <c r="ER374">
        <v>2000.035185185185</v>
      </c>
      <c r="ES374">
        <v>0.9800023333333334</v>
      </c>
      <c r="ET374">
        <v>0.01999796666666667</v>
      </c>
      <c r="EU374">
        <v>0</v>
      </c>
      <c r="EV374">
        <v>1019.54037037037</v>
      </c>
      <c r="EW374">
        <v>5.00078</v>
      </c>
      <c r="EX374">
        <v>19725.84074074074</v>
      </c>
      <c r="EY374">
        <v>16379.93703703704</v>
      </c>
      <c r="EZ374">
        <v>39.28914814814815</v>
      </c>
      <c r="FA374">
        <v>40.04133333333333</v>
      </c>
      <c r="FB374">
        <v>39.32614814814814</v>
      </c>
      <c r="FC374">
        <v>39.82844444444444</v>
      </c>
      <c r="FD374">
        <v>40.41877777777778</v>
      </c>
      <c r="FE374">
        <v>1955.135185185185</v>
      </c>
      <c r="FF374">
        <v>39.9</v>
      </c>
      <c r="FG374">
        <v>0</v>
      </c>
      <c r="FH374">
        <v>1759082779.4</v>
      </c>
      <c r="FI374">
        <v>0</v>
      </c>
      <c r="FJ374">
        <v>1019.551923076923</v>
      </c>
      <c r="FK374">
        <v>-9.643418796536288</v>
      </c>
      <c r="FL374">
        <v>-181.3709402355956</v>
      </c>
      <c r="FM374">
        <v>19725.35</v>
      </c>
      <c r="FN374">
        <v>15</v>
      </c>
      <c r="FO374">
        <v>0</v>
      </c>
      <c r="FP374" t="s">
        <v>439</v>
      </c>
      <c r="FQ374">
        <v>1746989605.5</v>
      </c>
      <c r="FR374">
        <v>1746989593.5</v>
      </c>
      <c r="FS374">
        <v>0</v>
      </c>
      <c r="FT374">
        <v>-0.274</v>
      </c>
      <c r="FU374">
        <v>-0.002</v>
      </c>
      <c r="FV374">
        <v>2.549</v>
      </c>
      <c r="FW374">
        <v>0.129</v>
      </c>
      <c r="FX374">
        <v>420</v>
      </c>
      <c r="FY374">
        <v>17</v>
      </c>
      <c r="FZ374">
        <v>0.02</v>
      </c>
      <c r="GA374">
        <v>0.04</v>
      </c>
      <c r="GB374">
        <v>-75.89762682926829</v>
      </c>
      <c r="GC374">
        <v>-3.164579790940737</v>
      </c>
      <c r="GD374">
        <v>0.4719269900252976</v>
      </c>
      <c r="GE374">
        <v>0</v>
      </c>
      <c r="GF374">
        <v>1020.080882352941</v>
      </c>
      <c r="GG374">
        <v>-8.83468297014937</v>
      </c>
      <c r="GH374">
        <v>0.9022663218645166</v>
      </c>
      <c r="GI374">
        <v>0</v>
      </c>
      <c r="GJ374">
        <v>7.710523170731706</v>
      </c>
      <c r="GK374">
        <v>-0.6601618118466777</v>
      </c>
      <c r="GL374">
        <v>0.06620547307856213</v>
      </c>
      <c r="GM374">
        <v>0</v>
      </c>
      <c r="GN374">
        <v>0</v>
      </c>
      <c r="GO374">
        <v>3</v>
      </c>
      <c r="GP374" t="s">
        <v>458</v>
      </c>
      <c r="GQ374">
        <v>3.10108</v>
      </c>
      <c r="GR374">
        <v>2.72531</v>
      </c>
      <c r="GS374">
        <v>0.165735</v>
      </c>
      <c r="GT374">
        <v>0.173173</v>
      </c>
      <c r="GU374">
        <v>0.10712</v>
      </c>
      <c r="GV374">
        <v>0.0825125</v>
      </c>
      <c r="GW374">
        <v>21804</v>
      </c>
      <c r="GX374">
        <v>19649.8</v>
      </c>
      <c r="GY374">
        <v>26698.4</v>
      </c>
      <c r="GZ374">
        <v>23986.9</v>
      </c>
      <c r="HA374">
        <v>38148.4</v>
      </c>
      <c r="HB374">
        <v>32556.3</v>
      </c>
      <c r="HC374">
        <v>46618.6</v>
      </c>
      <c r="HD374">
        <v>37962.2</v>
      </c>
      <c r="HE374">
        <v>1.8764</v>
      </c>
      <c r="HF374">
        <v>1.86453</v>
      </c>
      <c r="HG374">
        <v>0.0776052</v>
      </c>
      <c r="HH374">
        <v>0</v>
      </c>
      <c r="HI374">
        <v>28.782</v>
      </c>
      <c r="HJ374">
        <v>999.9</v>
      </c>
      <c r="HK374">
        <v>39.2</v>
      </c>
      <c r="HL374">
        <v>31.7</v>
      </c>
      <c r="HM374">
        <v>20.2574</v>
      </c>
      <c r="HN374">
        <v>61.0937</v>
      </c>
      <c r="HO374">
        <v>22.476</v>
      </c>
      <c r="HP374">
        <v>1</v>
      </c>
      <c r="HQ374">
        <v>0.111169</v>
      </c>
      <c r="HR374">
        <v>-0.534864</v>
      </c>
      <c r="HS374">
        <v>20.2801</v>
      </c>
      <c r="HT374">
        <v>5.211</v>
      </c>
      <c r="HU374">
        <v>11.9797</v>
      </c>
      <c r="HV374">
        <v>4.96305</v>
      </c>
      <c r="HW374">
        <v>3.2744</v>
      </c>
      <c r="HX374">
        <v>9999</v>
      </c>
      <c r="HY374">
        <v>9999</v>
      </c>
      <c r="HZ374">
        <v>9999</v>
      </c>
      <c r="IA374">
        <v>33.7</v>
      </c>
      <c r="IB374">
        <v>1.86399</v>
      </c>
      <c r="IC374">
        <v>1.86015</v>
      </c>
      <c r="ID374">
        <v>1.85837</v>
      </c>
      <c r="IE374">
        <v>1.85975</v>
      </c>
      <c r="IF374">
        <v>1.85989</v>
      </c>
      <c r="IG374">
        <v>1.85838</v>
      </c>
      <c r="IH374">
        <v>1.85745</v>
      </c>
      <c r="II374">
        <v>1.85242</v>
      </c>
      <c r="IJ374">
        <v>0</v>
      </c>
      <c r="IK374">
        <v>0</v>
      </c>
      <c r="IL374">
        <v>0</v>
      </c>
      <c r="IM374">
        <v>0</v>
      </c>
      <c r="IN374" t="s">
        <v>441</v>
      </c>
      <c r="IO374" t="s">
        <v>442</v>
      </c>
      <c r="IP374" t="s">
        <v>443</v>
      </c>
      <c r="IQ374" t="s">
        <v>443</v>
      </c>
      <c r="IR374" t="s">
        <v>443</v>
      </c>
      <c r="IS374" t="s">
        <v>443</v>
      </c>
      <c r="IT374">
        <v>0</v>
      </c>
      <c r="IU374">
        <v>100</v>
      </c>
      <c r="IV374">
        <v>100</v>
      </c>
      <c r="IW374">
        <v>-0.35</v>
      </c>
      <c r="IX374">
        <v>0.3298</v>
      </c>
      <c r="IY374">
        <v>-0.819046093373875</v>
      </c>
      <c r="IZ374">
        <v>-0.0008311593448893811</v>
      </c>
      <c r="JA374">
        <v>1.768286430498992E-06</v>
      </c>
      <c r="JB374">
        <v>-5.176383660599935E-10</v>
      </c>
      <c r="JC374">
        <v>0.01793090377665582</v>
      </c>
      <c r="JD374">
        <v>0.002652576625932546</v>
      </c>
      <c r="JE374">
        <v>0.0004569377311329863</v>
      </c>
      <c r="JF374">
        <v>1.003524486243527E-07</v>
      </c>
      <c r="JG374">
        <v>2</v>
      </c>
      <c r="JH374">
        <v>1975</v>
      </c>
      <c r="JI374">
        <v>1</v>
      </c>
      <c r="JJ374">
        <v>26</v>
      </c>
      <c r="JK374">
        <v>201553</v>
      </c>
      <c r="JL374">
        <v>201553.2</v>
      </c>
      <c r="JM374">
        <v>2.52075</v>
      </c>
      <c r="JN374">
        <v>2.61841</v>
      </c>
      <c r="JO374">
        <v>1.49658</v>
      </c>
      <c r="JP374">
        <v>2.34497</v>
      </c>
      <c r="JQ374">
        <v>1.54907</v>
      </c>
      <c r="JR374">
        <v>2.35229</v>
      </c>
      <c r="JS374">
        <v>35.8477</v>
      </c>
      <c r="JT374">
        <v>24.1751</v>
      </c>
      <c r="JU374">
        <v>18</v>
      </c>
      <c r="JV374">
        <v>485.075</v>
      </c>
      <c r="JW374">
        <v>492.451</v>
      </c>
      <c r="JX374">
        <v>29.3101</v>
      </c>
      <c r="JY374">
        <v>28.7223</v>
      </c>
      <c r="JZ374">
        <v>30.0001</v>
      </c>
      <c r="KA374">
        <v>28.9178</v>
      </c>
      <c r="KB374">
        <v>28.9125</v>
      </c>
      <c r="KC374">
        <v>50.5972</v>
      </c>
      <c r="KD374">
        <v>19.0956</v>
      </c>
      <c r="KE374">
        <v>51.6544</v>
      </c>
      <c r="KF374">
        <v>29.2626</v>
      </c>
      <c r="KG374">
        <v>1143.32</v>
      </c>
      <c r="KH374">
        <v>16.1882</v>
      </c>
      <c r="KI374">
        <v>101.93</v>
      </c>
      <c r="KJ374">
        <v>91.539</v>
      </c>
    </row>
    <row r="375" spans="1:296">
      <c r="A375">
        <v>357</v>
      </c>
      <c r="B375">
        <v>1759082792</v>
      </c>
      <c r="C375">
        <v>9708.900000095367</v>
      </c>
      <c r="D375" t="s">
        <v>1160</v>
      </c>
      <c r="E375" t="s">
        <v>1161</v>
      </c>
      <c r="F375">
        <v>5</v>
      </c>
      <c r="G375" t="s">
        <v>1025</v>
      </c>
      <c r="H375">
        <v>1759082784.214286</v>
      </c>
      <c r="I375">
        <f>(J375)/1000</f>
        <v>0</v>
      </c>
      <c r="J375">
        <f>IF(DO375, AM375, AG375)</f>
        <v>0</v>
      </c>
      <c r="K375">
        <f>IF(DO375, AH375, AF375)</f>
        <v>0</v>
      </c>
      <c r="L375">
        <f>DQ375 - IF(AT375&gt;1, K375*DK375*100.0/(AV375), 0)</f>
        <v>0</v>
      </c>
      <c r="M375">
        <f>((S375-I375/2)*L375-K375)/(S375+I375/2)</f>
        <v>0</v>
      </c>
      <c r="N375">
        <f>M375*(DX375+DY375)/1000.0</f>
        <v>0</v>
      </c>
      <c r="O375">
        <f>(DQ375 - IF(AT375&gt;1, K375*DK375*100.0/(AV375), 0))*(DX375+DY375)/1000.0</f>
        <v>0</v>
      </c>
      <c r="P375">
        <f>2.0/((1/R375-1/Q375)+SIGN(R375)*SQRT((1/R375-1/Q375)*(1/R375-1/Q375) + 4*DL375/((DL375+1)*(DL375+1))*(2*1/R375*1/Q375-1/Q375*1/Q375)))</f>
        <v>0</v>
      </c>
      <c r="Q375">
        <f>IF(LEFT(DM375,1)&lt;&gt;"0",IF(LEFT(DM375,1)="1",3.0,DN375),$D$5+$E$5*(EE375*DX375/($K$5*1000))+$F$5*(EE375*DX375/($K$5*1000))*MAX(MIN(DK375,$J$5),$I$5)*MAX(MIN(DK375,$J$5),$I$5)+$G$5*MAX(MIN(DK375,$J$5),$I$5)*(EE375*DX375/($K$5*1000))+$H$5*(EE375*DX375/($K$5*1000))*(EE375*DX375/($K$5*1000)))</f>
        <v>0</v>
      </c>
      <c r="R375">
        <f>I375*(1000-(1000*0.61365*exp(17.502*V375/(240.97+V375))/(DX375+DY375)+DS375)/2)/(1000*0.61365*exp(17.502*V375/(240.97+V375))/(DX375+DY375)-DS375)</f>
        <v>0</v>
      </c>
      <c r="S375">
        <f>1/((DL375+1)/(P375/1.6)+1/(Q375/1.37)) + DL375/((DL375+1)/(P375/1.6) + DL375/(Q375/1.37))</f>
        <v>0</v>
      </c>
      <c r="T375">
        <f>(DG375*DJ375)</f>
        <v>0</v>
      </c>
      <c r="U375">
        <f>(DZ375+(T375+2*0.95*5.67E-8*(((DZ375+$B$9)+273)^4-(DZ375+273)^4)-44100*I375)/(1.84*29.3*Q375+8*0.95*5.67E-8*(DZ375+273)^3))</f>
        <v>0</v>
      </c>
      <c r="V375">
        <f>($C$9*EA375+$D$9*EB375+$E$9*U375)</f>
        <v>0</v>
      </c>
      <c r="W375">
        <f>0.61365*exp(17.502*V375/(240.97+V375))</f>
        <v>0</v>
      </c>
      <c r="X375">
        <f>(Y375/Z375*100)</f>
        <v>0</v>
      </c>
      <c r="Y375">
        <f>DS375*(DX375+DY375)/1000</f>
        <v>0</v>
      </c>
      <c r="Z375">
        <f>0.61365*exp(17.502*DZ375/(240.97+DZ375))</f>
        <v>0</v>
      </c>
      <c r="AA375">
        <f>(W375-DS375*(DX375+DY375)/1000)</f>
        <v>0</v>
      </c>
      <c r="AB375">
        <f>(-I375*44100)</f>
        <v>0</v>
      </c>
      <c r="AC375">
        <f>2*29.3*Q375*0.92*(DZ375-V375)</f>
        <v>0</v>
      </c>
      <c r="AD375">
        <f>2*0.95*5.67E-8*(((DZ375+$B$9)+273)^4-(V375+273)^4)</f>
        <v>0</v>
      </c>
      <c r="AE375">
        <f>T375+AD375+AB375+AC375</f>
        <v>0</v>
      </c>
      <c r="AF375">
        <f>DW375*AT375*(DR375-DQ375*(1000-AT375*DT375)/(1000-AT375*DS375))/(100*DK375)</f>
        <v>0</v>
      </c>
      <c r="AG375">
        <f>1000*DW375*AT375*(DS375-DT375)/(100*DK375*(1000-AT375*DS375))</f>
        <v>0</v>
      </c>
      <c r="AH375">
        <f>(AI375 - AJ375 - DX375*1E3/(8.314*(DZ375+273.15)) * AL375/DW375 * AK375) * DW375/(100*DK375) * (1000 - DT375)/1000</f>
        <v>0</v>
      </c>
      <c r="AI375">
        <v>1144.118920031624</v>
      </c>
      <c r="AJ375">
        <v>1083.146424242424</v>
      </c>
      <c r="AK375">
        <v>3.380576246888273</v>
      </c>
      <c r="AL375">
        <v>65.0844976434511</v>
      </c>
      <c r="AM375">
        <f>(AO375 - AN375 + DX375*1E3/(8.314*(DZ375+273.15)) * AQ375/DW375 * AP375) * DW375/(100*DK375) * 1000/(1000 - AO375)</f>
        <v>0</v>
      </c>
      <c r="AN375">
        <v>16.10214005333333</v>
      </c>
      <c r="AO375">
        <v>23.65283818181818</v>
      </c>
      <c r="AP375">
        <v>-0.000477286713287326</v>
      </c>
      <c r="AQ375">
        <v>105.27</v>
      </c>
      <c r="AR375">
        <v>0</v>
      </c>
      <c r="AS375">
        <v>0</v>
      </c>
      <c r="AT375">
        <f>IF(AR375*$H$15&gt;=AV375,1.0,(AV375/(AV375-AR375*$H$15)))</f>
        <v>0</v>
      </c>
      <c r="AU375">
        <f>(AT375-1)*100</f>
        <v>0</v>
      </c>
      <c r="AV375">
        <f>MAX(0,($B$15+$C$15*EE375)/(1+$D$15*EE375)*DX375/(DZ375+273)*$E$15)</f>
        <v>0</v>
      </c>
      <c r="AW375" t="s">
        <v>437</v>
      </c>
      <c r="AX375" t="s">
        <v>437</v>
      </c>
      <c r="AY375">
        <v>0</v>
      </c>
      <c r="AZ375">
        <v>0</v>
      </c>
      <c r="BA375">
        <f>1-AY375/AZ375</f>
        <v>0</v>
      </c>
      <c r="BB375">
        <v>0</v>
      </c>
      <c r="BC375" t="s">
        <v>437</v>
      </c>
      <c r="BD375" t="s">
        <v>437</v>
      </c>
      <c r="BE375">
        <v>0</v>
      </c>
      <c r="BF375">
        <v>0</v>
      </c>
      <c r="BG375">
        <f>1-BE375/BF375</f>
        <v>0</v>
      </c>
      <c r="BH375">
        <v>0.5</v>
      </c>
      <c r="BI375">
        <f>DH375</f>
        <v>0</v>
      </c>
      <c r="BJ375">
        <f>K375</f>
        <v>0</v>
      </c>
      <c r="BK375">
        <f>BG375*BH375*BI375</f>
        <v>0</v>
      </c>
      <c r="BL375">
        <f>(BJ375-BB375)/BI375</f>
        <v>0</v>
      </c>
      <c r="BM375">
        <f>(AZ375-BF375)/BF375</f>
        <v>0</v>
      </c>
      <c r="BN375">
        <f>AY375/(BA375+AY375/BF375)</f>
        <v>0</v>
      </c>
      <c r="BO375" t="s">
        <v>437</v>
      </c>
      <c r="BP375">
        <v>0</v>
      </c>
      <c r="BQ375">
        <f>IF(BP375&lt;&gt;0, BP375, BN375)</f>
        <v>0</v>
      </c>
      <c r="BR375">
        <f>1-BQ375/BF375</f>
        <v>0</v>
      </c>
      <c r="BS375">
        <f>(BF375-BE375)/(BF375-BQ375)</f>
        <v>0</v>
      </c>
      <c r="BT375">
        <f>(AZ375-BF375)/(AZ375-BQ375)</f>
        <v>0</v>
      </c>
      <c r="BU375">
        <f>(BF375-BE375)/(BF375-AY375)</f>
        <v>0</v>
      </c>
      <c r="BV375">
        <f>(AZ375-BF375)/(AZ375-AY375)</f>
        <v>0</v>
      </c>
      <c r="BW375">
        <f>(BS375*BQ375/BE375)</f>
        <v>0</v>
      </c>
      <c r="BX375">
        <f>(1-BW375)</f>
        <v>0</v>
      </c>
      <c r="DG375">
        <f>$B$13*EF375+$C$13*EG375+$F$13*ER375*(1-EU375)</f>
        <v>0</v>
      </c>
      <c r="DH375">
        <f>DG375*DI375</f>
        <v>0</v>
      </c>
      <c r="DI375">
        <f>($B$13*$D$11+$C$13*$D$11+$F$13*((FE375+EW375)/MAX(FE375+EW375+FF375, 0.1)*$I$11+FF375/MAX(FE375+EW375+FF375, 0.1)*$J$11))/($B$13+$C$13+$F$13)</f>
        <v>0</v>
      </c>
      <c r="DJ375">
        <f>($B$13*$K$11+$C$13*$K$11+$F$13*((FE375+EW375)/MAX(FE375+EW375+FF375, 0.1)*$P$11+FF375/MAX(FE375+EW375+FF375, 0.1)*$Q$11))/($B$13+$C$13+$F$13)</f>
        <v>0</v>
      </c>
      <c r="DK375">
        <v>5.36</v>
      </c>
      <c r="DL375">
        <v>0.5</v>
      </c>
      <c r="DM375" t="s">
        <v>438</v>
      </c>
      <c r="DN375">
        <v>2</v>
      </c>
      <c r="DO375" t="b">
        <v>1</v>
      </c>
      <c r="DP375">
        <v>1759082784.214286</v>
      </c>
      <c r="DQ375">
        <v>1033.459642857143</v>
      </c>
      <c r="DR375">
        <v>1109.900714285714</v>
      </c>
      <c r="DS375">
        <v>23.66291785714286</v>
      </c>
      <c r="DT375">
        <v>16.04477142857143</v>
      </c>
      <c r="DU375">
        <v>1033.818571428571</v>
      </c>
      <c r="DV375">
        <v>23.33306071428571</v>
      </c>
      <c r="DW375">
        <v>500.0323571428572</v>
      </c>
      <c r="DX375">
        <v>90.84391428571429</v>
      </c>
      <c r="DY375">
        <v>0.06687633214285714</v>
      </c>
      <c r="DZ375">
        <v>30.30423571428572</v>
      </c>
      <c r="EA375">
        <v>30.03875357142857</v>
      </c>
      <c r="EB375">
        <v>999.9000000000002</v>
      </c>
      <c r="EC375">
        <v>0</v>
      </c>
      <c r="ED375">
        <v>0</v>
      </c>
      <c r="EE375">
        <v>10003.8525</v>
      </c>
      <c r="EF375">
        <v>0</v>
      </c>
      <c r="EG375">
        <v>11.1107</v>
      </c>
      <c r="EH375">
        <v>-76.44301428571428</v>
      </c>
      <c r="EI375">
        <v>1058.506785714286</v>
      </c>
      <c r="EJ375">
        <v>1127.999642857143</v>
      </c>
      <c r="EK375">
        <v>7.618150714285713</v>
      </c>
      <c r="EL375">
        <v>1109.900714285714</v>
      </c>
      <c r="EM375">
        <v>16.04477142857143</v>
      </c>
      <c r="EN375">
        <v>2.149633214285714</v>
      </c>
      <c r="EO375">
        <v>1.457570714285714</v>
      </c>
      <c r="EP375">
        <v>18.59180357142857</v>
      </c>
      <c r="EQ375">
        <v>12.53013571428572</v>
      </c>
      <c r="ER375">
        <v>2000.010357142857</v>
      </c>
      <c r="ES375">
        <v>0.9800021428571429</v>
      </c>
      <c r="ET375">
        <v>0.01999815714285714</v>
      </c>
      <c r="EU375">
        <v>0</v>
      </c>
      <c r="EV375">
        <v>1018.7425</v>
      </c>
      <c r="EW375">
        <v>5.00078</v>
      </c>
      <c r="EX375">
        <v>19710.52142857143</v>
      </c>
      <c r="EY375">
        <v>16379.73571428572</v>
      </c>
      <c r="EZ375">
        <v>39.26767857142857</v>
      </c>
      <c r="FA375">
        <v>40.04214285714285</v>
      </c>
      <c r="FB375">
        <v>39.32782142857143</v>
      </c>
      <c r="FC375">
        <v>39.819</v>
      </c>
      <c r="FD375">
        <v>40.39710714285714</v>
      </c>
      <c r="FE375">
        <v>1955.110357142858</v>
      </c>
      <c r="FF375">
        <v>39.9</v>
      </c>
      <c r="FG375">
        <v>0</v>
      </c>
      <c r="FH375">
        <v>1759082784.2</v>
      </c>
      <c r="FI375">
        <v>0</v>
      </c>
      <c r="FJ375">
        <v>1018.738846153846</v>
      </c>
      <c r="FK375">
        <v>-9.985299153480932</v>
      </c>
      <c r="FL375">
        <v>-202.1709402755955</v>
      </c>
      <c r="FM375">
        <v>19710.11153846154</v>
      </c>
      <c r="FN375">
        <v>15</v>
      </c>
      <c r="FO375">
        <v>0</v>
      </c>
      <c r="FP375" t="s">
        <v>439</v>
      </c>
      <c r="FQ375">
        <v>1746989605.5</v>
      </c>
      <c r="FR375">
        <v>1746989593.5</v>
      </c>
      <c r="FS375">
        <v>0</v>
      </c>
      <c r="FT375">
        <v>-0.274</v>
      </c>
      <c r="FU375">
        <v>-0.002</v>
      </c>
      <c r="FV375">
        <v>2.549</v>
      </c>
      <c r="FW375">
        <v>0.129</v>
      </c>
      <c r="FX375">
        <v>420</v>
      </c>
      <c r="FY375">
        <v>17</v>
      </c>
      <c r="FZ375">
        <v>0.02</v>
      </c>
      <c r="GA375">
        <v>0.04</v>
      </c>
      <c r="GB375">
        <v>-76.10572926829268</v>
      </c>
      <c r="GC375">
        <v>-5.431243902439195</v>
      </c>
      <c r="GD375">
        <v>0.5749724847049277</v>
      </c>
      <c r="GE375">
        <v>0</v>
      </c>
      <c r="GF375">
        <v>1019.223235294118</v>
      </c>
      <c r="GG375">
        <v>-10.15202445061348</v>
      </c>
      <c r="GH375">
        <v>1.028999287109548</v>
      </c>
      <c r="GI375">
        <v>0</v>
      </c>
      <c r="GJ375">
        <v>7.657639512195122</v>
      </c>
      <c r="GK375">
        <v>-0.7263911498257862</v>
      </c>
      <c r="GL375">
        <v>0.0719427453910135</v>
      </c>
      <c r="GM375">
        <v>0</v>
      </c>
      <c r="GN375">
        <v>0</v>
      </c>
      <c r="GO375">
        <v>3</v>
      </c>
      <c r="GP375" t="s">
        <v>458</v>
      </c>
      <c r="GQ375">
        <v>3.10124</v>
      </c>
      <c r="GR375">
        <v>2.72481</v>
      </c>
      <c r="GS375">
        <v>0.167391</v>
      </c>
      <c r="GT375">
        <v>0.174806</v>
      </c>
      <c r="GU375">
        <v>0.107089</v>
      </c>
      <c r="GV375">
        <v>0.0826718</v>
      </c>
      <c r="GW375">
        <v>21760.6</v>
      </c>
      <c r="GX375">
        <v>19610.8</v>
      </c>
      <c r="GY375">
        <v>26698.3</v>
      </c>
      <c r="GZ375">
        <v>23986.7</v>
      </c>
      <c r="HA375">
        <v>38149.6</v>
      </c>
      <c r="HB375">
        <v>32550.6</v>
      </c>
      <c r="HC375">
        <v>46618.2</v>
      </c>
      <c r="HD375">
        <v>37961.9</v>
      </c>
      <c r="HE375">
        <v>1.87695</v>
      </c>
      <c r="HF375">
        <v>1.86425</v>
      </c>
      <c r="HG375">
        <v>0.0774413</v>
      </c>
      <c r="HH375">
        <v>0</v>
      </c>
      <c r="HI375">
        <v>28.7857</v>
      </c>
      <c r="HJ375">
        <v>999.9</v>
      </c>
      <c r="HK375">
        <v>39.2</v>
      </c>
      <c r="HL375">
        <v>31.7</v>
      </c>
      <c r="HM375">
        <v>20.2579</v>
      </c>
      <c r="HN375">
        <v>60.7137</v>
      </c>
      <c r="HO375">
        <v>22.3718</v>
      </c>
      <c r="HP375">
        <v>1</v>
      </c>
      <c r="HQ375">
        <v>0.111405</v>
      </c>
      <c r="HR375">
        <v>-0.483614</v>
      </c>
      <c r="HS375">
        <v>20.2804</v>
      </c>
      <c r="HT375">
        <v>5.2107</v>
      </c>
      <c r="HU375">
        <v>11.9798</v>
      </c>
      <c r="HV375">
        <v>4.96295</v>
      </c>
      <c r="HW375">
        <v>3.27425</v>
      </c>
      <c r="HX375">
        <v>9999</v>
      </c>
      <c r="HY375">
        <v>9999</v>
      </c>
      <c r="HZ375">
        <v>9999</v>
      </c>
      <c r="IA375">
        <v>33.7</v>
      </c>
      <c r="IB375">
        <v>1.86399</v>
      </c>
      <c r="IC375">
        <v>1.86011</v>
      </c>
      <c r="ID375">
        <v>1.85837</v>
      </c>
      <c r="IE375">
        <v>1.85975</v>
      </c>
      <c r="IF375">
        <v>1.85989</v>
      </c>
      <c r="IG375">
        <v>1.85837</v>
      </c>
      <c r="IH375">
        <v>1.85744</v>
      </c>
      <c r="II375">
        <v>1.85242</v>
      </c>
      <c r="IJ375">
        <v>0</v>
      </c>
      <c r="IK375">
        <v>0</v>
      </c>
      <c r="IL375">
        <v>0</v>
      </c>
      <c r="IM375">
        <v>0</v>
      </c>
      <c r="IN375" t="s">
        <v>441</v>
      </c>
      <c r="IO375" t="s">
        <v>442</v>
      </c>
      <c r="IP375" t="s">
        <v>443</v>
      </c>
      <c r="IQ375" t="s">
        <v>443</v>
      </c>
      <c r="IR375" t="s">
        <v>443</v>
      </c>
      <c r="IS375" t="s">
        <v>443</v>
      </c>
      <c r="IT375">
        <v>0</v>
      </c>
      <c r="IU375">
        <v>100</v>
      </c>
      <c r="IV375">
        <v>100</v>
      </c>
      <c r="IW375">
        <v>-0.33</v>
      </c>
      <c r="IX375">
        <v>0.3296</v>
      </c>
      <c r="IY375">
        <v>-0.819046093373875</v>
      </c>
      <c r="IZ375">
        <v>-0.0008311593448893811</v>
      </c>
      <c r="JA375">
        <v>1.768286430498992E-06</v>
      </c>
      <c r="JB375">
        <v>-5.176383660599935E-10</v>
      </c>
      <c r="JC375">
        <v>0.01793090377665582</v>
      </c>
      <c r="JD375">
        <v>0.002652576625932546</v>
      </c>
      <c r="JE375">
        <v>0.0004569377311329863</v>
      </c>
      <c r="JF375">
        <v>1.003524486243527E-07</v>
      </c>
      <c r="JG375">
        <v>2</v>
      </c>
      <c r="JH375">
        <v>1975</v>
      </c>
      <c r="JI375">
        <v>1</v>
      </c>
      <c r="JJ375">
        <v>26</v>
      </c>
      <c r="JK375">
        <v>201553.1</v>
      </c>
      <c r="JL375">
        <v>201553.3</v>
      </c>
      <c r="JM375">
        <v>2.55371</v>
      </c>
      <c r="JN375">
        <v>2.61353</v>
      </c>
      <c r="JO375">
        <v>1.49658</v>
      </c>
      <c r="JP375">
        <v>2.34497</v>
      </c>
      <c r="JQ375">
        <v>1.54907</v>
      </c>
      <c r="JR375">
        <v>2.45972</v>
      </c>
      <c r="JS375">
        <v>35.8477</v>
      </c>
      <c r="JT375">
        <v>24.1838</v>
      </c>
      <c r="JU375">
        <v>18</v>
      </c>
      <c r="JV375">
        <v>485.406</v>
      </c>
      <c r="JW375">
        <v>492.275</v>
      </c>
      <c r="JX375">
        <v>29.269</v>
      </c>
      <c r="JY375">
        <v>28.7248</v>
      </c>
      <c r="JZ375">
        <v>30.0003</v>
      </c>
      <c r="KA375">
        <v>28.9191</v>
      </c>
      <c r="KB375">
        <v>28.9131</v>
      </c>
      <c r="KC375">
        <v>51.2397</v>
      </c>
      <c r="KD375">
        <v>18.7859</v>
      </c>
      <c r="KE375">
        <v>51.6544</v>
      </c>
      <c r="KF375">
        <v>29.2226</v>
      </c>
      <c r="KG375">
        <v>1156.69</v>
      </c>
      <c r="KH375">
        <v>16.2435</v>
      </c>
      <c r="KI375">
        <v>101.929</v>
      </c>
      <c r="KJ375">
        <v>91.53830000000001</v>
      </c>
    </row>
    <row r="376" spans="1:296">
      <c r="A376">
        <v>358</v>
      </c>
      <c r="B376">
        <v>1759082797</v>
      </c>
      <c r="C376">
        <v>9713.900000095367</v>
      </c>
      <c r="D376" t="s">
        <v>1162</v>
      </c>
      <c r="E376" t="s">
        <v>1163</v>
      </c>
      <c r="F376">
        <v>5</v>
      </c>
      <c r="G376" t="s">
        <v>1025</v>
      </c>
      <c r="H376">
        <v>1759082789.5</v>
      </c>
      <c r="I376">
        <f>(J376)/1000</f>
        <v>0</v>
      </c>
      <c r="J376">
        <f>IF(DO376, AM376, AG376)</f>
        <v>0</v>
      </c>
      <c r="K376">
        <f>IF(DO376, AH376, AF376)</f>
        <v>0</v>
      </c>
      <c r="L376">
        <f>DQ376 - IF(AT376&gt;1, K376*DK376*100.0/(AV376), 0)</f>
        <v>0</v>
      </c>
      <c r="M376">
        <f>((S376-I376/2)*L376-K376)/(S376+I376/2)</f>
        <v>0</v>
      </c>
      <c r="N376">
        <f>M376*(DX376+DY376)/1000.0</f>
        <v>0</v>
      </c>
      <c r="O376">
        <f>(DQ376 - IF(AT376&gt;1, K376*DK376*100.0/(AV376), 0))*(DX376+DY376)/1000.0</f>
        <v>0</v>
      </c>
      <c r="P376">
        <f>2.0/((1/R376-1/Q376)+SIGN(R376)*SQRT((1/R376-1/Q376)*(1/R376-1/Q376) + 4*DL376/((DL376+1)*(DL376+1))*(2*1/R376*1/Q376-1/Q376*1/Q376)))</f>
        <v>0</v>
      </c>
      <c r="Q376">
        <f>IF(LEFT(DM376,1)&lt;&gt;"0",IF(LEFT(DM376,1)="1",3.0,DN376),$D$5+$E$5*(EE376*DX376/($K$5*1000))+$F$5*(EE376*DX376/($K$5*1000))*MAX(MIN(DK376,$J$5),$I$5)*MAX(MIN(DK376,$J$5),$I$5)+$G$5*MAX(MIN(DK376,$J$5),$I$5)*(EE376*DX376/($K$5*1000))+$H$5*(EE376*DX376/($K$5*1000))*(EE376*DX376/($K$5*1000)))</f>
        <v>0</v>
      </c>
      <c r="R376">
        <f>I376*(1000-(1000*0.61365*exp(17.502*V376/(240.97+V376))/(DX376+DY376)+DS376)/2)/(1000*0.61365*exp(17.502*V376/(240.97+V376))/(DX376+DY376)-DS376)</f>
        <v>0</v>
      </c>
      <c r="S376">
        <f>1/((DL376+1)/(P376/1.6)+1/(Q376/1.37)) + DL376/((DL376+1)/(P376/1.6) + DL376/(Q376/1.37))</f>
        <v>0</v>
      </c>
      <c r="T376">
        <f>(DG376*DJ376)</f>
        <v>0</v>
      </c>
      <c r="U376">
        <f>(DZ376+(T376+2*0.95*5.67E-8*(((DZ376+$B$9)+273)^4-(DZ376+273)^4)-44100*I376)/(1.84*29.3*Q376+8*0.95*5.67E-8*(DZ376+273)^3))</f>
        <v>0</v>
      </c>
      <c r="V376">
        <f>($C$9*EA376+$D$9*EB376+$E$9*U376)</f>
        <v>0</v>
      </c>
      <c r="W376">
        <f>0.61365*exp(17.502*V376/(240.97+V376))</f>
        <v>0</v>
      </c>
      <c r="X376">
        <f>(Y376/Z376*100)</f>
        <v>0</v>
      </c>
      <c r="Y376">
        <f>DS376*(DX376+DY376)/1000</f>
        <v>0</v>
      </c>
      <c r="Z376">
        <f>0.61365*exp(17.502*DZ376/(240.97+DZ376))</f>
        <v>0</v>
      </c>
      <c r="AA376">
        <f>(W376-DS376*(DX376+DY376)/1000)</f>
        <v>0</v>
      </c>
      <c r="AB376">
        <f>(-I376*44100)</f>
        <v>0</v>
      </c>
      <c r="AC376">
        <f>2*29.3*Q376*0.92*(DZ376-V376)</f>
        <v>0</v>
      </c>
      <c r="AD376">
        <f>2*0.95*5.67E-8*(((DZ376+$B$9)+273)^4-(V376+273)^4)</f>
        <v>0</v>
      </c>
      <c r="AE376">
        <f>T376+AD376+AB376+AC376</f>
        <v>0</v>
      </c>
      <c r="AF376">
        <f>DW376*AT376*(DR376-DQ376*(1000-AT376*DT376)/(1000-AT376*DS376))/(100*DK376)</f>
        <v>0</v>
      </c>
      <c r="AG376">
        <f>1000*DW376*AT376*(DS376-DT376)/(100*DK376*(1000-AT376*DS376))</f>
        <v>0</v>
      </c>
      <c r="AH376">
        <f>(AI376 - AJ376 - DX376*1E3/(8.314*(DZ376+273.15)) * AL376/DW376 * AK376) * DW376/(100*DK376) * (1000 - DT376)/1000</f>
        <v>0</v>
      </c>
      <c r="AI376">
        <v>1161.391387506621</v>
      </c>
      <c r="AJ376">
        <v>1100.034242424242</v>
      </c>
      <c r="AK376">
        <v>3.378978461786368</v>
      </c>
      <c r="AL376">
        <v>65.0844976434511</v>
      </c>
      <c r="AM376">
        <f>(AO376 - AN376 + DX376*1E3/(8.314*(DZ376+273.15)) * AQ376/DW376 * AP376) * DW376/(100*DK376) * 1000/(1000 - AO376)</f>
        <v>0</v>
      </c>
      <c r="AN376">
        <v>16.16460589333333</v>
      </c>
      <c r="AO376">
        <v>23.6510212121212</v>
      </c>
      <c r="AP376">
        <v>4.961423761374806E-05</v>
      </c>
      <c r="AQ376">
        <v>105.27</v>
      </c>
      <c r="AR376">
        <v>0</v>
      </c>
      <c r="AS376">
        <v>0</v>
      </c>
      <c r="AT376">
        <f>IF(AR376*$H$15&gt;=AV376,1.0,(AV376/(AV376-AR376*$H$15)))</f>
        <v>0</v>
      </c>
      <c r="AU376">
        <f>(AT376-1)*100</f>
        <v>0</v>
      </c>
      <c r="AV376">
        <f>MAX(0,($B$15+$C$15*EE376)/(1+$D$15*EE376)*DX376/(DZ376+273)*$E$15)</f>
        <v>0</v>
      </c>
      <c r="AW376" t="s">
        <v>437</v>
      </c>
      <c r="AX376" t="s">
        <v>437</v>
      </c>
      <c r="AY376">
        <v>0</v>
      </c>
      <c r="AZ376">
        <v>0</v>
      </c>
      <c r="BA376">
        <f>1-AY376/AZ376</f>
        <v>0</v>
      </c>
      <c r="BB376">
        <v>0</v>
      </c>
      <c r="BC376" t="s">
        <v>437</v>
      </c>
      <c r="BD376" t="s">
        <v>437</v>
      </c>
      <c r="BE376">
        <v>0</v>
      </c>
      <c r="BF376">
        <v>0</v>
      </c>
      <c r="BG376">
        <f>1-BE376/BF376</f>
        <v>0</v>
      </c>
      <c r="BH376">
        <v>0.5</v>
      </c>
      <c r="BI376">
        <f>DH376</f>
        <v>0</v>
      </c>
      <c r="BJ376">
        <f>K376</f>
        <v>0</v>
      </c>
      <c r="BK376">
        <f>BG376*BH376*BI376</f>
        <v>0</v>
      </c>
      <c r="BL376">
        <f>(BJ376-BB376)/BI376</f>
        <v>0</v>
      </c>
      <c r="BM376">
        <f>(AZ376-BF376)/BF376</f>
        <v>0</v>
      </c>
      <c r="BN376">
        <f>AY376/(BA376+AY376/BF376)</f>
        <v>0</v>
      </c>
      <c r="BO376" t="s">
        <v>437</v>
      </c>
      <c r="BP376">
        <v>0</v>
      </c>
      <c r="BQ376">
        <f>IF(BP376&lt;&gt;0, BP376, BN376)</f>
        <v>0</v>
      </c>
      <c r="BR376">
        <f>1-BQ376/BF376</f>
        <v>0</v>
      </c>
      <c r="BS376">
        <f>(BF376-BE376)/(BF376-BQ376)</f>
        <v>0</v>
      </c>
      <c r="BT376">
        <f>(AZ376-BF376)/(AZ376-BQ376)</f>
        <v>0</v>
      </c>
      <c r="BU376">
        <f>(BF376-BE376)/(BF376-AY376)</f>
        <v>0</v>
      </c>
      <c r="BV376">
        <f>(AZ376-BF376)/(AZ376-AY376)</f>
        <v>0</v>
      </c>
      <c r="BW376">
        <f>(BS376*BQ376/BE376)</f>
        <v>0</v>
      </c>
      <c r="BX376">
        <f>(1-BW376)</f>
        <v>0</v>
      </c>
      <c r="DG376">
        <f>$B$13*EF376+$C$13*EG376+$F$13*ER376*(1-EU376)</f>
        <v>0</v>
      </c>
      <c r="DH376">
        <f>DG376*DI376</f>
        <v>0</v>
      </c>
      <c r="DI376">
        <f>($B$13*$D$11+$C$13*$D$11+$F$13*((FE376+EW376)/MAX(FE376+EW376+FF376, 0.1)*$I$11+FF376/MAX(FE376+EW376+FF376, 0.1)*$J$11))/($B$13+$C$13+$F$13)</f>
        <v>0</v>
      </c>
      <c r="DJ376">
        <f>($B$13*$K$11+$C$13*$K$11+$F$13*((FE376+EW376)/MAX(FE376+EW376+FF376, 0.1)*$P$11+FF376/MAX(FE376+EW376+FF376, 0.1)*$Q$11))/($B$13+$C$13+$F$13)</f>
        <v>0</v>
      </c>
      <c r="DK376">
        <v>5.36</v>
      </c>
      <c r="DL376">
        <v>0.5</v>
      </c>
      <c r="DM376" t="s">
        <v>438</v>
      </c>
      <c r="DN376">
        <v>2</v>
      </c>
      <c r="DO376" t="b">
        <v>1</v>
      </c>
      <c r="DP376">
        <v>1759082789.5</v>
      </c>
      <c r="DQ376">
        <v>1050.886666666667</v>
      </c>
      <c r="DR376">
        <v>1127.657407407407</v>
      </c>
      <c r="DS376">
        <v>23.65613703703704</v>
      </c>
      <c r="DT376">
        <v>16.10132222222222</v>
      </c>
      <c r="DU376">
        <v>1051.224814814815</v>
      </c>
      <c r="DV376">
        <v>23.32642962962962</v>
      </c>
      <c r="DW376">
        <v>500.0266296296296</v>
      </c>
      <c r="DX376">
        <v>90.8442222222222</v>
      </c>
      <c r="DY376">
        <v>0.0667789925925926</v>
      </c>
      <c r="DZ376">
        <v>30.30088518518518</v>
      </c>
      <c r="EA376">
        <v>30.04416296296296</v>
      </c>
      <c r="EB376">
        <v>999.9000000000001</v>
      </c>
      <c r="EC376">
        <v>0</v>
      </c>
      <c r="ED376">
        <v>0</v>
      </c>
      <c r="EE376">
        <v>9997.444074074074</v>
      </c>
      <c r="EF376">
        <v>0</v>
      </c>
      <c r="EG376">
        <v>11.1107</v>
      </c>
      <c r="EH376">
        <v>-76.77285925925926</v>
      </c>
      <c r="EI376">
        <v>1076.347777777778</v>
      </c>
      <c r="EJ376">
        <v>1146.112592592593</v>
      </c>
      <c r="EK376">
        <v>7.554817407407408</v>
      </c>
      <c r="EL376">
        <v>1127.657407407407</v>
      </c>
      <c r="EM376">
        <v>16.10132222222222</v>
      </c>
      <c r="EN376">
        <v>2.149023703703703</v>
      </c>
      <c r="EO376">
        <v>1.462713703703704</v>
      </c>
      <c r="EP376">
        <v>18.58727777777778</v>
      </c>
      <c r="EQ376">
        <v>12.58381481481481</v>
      </c>
      <c r="ER376">
        <v>1999.998888888889</v>
      </c>
      <c r="ES376">
        <v>0.9800021111111112</v>
      </c>
      <c r="ET376">
        <v>0.01999818888888889</v>
      </c>
      <c r="EU376">
        <v>0</v>
      </c>
      <c r="EV376">
        <v>1017.78</v>
      </c>
      <c r="EW376">
        <v>5.00078</v>
      </c>
      <c r="EX376">
        <v>19691.96666666667</v>
      </c>
      <c r="EY376">
        <v>16379.64444444444</v>
      </c>
      <c r="EZ376">
        <v>39.27307407407407</v>
      </c>
      <c r="FA376">
        <v>40.0437037037037</v>
      </c>
      <c r="FB376">
        <v>39.30533333333333</v>
      </c>
      <c r="FC376">
        <v>39.81692592592593</v>
      </c>
      <c r="FD376">
        <v>40.43033333333333</v>
      </c>
      <c r="FE376">
        <v>1955.098888888889</v>
      </c>
      <c r="FF376">
        <v>39.9</v>
      </c>
      <c r="FG376">
        <v>0</v>
      </c>
      <c r="FH376">
        <v>1759082789.6</v>
      </c>
      <c r="FI376">
        <v>0</v>
      </c>
      <c r="FJ376">
        <v>1017.704</v>
      </c>
      <c r="FK376">
        <v>-11.61000001586238</v>
      </c>
      <c r="FL376">
        <v>-226.5076925323586</v>
      </c>
      <c r="FM376">
        <v>19689.756</v>
      </c>
      <c r="FN376">
        <v>15</v>
      </c>
      <c r="FO376">
        <v>0</v>
      </c>
      <c r="FP376" t="s">
        <v>439</v>
      </c>
      <c r="FQ376">
        <v>1746989605.5</v>
      </c>
      <c r="FR376">
        <v>1746989593.5</v>
      </c>
      <c r="FS376">
        <v>0</v>
      </c>
      <c r="FT376">
        <v>-0.274</v>
      </c>
      <c r="FU376">
        <v>-0.002</v>
      </c>
      <c r="FV376">
        <v>2.549</v>
      </c>
      <c r="FW376">
        <v>0.129</v>
      </c>
      <c r="FX376">
        <v>420</v>
      </c>
      <c r="FY376">
        <v>17</v>
      </c>
      <c r="FZ376">
        <v>0.02</v>
      </c>
      <c r="GA376">
        <v>0.04</v>
      </c>
      <c r="GB376">
        <v>-76.6080925</v>
      </c>
      <c r="GC376">
        <v>-3.665769230769128</v>
      </c>
      <c r="GD376">
        <v>0.3702289550990699</v>
      </c>
      <c r="GE376">
        <v>0</v>
      </c>
      <c r="GF376">
        <v>1018.282058823529</v>
      </c>
      <c r="GG376">
        <v>-10.79098548394625</v>
      </c>
      <c r="GH376">
        <v>1.088911435419265</v>
      </c>
      <c r="GI376">
        <v>0</v>
      </c>
      <c r="GJ376">
        <v>7.588034500000001</v>
      </c>
      <c r="GK376">
        <v>-0.6980640900562854</v>
      </c>
      <c r="GL376">
        <v>0.06742153220411122</v>
      </c>
      <c r="GM376">
        <v>0</v>
      </c>
      <c r="GN376">
        <v>0</v>
      </c>
      <c r="GO376">
        <v>3</v>
      </c>
      <c r="GP376" t="s">
        <v>458</v>
      </c>
      <c r="GQ376">
        <v>3.10113</v>
      </c>
      <c r="GR376">
        <v>2.72382</v>
      </c>
      <c r="GS376">
        <v>0.169033</v>
      </c>
      <c r="GT376">
        <v>0.176403</v>
      </c>
      <c r="GU376">
        <v>0.107085</v>
      </c>
      <c r="GV376">
        <v>0.0828812</v>
      </c>
      <c r="GW376">
        <v>21717.7</v>
      </c>
      <c r="GX376">
        <v>19572.7</v>
      </c>
      <c r="GY376">
        <v>26698.2</v>
      </c>
      <c r="GZ376">
        <v>23986.5</v>
      </c>
      <c r="HA376">
        <v>38150</v>
      </c>
      <c r="HB376">
        <v>32543.1</v>
      </c>
      <c r="HC376">
        <v>46618.2</v>
      </c>
      <c r="HD376">
        <v>37961.7</v>
      </c>
      <c r="HE376">
        <v>1.8761</v>
      </c>
      <c r="HF376">
        <v>1.86462</v>
      </c>
      <c r="HG376">
        <v>0.0766404</v>
      </c>
      <c r="HH376">
        <v>0</v>
      </c>
      <c r="HI376">
        <v>28.7899</v>
      </c>
      <c r="HJ376">
        <v>999.9</v>
      </c>
      <c r="HK376">
        <v>39.2</v>
      </c>
      <c r="HL376">
        <v>31.7</v>
      </c>
      <c r="HM376">
        <v>20.2565</v>
      </c>
      <c r="HN376">
        <v>60.8737</v>
      </c>
      <c r="HO376">
        <v>22.2957</v>
      </c>
      <c r="HP376">
        <v>1</v>
      </c>
      <c r="HQ376">
        <v>0.111484</v>
      </c>
      <c r="HR376">
        <v>-0.448053</v>
      </c>
      <c r="HS376">
        <v>20.2802</v>
      </c>
      <c r="HT376">
        <v>5.20935</v>
      </c>
      <c r="HU376">
        <v>11.9794</v>
      </c>
      <c r="HV376">
        <v>4.9607</v>
      </c>
      <c r="HW376">
        <v>3.27428</v>
      </c>
      <c r="HX376">
        <v>9999</v>
      </c>
      <c r="HY376">
        <v>9999</v>
      </c>
      <c r="HZ376">
        <v>9999</v>
      </c>
      <c r="IA376">
        <v>33.7</v>
      </c>
      <c r="IB376">
        <v>1.86399</v>
      </c>
      <c r="IC376">
        <v>1.86013</v>
      </c>
      <c r="ID376">
        <v>1.85837</v>
      </c>
      <c r="IE376">
        <v>1.85975</v>
      </c>
      <c r="IF376">
        <v>1.85989</v>
      </c>
      <c r="IG376">
        <v>1.85837</v>
      </c>
      <c r="IH376">
        <v>1.85744</v>
      </c>
      <c r="II376">
        <v>1.85242</v>
      </c>
      <c r="IJ376">
        <v>0</v>
      </c>
      <c r="IK376">
        <v>0</v>
      </c>
      <c r="IL376">
        <v>0</v>
      </c>
      <c r="IM376">
        <v>0</v>
      </c>
      <c r="IN376" t="s">
        <v>441</v>
      </c>
      <c r="IO376" t="s">
        <v>442</v>
      </c>
      <c r="IP376" t="s">
        <v>443</v>
      </c>
      <c r="IQ376" t="s">
        <v>443</v>
      </c>
      <c r="IR376" t="s">
        <v>443</v>
      </c>
      <c r="IS376" t="s">
        <v>443</v>
      </c>
      <c r="IT376">
        <v>0</v>
      </c>
      <c r="IU376">
        <v>100</v>
      </c>
      <c r="IV376">
        <v>100</v>
      </c>
      <c r="IW376">
        <v>-0.31</v>
      </c>
      <c r="IX376">
        <v>0.3295</v>
      </c>
      <c r="IY376">
        <v>-0.819046093373875</v>
      </c>
      <c r="IZ376">
        <v>-0.0008311593448893811</v>
      </c>
      <c r="JA376">
        <v>1.768286430498992E-06</v>
      </c>
      <c r="JB376">
        <v>-5.176383660599935E-10</v>
      </c>
      <c r="JC376">
        <v>0.01793090377665582</v>
      </c>
      <c r="JD376">
        <v>0.002652576625932546</v>
      </c>
      <c r="JE376">
        <v>0.0004569377311329863</v>
      </c>
      <c r="JF376">
        <v>1.003524486243527E-07</v>
      </c>
      <c r="JG376">
        <v>2</v>
      </c>
      <c r="JH376">
        <v>1975</v>
      </c>
      <c r="JI376">
        <v>1</v>
      </c>
      <c r="JJ376">
        <v>26</v>
      </c>
      <c r="JK376">
        <v>201553.2</v>
      </c>
      <c r="JL376">
        <v>201553.4</v>
      </c>
      <c r="JM376">
        <v>2.58179</v>
      </c>
      <c r="JN376">
        <v>2.61841</v>
      </c>
      <c r="JO376">
        <v>1.49658</v>
      </c>
      <c r="JP376">
        <v>2.34375</v>
      </c>
      <c r="JQ376">
        <v>1.54907</v>
      </c>
      <c r="JR376">
        <v>2.34741</v>
      </c>
      <c r="JS376">
        <v>35.8477</v>
      </c>
      <c r="JT376">
        <v>24.1751</v>
      </c>
      <c r="JU376">
        <v>18</v>
      </c>
      <c r="JV376">
        <v>484.927</v>
      </c>
      <c r="JW376">
        <v>492.539</v>
      </c>
      <c r="JX376">
        <v>29.2274</v>
      </c>
      <c r="JY376">
        <v>28.7278</v>
      </c>
      <c r="JZ376">
        <v>30.0002</v>
      </c>
      <c r="KA376">
        <v>28.9214</v>
      </c>
      <c r="KB376">
        <v>28.915</v>
      </c>
      <c r="KC376">
        <v>51.8125</v>
      </c>
      <c r="KD376">
        <v>18.4944</v>
      </c>
      <c r="KE376">
        <v>51.6544</v>
      </c>
      <c r="KF376">
        <v>29.1721</v>
      </c>
      <c r="KG376">
        <v>1176.73</v>
      </c>
      <c r="KH376">
        <v>16.2877</v>
      </c>
      <c r="KI376">
        <v>101.929</v>
      </c>
      <c r="KJ376">
        <v>91.5377</v>
      </c>
    </row>
    <row r="377" spans="1:296">
      <c r="A377">
        <v>359</v>
      </c>
      <c r="B377">
        <v>1759082802</v>
      </c>
      <c r="C377">
        <v>9718.900000095367</v>
      </c>
      <c r="D377" t="s">
        <v>1164</v>
      </c>
      <c r="E377" t="s">
        <v>1165</v>
      </c>
      <c r="F377">
        <v>5</v>
      </c>
      <c r="G377" t="s">
        <v>1025</v>
      </c>
      <c r="H377">
        <v>1759082794.214286</v>
      </c>
      <c r="I377">
        <f>(J377)/1000</f>
        <v>0</v>
      </c>
      <c r="J377">
        <f>IF(DO377, AM377, AG377)</f>
        <v>0</v>
      </c>
      <c r="K377">
        <f>IF(DO377, AH377, AF377)</f>
        <v>0</v>
      </c>
      <c r="L377">
        <f>DQ377 - IF(AT377&gt;1, K377*DK377*100.0/(AV377), 0)</f>
        <v>0</v>
      </c>
      <c r="M377">
        <f>((S377-I377/2)*L377-K377)/(S377+I377/2)</f>
        <v>0</v>
      </c>
      <c r="N377">
        <f>M377*(DX377+DY377)/1000.0</f>
        <v>0</v>
      </c>
      <c r="O377">
        <f>(DQ377 - IF(AT377&gt;1, K377*DK377*100.0/(AV377), 0))*(DX377+DY377)/1000.0</f>
        <v>0</v>
      </c>
      <c r="P377">
        <f>2.0/((1/R377-1/Q377)+SIGN(R377)*SQRT((1/R377-1/Q377)*(1/R377-1/Q377) + 4*DL377/((DL377+1)*(DL377+1))*(2*1/R377*1/Q377-1/Q377*1/Q377)))</f>
        <v>0</v>
      </c>
      <c r="Q377">
        <f>IF(LEFT(DM377,1)&lt;&gt;"0",IF(LEFT(DM377,1)="1",3.0,DN377),$D$5+$E$5*(EE377*DX377/($K$5*1000))+$F$5*(EE377*DX377/($K$5*1000))*MAX(MIN(DK377,$J$5),$I$5)*MAX(MIN(DK377,$J$5),$I$5)+$G$5*MAX(MIN(DK377,$J$5),$I$5)*(EE377*DX377/($K$5*1000))+$H$5*(EE377*DX377/($K$5*1000))*(EE377*DX377/($K$5*1000)))</f>
        <v>0</v>
      </c>
      <c r="R377">
        <f>I377*(1000-(1000*0.61365*exp(17.502*V377/(240.97+V377))/(DX377+DY377)+DS377)/2)/(1000*0.61365*exp(17.502*V377/(240.97+V377))/(DX377+DY377)-DS377)</f>
        <v>0</v>
      </c>
      <c r="S377">
        <f>1/((DL377+1)/(P377/1.6)+1/(Q377/1.37)) + DL377/((DL377+1)/(P377/1.6) + DL377/(Q377/1.37))</f>
        <v>0</v>
      </c>
      <c r="T377">
        <f>(DG377*DJ377)</f>
        <v>0</v>
      </c>
      <c r="U377">
        <f>(DZ377+(T377+2*0.95*5.67E-8*(((DZ377+$B$9)+273)^4-(DZ377+273)^4)-44100*I377)/(1.84*29.3*Q377+8*0.95*5.67E-8*(DZ377+273)^3))</f>
        <v>0</v>
      </c>
      <c r="V377">
        <f>($C$9*EA377+$D$9*EB377+$E$9*U377)</f>
        <v>0</v>
      </c>
      <c r="W377">
        <f>0.61365*exp(17.502*V377/(240.97+V377))</f>
        <v>0</v>
      </c>
      <c r="X377">
        <f>(Y377/Z377*100)</f>
        <v>0</v>
      </c>
      <c r="Y377">
        <f>DS377*(DX377+DY377)/1000</f>
        <v>0</v>
      </c>
      <c r="Z377">
        <f>0.61365*exp(17.502*DZ377/(240.97+DZ377))</f>
        <v>0</v>
      </c>
      <c r="AA377">
        <f>(W377-DS377*(DX377+DY377)/1000)</f>
        <v>0</v>
      </c>
      <c r="AB377">
        <f>(-I377*44100)</f>
        <v>0</v>
      </c>
      <c r="AC377">
        <f>2*29.3*Q377*0.92*(DZ377-V377)</f>
        <v>0</v>
      </c>
      <c r="AD377">
        <f>2*0.95*5.67E-8*(((DZ377+$B$9)+273)^4-(V377+273)^4)</f>
        <v>0</v>
      </c>
      <c r="AE377">
        <f>T377+AD377+AB377+AC377</f>
        <v>0</v>
      </c>
      <c r="AF377">
        <f>DW377*AT377*(DR377-DQ377*(1000-AT377*DT377)/(1000-AT377*DS377))/(100*DK377)</f>
        <v>0</v>
      </c>
      <c r="AG377">
        <f>1000*DW377*AT377*(DS377-DT377)/(100*DK377*(1000-AT377*DS377))</f>
        <v>0</v>
      </c>
      <c r="AH377">
        <f>(AI377 - AJ377 - DX377*1E3/(8.314*(DZ377+273.15)) * AL377/DW377 * AK377) * DW377/(100*DK377) * (1000 - DT377)/1000</f>
        <v>0</v>
      </c>
      <c r="AI377">
        <v>1178.428264033073</v>
      </c>
      <c r="AJ377">
        <v>1117.090242424242</v>
      </c>
      <c r="AK377">
        <v>3.433586982063143</v>
      </c>
      <c r="AL377">
        <v>65.0844976434511</v>
      </c>
      <c r="AM377">
        <f>(AO377 - AN377 + DX377*1E3/(8.314*(DZ377+273.15)) * AQ377/DW377 * AP377) * DW377/(100*DK377) * 1000/(1000 - AO377)</f>
        <v>0</v>
      </c>
      <c r="AN377">
        <v>16.21079370666667</v>
      </c>
      <c r="AO377">
        <v>23.64131878787878</v>
      </c>
      <c r="AP377">
        <v>-0.0001985966497274622</v>
      </c>
      <c r="AQ377">
        <v>105.27</v>
      </c>
      <c r="AR377">
        <v>0</v>
      </c>
      <c r="AS377">
        <v>0</v>
      </c>
      <c r="AT377">
        <f>IF(AR377*$H$15&gt;=AV377,1.0,(AV377/(AV377-AR377*$H$15)))</f>
        <v>0</v>
      </c>
      <c r="AU377">
        <f>(AT377-1)*100</f>
        <v>0</v>
      </c>
      <c r="AV377">
        <f>MAX(0,($B$15+$C$15*EE377)/(1+$D$15*EE377)*DX377/(DZ377+273)*$E$15)</f>
        <v>0</v>
      </c>
      <c r="AW377" t="s">
        <v>437</v>
      </c>
      <c r="AX377" t="s">
        <v>437</v>
      </c>
      <c r="AY377">
        <v>0</v>
      </c>
      <c r="AZ377">
        <v>0</v>
      </c>
      <c r="BA377">
        <f>1-AY377/AZ377</f>
        <v>0</v>
      </c>
      <c r="BB377">
        <v>0</v>
      </c>
      <c r="BC377" t="s">
        <v>437</v>
      </c>
      <c r="BD377" t="s">
        <v>437</v>
      </c>
      <c r="BE377">
        <v>0</v>
      </c>
      <c r="BF377">
        <v>0</v>
      </c>
      <c r="BG377">
        <f>1-BE377/BF377</f>
        <v>0</v>
      </c>
      <c r="BH377">
        <v>0.5</v>
      </c>
      <c r="BI377">
        <f>DH377</f>
        <v>0</v>
      </c>
      <c r="BJ377">
        <f>K377</f>
        <v>0</v>
      </c>
      <c r="BK377">
        <f>BG377*BH377*BI377</f>
        <v>0</v>
      </c>
      <c r="BL377">
        <f>(BJ377-BB377)/BI377</f>
        <v>0</v>
      </c>
      <c r="BM377">
        <f>(AZ377-BF377)/BF377</f>
        <v>0</v>
      </c>
      <c r="BN377">
        <f>AY377/(BA377+AY377/BF377)</f>
        <v>0</v>
      </c>
      <c r="BO377" t="s">
        <v>437</v>
      </c>
      <c r="BP377">
        <v>0</v>
      </c>
      <c r="BQ377">
        <f>IF(BP377&lt;&gt;0, BP377, BN377)</f>
        <v>0</v>
      </c>
      <c r="BR377">
        <f>1-BQ377/BF377</f>
        <v>0</v>
      </c>
      <c r="BS377">
        <f>(BF377-BE377)/(BF377-BQ377)</f>
        <v>0</v>
      </c>
      <c r="BT377">
        <f>(AZ377-BF377)/(AZ377-BQ377)</f>
        <v>0</v>
      </c>
      <c r="BU377">
        <f>(BF377-BE377)/(BF377-AY377)</f>
        <v>0</v>
      </c>
      <c r="BV377">
        <f>(AZ377-BF377)/(AZ377-AY377)</f>
        <v>0</v>
      </c>
      <c r="BW377">
        <f>(BS377*BQ377/BE377)</f>
        <v>0</v>
      </c>
      <c r="BX377">
        <f>(1-BW377)</f>
        <v>0</v>
      </c>
      <c r="DG377">
        <f>$B$13*EF377+$C$13*EG377+$F$13*ER377*(1-EU377)</f>
        <v>0</v>
      </c>
      <c r="DH377">
        <f>DG377*DI377</f>
        <v>0</v>
      </c>
      <c r="DI377">
        <f>($B$13*$D$11+$C$13*$D$11+$F$13*((FE377+EW377)/MAX(FE377+EW377+FF377, 0.1)*$I$11+FF377/MAX(FE377+EW377+FF377, 0.1)*$J$11))/($B$13+$C$13+$F$13)</f>
        <v>0</v>
      </c>
      <c r="DJ377">
        <f>($B$13*$K$11+$C$13*$K$11+$F$13*((FE377+EW377)/MAX(FE377+EW377+FF377, 0.1)*$P$11+FF377/MAX(FE377+EW377+FF377, 0.1)*$Q$11))/($B$13+$C$13+$F$13)</f>
        <v>0</v>
      </c>
      <c r="DK377">
        <v>5.36</v>
      </c>
      <c r="DL377">
        <v>0.5</v>
      </c>
      <c r="DM377" t="s">
        <v>438</v>
      </c>
      <c r="DN377">
        <v>2</v>
      </c>
      <c r="DO377" t="b">
        <v>1</v>
      </c>
      <c r="DP377">
        <v>1759082794.214286</v>
      </c>
      <c r="DQ377">
        <v>1066.477142857143</v>
      </c>
      <c r="DR377">
        <v>1143.507857142857</v>
      </c>
      <c r="DS377">
        <v>23.65182857142857</v>
      </c>
      <c r="DT377">
        <v>16.14815</v>
      </c>
      <c r="DU377">
        <v>1066.7975</v>
      </c>
      <c r="DV377">
        <v>23.32222142857143</v>
      </c>
      <c r="DW377">
        <v>500.0499642857143</v>
      </c>
      <c r="DX377">
        <v>90.84488214285713</v>
      </c>
      <c r="DY377">
        <v>0.06662494642857142</v>
      </c>
      <c r="DZ377">
        <v>30.29706428571429</v>
      </c>
      <c r="EA377">
        <v>30.0436</v>
      </c>
      <c r="EB377">
        <v>999.9000000000002</v>
      </c>
      <c r="EC377">
        <v>0</v>
      </c>
      <c r="ED377">
        <v>0</v>
      </c>
      <c r="EE377">
        <v>9998.091428571428</v>
      </c>
      <c r="EF377">
        <v>0</v>
      </c>
      <c r="EG377">
        <v>11.1107</v>
      </c>
      <c r="EH377">
        <v>-77.03148571428571</v>
      </c>
      <c r="EI377">
        <v>1092.311785714286</v>
      </c>
      <c r="EJ377">
        <v>1162.276428571429</v>
      </c>
      <c r="EK377">
        <v>7.503680357142857</v>
      </c>
      <c r="EL377">
        <v>1143.507857142857</v>
      </c>
      <c r="EM377">
        <v>16.14815</v>
      </c>
      <c r="EN377">
        <v>2.148647857142858</v>
      </c>
      <c r="EO377">
        <v>1.4669775</v>
      </c>
      <c r="EP377">
        <v>18.58448214285714</v>
      </c>
      <c r="EQ377">
        <v>12.62819285714286</v>
      </c>
      <c r="ER377">
        <v>1999.991428571429</v>
      </c>
      <c r="ES377">
        <v>0.9800021428571428</v>
      </c>
      <c r="ET377">
        <v>0.01999815714285714</v>
      </c>
      <c r="EU377">
        <v>0</v>
      </c>
      <c r="EV377">
        <v>1016.831785714286</v>
      </c>
      <c r="EW377">
        <v>5.00078</v>
      </c>
      <c r="EX377">
        <v>19673.78928571428</v>
      </c>
      <c r="EY377">
        <v>16379.575</v>
      </c>
      <c r="EZ377">
        <v>39.27892857142857</v>
      </c>
      <c r="FA377">
        <v>40.04435714285713</v>
      </c>
      <c r="FB377">
        <v>39.29432142857143</v>
      </c>
      <c r="FC377">
        <v>39.81464285714286</v>
      </c>
      <c r="FD377">
        <v>40.38821428571428</v>
      </c>
      <c r="FE377">
        <v>1955.091428571428</v>
      </c>
      <c r="FF377">
        <v>39.9</v>
      </c>
      <c r="FG377">
        <v>0</v>
      </c>
      <c r="FH377">
        <v>1759082794.4</v>
      </c>
      <c r="FI377">
        <v>0</v>
      </c>
      <c r="FJ377">
        <v>1016.7312</v>
      </c>
      <c r="FK377">
        <v>-12.16923074896551</v>
      </c>
      <c r="FL377">
        <v>-247.023076452229</v>
      </c>
      <c r="FM377">
        <v>19671.056</v>
      </c>
      <c r="FN377">
        <v>15</v>
      </c>
      <c r="FO377">
        <v>0</v>
      </c>
      <c r="FP377" t="s">
        <v>439</v>
      </c>
      <c r="FQ377">
        <v>1746989605.5</v>
      </c>
      <c r="FR377">
        <v>1746989593.5</v>
      </c>
      <c r="FS377">
        <v>0</v>
      </c>
      <c r="FT377">
        <v>-0.274</v>
      </c>
      <c r="FU377">
        <v>-0.002</v>
      </c>
      <c r="FV377">
        <v>2.549</v>
      </c>
      <c r="FW377">
        <v>0.129</v>
      </c>
      <c r="FX377">
        <v>420</v>
      </c>
      <c r="FY377">
        <v>17</v>
      </c>
      <c r="FZ377">
        <v>0.02</v>
      </c>
      <c r="GA377">
        <v>0.04</v>
      </c>
      <c r="GB377">
        <v>-76.85155999999999</v>
      </c>
      <c r="GC377">
        <v>-3.222234146341435</v>
      </c>
      <c r="GD377">
        <v>0.3160446114079457</v>
      </c>
      <c r="GE377">
        <v>0</v>
      </c>
      <c r="GF377">
        <v>1017.615294117647</v>
      </c>
      <c r="GG377">
        <v>-11.51902215523093</v>
      </c>
      <c r="GH377">
        <v>1.155768741610123</v>
      </c>
      <c r="GI377">
        <v>0</v>
      </c>
      <c r="GJ377">
        <v>7.541358749999999</v>
      </c>
      <c r="GK377">
        <v>-0.6630088930581806</v>
      </c>
      <c r="GL377">
        <v>0.06396480404048385</v>
      </c>
      <c r="GM377">
        <v>0</v>
      </c>
      <c r="GN377">
        <v>0</v>
      </c>
      <c r="GO377">
        <v>3</v>
      </c>
      <c r="GP377" t="s">
        <v>458</v>
      </c>
      <c r="GQ377">
        <v>3.10106</v>
      </c>
      <c r="GR377">
        <v>2.72533</v>
      </c>
      <c r="GS377">
        <v>0.170675</v>
      </c>
      <c r="GT377">
        <v>0.178014</v>
      </c>
      <c r="GU377">
        <v>0.107057</v>
      </c>
      <c r="GV377">
        <v>0.0830545</v>
      </c>
      <c r="GW377">
        <v>21674.6</v>
      </c>
      <c r="GX377">
        <v>19534.3</v>
      </c>
      <c r="GY377">
        <v>26698</v>
      </c>
      <c r="GZ377">
        <v>23986.4</v>
      </c>
      <c r="HA377">
        <v>38151.4</v>
      </c>
      <c r="HB377">
        <v>32536.8</v>
      </c>
      <c r="HC377">
        <v>46618.2</v>
      </c>
      <c r="HD377">
        <v>37961.3</v>
      </c>
      <c r="HE377">
        <v>1.8763</v>
      </c>
      <c r="HF377">
        <v>1.86483</v>
      </c>
      <c r="HG377">
        <v>0.0770763</v>
      </c>
      <c r="HH377">
        <v>0</v>
      </c>
      <c r="HI377">
        <v>28.7943</v>
      </c>
      <c r="HJ377">
        <v>999.9</v>
      </c>
      <c r="HK377">
        <v>39.2</v>
      </c>
      <c r="HL377">
        <v>31.7</v>
      </c>
      <c r="HM377">
        <v>20.2588</v>
      </c>
      <c r="HN377">
        <v>60.7637</v>
      </c>
      <c r="HO377">
        <v>22.3838</v>
      </c>
      <c r="HP377">
        <v>1</v>
      </c>
      <c r="HQ377">
        <v>0.111829</v>
      </c>
      <c r="HR377">
        <v>-0.387451</v>
      </c>
      <c r="HS377">
        <v>20.2806</v>
      </c>
      <c r="HT377">
        <v>5.21145</v>
      </c>
      <c r="HU377">
        <v>11.9794</v>
      </c>
      <c r="HV377">
        <v>4.96305</v>
      </c>
      <c r="HW377">
        <v>3.27443</v>
      </c>
      <c r="HX377">
        <v>9999</v>
      </c>
      <c r="HY377">
        <v>9999</v>
      </c>
      <c r="HZ377">
        <v>9999</v>
      </c>
      <c r="IA377">
        <v>33.7</v>
      </c>
      <c r="IB377">
        <v>1.86398</v>
      </c>
      <c r="IC377">
        <v>1.86015</v>
      </c>
      <c r="ID377">
        <v>1.85837</v>
      </c>
      <c r="IE377">
        <v>1.85975</v>
      </c>
      <c r="IF377">
        <v>1.85989</v>
      </c>
      <c r="IG377">
        <v>1.85837</v>
      </c>
      <c r="IH377">
        <v>1.85745</v>
      </c>
      <c r="II377">
        <v>1.85242</v>
      </c>
      <c r="IJ377">
        <v>0</v>
      </c>
      <c r="IK377">
        <v>0</v>
      </c>
      <c r="IL377">
        <v>0</v>
      </c>
      <c r="IM377">
        <v>0</v>
      </c>
      <c r="IN377" t="s">
        <v>441</v>
      </c>
      <c r="IO377" t="s">
        <v>442</v>
      </c>
      <c r="IP377" t="s">
        <v>443</v>
      </c>
      <c r="IQ377" t="s">
        <v>443</v>
      </c>
      <c r="IR377" t="s">
        <v>443</v>
      </c>
      <c r="IS377" t="s">
        <v>443</v>
      </c>
      <c r="IT377">
        <v>0</v>
      </c>
      <c r="IU377">
        <v>100</v>
      </c>
      <c r="IV377">
        <v>100</v>
      </c>
      <c r="IW377">
        <v>-0.29</v>
      </c>
      <c r="IX377">
        <v>0.3293</v>
      </c>
      <c r="IY377">
        <v>-0.819046093373875</v>
      </c>
      <c r="IZ377">
        <v>-0.0008311593448893811</v>
      </c>
      <c r="JA377">
        <v>1.768286430498992E-06</v>
      </c>
      <c r="JB377">
        <v>-5.176383660599935E-10</v>
      </c>
      <c r="JC377">
        <v>0.01793090377665582</v>
      </c>
      <c r="JD377">
        <v>0.002652576625932546</v>
      </c>
      <c r="JE377">
        <v>0.0004569377311329863</v>
      </c>
      <c r="JF377">
        <v>1.003524486243527E-07</v>
      </c>
      <c r="JG377">
        <v>2</v>
      </c>
      <c r="JH377">
        <v>1975</v>
      </c>
      <c r="JI377">
        <v>1</v>
      </c>
      <c r="JJ377">
        <v>26</v>
      </c>
      <c r="JK377">
        <v>201553.3</v>
      </c>
      <c r="JL377">
        <v>201553.5</v>
      </c>
      <c r="JM377">
        <v>2.61353</v>
      </c>
      <c r="JN377">
        <v>2.6123</v>
      </c>
      <c r="JO377">
        <v>1.49658</v>
      </c>
      <c r="JP377">
        <v>2.34375</v>
      </c>
      <c r="JQ377">
        <v>1.54907</v>
      </c>
      <c r="JR377">
        <v>2.46582</v>
      </c>
      <c r="JS377">
        <v>35.8477</v>
      </c>
      <c r="JT377">
        <v>24.1838</v>
      </c>
      <c r="JU377">
        <v>18</v>
      </c>
      <c r="JV377">
        <v>485.063</v>
      </c>
      <c r="JW377">
        <v>492.691</v>
      </c>
      <c r="JX377">
        <v>29.1789</v>
      </c>
      <c r="JY377">
        <v>28.7309</v>
      </c>
      <c r="JZ377">
        <v>30.0002</v>
      </c>
      <c r="KA377">
        <v>28.9239</v>
      </c>
      <c r="KB377">
        <v>28.9174</v>
      </c>
      <c r="KC377">
        <v>52.4524</v>
      </c>
      <c r="KD377">
        <v>18.197</v>
      </c>
      <c r="KE377">
        <v>51.6544</v>
      </c>
      <c r="KF377">
        <v>29.1317</v>
      </c>
      <c r="KG377">
        <v>1190.1</v>
      </c>
      <c r="KH377">
        <v>16.3422</v>
      </c>
      <c r="KI377">
        <v>101.929</v>
      </c>
      <c r="KJ377">
        <v>91.5371</v>
      </c>
    </row>
    <row r="378" spans="1:296">
      <c r="A378">
        <v>360</v>
      </c>
      <c r="B378">
        <v>1759082807</v>
      </c>
      <c r="C378">
        <v>9723.900000095367</v>
      </c>
      <c r="D378" t="s">
        <v>1166</v>
      </c>
      <c r="E378" t="s">
        <v>1167</v>
      </c>
      <c r="F378">
        <v>5</v>
      </c>
      <c r="G378" t="s">
        <v>1025</v>
      </c>
      <c r="H378">
        <v>1759082799.5</v>
      </c>
      <c r="I378">
        <f>(J378)/1000</f>
        <v>0</v>
      </c>
      <c r="J378">
        <f>IF(DO378, AM378, AG378)</f>
        <v>0</v>
      </c>
      <c r="K378">
        <f>IF(DO378, AH378, AF378)</f>
        <v>0</v>
      </c>
      <c r="L378">
        <f>DQ378 - IF(AT378&gt;1, K378*DK378*100.0/(AV378), 0)</f>
        <v>0</v>
      </c>
      <c r="M378">
        <f>((S378-I378/2)*L378-K378)/(S378+I378/2)</f>
        <v>0</v>
      </c>
      <c r="N378">
        <f>M378*(DX378+DY378)/1000.0</f>
        <v>0</v>
      </c>
      <c r="O378">
        <f>(DQ378 - IF(AT378&gt;1, K378*DK378*100.0/(AV378), 0))*(DX378+DY378)/1000.0</f>
        <v>0</v>
      </c>
      <c r="P378">
        <f>2.0/((1/R378-1/Q378)+SIGN(R378)*SQRT((1/R378-1/Q378)*(1/R378-1/Q378) + 4*DL378/((DL378+1)*(DL378+1))*(2*1/R378*1/Q378-1/Q378*1/Q378)))</f>
        <v>0</v>
      </c>
      <c r="Q378">
        <f>IF(LEFT(DM378,1)&lt;&gt;"0",IF(LEFT(DM378,1)="1",3.0,DN378),$D$5+$E$5*(EE378*DX378/($K$5*1000))+$F$5*(EE378*DX378/($K$5*1000))*MAX(MIN(DK378,$J$5),$I$5)*MAX(MIN(DK378,$J$5),$I$5)+$G$5*MAX(MIN(DK378,$J$5),$I$5)*(EE378*DX378/($K$5*1000))+$H$5*(EE378*DX378/($K$5*1000))*(EE378*DX378/($K$5*1000)))</f>
        <v>0</v>
      </c>
      <c r="R378">
        <f>I378*(1000-(1000*0.61365*exp(17.502*V378/(240.97+V378))/(DX378+DY378)+DS378)/2)/(1000*0.61365*exp(17.502*V378/(240.97+V378))/(DX378+DY378)-DS378)</f>
        <v>0</v>
      </c>
      <c r="S378">
        <f>1/((DL378+1)/(P378/1.6)+1/(Q378/1.37)) + DL378/((DL378+1)/(P378/1.6) + DL378/(Q378/1.37))</f>
        <v>0</v>
      </c>
      <c r="T378">
        <f>(DG378*DJ378)</f>
        <v>0</v>
      </c>
      <c r="U378">
        <f>(DZ378+(T378+2*0.95*5.67E-8*(((DZ378+$B$9)+273)^4-(DZ378+273)^4)-44100*I378)/(1.84*29.3*Q378+8*0.95*5.67E-8*(DZ378+273)^3))</f>
        <v>0</v>
      </c>
      <c r="V378">
        <f>($C$9*EA378+$D$9*EB378+$E$9*U378)</f>
        <v>0</v>
      </c>
      <c r="W378">
        <f>0.61365*exp(17.502*V378/(240.97+V378))</f>
        <v>0</v>
      </c>
      <c r="X378">
        <f>(Y378/Z378*100)</f>
        <v>0</v>
      </c>
      <c r="Y378">
        <f>DS378*(DX378+DY378)/1000</f>
        <v>0</v>
      </c>
      <c r="Z378">
        <f>0.61365*exp(17.502*DZ378/(240.97+DZ378))</f>
        <v>0</v>
      </c>
      <c r="AA378">
        <f>(W378-DS378*(DX378+DY378)/1000)</f>
        <v>0</v>
      </c>
      <c r="AB378">
        <f>(-I378*44100)</f>
        <v>0</v>
      </c>
      <c r="AC378">
        <f>2*29.3*Q378*0.92*(DZ378-V378)</f>
        <v>0</v>
      </c>
      <c r="AD378">
        <f>2*0.95*5.67E-8*(((DZ378+$B$9)+273)^4-(V378+273)^4)</f>
        <v>0</v>
      </c>
      <c r="AE378">
        <f>T378+AD378+AB378+AC378</f>
        <v>0</v>
      </c>
      <c r="AF378">
        <f>DW378*AT378*(DR378-DQ378*(1000-AT378*DT378)/(1000-AT378*DS378))/(100*DK378)</f>
        <v>0</v>
      </c>
      <c r="AG378">
        <f>1000*DW378*AT378*(DS378-DT378)/(100*DK378*(1000-AT378*DS378))</f>
        <v>0</v>
      </c>
      <c r="AH378">
        <f>(AI378 - AJ378 - DX378*1E3/(8.314*(DZ378+273.15)) * AL378/DW378 * AK378) * DW378/(100*DK378) * (1000 - DT378)/1000</f>
        <v>0</v>
      </c>
      <c r="AI378">
        <v>1195.599957480217</v>
      </c>
      <c r="AJ378">
        <v>1134.070545454545</v>
      </c>
      <c r="AK378">
        <v>3.400999932136434</v>
      </c>
      <c r="AL378">
        <v>65.0844976434511</v>
      </c>
      <c r="AM378">
        <f>(AO378 - AN378 + DX378*1E3/(8.314*(DZ378+273.15)) * AQ378/DW378 * AP378) * DW378/(100*DK378) * 1000/(1000 - AO378)</f>
        <v>0</v>
      </c>
      <c r="AN378">
        <v>16.26372848</v>
      </c>
      <c r="AO378">
        <v>23.63610424242424</v>
      </c>
      <c r="AP378">
        <v>-8.773531230710613E-05</v>
      </c>
      <c r="AQ378">
        <v>105.27</v>
      </c>
      <c r="AR378">
        <v>0</v>
      </c>
      <c r="AS378">
        <v>0</v>
      </c>
      <c r="AT378">
        <f>IF(AR378*$H$15&gt;=AV378,1.0,(AV378/(AV378-AR378*$H$15)))</f>
        <v>0</v>
      </c>
      <c r="AU378">
        <f>(AT378-1)*100</f>
        <v>0</v>
      </c>
      <c r="AV378">
        <f>MAX(0,($B$15+$C$15*EE378)/(1+$D$15*EE378)*DX378/(DZ378+273)*$E$15)</f>
        <v>0</v>
      </c>
      <c r="AW378" t="s">
        <v>437</v>
      </c>
      <c r="AX378" t="s">
        <v>437</v>
      </c>
      <c r="AY378">
        <v>0</v>
      </c>
      <c r="AZ378">
        <v>0</v>
      </c>
      <c r="BA378">
        <f>1-AY378/AZ378</f>
        <v>0</v>
      </c>
      <c r="BB378">
        <v>0</v>
      </c>
      <c r="BC378" t="s">
        <v>437</v>
      </c>
      <c r="BD378" t="s">
        <v>437</v>
      </c>
      <c r="BE378">
        <v>0</v>
      </c>
      <c r="BF378">
        <v>0</v>
      </c>
      <c r="BG378">
        <f>1-BE378/BF378</f>
        <v>0</v>
      </c>
      <c r="BH378">
        <v>0.5</v>
      </c>
      <c r="BI378">
        <f>DH378</f>
        <v>0</v>
      </c>
      <c r="BJ378">
        <f>K378</f>
        <v>0</v>
      </c>
      <c r="BK378">
        <f>BG378*BH378*BI378</f>
        <v>0</v>
      </c>
      <c r="BL378">
        <f>(BJ378-BB378)/BI378</f>
        <v>0</v>
      </c>
      <c r="BM378">
        <f>(AZ378-BF378)/BF378</f>
        <v>0</v>
      </c>
      <c r="BN378">
        <f>AY378/(BA378+AY378/BF378)</f>
        <v>0</v>
      </c>
      <c r="BO378" t="s">
        <v>437</v>
      </c>
      <c r="BP378">
        <v>0</v>
      </c>
      <c r="BQ378">
        <f>IF(BP378&lt;&gt;0, BP378, BN378)</f>
        <v>0</v>
      </c>
      <c r="BR378">
        <f>1-BQ378/BF378</f>
        <v>0</v>
      </c>
      <c r="BS378">
        <f>(BF378-BE378)/(BF378-BQ378)</f>
        <v>0</v>
      </c>
      <c r="BT378">
        <f>(AZ378-BF378)/(AZ378-BQ378)</f>
        <v>0</v>
      </c>
      <c r="BU378">
        <f>(BF378-BE378)/(BF378-AY378)</f>
        <v>0</v>
      </c>
      <c r="BV378">
        <f>(AZ378-BF378)/(AZ378-AY378)</f>
        <v>0</v>
      </c>
      <c r="BW378">
        <f>(BS378*BQ378/BE378)</f>
        <v>0</v>
      </c>
      <c r="BX378">
        <f>(1-BW378)</f>
        <v>0</v>
      </c>
      <c r="DG378">
        <f>$B$13*EF378+$C$13*EG378+$F$13*ER378*(1-EU378)</f>
        <v>0</v>
      </c>
      <c r="DH378">
        <f>DG378*DI378</f>
        <v>0</v>
      </c>
      <c r="DI378">
        <f>($B$13*$D$11+$C$13*$D$11+$F$13*((FE378+EW378)/MAX(FE378+EW378+FF378, 0.1)*$I$11+FF378/MAX(FE378+EW378+FF378, 0.1)*$J$11))/($B$13+$C$13+$F$13)</f>
        <v>0</v>
      </c>
      <c r="DJ378">
        <f>($B$13*$K$11+$C$13*$K$11+$F$13*((FE378+EW378)/MAX(FE378+EW378+FF378, 0.1)*$P$11+FF378/MAX(FE378+EW378+FF378, 0.1)*$Q$11))/($B$13+$C$13+$F$13)</f>
        <v>0</v>
      </c>
      <c r="DK378">
        <v>5.36</v>
      </c>
      <c r="DL378">
        <v>0.5</v>
      </c>
      <c r="DM378" t="s">
        <v>438</v>
      </c>
      <c r="DN378">
        <v>2</v>
      </c>
      <c r="DO378" t="b">
        <v>1</v>
      </c>
      <c r="DP378">
        <v>1759082799.5</v>
      </c>
      <c r="DQ378">
        <v>1083.991481481481</v>
      </c>
      <c r="DR378">
        <v>1161.288518518518</v>
      </c>
      <c r="DS378">
        <v>23.64484074074075</v>
      </c>
      <c r="DT378">
        <v>16.20296296296296</v>
      </c>
      <c r="DU378">
        <v>1084.291851851852</v>
      </c>
      <c r="DV378">
        <v>23.31538888888889</v>
      </c>
      <c r="DW378">
        <v>500.0234074074074</v>
      </c>
      <c r="DX378">
        <v>90.84496666666666</v>
      </c>
      <c r="DY378">
        <v>0.06670720740740742</v>
      </c>
      <c r="DZ378">
        <v>30.29206296296297</v>
      </c>
      <c r="EA378">
        <v>30.04758518518518</v>
      </c>
      <c r="EB378">
        <v>999.9000000000001</v>
      </c>
      <c r="EC378">
        <v>0</v>
      </c>
      <c r="ED378">
        <v>0</v>
      </c>
      <c r="EE378">
        <v>9987.63925925926</v>
      </c>
      <c r="EF378">
        <v>0</v>
      </c>
      <c r="EG378">
        <v>11.1107</v>
      </c>
      <c r="EH378">
        <v>-77.29771481481481</v>
      </c>
      <c r="EI378">
        <v>1110.242222222222</v>
      </c>
      <c r="EJ378">
        <v>1180.415185185185</v>
      </c>
      <c r="EK378">
        <v>7.441864814814816</v>
      </c>
      <c r="EL378">
        <v>1161.288518518518</v>
      </c>
      <c r="EM378">
        <v>16.20296296296296</v>
      </c>
      <c r="EN378">
        <v>2.148014444444445</v>
      </c>
      <c r="EO378">
        <v>1.471958518518519</v>
      </c>
      <c r="EP378">
        <v>18.57977407407407</v>
      </c>
      <c r="EQ378">
        <v>12.6799037037037</v>
      </c>
      <c r="ER378">
        <v>1999.99074074074</v>
      </c>
      <c r="ES378">
        <v>0.9800022222222222</v>
      </c>
      <c r="ET378">
        <v>0.01999807407407407</v>
      </c>
      <c r="EU378">
        <v>0</v>
      </c>
      <c r="EV378">
        <v>1015.672222222222</v>
      </c>
      <c r="EW378">
        <v>5.00078</v>
      </c>
      <c r="EX378">
        <v>19651.41111111112</v>
      </c>
      <c r="EY378">
        <v>16379.57407407407</v>
      </c>
      <c r="EZ378">
        <v>39.32629629629629</v>
      </c>
      <c r="FA378">
        <v>40.04829629629629</v>
      </c>
      <c r="FB378">
        <v>39.28214814814815</v>
      </c>
      <c r="FC378">
        <v>39.82400000000001</v>
      </c>
      <c r="FD378">
        <v>40.45588888888889</v>
      </c>
      <c r="FE378">
        <v>1955.090740740741</v>
      </c>
      <c r="FF378">
        <v>39.9</v>
      </c>
      <c r="FG378">
        <v>0</v>
      </c>
      <c r="FH378">
        <v>1759082799.2</v>
      </c>
      <c r="FI378">
        <v>0</v>
      </c>
      <c r="FJ378">
        <v>1015.6436</v>
      </c>
      <c r="FK378">
        <v>-14.22076922502186</v>
      </c>
      <c r="FL378">
        <v>-267.6769230672093</v>
      </c>
      <c r="FM378">
        <v>19650.48</v>
      </c>
      <c r="FN378">
        <v>15</v>
      </c>
      <c r="FO378">
        <v>0</v>
      </c>
      <c r="FP378" t="s">
        <v>439</v>
      </c>
      <c r="FQ378">
        <v>1746989605.5</v>
      </c>
      <c r="FR378">
        <v>1746989593.5</v>
      </c>
      <c r="FS378">
        <v>0</v>
      </c>
      <c r="FT378">
        <v>-0.274</v>
      </c>
      <c r="FU378">
        <v>-0.002</v>
      </c>
      <c r="FV378">
        <v>2.549</v>
      </c>
      <c r="FW378">
        <v>0.129</v>
      </c>
      <c r="FX378">
        <v>420</v>
      </c>
      <c r="FY378">
        <v>17</v>
      </c>
      <c r="FZ378">
        <v>0.02</v>
      </c>
      <c r="GA378">
        <v>0.04</v>
      </c>
      <c r="GB378">
        <v>-77.14317249999999</v>
      </c>
      <c r="GC378">
        <v>-2.945393245778501</v>
      </c>
      <c r="GD378">
        <v>0.2922549392118977</v>
      </c>
      <c r="GE378">
        <v>0</v>
      </c>
      <c r="GF378">
        <v>1016.357058823529</v>
      </c>
      <c r="GG378">
        <v>-13.15538579465666</v>
      </c>
      <c r="GH378">
        <v>1.316965159688714</v>
      </c>
      <c r="GI378">
        <v>0</v>
      </c>
      <c r="GJ378">
        <v>7.47480275</v>
      </c>
      <c r="GK378">
        <v>-0.6968628517823825</v>
      </c>
      <c r="GL378">
        <v>0.06723100913966339</v>
      </c>
      <c r="GM378">
        <v>0</v>
      </c>
      <c r="GN378">
        <v>0</v>
      </c>
      <c r="GO378">
        <v>3</v>
      </c>
      <c r="GP378" t="s">
        <v>458</v>
      </c>
      <c r="GQ378">
        <v>3.10086</v>
      </c>
      <c r="GR378">
        <v>2.72531</v>
      </c>
      <c r="GS378">
        <v>0.172294</v>
      </c>
      <c r="GT378">
        <v>0.179584</v>
      </c>
      <c r="GU378">
        <v>0.10704</v>
      </c>
      <c r="GV378">
        <v>0.0833116</v>
      </c>
      <c r="GW378">
        <v>21632</v>
      </c>
      <c r="GX378">
        <v>19496.9</v>
      </c>
      <c r="GY378">
        <v>26697.7</v>
      </c>
      <c r="GZ378">
        <v>23986.2</v>
      </c>
      <c r="HA378">
        <v>38152</v>
      </c>
      <c r="HB378">
        <v>32527.6</v>
      </c>
      <c r="HC378">
        <v>46617.8</v>
      </c>
      <c r="HD378">
        <v>37961.1</v>
      </c>
      <c r="HE378">
        <v>1.876</v>
      </c>
      <c r="HF378">
        <v>1.86483</v>
      </c>
      <c r="HG378">
        <v>0.07649880000000001</v>
      </c>
      <c r="HH378">
        <v>0</v>
      </c>
      <c r="HI378">
        <v>28.7991</v>
      </c>
      <c r="HJ378">
        <v>999.9</v>
      </c>
      <c r="HK378">
        <v>39.2</v>
      </c>
      <c r="HL378">
        <v>31.7</v>
      </c>
      <c r="HM378">
        <v>20.2563</v>
      </c>
      <c r="HN378">
        <v>61.0137</v>
      </c>
      <c r="HO378">
        <v>22.5561</v>
      </c>
      <c r="HP378">
        <v>1</v>
      </c>
      <c r="HQ378">
        <v>0.111944</v>
      </c>
      <c r="HR378">
        <v>-0.383238</v>
      </c>
      <c r="HS378">
        <v>20.2806</v>
      </c>
      <c r="HT378">
        <v>5.21085</v>
      </c>
      <c r="HU378">
        <v>11.9793</v>
      </c>
      <c r="HV378">
        <v>4.96285</v>
      </c>
      <c r="HW378">
        <v>3.2743</v>
      </c>
      <c r="HX378">
        <v>9999</v>
      </c>
      <c r="HY378">
        <v>9999</v>
      </c>
      <c r="HZ378">
        <v>9999</v>
      </c>
      <c r="IA378">
        <v>33.7</v>
      </c>
      <c r="IB378">
        <v>1.86398</v>
      </c>
      <c r="IC378">
        <v>1.86009</v>
      </c>
      <c r="ID378">
        <v>1.85837</v>
      </c>
      <c r="IE378">
        <v>1.85974</v>
      </c>
      <c r="IF378">
        <v>1.85989</v>
      </c>
      <c r="IG378">
        <v>1.85837</v>
      </c>
      <c r="IH378">
        <v>1.85745</v>
      </c>
      <c r="II378">
        <v>1.85242</v>
      </c>
      <c r="IJ378">
        <v>0</v>
      </c>
      <c r="IK378">
        <v>0</v>
      </c>
      <c r="IL378">
        <v>0</v>
      </c>
      <c r="IM378">
        <v>0</v>
      </c>
      <c r="IN378" t="s">
        <v>441</v>
      </c>
      <c r="IO378" t="s">
        <v>442</v>
      </c>
      <c r="IP378" t="s">
        <v>443</v>
      </c>
      <c r="IQ378" t="s">
        <v>443</v>
      </c>
      <c r="IR378" t="s">
        <v>443</v>
      </c>
      <c r="IS378" t="s">
        <v>443</v>
      </c>
      <c r="IT378">
        <v>0</v>
      </c>
      <c r="IU378">
        <v>100</v>
      </c>
      <c r="IV378">
        <v>100</v>
      </c>
      <c r="IW378">
        <v>-0.27</v>
      </c>
      <c r="IX378">
        <v>0.3292</v>
      </c>
      <c r="IY378">
        <v>-0.819046093373875</v>
      </c>
      <c r="IZ378">
        <v>-0.0008311593448893811</v>
      </c>
      <c r="JA378">
        <v>1.768286430498992E-06</v>
      </c>
      <c r="JB378">
        <v>-5.176383660599935E-10</v>
      </c>
      <c r="JC378">
        <v>0.01793090377665582</v>
      </c>
      <c r="JD378">
        <v>0.002652576625932546</v>
      </c>
      <c r="JE378">
        <v>0.0004569377311329863</v>
      </c>
      <c r="JF378">
        <v>1.003524486243527E-07</v>
      </c>
      <c r="JG378">
        <v>2</v>
      </c>
      <c r="JH378">
        <v>1975</v>
      </c>
      <c r="JI378">
        <v>1</v>
      </c>
      <c r="JJ378">
        <v>26</v>
      </c>
      <c r="JK378">
        <v>201553.4</v>
      </c>
      <c r="JL378">
        <v>201553.6</v>
      </c>
      <c r="JM378">
        <v>2.6416</v>
      </c>
      <c r="JN378">
        <v>2.61475</v>
      </c>
      <c r="JO378">
        <v>1.49658</v>
      </c>
      <c r="JP378">
        <v>2.34375</v>
      </c>
      <c r="JQ378">
        <v>1.54907</v>
      </c>
      <c r="JR378">
        <v>2.34131</v>
      </c>
      <c r="JS378">
        <v>35.8477</v>
      </c>
      <c r="JT378">
        <v>24.1751</v>
      </c>
      <c r="JU378">
        <v>18</v>
      </c>
      <c r="JV378">
        <v>484.906</v>
      </c>
      <c r="JW378">
        <v>492.71</v>
      </c>
      <c r="JX378">
        <v>29.1315</v>
      </c>
      <c r="JY378">
        <v>28.7339</v>
      </c>
      <c r="JZ378">
        <v>30.0003</v>
      </c>
      <c r="KA378">
        <v>28.9263</v>
      </c>
      <c r="KB378">
        <v>28.9198</v>
      </c>
      <c r="KC378">
        <v>53.0167</v>
      </c>
      <c r="KD378">
        <v>17.9176</v>
      </c>
      <c r="KE378">
        <v>51.6544</v>
      </c>
      <c r="KF378">
        <v>29.0808</v>
      </c>
      <c r="KG378">
        <v>1210.13</v>
      </c>
      <c r="KH378">
        <v>16.3956</v>
      </c>
      <c r="KI378">
        <v>101.928</v>
      </c>
      <c r="KJ378">
        <v>91.5365</v>
      </c>
    </row>
    <row r="379" spans="1:296">
      <c r="A379">
        <v>361</v>
      </c>
      <c r="B379">
        <v>1759082812</v>
      </c>
      <c r="C379">
        <v>9728.900000095367</v>
      </c>
      <c r="D379" t="s">
        <v>1168</v>
      </c>
      <c r="E379" t="s">
        <v>1169</v>
      </c>
      <c r="F379">
        <v>5</v>
      </c>
      <c r="G379" t="s">
        <v>1025</v>
      </c>
      <c r="H379">
        <v>1759082804.214286</v>
      </c>
      <c r="I379">
        <f>(J379)/1000</f>
        <v>0</v>
      </c>
      <c r="J379">
        <f>IF(DO379, AM379, AG379)</f>
        <v>0</v>
      </c>
      <c r="K379">
        <f>IF(DO379, AH379, AF379)</f>
        <v>0</v>
      </c>
      <c r="L379">
        <f>DQ379 - IF(AT379&gt;1, K379*DK379*100.0/(AV379), 0)</f>
        <v>0</v>
      </c>
      <c r="M379">
        <f>((S379-I379/2)*L379-K379)/(S379+I379/2)</f>
        <v>0</v>
      </c>
      <c r="N379">
        <f>M379*(DX379+DY379)/1000.0</f>
        <v>0</v>
      </c>
      <c r="O379">
        <f>(DQ379 - IF(AT379&gt;1, K379*DK379*100.0/(AV379), 0))*(DX379+DY379)/1000.0</f>
        <v>0</v>
      </c>
      <c r="P379">
        <f>2.0/((1/R379-1/Q379)+SIGN(R379)*SQRT((1/R379-1/Q379)*(1/R379-1/Q379) + 4*DL379/((DL379+1)*(DL379+1))*(2*1/R379*1/Q379-1/Q379*1/Q379)))</f>
        <v>0</v>
      </c>
      <c r="Q379">
        <f>IF(LEFT(DM379,1)&lt;&gt;"0",IF(LEFT(DM379,1)="1",3.0,DN379),$D$5+$E$5*(EE379*DX379/($K$5*1000))+$F$5*(EE379*DX379/($K$5*1000))*MAX(MIN(DK379,$J$5),$I$5)*MAX(MIN(DK379,$J$5),$I$5)+$G$5*MAX(MIN(DK379,$J$5),$I$5)*(EE379*DX379/($K$5*1000))+$H$5*(EE379*DX379/($K$5*1000))*(EE379*DX379/($K$5*1000)))</f>
        <v>0</v>
      </c>
      <c r="R379">
        <f>I379*(1000-(1000*0.61365*exp(17.502*V379/(240.97+V379))/(DX379+DY379)+DS379)/2)/(1000*0.61365*exp(17.502*V379/(240.97+V379))/(DX379+DY379)-DS379)</f>
        <v>0</v>
      </c>
      <c r="S379">
        <f>1/((DL379+1)/(P379/1.6)+1/(Q379/1.37)) + DL379/((DL379+1)/(P379/1.6) + DL379/(Q379/1.37))</f>
        <v>0</v>
      </c>
      <c r="T379">
        <f>(DG379*DJ379)</f>
        <v>0</v>
      </c>
      <c r="U379">
        <f>(DZ379+(T379+2*0.95*5.67E-8*(((DZ379+$B$9)+273)^4-(DZ379+273)^4)-44100*I379)/(1.84*29.3*Q379+8*0.95*5.67E-8*(DZ379+273)^3))</f>
        <v>0</v>
      </c>
      <c r="V379">
        <f>($C$9*EA379+$D$9*EB379+$E$9*U379)</f>
        <v>0</v>
      </c>
      <c r="W379">
        <f>0.61365*exp(17.502*V379/(240.97+V379))</f>
        <v>0</v>
      </c>
      <c r="X379">
        <f>(Y379/Z379*100)</f>
        <v>0</v>
      </c>
      <c r="Y379">
        <f>DS379*(DX379+DY379)/1000</f>
        <v>0</v>
      </c>
      <c r="Z379">
        <f>0.61365*exp(17.502*DZ379/(240.97+DZ379))</f>
        <v>0</v>
      </c>
      <c r="AA379">
        <f>(W379-DS379*(DX379+DY379)/1000)</f>
        <v>0</v>
      </c>
      <c r="AB379">
        <f>(-I379*44100)</f>
        <v>0</v>
      </c>
      <c r="AC379">
        <f>2*29.3*Q379*0.92*(DZ379-V379)</f>
        <v>0</v>
      </c>
      <c r="AD379">
        <f>2*0.95*5.67E-8*(((DZ379+$B$9)+273)^4-(V379+273)^4)</f>
        <v>0</v>
      </c>
      <c r="AE379">
        <f>T379+AD379+AB379+AC379</f>
        <v>0</v>
      </c>
      <c r="AF379">
        <f>DW379*AT379*(DR379-DQ379*(1000-AT379*DT379)/(1000-AT379*DS379))/(100*DK379)</f>
        <v>0</v>
      </c>
      <c r="AG379">
        <f>1000*DW379*AT379*(DS379-DT379)/(100*DK379*(1000-AT379*DS379))</f>
        <v>0</v>
      </c>
      <c r="AH379">
        <f>(AI379 - AJ379 - DX379*1E3/(8.314*(DZ379+273.15)) * AL379/DW379 * AK379) * DW379/(100*DK379) * (1000 - DT379)/1000</f>
        <v>0</v>
      </c>
      <c r="AI379">
        <v>1212.680051417931</v>
      </c>
      <c r="AJ379">
        <v>1151.000848484849</v>
      </c>
      <c r="AK379">
        <v>3.396840834383252</v>
      </c>
      <c r="AL379">
        <v>65.0844976434511</v>
      </c>
      <c r="AM379">
        <f>(AO379 - AN379 + DX379*1E3/(8.314*(DZ379+273.15)) * AQ379/DW379 * AP379) * DW379/(100*DK379) * 1000/(1000 - AO379)</f>
        <v>0</v>
      </c>
      <c r="AN379">
        <v>16.31308455999999</v>
      </c>
      <c r="AO379">
        <v>23.62754787878789</v>
      </c>
      <c r="AP379">
        <v>-0.0001565394201760628</v>
      </c>
      <c r="AQ379">
        <v>105.27</v>
      </c>
      <c r="AR379">
        <v>0</v>
      </c>
      <c r="AS379">
        <v>0</v>
      </c>
      <c r="AT379">
        <f>IF(AR379*$H$15&gt;=AV379,1.0,(AV379/(AV379-AR379*$H$15)))</f>
        <v>0</v>
      </c>
      <c r="AU379">
        <f>(AT379-1)*100</f>
        <v>0</v>
      </c>
      <c r="AV379">
        <f>MAX(0,($B$15+$C$15*EE379)/(1+$D$15*EE379)*DX379/(DZ379+273)*$E$15)</f>
        <v>0</v>
      </c>
      <c r="AW379" t="s">
        <v>437</v>
      </c>
      <c r="AX379" t="s">
        <v>437</v>
      </c>
      <c r="AY379">
        <v>0</v>
      </c>
      <c r="AZ379">
        <v>0</v>
      </c>
      <c r="BA379">
        <f>1-AY379/AZ379</f>
        <v>0</v>
      </c>
      <c r="BB379">
        <v>0</v>
      </c>
      <c r="BC379" t="s">
        <v>437</v>
      </c>
      <c r="BD379" t="s">
        <v>437</v>
      </c>
      <c r="BE379">
        <v>0</v>
      </c>
      <c r="BF379">
        <v>0</v>
      </c>
      <c r="BG379">
        <f>1-BE379/BF379</f>
        <v>0</v>
      </c>
      <c r="BH379">
        <v>0.5</v>
      </c>
      <c r="BI379">
        <f>DH379</f>
        <v>0</v>
      </c>
      <c r="BJ379">
        <f>K379</f>
        <v>0</v>
      </c>
      <c r="BK379">
        <f>BG379*BH379*BI379</f>
        <v>0</v>
      </c>
      <c r="BL379">
        <f>(BJ379-BB379)/BI379</f>
        <v>0</v>
      </c>
      <c r="BM379">
        <f>(AZ379-BF379)/BF379</f>
        <v>0</v>
      </c>
      <c r="BN379">
        <f>AY379/(BA379+AY379/BF379)</f>
        <v>0</v>
      </c>
      <c r="BO379" t="s">
        <v>437</v>
      </c>
      <c r="BP379">
        <v>0</v>
      </c>
      <c r="BQ379">
        <f>IF(BP379&lt;&gt;0, BP379, BN379)</f>
        <v>0</v>
      </c>
      <c r="BR379">
        <f>1-BQ379/BF379</f>
        <v>0</v>
      </c>
      <c r="BS379">
        <f>(BF379-BE379)/(BF379-BQ379)</f>
        <v>0</v>
      </c>
      <c r="BT379">
        <f>(AZ379-BF379)/(AZ379-BQ379)</f>
        <v>0</v>
      </c>
      <c r="BU379">
        <f>(BF379-BE379)/(BF379-AY379)</f>
        <v>0</v>
      </c>
      <c r="BV379">
        <f>(AZ379-BF379)/(AZ379-AY379)</f>
        <v>0</v>
      </c>
      <c r="BW379">
        <f>(BS379*BQ379/BE379)</f>
        <v>0</v>
      </c>
      <c r="BX379">
        <f>(1-BW379)</f>
        <v>0</v>
      </c>
      <c r="DG379">
        <f>$B$13*EF379+$C$13*EG379+$F$13*ER379*(1-EU379)</f>
        <v>0</v>
      </c>
      <c r="DH379">
        <f>DG379*DI379</f>
        <v>0</v>
      </c>
      <c r="DI379">
        <f>($B$13*$D$11+$C$13*$D$11+$F$13*((FE379+EW379)/MAX(FE379+EW379+FF379, 0.1)*$I$11+FF379/MAX(FE379+EW379+FF379, 0.1)*$J$11))/($B$13+$C$13+$F$13)</f>
        <v>0</v>
      </c>
      <c r="DJ379">
        <f>($B$13*$K$11+$C$13*$K$11+$F$13*((FE379+EW379)/MAX(FE379+EW379+FF379, 0.1)*$P$11+FF379/MAX(FE379+EW379+FF379, 0.1)*$Q$11))/($B$13+$C$13+$F$13)</f>
        <v>0</v>
      </c>
      <c r="DK379">
        <v>5.36</v>
      </c>
      <c r="DL379">
        <v>0.5</v>
      </c>
      <c r="DM379" t="s">
        <v>438</v>
      </c>
      <c r="DN379">
        <v>2</v>
      </c>
      <c r="DO379" t="b">
        <v>1</v>
      </c>
      <c r="DP379">
        <v>1759082804.214286</v>
      </c>
      <c r="DQ379">
        <v>1099.625357142857</v>
      </c>
      <c r="DR379">
        <v>1177.103571428572</v>
      </c>
      <c r="DS379">
        <v>23.63922142857143</v>
      </c>
      <c r="DT379">
        <v>16.25148571428571</v>
      </c>
      <c r="DU379">
        <v>1099.907857142857</v>
      </c>
      <c r="DV379">
        <v>23.30990357142857</v>
      </c>
      <c r="DW379">
        <v>500.00325</v>
      </c>
      <c r="DX379">
        <v>90.84508571428572</v>
      </c>
      <c r="DY379">
        <v>0.06690524285714286</v>
      </c>
      <c r="DZ379">
        <v>30.28646785714286</v>
      </c>
      <c r="EA379">
        <v>30.0462</v>
      </c>
      <c r="EB379">
        <v>999.9000000000002</v>
      </c>
      <c r="EC379">
        <v>0</v>
      </c>
      <c r="ED379">
        <v>0</v>
      </c>
      <c r="EE379">
        <v>9995.516071428572</v>
      </c>
      <c r="EF379">
        <v>0</v>
      </c>
      <c r="EG379">
        <v>11.1107</v>
      </c>
      <c r="EH379">
        <v>-77.47921071428571</v>
      </c>
      <c r="EI379">
        <v>1126.248928571429</v>
      </c>
      <c r="EJ379">
        <v>1196.549642857143</v>
      </c>
      <c r="EK379">
        <v>7.387720714285714</v>
      </c>
      <c r="EL379">
        <v>1177.103571428572</v>
      </c>
      <c r="EM379">
        <v>16.25148571428571</v>
      </c>
      <c r="EN379">
        <v>2.147506785714286</v>
      </c>
      <c r="EO379">
        <v>1.476367857142857</v>
      </c>
      <c r="EP379">
        <v>18.57599642857143</v>
      </c>
      <c r="EQ379">
        <v>12.72553928571429</v>
      </c>
      <c r="ER379">
        <v>1999.973214285714</v>
      </c>
      <c r="ES379">
        <v>0.9800021428571427</v>
      </c>
      <c r="ET379">
        <v>0.01999815357142857</v>
      </c>
      <c r="EU379">
        <v>0</v>
      </c>
      <c r="EV379">
        <v>1014.532142857143</v>
      </c>
      <c r="EW379">
        <v>5.00078</v>
      </c>
      <c r="EX379">
        <v>19629.64285714286</v>
      </c>
      <c r="EY379">
        <v>16379.43214285714</v>
      </c>
      <c r="EZ379">
        <v>39.33467857142857</v>
      </c>
      <c r="FA379">
        <v>40.04878571428571</v>
      </c>
      <c r="FB379">
        <v>39.2765</v>
      </c>
      <c r="FC379">
        <v>39.83246428571429</v>
      </c>
      <c r="FD379">
        <v>40.49532142857142</v>
      </c>
      <c r="FE379">
        <v>1955.073214285714</v>
      </c>
      <c r="FF379">
        <v>39.9</v>
      </c>
      <c r="FG379">
        <v>0</v>
      </c>
      <c r="FH379">
        <v>1759082804</v>
      </c>
      <c r="FI379">
        <v>0</v>
      </c>
      <c r="FJ379">
        <v>1014.4884</v>
      </c>
      <c r="FK379">
        <v>-15.39538458410292</v>
      </c>
      <c r="FL379">
        <v>-281.5384610582673</v>
      </c>
      <c r="FM379">
        <v>19628.528</v>
      </c>
      <c r="FN379">
        <v>15</v>
      </c>
      <c r="FO379">
        <v>0</v>
      </c>
      <c r="FP379" t="s">
        <v>439</v>
      </c>
      <c r="FQ379">
        <v>1746989605.5</v>
      </c>
      <c r="FR379">
        <v>1746989593.5</v>
      </c>
      <c r="FS379">
        <v>0</v>
      </c>
      <c r="FT379">
        <v>-0.274</v>
      </c>
      <c r="FU379">
        <v>-0.002</v>
      </c>
      <c r="FV379">
        <v>2.549</v>
      </c>
      <c r="FW379">
        <v>0.129</v>
      </c>
      <c r="FX379">
        <v>420</v>
      </c>
      <c r="FY379">
        <v>17</v>
      </c>
      <c r="FZ379">
        <v>0.02</v>
      </c>
      <c r="GA379">
        <v>0.04</v>
      </c>
      <c r="GB379">
        <v>-77.33147749999999</v>
      </c>
      <c r="GC379">
        <v>-2.359649155722177</v>
      </c>
      <c r="GD379">
        <v>0.2336635085839265</v>
      </c>
      <c r="GE379">
        <v>0</v>
      </c>
      <c r="GF379">
        <v>1015.410294117647</v>
      </c>
      <c r="GG379">
        <v>-14.63911382224694</v>
      </c>
      <c r="GH379">
        <v>1.451600506731062</v>
      </c>
      <c r="GI379">
        <v>0</v>
      </c>
      <c r="GJ379">
        <v>7.42732925</v>
      </c>
      <c r="GK379">
        <v>-0.7054573733583787</v>
      </c>
      <c r="GL379">
        <v>0.06807582802976034</v>
      </c>
      <c r="GM379">
        <v>0</v>
      </c>
      <c r="GN379">
        <v>0</v>
      </c>
      <c r="GO379">
        <v>3</v>
      </c>
      <c r="GP379" t="s">
        <v>458</v>
      </c>
      <c r="GQ379">
        <v>3.10137</v>
      </c>
      <c r="GR379">
        <v>2.72503</v>
      </c>
      <c r="GS379">
        <v>0.173899</v>
      </c>
      <c r="GT379">
        <v>0.181162</v>
      </c>
      <c r="GU379">
        <v>0.107006</v>
      </c>
      <c r="GV379">
        <v>0.0834565</v>
      </c>
      <c r="GW379">
        <v>21590.1</v>
      </c>
      <c r="GX379">
        <v>19459.4</v>
      </c>
      <c r="GY379">
        <v>26697.6</v>
      </c>
      <c r="GZ379">
        <v>23986.2</v>
      </c>
      <c r="HA379">
        <v>38153.4</v>
      </c>
      <c r="HB379">
        <v>32522.5</v>
      </c>
      <c r="HC379">
        <v>46617.5</v>
      </c>
      <c r="HD379">
        <v>37961.1</v>
      </c>
      <c r="HE379">
        <v>1.8766</v>
      </c>
      <c r="HF379">
        <v>1.86448</v>
      </c>
      <c r="HG379">
        <v>0.0764355</v>
      </c>
      <c r="HH379">
        <v>0</v>
      </c>
      <c r="HI379">
        <v>28.8036</v>
      </c>
      <c r="HJ379">
        <v>999.9</v>
      </c>
      <c r="HK379">
        <v>39.2</v>
      </c>
      <c r="HL379">
        <v>31.7</v>
      </c>
      <c r="HM379">
        <v>20.2572</v>
      </c>
      <c r="HN379">
        <v>61.2037</v>
      </c>
      <c r="HO379">
        <v>22.3518</v>
      </c>
      <c r="HP379">
        <v>1</v>
      </c>
      <c r="HQ379">
        <v>0.112452</v>
      </c>
      <c r="HR379">
        <v>-0.317214</v>
      </c>
      <c r="HS379">
        <v>20.2806</v>
      </c>
      <c r="HT379">
        <v>5.21115</v>
      </c>
      <c r="HU379">
        <v>11.9796</v>
      </c>
      <c r="HV379">
        <v>4.96275</v>
      </c>
      <c r="HW379">
        <v>3.27433</v>
      </c>
      <c r="HX379">
        <v>9999</v>
      </c>
      <c r="HY379">
        <v>9999</v>
      </c>
      <c r="HZ379">
        <v>9999</v>
      </c>
      <c r="IA379">
        <v>33.7</v>
      </c>
      <c r="IB379">
        <v>1.86394</v>
      </c>
      <c r="IC379">
        <v>1.8601</v>
      </c>
      <c r="ID379">
        <v>1.85837</v>
      </c>
      <c r="IE379">
        <v>1.85975</v>
      </c>
      <c r="IF379">
        <v>1.85989</v>
      </c>
      <c r="IG379">
        <v>1.85837</v>
      </c>
      <c r="IH379">
        <v>1.85745</v>
      </c>
      <c r="II379">
        <v>1.85242</v>
      </c>
      <c r="IJ379">
        <v>0</v>
      </c>
      <c r="IK379">
        <v>0</v>
      </c>
      <c r="IL379">
        <v>0</v>
      </c>
      <c r="IM379">
        <v>0</v>
      </c>
      <c r="IN379" t="s">
        <v>441</v>
      </c>
      <c r="IO379" t="s">
        <v>442</v>
      </c>
      <c r="IP379" t="s">
        <v>443</v>
      </c>
      <c r="IQ379" t="s">
        <v>443</v>
      </c>
      <c r="IR379" t="s">
        <v>443</v>
      </c>
      <c r="IS379" t="s">
        <v>443</v>
      </c>
      <c r="IT379">
        <v>0</v>
      </c>
      <c r="IU379">
        <v>100</v>
      </c>
      <c r="IV379">
        <v>100</v>
      </c>
      <c r="IW379">
        <v>-0.25</v>
      </c>
      <c r="IX379">
        <v>0.329</v>
      </c>
      <c r="IY379">
        <v>-0.819046093373875</v>
      </c>
      <c r="IZ379">
        <v>-0.0008311593448893811</v>
      </c>
      <c r="JA379">
        <v>1.768286430498992E-06</v>
      </c>
      <c r="JB379">
        <v>-5.176383660599935E-10</v>
      </c>
      <c r="JC379">
        <v>0.01793090377665582</v>
      </c>
      <c r="JD379">
        <v>0.002652576625932546</v>
      </c>
      <c r="JE379">
        <v>0.0004569377311329863</v>
      </c>
      <c r="JF379">
        <v>1.003524486243527E-07</v>
      </c>
      <c r="JG379">
        <v>2</v>
      </c>
      <c r="JH379">
        <v>1975</v>
      </c>
      <c r="JI379">
        <v>1</v>
      </c>
      <c r="JJ379">
        <v>26</v>
      </c>
      <c r="JK379">
        <v>201553.4</v>
      </c>
      <c r="JL379">
        <v>201553.6</v>
      </c>
      <c r="JM379">
        <v>2.67334</v>
      </c>
      <c r="JN379">
        <v>2.60986</v>
      </c>
      <c r="JO379">
        <v>1.49658</v>
      </c>
      <c r="JP379">
        <v>2.34497</v>
      </c>
      <c r="JQ379">
        <v>1.54907</v>
      </c>
      <c r="JR379">
        <v>2.4585</v>
      </c>
      <c r="JS379">
        <v>35.8477</v>
      </c>
      <c r="JT379">
        <v>24.1838</v>
      </c>
      <c r="JU379">
        <v>18</v>
      </c>
      <c r="JV379">
        <v>485.271</v>
      </c>
      <c r="JW379">
        <v>492.495</v>
      </c>
      <c r="JX379">
        <v>29.0861</v>
      </c>
      <c r="JY379">
        <v>28.7371</v>
      </c>
      <c r="JZ379">
        <v>30.0004</v>
      </c>
      <c r="KA379">
        <v>28.9283</v>
      </c>
      <c r="KB379">
        <v>28.9217</v>
      </c>
      <c r="KC379">
        <v>53.6483</v>
      </c>
      <c r="KD379">
        <v>17.6383</v>
      </c>
      <c r="KE379">
        <v>51.6544</v>
      </c>
      <c r="KF379">
        <v>29.0326</v>
      </c>
      <c r="KG379">
        <v>1223.51</v>
      </c>
      <c r="KH379">
        <v>16.4602</v>
      </c>
      <c r="KI379">
        <v>101.927</v>
      </c>
      <c r="KJ379">
        <v>91.5364</v>
      </c>
    </row>
    <row r="380" spans="1:296">
      <c r="A380">
        <v>362</v>
      </c>
      <c r="B380">
        <v>1759082817</v>
      </c>
      <c r="C380">
        <v>9733.900000095367</v>
      </c>
      <c r="D380" t="s">
        <v>1170</v>
      </c>
      <c r="E380" t="s">
        <v>1171</v>
      </c>
      <c r="F380">
        <v>5</v>
      </c>
      <c r="G380" t="s">
        <v>1025</v>
      </c>
      <c r="H380">
        <v>1759082809.5</v>
      </c>
      <c r="I380">
        <f>(J380)/1000</f>
        <v>0</v>
      </c>
      <c r="J380">
        <f>IF(DO380, AM380, AG380)</f>
        <v>0</v>
      </c>
      <c r="K380">
        <f>IF(DO380, AH380, AF380)</f>
        <v>0</v>
      </c>
      <c r="L380">
        <f>DQ380 - IF(AT380&gt;1, K380*DK380*100.0/(AV380), 0)</f>
        <v>0</v>
      </c>
      <c r="M380">
        <f>((S380-I380/2)*L380-K380)/(S380+I380/2)</f>
        <v>0</v>
      </c>
      <c r="N380">
        <f>M380*(DX380+DY380)/1000.0</f>
        <v>0</v>
      </c>
      <c r="O380">
        <f>(DQ380 - IF(AT380&gt;1, K380*DK380*100.0/(AV380), 0))*(DX380+DY380)/1000.0</f>
        <v>0</v>
      </c>
      <c r="P380">
        <f>2.0/((1/R380-1/Q380)+SIGN(R380)*SQRT((1/R380-1/Q380)*(1/R380-1/Q380) + 4*DL380/((DL380+1)*(DL380+1))*(2*1/R380*1/Q380-1/Q380*1/Q380)))</f>
        <v>0</v>
      </c>
      <c r="Q380">
        <f>IF(LEFT(DM380,1)&lt;&gt;"0",IF(LEFT(DM380,1)="1",3.0,DN380),$D$5+$E$5*(EE380*DX380/($K$5*1000))+$F$5*(EE380*DX380/($K$5*1000))*MAX(MIN(DK380,$J$5),$I$5)*MAX(MIN(DK380,$J$5),$I$5)+$G$5*MAX(MIN(DK380,$J$5),$I$5)*(EE380*DX380/($K$5*1000))+$H$5*(EE380*DX380/($K$5*1000))*(EE380*DX380/($K$5*1000)))</f>
        <v>0</v>
      </c>
      <c r="R380">
        <f>I380*(1000-(1000*0.61365*exp(17.502*V380/(240.97+V380))/(DX380+DY380)+DS380)/2)/(1000*0.61365*exp(17.502*V380/(240.97+V380))/(DX380+DY380)-DS380)</f>
        <v>0</v>
      </c>
      <c r="S380">
        <f>1/((DL380+1)/(P380/1.6)+1/(Q380/1.37)) + DL380/((DL380+1)/(P380/1.6) + DL380/(Q380/1.37))</f>
        <v>0</v>
      </c>
      <c r="T380">
        <f>(DG380*DJ380)</f>
        <v>0</v>
      </c>
      <c r="U380">
        <f>(DZ380+(T380+2*0.95*5.67E-8*(((DZ380+$B$9)+273)^4-(DZ380+273)^4)-44100*I380)/(1.84*29.3*Q380+8*0.95*5.67E-8*(DZ380+273)^3))</f>
        <v>0</v>
      </c>
      <c r="V380">
        <f>($C$9*EA380+$D$9*EB380+$E$9*U380)</f>
        <v>0</v>
      </c>
      <c r="W380">
        <f>0.61365*exp(17.502*V380/(240.97+V380))</f>
        <v>0</v>
      </c>
      <c r="X380">
        <f>(Y380/Z380*100)</f>
        <v>0</v>
      </c>
      <c r="Y380">
        <f>DS380*(DX380+DY380)/1000</f>
        <v>0</v>
      </c>
      <c r="Z380">
        <f>0.61365*exp(17.502*DZ380/(240.97+DZ380))</f>
        <v>0</v>
      </c>
      <c r="AA380">
        <f>(W380-DS380*(DX380+DY380)/1000)</f>
        <v>0</v>
      </c>
      <c r="AB380">
        <f>(-I380*44100)</f>
        <v>0</v>
      </c>
      <c r="AC380">
        <f>2*29.3*Q380*0.92*(DZ380-V380)</f>
        <v>0</v>
      </c>
      <c r="AD380">
        <f>2*0.95*5.67E-8*(((DZ380+$B$9)+273)^4-(V380+273)^4)</f>
        <v>0</v>
      </c>
      <c r="AE380">
        <f>T380+AD380+AB380+AC380</f>
        <v>0</v>
      </c>
      <c r="AF380">
        <f>DW380*AT380*(DR380-DQ380*(1000-AT380*DT380)/(1000-AT380*DS380))/(100*DK380)</f>
        <v>0</v>
      </c>
      <c r="AG380">
        <f>1000*DW380*AT380*(DS380-DT380)/(100*DK380*(1000-AT380*DS380))</f>
        <v>0</v>
      </c>
      <c r="AH380">
        <f>(AI380 - AJ380 - DX380*1E3/(8.314*(DZ380+273.15)) * AL380/DW380 * AK380) * DW380/(100*DK380) * (1000 - DT380)/1000</f>
        <v>0</v>
      </c>
      <c r="AI380">
        <v>1229.680080548532</v>
      </c>
      <c r="AJ380">
        <v>1168.092363636363</v>
      </c>
      <c r="AK380">
        <v>3.415492431086633</v>
      </c>
      <c r="AL380">
        <v>65.0844976434511</v>
      </c>
      <c r="AM380">
        <f>(AO380 - AN380 + DX380*1E3/(8.314*(DZ380+273.15)) * AQ380/DW380 * AP380) * DW380/(100*DK380) * 1000/(1000 - AO380)</f>
        <v>0</v>
      </c>
      <c r="AN380">
        <v>16.37265994666667</v>
      </c>
      <c r="AO380">
        <v>23.61128363636364</v>
      </c>
      <c r="AP380">
        <v>-0.0001564479380268933</v>
      </c>
      <c r="AQ380">
        <v>105.27</v>
      </c>
      <c r="AR380">
        <v>0</v>
      </c>
      <c r="AS380">
        <v>0</v>
      </c>
      <c r="AT380">
        <f>IF(AR380*$H$15&gt;=AV380,1.0,(AV380/(AV380-AR380*$H$15)))</f>
        <v>0</v>
      </c>
      <c r="AU380">
        <f>(AT380-1)*100</f>
        <v>0</v>
      </c>
      <c r="AV380">
        <f>MAX(0,($B$15+$C$15*EE380)/(1+$D$15*EE380)*DX380/(DZ380+273)*$E$15)</f>
        <v>0</v>
      </c>
      <c r="AW380" t="s">
        <v>437</v>
      </c>
      <c r="AX380" t="s">
        <v>437</v>
      </c>
      <c r="AY380">
        <v>0</v>
      </c>
      <c r="AZ380">
        <v>0</v>
      </c>
      <c r="BA380">
        <f>1-AY380/AZ380</f>
        <v>0</v>
      </c>
      <c r="BB380">
        <v>0</v>
      </c>
      <c r="BC380" t="s">
        <v>437</v>
      </c>
      <c r="BD380" t="s">
        <v>437</v>
      </c>
      <c r="BE380">
        <v>0</v>
      </c>
      <c r="BF380">
        <v>0</v>
      </c>
      <c r="BG380">
        <f>1-BE380/BF380</f>
        <v>0</v>
      </c>
      <c r="BH380">
        <v>0.5</v>
      </c>
      <c r="BI380">
        <f>DH380</f>
        <v>0</v>
      </c>
      <c r="BJ380">
        <f>K380</f>
        <v>0</v>
      </c>
      <c r="BK380">
        <f>BG380*BH380*BI380</f>
        <v>0</v>
      </c>
      <c r="BL380">
        <f>(BJ380-BB380)/BI380</f>
        <v>0</v>
      </c>
      <c r="BM380">
        <f>(AZ380-BF380)/BF380</f>
        <v>0</v>
      </c>
      <c r="BN380">
        <f>AY380/(BA380+AY380/BF380)</f>
        <v>0</v>
      </c>
      <c r="BO380" t="s">
        <v>437</v>
      </c>
      <c r="BP380">
        <v>0</v>
      </c>
      <c r="BQ380">
        <f>IF(BP380&lt;&gt;0, BP380, BN380)</f>
        <v>0</v>
      </c>
      <c r="BR380">
        <f>1-BQ380/BF380</f>
        <v>0</v>
      </c>
      <c r="BS380">
        <f>(BF380-BE380)/(BF380-BQ380)</f>
        <v>0</v>
      </c>
      <c r="BT380">
        <f>(AZ380-BF380)/(AZ380-BQ380)</f>
        <v>0</v>
      </c>
      <c r="BU380">
        <f>(BF380-BE380)/(BF380-AY380)</f>
        <v>0</v>
      </c>
      <c r="BV380">
        <f>(AZ380-BF380)/(AZ380-AY380)</f>
        <v>0</v>
      </c>
      <c r="BW380">
        <f>(BS380*BQ380/BE380)</f>
        <v>0</v>
      </c>
      <c r="BX380">
        <f>(1-BW380)</f>
        <v>0</v>
      </c>
      <c r="DG380">
        <f>$B$13*EF380+$C$13*EG380+$F$13*ER380*(1-EU380)</f>
        <v>0</v>
      </c>
      <c r="DH380">
        <f>DG380*DI380</f>
        <v>0</v>
      </c>
      <c r="DI380">
        <f>($B$13*$D$11+$C$13*$D$11+$F$13*((FE380+EW380)/MAX(FE380+EW380+FF380, 0.1)*$I$11+FF380/MAX(FE380+EW380+FF380, 0.1)*$J$11))/($B$13+$C$13+$F$13)</f>
        <v>0</v>
      </c>
      <c r="DJ380">
        <f>($B$13*$K$11+$C$13*$K$11+$F$13*((FE380+EW380)/MAX(FE380+EW380+FF380, 0.1)*$P$11+FF380/MAX(FE380+EW380+FF380, 0.1)*$Q$11))/($B$13+$C$13+$F$13)</f>
        <v>0</v>
      </c>
      <c r="DK380">
        <v>5.36</v>
      </c>
      <c r="DL380">
        <v>0.5</v>
      </c>
      <c r="DM380" t="s">
        <v>438</v>
      </c>
      <c r="DN380">
        <v>2</v>
      </c>
      <c r="DO380" t="b">
        <v>1</v>
      </c>
      <c r="DP380">
        <v>1759082809.5</v>
      </c>
      <c r="DQ380">
        <v>1117.199259259259</v>
      </c>
      <c r="DR380">
        <v>1194.798518518519</v>
      </c>
      <c r="DS380">
        <v>23.62939259259259</v>
      </c>
      <c r="DT380">
        <v>16.30802962962963</v>
      </c>
      <c r="DU380">
        <v>1117.460740740741</v>
      </c>
      <c r="DV380">
        <v>23.30031111111111</v>
      </c>
      <c r="DW380">
        <v>499.9857407407408</v>
      </c>
      <c r="DX380">
        <v>90.84494814814815</v>
      </c>
      <c r="DY380">
        <v>0.06690489259259259</v>
      </c>
      <c r="DZ380">
        <v>30.27892962962963</v>
      </c>
      <c r="EA380">
        <v>30.05135555555555</v>
      </c>
      <c r="EB380">
        <v>999.9000000000001</v>
      </c>
      <c r="EC380">
        <v>0</v>
      </c>
      <c r="ED380">
        <v>0</v>
      </c>
      <c r="EE380">
        <v>9994.472222222223</v>
      </c>
      <c r="EF380">
        <v>0</v>
      </c>
      <c r="EG380">
        <v>11.1107</v>
      </c>
      <c r="EH380">
        <v>-77.59992592592592</v>
      </c>
      <c r="EI380">
        <v>1144.237037037037</v>
      </c>
      <c r="EJ380">
        <v>1214.607037037037</v>
      </c>
      <c r="EK380">
        <v>7.321358148148147</v>
      </c>
      <c r="EL380">
        <v>1194.798518518519</v>
      </c>
      <c r="EM380">
        <v>16.30802962962963</v>
      </c>
      <c r="EN380">
        <v>2.146611481481481</v>
      </c>
      <c r="EO380">
        <v>1.481501851851852</v>
      </c>
      <c r="EP380">
        <v>18.56933333333333</v>
      </c>
      <c r="EQ380">
        <v>12.77852222222222</v>
      </c>
      <c r="ER380">
        <v>1999.971851851852</v>
      </c>
      <c r="ES380">
        <v>0.9800022222222223</v>
      </c>
      <c r="ET380">
        <v>0.01999807407407407</v>
      </c>
      <c r="EU380">
        <v>0</v>
      </c>
      <c r="EV380">
        <v>1013.128518518518</v>
      </c>
      <c r="EW380">
        <v>5.00078</v>
      </c>
      <c r="EX380">
        <v>19604.12592592593</v>
      </c>
      <c r="EY380">
        <v>16379.41851851852</v>
      </c>
      <c r="EZ380">
        <v>39.32848148148148</v>
      </c>
      <c r="FA380">
        <v>40.05296296296296</v>
      </c>
      <c r="FB380">
        <v>39.26592592592592</v>
      </c>
      <c r="FC380">
        <v>39.81918518518518</v>
      </c>
      <c r="FD380">
        <v>40.52981481481481</v>
      </c>
      <c r="FE380">
        <v>1955.071851851852</v>
      </c>
      <c r="FF380">
        <v>39.9</v>
      </c>
      <c r="FG380">
        <v>0</v>
      </c>
      <c r="FH380">
        <v>1759082809.4</v>
      </c>
      <c r="FI380">
        <v>0</v>
      </c>
      <c r="FJ380">
        <v>1013.118461538461</v>
      </c>
      <c r="FK380">
        <v>-15.97264956437403</v>
      </c>
      <c r="FL380">
        <v>-296.2085470029699</v>
      </c>
      <c r="FM380">
        <v>19603.78846153846</v>
      </c>
      <c r="FN380">
        <v>15</v>
      </c>
      <c r="FO380">
        <v>0</v>
      </c>
      <c r="FP380" t="s">
        <v>439</v>
      </c>
      <c r="FQ380">
        <v>1746989605.5</v>
      </c>
      <c r="FR380">
        <v>1746989593.5</v>
      </c>
      <c r="FS380">
        <v>0</v>
      </c>
      <c r="FT380">
        <v>-0.274</v>
      </c>
      <c r="FU380">
        <v>-0.002</v>
      </c>
      <c r="FV380">
        <v>2.549</v>
      </c>
      <c r="FW380">
        <v>0.129</v>
      </c>
      <c r="FX380">
        <v>420</v>
      </c>
      <c r="FY380">
        <v>17</v>
      </c>
      <c r="FZ380">
        <v>0.02</v>
      </c>
      <c r="GA380">
        <v>0.04</v>
      </c>
      <c r="GB380">
        <v>-77.52557</v>
      </c>
      <c r="GC380">
        <v>-1.455658536585254</v>
      </c>
      <c r="GD380">
        <v>0.1686759010647343</v>
      </c>
      <c r="GE380">
        <v>0</v>
      </c>
      <c r="GF380">
        <v>1013.918823529412</v>
      </c>
      <c r="GG380">
        <v>-15.80412527956561</v>
      </c>
      <c r="GH380">
        <v>1.565649207021282</v>
      </c>
      <c r="GI380">
        <v>0</v>
      </c>
      <c r="GJ380">
        <v>7.3550895</v>
      </c>
      <c r="GK380">
        <v>-0.7575489681050714</v>
      </c>
      <c r="GL380">
        <v>0.07313353915783094</v>
      </c>
      <c r="GM380">
        <v>0</v>
      </c>
      <c r="GN380">
        <v>0</v>
      </c>
      <c r="GO380">
        <v>3</v>
      </c>
      <c r="GP380" t="s">
        <v>458</v>
      </c>
      <c r="GQ380">
        <v>3.10128</v>
      </c>
      <c r="GR380">
        <v>2.72381</v>
      </c>
      <c r="GS380">
        <v>0.175499</v>
      </c>
      <c r="GT380">
        <v>0.182686</v>
      </c>
      <c r="GU380">
        <v>0.106954</v>
      </c>
      <c r="GV380">
        <v>0.08372599999999999</v>
      </c>
      <c r="GW380">
        <v>21548.1</v>
      </c>
      <c r="GX380">
        <v>19423.1</v>
      </c>
      <c r="GY380">
        <v>26697.4</v>
      </c>
      <c r="GZ380">
        <v>23986.1</v>
      </c>
      <c r="HA380">
        <v>38155.7</v>
      </c>
      <c r="HB380">
        <v>32513.1</v>
      </c>
      <c r="HC380">
        <v>46617.3</v>
      </c>
      <c r="HD380">
        <v>37961</v>
      </c>
      <c r="HE380">
        <v>1.87668</v>
      </c>
      <c r="HF380">
        <v>1.8644</v>
      </c>
      <c r="HG380">
        <v>0.0765175</v>
      </c>
      <c r="HH380">
        <v>0</v>
      </c>
      <c r="HI380">
        <v>28.8079</v>
      </c>
      <c r="HJ380">
        <v>999.9</v>
      </c>
      <c r="HK380">
        <v>39.2</v>
      </c>
      <c r="HL380">
        <v>31.7</v>
      </c>
      <c r="HM380">
        <v>20.2567</v>
      </c>
      <c r="HN380">
        <v>60.9437</v>
      </c>
      <c r="HO380">
        <v>22.4479</v>
      </c>
      <c r="HP380">
        <v>1</v>
      </c>
      <c r="HQ380">
        <v>0.112536</v>
      </c>
      <c r="HR380">
        <v>-0.280046</v>
      </c>
      <c r="HS380">
        <v>20.2803</v>
      </c>
      <c r="HT380">
        <v>5.20965</v>
      </c>
      <c r="HU380">
        <v>11.9796</v>
      </c>
      <c r="HV380">
        <v>4.9607</v>
      </c>
      <c r="HW380">
        <v>3.27428</v>
      </c>
      <c r="HX380">
        <v>9999</v>
      </c>
      <c r="HY380">
        <v>9999</v>
      </c>
      <c r="HZ380">
        <v>9999</v>
      </c>
      <c r="IA380">
        <v>33.7</v>
      </c>
      <c r="IB380">
        <v>1.86396</v>
      </c>
      <c r="IC380">
        <v>1.8601</v>
      </c>
      <c r="ID380">
        <v>1.85837</v>
      </c>
      <c r="IE380">
        <v>1.85974</v>
      </c>
      <c r="IF380">
        <v>1.85989</v>
      </c>
      <c r="IG380">
        <v>1.85837</v>
      </c>
      <c r="IH380">
        <v>1.85743</v>
      </c>
      <c r="II380">
        <v>1.85242</v>
      </c>
      <c r="IJ380">
        <v>0</v>
      </c>
      <c r="IK380">
        <v>0</v>
      </c>
      <c r="IL380">
        <v>0</v>
      </c>
      <c r="IM380">
        <v>0</v>
      </c>
      <c r="IN380" t="s">
        <v>441</v>
      </c>
      <c r="IO380" t="s">
        <v>442</v>
      </c>
      <c r="IP380" t="s">
        <v>443</v>
      </c>
      <c r="IQ380" t="s">
        <v>443</v>
      </c>
      <c r="IR380" t="s">
        <v>443</v>
      </c>
      <c r="IS380" t="s">
        <v>443</v>
      </c>
      <c r="IT380">
        <v>0</v>
      </c>
      <c r="IU380">
        <v>100</v>
      </c>
      <c r="IV380">
        <v>100</v>
      </c>
      <c r="IW380">
        <v>-0.23</v>
      </c>
      <c r="IX380">
        <v>0.3286</v>
      </c>
      <c r="IY380">
        <v>-0.819046093373875</v>
      </c>
      <c r="IZ380">
        <v>-0.0008311593448893811</v>
      </c>
      <c r="JA380">
        <v>1.768286430498992E-06</v>
      </c>
      <c r="JB380">
        <v>-5.176383660599935E-10</v>
      </c>
      <c r="JC380">
        <v>0.01793090377665582</v>
      </c>
      <c r="JD380">
        <v>0.002652576625932546</v>
      </c>
      <c r="JE380">
        <v>0.0004569377311329863</v>
      </c>
      <c r="JF380">
        <v>1.003524486243527E-07</v>
      </c>
      <c r="JG380">
        <v>2</v>
      </c>
      <c r="JH380">
        <v>1975</v>
      </c>
      <c r="JI380">
        <v>1</v>
      </c>
      <c r="JJ380">
        <v>26</v>
      </c>
      <c r="JK380">
        <v>201553.5</v>
      </c>
      <c r="JL380">
        <v>201553.7</v>
      </c>
      <c r="JM380">
        <v>2.70264</v>
      </c>
      <c r="JN380">
        <v>2.61597</v>
      </c>
      <c r="JO380">
        <v>1.49658</v>
      </c>
      <c r="JP380">
        <v>2.34497</v>
      </c>
      <c r="JQ380">
        <v>1.54907</v>
      </c>
      <c r="JR380">
        <v>2.35352</v>
      </c>
      <c r="JS380">
        <v>35.8477</v>
      </c>
      <c r="JT380">
        <v>24.1751</v>
      </c>
      <c r="JU380">
        <v>18</v>
      </c>
      <c r="JV380">
        <v>485.328</v>
      </c>
      <c r="JW380">
        <v>492.461</v>
      </c>
      <c r="JX380">
        <v>29.0363</v>
      </c>
      <c r="JY380">
        <v>28.7407</v>
      </c>
      <c r="JZ380">
        <v>30.0003</v>
      </c>
      <c r="KA380">
        <v>28.9301</v>
      </c>
      <c r="KB380">
        <v>28.9235</v>
      </c>
      <c r="KC380">
        <v>54.2155</v>
      </c>
      <c r="KD380">
        <v>17.3523</v>
      </c>
      <c r="KE380">
        <v>51.6544</v>
      </c>
      <c r="KF380">
        <v>28.9782</v>
      </c>
      <c r="KG380">
        <v>1243.55</v>
      </c>
      <c r="KH380">
        <v>16.5262</v>
      </c>
      <c r="KI380">
        <v>101.927</v>
      </c>
      <c r="KJ380">
        <v>91.53619999999999</v>
      </c>
    </row>
    <row r="381" spans="1:296">
      <c r="A381">
        <v>363</v>
      </c>
      <c r="B381">
        <v>1759082822</v>
      </c>
      <c r="C381">
        <v>9738.900000095367</v>
      </c>
      <c r="D381" t="s">
        <v>1172</v>
      </c>
      <c r="E381" t="s">
        <v>1173</v>
      </c>
      <c r="F381">
        <v>5</v>
      </c>
      <c r="G381" t="s">
        <v>1025</v>
      </c>
      <c r="H381">
        <v>1759082814.214286</v>
      </c>
      <c r="I381">
        <f>(J381)/1000</f>
        <v>0</v>
      </c>
      <c r="J381">
        <f>IF(DO381, AM381, AG381)</f>
        <v>0</v>
      </c>
      <c r="K381">
        <f>IF(DO381, AH381, AF381)</f>
        <v>0</v>
      </c>
      <c r="L381">
        <f>DQ381 - IF(AT381&gt;1, K381*DK381*100.0/(AV381), 0)</f>
        <v>0</v>
      </c>
      <c r="M381">
        <f>((S381-I381/2)*L381-K381)/(S381+I381/2)</f>
        <v>0</v>
      </c>
      <c r="N381">
        <f>M381*(DX381+DY381)/1000.0</f>
        <v>0</v>
      </c>
      <c r="O381">
        <f>(DQ381 - IF(AT381&gt;1, K381*DK381*100.0/(AV381), 0))*(DX381+DY381)/1000.0</f>
        <v>0</v>
      </c>
      <c r="P381">
        <f>2.0/((1/R381-1/Q381)+SIGN(R381)*SQRT((1/R381-1/Q381)*(1/R381-1/Q381) + 4*DL381/((DL381+1)*(DL381+1))*(2*1/R381*1/Q381-1/Q381*1/Q381)))</f>
        <v>0</v>
      </c>
      <c r="Q381">
        <f>IF(LEFT(DM381,1)&lt;&gt;"0",IF(LEFT(DM381,1)="1",3.0,DN381),$D$5+$E$5*(EE381*DX381/($K$5*1000))+$F$5*(EE381*DX381/($K$5*1000))*MAX(MIN(DK381,$J$5),$I$5)*MAX(MIN(DK381,$J$5),$I$5)+$G$5*MAX(MIN(DK381,$J$5),$I$5)*(EE381*DX381/($K$5*1000))+$H$5*(EE381*DX381/($K$5*1000))*(EE381*DX381/($K$5*1000)))</f>
        <v>0</v>
      </c>
      <c r="R381">
        <f>I381*(1000-(1000*0.61365*exp(17.502*V381/(240.97+V381))/(DX381+DY381)+DS381)/2)/(1000*0.61365*exp(17.502*V381/(240.97+V381))/(DX381+DY381)-DS381)</f>
        <v>0</v>
      </c>
      <c r="S381">
        <f>1/((DL381+1)/(P381/1.6)+1/(Q381/1.37)) + DL381/((DL381+1)/(P381/1.6) + DL381/(Q381/1.37))</f>
        <v>0</v>
      </c>
      <c r="T381">
        <f>(DG381*DJ381)</f>
        <v>0</v>
      </c>
      <c r="U381">
        <f>(DZ381+(T381+2*0.95*5.67E-8*(((DZ381+$B$9)+273)^4-(DZ381+273)^4)-44100*I381)/(1.84*29.3*Q381+8*0.95*5.67E-8*(DZ381+273)^3))</f>
        <v>0</v>
      </c>
      <c r="V381">
        <f>($C$9*EA381+$D$9*EB381+$E$9*U381)</f>
        <v>0</v>
      </c>
      <c r="W381">
        <f>0.61365*exp(17.502*V381/(240.97+V381))</f>
        <v>0</v>
      </c>
      <c r="X381">
        <f>(Y381/Z381*100)</f>
        <v>0</v>
      </c>
      <c r="Y381">
        <f>DS381*(DX381+DY381)/1000</f>
        <v>0</v>
      </c>
      <c r="Z381">
        <f>0.61365*exp(17.502*DZ381/(240.97+DZ381))</f>
        <v>0</v>
      </c>
      <c r="AA381">
        <f>(W381-DS381*(DX381+DY381)/1000)</f>
        <v>0</v>
      </c>
      <c r="AB381">
        <f>(-I381*44100)</f>
        <v>0</v>
      </c>
      <c r="AC381">
        <f>2*29.3*Q381*0.92*(DZ381-V381)</f>
        <v>0</v>
      </c>
      <c r="AD381">
        <f>2*0.95*5.67E-8*(((DZ381+$B$9)+273)^4-(V381+273)^4)</f>
        <v>0</v>
      </c>
      <c r="AE381">
        <f>T381+AD381+AB381+AC381</f>
        <v>0</v>
      </c>
      <c r="AF381">
        <f>DW381*AT381*(DR381-DQ381*(1000-AT381*DT381)/(1000-AT381*DS381))/(100*DK381)</f>
        <v>0</v>
      </c>
      <c r="AG381">
        <f>1000*DW381*AT381*(DS381-DT381)/(100*DK381*(1000-AT381*DS381))</f>
        <v>0</v>
      </c>
      <c r="AH381">
        <f>(AI381 - AJ381 - DX381*1E3/(8.314*(DZ381+273.15)) * AL381/DW381 * AK381) * DW381/(100*DK381) * (1000 - DT381)/1000</f>
        <v>0</v>
      </c>
      <c r="AI381">
        <v>1246.907477652053</v>
      </c>
      <c r="AJ381">
        <v>1185.024727272727</v>
      </c>
      <c r="AK381">
        <v>3.394944054935543</v>
      </c>
      <c r="AL381">
        <v>65.0844976434511</v>
      </c>
      <c r="AM381">
        <f>(AO381 - AN381 + DX381*1E3/(8.314*(DZ381+273.15)) * AQ381/DW381 * AP381) * DW381/(100*DK381) * 1000/(1000 - AO381)</f>
        <v>0</v>
      </c>
      <c r="AN381">
        <v>16.43628512</v>
      </c>
      <c r="AO381">
        <v>23.6000593939394</v>
      </c>
      <c r="AP381">
        <v>-0.0001385659921474016</v>
      </c>
      <c r="AQ381">
        <v>105.27</v>
      </c>
      <c r="AR381">
        <v>0</v>
      </c>
      <c r="AS381">
        <v>0</v>
      </c>
      <c r="AT381">
        <f>IF(AR381*$H$15&gt;=AV381,1.0,(AV381/(AV381-AR381*$H$15)))</f>
        <v>0</v>
      </c>
      <c r="AU381">
        <f>(AT381-1)*100</f>
        <v>0</v>
      </c>
      <c r="AV381">
        <f>MAX(0,($B$15+$C$15*EE381)/(1+$D$15*EE381)*DX381/(DZ381+273)*$E$15)</f>
        <v>0</v>
      </c>
      <c r="AW381" t="s">
        <v>437</v>
      </c>
      <c r="AX381" t="s">
        <v>437</v>
      </c>
      <c r="AY381">
        <v>0</v>
      </c>
      <c r="AZ381">
        <v>0</v>
      </c>
      <c r="BA381">
        <f>1-AY381/AZ381</f>
        <v>0</v>
      </c>
      <c r="BB381">
        <v>0</v>
      </c>
      <c r="BC381" t="s">
        <v>437</v>
      </c>
      <c r="BD381" t="s">
        <v>437</v>
      </c>
      <c r="BE381">
        <v>0</v>
      </c>
      <c r="BF381">
        <v>0</v>
      </c>
      <c r="BG381">
        <f>1-BE381/BF381</f>
        <v>0</v>
      </c>
      <c r="BH381">
        <v>0.5</v>
      </c>
      <c r="BI381">
        <f>DH381</f>
        <v>0</v>
      </c>
      <c r="BJ381">
        <f>K381</f>
        <v>0</v>
      </c>
      <c r="BK381">
        <f>BG381*BH381*BI381</f>
        <v>0</v>
      </c>
      <c r="BL381">
        <f>(BJ381-BB381)/BI381</f>
        <v>0</v>
      </c>
      <c r="BM381">
        <f>(AZ381-BF381)/BF381</f>
        <v>0</v>
      </c>
      <c r="BN381">
        <f>AY381/(BA381+AY381/BF381)</f>
        <v>0</v>
      </c>
      <c r="BO381" t="s">
        <v>437</v>
      </c>
      <c r="BP381">
        <v>0</v>
      </c>
      <c r="BQ381">
        <f>IF(BP381&lt;&gt;0, BP381, BN381)</f>
        <v>0</v>
      </c>
      <c r="BR381">
        <f>1-BQ381/BF381</f>
        <v>0</v>
      </c>
      <c r="BS381">
        <f>(BF381-BE381)/(BF381-BQ381)</f>
        <v>0</v>
      </c>
      <c r="BT381">
        <f>(AZ381-BF381)/(AZ381-BQ381)</f>
        <v>0</v>
      </c>
      <c r="BU381">
        <f>(BF381-BE381)/(BF381-AY381)</f>
        <v>0</v>
      </c>
      <c r="BV381">
        <f>(AZ381-BF381)/(AZ381-AY381)</f>
        <v>0</v>
      </c>
      <c r="BW381">
        <f>(BS381*BQ381/BE381)</f>
        <v>0</v>
      </c>
      <c r="BX381">
        <f>(1-BW381)</f>
        <v>0</v>
      </c>
      <c r="DG381">
        <f>$B$13*EF381+$C$13*EG381+$F$13*ER381*(1-EU381)</f>
        <v>0</v>
      </c>
      <c r="DH381">
        <f>DG381*DI381</f>
        <v>0</v>
      </c>
      <c r="DI381">
        <f>($B$13*$D$11+$C$13*$D$11+$F$13*((FE381+EW381)/MAX(FE381+EW381+FF381, 0.1)*$I$11+FF381/MAX(FE381+EW381+FF381, 0.1)*$J$11))/($B$13+$C$13+$F$13)</f>
        <v>0</v>
      </c>
      <c r="DJ381">
        <f>($B$13*$K$11+$C$13*$K$11+$F$13*((FE381+EW381)/MAX(FE381+EW381+FF381, 0.1)*$P$11+FF381/MAX(FE381+EW381+FF381, 0.1)*$Q$11))/($B$13+$C$13+$F$13)</f>
        <v>0</v>
      </c>
      <c r="DK381">
        <v>5.36</v>
      </c>
      <c r="DL381">
        <v>0.5</v>
      </c>
      <c r="DM381" t="s">
        <v>438</v>
      </c>
      <c r="DN381">
        <v>2</v>
      </c>
      <c r="DO381" t="b">
        <v>1</v>
      </c>
      <c r="DP381">
        <v>1759082814.214286</v>
      </c>
      <c r="DQ381">
        <v>1132.855</v>
      </c>
      <c r="DR381">
        <v>1210.598571428571</v>
      </c>
      <c r="DS381">
        <v>23.61906071428572</v>
      </c>
      <c r="DT381">
        <v>16.36376071428572</v>
      </c>
      <c r="DU381">
        <v>1133.098214285714</v>
      </c>
      <c r="DV381">
        <v>23.29022499999999</v>
      </c>
      <c r="DW381">
        <v>499.9979642857143</v>
      </c>
      <c r="DX381">
        <v>90.84438571428572</v>
      </c>
      <c r="DY381">
        <v>0.06670555357142857</v>
      </c>
      <c r="DZ381">
        <v>30.271575</v>
      </c>
      <c r="EA381">
        <v>30.05058571428571</v>
      </c>
      <c r="EB381">
        <v>999.9000000000002</v>
      </c>
      <c r="EC381">
        <v>0</v>
      </c>
      <c r="ED381">
        <v>0</v>
      </c>
      <c r="EE381">
        <v>9997.300000000001</v>
      </c>
      <c r="EF381">
        <v>0</v>
      </c>
      <c r="EG381">
        <v>11.1107</v>
      </c>
      <c r="EH381">
        <v>-77.74468571428572</v>
      </c>
      <c r="EI381">
        <v>1160.258571428571</v>
      </c>
      <c r="EJ381">
        <v>1230.738571428572</v>
      </c>
      <c r="EK381">
        <v>7.255301071428572</v>
      </c>
      <c r="EL381">
        <v>1210.598571428571</v>
      </c>
      <c r="EM381">
        <v>16.36376071428572</v>
      </c>
      <c r="EN381">
        <v>2.145659285714286</v>
      </c>
      <c r="EO381">
        <v>1.486554642857143</v>
      </c>
      <c r="EP381">
        <v>18.56224642857143</v>
      </c>
      <c r="EQ381">
        <v>12.8305</v>
      </c>
      <c r="ER381">
        <v>1999.953928571429</v>
      </c>
      <c r="ES381">
        <v>0.9800021428571429</v>
      </c>
      <c r="ET381">
        <v>0.01999815714285714</v>
      </c>
      <c r="EU381">
        <v>0</v>
      </c>
      <c r="EV381">
        <v>1011.796785714286</v>
      </c>
      <c r="EW381">
        <v>5.00078</v>
      </c>
      <c r="EX381">
        <v>19580.23571428571</v>
      </c>
      <c r="EY381">
        <v>16379.26785714286</v>
      </c>
      <c r="EZ381">
        <v>39.30549999999999</v>
      </c>
      <c r="FA381">
        <v>40.05321428571428</v>
      </c>
      <c r="FB381">
        <v>39.28321428571428</v>
      </c>
      <c r="FC381">
        <v>39.80103571428571</v>
      </c>
      <c r="FD381">
        <v>40.51753571428571</v>
      </c>
      <c r="FE381">
        <v>1955.053928571428</v>
      </c>
      <c r="FF381">
        <v>39.89892857142858</v>
      </c>
      <c r="FG381">
        <v>0</v>
      </c>
      <c r="FH381">
        <v>1759082814.2</v>
      </c>
      <c r="FI381">
        <v>0</v>
      </c>
      <c r="FJ381">
        <v>1011.781923076923</v>
      </c>
      <c r="FK381">
        <v>-17.59282051070157</v>
      </c>
      <c r="FL381">
        <v>-311.9008548653629</v>
      </c>
      <c r="FM381">
        <v>19579.50384615385</v>
      </c>
      <c r="FN381">
        <v>15</v>
      </c>
      <c r="FO381">
        <v>0</v>
      </c>
      <c r="FP381" t="s">
        <v>439</v>
      </c>
      <c r="FQ381">
        <v>1746989605.5</v>
      </c>
      <c r="FR381">
        <v>1746989593.5</v>
      </c>
      <c r="FS381">
        <v>0</v>
      </c>
      <c r="FT381">
        <v>-0.274</v>
      </c>
      <c r="FU381">
        <v>-0.002</v>
      </c>
      <c r="FV381">
        <v>2.549</v>
      </c>
      <c r="FW381">
        <v>0.129</v>
      </c>
      <c r="FX381">
        <v>420</v>
      </c>
      <c r="FY381">
        <v>17</v>
      </c>
      <c r="FZ381">
        <v>0.02</v>
      </c>
      <c r="GA381">
        <v>0.04</v>
      </c>
      <c r="GB381">
        <v>-77.64002250000001</v>
      </c>
      <c r="GC381">
        <v>-1.406148968105103</v>
      </c>
      <c r="GD381">
        <v>0.1685435900405285</v>
      </c>
      <c r="GE381">
        <v>0</v>
      </c>
      <c r="GF381">
        <v>1012.785</v>
      </c>
      <c r="GG381">
        <v>-16.46829640570762</v>
      </c>
      <c r="GH381">
        <v>1.63447644072777</v>
      </c>
      <c r="GI381">
        <v>0</v>
      </c>
      <c r="GJ381">
        <v>7.301700250000001</v>
      </c>
      <c r="GK381">
        <v>-0.8216225515947607</v>
      </c>
      <c r="GL381">
        <v>0.07936477129329801</v>
      </c>
      <c r="GM381">
        <v>0</v>
      </c>
      <c r="GN381">
        <v>0</v>
      </c>
      <c r="GO381">
        <v>3</v>
      </c>
      <c r="GP381" t="s">
        <v>458</v>
      </c>
      <c r="GQ381">
        <v>3.10101</v>
      </c>
      <c r="GR381">
        <v>2.72533</v>
      </c>
      <c r="GS381">
        <v>0.177077</v>
      </c>
      <c r="GT381">
        <v>0.184248</v>
      </c>
      <c r="GU381">
        <v>0.106921</v>
      </c>
      <c r="GV381">
        <v>0.08391999999999999</v>
      </c>
      <c r="GW381">
        <v>21506.9</v>
      </c>
      <c r="GX381">
        <v>19385.7</v>
      </c>
      <c r="GY381">
        <v>26697.6</v>
      </c>
      <c r="GZ381">
        <v>23985.7</v>
      </c>
      <c r="HA381">
        <v>38157.2</v>
      </c>
      <c r="HB381">
        <v>32505.8</v>
      </c>
      <c r="HC381">
        <v>46617</v>
      </c>
      <c r="HD381">
        <v>37960.5</v>
      </c>
      <c r="HE381">
        <v>1.87593</v>
      </c>
      <c r="HF381">
        <v>1.8652</v>
      </c>
      <c r="HG381">
        <v>0.07587670000000001</v>
      </c>
      <c r="HH381">
        <v>0</v>
      </c>
      <c r="HI381">
        <v>28.8122</v>
      </c>
      <c r="HJ381">
        <v>999.9</v>
      </c>
      <c r="HK381">
        <v>39.2</v>
      </c>
      <c r="HL381">
        <v>31.7</v>
      </c>
      <c r="HM381">
        <v>20.2579</v>
      </c>
      <c r="HN381">
        <v>61.2537</v>
      </c>
      <c r="HO381">
        <v>22.3958</v>
      </c>
      <c r="HP381">
        <v>1</v>
      </c>
      <c r="HQ381">
        <v>0.112835</v>
      </c>
      <c r="HR381">
        <v>-0.224515</v>
      </c>
      <c r="HS381">
        <v>20.2809</v>
      </c>
      <c r="HT381">
        <v>5.2107</v>
      </c>
      <c r="HU381">
        <v>11.9797</v>
      </c>
      <c r="HV381">
        <v>4.96275</v>
      </c>
      <c r="HW381">
        <v>3.2744</v>
      </c>
      <c r="HX381">
        <v>9999</v>
      </c>
      <c r="HY381">
        <v>9999</v>
      </c>
      <c r="HZ381">
        <v>9999</v>
      </c>
      <c r="IA381">
        <v>33.7</v>
      </c>
      <c r="IB381">
        <v>1.86398</v>
      </c>
      <c r="IC381">
        <v>1.86011</v>
      </c>
      <c r="ID381">
        <v>1.85837</v>
      </c>
      <c r="IE381">
        <v>1.85975</v>
      </c>
      <c r="IF381">
        <v>1.85989</v>
      </c>
      <c r="IG381">
        <v>1.85837</v>
      </c>
      <c r="IH381">
        <v>1.85745</v>
      </c>
      <c r="II381">
        <v>1.85242</v>
      </c>
      <c r="IJ381">
        <v>0</v>
      </c>
      <c r="IK381">
        <v>0</v>
      </c>
      <c r="IL381">
        <v>0</v>
      </c>
      <c r="IM381">
        <v>0</v>
      </c>
      <c r="IN381" t="s">
        <v>441</v>
      </c>
      <c r="IO381" t="s">
        <v>442</v>
      </c>
      <c r="IP381" t="s">
        <v>443</v>
      </c>
      <c r="IQ381" t="s">
        <v>443</v>
      </c>
      <c r="IR381" t="s">
        <v>443</v>
      </c>
      <c r="IS381" t="s">
        <v>443</v>
      </c>
      <c r="IT381">
        <v>0</v>
      </c>
      <c r="IU381">
        <v>100</v>
      </c>
      <c r="IV381">
        <v>100</v>
      </c>
      <c r="IW381">
        <v>-0.21</v>
      </c>
      <c r="IX381">
        <v>0.3283</v>
      </c>
      <c r="IY381">
        <v>-0.819046093373875</v>
      </c>
      <c r="IZ381">
        <v>-0.0008311593448893811</v>
      </c>
      <c r="JA381">
        <v>1.768286430498992E-06</v>
      </c>
      <c r="JB381">
        <v>-5.176383660599935E-10</v>
      </c>
      <c r="JC381">
        <v>0.01793090377665582</v>
      </c>
      <c r="JD381">
        <v>0.002652576625932546</v>
      </c>
      <c r="JE381">
        <v>0.0004569377311329863</v>
      </c>
      <c r="JF381">
        <v>1.003524486243527E-07</v>
      </c>
      <c r="JG381">
        <v>2</v>
      </c>
      <c r="JH381">
        <v>1975</v>
      </c>
      <c r="JI381">
        <v>1</v>
      </c>
      <c r="JJ381">
        <v>26</v>
      </c>
      <c r="JK381">
        <v>201553.6</v>
      </c>
      <c r="JL381">
        <v>201553.8</v>
      </c>
      <c r="JM381">
        <v>2.73315</v>
      </c>
      <c r="JN381">
        <v>2.61108</v>
      </c>
      <c r="JO381">
        <v>1.49658</v>
      </c>
      <c r="JP381">
        <v>2.34497</v>
      </c>
      <c r="JQ381">
        <v>1.54907</v>
      </c>
      <c r="JR381">
        <v>2.46704</v>
      </c>
      <c r="JS381">
        <v>35.8477</v>
      </c>
      <c r="JT381">
        <v>24.1838</v>
      </c>
      <c r="JU381">
        <v>18</v>
      </c>
      <c r="JV381">
        <v>484.914</v>
      </c>
      <c r="JW381">
        <v>493.004</v>
      </c>
      <c r="JX381">
        <v>28.9839</v>
      </c>
      <c r="JY381">
        <v>28.744</v>
      </c>
      <c r="JZ381">
        <v>30.0004</v>
      </c>
      <c r="KA381">
        <v>28.9332</v>
      </c>
      <c r="KB381">
        <v>28.9254</v>
      </c>
      <c r="KC381">
        <v>54.8452</v>
      </c>
      <c r="KD381">
        <v>17.0687</v>
      </c>
      <c r="KE381">
        <v>51.6544</v>
      </c>
      <c r="KF381">
        <v>28.9287</v>
      </c>
      <c r="KG381">
        <v>1256.9</v>
      </c>
      <c r="KH381">
        <v>16.5968</v>
      </c>
      <c r="KI381">
        <v>101.927</v>
      </c>
      <c r="KJ381">
        <v>91.53489999999999</v>
      </c>
    </row>
    <row r="382" spans="1:296">
      <c r="A382">
        <v>364</v>
      </c>
      <c r="B382">
        <v>1759082827</v>
      </c>
      <c r="C382">
        <v>9743.900000095367</v>
      </c>
      <c r="D382" t="s">
        <v>1174</v>
      </c>
      <c r="E382" t="s">
        <v>1175</v>
      </c>
      <c r="F382">
        <v>5</v>
      </c>
      <c r="G382" t="s">
        <v>1025</v>
      </c>
      <c r="H382">
        <v>1759082819.5</v>
      </c>
      <c r="I382">
        <f>(J382)/1000</f>
        <v>0</v>
      </c>
      <c r="J382">
        <f>IF(DO382, AM382, AG382)</f>
        <v>0</v>
      </c>
      <c r="K382">
        <f>IF(DO382, AH382, AF382)</f>
        <v>0</v>
      </c>
      <c r="L382">
        <f>DQ382 - IF(AT382&gt;1, K382*DK382*100.0/(AV382), 0)</f>
        <v>0</v>
      </c>
      <c r="M382">
        <f>((S382-I382/2)*L382-K382)/(S382+I382/2)</f>
        <v>0</v>
      </c>
      <c r="N382">
        <f>M382*(DX382+DY382)/1000.0</f>
        <v>0</v>
      </c>
      <c r="O382">
        <f>(DQ382 - IF(AT382&gt;1, K382*DK382*100.0/(AV382), 0))*(DX382+DY382)/1000.0</f>
        <v>0</v>
      </c>
      <c r="P382">
        <f>2.0/((1/R382-1/Q382)+SIGN(R382)*SQRT((1/R382-1/Q382)*(1/R382-1/Q382) + 4*DL382/((DL382+1)*(DL382+1))*(2*1/R382*1/Q382-1/Q382*1/Q382)))</f>
        <v>0</v>
      </c>
      <c r="Q382">
        <f>IF(LEFT(DM382,1)&lt;&gt;"0",IF(LEFT(DM382,1)="1",3.0,DN382),$D$5+$E$5*(EE382*DX382/($K$5*1000))+$F$5*(EE382*DX382/($K$5*1000))*MAX(MIN(DK382,$J$5),$I$5)*MAX(MIN(DK382,$J$5),$I$5)+$G$5*MAX(MIN(DK382,$J$5),$I$5)*(EE382*DX382/($K$5*1000))+$H$5*(EE382*DX382/($K$5*1000))*(EE382*DX382/($K$5*1000)))</f>
        <v>0</v>
      </c>
      <c r="R382">
        <f>I382*(1000-(1000*0.61365*exp(17.502*V382/(240.97+V382))/(DX382+DY382)+DS382)/2)/(1000*0.61365*exp(17.502*V382/(240.97+V382))/(DX382+DY382)-DS382)</f>
        <v>0</v>
      </c>
      <c r="S382">
        <f>1/((DL382+1)/(P382/1.6)+1/(Q382/1.37)) + DL382/((DL382+1)/(P382/1.6) + DL382/(Q382/1.37))</f>
        <v>0</v>
      </c>
      <c r="T382">
        <f>(DG382*DJ382)</f>
        <v>0</v>
      </c>
      <c r="U382">
        <f>(DZ382+(T382+2*0.95*5.67E-8*(((DZ382+$B$9)+273)^4-(DZ382+273)^4)-44100*I382)/(1.84*29.3*Q382+8*0.95*5.67E-8*(DZ382+273)^3))</f>
        <v>0</v>
      </c>
      <c r="V382">
        <f>($C$9*EA382+$D$9*EB382+$E$9*U382)</f>
        <v>0</v>
      </c>
      <c r="W382">
        <f>0.61365*exp(17.502*V382/(240.97+V382))</f>
        <v>0</v>
      </c>
      <c r="X382">
        <f>(Y382/Z382*100)</f>
        <v>0</v>
      </c>
      <c r="Y382">
        <f>DS382*(DX382+DY382)/1000</f>
        <v>0</v>
      </c>
      <c r="Z382">
        <f>0.61365*exp(17.502*DZ382/(240.97+DZ382))</f>
        <v>0</v>
      </c>
      <c r="AA382">
        <f>(W382-DS382*(DX382+DY382)/1000)</f>
        <v>0</v>
      </c>
      <c r="AB382">
        <f>(-I382*44100)</f>
        <v>0</v>
      </c>
      <c r="AC382">
        <f>2*29.3*Q382*0.92*(DZ382-V382)</f>
        <v>0</v>
      </c>
      <c r="AD382">
        <f>2*0.95*5.67E-8*(((DZ382+$B$9)+273)^4-(V382+273)^4)</f>
        <v>0</v>
      </c>
      <c r="AE382">
        <f>T382+AD382+AB382+AC382</f>
        <v>0</v>
      </c>
      <c r="AF382">
        <f>DW382*AT382*(DR382-DQ382*(1000-AT382*DT382)/(1000-AT382*DS382))/(100*DK382)</f>
        <v>0</v>
      </c>
      <c r="AG382">
        <f>1000*DW382*AT382*(DS382-DT382)/(100*DK382*(1000-AT382*DS382))</f>
        <v>0</v>
      </c>
      <c r="AH382">
        <f>(AI382 - AJ382 - DX382*1E3/(8.314*(DZ382+273.15)) * AL382/DW382 * AK382) * DW382/(100*DK382) * (1000 - DT382)/1000</f>
        <v>0</v>
      </c>
      <c r="AI382">
        <v>1263.993614440196</v>
      </c>
      <c r="AJ382">
        <v>1202.098727272727</v>
      </c>
      <c r="AK382">
        <v>3.410408479558464</v>
      </c>
      <c r="AL382">
        <v>65.0844976434511</v>
      </c>
      <c r="AM382">
        <f>(AO382 - AN382 + DX382*1E3/(8.314*(DZ382+273.15)) * AQ382/DW382 * AP382) * DW382/(100*DK382) * 1000/(1000 - AO382)</f>
        <v>0</v>
      </c>
      <c r="AN382">
        <v>16.51490146666667</v>
      </c>
      <c r="AO382">
        <v>23.58915212121212</v>
      </c>
      <c r="AP382">
        <v>-7.793867243877698E-05</v>
      </c>
      <c r="AQ382">
        <v>105.27</v>
      </c>
      <c r="AR382">
        <v>0</v>
      </c>
      <c r="AS382">
        <v>0</v>
      </c>
      <c r="AT382">
        <f>IF(AR382*$H$15&gt;=AV382,1.0,(AV382/(AV382-AR382*$H$15)))</f>
        <v>0</v>
      </c>
      <c r="AU382">
        <f>(AT382-1)*100</f>
        <v>0</v>
      </c>
      <c r="AV382">
        <f>MAX(0,($B$15+$C$15*EE382)/(1+$D$15*EE382)*DX382/(DZ382+273)*$E$15)</f>
        <v>0</v>
      </c>
      <c r="AW382" t="s">
        <v>437</v>
      </c>
      <c r="AX382" t="s">
        <v>437</v>
      </c>
      <c r="AY382">
        <v>0</v>
      </c>
      <c r="AZ382">
        <v>0</v>
      </c>
      <c r="BA382">
        <f>1-AY382/AZ382</f>
        <v>0</v>
      </c>
      <c r="BB382">
        <v>0</v>
      </c>
      <c r="BC382" t="s">
        <v>437</v>
      </c>
      <c r="BD382" t="s">
        <v>437</v>
      </c>
      <c r="BE382">
        <v>0</v>
      </c>
      <c r="BF382">
        <v>0</v>
      </c>
      <c r="BG382">
        <f>1-BE382/BF382</f>
        <v>0</v>
      </c>
      <c r="BH382">
        <v>0.5</v>
      </c>
      <c r="BI382">
        <f>DH382</f>
        <v>0</v>
      </c>
      <c r="BJ382">
        <f>K382</f>
        <v>0</v>
      </c>
      <c r="BK382">
        <f>BG382*BH382*BI382</f>
        <v>0</v>
      </c>
      <c r="BL382">
        <f>(BJ382-BB382)/BI382</f>
        <v>0</v>
      </c>
      <c r="BM382">
        <f>(AZ382-BF382)/BF382</f>
        <v>0</v>
      </c>
      <c r="BN382">
        <f>AY382/(BA382+AY382/BF382)</f>
        <v>0</v>
      </c>
      <c r="BO382" t="s">
        <v>437</v>
      </c>
      <c r="BP382">
        <v>0</v>
      </c>
      <c r="BQ382">
        <f>IF(BP382&lt;&gt;0, BP382, BN382)</f>
        <v>0</v>
      </c>
      <c r="BR382">
        <f>1-BQ382/BF382</f>
        <v>0</v>
      </c>
      <c r="BS382">
        <f>(BF382-BE382)/(BF382-BQ382)</f>
        <v>0</v>
      </c>
      <c r="BT382">
        <f>(AZ382-BF382)/(AZ382-BQ382)</f>
        <v>0</v>
      </c>
      <c r="BU382">
        <f>(BF382-BE382)/(BF382-AY382)</f>
        <v>0</v>
      </c>
      <c r="BV382">
        <f>(AZ382-BF382)/(AZ382-AY382)</f>
        <v>0</v>
      </c>
      <c r="BW382">
        <f>(BS382*BQ382/BE382)</f>
        <v>0</v>
      </c>
      <c r="BX382">
        <f>(1-BW382)</f>
        <v>0</v>
      </c>
      <c r="DG382">
        <f>$B$13*EF382+$C$13*EG382+$F$13*ER382*(1-EU382)</f>
        <v>0</v>
      </c>
      <c r="DH382">
        <f>DG382*DI382</f>
        <v>0</v>
      </c>
      <c r="DI382">
        <f>($B$13*$D$11+$C$13*$D$11+$F$13*((FE382+EW382)/MAX(FE382+EW382+FF382, 0.1)*$I$11+FF382/MAX(FE382+EW382+FF382, 0.1)*$J$11))/($B$13+$C$13+$F$13)</f>
        <v>0</v>
      </c>
      <c r="DJ382">
        <f>($B$13*$K$11+$C$13*$K$11+$F$13*((FE382+EW382)/MAX(FE382+EW382+FF382, 0.1)*$P$11+FF382/MAX(FE382+EW382+FF382, 0.1)*$Q$11))/($B$13+$C$13+$F$13)</f>
        <v>0</v>
      </c>
      <c r="DK382">
        <v>5.36</v>
      </c>
      <c r="DL382">
        <v>0.5</v>
      </c>
      <c r="DM382" t="s">
        <v>438</v>
      </c>
      <c r="DN382">
        <v>2</v>
      </c>
      <c r="DO382" t="b">
        <v>1</v>
      </c>
      <c r="DP382">
        <v>1759082819.5</v>
      </c>
      <c r="DQ382">
        <v>1150.432592592593</v>
      </c>
      <c r="DR382">
        <v>1228.296296296296</v>
      </c>
      <c r="DS382">
        <v>23.60535185185185</v>
      </c>
      <c r="DT382">
        <v>16.43073703703704</v>
      </c>
      <c r="DU382">
        <v>1150.655185185185</v>
      </c>
      <c r="DV382">
        <v>23.27684444444444</v>
      </c>
      <c r="DW382">
        <v>499.9734444444444</v>
      </c>
      <c r="DX382">
        <v>90.8439925925926</v>
      </c>
      <c r="DY382">
        <v>0.06684357037037036</v>
      </c>
      <c r="DZ382">
        <v>30.26252592592593</v>
      </c>
      <c r="EA382">
        <v>30.05003333333334</v>
      </c>
      <c r="EB382">
        <v>999.9000000000001</v>
      </c>
      <c r="EC382">
        <v>0</v>
      </c>
      <c r="ED382">
        <v>0</v>
      </c>
      <c r="EE382">
        <v>9991.018518518518</v>
      </c>
      <c r="EF382">
        <v>0</v>
      </c>
      <c r="EG382">
        <v>11.1107</v>
      </c>
      <c r="EH382">
        <v>-77.86407037037037</v>
      </c>
      <c r="EI382">
        <v>1178.245555555555</v>
      </c>
      <c r="EJ382">
        <v>1248.815925925926</v>
      </c>
      <c r="EK382">
        <v>7.17462814814815</v>
      </c>
      <c r="EL382">
        <v>1228.296296296296</v>
      </c>
      <c r="EM382">
        <v>16.43073703703704</v>
      </c>
      <c r="EN382">
        <v>2.144404814814815</v>
      </c>
      <c r="EO382">
        <v>1.492632592592592</v>
      </c>
      <c r="EP382">
        <v>18.55291111111111</v>
      </c>
      <c r="EQ382">
        <v>12.8928037037037</v>
      </c>
      <c r="ER382">
        <v>1999.971481481481</v>
      </c>
      <c r="ES382">
        <v>0.9800024444444445</v>
      </c>
      <c r="ET382">
        <v>0.01999785555555555</v>
      </c>
      <c r="EU382">
        <v>0</v>
      </c>
      <c r="EV382">
        <v>1010.384814814815</v>
      </c>
      <c r="EW382">
        <v>5.00078</v>
      </c>
      <c r="EX382">
        <v>19552.81481481481</v>
      </c>
      <c r="EY382">
        <v>16379.40740740741</v>
      </c>
      <c r="EZ382">
        <v>39.30751851851851</v>
      </c>
      <c r="FA382">
        <v>40.06214814814815</v>
      </c>
      <c r="FB382">
        <v>39.2937037037037</v>
      </c>
      <c r="FC382">
        <v>39.7844074074074</v>
      </c>
      <c r="FD382">
        <v>40.49733333333333</v>
      </c>
      <c r="FE382">
        <v>1955.073333333334</v>
      </c>
      <c r="FF382">
        <v>39.89555555555556</v>
      </c>
      <c r="FG382">
        <v>0</v>
      </c>
      <c r="FH382">
        <v>1759082819.6</v>
      </c>
      <c r="FI382">
        <v>0</v>
      </c>
      <c r="FJ382">
        <v>1010.2396</v>
      </c>
      <c r="FK382">
        <v>-16.26153847407608</v>
      </c>
      <c r="FL382">
        <v>-316.9846158509966</v>
      </c>
      <c r="FM382">
        <v>19549.652</v>
      </c>
      <c r="FN382">
        <v>15</v>
      </c>
      <c r="FO382">
        <v>0</v>
      </c>
      <c r="FP382" t="s">
        <v>439</v>
      </c>
      <c r="FQ382">
        <v>1746989605.5</v>
      </c>
      <c r="FR382">
        <v>1746989593.5</v>
      </c>
      <c r="FS382">
        <v>0</v>
      </c>
      <c r="FT382">
        <v>-0.274</v>
      </c>
      <c r="FU382">
        <v>-0.002</v>
      </c>
      <c r="FV382">
        <v>2.549</v>
      </c>
      <c r="FW382">
        <v>0.129</v>
      </c>
      <c r="FX382">
        <v>420</v>
      </c>
      <c r="FY382">
        <v>17</v>
      </c>
      <c r="FZ382">
        <v>0.02</v>
      </c>
      <c r="GA382">
        <v>0.04</v>
      </c>
      <c r="GB382">
        <v>-77.80831000000001</v>
      </c>
      <c r="GC382">
        <v>-1.52716322701681</v>
      </c>
      <c r="GD382">
        <v>0.1826906713546145</v>
      </c>
      <c r="GE382">
        <v>0</v>
      </c>
      <c r="GF382">
        <v>1011.172647058824</v>
      </c>
      <c r="GG382">
        <v>-16.29258975718774</v>
      </c>
      <c r="GH382">
        <v>1.621717152431751</v>
      </c>
      <c r="GI382">
        <v>0</v>
      </c>
      <c r="GJ382">
        <v>7.21544825</v>
      </c>
      <c r="GK382">
        <v>-0.9166634521576227</v>
      </c>
      <c r="GL382">
        <v>0.08852972444008565</v>
      </c>
      <c r="GM382">
        <v>0</v>
      </c>
      <c r="GN382">
        <v>0</v>
      </c>
      <c r="GO382">
        <v>3</v>
      </c>
      <c r="GP382" t="s">
        <v>458</v>
      </c>
      <c r="GQ382">
        <v>3.10126</v>
      </c>
      <c r="GR382">
        <v>2.7256</v>
      </c>
      <c r="GS382">
        <v>0.178659</v>
      </c>
      <c r="GT382">
        <v>0.185775</v>
      </c>
      <c r="GU382">
        <v>0.10689</v>
      </c>
      <c r="GV382">
        <v>0.0842381</v>
      </c>
      <c r="GW382">
        <v>21465.5</v>
      </c>
      <c r="GX382">
        <v>19349.3</v>
      </c>
      <c r="GY382">
        <v>26697.4</v>
      </c>
      <c r="GZ382">
        <v>23985.6</v>
      </c>
      <c r="HA382">
        <v>38158.6</v>
      </c>
      <c r="HB382">
        <v>32494.4</v>
      </c>
      <c r="HC382">
        <v>46617</v>
      </c>
      <c r="HD382">
        <v>37960.2</v>
      </c>
      <c r="HE382">
        <v>1.87585</v>
      </c>
      <c r="HF382">
        <v>1.86523</v>
      </c>
      <c r="HG382">
        <v>0.0759736</v>
      </c>
      <c r="HH382">
        <v>0</v>
      </c>
      <c r="HI382">
        <v>28.8166</v>
      </c>
      <c r="HJ382">
        <v>999.9</v>
      </c>
      <c r="HK382">
        <v>39.2</v>
      </c>
      <c r="HL382">
        <v>31.7</v>
      </c>
      <c r="HM382">
        <v>20.2566</v>
      </c>
      <c r="HN382">
        <v>61.4437</v>
      </c>
      <c r="HO382">
        <v>22.2997</v>
      </c>
      <c r="HP382">
        <v>1</v>
      </c>
      <c r="HQ382">
        <v>0.113105</v>
      </c>
      <c r="HR382">
        <v>-0.20222</v>
      </c>
      <c r="HS382">
        <v>20.2809</v>
      </c>
      <c r="HT382">
        <v>5.2107</v>
      </c>
      <c r="HU382">
        <v>11.9794</v>
      </c>
      <c r="HV382">
        <v>4.96265</v>
      </c>
      <c r="HW382">
        <v>3.27433</v>
      </c>
      <c r="HX382">
        <v>9999</v>
      </c>
      <c r="HY382">
        <v>9999</v>
      </c>
      <c r="HZ382">
        <v>9999</v>
      </c>
      <c r="IA382">
        <v>33.7</v>
      </c>
      <c r="IB382">
        <v>1.86399</v>
      </c>
      <c r="IC382">
        <v>1.86012</v>
      </c>
      <c r="ID382">
        <v>1.85837</v>
      </c>
      <c r="IE382">
        <v>1.85975</v>
      </c>
      <c r="IF382">
        <v>1.85989</v>
      </c>
      <c r="IG382">
        <v>1.85837</v>
      </c>
      <c r="IH382">
        <v>1.85745</v>
      </c>
      <c r="II382">
        <v>1.85242</v>
      </c>
      <c r="IJ382">
        <v>0</v>
      </c>
      <c r="IK382">
        <v>0</v>
      </c>
      <c r="IL382">
        <v>0</v>
      </c>
      <c r="IM382">
        <v>0</v>
      </c>
      <c r="IN382" t="s">
        <v>441</v>
      </c>
      <c r="IO382" t="s">
        <v>442</v>
      </c>
      <c r="IP382" t="s">
        <v>443</v>
      </c>
      <c r="IQ382" t="s">
        <v>443</v>
      </c>
      <c r="IR382" t="s">
        <v>443</v>
      </c>
      <c r="IS382" t="s">
        <v>443</v>
      </c>
      <c r="IT382">
        <v>0</v>
      </c>
      <c r="IU382">
        <v>100</v>
      </c>
      <c r="IV382">
        <v>100</v>
      </c>
      <c r="IW382">
        <v>-0.19</v>
      </c>
      <c r="IX382">
        <v>0.3281</v>
      </c>
      <c r="IY382">
        <v>-0.819046093373875</v>
      </c>
      <c r="IZ382">
        <v>-0.0008311593448893811</v>
      </c>
      <c r="JA382">
        <v>1.768286430498992E-06</v>
      </c>
      <c r="JB382">
        <v>-5.176383660599935E-10</v>
      </c>
      <c r="JC382">
        <v>0.01793090377665582</v>
      </c>
      <c r="JD382">
        <v>0.002652576625932546</v>
      </c>
      <c r="JE382">
        <v>0.0004569377311329863</v>
      </c>
      <c r="JF382">
        <v>1.003524486243527E-07</v>
      </c>
      <c r="JG382">
        <v>2</v>
      </c>
      <c r="JH382">
        <v>1975</v>
      </c>
      <c r="JI382">
        <v>1</v>
      </c>
      <c r="JJ382">
        <v>26</v>
      </c>
      <c r="JK382">
        <v>201553.7</v>
      </c>
      <c r="JL382">
        <v>201553.9</v>
      </c>
      <c r="JM382">
        <v>2.76123</v>
      </c>
      <c r="JN382">
        <v>2.61475</v>
      </c>
      <c r="JO382">
        <v>1.49658</v>
      </c>
      <c r="JP382">
        <v>2.34375</v>
      </c>
      <c r="JQ382">
        <v>1.54907</v>
      </c>
      <c r="JR382">
        <v>2.37305</v>
      </c>
      <c r="JS382">
        <v>35.8244</v>
      </c>
      <c r="JT382">
        <v>24.1751</v>
      </c>
      <c r="JU382">
        <v>18</v>
      </c>
      <c r="JV382">
        <v>484.885</v>
      </c>
      <c r="JW382">
        <v>493.041</v>
      </c>
      <c r="JX382">
        <v>28.9306</v>
      </c>
      <c r="JY382">
        <v>28.7475</v>
      </c>
      <c r="JZ382">
        <v>30.0003</v>
      </c>
      <c r="KA382">
        <v>28.9351</v>
      </c>
      <c r="KB382">
        <v>28.9278</v>
      </c>
      <c r="KC382">
        <v>55.4002</v>
      </c>
      <c r="KD382">
        <v>16.7776</v>
      </c>
      <c r="KE382">
        <v>51.6544</v>
      </c>
      <c r="KF382">
        <v>28.8819</v>
      </c>
      <c r="KG382">
        <v>1276.94</v>
      </c>
      <c r="KH382">
        <v>16.6678</v>
      </c>
      <c r="KI382">
        <v>101.926</v>
      </c>
      <c r="KJ382">
        <v>91.5342</v>
      </c>
    </row>
    <row r="383" spans="1:296">
      <c r="A383">
        <v>365</v>
      </c>
      <c r="B383">
        <v>1759082832</v>
      </c>
      <c r="C383">
        <v>9748.900000095367</v>
      </c>
      <c r="D383" t="s">
        <v>1176</v>
      </c>
      <c r="E383" t="s">
        <v>1177</v>
      </c>
      <c r="F383">
        <v>5</v>
      </c>
      <c r="G383" t="s">
        <v>1025</v>
      </c>
      <c r="H383">
        <v>1759082824.214286</v>
      </c>
      <c r="I383">
        <f>(J383)/1000</f>
        <v>0</v>
      </c>
      <c r="J383">
        <f>IF(DO383, AM383, AG383)</f>
        <v>0</v>
      </c>
      <c r="K383">
        <f>IF(DO383, AH383, AF383)</f>
        <v>0</v>
      </c>
      <c r="L383">
        <f>DQ383 - IF(AT383&gt;1, K383*DK383*100.0/(AV383), 0)</f>
        <v>0</v>
      </c>
      <c r="M383">
        <f>((S383-I383/2)*L383-K383)/(S383+I383/2)</f>
        <v>0</v>
      </c>
      <c r="N383">
        <f>M383*(DX383+DY383)/1000.0</f>
        <v>0</v>
      </c>
      <c r="O383">
        <f>(DQ383 - IF(AT383&gt;1, K383*DK383*100.0/(AV383), 0))*(DX383+DY383)/1000.0</f>
        <v>0</v>
      </c>
      <c r="P383">
        <f>2.0/((1/R383-1/Q383)+SIGN(R383)*SQRT((1/R383-1/Q383)*(1/R383-1/Q383) + 4*DL383/((DL383+1)*(DL383+1))*(2*1/R383*1/Q383-1/Q383*1/Q383)))</f>
        <v>0</v>
      </c>
      <c r="Q383">
        <f>IF(LEFT(DM383,1)&lt;&gt;"0",IF(LEFT(DM383,1)="1",3.0,DN383),$D$5+$E$5*(EE383*DX383/($K$5*1000))+$F$5*(EE383*DX383/($K$5*1000))*MAX(MIN(DK383,$J$5),$I$5)*MAX(MIN(DK383,$J$5),$I$5)+$G$5*MAX(MIN(DK383,$J$5),$I$5)*(EE383*DX383/($K$5*1000))+$H$5*(EE383*DX383/($K$5*1000))*(EE383*DX383/($K$5*1000)))</f>
        <v>0</v>
      </c>
      <c r="R383">
        <f>I383*(1000-(1000*0.61365*exp(17.502*V383/(240.97+V383))/(DX383+DY383)+DS383)/2)/(1000*0.61365*exp(17.502*V383/(240.97+V383))/(DX383+DY383)-DS383)</f>
        <v>0</v>
      </c>
      <c r="S383">
        <f>1/((DL383+1)/(P383/1.6)+1/(Q383/1.37)) + DL383/((DL383+1)/(P383/1.6) + DL383/(Q383/1.37))</f>
        <v>0</v>
      </c>
      <c r="T383">
        <f>(DG383*DJ383)</f>
        <v>0</v>
      </c>
      <c r="U383">
        <f>(DZ383+(T383+2*0.95*5.67E-8*(((DZ383+$B$9)+273)^4-(DZ383+273)^4)-44100*I383)/(1.84*29.3*Q383+8*0.95*5.67E-8*(DZ383+273)^3))</f>
        <v>0</v>
      </c>
      <c r="V383">
        <f>($C$9*EA383+$D$9*EB383+$E$9*U383)</f>
        <v>0</v>
      </c>
      <c r="W383">
        <f>0.61365*exp(17.502*V383/(240.97+V383))</f>
        <v>0</v>
      </c>
      <c r="X383">
        <f>(Y383/Z383*100)</f>
        <v>0</v>
      </c>
      <c r="Y383">
        <f>DS383*(DX383+DY383)/1000</f>
        <v>0</v>
      </c>
      <c r="Z383">
        <f>0.61365*exp(17.502*DZ383/(240.97+DZ383))</f>
        <v>0</v>
      </c>
      <c r="AA383">
        <f>(W383-DS383*(DX383+DY383)/1000)</f>
        <v>0</v>
      </c>
      <c r="AB383">
        <f>(-I383*44100)</f>
        <v>0</v>
      </c>
      <c r="AC383">
        <f>2*29.3*Q383*0.92*(DZ383-V383)</f>
        <v>0</v>
      </c>
      <c r="AD383">
        <f>2*0.95*5.67E-8*(((DZ383+$B$9)+273)^4-(V383+273)^4)</f>
        <v>0</v>
      </c>
      <c r="AE383">
        <f>T383+AD383+AB383+AC383</f>
        <v>0</v>
      </c>
      <c r="AF383">
        <f>DW383*AT383*(DR383-DQ383*(1000-AT383*DT383)/(1000-AT383*DS383))/(100*DK383)</f>
        <v>0</v>
      </c>
      <c r="AG383">
        <f>1000*DW383*AT383*(DS383-DT383)/(100*DK383*(1000-AT383*DS383))</f>
        <v>0</v>
      </c>
      <c r="AH383">
        <f>(AI383 - AJ383 - DX383*1E3/(8.314*(DZ383+273.15)) * AL383/DW383 * AK383) * DW383/(100*DK383) * (1000 - DT383)/1000</f>
        <v>0</v>
      </c>
      <c r="AI383">
        <v>1281.028326449349</v>
      </c>
      <c r="AJ383">
        <v>1219.175818181818</v>
      </c>
      <c r="AK383">
        <v>3.402969927937052</v>
      </c>
      <c r="AL383">
        <v>65.0844976434511</v>
      </c>
      <c r="AM383">
        <f>(AO383 - AN383 + DX383*1E3/(8.314*(DZ383+273.15)) * AQ383/DW383 * AP383) * DW383/(100*DK383) * 1000/(1000 - AO383)</f>
        <v>0</v>
      </c>
      <c r="AN383">
        <v>16.59679221333333</v>
      </c>
      <c r="AO383">
        <v>23.57915939393939</v>
      </c>
      <c r="AP383">
        <v>-8.556432247007839E-05</v>
      </c>
      <c r="AQ383">
        <v>105.27</v>
      </c>
      <c r="AR383">
        <v>0</v>
      </c>
      <c r="AS383">
        <v>0</v>
      </c>
      <c r="AT383">
        <f>IF(AR383*$H$15&gt;=AV383,1.0,(AV383/(AV383-AR383*$H$15)))</f>
        <v>0</v>
      </c>
      <c r="AU383">
        <f>(AT383-1)*100</f>
        <v>0</v>
      </c>
      <c r="AV383">
        <f>MAX(0,($B$15+$C$15*EE383)/(1+$D$15*EE383)*DX383/(DZ383+273)*$E$15)</f>
        <v>0</v>
      </c>
      <c r="AW383" t="s">
        <v>437</v>
      </c>
      <c r="AX383" t="s">
        <v>437</v>
      </c>
      <c r="AY383">
        <v>0</v>
      </c>
      <c r="AZ383">
        <v>0</v>
      </c>
      <c r="BA383">
        <f>1-AY383/AZ383</f>
        <v>0</v>
      </c>
      <c r="BB383">
        <v>0</v>
      </c>
      <c r="BC383" t="s">
        <v>437</v>
      </c>
      <c r="BD383" t="s">
        <v>437</v>
      </c>
      <c r="BE383">
        <v>0</v>
      </c>
      <c r="BF383">
        <v>0</v>
      </c>
      <c r="BG383">
        <f>1-BE383/BF383</f>
        <v>0</v>
      </c>
      <c r="BH383">
        <v>0.5</v>
      </c>
      <c r="BI383">
        <f>DH383</f>
        <v>0</v>
      </c>
      <c r="BJ383">
        <f>K383</f>
        <v>0</v>
      </c>
      <c r="BK383">
        <f>BG383*BH383*BI383</f>
        <v>0</v>
      </c>
      <c r="BL383">
        <f>(BJ383-BB383)/BI383</f>
        <v>0</v>
      </c>
      <c r="BM383">
        <f>(AZ383-BF383)/BF383</f>
        <v>0</v>
      </c>
      <c r="BN383">
        <f>AY383/(BA383+AY383/BF383)</f>
        <v>0</v>
      </c>
      <c r="BO383" t="s">
        <v>437</v>
      </c>
      <c r="BP383">
        <v>0</v>
      </c>
      <c r="BQ383">
        <f>IF(BP383&lt;&gt;0, BP383, BN383)</f>
        <v>0</v>
      </c>
      <c r="BR383">
        <f>1-BQ383/BF383</f>
        <v>0</v>
      </c>
      <c r="BS383">
        <f>(BF383-BE383)/(BF383-BQ383)</f>
        <v>0</v>
      </c>
      <c r="BT383">
        <f>(AZ383-BF383)/(AZ383-BQ383)</f>
        <v>0</v>
      </c>
      <c r="BU383">
        <f>(BF383-BE383)/(BF383-AY383)</f>
        <v>0</v>
      </c>
      <c r="BV383">
        <f>(AZ383-BF383)/(AZ383-AY383)</f>
        <v>0</v>
      </c>
      <c r="BW383">
        <f>(BS383*BQ383/BE383)</f>
        <v>0</v>
      </c>
      <c r="BX383">
        <f>(1-BW383)</f>
        <v>0</v>
      </c>
      <c r="DG383">
        <f>$B$13*EF383+$C$13*EG383+$F$13*ER383*(1-EU383)</f>
        <v>0</v>
      </c>
      <c r="DH383">
        <f>DG383*DI383</f>
        <v>0</v>
      </c>
      <c r="DI383">
        <f>($B$13*$D$11+$C$13*$D$11+$F$13*((FE383+EW383)/MAX(FE383+EW383+FF383, 0.1)*$I$11+FF383/MAX(FE383+EW383+FF383, 0.1)*$J$11))/($B$13+$C$13+$F$13)</f>
        <v>0</v>
      </c>
      <c r="DJ383">
        <f>($B$13*$K$11+$C$13*$K$11+$F$13*((FE383+EW383)/MAX(FE383+EW383+FF383, 0.1)*$P$11+FF383/MAX(FE383+EW383+FF383, 0.1)*$Q$11))/($B$13+$C$13+$F$13)</f>
        <v>0</v>
      </c>
      <c r="DK383">
        <v>5.36</v>
      </c>
      <c r="DL383">
        <v>0.5</v>
      </c>
      <c r="DM383" t="s">
        <v>438</v>
      </c>
      <c r="DN383">
        <v>2</v>
      </c>
      <c r="DO383" t="b">
        <v>1</v>
      </c>
      <c r="DP383">
        <v>1759082824.214286</v>
      </c>
      <c r="DQ383">
        <v>1166.135357142857</v>
      </c>
      <c r="DR383">
        <v>1244.087142857143</v>
      </c>
      <c r="DS383">
        <v>23.59467857142857</v>
      </c>
      <c r="DT383">
        <v>16.50045714285714</v>
      </c>
      <c r="DU383">
        <v>1166.339642857143</v>
      </c>
      <c r="DV383">
        <v>23.26641785714286</v>
      </c>
      <c r="DW383">
        <v>499.9502142857143</v>
      </c>
      <c r="DX383">
        <v>90.84373928571428</v>
      </c>
      <c r="DY383">
        <v>0.06721251785714286</v>
      </c>
      <c r="DZ383">
        <v>30.25414642857143</v>
      </c>
      <c r="EA383">
        <v>30.0512</v>
      </c>
      <c r="EB383">
        <v>999.9000000000002</v>
      </c>
      <c r="EC383">
        <v>0</v>
      </c>
      <c r="ED383">
        <v>0</v>
      </c>
      <c r="EE383">
        <v>9988.436071428572</v>
      </c>
      <c r="EF383">
        <v>0</v>
      </c>
      <c r="EG383">
        <v>11.1107</v>
      </c>
      <c r="EH383">
        <v>-77.95253928571428</v>
      </c>
      <c r="EI383">
        <v>1194.315357142857</v>
      </c>
      <c r="EJ383">
        <v>1264.961071428572</v>
      </c>
      <c r="EK383">
        <v>7.094227857142855</v>
      </c>
      <c r="EL383">
        <v>1244.087142857143</v>
      </c>
      <c r="EM383">
        <v>16.50045714285714</v>
      </c>
      <c r="EN383">
        <v>2.143428571428571</v>
      </c>
      <c r="EO383">
        <v>1.498962142857143</v>
      </c>
      <c r="EP383">
        <v>18.54563571428571</v>
      </c>
      <c r="EQ383">
        <v>12.95745357142857</v>
      </c>
      <c r="ER383">
        <v>1999.983571428571</v>
      </c>
      <c r="ES383">
        <v>0.9800026785714285</v>
      </c>
      <c r="ET383">
        <v>0.01999762142857143</v>
      </c>
      <c r="EU383">
        <v>0</v>
      </c>
      <c r="EV383">
        <v>1009.054642857143</v>
      </c>
      <c r="EW383">
        <v>5.00078</v>
      </c>
      <c r="EX383">
        <v>19527.81428571428</v>
      </c>
      <c r="EY383">
        <v>16379.5</v>
      </c>
      <c r="EZ383">
        <v>39.33678571428571</v>
      </c>
      <c r="FA383">
        <v>40.07782142857143</v>
      </c>
      <c r="FB383">
        <v>39.30557142857142</v>
      </c>
      <c r="FC383">
        <v>39.81221428571428</v>
      </c>
      <c r="FD383">
        <v>40.53321428571428</v>
      </c>
      <c r="FE383">
        <v>1955.088571428571</v>
      </c>
      <c r="FF383">
        <v>39.89250000000001</v>
      </c>
      <c r="FG383">
        <v>0</v>
      </c>
      <c r="FH383">
        <v>1759082824.4</v>
      </c>
      <c r="FI383">
        <v>0</v>
      </c>
      <c r="FJ383">
        <v>1008.9168</v>
      </c>
      <c r="FK383">
        <v>-16.00538457281878</v>
      </c>
      <c r="FL383">
        <v>-323.4384610070973</v>
      </c>
      <c r="FM383">
        <v>19524.032</v>
      </c>
      <c r="FN383">
        <v>15</v>
      </c>
      <c r="FO383">
        <v>0</v>
      </c>
      <c r="FP383" t="s">
        <v>439</v>
      </c>
      <c r="FQ383">
        <v>1746989605.5</v>
      </c>
      <c r="FR383">
        <v>1746989593.5</v>
      </c>
      <c r="FS383">
        <v>0</v>
      </c>
      <c r="FT383">
        <v>-0.274</v>
      </c>
      <c r="FU383">
        <v>-0.002</v>
      </c>
      <c r="FV383">
        <v>2.549</v>
      </c>
      <c r="FW383">
        <v>0.129</v>
      </c>
      <c r="FX383">
        <v>420</v>
      </c>
      <c r="FY383">
        <v>17</v>
      </c>
      <c r="FZ383">
        <v>0.02</v>
      </c>
      <c r="GA383">
        <v>0.04</v>
      </c>
      <c r="GB383">
        <v>-77.86982500000001</v>
      </c>
      <c r="GC383">
        <v>-1.083962476547724</v>
      </c>
      <c r="GD383">
        <v>0.1598216048442761</v>
      </c>
      <c r="GE383">
        <v>0</v>
      </c>
      <c r="GF383">
        <v>1010.178235294118</v>
      </c>
      <c r="GG383">
        <v>-16.5607333812487</v>
      </c>
      <c r="GH383">
        <v>1.653341483869482</v>
      </c>
      <c r="GI383">
        <v>0</v>
      </c>
      <c r="GJ383">
        <v>7.152107000000001</v>
      </c>
      <c r="GK383">
        <v>-1.001229343339569</v>
      </c>
      <c r="GL383">
        <v>0.09649519053300012</v>
      </c>
      <c r="GM383">
        <v>0</v>
      </c>
      <c r="GN383">
        <v>0</v>
      </c>
      <c r="GO383">
        <v>3</v>
      </c>
      <c r="GP383" t="s">
        <v>458</v>
      </c>
      <c r="GQ383">
        <v>3.10127</v>
      </c>
      <c r="GR383">
        <v>2.72582</v>
      </c>
      <c r="GS383">
        <v>0.180218</v>
      </c>
      <c r="GT383">
        <v>0.187291</v>
      </c>
      <c r="GU383">
        <v>0.106858</v>
      </c>
      <c r="GV383">
        <v>0.0845249</v>
      </c>
      <c r="GW383">
        <v>21424.7</v>
      </c>
      <c r="GX383">
        <v>19313.3</v>
      </c>
      <c r="GY383">
        <v>26697.4</v>
      </c>
      <c r="GZ383">
        <v>23985.6</v>
      </c>
      <c r="HA383">
        <v>38160.1</v>
      </c>
      <c r="HB383">
        <v>32484.1</v>
      </c>
      <c r="HC383">
        <v>46616.8</v>
      </c>
      <c r="HD383">
        <v>37960</v>
      </c>
      <c r="HE383">
        <v>1.87617</v>
      </c>
      <c r="HF383">
        <v>1.86507</v>
      </c>
      <c r="HG383">
        <v>0.0757799</v>
      </c>
      <c r="HH383">
        <v>0</v>
      </c>
      <c r="HI383">
        <v>28.8203</v>
      </c>
      <c r="HJ383">
        <v>999.9</v>
      </c>
      <c r="HK383">
        <v>39.2</v>
      </c>
      <c r="HL383">
        <v>31.7</v>
      </c>
      <c r="HM383">
        <v>20.2584</v>
      </c>
      <c r="HN383">
        <v>60.9737</v>
      </c>
      <c r="HO383">
        <v>22.4199</v>
      </c>
      <c r="HP383">
        <v>1</v>
      </c>
      <c r="HQ383">
        <v>0.113366</v>
      </c>
      <c r="HR383">
        <v>-0.17588</v>
      </c>
      <c r="HS383">
        <v>20.2809</v>
      </c>
      <c r="HT383">
        <v>5.21085</v>
      </c>
      <c r="HU383">
        <v>11.9782</v>
      </c>
      <c r="HV383">
        <v>4.96265</v>
      </c>
      <c r="HW383">
        <v>3.27425</v>
      </c>
      <c r="HX383">
        <v>9999</v>
      </c>
      <c r="HY383">
        <v>9999</v>
      </c>
      <c r="HZ383">
        <v>9999</v>
      </c>
      <c r="IA383">
        <v>33.7</v>
      </c>
      <c r="IB383">
        <v>1.86399</v>
      </c>
      <c r="IC383">
        <v>1.86016</v>
      </c>
      <c r="ID383">
        <v>1.85837</v>
      </c>
      <c r="IE383">
        <v>1.85974</v>
      </c>
      <c r="IF383">
        <v>1.85989</v>
      </c>
      <c r="IG383">
        <v>1.85837</v>
      </c>
      <c r="IH383">
        <v>1.85745</v>
      </c>
      <c r="II383">
        <v>1.85242</v>
      </c>
      <c r="IJ383">
        <v>0</v>
      </c>
      <c r="IK383">
        <v>0</v>
      </c>
      <c r="IL383">
        <v>0</v>
      </c>
      <c r="IM383">
        <v>0</v>
      </c>
      <c r="IN383" t="s">
        <v>441</v>
      </c>
      <c r="IO383" t="s">
        <v>442</v>
      </c>
      <c r="IP383" t="s">
        <v>443</v>
      </c>
      <c r="IQ383" t="s">
        <v>443</v>
      </c>
      <c r="IR383" t="s">
        <v>443</v>
      </c>
      <c r="IS383" t="s">
        <v>443</v>
      </c>
      <c r="IT383">
        <v>0</v>
      </c>
      <c r="IU383">
        <v>100</v>
      </c>
      <c r="IV383">
        <v>100</v>
      </c>
      <c r="IW383">
        <v>-0.17</v>
      </c>
      <c r="IX383">
        <v>0.3279</v>
      </c>
      <c r="IY383">
        <v>-0.819046093373875</v>
      </c>
      <c r="IZ383">
        <v>-0.0008311593448893811</v>
      </c>
      <c r="JA383">
        <v>1.768286430498992E-06</v>
      </c>
      <c r="JB383">
        <v>-5.176383660599935E-10</v>
      </c>
      <c r="JC383">
        <v>0.01793090377665582</v>
      </c>
      <c r="JD383">
        <v>0.002652576625932546</v>
      </c>
      <c r="JE383">
        <v>0.0004569377311329863</v>
      </c>
      <c r="JF383">
        <v>1.003524486243527E-07</v>
      </c>
      <c r="JG383">
        <v>2</v>
      </c>
      <c r="JH383">
        <v>1975</v>
      </c>
      <c r="JI383">
        <v>1</v>
      </c>
      <c r="JJ383">
        <v>26</v>
      </c>
      <c r="JK383">
        <v>201553.8</v>
      </c>
      <c r="JL383">
        <v>201554</v>
      </c>
      <c r="JM383">
        <v>2.79297</v>
      </c>
      <c r="JN383">
        <v>2.60986</v>
      </c>
      <c r="JO383">
        <v>1.49658</v>
      </c>
      <c r="JP383">
        <v>2.34497</v>
      </c>
      <c r="JQ383">
        <v>1.54907</v>
      </c>
      <c r="JR383">
        <v>2.4585</v>
      </c>
      <c r="JS383">
        <v>35.8477</v>
      </c>
      <c r="JT383">
        <v>24.1838</v>
      </c>
      <c r="JU383">
        <v>18</v>
      </c>
      <c r="JV383">
        <v>485.093</v>
      </c>
      <c r="JW383">
        <v>492.958</v>
      </c>
      <c r="JX383">
        <v>28.8835</v>
      </c>
      <c r="JY383">
        <v>28.7506</v>
      </c>
      <c r="JZ383">
        <v>30.0004</v>
      </c>
      <c r="KA383">
        <v>28.9375</v>
      </c>
      <c r="KB383">
        <v>28.9297</v>
      </c>
      <c r="KC383">
        <v>56.0327</v>
      </c>
      <c r="KD383">
        <v>16.4836</v>
      </c>
      <c r="KE383">
        <v>51.6544</v>
      </c>
      <c r="KF383">
        <v>28.8247</v>
      </c>
      <c r="KG383">
        <v>1290.3</v>
      </c>
      <c r="KH383">
        <v>16.7465</v>
      </c>
      <c r="KI383">
        <v>101.926</v>
      </c>
      <c r="KJ383">
        <v>91.53400000000001</v>
      </c>
    </row>
    <row r="384" spans="1:296">
      <c r="A384">
        <v>366</v>
      </c>
      <c r="B384">
        <v>1759082837</v>
      </c>
      <c r="C384">
        <v>9753.900000095367</v>
      </c>
      <c r="D384" t="s">
        <v>1178</v>
      </c>
      <c r="E384" t="s">
        <v>1179</v>
      </c>
      <c r="F384">
        <v>5</v>
      </c>
      <c r="G384" t="s">
        <v>1025</v>
      </c>
      <c r="H384">
        <v>1759082829.5</v>
      </c>
      <c r="I384">
        <f>(J384)/1000</f>
        <v>0</v>
      </c>
      <c r="J384">
        <f>IF(DO384, AM384, AG384)</f>
        <v>0</v>
      </c>
      <c r="K384">
        <f>IF(DO384, AH384, AF384)</f>
        <v>0</v>
      </c>
      <c r="L384">
        <f>DQ384 - IF(AT384&gt;1, K384*DK384*100.0/(AV384), 0)</f>
        <v>0</v>
      </c>
      <c r="M384">
        <f>((S384-I384/2)*L384-K384)/(S384+I384/2)</f>
        <v>0</v>
      </c>
      <c r="N384">
        <f>M384*(DX384+DY384)/1000.0</f>
        <v>0</v>
      </c>
      <c r="O384">
        <f>(DQ384 - IF(AT384&gt;1, K384*DK384*100.0/(AV384), 0))*(DX384+DY384)/1000.0</f>
        <v>0</v>
      </c>
      <c r="P384">
        <f>2.0/((1/R384-1/Q384)+SIGN(R384)*SQRT((1/R384-1/Q384)*(1/R384-1/Q384) + 4*DL384/((DL384+1)*(DL384+1))*(2*1/R384*1/Q384-1/Q384*1/Q384)))</f>
        <v>0</v>
      </c>
      <c r="Q384">
        <f>IF(LEFT(DM384,1)&lt;&gt;"0",IF(LEFT(DM384,1)="1",3.0,DN384),$D$5+$E$5*(EE384*DX384/($K$5*1000))+$F$5*(EE384*DX384/($K$5*1000))*MAX(MIN(DK384,$J$5),$I$5)*MAX(MIN(DK384,$J$5),$I$5)+$G$5*MAX(MIN(DK384,$J$5),$I$5)*(EE384*DX384/($K$5*1000))+$H$5*(EE384*DX384/($K$5*1000))*(EE384*DX384/($K$5*1000)))</f>
        <v>0</v>
      </c>
      <c r="R384">
        <f>I384*(1000-(1000*0.61365*exp(17.502*V384/(240.97+V384))/(DX384+DY384)+DS384)/2)/(1000*0.61365*exp(17.502*V384/(240.97+V384))/(DX384+DY384)-DS384)</f>
        <v>0</v>
      </c>
      <c r="S384">
        <f>1/((DL384+1)/(P384/1.6)+1/(Q384/1.37)) + DL384/((DL384+1)/(P384/1.6) + DL384/(Q384/1.37))</f>
        <v>0</v>
      </c>
      <c r="T384">
        <f>(DG384*DJ384)</f>
        <v>0</v>
      </c>
      <c r="U384">
        <f>(DZ384+(T384+2*0.95*5.67E-8*(((DZ384+$B$9)+273)^4-(DZ384+273)^4)-44100*I384)/(1.84*29.3*Q384+8*0.95*5.67E-8*(DZ384+273)^3))</f>
        <v>0</v>
      </c>
      <c r="V384">
        <f>($C$9*EA384+$D$9*EB384+$E$9*U384)</f>
        <v>0</v>
      </c>
      <c r="W384">
        <f>0.61365*exp(17.502*V384/(240.97+V384))</f>
        <v>0</v>
      </c>
      <c r="X384">
        <f>(Y384/Z384*100)</f>
        <v>0</v>
      </c>
      <c r="Y384">
        <f>DS384*(DX384+DY384)/1000</f>
        <v>0</v>
      </c>
      <c r="Z384">
        <f>0.61365*exp(17.502*DZ384/(240.97+DZ384))</f>
        <v>0</v>
      </c>
      <c r="AA384">
        <f>(W384-DS384*(DX384+DY384)/1000)</f>
        <v>0</v>
      </c>
      <c r="AB384">
        <f>(-I384*44100)</f>
        <v>0</v>
      </c>
      <c r="AC384">
        <f>2*29.3*Q384*0.92*(DZ384-V384)</f>
        <v>0</v>
      </c>
      <c r="AD384">
        <f>2*0.95*5.67E-8*(((DZ384+$B$9)+273)^4-(V384+273)^4)</f>
        <v>0</v>
      </c>
      <c r="AE384">
        <f>T384+AD384+AB384+AC384</f>
        <v>0</v>
      </c>
      <c r="AF384">
        <f>DW384*AT384*(DR384-DQ384*(1000-AT384*DT384)/(1000-AT384*DS384))/(100*DK384)</f>
        <v>0</v>
      </c>
      <c r="AG384">
        <f>1000*DW384*AT384*(DS384-DT384)/(100*DK384*(1000-AT384*DS384))</f>
        <v>0</v>
      </c>
      <c r="AH384">
        <f>(AI384 - AJ384 - DX384*1E3/(8.314*(DZ384+273.15)) * AL384/DW384 * AK384) * DW384/(100*DK384) * (1000 - DT384)/1000</f>
        <v>0</v>
      </c>
      <c r="AI384">
        <v>1298.184302557575</v>
      </c>
      <c r="AJ384">
        <v>1236.261878787879</v>
      </c>
      <c r="AK384">
        <v>3.41467960316758</v>
      </c>
      <c r="AL384">
        <v>65.0844976434511</v>
      </c>
      <c r="AM384">
        <f>(AO384 - AN384 + DX384*1E3/(8.314*(DZ384+273.15)) * AQ384/DW384 * AP384) * DW384/(100*DK384) * 1000/(1000 - AO384)</f>
        <v>0</v>
      </c>
      <c r="AN384">
        <v>16.65367144000001</v>
      </c>
      <c r="AO384">
        <v>23.56337030303031</v>
      </c>
      <c r="AP384">
        <v>-0.0001428419167040458</v>
      </c>
      <c r="AQ384">
        <v>105.27</v>
      </c>
      <c r="AR384">
        <v>0</v>
      </c>
      <c r="AS384">
        <v>0</v>
      </c>
      <c r="AT384">
        <f>IF(AR384*$H$15&gt;=AV384,1.0,(AV384/(AV384-AR384*$H$15)))</f>
        <v>0</v>
      </c>
      <c r="AU384">
        <f>(AT384-1)*100</f>
        <v>0</v>
      </c>
      <c r="AV384">
        <f>MAX(0,($B$15+$C$15*EE384)/(1+$D$15*EE384)*DX384/(DZ384+273)*$E$15)</f>
        <v>0</v>
      </c>
      <c r="AW384" t="s">
        <v>437</v>
      </c>
      <c r="AX384" t="s">
        <v>437</v>
      </c>
      <c r="AY384">
        <v>0</v>
      </c>
      <c r="AZ384">
        <v>0</v>
      </c>
      <c r="BA384">
        <f>1-AY384/AZ384</f>
        <v>0</v>
      </c>
      <c r="BB384">
        <v>0</v>
      </c>
      <c r="BC384" t="s">
        <v>437</v>
      </c>
      <c r="BD384" t="s">
        <v>437</v>
      </c>
      <c r="BE384">
        <v>0</v>
      </c>
      <c r="BF384">
        <v>0</v>
      </c>
      <c r="BG384">
        <f>1-BE384/BF384</f>
        <v>0</v>
      </c>
      <c r="BH384">
        <v>0.5</v>
      </c>
      <c r="BI384">
        <f>DH384</f>
        <v>0</v>
      </c>
      <c r="BJ384">
        <f>K384</f>
        <v>0</v>
      </c>
      <c r="BK384">
        <f>BG384*BH384*BI384</f>
        <v>0</v>
      </c>
      <c r="BL384">
        <f>(BJ384-BB384)/BI384</f>
        <v>0</v>
      </c>
      <c r="BM384">
        <f>(AZ384-BF384)/BF384</f>
        <v>0</v>
      </c>
      <c r="BN384">
        <f>AY384/(BA384+AY384/BF384)</f>
        <v>0</v>
      </c>
      <c r="BO384" t="s">
        <v>437</v>
      </c>
      <c r="BP384">
        <v>0</v>
      </c>
      <c r="BQ384">
        <f>IF(BP384&lt;&gt;0, BP384, BN384)</f>
        <v>0</v>
      </c>
      <c r="BR384">
        <f>1-BQ384/BF384</f>
        <v>0</v>
      </c>
      <c r="BS384">
        <f>(BF384-BE384)/(BF384-BQ384)</f>
        <v>0</v>
      </c>
      <c r="BT384">
        <f>(AZ384-BF384)/(AZ384-BQ384)</f>
        <v>0</v>
      </c>
      <c r="BU384">
        <f>(BF384-BE384)/(BF384-AY384)</f>
        <v>0</v>
      </c>
      <c r="BV384">
        <f>(AZ384-BF384)/(AZ384-AY384)</f>
        <v>0</v>
      </c>
      <c r="BW384">
        <f>(BS384*BQ384/BE384)</f>
        <v>0</v>
      </c>
      <c r="BX384">
        <f>(1-BW384)</f>
        <v>0</v>
      </c>
      <c r="DG384">
        <f>$B$13*EF384+$C$13*EG384+$F$13*ER384*(1-EU384)</f>
        <v>0</v>
      </c>
      <c r="DH384">
        <f>DG384*DI384</f>
        <v>0</v>
      </c>
      <c r="DI384">
        <f>($B$13*$D$11+$C$13*$D$11+$F$13*((FE384+EW384)/MAX(FE384+EW384+FF384, 0.1)*$I$11+FF384/MAX(FE384+EW384+FF384, 0.1)*$J$11))/($B$13+$C$13+$F$13)</f>
        <v>0</v>
      </c>
      <c r="DJ384">
        <f>($B$13*$K$11+$C$13*$K$11+$F$13*((FE384+EW384)/MAX(FE384+EW384+FF384, 0.1)*$P$11+FF384/MAX(FE384+EW384+FF384, 0.1)*$Q$11))/($B$13+$C$13+$F$13)</f>
        <v>0</v>
      </c>
      <c r="DK384">
        <v>5.36</v>
      </c>
      <c r="DL384">
        <v>0.5</v>
      </c>
      <c r="DM384" t="s">
        <v>438</v>
      </c>
      <c r="DN384">
        <v>2</v>
      </c>
      <c r="DO384" t="b">
        <v>1</v>
      </c>
      <c r="DP384">
        <v>1759082829.5</v>
      </c>
      <c r="DQ384">
        <v>1183.765185185185</v>
      </c>
      <c r="DR384">
        <v>1261.764074074074</v>
      </c>
      <c r="DS384">
        <v>23.5827</v>
      </c>
      <c r="DT384">
        <v>16.5765962962963</v>
      </c>
      <c r="DU384">
        <v>1183.948148148148</v>
      </c>
      <c r="DV384">
        <v>23.25471481481481</v>
      </c>
      <c r="DW384">
        <v>499.9833333333333</v>
      </c>
      <c r="DX384">
        <v>90.84426666666668</v>
      </c>
      <c r="DY384">
        <v>0.06740411111111111</v>
      </c>
      <c r="DZ384">
        <v>30.24273703703704</v>
      </c>
      <c r="EA384">
        <v>30.04837777777777</v>
      </c>
      <c r="EB384">
        <v>999.9000000000001</v>
      </c>
      <c r="EC384">
        <v>0</v>
      </c>
      <c r="ED384">
        <v>0</v>
      </c>
      <c r="EE384">
        <v>10004.90962962963</v>
      </c>
      <c r="EF384">
        <v>0</v>
      </c>
      <c r="EG384">
        <v>11.1107</v>
      </c>
      <c r="EH384">
        <v>-77.99882222222222</v>
      </c>
      <c r="EI384">
        <v>1212.356666666667</v>
      </c>
      <c r="EJ384">
        <v>1283.033333333333</v>
      </c>
      <c r="EK384">
        <v>7.006107777777777</v>
      </c>
      <c r="EL384">
        <v>1261.764074074074</v>
      </c>
      <c r="EM384">
        <v>16.5765962962963</v>
      </c>
      <c r="EN384">
        <v>2.142352592592593</v>
      </c>
      <c r="EO384">
        <v>1.505887777777778</v>
      </c>
      <c r="EP384">
        <v>18.53762222222222</v>
      </c>
      <c r="EQ384">
        <v>13.02797407407407</v>
      </c>
      <c r="ER384">
        <v>2000.001851851852</v>
      </c>
      <c r="ES384">
        <v>0.980003</v>
      </c>
      <c r="ET384">
        <v>0.0199973</v>
      </c>
      <c r="EU384">
        <v>0</v>
      </c>
      <c r="EV384">
        <v>1007.686296296296</v>
      </c>
      <c r="EW384">
        <v>5.00078</v>
      </c>
      <c r="EX384">
        <v>19499.10740740741</v>
      </c>
      <c r="EY384">
        <v>16379.65185185185</v>
      </c>
      <c r="EZ384">
        <v>39.35625925925925</v>
      </c>
      <c r="FA384">
        <v>40.09233333333333</v>
      </c>
      <c r="FB384">
        <v>39.30992592592592</v>
      </c>
      <c r="FC384">
        <v>39.85848148148148</v>
      </c>
      <c r="FD384">
        <v>40.5344074074074</v>
      </c>
      <c r="FE384">
        <v>1955.11037037037</v>
      </c>
      <c r="FF384">
        <v>39.89000000000001</v>
      </c>
      <c r="FG384">
        <v>0</v>
      </c>
      <c r="FH384">
        <v>1759082829.2</v>
      </c>
      <c r="FI384">
        <v>0</v>
      </c>
      <c r="FJ384">
        <v>1007.6312</v>
      </c>
      <c r="FK384">
        <v>-17.78384613654261</v>
      </c>
      <c r="FL384">
        <v>-332.6615384664327</v>
      </c>
      <c r="FM384">
        <v>19497.848</v>
      </c>
      <c r="FN384">
        <v>15</v>
      </c>
      <c r="FO384">
        <v>0</v>
      </c>
      <c r="FP384" t="s">
        <v>439</v>
      </c>
      <c r="FQ384">
        <v>1746989605.5</v>
      </c>
      <c r="FR384">
        <v>1746989593.5</v>
      </c>
      <c r="FS384">
        <v>0</v>
      </c>
      <c r="FT384">
        <v>-0.274</v>
      </c>
      <c r="FU384">
        <v>-0.002</v>
      </c>
      <c r="FV384">
        <v>2.549</v>
      </c>
      <c r="FW384">
        <v>0.129</v>
      </c>
      <c r="FX384">
        <v>420</v>
      </c>
      <c r="FY384">
        <v>17</v>
      </c>
      <c r="FZ384">
        <v>0.02</v>
      </c>
      <c r="GA384">
        <v>0.04</v>
      </c>
      <c r="GB384">
        <v>-77.95361463414633</v>
      </c>
      <c r="GC384">
        <v>-0.7611386759583489</v>
      </c>
      <c r="GD384">
        <v>0.1286549584059123</v>
      </c>
      <c r="GE384">
        <v>0</v>
      </c>
      <c r="GF384">
        <v>1008.645882352941</v>
      </c>
      <c r="GG384">
        <v>-16.16012222034395</v>
      </c>
      <c r="GH384">
        <v>1.613939494541703</v>
      </c>
      <c r="GI384">
        <v>0</v>
      </c>
      <c r="GJ384">
        <v>7.064870487804878</v>
      </c>
      <c r="GK384">
        <v>-1.00664613240416</v>
      </c>
      <c r="GL384">
        <v>0.09945624175561976</v>
      </c>
      <c r="GM384">
        <v>0</v>
      </c>
      <c r="GN384">
        <v>0</v>
      </c>
      <c r="GO384">
        <v>3</v>
      </c>
      <c r="GP384" t="s">
        <v>458</v>
      </c>
      <c r="GQ384">
        <v>3.10143</v>
      </c>
      <c r="GR384">
        <v>2.72504</v>
      </c>
      <c r="GS384">
        <v>0.18177</v>
      </c>
      <c r="GT384">
        <v>0.188794</v>
      </c>
      <c r="GU384">
        <v>0.106803</v>
      </c>
      <c r="GV384">
        <v>0.0847453</v>
      </c>
      <c r="GW384">
        <v>21384.1</v>
      </c>
      <c r="GX384">
        <v>19277.5</v>
      </c>
      <c r="GY384">
        <v>26697.3</v>
      </c>
      <c r="GZ384">
        <v>23985.5</v>
      </c>
      <c r="HA384">
        <v>38162.6</v>
      </c>
      <c r="HB384">
        <v>32476.7</v>
      </c>
      <c r="HC384">
        <v>46616.7</v>
      </c>
      <c r="HD384">
        <v>37960.3</v>
      </c>
      <c r="HE384">
        <v>1.87617</v>
      </c>
      <c r="HF384">
        <v>1.86488</v>
      </c>
      <c r="HG384">
        <v>0.0749379</v>
      </c>
      <c r="HH384">
        <v>0</v>
      </c>
      <c r="HI384">
        <v>28.824</v>
      </c>
      <c r="HJ384">
        <v>999.9</v>
      </c>
      <c r="HK384">
        <v>39.2</v>
      </c>
      <c r="HL384">
        <v>31.7</v>
      </c>
      <c r="HM384">
        <v>20.2599</v>
      </c>
      <c r="HN384">
        <v>61.2537</v>
      </c>
      <c r="HO384">
        <v>22.492</v>
      </c>
      <c r="HP384">
        <v>1</v>
      </c>
      <c r="HQ384">
        <v>0.113608</v>
      </c>
      <c r="HR384">
        <v>-0.112944</v>
      </c>
      <c r="HS384">
        <v>20.2809</v>
      </c>
      <c r="HT384">
        <v>5.21055</v>
      </c>
      <c r="HU384">
        <v>11.9794</v>
      </c>
      <c r="HV384">
        <v>4.9628</v>
      </c>
      <c r="HW384">
        <v>3.27423</v>
      </c>
      <c r="HX384">
        <v>9999</v>
      </c>
      <c r="HY384">
        <v>9999</v>
      </c>
      <c r="HZ384">
        <v>9999</v>
      </c>
      <c r="IA384">
        <v>33.7</v>
      </c>
      <c r="IB384">
        <v>1.86398</v>
      </c>
      <c r="IC384">
        <v>1.8601</v>
      </c>
      <c r="ID384">
        <v>1.85837</v>
      </c>
      <c r="IE384">
        <v>1.85975</v>
      </c>
      <c r="IF384">
        <v>1.85989</v>
      </c>
      <c r="IG384">
        <v>1.85837</v>
      </c>
      <c r="IH384">
        <v>1.85744</v>
      </c>
      <c r="II384">
        <v>1.85242</v>
      </c>
      <c r="IJ384">
        <v>0</v>
      </c>
      <c r="IK384">
        <v>0</v>
      </c>
      <c r="IL384">
        <v>0</v>
      </c>
      <c r="IM384">
        <v>0</v>
      </c>
      <c r="IN384" t="s">
        <v>441</v>
      </c>
      <c r="IO384" t="s">
        <v>442</v>
      </c>
      <c r="IP384" t="s">
        <v>443</v>
      </c>
      <c r="IQ384" t="s">
        <v>443</v>
      </c>
      <c r="IR384" t="s">
        <v>443</v>
      </c>
      <c r="IS384" t="s">
        <v>443</v>
      </c>
      <c r="IT384">
        <v>0</v>
      </c>
      <c r="IU384">
        <v>100</v>
      </c>
      <c r="IV384">
        <v>100</v>
      </c>
      <c r="IW384">
        <v>-0.16</v>
      </c>
      <c r="IX384">
        <v>0.3275</v>
      </c>
      <c r="IY384">
        <v>-0.819046093373875</v>
      </c>
      <c r="IZ384">
        <v>-0.0008311593448893811</v>
      </c>
      <c r="JA384">
        <v>1.768286430498992E-06</v>
      </c>
      <c r="JB384">
        <v>-5.176383660599935E-10</v>
      </c>
      <c r="JC384">
        <v>0.01793090377665582</v>
      </c>
      <c r="JD384">
        <v>0.002652576625932546</v>
      </c>
      <c r="JE384">
        <v>0.0004569377311329863</v>
      </c>
      <c r="JF384">
        <v>1.003524486243527E-07</v>
      </c>
      <c r="JG384">
        <v>2</v>
      </c>
      <c r="JH384">
        <v>1975</v>
      </c>
      <c r="JI384">
        <v>1</v>
      </c>
      <c r="JJ384">
        <v>26</v>
      </c>
      <c r="JK384">
        <v>201553.9</v>
      </c>
      <c r="JL384">
        <v>201554.1</v>
      </c>
      <c r="JM384">
        <v>2.81982</v>
      </c>
      <c r="JN384">
        <v>2.61475</v>
      </c>
      <c r="JO384">
        <v>1.49658</v>
      </c>
      <c r="JP384">
        <v>2.34497</v>
      </c>
      <c r="JQ384">
        <v>1.54907</v>
      </c>
      <c r="JR384">
        <v>2.37061</v>
      </c>
      <c r="JS384">
        <v>35.8477</v>
      </c>
      <c r="JT384">
        <v>24.1751</v>
      </c>
      <c r="JU384">
        <v>18</v>
      </c>
      <c r="JV384">
        <v>485.112</v>
      </c>
      <c r="JW384">
        <v>492.847</v>
      </c>
      <c r="JX384">
        <v>28.8293</v>
      </c>
      <c r="JY384">
        <v>28.7549</v>
      </c>
      <c r="JZ384">
        <v>30.0004</v>
      </c>
      <c r="KA384">
        <v>28.94</v>
      </c>
      <c r="KB384">
        <v>28.9321</v>
      </c>
      <c r="KC384">
        <v>56.5873</v>
      </c>
      <c r="KD384">
        <v>16.1998</v>
      </c>
      <c r="KE384">
        <v>51.6544</v>
      </c>
      <c r="KF384">
        <v>28.7827</v>
      </c>
      <c r="KG384">
        <v>1310.33</v>
      </c>
      <c r="KH384">
        <v>16.8345</v>
      </c>
      <c r="KI384">
        <v>101.926</v>
      </c>
      <c r="KJ384">
        <v>91.5342</v>
      </c>
    </row>
    <row r="385" spans="1:296">
      <c r="A385">
        <v>367</v>
      </c>
      <c r="B385">
        <v>1759082842</v>
      </c>
      <c r="C385">
        <v>9758.900000095367</v>
      </c>
      <c r="D385" t="s">
        <v>1180</v>
      </c>
      <c r="E385" t="s">
        <v>1181</v>
      </c>
      <c r="F385">
        <v>5</v>
      </c>
      <c r="G385" t="s">
        <v>1025</v>
      </c>
      <c r="H385">
        <v>1759082834.214286</v>
      </c>
      <c r="I385">
        <f>(J385)/1000</f>
        <v>0</v>
      </c>
      <c r="J385">
        <f>IF(DO385, AM385, AG385)</f>
        <v>0</v>
      </c>
      <c r="K385">
        <f>IF(DO385, AH385, AF385)</f>
        <v>0</v>
      </c>
      <c r="L385">
        <f>DQ385 - IF(AT385&gt;1, K385*DK385*100.0/(AV385), 0)</f>
        <v>0</v>
      </c>
      <c r="M385">
        <f>((S385-I385/2)*L385-K385)/(S385+I385/2)</f>
        <v>0</v>
      </c>
      <c r="N385">
        <f>M385*(DX385+DY385)/1000.0</f>
        <v>0</v>
      </c>
      <c r="O385">
        <f>(DQ385 - IF(AT385&gt;1, K385*DK385*100.0/(AV385), 0))*(DX385+DY385)/1000.0</f>
        <v>0</v>
      </c>
      <c r="P385">
        <f>2.0/((1/R385-1/Q385)+SIGN(R385)*SQRT((1/R385-1/Q385)*(1/R385-1/Q385) + 4*DL385/((DL385+1)*(DL385+1))*(2*1/R385*1/Q385-1/Q385*1/Q385)))</f>
        <v>0</v>
      </c>
      <c r="Q385">
        <f>IF(LEFT(DM385,1)&lt;&gt;"0",IF(LEFT(DM385,1)="1",3.0,DN385),$D$5+$E$5*(EE385*DX385/($K$5*1000))+$F$5*(EE385*DX385/($K$5*1000))*MAX(MIN(DK385,$J$5),$I$5)*MAX(MIN(DK385,$J$5),$I$5)+$G$5*MAX(MIN(DK385,$J$5),$I$5)*(EE385*DX385/($K$5*1000))+$H$5*(EE385*DX385/($K$5*1000))*(EE385*DX385/($K$5*1000)))</f>
        <v>0</v>
      </c>
      <c r="R385">
        <f>I385*(1000-(1000*0.61365*exp(17.502*V385/(240.97+V385))/(DX385+DY385)+DS385)/2)/(1000*0.61365*exp(17.502*V385/(240.97+V385))/(DX385+DY385)-DS385)</f>
        <v>0</v>
      </c>
      <c r="S385">
        <f>1/((DL385+1)/(P385/1.6)+1/(Q385/1.37)) + DL385/((DL385+1)/(P385/1.6) + DL385/(Q385/1.37))</f>
        <v>0</v>
      </c>
      <c r="T385">
        <f>(DG385*DJ385)</f>
        <v>0</v>
      </c>
      <c r="U385">
        <f>(DZ385+(T385+2*0.95*5.67E-8*(((DZ385+$B$9)+273)^4-(DZ385+273)^4)-44100*I385)/(1.84*29.3*Q385+8*0.95*5.67E-8*(DZ385+273)^3))</f>
        <v>0</v>
      </c>
      <c r="V385">
        <f>($C$9*EA385+$D$9*EB385+$E$9*U385)</f>
        <v>0</v>
      </c>
      <c r="W385">
        <f>0.61365*exp(17.502*V385/(240.97+V385))</f>
        <v>0</v>
      </c>
      <c r="X385">
        <f>(Y385/Z385*100)</f>
        <v>0</v>
      </c>
      <c r="Y385">
        <f>DS385*(DX385+DY385)/1000</f>
        <v>0</v>
      </c>
      <c r="Z385">
        <f>0.61365*exp(17.502*DZ385/(240.97+DZ385))</f>
        <v>0</v>
      </c>
      <c r="AA385">
        <f>(W385-DS385*(DX385+DY385)/1000)</f>
        <v>0</v>
      </c>
      <c r="AB385">
        <f>(-I385*44100)</f>
        <v>0</v>
      </c>
      <c r="AC385">
        <f>2*29.3*Q385*0.92*(DZ385-V385)</f>
        <v>0</v>
      </c>
      <c r="AD385">
        <f>2*0.95*5.67E-8*(((DZ385+$B$9)+273)^4-(V385+273)^4)</f>
        <v>0</v>
      </c>
      <c r="AE385">
        <f>T385+AD385+AB385+AC385</f>
        <v>0</v>
      </c>
      <c r="AF385">
        <f>DW385*AT385*(DR385-DQ385*(1000-AT385*DT385)/(1000-AT385*DS385))/(100*DK385)</f>
        <v>0</v>
      </c>
      <c r="AG385">
        <f>1000*DW385*AT385*(DS385-DT385)/(100*DK385*(1000-AT385*DS385))</f>
        <v>0</v>
      </c>
      <c r="AH385">
        <f>(AI385 - AJ385 - DX385*1E3/(8.314*(DZ385+273.15)) * AL385/DW385 * AK385) * DW385/(100*DK385) * (1000 - DT385)/1000</f>
        <v>0</v>
      </c>
      <c r="AI385">
        <v>1315.23058858069</v>
      </c>
      <c r="AJ385">
        <v>1253.257696969697</v>
      </c>
      <c r="AK385">
        <v>3.417475091934517</v>
      </c>
      <c r="AL385">
        <v>65.0844976434511</v>
      </c>
      <c r="AM385">
        <f>(AO385 - AN385 + DX385*1E3/(8.314*(DZ385+273.15)) * AQ385/DW385 * AP385) * DW385/(100*DK385) * 1000/(1000 - AO385)</f>
        <v>0</v>
      </c>
      <c r="AN385">
        <v>16.73728888</v>
      </c>
      <c r="AO385">
        <v>23.54767878787879</v>
      </c>
      <c r="AP385">
        <v>-9.460482374773081E-05</v>
      </c>
      <c r="AQ385">
        <v>105.27</v>
      </c>
      <c r="AR385">
        <v>0</v>
      </c>
      <c r="AS385">
        <v>0</v>
      </c>
      <c r="AT385">
        <f>IF(AR385*$H$15&gt;=AV385,1.0,(AV385/(AV385-AR385*$H$15)))</f>
        <v>0</v>
      </c>
      <c r="AU385">
        <f>(AT385-1)*100</f>
        <v>0</v>
      </c>
      <c r="AV385">
        <f>MAX(0,($B$15+$C$15*EE385)/(1+$D$15*EE385)*DX385/(DZ385+273)*$E$15)</f>
        <v>0</v>
      </c>
      <c r="AW385" t="s">
        <v>437</v>
      </c>
      <c r="AX385" t="s">
        <v>437</v>
      </c>
      <c r="AY385">
        <v>0</v>
      </c>
      <c r="AZ385">
        <v>0</v>
      </c>
      <c r="BA385">
        <f>1-AY385/AZ385</f>
        <v>0</v>
      </c>
      <c r="BB385">
        <v>0</v>
      </c>
      <c r="BC385" t="s">
        <v>437</v>
      </c>
      <c r="BD385" t="s">
        <v>437</v>
      </c>
      <c r="BE385">
        <v>0</v>
      </c>
      <c r="BF385">
        <v>0</v>
      </c>
      <c r="BG385">
        <f>1-BE385/BF385</f>
        <v>0</v>
      </c>
      <c r="BH385">
        <v>0.5</v>
      </c>
      <c r="BI385">
        <f>DH385</f>
        <v>0</v>
      </c>
      <c r="BJ385">
        <f>K385</f>
        <v>0</v>
      </c>
      <c r="BK385">
        <f>BG385*BH385*BI385</f>
        <v>0</v>
      </c>
      <c r="BL385">
        <f>(BJ385-BB385)/BI385</f>
        <v>0</v>
      </c>
      <c r="BM385">
        <f>(AZ385-BF385)/BF385</f>
        <v>0</v>
      </c>
      <c r="BN385">
        <f>AY385/(BA385+AY385/BF385)</f>
        <v>0</v>
      </c>
      <c r="BO385" t="s">
        <v>437</v>
      </c>
      <c r="BP385">
        <v>0</v>
      </c>
      <c r="BQ385">
        <f>IF(BP385&lt;&gt;0, BP385, BN385)</f>
        <v>0</v>
      </c>
      <c r="BR385">
        <f>1-BQ385/BF385</f>
        <v>0</v>
      </c>
      <c r="BS385">
        <f>(BF385-BE385)/(BF385-BQ385)</f>
        <v>0</v>
      </c>
      <c r="BT385">
        <f>(AZ385-BF385)/(AZ385-BQ385)</f>
        <v>0</v>
      </c>
      <c r="BU385">
        <f>(BF385-BE385)/(BF385-AY385)</f>
        <v>0</v>
      </c>
      <c r="BV385">
        <f>(AZ385-BF385)/(AZ385-AY385)</f>
        <v>0</v>
      </c>
      <c r="BW385">
        <f>(BS385*BQ385/BE385)</f>
        <v>0</v>
      </c>
      <c r="BX385">
        <f>(1-BW385)</f>
        <v>0</v>
      </c>
      <c r="DG385">
        <f>$B$13*EF385+$C$13*EG385+$F$13*ER385*(1-EU385)</f>
        <v>0</v>
      </c>
      <c r="DH385">
        <f>DG385*DI385</f>
        <v>0</v>
      </c>
      <c r="DI385">
        <f>($B$13*$D$11+$C$13*$D$11+$F$13*((FE385+EW385)/MAX(FE385+EW385+FF385, 0.1)*$I$11+FF385/MAX(FE385+EW385+FF385, 0.1)*$J$11))/($B$13+$C$13+$F$13)</f>
        <v>0</v>
      </c>
      <c r="DJ385">
        <f>($B$13*$K$11+$C$13*$K$11+$F$13*((FE385+EW385)/MAX(FE385+EW385+FF385, 0.1)*$P$11+FF385/MAX(FE385+EW385+FF385, 0.1)*$Q$11))/($B$13+$C$13+$F$13)</f>
        <v>0</v>
      </c>
      <c r="DK385">
        <v>5.36</v>
      </c>
      <c r="DL385">
        <v>0.5</v>
      </c>
      <c r="DM385" t="s">
        <v>438</v>
      </c>
      <c r="DN385">
        <v>2</v>
      </c>
      <c r="DO385" t="b">
        <v>1</v>
      </c>
      <c r="DP385">
        <v>1759082834.214286</v>
      </c>
      <c r="DQ385">
        <v>1199.472142857143</v>
      </c>
      <c r="DR385">
        <v>1277.512857142857</v>
      </c>
      <c r="DS385">
        <v>23.57029285714286</v>
      </c>
      <c r="DT385">
        <v>16.64693571428571</v>
      </c>
      <c r="DU385">
        <v>1199.636071428572</v>
      </c>
      <c r="DV385">
        <v>23.24260000000001</v>
      </c>
      <c r="DW385">
        <v>500.0319285714286</v>
      </c>
      <c r="DX385">
        <v>90.84428928571431</v>
      </c>
      <c r="DY385">
        <v>0.06715795357142859</v>
      </c>
      <c r="DZ385">
        <v>30.23181428571429</v>
      </c>
      <c r="EA385">
        <v>30.05014642857143</v>
      </c>
      <c r="EB385">
        <v>999.9000000000002</v>
      </c>
      <c r="EC385">
        <v>0</v>
      </c>
      <c r="ED385">
        <v>0</v>
      </c>
      <c r="EE385">
        <v>10015.02178571429</v>
      </c>
      <c r="EF385">
        <v>0</v>
      </c>
      <c r="EG385">
        <v>11.1107</v>
      </c>
      <c r="EH385">
        <v>-78.04068928571428</v>
      </c>
      <c r="EI385">
        <v>1228.426428571429</v>
      </c>
      <c r="EJ385">
        <v>1299.140357142857</v>
      </c>
      <c r="EK385">
        <v>6.9233575</v>
      </c>
      <c r="EL385">
        <v>1277.512857142857</v>
      </c>
      <c r="EM385">
        <v>16.64693571428571</v>
      </c>
      <c r="EN385">
        <v>2.141226071428572</v>
      </c>
      <c r="EO385">
        <v>1.512278571428571</v>
      </c>
      <c r="EP385">
        <v>18.52922142857143</v>
      </c>
      <c r="EQ385">
        <v>13.09277142857143</v>
      </c>
      <c r="ER385">
        <v>1999.988928571429</v>
      </c>
      <c r="ES385">
        <v>0.980003</v>
      </c>
      <c r="ET385">
        <v>0.0199973</v>
      </c>
      <c r="EU385">
        <v>0</v>
      </c>
      <c r="EV385">
        <v>1006.258928571429</v>
      </c>
      <c r="EW385">
        <v>5.00078</v>
      </c>
      <c r="EX385">
        <v>19472.40357142857</v>
      </c>
      <c r="EY385">
        <v>16379.55714285715</v>
      </c>
      <c r="EZ385">
        <v>39.33228571428571</v>
      </c>
      <c r="FA385">
        <v>40.0935</v>
      </c>
      <c r="FB385">
        <v>39.34571428571428</v>
      </c>
      <c r="FC385">
        <v>39.85910714285713</v>
      </c>
      <c r="FD385">
        <v>40.46842857142856</v>
      </c>
      <c r="FE385">
        <v>1955.098928571429</v>
      </c>
      <c r="FF385">
        <v>39.89000000000001</v>
      </c>
      <c r="FG385">
        <v>0</v>
      </c>
      <c r="FH385">
        <v>1759082834</v>
      </c>
      <c r="FI385">
        <v>0</v>
      </c>
      <c r="FJ385">
        <v>1006.164</v>
      </c>
      <c r="FK385">
        <v>-17.88923071870994</v>
      </c>
      <c r="FL385">
        <v>-342.8076917960933</v>
      </c>
      <c r="FM385">
        <v>19470.848</v>
      </c>
      <c r="FN385">
        <v>15</v>
      </c>
      <c r="FO385">
        <v>0</v>
      </c>
      <c r="FP385" t="s">
        <v>439</v>
      </c>
      <c r="FQ385">
        <v>1746989605.5</v>
      </c>
      <c r="FR385">
        <v>1746989593.5</v>
      </c>
      <c r="FS385">
        <v>0</v>
      </c>
      <c r="FT385">
        <v>-0.274</v>
      </c>
      <c r="FU385">
        <v>-0.002</v>
      </c>
      <c r="FV385">
        <v>2.549</v>
      </c>
      <c r="FW385">
        <v>0.129</v>
      </c>
      <c r="FX385">
        <v>420</v>
      </c>
      <c r="FY385">
        <v>17</v>
      </c>
      <c r="FZ385">
        <v>0.02</v>
      </c>
      <c r="GA385">
        <v>0.04</v>
      </c>
      <c r="GB385">
        <v>-78.03405121951219</v>
      </c>
      <c r="GC385">
        <v>-0.4198076655052829</v>
      </c>
      <c r="GD385">
        <v>0.07232640148777834</v>
      </c>
      <c r="GE385">
        <v>1</v>
      </c>
      <c r="GF385">
        <v>1007.138529411765</v>
      </c>
      <c r="GG385">
        <v>-17.32330020395528</v>
      </c>
      <c r="GH385">
        <v>1.725301563330038</v>
      </c>
      <c r="GI385">
        <v>0</v>
      </c>
      <c r="GJ385">
        <v>6.97998463414634</v>
      </c>
      <c r="GK385">
        <v>-1.043940209059206</v>
      </c>
      <c r="GL385">
        <v>0.1030914390024597</v>
      </c>
      <c r="GM385">
        <v>0</v>
      </c>
      <c r="GN385">
        <v>1</v>
      </c>
      <c r="GO385">
        <v>3</v>
      </c>
      <c r="GP385" t="s">
        <v>455</v>
      </c>
      <c r="GQ385">
        <v>3.10133</v>
      </c>
      <c r="GR385">
        <v>2.72523</v>
      </c>
      <c r="GS385">
        <v>0.183304</v>
      </c>
      <c r="GT385">
        <v>0.190283</v>
      </c>
      <c r="GU385">
        <v>0.106752</v>
      </c>
      <c r="GV385">
        <v>0.08504589999999999</v>
      </c>
      <c r="GW385">
        <v>21343.7</v>
      </c>
      <c r="GX385">
        <v>19241.8</v>
      </c>
      <c r="GY385">
        <v>26696.9</v>
      </c>
      <c r="GZ385">
        <v>23985.1</v>
      </c>
      <c r="HA385">
        <v>38164.8</v>
      </c>
      <c r="HB385">
        <v>32465.7</v>
      </c>
      <c r="HC385">
        <v>46616.5</v>
      </c>
      <c r="HD385">
        <v>37959.7</v>
      </c>
      <c r="HE385">
        <v>1.87563</v>
      </c>
      <c r="HF385">
        <v>1.86548</v>
      </c>
      <c r="HG385">
        <v>0.0752956</v>
      </c>
      <c r="HH385">
        <v>0</v>
      </c>
      <c r="HI385">
        <v>28.8271</v>
      </c>
      <c r="HJ385">
        <v>999.9</v>
      </c>
      <c r="HK385">
        <v>39.2</v>
      </c>
      <c r="HL385">
        <v>31.7</v>
      </c>
      <c r="HM385">
        <v>20.2567</v>
      </c>
      <c r="HN385">
        <v>60.9037</v>
      </c>
      <c r="HO385">
        <v>22.3037</v>
      </c>
      <c r="HP385">
        <v>1</v>
      </c>
      <c r="HQ385">
        <v>0.113793</v>
      </c>
      <c r="HR385">
        <v>-0.114311</v>
      </c>
      <c r="HS385">
        <v>20.2807</v>
      </c>
      <c r="HT385">
        <v>5.2107</v>
      </c>
      <c r="HU385">
        <v>11.9794</v>
      </c>
      <c r="HV385">
        <v>4.9628</v>
      </c>
      <c r="HW385">
        <v>3.27423</v>
      </c>
      <c r="HX385">
        <v>9999</v>
      </c>
      <c r="HY385">
        <v>9999</v>
      </c>
      <c r="HZ385">
        <v>9999</v>
      </c>
      <c r="IA385">
        <v>33.7</v>
      </c>
      <c r="IB385">
        <v>1.86397</v>
      </c>
      <c r="IC385">
        <v>1.86014</v>
      </c>
      <c r="ID385">
        <v>1.85839</v>
      </c>
      <c r="IE385">
        <v>1.85978</v>
      </c>
      <c r="IF385">
        <v>1.85989</v>
      </c>
      <c r="IG385">
        <v>1.85837</v>
      </c>
      <c r="IH385">
        <v>1.85745</v>
      </c>
      <c r="II385">
        <v>1.85242</v>
      </c>
      <c r="IJ385">
        <v>0</v>
      </c>
      <c r="IK385">
        <v>0</v>
      </c>
      <c r="IL385">
        <v>0</v>
      </c>
      <c r="IM385">
        <v>0</v>
      </c>
      <c r="IN385" t="s">
        <v>441</v>
      </c>
      <c r="IO385" t="s">
        <v>442</v>
      </c>
      <c r="IP385" t="s">
        <v>443</v>
      </c>
      <c r="IQ385" t="s">
        <v>443</v>
      </c>
      <c r="IR385" t="s">
        <v>443</v>
      </c>
      <c r="IS385" t="s">
        <v>443</v>
      </c>
      <c r="IT385">
        <v>0</v>
      </c>
      <c r="IU385">
        <v>100</v>
      </c>
      <c r="IV385">
        <v>100</v>
      </c>
      <c r="IW385">
        <v>-0.13</v>
      </c>
      <c r="IX385">
        <v>0.3271</v>
      </c>
      <c r="IY385">
        <v>-0.819046093373875</v>
      </c>
      <c r="IZ385">
        <v>-0.0008311593448893811</v>
      </c>
      <c r="JA385">
        <v>1.768286430498992E-06</v>
      </c>
      <c r="JB385">
        <v>-5.176383660599935E-10</v>
      </c>
      <c r="JC385">
        <v>0.01793090377665582</v>
      </c>
      <c r="JD385">
        <v>0.002652576625932546</v>
      </c>
      <c r="JE385">
        <v>0.0004569377311329863</v>
      </c>
      <c r="JF385">
        <v>1.003524486243527E-07</v>
      </c>
      <c r="JG385">
        <v>2</v>
      </c>
      <c r="JH385">
        <v>1975</v>
      </c>
      <c r="JI385">
        <v>1</v>
      </c>
      <c r="JJ385">
        <v>26</v>
      </c>
      <c r="JK385">
        <v>201553.9</v>
      </c>
      <c r="JL385">
        <v>201554.1</v>
      </c>
      <c r="JM385">
        <v>2.85156</v>
      </c>
      <c r="JN385">
        <v>2.6062</v>
      </c>
      <c r="JO385">
        <v>1.49658</v>
      </c>
      <c r="JP385">
        <v>2.34497</v>
      </c>
      <c r="JQ385">
        <v>1.54907</v>
      </c>
      <c r="JR385">
        <v>2.4585</v>
      </c>
      <c r="JS385">
        <v>35.8477</v>
      </c>
      <c r="JT385">
        <v>24.1838</v>
      </c>
      <c r="JU385">
        <v>18</v>
      </c>
      <c r="JV385">
        <v>484.809</v>
      </c>
      <c r="JW385">
        <v>493.263</v>
      </c>
      <c r="JX385">
        <v>28.7824</v>
      </c>
      <c r="JY385">
        <v>28.758</v>
      </c>
      <c r="JZ385">
        <v>30.0003</v>
      </c>
      <c r="KA385">
        <v>28.9425</v>
      </c>
      <c r="KB385">
        <v>28.9346</v>
      </c>
      <c r="KC385">
        <v>57.2177</v>
      </c>
      <c r="KD385">
        <v>15.6009</v>
      </c>
      <c r="KE385">
        <v>51.6544</v>
      </c>
      <c r="KF385">
        <v>28.7314</v>
      </c>
      <c r="KG385">
        <v>1323.69</v>
      </c>
      <c r="KH385">
        <v>16.9247</v>
      </c>
      <c r="KI385">
        <v>101.925</v>
      </c>
      <c r="KJ385">
        <v>91.53279999999999</v>
      </c>
    </row>
    <row r="386" spans="1:296">
      <c r="A386">
        <v>368</v>
      </c>
      <c r="B386">
        <v>1759082846.5</v>
      </c>
      <c r="C386">
        <v>9763.400000095367</v>
      </c>
      <c r="D386" t="s">
        <v>1182</v>
      </c>
      <c r="E386" t="s">
        <v>1183</v>
      </c>
      <c r="F386">
        <v>5</v>
      </c>
      <c r="G386" t="s">
        <v>1025</v>
      </c>
      <c r="H386">
        <v>1759082838.660714</v>
      </c>
      <c r="I386">
        <f>(J386)/1000</f>
        <v>0</v>
      </c>
      <c r="J386">
        <f>IF(DO386, AM386, AG386)</f>
        <v>0</v>
      </c>
      <c r="K386">
        <f>IF(DO386, AH386, AF386)</f>
        <v>0</v>
      </c>
      <c r="L386">
        <f>DQ386 - IF(AT386&gt;1, K386*DK386*100.0/(AV386), 0)</f>
        <v>0</v>
      </c>
      <c r="M386">
        <f>((S386-I386/2)*L386-K386)/(S386+I386/2)</f>
        <v>0</v>
      </c>
      <c r="N386">
        <f>M386*(DX386+DY386)/1000.0</f>
        <v>0</v>
      </c>
      <c r="O386">
        <f>(DQ386 - IF(AT386&gt;1, K386*DK386*100.0/(AV386), 0))*(DX386+DY386)/1000.0</f>
        <v>0</v>
      </c>
      <c r="P386">
        <f>2.0/((1/R386-1/Q386)+SIGN(R386)*SQRT((1/R386-1/Q386)*(1/R386-1/Q386) + 4*DL386/((DL386+1)*(DL386+1))*(2*1/R386*1/Q386-1/Q386*1/Q386)))</f>
        <v>0</v>
      </c>
      <c r="Q386">
        <f>IF(LEFT(DM386,1)&lt;&gt;"0",IF(LEFT(DM386,1)="1",3.0,DN386),$D$5+$E$5*(EE386*DX386/($K$5*1000))+$F$5*(EE386*DX386/($K$5*1000))*MAX(MIN(DK386,$J$5),$I$5)*MAX(MIN(DK386,$J$5),$I$5)+$G$5*MAX(MIN(DK386,$J$5),$I$5)*(EE386*DX386/($K$5*1000))+$H$5*(EE386*DX386/($K$5*1000))*(EE386*DX386/($K$5*1000)))</f>
        <v>0</v>
      </c>
      <c r="R386">
        <f>I386*(1000-(1000*0.61365*exp(17.502*V386/(240.97+V386))/(DX386+DY386)+DS386)/2)/(1000*0.61365*exp(17.502*V386/(240.97+V386))/(DX386+DY386)-DS386)</f>
        <v>0</v>
      </c>
      <c r="S386">
        <f>1/((DL386+1)/(P386/1.6)+1/(Q386/1.37)) + DL386/((DL386+1)/(P386/1.6) + DL386/(Q386/1.37))</f>
        <v>0</v>
      </c>
      <c r="T386">
        <f>(DG386*DJ386)</f>
        <v>0</v>
      </c>
      <c r="U386">
        <f>(DZ386+(T386+2*0.95*5.67E-8*(((DZ386+$B$9)+273)^4-(DZ386+273)^4)-44100*I386)/(1.84*29.3*Q386+8*0.95*5.67E-8*(DZ386+273)^3))</f>
        <v>0</v>
      </c>
      <c r="V386">
        <f>($C$9*EA386+$D$9*EB386+$E$9*U386)</f>
        <v>0</v>
      </c>
      <c r="W386">
        <f>0.61365*exp(17.502*V386/(240.97+V386))</f>
        <v>0</v>
      </c>
      <c r="X386">
        <f>(Y386/Z386*100)</f>
        <v>0</v>
      </c>
      <c r="Y386">
        <f>DS386*(DX386+DY386)/1000</f>
        <v>0</v>
      </c>
      <c r="Z386">
        <f>0.61365*exp(17.502*DZ386/(240.97+DZ386))</f>
        <v>0</v>
      </c>
      <c r="AA386">
        <f>(W386-DS386*(DX386+DY386)/1000)</f>
        <v>0</v>
      </c>
      <c r="AB386">
        <f>(-I386*44100)</f>
        <v>0</v>
      </c>
      <c r="AC386">
        <f>2*29.3*Q386*0.92*(DZ386-V386)</f>
        <v>0</v>
      </c>
      <c r="AD386">
        <f>2*0.95*5.67E-8*(((DZ386+$B$9)+273)^4-(V386+273)^4)</f>
        <v>0</v>
      </c>
      <c r="AE386">
        <f>T386+AD386+AB386+AC386</f>
        <v>0</v>
      </c>
      <c r="AF386">
        <f>DW386*AT386*(DR386-DQ386*(1000-AT386*DT386)/(1000-AT386*DS386))/(100*DK386)</f>
        <v>0</v>
      </c>
      <c r="AG386">
        <f>1000*DW386*AT386*(DS386-DT386)/(100*DK386*(1000-AT386*DS386))</f>
        <v>0</v>
      </c>
      <c r="AH386">
        <f>(AI386 - AJ386 - DX386*1E3/(8.314*(DZ386+273.15)) * AL386/DW386 * AK386) * DW386/(100*DK386) * (1000 - DT386)/1000</f>
        <v>0</v>
      </c>
      <c r="AI386">
        <v>1330.871435145323</v>
      </c>
      <c r="AJ386">
        <v>1268.567696969698</v>
      </c>
      <c r="AK386">
        <v>3.409352670221171</v>
      </c>
      <c r="AL386">
        <v>65.0844976434511</v>
      </c>
      <c r="AM386">
        <f>(AO386 - AN386 + DX386*1E3/(8.314*(DZ386+273.15)) * AQ386/DW386 * AP386) * DW386/(100*DK386) * 1000/(1000 - AO386)</f>
        <v>0</v>
      </c>
      <c r="AN386">
        <v>16.80675056</v>
      </c>
      <c r="AO386">
        <v>23.53069939393939</v>
      </c>
      <c r="AP386">
        <v>-0.0001166088824755974</v>
      </c>
      <c r="AQ386">
        <v>105.27</v>
      </c>
      <c r="AR386">
        <v>0</v>
      </c>
      <c r="AS386">
        <v>0</v>
      </c>
      <c r="AT386">
        <f>IF(AR386*$H$15&gt;=AV386,1.0,(AV386/(AV386-AR386*$H$15)))</f>
        <v>0</v>
      </c>
      <c r="AU386">
        <f>(AT386-1)*100</f>
        <v>0</v>
      </c>
      <c r="AV386">
        <f>MAX(0,($B$15+$C$15*EE386)/(1+$D$15*EE386)*DX386/(DZ386+273)*$E$15)</f>
        <v>0</v>
      </c>
      <c r="AW386" t="s">
        <v>437</v>
      </c>
      <c r="AX386" t="s">
        <v>437</v>
      </c>
      <c r="AY386">
        <v>0</v>
      </c>
      <c r="AZ386">
        <v>0</v>
      </c>
      <c r="BA386">
        <f>1-AY386/AZ386</f>
        <v>0</v>
      </c>
      <c r="BB386">
        <v>0</v>
      </c>
      <c r="BC386" t="s">
        <v>437</v>
      </c>
      <c r="BD386" t="s">
        <v>437</v>
      </c>
      <c r="BE386">
        <v>0</v>
      </c>
      <c r="BF386">
        <v>0</v>
      </c>
      <c r="BG386">
        <f>1-BE386/BF386</f>
        <v>0</v>
      </c>
      <c r="BH386">
        <v>0.5</v>
      </c>
      <c r="BI386">
        <f>DH386</f>
        <v>0</v>
      </c>
      <c r="BJ386">
        <f>K386</f>
        <v>0</v>
      </c>
      <c r="BK386">
        <f>BG386*BH386*BI386</f>
        <v>0</v>
      </c>
      <c r="BL386">
        <f>(BJ386-BB386)/BI386</f>
        <v>0</v>
      </c>
      <c r="BM386">
        <f>(AZ386-BF386)/BF386</f>
        <v>0</v>
      </c>
      <c r="BN386">
        <f>AY386/(BA386+AY386/BF386)</f>
        <v>0</v>
      </c>
      <c r="BO386" t="s">
        <v>437</v>
      </c>
      <c r="BP386">
        <v>0</v>
      </c>
      <c r="BQ386">
        <f>IF(BP386&lt;&gt;0, BP386, BN386)</f>
        <v>0</v>
      </c>
      <c r="BR386">
        <f>1-BQ386/BF386</f>
        <v>0</v>
      </c>
      <c r="BS386">
        <f>(BF386-BE386)/(BF386-BQ386)</f>
        <v>0</v>
      </c>
      <c r="BT386">
        <f>(AZ386-BF386)/(AZ386-BQ386)</f>
        <v>0</v>
      </c>
      <c r="BU386">
        <f>(BF386-BE386)/(BF386-AY386)</f>
        <v>0</v>
      </c>
      <c r="BV386">
        <f>(AZ386-BF386)/(AZ386-AY386)</f>
        <v>0</v>
      </c>
      <c r="BW386">
        <f>(BS386*BQ386/BE386)</f>
        <v>0</v>
      </c>
      <c r="BX386">
        <f>(1-BW386)</f>
        <v>0</v>
      </c>
      <c r="DG386">
        <f>$B$13*EF386+$C$13*EG386+$F$13*ER386*(1-EU386)</f>
        <v>0</v>
      </c>
      <c r="DH386">
        <f>DG386*DI386</f>
        <v>0</v>
      </c>
      <c r="DI386">
        <f>($B$13*$D$11+$C$13*$D$11+$F$13*((FE386+EW386)/MAX(FE386+EW386+FF386, 0.1)*$I$11+FF386/MAX(FE386+EW386+FF386, 0.1)*$J$11))/($B$13+$C$13+$F$13)</f>
        <v>0</v>
      </c>
      <c r="DJ386">
        <f>($B$13*$K$11+$C$13*$K$11+$F$13*((FE386+EW386)/MAX(FE386+EW386+FF386, 0.1)*$P$11+FF386/MAX(FE386+EW386+FF386, 0.1)*$Q$11))/($B$13+$C$13+$F$13)</f>
        <v>0</v>
      </c>
      <c r="DK386">
        <v>5.36</v>
      </c>
      <c r="DL386">
        <v>0.5</v>
      </c>
      <c r="DM386" t="s">
        <v>438</v>
      </c>
      <c r="DN386">
        <v>2</v>
      </c>
      <c r="DO386" t="b">
        <v>1</v>
      </c>
      <c r="DP386">
        <v>1759082838.660714</v>
      </c>
      <c r="DQ386">
        <v>1214.273571428572</v>
      </c>
      <c r="DR386">
        <v>1292.443214285714</v>
      </c>
      <c r="DS386">
        <v>23.55666428571428</v>
      </c>
      <c r="DT386">
        <v>16.7122</v>
      </c>
      <c r="DU386">
        <v>1214.42</v>
      </c>
      <c r="DV386">
        <v>23.22928928571429</v>
      </c>
      <c r="DW386">
        <v>500.1026428571428</v>
      </c>
      <c r="DX386">
        <v>90.84409642857143</v>
      </c>
      <c r="DY386">
        <v>0.06690547500000001</v>
      </c>
      <c r="DZ386">
        <v>30.22121428571429</v>
      </c>
      <c r="EA386">
        <v>30.0497</v>
      </c>
      <c r="EB386">
        <v>999.9000000000002</v>
      </c>
      <c r="EC386">
        <v>0</v>
      </c>
      <c r="ED386">
        <v>0</v>
      </c>
      <c r="EE386">
        <v>10029.9125</v>
      </c>
      <c r="EF386">
        <v>0</v>
      </c>
      <c r="EG386">
        <v>11.1107</v>
      </c>
      <c r="EH386">
        <v>-78.16925714285715</v>
      </c>
      <c r="EI386">
        <v>1243.566785714286</v>
      </c>
      <c r="EJ386">
        <v>1314.409642857143</v>
      </c>
      <c r="EK386">
        <v>6.8444725</v>
      </c>
      <c r="EL386">
        <v>1292.443214285714</v>
      </c>
      <c r="EM386">
        <v>16.7122</v>
      </c>
      <c r="EN386">
        <v>2.139984642857143</v>
      </c>
      <c r="EO386">
        <v>1.518203928571429</v>
      </c>
      <c r="EP386">
        <v>18.51996071428571</v>
      </c>
      <c r="EQ386">
        <v>13.152625</v>
      </c>
      <c r="ER386">
        <v>1999.976785714285</v>
      </c>
      <c r="ES386">
        <v>0.980003</v>
      </c>
      <c r="ET386">
        <v>0.0199973</v>
      </c>
      <c r="EU386">
        <v>0</v>
      </c>
      <c r="EV386">
        <v>1004.890714285714</v>
      </c>
      <c r="EW386">
        <v>5.00078</v>
      </c>
      <c r="EX386">
        <v>19446.91785714286</v>
      </c>
      <c r="EY386">
        <v>16379.46071428571</v>
      </c>
      <c r="EZ386">
        <v>39.29871428571428</v>
      </c>
      <c r="FA386">
        <v>40.08899999999999</v>
      </c>
      <c r="FB386">
        <v>39.36357142857143</v>
      </c>
      <c r="FC386">
        <v>39.85239285714285</v>
      </c>
      <c r="FD386">
        <v>40.39689285714285</v>
      </c>
      <c r="FE386">
        <v>1955.086785714285</v>
      </c>
      <c r="FF386">
        <v>39.89000000000001</v>
      </c>
      <c r="FG386">
        <v>0</v>
      </c>
      <c r="FH386">
        <v>1759082838.8</v>
      </c>
      <c r="FI386">
        <v>0</v>
      </c>
      <c r="FJ386">
        <v>1004.7228</v>
      </c>
      <c r="FK386">
        <v>-19.17307694616611</v>
      </c>
      <c r="FL386">
        <v>-347.5000005456161</v>
      </c>
      <c r="FM386">
        <v>19443.34</v>
      </c>
      <c r="FN386">
        <v>15</v>
      </c>
      <c r="FO386">
        <v>0</v>
      </c>
      <c r="FP386" t="s">
        <v>439</v>
      </c>
      <c r="FQ386">
        <v>1746989605.5</v>
      </c>
      <c r="FR386">
        <v>1746989593.5</v>
      </c>
      <c r="FS386">
        <v>0</v>
      </c>
      <c r="FT386">
        <v>-0.274</v>
      </c>
      <c r="FU386">
        <v>-0.002</v>
      </c>
      <c r="FV386">
        <v>2.549</v>
      </c>
      <c r="FW386">
        <v>0.129</v>
      </c>
      <c r="FX386">
        <v>420</v>
      </c>
      <c r="FY386">
        <v>17</v>
      </c>
      <c r="FZ386">
        <v>0.02</v>
      </c>
      <c r="GA386">
        <v>0.04</v>
      </c>
      <c r="GB386">
        <v>-78.09110487804878</v>
      </c>
      <c r="GC386">
        <v>-1.237448780487883</v>
      </c>
      <c r="GD386">
        <v>0.1444738999995601</v>
      </c>
      <c r="GE386">
        <v>0</v>
      </c>
      <c r="GF386">
        <v>1005.887352941176</v>
      </c>
      <c r="GG386">
        <v>-18.67578303818302</v>
      </c>
      <c r="GH386">
        <v>1.849830371910968</v>
      </c>
      <c r="GI386">
        <v>0</v>
      </c>
      <c r="GJ386">
        <v>6.908310000000001</v>
      </c>
      <c r="GK386">
        <v>-1.047668571428569</v>
      </c>
      <c r="GL386">
        <v>0.103478698291001</v>
      </c>
      <c r="GM386">
        <v>0</v>
      </c>
      <c r="GN386">
        <v>0</v>
      </c>
      <c r="GO386">
        <v>3</v>
      </c>
      <c r="GP386" t="s">
        <v>458</v>
      </c>
      <c r="GQ386">
        <v>3.10138</v>
      </c>
      <c r="GR386">
        <v>2.72517</v>
      </c>
      <c r="GS386">
        <v>0.184683</v>
      </c>
      <c r="GT386">
        <v>0.191637</v>
      </c>
      <c r="GU386">
        <v>0.106698</v>
      </c>
      <c r="GV386">
        <v>0.0853426</v>
      </c>
      <c r="GW386">
        <v>21307.6</v>
      </c>
      <c r="GX386">
        <v>19209.5</v>
      </c>
      <c r="GY386">
        <v>26696.8</v>
      </c>
      <c r="GZ386">
        <v>23984.9</v>
      </c>
      <c r="HA386">
        <v>38166.9</v>
      </c>
      <c r="HB386">
        <v>32455</v>
      </c>
      <c r="HC386">
        <v>46615.9</v>
      </c>
      <c r="HD386">
        <v>37959.5</v>
      </c>
      <c r="HE386">
        <v>1.87575</v>
      </c>
      <c r="HF386">
        <v>1.86553</v>
      </c>
      <c r="HG386">
        <v>0.07523970000000001</v>
      </c>
      <c r="HH386">
        <v>0</v>
      </c>
      <c r="HI386">
        <v>28.8286</v>
      </c>
      <c r="HJ386">
        <v>999.9</v>
      </c>
      <c r="HK386">
        <v>39.2</v>
      </c>
      <c r="HL386">
        <v>31.7</v>
      </c>
      <c r="HM386">
        <v>20.2573</v>
      </c>
      <c r="HN386">
        <v>60.9237</v>
      </c>
      <c r="HO386">
        <v>22.2276</v>
      </c>
      <c r="HP386">
        <v>1</v>
      </c>
      <c r="HQ386">
        <v>0.114195</v>
      </c>
      <c r="HR386">
        <v>-0.0452315</v>
      </c>
      <c r="HS386">
        <v>20.281</v>
      </c>
      <c r="HT386">
        <v>5.21115</v>
      </c>
      <c r="HU386">
        <v>11.9793</v>
      </c>
      <c r="HV386">
        <v>4.96295</v>
      </c>
      <c r="HW386">
        <v>3.27423</v>
      </c>
      <c r="HX386">
        <v>9999</v>
      </c>
      <c r="HY386">
        <v>9999</v>
      </c>
      <c r="HZ386">
        <v>9999</v>
      </c>
      <c r="IA386">
        <v>33.7</v>
      </c>
      <c r="IB386">
        <v>1.86399</v>
      </c>
      <c r="IC386">
        <v>1.86012</v>
      </c>
      <c r="ID386">
        <v>1.85838</v>
      </c>
      <c r="IE386">
        <v>1.85975</v>
      </c>
      <c r="IF386">
        <v>1.8599</v>
      </c>
      <c r="IG386">
        <v>1.85838</v>
      </c>
      <c r="IH386">
        <v>1.85745</v>
      </c>
      <c r="II386">
        <v>1.85242</v>
      </c>
      <c r="IJ386">
        <v>0</v>
      </c>
      <c r="IK386">
        <v>0</v>
      </c>
      <c r="IL386">
        <v>0</v>
      </c>
      <c r="IM386">
        <v>0</v>
      </c>
      <c r="IN386" t="s">
        <v>441</v>
      </c>
      <c r="IO386" t="s">
        <v>442</v>
      </c>
      <c r="IP386" t="s">
        <v>443</v>
      </c>
      <c r="IQ386" t="s">
        <v>443</v>
      </c>
      <c r="IR386" t="s">
        <v>443</v>
      </c>
      <c r="IS386" t="s">
        <v>443</v>
      </c>
      <c r="IT386">
        <v>0</v>
      </c>
      <c r="IU386">
        <v>100</v>
      </c>
      <c r="IV386">
        <v>100</v>
      </c>
      <c r="IW386">
        <v>-0.12</v>
      </c>
      <c r="IX386">
        <v>0.3267</v>
      </c>
      <c r="IY386">
        <v>-0.819046093373875</v>
      </c>
      <c r="IZ386">
        <v>-0.0008311593448893811</v>
      </c>
      <c r="JA386">
        <v>1.768286430498992E-06</v>
      </c>
      <c r="JB386">
        <v>-5.176383660599935E-10</v>
      </c>
      <c r="JC386">
        <v>0.01793090377665582</v>
      </c>
      <c r="JD386">
        <v>0.002652576625932546</v>
      </c>
      <c r="JE386">
        <v>0.0004569377311329863</v>
      </c>
      <c r="JF386">
        <v>1.003524486243527E-07</v>
      </c>
      <c r="JG386">
        <v>2</v>
      </c>
      <c r="JH386">
        <v>1975</v>
      </c>
      <c r="JI386">
        <v>1</v>
      </c>
      <c r="JJ386">
        <v>26</v>
      </c>
      <c r="JK386">
        <v>201554</v>
      </c>
      <c r="JL386">
        <v>201554.2</v>
      </c>
      <c r="JM386">
        <v>2.8772</v>
      </c>
      <c r="JN386">
        <v>2.61108</v>
      </c>
      <c r="JO386">
        <v>1.49658</v>
      </c>
      <c r="JP386">
        <v>2.34497</v>
      </c>
      <c r="JQ386">
        <v>1.54907</v>
      </c>
      <c r="JR386">
        <v>2.45728</v>
      </c>
      <c r="JS386">
        <v>35.8477</v>
      </c>
      <c r="JT386">
        <v>24.1751</v>
      </c>
      <c r="JU386">
        <v>18</v>
      </c>
      <c r="JV386">
        <v>484.898</v>
      </c>
      <c r="JW386">
        <v>493.317</v>
      </c>
      <c r="JX386">
        <v>28.7389</v>
      </c>
      <c r="JY386">
        <v>28.7618</v>
      </c>
      <c r="JZ386">
        <v>30.0003</v>
      </c>
      <c r="KA386">
        <v>28.9446</v>
      </c>
      <c r="KB386">
        <v>28.9371</v>
      </c>
      <c r="KC386">
        <v>57.7218</v>
      </c>
      <c r="KD386">
        <v>15.3099</v>
      </c>
      <c r="KE386">
        <v>51.6544</v>
      </c>
      <c r="KF386">
        <v>28.7314</v>
      </c>
      <c r="KG386">
        <v>1337.05</v>
      </c>
      <c r="KH386">
        <v>17.013</v>
      </c>
      <c r="KI386">
        <v>101.924</v>
      </c>
      <c r="KJ386">
        <v>91.5322</v>
      </c>
    </row>
    <row r="387" spans="1:296">
      <c r="A387">
        <v>369</v>
      </c>
      <c r="B387">
        <v>1759082851.5</v>
      </c>
      <c r="C387">
        <v>9768.400000095367</v>
      </c>
      <c r="D387" t="s">
        <v>1184</v>
      </c>
      <c r="E387" t="s">
        <v>1185</v>
      </c>
      <c r="F387">
        <v>5</v>
      </c>
      <c r="G387" t="s">
        <v>1025</v>
      </c>
      <c r="H387">
        <v>1759082843.962963</v>
      </c>
      <c r="I387">
        <f>(J387)/1000</f>
        <v>0</v>
      </c>
      <c r="J387">
        <f>IF(DO387, AM387, AG387)</f>
        <v>0</v>
      </c>
      <c r="K387">
        <f>IF(DO387, AH387, AF387)</f>
        <v>0</v>
      </c>
      <c r="L387">
        <f>DQ387 - IF(AT387&gt;1, K387*DK387*100.0/(AV387), 0)</f>
        <v>0</v>
      </c>
      <c r="M387">
        <f>((S387-I387/2)*L387-K387)/(S387+I387/2)</f>
        <v>0</v>
      </c>
      <c r="N387">
        <f>M387*(DX387+DY387)/1000.0</f>
        <v>0</v>
      </c>
      <c r="O387">
        <f>(DQ387 - IF(AT387&gt;1, K387*DK387*100.0/(AV387), 0))*(DX387+DY387)/1000.0</f>
        <v>0</v>
      </c>
      <c r="P387">
        <f>2.0/((1/R387-1/Q387)+SIGN(R387)*SQRT((1/R387-1/Q387)*(1/R387-1/Q387) + 4*DL387/((DL387+1)*(DL387+1))*(2*1/R387*1/Q387-1/Q387*1/Q387)))</f>
        <v>0</v>
      </c>
      <c r="Q387">
        <f>IF(LEFT(DM387,1)&lt;&gt;"0",IF(LEFT(DM387,1)="1",3.0,DN387),$D$5+$E$5*(EE387*DX387/($K$5*1000))+$F$5*(EE387*DX387/($K$5*1000))*MAX(MIN(DK387,$J$5),$I$5)*MAX(MIN(DK387,$J$5),$I$5)+$G$5*MAX(MIN(DK387,$J$5),$I$5)*(EE387*DX387/($K$5*1000))+$H$5*(EE387*DX387/($K$5*1000))*(EE387*DX387/($K$5*1000)))</f>
        <v>0</v>
      </c>
      <c r="R387">
        <f>I387*(1000-(1000*0.61365*exp(17.502*V387/(240.97+V387))/(DX387+DY387)+DS387)/2)/(1000*0.61365*exp(17.502*V387/(240.97+V387))/(DX387+DY387)-DS387)</f>
        <v>0</v>
      </c>
      <c r="S387">
        <f>1/((DL387+1)/(P387/1.6)+1/(Q387/1.37)) + DL387/((DL387+1)/(P387/1.6) + DL387/(Q387/1.37))</f>
        <v>0</v>
      </c>
      <c r="T387">
        <f>(DG387*DJ387)</f>
        <v>0</v>
      </c>
      <c r="U387">
        <f>(DZ387+(T387+2*0.95*5.67E-8*(((DZ387+$B$9)+273)^4-(DZ387+273)^4)-44100*I387)/(1.84*29.3*Q387+8*0.95*5.67E-8*(DZ387+273)^3))</f>
        <v>0</v>
      </c>
      <c r="V387">
        <f>($C$9*EA387+$D$9*EB387+$E$9*U387)</f>
        <v>0</v>
      </c>
      <c r="W387">
        <f>0.61365*exp(17.502*V387/(240.97+V387))</f>
        <v>0</v>
      </c>
      <c r="X387">
        <f>(Y387/Z387*100)</f>
        <v>0</v>
      </c>
      <c r="Y387">
        <f>DS387*(DX387+DY387)/1000</f>
        <v>0</v>
      </c>
      <c r="Z387">
        <f>0.61365*exp(17.502*DZ387/(240.97+DZ387))</f>
        <v>0</v>
      </c>
      <c r="AA387">
        <f>(W387-DS387*(DX387+DY387)/1000)</f>
        <v>0</v>
      </c>
      <c r="AB387">
        <f>(-I387*44100)</f>
        <v>0</v>
      </c>
      <c r="AC387">
        <f>2*29.3*Q387*0.92*(DZ387-V387)</f>
        <v>0</v>
      </c>
      <c r="AD387">
        <f>2*0.95*5.67E-8*(((DZ387+$B$9)+273)^4-(V387+273)^4)</f>
        <v>0</v>
      </c>
      <c r="AE387">
        <f>T387+AD387+AB387+AC387</f>
        <v>0</v>
      </c>
      <c r="AF387">
        <f>DW387*AT387*(DR387-DQ387*(1000-AT387*DT387)/(1000-AT387*DS387))/(100*DK387)</f>
        <v>0</v>
      </c>
      <c r="AG387">
        <f>1000*DW387*AT387*(DS387-DT387)/(100*DK387*(1000-AT387*DS387))</f>
        <v>0</v>
      </c>
      <c r="AH387">
        <f>(AI387 - AJ387 - DX387*1E3/(8.314*(DZ387+273.15)) * AL387/DW387 * AK387) * DW387/(100*DK387) * (1000 - DT387)/1000</f>
        <v>0</v>
      </c>
      <c r="AI387">
        <v>1347.813592478132</v>
      </c>
      <c r="AJ387">
        <v>1285.540666666667</v>
      </c>
      <c r="AK387">
        <v>3.383950523185983</v>
      </c>
      <c r="AL387">
        <v>65.0844976434511</v>
      </c>
      <c r="AM387">
        <f>(AO387 - AN387 + DX387*1E3/(8.314*(DZ387+273.15)) * AQ387/DW387 * AP387) * DW387/(100*DK387) * 1000/(1000 - AO387)</f>
        <v>0</v>
      </c>
      <c r="AN387">
        <v>16.89895090666667</v>
      </c>
      <c r="AO387">
        <v>23.51555818181816</v>
      </c>
      <c r="AP387">
        <v>-8.405338110187815E-05</v>
      </c>
      <c r="AQ387">
        <v>105.27</v>
      </c>
      <c r="AR387">
        <v>0</v>
      </c>
      <c r="AS387">
        <v>0</v>
      </c>
      <c r="AT387">
        <f>IF(AR387*$H$15&gt;=AV387,1.0,(AV387/(AV387-AR387*$H$15)))</f>
        <v>0</v>
      </c>
      <c r="AU387">
        <f>(AT387-1)*100</f>
        <v>0</v>
      </c>
      <c r="AV387">
        <f>MAX(0,($B$15+$C$15*EE387)/(1+$D$15*EE387)*DX387/(DZ387+273)*$E$15)</f>
        <v>0</v>
      </c>
      <c r="AW387" t="s">
        <v>437</v>
      </c>
      <c r="AX387" t="s">
        <v>437</v>
      </c>
      <c r="AY387">
        <v>0</v>
      </c>
      <c r="AZ387">
        <v>0</v>
      </c>
      <c r="BA387">
        <f>1-AY387/AZ387</f>
        <v>0</v>
      </c>
      <c r="BB387">
        <v>0</v>
      </c>
      <c r="BC387" t="s">
        <v>437</v>
      </c>
      <c r="BD387" t="s">
        <v>437</v>
      </c>
      <c r="BE387">
        <v>0</v>
      </c>
      <c r="BF387">
        <v>0</v>
      </c>
      <c r="BG387">
        <f>1-BE387/BF387</f>
        <v>0</v>
      </c>
      <c r="BH387">
        <v>0.5</v>
      </c>
      <c r="BI387">
        <f>DH387</f>
        <v>0</v>
      </c>
      <c r="BJ387">
        <f>K387</f>
        <v>0</v>
      </c>
      <c r="BK387">
        <f>BG387*BH387*BI387</f>
        <v>0</v>
      </c>
      <c r="BL387">
        <f>(BJ387-BB387)/BI387</f>
        <v>0</v>
      </c>
      <c r="BM387">
        <f>(AZ387-BF387)/BF387</f>
        <v>0</v>
      </c>
      <c r="BN387">
        <f>AY387/(BA387+AY387/BF387)</f>
        <v>0</v>
      </c>
      <c r="BO387" t="s">
        <v>437</v>
      </c>
      <c r="BP387">
        <v>0</v>
      </c>
      <c r="BQ387">
        <f>IF(BP387&lt;&gt;0, BP387, BN387)</f>
        <v>0</v>
      </c>
      <c r="BR387">
        <f>1-BQ387/BF387</f>
        <v>0</v>
      </c>
      <c r="BS387">
        <f>(BF387-BE387)/(BF387-BQ387)</f>
        <v>0</v>
      </c>
      <c r="BT387">
        <f>(AZ387-BF387)/(AZ387-BQ387)</f>
        <v>0</v>
      </c>
      <c r="BU387">
        <f>(BF387-BE387)/(BF387-AY387)</f>
        <v>0</v>
      </c>
      <c r="BV387">
        <f>(AZ387-BF387)/(AZ387-AY387)</f>
        <v>0</v>
      </c>
      <c r="BW387">
        <f>(BS387*BQ387/BE387)</f>
        <v>0</v>
      </c>
      <c r="BX387">
        <f>(1-BW387)</f>
        <v>0</v>
      </c>
      <c r="DG387">
        <f>$B$13*EF387+$C$13*EG387+$F$13*ER387*(1-EU387)</f>
        <v>0</v>
      </c>
      <c r="DH387">
        <f>DG387*DI387</f>
        <v>0</v>
      </c>
      <c r="DI387">
        <f>($B$13*$D$11+$C$13*$D$11+$F$13*((FE387+EW387)/MAX(FE387+EW387+FF387, 0.1)*$I$11+FF387/MAX(FE387+EW387+FF387, 0.1)*$J$11))/($B$13+$C$13+$F$13)</f>
        <v>0</v>
      </c>
      <c r="DJ387">
        <f>($B$13*$K$11+$C$13*$K$11+$F$13*((FE387+EW387)/MAX(FE387+EW387+FF387, 0.1)*$P$11+FF387/MAX(FE387+EW387+FF387, 0.1)*$Q$11))/($B$13+$C$13+$F$13)</f>
        <v>0</v>
      </c>
      <c r="DK387">
        <v>5.36</v>
      </c>
      <c r="DL387">
        <v>0.5</v>
      </c>
      <c r="DM387" t="s">
        <v>438</v>
      </c>
      <c r="DN387">
        <v>2</v>
      </c>
      <c r="DO387" t="b">
        <v>1</v>
      </c>
      <c r="DP387">
        <v>1759082843.962963</v>
      </c>
      <c r="DQ387">
        <v>1231.913333333333</v>
      </c>
      <c r="DR387">
        <v>1310.169259259259</v>
      </c>
      <c r="DS387">
        <v>23.53862222222222</v>
      </c>
      <c r="DT387">
        <v>16.79854444444445</v>
      </c>
      <c r="DU387">
        <v>1232.03962962963</v>
      </c>
      <c r="DV387">
        <v>23.21167777777778</v>
      </c>
      <c r="DW387">
        <v>500.0797777777778</v>
      </c>
      <c r="DX387">
        <v>90.84437037037036</v>
      </c>
      <c r="DY387">
        <v>0.06673396666666667</v>
      </c>
      <c r="DZ387">
        <v>30.20852592592593</v>
      </c>
      <c r="EA387">
        <v>30.05288518518518</v>
      </c>
      <c r="EB387">
        <v>999.9000000000001</v>
      </c>
      <c r="EC387">
        <v>0</v>
      </c>
      <c r="ED387">
        <v>0</v>
      </c>
      <c r="EE387">
        <v>10018.51777777778</v>
      </c>
      <c r="EF387">
        <v>0</v>
      </c>
      <c r="EG387">
        <v>11.11267037037037</v>
      </c>
      <c r="EH387">
        <v>-78.25542962962963</v>
      </c>
      <c r="EI387">
        <v>1261.608518518519</v>
      </c>
      <c r="EJ387">
        <v>1332.554444444444</v>
      </c>
      <c r="EK387">
        <v>6.740085555555554</v>
      </c>
      <c r="EL387">
        <v>1310.169259259259</v>
      </c>
      <c r="EM387">
        <v>16.79854444444445</v>
      </c>
      <c r="EN387">
        <v>2.138352222222222</v>
      </c>
      <c r="EO387">
        <v>1.526052962962963</v>
      </c>
      <c r="EP387">
        <v>18.50777777777778</v>
      </c>
      <c r="EQ387">
        <v>13.23158888888889</v>
      </c>
      <c r="ER387">
        <v>2000.003703703704</v>
      </c>
      <c r="ES387">
        <v>0.9800034444444443</v>
      </c>
      <c r="ET387">
        <v>0.01999684444444444</v>
      </c>
      <c r="EU387">
        <v>0</v>
      </c>
      <c r="EV387">
        <v>1003.253703703704</v>
      </c>
      <c r="EW387">
        <v>5.00078</v>
      </c>
      <c r="EX387">
        <v>19416.84814814815</v>
      </c>
      <c r="EY387">
        <v>16379.68148148148</v>
      </c>
      <c r="EZ387">
        <v>39.28192592592592</v>
      </c>
      <c r="FA387">
        <v>40.09466666666667</v>
      </c>
      <c r="FB387">
        <v>39.384</v>
      </c>
      <c r="FC387">
        <v>39.83774074074073</v>
      </c>
      <c r="FD387">
        <v>40.35833333333333</v>
      </c>
      <c r="FE387">
        <v>1955.113703703704</v>
      </c>
      <c r="FF387">
        <v>39.89000000000001</v>
      </c>
      <c r="FG387">
        <v>0</v>
      </c>
      <c r="FH387">
        <v>1759082843.6</v>
      </c>
      <c r="FI387">
        <v>0</v>
      </c>
      <c r="FJ387">
        <v>1003.2068</v>
      </c>
      <c r="FK387">
        <v>-18.21538464575515</v>
      </c>
      <c r="FL387">
        <v>-338.9538466745846</v>
      </c>
      <c r="FM387">
        <v>19416.12</v>
      </c>
      <c r="FN387">
        <v>15</v>
      </c>
      <c r="FO387">
        <v>0</v>
      </c>
      <c r="FP387" t="s">
        <v>439</v>
      </c>
      <c r="FQ387">
        <v>1746989605.5</v>
      </c>
      <c r="FR387">
        <v>1746989593.5</v>
      </c>
      <c r="FS387">
        <v>0</v>
      </c>
      <c r="FT387">
        <v>-0.274</v>
      </c>
      <c r="FU387">
        <v>-0.002</v>
      </c>
      <c r="FV387">
        <v>2.549</v>
      </c>
      <c r="FW387">
        <v>0.129</v>
      </c>
      <c r="FX387">
        <v>420</v>
      </c>
      <c r="FY387">
        <v>17</v>
      </c>
      <c r="FZ387">
        <v>0.02</v>
      </c>
      <c r="GA387">
        <v>0.04</v>
      </c>
      <c r="GB387">
        <v>-78.18859999999999</v>
      </c>
      <c r="GC387">
        <v>-1.147551219512051</v>
      </c>
      <c r="GD387">
        <v>0.1376013971586056</v>
      </c>
      <c r="GE387">
        <v>0</v>
      </c>
      <c r="GF387">
        <v>1004.239411764706</v>
      </c>
      <c r="GG387">
        <v>-18.60626432227911</v>
      </c>
      <c r="GH387">
        <v>1.837690272143857</v>
      </c>
      <c r="GI387">
        <v>0</v>
      </c>
      <c r="GJ387">
        <v>6.80193325</v>
      </c>
      <c r="GK387">
        <v>-1.165266979362115</v>
      </c>
      <c r="GL387">
        <v>0.1123368533115357</v>
      </c>
      <c r="GM387">
        <v>0</v>
      </c>
      <c r="GN387">
        <v>0</v>
      </c>
      <c r="GO387">
        <v>3</v>
      </c>
      <c r="GP387" t="s">
        <v>458</v>
      </c>
      <c r="GQ387">
        <v>3.10113</v>
      </c>
      <c r="GR387">
        <v>2.72476</v>
      </c>
      <c r="GS387">
        <v>0.186191</v>
      </c>
      <c r="GT387">
        <v>0.193094</v>
      </c>
      <c r="GU387">
        <v>0.106653</v>
      </c>
      <c r="GV387">
        <v>0.0856851</v>
      </c>
      <c r="GW387">
        <v>21267.8</v>
      </c>
      <c r="GX387">
        <v>19174.6</v>
      </c>
      <c r="GY387">
        <v>26696.4</v>
      </c>
      <c r="GZ387">
        <v>23984.6</v>
      </c>
      <c r="HA387">
        <v>38168.6</v>
      </c>
      <c r="HB387">
        <v>32442.7</v>
      </c>
      <c r="HC387">
        <v>46615.4</v>
      </c>
      <c r="HD387">
        <v>37959.3</v>
      </c>
      <c r="HE387">
        <v>1.87512</v>
      </c>
      <c r="HF387">
        <v>1.866</v>
      </c>
      <c r="HG387">
        <v>0.07551910000000001</v>
      </c>
      <c r="HH387">
        <v>0</v>
      </c>
      <c r="HI387">
        <v>28.8308</v>
      </c>
      <c r="HJ387">
        <v>999.9</v>
      </c>
      <c r="HK387">
        <v>39.2</v>
      </c>
      <c r="HL387">
        <v>31.7</v>
      </c>
      <c r="HM387">
        <v>20.2567</v>
      </c>
      <c r="HN387">
        <v>60.9637</v>
      </c>
      <c r="HO387">
        <v>22.472</v>
      </c>
      <c r="HP387">
        <v>1</v>
      </c>
      <c r="HQ387">
        <v>0.114339</v>
      </c>
      <c r="HR387">
        <v>0.0168219</v>
      </c>
      <c r="HS387">
        <v>20.2804</v>
      </c>
      <c r="HT387">
        <v>5.20995</v>
      </c>
      <c r="HU387">
        <v>11.9797</v>
      </c>
      <c r="HV387">
        <v>4.9626</v>
      </c>
      <c r="HW387">
        <v>3.274</v>
      </c>
      <c r="HX387">
        <v>9999</v>
      </c>
      <c r="HY387">
        <v>9999</v>
      </c>
      <c r="HZ387">
        <v>9999</v>
      </c>
      <c r="IA387">
        <v>33.7</v>
      </c>
      <c r="IB387">
        <v>1.86399</v>
      </c>
      <c r="IC387">
        <v>1.8601</v>
      </c>
      <c r="ID387">
        <v>1.85838</v>
      </c>
      <c r="IE387">
        <v>1.85975</v>
      </c>
      <c r="IF387">
        <v>1.85989</v>
      </c>
      <c r="IG387">
        <v>1.85837</v>
      </c>
      <c r="IH387">
        <v>1.85745</v>
      </c>
      <c r="II387">
        <v>1.85242</v>
      </c>
      <c r="IJ387">
        <v>0</v>
      </c>
      <c r="IK387">
        <v>0</v>
      </c>
      <c r="IL387">
        <v>0</v>
      </c>
      <c r="IM387">
        <v>0</v>
      </c>
      <c r="IN387" t="s">
        <v>441</v>
      </c>
      <c r="IO387" t="s">
        <v>442</v>
      </c>
      <c r="IP387" t="s">
        <v>443</v>
      </c>
      <c r="IQ387" t="s">
        <v>443</v>
      </c>
      <c r="IR387" t="s">
        <v>443</v>
      </c>
      <c r="IS387" t="s">
        <v>443</v>
      </c>
      <c r="IT387">
        <v>0</v>
      </c>
      <c r="IU387">
        <v>100</v>
      </c>
      <c r="IV387">
        <v>100</v>
      </c>
      <c r="IW387">
        <v>-0.1</v>
      </c>
      <c r="IX387">
        <v>0.3264</v>
      </c>
      <c r="IY387">
        <v>-0.819046093373875</v>
      </c>
      <c r="IZ387">
        <v>-0.0008311593448893811</v>
      </c>
      <c r="JA387">
        <v>1.768286430498992E-06</v>
      </c>
      <c r="JB387">
        <v>-5.176383660599935E-10</v>
      </c>
      <c r="JC387">
        <v>0.01793090377665582</v>
      </c>
      <c r="JD387">
        <v>0.002652576625932546</v>
      </c>
      <c r="JE387">
        <v>0.0004569377311329863</v>
      </c>
      <c r="JF387">
        <v>1.003524486243527E-07</v>
      </c>
      <c r="JG387">
        <v>2</v>
      </c>
      <c r="JH387">
        <v>1975</v>
      </c>
      <c r="JI387">
        <v>1</v>
      </c>
      <c r="JJ387">
        <v>26</v>
      </c>
      <c r="JK387">
        <v>201554.1</v>
      </c>
      <c r="JL387">
        <v>201554.3</v>
      </c>
      <c r="JM387">
        <v>2.90771</v>
      </c>
      <c r="JN387">
        <v>2.64526</v>
      </c>
      <c r="JO387">
        <v>1.49658</v>
      </c>
      <c r="JP387">
        <v>2.34497</v>
      </c>
      <c r="JQ387">
        <v>1.54907</v>
      </c>
      <c r="JR387">
        <v>2.40479</v>
      </c>
      <c r="JS387">
        <v>35.8477</v>
      </c>
      <c r="JT387">
        <v>24.1751</v>
      </c>
      <c r="JU387">
        <v>18</v>
      </c>
      <c r="JV387">
        <v>484.552</v>
      </c>
      <c r="JW387">
        <v>493.653</v>
      </c>
      <c r="JX387">
        <v>28.6885</v>
      </c>
      <c r="JY387">
        <v>28.7651</v>
      </c>
      <c r="JZ387">
        <v>30.0003</v>
      </c>
      <c r="KA387">
        <v>28.9471</v>
      </c>
      <c r="KB387">
        <v>28.9398</v>
      </c>
      <c r="KC387">
        <v>58.3468</v>
      </c>
      <c r="KD387">
        <v>15.0308</v>
      </c>
      <c r="KE387">
        <v>51.6544</v>
      </c>
      <c r="KF387">
        <v>28.6763</v>
      </c>
      <c r="KG387">
        <v>1357.08</v>
      </c>
      <c r="KH387">
        <v>17.0039</v>
      </c>
      <c r="KI387">
        <v>101.923</v>
      </c>
      <c r="KJ387">
        <v>91.5314</v>
      </c>
    </row>
    <row r="388" spans="1:296">
      <c r="A388">
        <v>370</v>
      </c>
      <c r="B388">
        <v>1759082856.5</v>
      </c>
      <c r="C388">
        <v>9773.400000095367</v>
      </c>
      <c r="D388" t="s">
        <v>1186</v>
      </c>
      <c r="E388" t="s">
        <v>1187</v>
      </c>
      <c r="F388">
        <v>5</v>
      </c>
      <c r="G388" t="s">
        <v>1025</v>
      </c>
      <c r="H388">
        <v>1759082848.981482</v>
      </c>
      <c r="I388">
        <f>(J388)/1000</f>
        <v>0</v>
      </c>
      <c r="J388">
        <f>IF(DO388, AM388, AG388)</f>
        <v>0</v>
      </c>
      <c r="K388">
        <f>IF(DO388, AH388, AF388)</f>
        <v>0</v>
      </c>
      <c r="L388">
        <f>DQ388 - IF(AT388&gt;1, K388*DK388*100.0/(AV388), 0)</f>
        <v>0</v>
      </c>
      <c r="M388">
        <f>((S388-I388/2)*L388-K388)/(S388+I388/2)</f>
        <v>0</v>
      </c>
      <c r="N388">
        <f>M388*(DX388+DY388)/1000.0</f>
        <v>0</v>
      </c>
      <c r="O388">
        <f>(DQ388 - IF(AT388&gt;1, K388*DK388*100.0/(AV388), 0))*(DX388+DY388)/1000.0</f>
        <v>0</v>
      </c>
      <c r="P388">
        <f>2.0/((1/R388-1/Q388)+SIGN(R388)*SQRT((1/R388-1/Q388)*(1/R388-1/Q388) + 4*DL388/((DL388+1)*(DL388+1))*(2*1/R388*1/Q388-1/Q388*1/Q388)))</f>
        <v>0</v>
      </c>
      <c r="Q388">
        <f>IF(LEFT(DM388,1)&lt;&gt;"0",IF(LEFT(DM388,1)="1",3.0,DN388),$D$5+$E$5*(EE388*DX388/($K$5*1000))+$F$5*(EE388*DX388/($K$5*1000))*MAX(MIN(DK388,$J$5),$I$5)*MAX(MIN(DK388,$J$5),$I$5)+$G$5*MAX(MIN(DK388,$J$5),$I$5)*(EE388*DX388/($K$5*1000))+$H$5*(EE388*DX388/($K$5*1000))*(EE388*DX388/($K$5*1000)))</f>
        <v>0</v>
      </c>
      <c r="R388">
        <f>I388*(1000-(1000*0.61365*exp(17.502*V388/(240.97+V388))/(DX388+DY388)+DS388)/2)/(1000*0.61365*exp(17.502*V388/(240.97+V388))/(DX388+DY388)-DS388)</f>
        <v>0</v>
      </c>
      <c r="S388">
        <f>1/((DL388+1)/(P388/1.6)+1/(Q388/1.37)) + DL388/((DL388+1)/(P388/1.6) + DL388/(Q388/1.37))</f>
        <v>0</v>
      </c>
      <c r="T388">
        <f>(DG388*DJ388)</f>
        <v>0</v>
      </c>
      <c r="U388">
        <f>(DZ388+(T388+2*0.95*5.67E-8*(((DZ388+$B$9)+273)^4-(DZ388+273)^4)-44100*I388)/(1.84*29.3*Q388+8*0.95*5.67E-8*(DZ388+273)^3))</f>
        <v>0</v>
      </c>
      <c r="V388">
        <f>($C$9*EA388+$D$9*EB388+$E$9*U388)</f>
        <v>0</v>
      </c>
      <c r="W388">
        <f>0.61365*exp(17.502*V388/(240.97+V388))</f>
        <v>0</v>
      </c>
      <c r="X388">
        <f>(Y388/Z388*100)</f>
        <v>0</v>
      </c>
      <c r="Y388">
        <f>DS388*(DX388+DY388)/1000</f>
        <v>0</v>
      </c>
      <c r="Z388">
        <f>0.61365*exp(17.502*DZ388/(240.97+DZ388))</f>
        <v>0</v>
      </c>
      <c r="AA388">
        <f>(W388-DS388*(DX388+DY388)/1000)</f>
        <v>0</v>
      </c>
      <c r="AB388">
        <f>(-I388*44100)</f>
        <v>0</v>
      </c>
      <c r="AC388">
        <f>2*29.3*Q388*0.92*(DZ388-V388)</f>
        <v>0</v>
      </c>
      <c r="AD388">
        <f>2*0.95*5.67E-8*(((DZ388+$B$9)+273)^4-(V388+273)^4)</f>
        <v>0</v>
      </c>
      <c r="AE388">
        <f>T388+AD388+AB388+AC388</f>
        <v>0</v>
      </c>
      <c r="AF388">
        <f>DW388*AT388*(DR388-DQ388*(1000-AT388*DT388)/(1000-AT388*DS388))/(100*DK388)</f>
        <v>0</v>
      </c>
      <c r="AG388">
        <f>1000*DW388*AT388*(DS388-DT388)/(100*DK388*(1000-AT388*DS388))</f>
        <v>0</v>
      </c>
      <c r="AH388">
        <f>(AI388 - AJ388 - DX388*1E3/(8.314*(DZ388+273.15)) * AL388/DW388 * AK388) * DW388/(100*DK388) * (1000 - DT388)/1000</f>
        <v>0</v>
      </c>
      <c r="AI388">
        <v>1364.999169833309</v>
      </c>
      <c r="AJ388">
        <v>1302.681212121212</v>
      </c>
      <c r="AK388">
        <v>3.434630126353396</v>
      </c>
      <c r="AL388">
        <v>65.0844976434511</v>
      </c>
      <c r="AM388">
        <f>(AO388 - AN388 + DX388*1E3/(8.314*(DZ388+273.15)) * AQ388/DW388 * AP388) * DW388/(100*DK388) * 1000/(1000 - AO388)</f>
        <v>0</v>
      </c>
      <c r="AN388">
        <v>16.98175776000001</v>
      </c>
      <c r="AO388">
        <v>23.50486787878788</v>
      </c>
      <c r="AP388">
        <v>-6.646624773079113E-05</v>
      </c>
      <c r="AQ388">
        <v>105.27</v>
      </c>
      <c r="AR388">
        <v>0</v>
      </c>
      <c r="AS388">
        <v>0</v>
      </c>
      <c r="AT388">
        <f>IF(AR388*$H$15&gt;=AV388,1.0,(AV388/(AV388-AR388*$H$15)))</f>
        <v>0</v>
      </c>
      <c r="AU388">
        <f>(AT388-1)*100</f>
        <v>0</v>
      </c>
      <c r="AV388">
        <f>MAX(0,($B$15+$C$15*EE388)/(1+$D$15*EE388)*DX388/(DZ388+273)*$E$15)</f>
        <v>0</v>
      </c>
      <c r="AW388" t="s">
        <v>437</v>
      </c>
      <c r="AX388" t="s">
        <v>437</v>
      </c>
      <c r="AY388">
        <v>0</v>
      </c>
      <c r="AZ388">
        <v>0</v>
      </c>
      <c r="BA388">
        <f>1-AY388/AZ388</f>
        <v>0</v>
      </c>
      <c r="BB388">
        <v>0</v>
      </c>
      <c r="BC388" t="s">
        <v>437</v>
      </c>
      <c r="BD388" t="s">
        <v>437</v>
      </c>
      <c r="BE388">
        <v>0</v>
      </c>
      <c r="BF388">
        <v>0</v>
      </c>
      <c r="BG388">
        <f>1-BE388/BF388</f>
        <v>0</v>
      </c>
      <c r="BH388">
        <v>0.5</v>
      </c>
      <c r="BI388">
        <f>DH388</f>
        <v>0</v>
      </c>
      <c r="BJ388">
        <f>K388</f>
        <v>0</v>
      </c>
      <c r="BK388">
        <f>BG388*BH388*BI388</f>
        <v>0</v>
      </c>
      <c r="BL388">
        <f>(BJ388-BB388)/BI388</f>
        <v>0</v>
      </c>
      <c r="BM388">
        <f>(AZ388-BF388)/BF388</f>
        <v>0</v>
      </c>
      <c r="BN388">
        <f>AY388/(BA388+AY388/BF388)</f>
        <v>0</v>
      </c>
      <c r="BO388" t="s">
        <v>437</v>
      </c>
      <c r="BP388">
        <v>0</v>
      </c>
      <c r="BQ388">
        <f>IF(BP388&lt;&gt;0, BP388, BN388)</f>
        <v>0</v>
      </c>
      <c r="BR388">
        <f>1-BQ388/BF388</f>
        <v>0</v>
      </c>
      <c r="BS388">
        <f>(BF388-BE388)/(BF388-BQ388)</f>
        <v>0</v>
      </c>
      <c r="BT388">
        <f>(AZ388-BF388)/(AZ388-BQ388)</f>
        <v>0</v>
      </c>
      <c r="BU388">
        <f>(BF388-BE388)/(BF388-AY388)</f>
        <v>0</v>
      </c>
      <c r="BV388">
        <f>(AZ388-BF388)/(AZ388-AY388)</f>
        <v>0</v>
      </c>
      <c r="BW388">
        <f>(BS388*BQ388/BE388)</f>
        <v>0</v>
      </c>
      <c r="BX388">
        <f>(1-BW388)</f>
        <v>0</v>
      </c>
      <c r="DG388">
        <f>$B$13*EF388+$C$13*EG388+$F$13*ER388*(1-EU388)</f>
        <v>0</v>
      </c>
      <c r="DH388">
        <f>DG388*DI388</f>
        <v>0</v>
      </c>
      <c r="DI388">
        <f>($B$13*$D$11+$C$13*$D$11+$F$13*((FE388+EW388)/MAX(FE388+EW388+FF388, 0.1)*$I$11+FF388/MAX(FE388+EW388+FF388, 0.1)*$J$11))/($B$13+$C$13+$F$13)</f>
        <v>0</v>
      </c>
      <c r="DJ388">
        <f>($B$13*$K$11+$C$13*$K$11+$F$13*((FE388+EW388)/MAX(FE388+EW388+FF388, 0.1)*$P$11+FF388/MAX(FE388+EW388+FF388, 0.1)*$Q$11))/($B$13+$C$13+$F$13)</f>
        <v>0</v>
      </c>
      <c r="DK388">
        <v>5.36</v>
      </c>
      <c r="DL388">
        <v>0.5</v>
      </c>
      <c r="DM388" t="s">
        <v>438</v>
      </c>
      <c r="DN388">
        <v>2</v>
      </c>
      <c r="DO388" t="b">
        <v>1</v>
      </c>
      <c r="DP388">
        <v>1759082848.981482</v>
      </c>
      <c r="DQ388">
        <v>1248.635555555556</v>
      </c>
      <c r="DR388">
        <v>1326.99</v>
      </c>
      <c r="DS388">
        <v>23.52335555555556</v>
      </c>
      <c r="DT388">
        <v>16.88426666666667</v>
      </c>
      <c r="DU388">
        <v>1248.742592592593</v>
      </c>
      <c r="DV388">
        <v>23.19677777777778</v>
      </c>
      <c r="DW388">
        <v>500.014037037037</v>
      </c>
      <c r="DX388">
        <v>90.84485185185186</v>
      </c>
      <c r="DY388">
        <v>0.06682797777777778</v>
      </c>
      <c r="DZ388">
        <v>30.19577777777777</v>
      </c>
      <c r="EA388">
        <v>30.05444074074074</v>
      </c>
      <c r="EB388">
        <v>999.9000000000001</v>
      </c>
      <c r="EC388">
        <v>0</v>
      </c>
      <c r="ED388">
        <v>0</v>
      </c>
      <c r="EE388">
        <v>10012.2937037037</v>
      </c>
      <c r="EF388">
        <v>0</v>
      </c>
      <c r="EG388">
        <v>11.11464074074074</v>
      </c>
      <c r="EH388">
        <v>-78.35382222222223</v>
      </c>
      <c r="EI388">
        <v>1278.714444444445</v>
      </c>
      <c r="EJ388">
        <v>1349.78037037037</v>
      </c>
      <c r="EK388">
        <v>6.639103703703704</v>
      </c>
      <c r="EL388">
        <v>1326.99</v>
      </c>
      <c r="EM388">
        <v>16.88426666666667</v>
      </c>
      <c r="EN388">
        <v>2.136977407407408</v>
      </c>
      <c r="EO388">
        <v>1.533848148148148</v>
      </c>
      <c r="EP388">
        <v>18.4975074074074</v>
      </c>
      <c r="EQ388">
        <v>13.30968148148148</v>
      </c>
      <c r="ER388">
        <v>2000.01</v>
      </c>
      <c r="ES388">
        <v>0.9800036666666665</v>
      </c>
      <c r="ET388">
        <v>0.01999661111111111</v>
      </c>
      <c r="EU388">
        <v>0</v>
      </c>
      <c r="EV388">
        <v>1001.749518518518</v>
      </c>
      <c r="EW388">
        <v>5.00078</v>
      </c>
      <c r="EX388">
        <v>19388.29259259259</v>
      </c>
      <c r="EY388">
        <v>16379.73703703704</v>
      </c>
      <c r="EZ388">
        <v>39.33059259259259</v>
      </c>
      <c r="FA388">
        <v>40.11092592592592</v>
      </c>
      <c r="FB388">
        <v>39.34007407407407</v>
      </c>
      <c r="FC388">
        <v>39.88862962962962</v>
      </c>
      <c r="FD388">
        <v>40.33992592592592</v>
      </c>
      <c r="FE388">
        <v>1955.12</v>
      </c>
      <c r="FF388">
        <v>39.89000000000001</v>
      </c>
      <c r="FG388">
        <v>0</v>
      </c>
      <c r="FH388">
        <v>1759082849</v>
      </c>
      <c r="FI388">
        <v>0</v>
      </c>
      <c r="FJ388">
        <v>1001.712115384615</v>
      </c>
      <c r="FK388">
        <v>-16.83278630576357</v>
      </c>
      <c r="FL388">
        <v>-341.2717944351857</v>
      </c>
      <c r="FM388">
        <v>19386.98461538462</v>
      </c>
      <c r="FN388">
        <v>15</v>
      </c>
      <c r="FO388">
        <v>0</v>
      </c>
      <c r="FP388" t="s">
        <v>439</v>
      </c>
      <c r="FQ388">
        <v>1746989605.5</v>
      </c>
      <c r="FR388">
        <v>1746989593.5</v>
      </c>
      <c r="FS388">
        <v>0</v>
      </c>
      <c r="FT388">
        <v>-0.274</v>
      </c>
      <c r="FU388">
        <v>-0.002</v>
      </c>
      <c r="FV388">
        <v>2.549</v>
      </c>
      <c r="FW388">
        <v>0.129</v>
      </c>
      <c r="FX388">
        <v>420</v>
      </c>
      <c r="FY388">
        <v>17</v>
      </c>
      <c r="FZ388">
        <v>0.02</v>
      </c>
      <c r="GA388">
        <v>0.04</v>
      </c>
      <c r="GB388">
        <v>-78.2784</v>
      </c>
      <c r="GC388">
        <v>-1.036655909943542</v>
      </c>
      <c r="GD388">
        <v>0.130559053688361</v>
      </c>
      <c r="GE388">
        <v>0</v>
      </c>
      <c r="GF388">
        <v>1002.811176470588</v>
      </c>
      <c r="GG388">
        <v>-17.9147440815098</v>
      </c>
      <c r="GH388">
        <v>1.771064426877867</v>
      </c>
      <c r="GI388">
        <v>0</v>
      </c>
      <c r="GJ388">
        <v>6.703413499999999</v>
      </c>
      <c r="GK388">
        <v>-1.227390393996266</v>
      </c>
      <c r="GL388">
        <v>0.1182015256997556</v>
      </c>
      <c r="GM388">
        <v>0</v>
      </c>
      <c r="GN388">
        <v>0</v>
      </c>
      <c r="GO388">
        <v>3</v>
      </c>
      <c r="GP388" t="s">
        <v>458</v>
      </c>
      <c r="GQ388">
        <v>3.1012</v>
      </c>
      <c r="GR388">
        <v>2.72533</v>
      </c>
      <c r="GS388">
        <v>0.1877</v>
      </c>
      <c r="GT388">
        <v>0.194578</v>
      </c>
      <c r="GU388">
        <v>0.106612</v>
      </c>
      <c r="GV388">
        <v>0.0858709</v>
      </c>
      <c r="GW388">
        <v>21228.2</v>
      </c>
      <c r="GX388">
        <v>19139.4</v>
      </c>
      <c r="GY388">
        <v>26696.2</v>
      </c>
      <c r="GZ388">
        <v>23984.6</v>
      </c>
      <c r="HA388">
        <v>38170.5</v>
      </c>
      <c r="HB388">
        <v>32436.3</v>
      </c>
      <c r="HC388">
        <v>46615.3</v>
      </c>
      <c r="HD388">
        <v>37959.3</v>
      </c>
      <c r="HE388">
        <v>1.87505</v>
      </c>
      <c r="HF388">
        <v>1.86605</v>
      </c>
      <c r="HG388">
        <v>0.07449840000000001</v>
      </c>
      <c r="HH388">
        <v>0</v>
      </c>
      <c r="HI388">
        <v>28.8317</v>
      </c>
      <c r="HJ388">
        <v>999.9</v>
      </c>
      <c r="HK388">
        <v>39.2</v>
      </c>
      <c r="HL388">
        <v>31.7</v>
      </c>
      <c r="HM388">
        <v>20.2571</v>
      </c>
      <c r="HN388">
        <v>61.2137</v>
      </c>
      <c r="HO388">
        <v>22.2877</v>
      </c>
      <c r="HP388">
        <v>1</v>
      </c>
      <c r="HQ388">
        <v>0.11471</v>
      </c>
      <c r="HR388">
        <v>0.057195</v>
      </c>
      <c r="HS388">
        <v>20.281</v>
      </c>
      <c r="HT388">
        <v>5.21235</v>
      </c>
      <c r="HU388">
        <v>11.9798</v>
      </c>
      <c r="HV388">
        <v>4.9634</v>
      </c>
      <c r="HW388">
        <v>3.27433</v>
      </c>
      <c r="HX388">
        <v>9999</v>
      </c>
      <c r="HY388">
        <v>9999</v>
      </c>
      <c r="HZ388">
        <v>9999</v>
      </c>
      <c r="IA388">
        <v>33.7</v>
      </c>
      <c r="IB388">
        <v>1.86398</v>
      </c>
      <c r="IC388">
        <v>1.86009</v>
      </c>
      <c r="ID388">
        <v>1.85838</v>
      </c>
      <c r="IE388">
        <v>1.85975</v>
      </c>
      <c r="IF388">
        <v>1.85989</v>
      </c>
      <c r="IG388">
        <v>1.85837</v>
      </c>
      <c r="IH388">
        <v>1.85745</v>
      </c>
      <c r="II388">
        <v>1.85242</v>
      </c>
      <c r="IJ388">
        <v>0</v>
      </c>
      <c r="IK388">
        <v>0</v>
      </c>
      <c r="IL388">
        <v>0</v>
      </c>
      <c r="IM388">
        <v>0</v>
      </c>
      <c r="IN388" t="s">
        <v>441</v>
      </c>
      <c r="IO388" t="s">
        <v>442</v>
      </c>
      <c r="IP388" t="s">
        <v>443</v>
      </c>
      <c r="IQ388" t="s">
        <v>443</v>
      </c>
      <c r="IR388" t="s">
        <v>443</v>
      </c>
      <c r="IS388" t="s">
        <v>443</v>
      </c>
      <c r="IT388">
        <v>0</v>
      </c>
      <c r="IU388">
        <v>100</v>
      </c>
      <c r="IV388">
        <v>100</v>
      </c>
      <c r="IW388">
        <v>-0.08</v>
      </c>
      <c r="IX388">
        <v>0.3261</v>
      </c>
      <c r="IY388">
        <v>-0.819046093373875</v>
      </c>
      <c r="IZ388">
        <v>-0.0008311593448893811</v>
      </c>
      <c r="JA388">
        <v>1.768286430498992E-06</v>
      </c>
      <c r="JB388">
        <v>-5.176383660599935E-10</v>
      </c>
      <c r="JC388">
        <v>0.01793090377665582</v>
      </c>
      <c r="JD388">
        <v>0.002652576625932546</v>
      </c>
      <c r="JE388">
        <v>0.0004569377311329863</v>
      </c>
      <c r="JF388">
        <v>1.003524486243527E-07</v>
      </c>
      <c r="JG388">
        <v>2</v>
      </c>
      <c r="JH388">
        <v>1975</v>
      </c>
      <c r="JI388">
        <v>1</v>
      </c>
      <c r="JJ388">
        <v>26</v>
      </c>
      <c r="JK388">
        <v>201554.2</v>
      </c>
      <c r="JL388">
        <v>201554.4</v>
      </c>
      <c r="JM388">
        <v>2.93579</v>
      </c>
      <c r="JN388">
        <v>2.61108</v>
      </c>
      <c r="JO388">
        <v>1.49658</v>
      </c>
      <c r="JP388">
        <v>2.34497</v>
      </c>
      <c r="JQ388">
        <v>1.54907</v>
      </c>
      <c r="JR388">
        <v>2.43164</v>
      </c>
      <c r="JS388">
        <v>35.8477</v>
      </c>
      <c r="JT388">
        <v>24.1751</v>
      </c>
      <c r="JU388">
        <v>18</v>
      </c>
      <c r="JV388">
        <v>484.532</v>
      </c>
      <c r="JW388">
        <v>493.704</v>
      </c>
      <c r="JX388">
        <v>28.6307</v>
      </c>
      <c r="JY388">
        <v>28.7692</v>
      </c>
      <c r="JZ388">
        <v>30.0004</v>
      </c>
      <c r="KA388">
        <v>28.9502</v>
      </c>
      <c r="KB388">
        <v>28.942</v>
      </c>
      <c r="KC388">
        <v>58.8938</v>
      </c>
      <c r="KD388">
        <v>15.0308</v>
      </c>
      <c r="KE388">
        <v>51.6544</v>
      </c>
      <c r="KF388">
        <v>28.6211</v>
      </c>
      <c r="KG388">
        <v>1370.47</v>
      </c>
      <c r="KH388">
        <v>17.0707</v>
      </c>
      <c r="KI388">
        <v>101.922</v>
      </c>
      <c r="KJ388">
        <v>91.5314</v>
      </c>
    </row>
    <row r="389" spans="1:296">
      <c r="A389">
        <v>371</v>
      </c>
      <c r="B389">
        <v>1759082861.5</v>
      </c>
      <c r="C389">
        <v>9778.400000095367</v>
      </c>
      <c r="D389" t="s">
        <v>1188</v>
      </c>
      <c r="E389" t="s">
        <v>1189</v>
      </c>
      <c r="F389">
        <v>5</v>
      </c>
      <c r="G389" t="s">
        <v>1025</v>
      </c>
      <c r="H389">
        <v>1759082854</v>
      </c>
      <c r="I389">
        <f>(J389)/1000</f>
        <v>0</v>
      </c>
      <c r="J389">
        <f>IF(DO389, AM389, AG389)</f>
        <v>0</v>
      </c>
      <c r="K389">
        <f>IF(DO389, AH389, AF389)</f>
        <v>0</v>
      </c>
      <c r="L389">
        <f>DQ389 - IF(AT389&gt;1, K389*DK389*100.0/(AV389), 0)</f>
        <v>0</v>
      </c>
      <c r="M389">
        <f>((S389-I389/2)*L389-K389)/(S389+I389/2)</f>
        <v>0</v>
      </c>
      <c r="N389">
        <f>M389*(DX389+DY389)/1000.0</f>
        <v>0</v>
      </c>
      <c r="O389">
        <f>(DQ389 - IF(AT389&gt;1, K389*DK389*100.0/(AV389), 0))*(DX389+DY389)/1000.0</f>
        <v>0</v>
      </c>
      <c r="P389">
        <f>2.0/((1/R389-1/Q389)+SIGN(R389)*SQRT((1/R389-1/Q389)*(1/R389-1/Q389) + 4*DL389/((DL389+1)*(DL389+1))*(2*1/R389*1/Q389-1/Q389*1/Q389)))</f>
        <v>0</v>
      </c>
      <c r="Q389">
        <f>IF(LEFT(DM389,1)&lt;&gt;"0",IF(LEFT(DM389,1)="1",3.0,DN389),$D$5+$E$5*(EE389*DX389/($K$5*1000))+$F$5*(EE389*DX389/($K$5*1000))*MAX(MIN(DK389,$J$5),$I$5)*MAX(MIN(DK389,$J$5),$I$5)+$G$5*MAX(MIN(DK389,$J$5),$I$5)*(EE389*DX389/($K$5*1000))+$H$5*(EE389*DX389/($K$5*1000))*(EE389*DX389/($K$5*1000)))</f>
        <v>0</v>
      </c>
      <c r="R389">
        <f>I389*(1000-(1000*0.61365*exp(17.502*V389/(240.97+V389))/(DX389+DY389)+DS389)/2)/(1000*0.61365*exp(17.502*V389/(240.97+V389))/(DX389+DY389)-DS389)</f>
        <v>0</v>
      </c>
      <c r="S389">
        <f>1/((DL389+1)/(P389/1.6)+1/(Q389/1.37)) + DL389/((DL389+1)/(P389/1.6) + DL389/(Q389/1.37))</f>
        <v>0</v>
      </c>
      <c r="T389">
        <f>(DG389*DJ389)</f>
        <v>0</v>
      </c>
      <c r="U389">
        <f>(DZ389+(T389+2*0.95*5.67E-8*(((DZ389+$B$9)+273)^4-(DZ389+273)^4)-44100*I389)/(1.84*29.3*Q389+8*0.95*5.67E-8*(DZ389+273)^3))</f>
        <v>0</v>
      </c>
      <c r="V389">
        <f>($C$9*EA389+$D$9*EB389+$E$9*U389)</f>
        <v>0</v>
      </c>
      <c r="W389">
        <f>0.61365*exp(17.502*V389/(240.97+V389))</f>
        <v>0</v>
      </c>
      <c r="X389">
        <f>(Y389/Z389*100)</f>
        <v>0</v>
      </c>
      <c r="Y389">
        <f>DS389*(DX389+DY389)/1000</f>
        <v>0</v>
      </c>
      <c r="Z389">
        <f>0.61365*exp(17.502*DZ389/(240.97+DZ389))</f>
        <v>0</v>
      </c>
      <c r="AA389">
        <f>(W389-DS389*(DX389+DY389)/1000)</f>
        <v>0</v>
      </c>
      <c r="AB389">
        <f>(-I389*44100)</f>
        <v>0</v>
      </c>
      <c r="AC389">
        <f>2*29.3*Q389*0.92*(DZ389-V389)</f>
        <v>0</v>
      </c>
      <c r="AD389">
        <f>2*0.95*5.67E-8*(((DZ389+$B$9)+273)^4-(V389+273)^4)</f>
        <v>0</v>
      </c>
      <c r="AE389">
        <f>T389+AD389+AB389+AC389</f>
        <v>0</v>
      </c>
      <c r="AF389">
        <f>DW389*AT389*(DR389-DQ389*(1000-AT389*DT389)/(1000-AT389*DS389))/(100*DK389)</f>
        <v>0</v>
      </c>
      <c r="AG389">
        <f>1000*DW389*AT389*(DS389-DT389)/(100*DK389*(1000-AT389*DS389))</f>
        <v>0</v>
      </c>
      <c r="AH389">
        <f>(AI389 - AJ389 - DX389*1E3/(8.314*(DZ389+273.15)) * AL389/DW389 * AK389) * DW389/(100*DK389) * (1000 - DT389)/1000</f>
        <v>0</v>
      </c>
      <c r="AI389">
        <v>1382.281645161999</v>
      </c>
      <c r="AJ389">
        <v>1319.722181818182</v>
      </c>
      <c r="AK389">
        <v>3.40750750104992</v>
      </c>
      <c r="AL389">
        <v>65.0844976434511</v>
      </c>
      <c r="AM389">
        <f>(AO389 - AN389 + DX389*1E3/(8.314*(DZ389+273.15)) * AQ389/DW389 * AP389) * DW389/(100*DK389) * 1000/(1000 - AO389)</f>
        <v>0</v>
      </c>
      <c r="AN389">
        <v>16.99486021333333</v>
      </c>
      <c r="AO389">
        <v>23.45997333333332</v>
      </c>
      <c r="AP389">
        <v>-0.01042295238095947</v>
      </c>
      <c r="AQ389">
        <v>105.27</v>
      </c>
      <c r="AR389">
        <v>0</v>
      </c>
      <c r="AS389">
        <v>0</v>
      </c>
      <c r="AT389">
        <f>IF(AR389*$H$15&gt;=AV389,1.0,(AV389/(AV389-AR389*$H$15)))</f>
        <v>0</v>
      </c>
      <c r="AU389">
        <f>(AT389-1)*100</f>
        <v>0</v>
      </c>
      <c r="AV389">
        <f>MAX(0,($B$15+$C$15*EE389)/(1+$D$15*EE389)*DX389/(DZ389+273)*$E$15)</f>
        <v>0</v>
      </c>
      <c r="AW389" t="s">
        <v>437</v>
      </c>
      <c r="AX389" t="s">
        <v>437</v>
      </c>
      <c r="AY389">
        <v>0</v>
      </c>
      <c r="AZ389">
        <v>0</v>
      </c>
      <c r="BA389">
        <f>1-AY389/AZ389</f>
        <v>0</v>
      </c>
      <c r="BB389">
        <v>0</v>
      </c>
      <c r="BC389" t="s">
        <v>437</v>
      </c>
      <c r="BD389" t="s">
        <v>437</v>
      </c>
      <c r="BE389">
        <v>0</v>
      </c>
      <c r="BF389">
        <v>0</v>
      </c>
      <c r="BG389">
        <f>1-BE389/BF389</f>
        <v>0</v>
      </c>
      <c r="BH389">
        <v>0.5</v>
      </c>
      <c r="BI389">
        <f>DH389</f>
        <v>0</v>
      </c>
      <c r="BJ389">
        <f>K389</f>
        <v>0</v>
      </c>
      <c r="BK389">
        <f>BG389*BH389*BI389</f>
        <v>0</v>
      </c>
      <c r="BL389">
        <f>(BJ389-BB389)/BI389</f>
        <v>0</v>
      </c>
      <c r="BM389">
        <f>(AZ389-BF389)/BF389</f>
        <v>0</v>
      </c>
      <c r="BN389">
        <f>AY389/(BA389+AY389/BF389)</f>
        <v>0</v>
      </c>
      <c r="BO389" t="s">
        <v>437</v>
      </c>
      <c r="BP389">
        <v>0</v>
      </c>
      <c r="BQ389">
        <f>IF(BP389&lt;&gt;0, BP389, BN389)</f>
        <v>0</v>
      </c>
      <c r="BR389">
        <f>1-BQ389/BF389</f>
        <v>0</v>
      </c>
      <c r="BS389">
        <f>(BF389-BE389)/(BF389-BQ389)</f>
        <v>0</v>
      </c>
      <c r="BT389">
        <f>(AZ389-BF389)/(AZ389-BQ389)</f>
        <v>0</v>
      </c>
      <c r="BU389">
        <f>(BF389-BE389)/(BF389-AY389)</f>
        <v>0</v>
      </c>
      <c r="BV389">
        <f>(AZ389-BF389)/(AZ389-AY389)</f>
        <v>0</v>
      </c>
      <c r="BW389">
        <f>(BS389*BQ389/BE389)</f>
        <v>0</v>
      </c>
      <c r="BX389">
        <f>(1-BW389)</f>
        <v>0</v>
      </c>
      <c r="DG389">
        <f>$B$13*EF389+$C$13*EG389+$F$13*ER389*(1-EU389)</f>
        <v>0</v>
      </c>
      <c r="DH389">
        <f>DG389*DI389</f>
        <v>0</v>
      </c>
      <c r="DI389">
        <f>($B$13*$D$11+$C$13*$D$11+$F$13*((FE389+EW389)/MAX(FE389+EW389+FF389, 0.1)*$I$11+FF389/MAX(FE389+EW389+FF389, 0.1)*$J$11))/($B$13+$C$13+$F$13)</f>
        <v>0</v>
      </c>
      <c r="DJ389">
        <f>($B$13*$K$11+$C$13*$K$11+$F$13*((FE389+EW389)/MAX(FE389+EW389+FF389, 0.1)*$P$11+FF389/MAX(FE389+EW389+FF389, 0.1)*$Q$11))/($B$13+$C$13+$F$13)</f>
        <v>0</v>
      </c>
      <c r="DK389">
        <v>5.36</v>
      </c>
      <c r="DL389">
        <v>0.5</v>
      </c>
      <c r="DM389" t="s">
        <v>438</v>
      </c>
      <c r="DN389">
        <v>2</v>
      </c>
      <c r="DO389" t="b">
        <v>1</v>
      </c>
      <c r="DP389">
        <v>1759082854</v>
      </c>
      <c r="DQ389">
        <v>1265.371481481481</v>
      </c>
      <c r="DR389">
        <v>1343.814444444444</v>
      </c>
      <c r="DS389">
        <v>23.50391481481481</v>
      </c>
      <c r="DT389">
        <v>16.9509037037037</v>
      </c>
      <c r="DU389">
        <v>1265.460370370371</v>
      </c>
      <c r="DV389">
        <v>23.17778148148147</v>
      </c>
      <c r="DW389">
        <v>500.0161481481482</v>
      </c>
      <c r="DX389">
        <v>90.84485925925927</v>
      </c>
      <c r="DY389">
        <v>0.06681114444444444</v>
      </c>
      <c r="DZ389">
        <v>30.18062592592593</v>
      </c>
      <c r="EA389">
        <v>30.05193703703704</v>
      </c>
      <c r="EB389">
        <v>999.9000000000001</v>
      </c>
      <c r="EC389">
        <v>0</v>
      </c>
      <c r="ED389">
        <v>0</v>
      </c>
      <c r="EE389">
        <v>10012.17888888889</v>
      </c>
      <c r="EF389">
        <v>0</v>
      </c>
      <c r="EG389">
        <v>11.11464074074074</v>
      </c>
      <c r="EH389">
        <v>-78.44241481481482</v>
      </c>
      <c r="EI389">
        <v>1295.829259259259</v>
      </c>
      <c r="EJ389">
        <v>1366.987037037037</v>
      </c>
      <c r="EK389">
        <v>6.553015925925926</v>
      </c>
      <c r="EL389">
        <v>1343.814444444444</v>
      </c>
      <c r="EM389">
        <v>16.9509037037037</v>
      </c>
      <c r="EN389">
        <v>2.13521</v>
      </c>
      <c r="EO389">
        <v>1.539901481481482</v>
      </c>
      <c r="EP389">
        <v>18.4843</v>
      </c>
      <c r="EQ389">
        <v>13.37017037037037</v>
      </c>
      <c r="ER389">
        <v>2000.004814814815</v>
      </c>
      <c r="ES389">
        <v>0.9800037777777776</v>
      </c>
      <c r="ET389">
        <v>0.01999649259259259</v>
      </c>
      <c r="EU389">
        <v>0</v>
      </c>
      <c r="EV389">
        <v>1000.320555555556</v>
      </c>
      <c r="EW389">
        <v>5.00078</v>
      </c>
      <c r="EX389">
        <v>19359.91851851852</v>
      </c>
      <c r="EY389">
        <v>16379.6962962963</v>
      </c>
      <c r="EZ389">
        <v>39.377</v>
      </c>
      <c r="FA389">
        <v>40.12944444444444</v>
      </c>
      <c r="FB389">
        <v>39.36322222222222</v>
      </c>
      <c r="FC389">
        <v>39.91185185185185</v>
      </c>
      <c r="FD389">
        <v>40.34003703703704</v>
      </c>
      <c r="FE389">
        <v>1955.114814814815</v>
      </c>
      <c r="FF389">
        <v>39.89000000000001</v>
      </c>
      <c r="FG389">
        <v>0</v>
      </c>
      <c r="FH389">
        <v>1759082853.8</v>
      </c>
      <c r="FI389">
        <v>0</v>
      </c>
      <c r="FJ389">
        <v>1000.325923076923</v>
      </c>
      <c r="FK389">
        <v>-17.43965814635799</v>
      </c>
      <c r="FL389">
        <v>-340.6529916614865</v>
      </c>
      <c r="FM389">
        <v>19360.01153846154</v>
      </c>
      <c r="FN389">
        <v>15</v>
      </c>
      <c r="FO389">
        <v>0</v>
      </c>
      <c r="FP389" t="s">
        <v>439</v>
      </c>
      <c r="FQ389">
        <v>1746989605.5</v>
      </c>
      <c r="FR389">
        <v>1746989593.5</v>
      </c>
      <c r="FS389">
        <v>0</v>
      </c>
      <c r="FT389">
        <v>-0.274</v>
      </c>
      <c r="FU389">
        <v>-0.002</v>
      </c>
      <c r="FV389">
        <v>2.549</v>
      </c>
      <c r="FW389">
        <v>0.129</v>
      </c>
      <c r="FX389">
        <v>420</v>
      </c>
      <c r="FY389">
        <v>17</v>
      </c>
      <c r="FZ389">
        <v>0.02</v>
      </c>
      <c r="GA389">
        <v>0.04</v>
      </c>
      <c r="GB389">
        <v>-78.40147750000001</v>
      </c>
      <c r="GC389">
        <v>-1.240204502814115</v>
      </c>
      <c r="GD389">
        <v>0.1498220953122409</v>
      </c>
      <c r="GE389">
        <v>0</v>
      </c>
      <c r="GF389">
        <v>1001.351352941177</v>
      </c>
      <c r="GG389">
        <v>-17.3361344661091</v>
      </c>
      <c r="GH389">
        <v>1.712756445072804</v>
      </c>
      <c r="GI389">
        <v>0</v>
      </c>
      <c r="GJ389">
        <v>6.613542249999999</v>
      </c>
      <c r="GK389">
        <v>-1.066870581613505</v>
      </c>
      <c r="GL389">
        <v>0.1038634284406089</v>
      </c>
      <c r="GM389">
        <v>0</v>
      </c>
      <c r="GN389">
        <v>0</v>
      </c>
      <c r="GO389">
        <v>3</v>
      </c>
      <c r="GP389" t="s">
        <v>458</v>
      </c>
      <c r="GQ389">
        <v>3.10173</v>
      </c>
      <c r="GR389">
        <v>2.7248</v>
      </c>
      <c r="GS389">
        <v>0.189197</v>
      </c>
      <c r="GT389">
        <v>0.196029</v>
      </c>
      <c r="GU389">
        <v>0.106463</v>
      </c>
      <c r="GV389">
        <v>0.08593199999999999</v>
      </c>
      <c r="GW389">
        <v>21188.9</v>
      </c>
      <c r="GX389">
        <v>19104.7</v>
      </c>
      <c r="GY389">
        <v>26696</v>
      </c>
      <c r="GZ389">
        <v>23984.4</v>
      </c>
      <c r="HA389">
        <v>38176.5</v>
      </c>
      <c r="HB389">
        <v>32433.8</v>
      </c>
      <c r="HC389">
        <v>46614.6</v>
      </c>
      <c r="HD389">
        <v>37958.8</v>
      </c>
      <c r="HE389">
        <v>1.87608</v>
      </c>
      <c r="HF389">
        <v>1.86528</v>
      </c>
      <c r="HG389">
        <v>0.0741743</v>
      </c>
      <c r="HH389">
        <v>0</v>
      </c>
      <c r="HI389">
        <v>28.8332</v>
      </c>
      <c r="HJ389">
        <v>999.9</v>
      </c>
      <c r="HK389">
        <v>39.2</v>
      </c>
      <c r="HL389">
        <v>31.7</v>
      </c>
      <c r="HM389">
        <v>20.259</v>
      </c>
      <c r="HN389">
        <v>61.1037</v>
      </c>
      <c r="HO389">
        <v>22.3357</v>
      </c>
      <c r="HP389">
        <v>1</v>
      </c>
      <c r="HQ389">
        <v>0.115071</v>
      </c>
      <c r="HR389">
        <v>0.08515250000000001</v>
      </c>
      <c r="HS389">
        <v>20.2812</v>
      </c>
      <c r="HT389">
        <v>5.2125</v>
      </c>
      <c r="HU389">
        <v>11.98</v>
      </c>
      <c r="HV389">
        <v>4.9633</v>
      </c>
      <c r="HW389">
        <v>3.27445</v>
      </c>
      <c r="HX389">
        <v>9999</v>
      </c>
      <c r="HY389">
        <v>9999</v>
      </c>
      <c r="HZ389">
        <v>9999</v>
      </c>
      <c r="IA389">
        <v>33.7</v>
      </c>
      <c r="IB389">
        <v>1.86397</v>
      </c>
      <c r="IC389">
        <v>1.86008</v>
      </c>
      <c r="ID389">
        <v>1.85837</v>
      </c>
      <c r="IE389">
        <v>1.85975</v>
      </c>
      <c r="IF389">
        <v>1.85989</v>
      </c>
      <c r="IG389">
        <v>1.85837</v>
      </c>
      <c r="IH389">
        <v>1.85745</v>
      </c>
      <c r="II389">
        <v>1.85242</v>
      </c>
      <c r="IJ389">
        <v>0</v>
      </c>
      <c r="IK389">
        <v>0</v>
      </c>
      <c r="IL389">
        <v>0</v>
      </c>
      <c r="IM389">
        <v>0</v>
      </c>
      <c r="IN389" t="s">
        <v>441</v>
      </c>
      <c r="IO389" t="s">
        <v>442</v>
      </c>
      <c r="IP389" t="s">
        <v>443</v>
      </c>
      <c r="IQ389" t="s">
        <v>443</v>
      </c>
      <c r="IR389" t="s">
        <v>443</v>
      </c>
      <c r="IS389" t="s">
        <v>443</v>
      </c>
      <c r="IT389">
        <v>0</v>
      </c>
      <c r="IU389">
        <v>100</v>
      </c>
      <c r="IV389">
        <v>100</v>
      </c>
      <c r="IW389">
        <v>-0.06</v>
      </c>
      <c r="IX389">
        <v>0.325</v>
      </c>
      <c r="IY389">
        <v>-0.819046093373875</v>
      </c>
      <c r="IZ389">
        <v>-0.0008311593448893811</v>
      </c>
      <c r="JA389">
        <v>1.768286430498992E-06</v>
      </c>
      <c r="JB389">
        <v>-5.176383660599935E-10</v>
      </c>
      <c r="JC389">
        <v>0.01793090377665582</v>
      </c>
      <c r="JD389">
        <v>0.002652576625932546</v>
      </c>
      <c r="JE389">
        <v>0.0004569377311329863</v>
      </c>
      <c r="JF389">
        <v>1.003524486243527E-07</v>
      </c>
      <c r="JG389">
        <v>2</v>
      </c>
      <c r="JH389">
        <v>1975</v>
      </c>
      <c r="JI389">
        <v>1</v>
      </c>
      <c r="JJ389">
        <v>26</v>
      </c>
      <c r="JK389">
        <v>201554.3</v>
      </c>
      <c r="JL389">
        <v>201554.5</v>
      </c>
      <c r="JM389">
        <v>2.96021</v>
      </c>
      <c r="JN389">
        <v>2.60132</v>
      </c>
      <c r="JO389">
        <v>1.49658</v>
      </c>
      <c r="JP389">
        <v>2.34497</v>
      </c>
      <c r="JQ389">
        <v>1.54907</v>
      </c>
      <c r="JR389">
        <v>2.44141</v>
      </c>
      <c r="JS389">
        <v>35.8477</v>
      </c>
      <c r="JT389">
        <v>24.1751</v>
      </c>
      <c r="JU389">
        <v>18</v>
      </c>
      <c r="JV389">
        <v>485.149</v>
      </c>
      <c r="JW389">
        <v>493.213</v>
      </c>
      <c r="JX389">
        <v>28.578</v>
      </c>
      <c r="JY389">
        <v>28.7731</v>
      </c>
      <c r="JZ389">
        <v>30.0004</v>
      </c>
      <c r="KA389">
        <v>28.9527</v>
      </c>
      <c r="KB389">
        <v>28.9445</v>
      </c>
      <c r="KC389">
        <v>59.5028</v>
      </c>
      <c r="KD389">
        <v>14.4456</v>
      </c>
      <c r="KE389">
        <v>51.6544</v>
      </c>
      <c r="KF389">
        <v>28.5691</v>
      </c>
      <c r="KG389">
        <v>1390.53</v>
      </c>
      <c r="KH389">
        <v>17.1806</v>
      </c>
      <c r="KI389">
        <v>101.921</v>
      </c>
      <c r="KJ389">
        <v>91.5304</v>
      </c>
    </row>
    <row r="390" spans="1:296">
      <c r="A390">
        <v>372</v>
      </c>
      <c r="B390">
        <v>1759082866.5</v>
      </c>
      <c r="C390">
        <v>9783.400000095367</v>
      </c>
      <c r="D390" t="s">
        <v>1190</v>
      </c>
      <c r="E390" t="s">
        <v>1191</v>
      </c>
      <c r="F390">
        <v>5</v>
      </c>
      <c r="G390" t="s">
        <v>1025</v>
      </c>
      <c r="H390">
        <v>1759082858.714286</v>
      </c>
      <c r="I390">
        <f>(J390)/1000</f>
        <v>0</v>
      </c>
      <c r="J390">
        <f>IF(DO390, AM390, AG390)</f>
        <v>0</v>
      </c>
      <c r="K390">
        <f>IF(DO390, AH390, AF390)</f>
        <v>0</v>
      </c>
      <c r="L390">
        <f>DQ390 - IF(AT390&gt;1, K390*DK390*100.0/(AV390), 0)</f>
        <v>0</v>
      </c>
      <c r="M390">
        <f>((S390-I390/2)*L390-K390)/(S390+I390/2)</f>
        <v>0</v>
      </c>
      <c r="N390">
        <f>M390*(DX390+DY390)/1000.0</f>
        <v>0</v>
      </c>
      <c r="O390">
        <f>(DQ390 - IF(AT390&gt;1, K390*DK390*100.0/(AV390), 0))*(DX390+DY390)/1000.0</f>
        <v>0</v>
      </c>
      <c r="P390">
        <f>2.0/((1/R390-1/Q390)+SIGN(R390)*SQRT((1/R390-1/Q390)*(1/R390-1/Q390) + 4*DL390/((DL390+1)*(DL390+1))*(2*1/R390*1/Q390-1/Q390*1/Q390)))</f>
        <v>0</v>
      </c>
      <c r="Q390">
        <f>IF(LEFT(DM390,1)&lt;&gt;"0",IF(LEFT(DM390,1)="1",3.0,DN390),$D$5+$E$5*(EE390*DX390/($K$5*1000))+$F$5*(EE390*DX390/($K$5*1000))*MAX(MIN(DK390,$J$5),$I$5)*MAX(MIN(DK390,$J$5),$I$5)+$G$5*MAX(MIN(DK390,$J$5),$I$5)*(EE390*DX390/($K$5*1000))+$H$5*(EE390*DX390/($K$5*1000))*(EE390*DX390/($K$5*1000)))</f>
        <v>0</v>
      </c>
      <c r="R390">
        <f>I390*(1000-(1000*0.61365*exp(17.502*V390/(240.97+V390))/(DX390+DY390)+DS390)/2)/(1000*0.61365*exp(17.502*V390/(240.97+V390))/(DX390+DY390)-DS390)</f>
        <v>0</v>
      </c>
      <c r="S390">
        <f>1/((DL390+1)/(P390/1.6)+1/(Q390/1.37)) + DL390/((DL390+1)/(P390/1.6) + DL390/(Q390/1.37))</f>
        <v>0</v>
      </c>
      <c r="T390">
        <f>(DG390*DJ390)</f>
        <v>0</v>
      </c>
      <c r="U390">
        <f>(DZ390+(T390+2*0.95*5.67E-8*(((DZ390+$B$9)+273)^4-(DZ390+273)^4)-44100*I390)/(1.84*29.3*Q390+8*0.95*5.67E-8*(DZ390+273)^3))</f>
        <v>0</v>
      </c>
      <c r="V390">
        <f>($C$9*EA390+$D$9*EB390+$E$9*U390)</f>
        <v>0</v>
      </c>
      <c r="W390">
        <f>0.61365*exp(17.502*V390/(240.97+V390))</f>
        <v>0</v>
      </c>
      <c r="X390">
        <f>(Y390/Z390*100)</f>
        <v>0</v>
      </c>
      <c r="Y390">
        <f>DS390*(DX390+DY390)/1000</f>
        <v>0</v>
      </c>
      <c r="Z390">
        <f>0.61365*exp(17.502*DZ390/(240.97+DZ390))</f>
        <v>0</v>
      </c>
      <c r="AA390">
        <f>(W390-DS390*(DX390+DY390)/1000)</f>
        <v>0</v>
      </c>
      <c r="AB390">
        <f>(-I390*44100)</f>
        <v>0</v>
      </c>
      <c r="AC390">
        <f>2*29.3*Q390*0.92*(DZ390-V390)</f>
        <v>0</v>
      </c>
      <c r="AD390">
        <f>2*0.95*5.67E-8*(((DZ390+$B$9)+273)^4-(V390+273)^4)</f>
        <v>0</v>
      </c>
      <c r="AE390">
        <f>T390+AD390+AB390+AC390</f>
        <v>0</v>
      </c>
      <c r="AF390">
        <f>DW390*AT390*(DR390-DQ390*(1000-AT390*DT390)/(1000-AT390*DS390))/(100*DK390)</f>
        <v>0</v>
      </c>
      <c r="AG390">
        <f>1000*DW390*AT390*(DS390-DT390)/(100*DK390*(1000-AT390*DS390))</f>
        <v>0</v>
      </c>
      <c r="AH390">
        <f>(AI390 - AJ390 - DX390*1E3/(8.314*(DZ390+273.15)) * AL390/DW390 * AK390) * DW390/(100*DK390) * (1000 - DT390)/1000</f>
        <v>0</v>
      </c>
      <c r="AI390">
        <v>1399.282166381041</v>
      </c>
      <c r="AJ390">
        <v>1336.737575757576</v>
      </c>
      <c r="AK390">
        <v>3.389283992246193</v>
      </c>
      <c r="AL390">
        <v>65.0844976434511</v>
      </c>
      <c r="AM390">
        <f>(AO390 - AN390 + DX390*1E3/(8.314*(DZ390+273.15)) * AQ390/DW390 * AP390) * DW390/(100*DK390) * 1000/(1000 - AO390)</f>
        <v>0</v>
      </c>
      <c r="AN390">
        <v>17.06393037333333</v>
      </c>
      <c r="AO390">
        <v>23.4059296969697</v>
      </c>
      <c r="AP390">
        <v>-0.00969806060606263</v>
      </c>
      <c r="AQ390">
        <v>105.27</v>
      </c>
      <c r="AR390">
        <v>0</v>
      </c>
      <c r="AS390">
        <v>0</v>
      </c>
      <c r="AT390">
        <f>IF(AR390*$H$15&gt;=AV390,1.0,(AV390/(AV390-AR390*$H$15)))</f>
        <v>0</v>
      </c>
      <c r="AU390">
        <f>(AT390-1)*100</f>
        <v>0</v>
      </c>
      <c r="AV390">
        <f>MAX(0,($B$15+$C$15*EE390)/(1+$D$15*EE390)*DX390/(DZ390+273)*$E$15)</f>
        <v>0</v>
      </c>
      <c r="AW390" t="s">
        <v>437</v>
      </c>
      <c r="AX390" t="s">
        <v>437</v>
      </c>
      <c r="AY390">
        <v>0</v>
      </c>
      <c r="AZ390">
        <v>0</v>
      </c>
      <c r="BA390">
        <f>1-AY390/AZ390</f>
        <v>0</v>
      </c>
      <c r="BB390">
        <v>0</v>
      </c>
      <c r="BC390" t="s">
        <v>437</v>
      </c>
      <c r="BD390" t="s">
        <v>437</v>
      </c>
      <c r="BE390">
        <v>0</v>
      </c>
      <c r="BF390">
        <v>0</v>
      </c>
      <c r="BG390">
        <f>1-BE390/BF390</f>
        <v>0</v>
      </c>
      <c r="BH390">
        <v>0.5</v>
      </c>
      <c r="BI390">
        <f>DH390</f>
        <v>0</v>
      </c>
      <c r="BJ390">
        <f>K390</f>
        <v>0</v>
      </c>
      <c r="BK390">
        <f>BG390*BH390*BI390</f>
        <v>0</v>
      </c>
      <c r="BL390">
        <f>(BJ390-BB390)/BI390</f>
        <v>0</v>
      </c>
      <c r="BM390">
        <f>(AZ390-BF390)/BF390</f>
        <v>0</v>
      </c>
      <c r="BN390">
        <f>AY390/(BA390+AY390/BF390)</f>
        <v>0</v>
      </c>
      <c r="BO390" t="s">
        <v>437</v>
      </c>
      <c r="BP390">
        <v>0</v>
      </c>
      <c r="BQ390">
        <f>IF(BP390&lt;&gt;0, BP390, BN390)</f>
        <v>0</v>
      </c>
      <c r="BR390">
        <f>1-BQ390/BF390</f>
        <v>0</v>
      </c>
      <c r="BS390">
        <f>(BF390-BE390)/(BF390-BQ390)</f>
        <v>0</v>
      </c>
      <c r="BT390">
        <f>(AZ390-BF390)/(AZ390-BQ390)</f>
        <v>0</v>
      </c>
      <c r="BU390">
        <f>(BF390-BE390)/(BF390-AY390)</f>
        <v>0</v>
      </c>
      <c r="BV390">
        <f>(AZ390-BF390)/(AZ390-AY390)</f>
        <v>0</v>
      </c>
      <c r="BW390">
        <f>(BS390*BQ390/BE390)</f>
        <v>0</v>
      </c>
      <c r="BX390">
        <f>(1-BW390)</f>
        <v>0</v>
      </c>
      <c r="DG390">
        <f>$B$13*EF390+$C$13*EG390+$F$13*ER390*(1-EU390)</f>
        <v>0</v>
      </c>
      <c r="DH390">
        <f>DG390*DI390</f>
        <v>0</v>
      </c>
      <c r="DI390">
        <f>($B$13*$D$11+$C$13*$D$11+$F$13*((FE390+EW390)/MAX(FE390+EW390+FF390, 0.1)*$I$11+FF390/MAX(FE390+EW390+FF390, 0.1)*$J$11))/($B$13+$C$13+$F$13)</f>
        <v>0</v>
      </c>
      <c r="DJ390">
        <f>($B$13*$K$11+$C$13*$K$11+$F$13*((FE390+EW390)/MAX(FE390+EW390+FF390, 0.1)*$P$11+FF390/MAX(FE390+EW390+FF390, 0.1)*$Q$11))/($B$13+$C$13+$F$13)</f>
        <v>0</v>
      </c>
      <c r="DK390">
        <v>5.36</v>
      </c>
      <c r="DL390">
        <v>0.5</v>
      </c>
      <c r="DM390" t="s">
        <v>438</v>
      </c>
      <c r="DN390">
        <v>2</v>
      </c>
      <c r="DO390" t="b">
        <v>1</v>
      </c>
      <c r="DP390">
        <v>1759082858.714286</v>
      </c>
      <c r="DQ390">
        <v>1281.126785714285</v>
      </c>
      <c r="DR390">
        <v>1359.645714285714</v>
      </c>
      <c r="DS390">
        <v>23.47360357142856</v>
      </c>
      <c r="DT390">
        <v>17.00205714285714</v>
      </c>
      <c r="DU390">
        <v>1281.196428571429</v>
      </c>
      <c r="DV390">
        <v>23.14817142857143</v>
      </c>
      <c r="DW390">
        <v>500.0367142857143</v>
      </c>
      <c r="DX390">
        <v>90.84446071428572</v>
      </c>
      <c r="DY390">
        <v>0.06691288214285715</v>
      </c>
      <c r="DZ390">
        <v>30.16569642857143</v>
      </c>
      <c r="EA390">
        <v>30.04940357142857</v>
      </c>
      <c r="EB390">
        <v>999.9000000000002</v>
      </c>
      <c r="EC390">
        <v>0</v>
      </c>
      <c r="ED390">
        <v>0</v>
      </c>
      <c r="EE390">
        <v>10008.19642857143</v>
      </c>
      <c r="EF390">
        <v>0</v>
      </c>
      <c r="EG390">
        <v>11.11314285714286</v>
      </c>
      <c r="EH390">
        <v>-78.51886785714284</v>
      </c>
      <c r="EI390">
        <v>1311.922857142857</v>
      </c>
      <c r="EJ390">
        <v>1383.1625</v>
      </c>
      <c r="EK390">
        <v>6.471550357142857</v>
      </c>
      <c r="EL390">
        <v>1359.645714285714</v>
      </c>
      <c r="EM390">
        <v>17.00205714285714</v>
      </c>
      <c r="EN390">
        <v>2.1324475</v>
      </c>
      <c r="EO390">
        <v>1.544541785714286</v>
      </c>
      <c r="EP390">
        <v>18.46361785714286</v>
      </c>
      <c r="EQ390">
        <v>13.41634285714285</v>
      </c>
      <c r="ER390">
        <v>1999.998928571429</v>
      </c>
      <c r="ES390">
        <v>0.980003857142857</v>
      </c>
      <c r="ET390">
        <v>0.01999640357142857</v>
      </c>
      <c r="EU390">
        <v>0</v>
      </c>
      <c r="EV390">
        <v>998.9446071428571</v>
      </c>
      <c r="EW390">
        <v>5.00078</v>
      </c>
      <c r="EX390">
        <v>19333.30357142857</v>
      </c>
      <c r="EY390">
        <v>16379.64642857143</v>
      </c>
      <c r="EZ390">
        <v>39.40375</v>
      </c>
      <c r="FA390">
        <v>40.136</v>
      </c>
      <c r="FB390">
        <v>39.38142857142856</v>
      </c>
      <c r="FC390">
        <v>39.92614285714286</v>
      </c>
      <c r="FD390">
        <v>40.41049999999999</v>
      </c>
      <c r="FE390">
        <v>1955.108928571429</v>
      </c>
      <c r="FF390">
        <v>39.89000000000001</v>
      </c>
      <c r="FG390">
        <v>0</v>
      </c>
      <c r="FH390">
        <v>1759082858.6</v>
      </c>
      <c r="FI390">
        <v>0</v>
      </c>
      <c r="FJ390">
        <v>998.9109615384615</v>
      </c>
      <c r="FK390">
        <v>-18.31449574227741</v>
      </c>
      <c r="FL390">
        <v>-335.6478633007591</v>
      </c>
      <c r="FM390">
        <v>19332.88846153846</v>
      </c>
      <c r="FN390">
        <v>15</v>
      </c>
      <c r="FO390">
        <v>0</v>
      </c>
      <c r="FP390" t="s">
        <v>439</v>
      </c>
      <c r="FQ390">
        <v>1746989605.5</v>
      </c>
      <c r="FR390">
        <v>1746989593.5</v>
      </c>
      <c r="FS390">
        <v>0</v>
      </c>
      <c r="FT390">
        <v>-0.274</v>
      </c>
      <c r="FU390">
        <v>-0.002</v>
      </c>
      <c r="FV390">
        <v>2.549</v>
      </c>
      <c r="FW390">
        <v>0.129</v>
      </c>
      <c r="FX390">
        <v>420</v>
      </c>
      <c r="FY390">
        <v>17</v>
      </c>
      <c r="FZ390">
        <v>0.02</v>
      </c>
      <c r="GA390">
        <v>0.04</v>
      </c>
      <c r="GB390">
        <v>-78.46124634146341</v>
      </c>
      <c r="GC390">
        <v>-1.096258536585512</v>
      </c>
      <c r="GD390">
        <v>0.1388206126143202</v>
      </c>
      <c r="GE390">
        <v>0</v>
      </c>
      <c r="GF390">
        <v>999.7815882352942</v>
      </c>
      <c r="GG390">
        <v>-17.81167304238478</v>
      </c>
      <c r="GH390">
        <v>1.761193013400254</v>
      </c>
      <c r="GI390">
        <v>0</v>
      </c>
      <c r="GJ390">
        <v>6.518381951219512</v>
      </c>
      <c r="GK390">
        <v>-0.9999246689895426</v>
      </c>
      <c r="GL390">
        <v>0.1000774502809166</v>
      </c>
      <c r="GM390">
        <v>0</v>
      </c>
      <c r="GN390">
        <v>0</v>
      </c>
      <c r="GO390">
        <v>3</v>
      </c>
      <c r="GP390" t="s">
        <v>458</v>
      </c>
      <c r="GQ390">
        <v>3.10177</v>
      </c>
      <c r="GR390">
        <v>2.72465</v>
      </c>
      <c r="GS390">
        <v>0.190678</v>
      </c>
      <c r="GT390">
        <v>0.197461</v>
      </c>
      <c r="GU390">
        <v>0.106298</v>
      </c>
      <c r="GV390">
        <v>0.0863319</v>
      </c>
      <c r="GW390">
        <v>21150.2</v>
      </c>
      <c r="GX390">
        <v>19070.5</v>
      </c>
      <c r="GY390">
        <v>26695.9</v>
      </c>
      <c r="GZ390">
        <v>23984.2</v>
      </c>
      <c r="HA390">
        <v>38183.6</v>
      </c>
      <c r="HB390">
        <v>32419.4</v>
      </c>
      <c r="HC390">
        <v>46614.3</v>
      </c>
      <c r="HD390">
        <v>37958.4</v>
      </c>
      <c r="HE390">
        <v>1.87563</v>
      </c>
      <c r="HF390">
        <v>1.86572</v>
      </c>
      <c r="HG390">
        <v>0.0745133</v>
      </c>
      <c r="HH390">
        <v>0</v>
      </c>
      <c r="HI390">
        <v>28.8311</v>
      </c>
      <c r="HJ390">
        <v>999.9</v>
      </c>
      <c r="HK390">
        <v>39.2</v>
      </c>
      <c r="HL390">
        <v>31.7</v>
      </c>
      <c r="HM390">
        <v>20.2573</v>
      </c>
      <c r="HN390">
        <v>60.4537</v>
      </c>
      <c r="HO390">
        <v>21.9912</v>
      </c>
      <c r="HP390">
        <v>1</v>
      </c>
      <c r="HQ390">
        <v>0.115335</v>
      </c>
      <c r="HR390">
        <v>0.094439</v>
      </c>
      <c r="HS390">
        <v>20.2812</v>
      </c>
      <c r="HT390">
        <v>5.2131</v>
      </c>
      <c r="HU390">
        <v>11.98</v>
      </c>
      <c r="HV390">
        <v>4.9634</v>
      </c>
      <c r="HW390">
        <v>3.27453</v>
      </c>
      <c r="HX390">
        <v>9999</v>
      </c>
      <c r="HY390">
        <v>9999</v>
      </c>
      <c r="HZ390">
        <v>9999</v>
      </c>
      <c r="IA390">
        <v>33.7</v>
      </c>
      <c r="IB390">
        <v>1.86397</v>
      </c>
      <c r="IC390">
        <v>1.86015</v>
      </c>
      <c r="ID390">
        <v>1.85838</v>
      </c>
      <c r="IE390">
        <v>1.85975</v>
      </c>
      <c r="IF390">
        <v>1.85989</v>
      </c>
      <c r="IG390">
        <v>1.85838</v>
      </c>
      <c r="IH390">
        <v>1.85745</v>
      </c>
      <c r="II390">
        <v>1.85242</v>
      </c>
      <c r="IJ390">
        <v>0</v>
      </c>
      <c r="IK390">
        <v>0</v>
      </c>
      <c r="IL390">
        <v>0</v>
      </c>
      <c r="IM390">
        <v>0</v>
      </c>
      <c r="IN390" t="s">
        <v>441</v>
      </c>
      <c r="IO390" t="s">
        <v>442</v>
      </c>
      <c r="IP390" t="s">
        <v>443</v>
      </c>
      <c r="IQ390" t="s">
        <v>443</v>
      </c>
      <c r="IR390" t="s">
        <v>443</v>
      </c>
      <c r="IS390" t="s">
        <v>443</v>
      </c>
      <c r="IT390">
        <v>0</v>
      </c>
      <c r="IU390">
        <v>100</v>
      </c>
      <c r="IV390">
        <v>100</v>
      </c>
      <c r="IW390">
        <v>-0.04</v>
      </c>
      <c r="IX390">
        <v>0.3238</v>
      </c>
      <c r="IY390">
        <v>-0.819046093373875</v>
      </c>
      <c r="IZ390">
        <v>-0.0008311593448893811</v>
      </c>
      <c r="JA390">
        <v>1.768286430498992E-06</v>
      </c>
      <c r="JB390">
        <v>-5.176383660599935E-10</v>
      </c>
      <c r="JC390">
        <v>0.01793090377665582</v>
      </c>
      <c r="JD390">
        <v>0.002652576625932546</v>
      </c>
      <c r="JE390">
        <v>0.0004569377311329863</v>
      </c>
      <c r="JF390">
        <v>1.003524486243527E-07</v>
      </c>
      <c r="JG390">
        <v>2</v>
      </c>
      <c r="JH390">
        <v>1975</v>
      </c>
      <c r="JI390">
        <v>1</v>
      </c>
      <c r="JJ390">
        <v>26</v>
      </c>
      <c r="JK390">
        <v>201554.4</v>
      </c>
      <c r="JL390">
        <v>201554.5</v>
      </c>
      <c r="JM390">
        <v>2.99316</v>
      </c>
      <c r="JN390">
        <v>2.6123</v>
      </c>
      <c r="JO390">
        <v>1.49658</v>
      </c>
      <c r="JP390">
        <v>2.34497</v>
      </c>
      <c r="JQ390">
        <v>1.54907</v>
      </c>
      <c r="JR390">
        <v>2.41089</v>
      </c>
      <c r="JS390">
        <v>35.8477</v>
      </c>
      <c r="JT390">
        <v>24.1751</v>
      </c>
      <c r="JU390">
        <v>18</v>
      </c>
      <c r="JV390">
        <v>484.905</v>
      </c>
      <c r="JW390">
        <v>493.533</v>
      </c>
      <c r="JX390">
        <v>28.5269</v>
      </c>
      <c r="JY390">
        <v>28.7774</v>
      </c>
      <c r="JZ390">
        <v>30.0005</v>
      </c>
      <c r="KA390">
        <v>28.9551</v>
      </c>
      <c r="KB390">
        <v>28.9472</v>
      </c>
      <c r="KC390">
        <v>60.0526</v>
      </c>
      <c r="KD390">
        <v>14.1469</v>
      </c>
      <c r="KE390">
        <v>51.6544</v>
      </c>
      <c r="KF390">
        <v>28.5226</v>
      </c>
      <c r="KG390">
        <v>1403.89</v>
      </c>
      <c r="KH390">
        <v>17.2958</v>
      </c>
      <c r="KI390">
        <v>101.921</v>
      </c>
      <c r="KJ390">
        <v>91.5294</v>
      </c>
    </row>
    <row r="391" spans="1:296">
      <c r="A391">
        <v>373</v>
      </c>
      <c r="B391">
        <v>1759082871.5</v>
      </c>
      <c r="C391">
        <v>9788.400000095367</v>
      </c>
      <c r="D391" t="s">
        <v>1192</v>
      </c>
      <c r="E391" t="s">
        <v>1193</v>
      </c>
      <c r="F391">
        <v>5</v>
      </c>
      <c r="G391" t="s">
        <v>1025</v>
      </c>
      <c r="H391">
        <v>1759082864</v>
      </c>
      <c r="I391">
        <f>(J391)/1000</f>
        <v>0</v>
      </c>
      <c r="J391">
        <f>IF(DO391, AM391, AG391)</f>
        <v>0</v>
      </c>
      <c r="K391">
        <f>IF(DO391, AH391, AF391)</f>
        <v>0</v>
      </c>
      <c r="L391">
        <f>DQ391 - IF(AT391&gt;1, K391*DK391*100.0/(AV391), 0)</f>
        <v>0</v>
      </c>
      <c r="M391">
        <f>((S391-I391/2)*L391-K391)/(S391+I391/2)</f>
        <v>0</v>
      </c>
      <c r="N391">
        <f>M391*(DX391+DY391)/1000.0</f>
        <v>0</v>
      </c>
      <c r="O391">
        <f>(DQ391 - IF(AT391&gt;1, K391*DK391*100.0/(AV391), 0))*(DX391+DY391)/1000.0</f>
        <v>0</v>
      </c>
      <c r="P391">
        <f>2.0/((1/R391-1/Q391)+SIGN(R391)*SQRT((1/R391-1/Q391)*(1/R391-1/Q391) + 4*DL391/((DL391+1)*(DL391+1))*(2*1/R391*1/Q391-1/Q391*1/Q391)))</f>
        <v>0</v>
      </c>
      <c r="Q391">
        <f>IF(LEFT(DM391,1)&lt;&gt;"0",IF(LEFT(DM391,1)="1",3.0,DN391),$D$5+$E$5*(EE391*DX391/($K$5*1000))+$F$5*(EE391*DX391/($K$5*1000))*MAX(MIN(DK391,$J$5),$I$5)*MAX(MIN(DK391,$J$5),$I$5)+$G$5*MAX(MIN(DK391,$J$5),$I$5)*(EE391*DX391/($K$5*1000))+$H$5*(EE391*DX391/($K$5*1000))*(EE391*DX391/($K$5*1000)))</f>
        <v>0</v>
      </c>
      <c r="R391">
        <f>I391*(1000-(1000*0.61365*exp(17.502*V391/(240.97+V391))/(DX391+DY391)+DS391)/2)/(1000*0.61365*exp(17.502*V391/(240.97+V391))/(DX391+DY391)-DS391)</f>
        <v>0</v>
      </c>
      <c r="S391">
        <f>1/((DL391+1)/(P391/1.6)+1/(Q391/1.37)) + DL391/((DL391+1)/(P391/1.6) + DL391/(Q391/1.37))</f>
        <v>0</v>
      </c>
      <c r="T391">
        <f>(DG391*DJ391)</f>
        <v>0</v>
      </c>
      <c r="U391">
        <f>(DZ391+(T391+2*0.95*5.67E-8*(((DZ391+$B$9)+273)^4-(DZ391+273)^4)-44100*I391)/(1.84*29.3*Q391+8*0.95*5.67E-8*(DZ391+273)^3))</f>
        <v>0</v>
      </c>
      <c r="V391">
        <f>($C$9*EA391+$D$9*EB391+$E$9*U391)</f>
        <v>0</v>
      </c>
      <c r="W391">
        <f>0.61365*exp(17.502*V391/(240.97+V391))</f>
        <v>0</v>
      </c>
      <c r="X391">
        <f>(Y391/Z391*100)</f>
        <v>0</v>
      </c>
      <c r="Y391">
        <f>DS391*(DX391+DY391)/1000</f>
        <v>0</v>
      </c>
      <c r="Z391">
        <f>0.61365*exp(17.502*DZ391/(240.97+DZ391))</f>
        <v>0</v>
      </c>
      <c r="AA391">
        <f>(W391-DS391*(DX391+DY391)/1000)</f>
        <v>0</v>
      </c>
      <c r="AB391">
        <f>(-I391*44100)</f>
        <v>0</v>
      </c>
      <c r="AC391">
        <f>2*29.3*Q391*0.92*(DZ391-V391)</f>
        <v>0</v>
      </c>
      <c r="AD391">
        <f>2*0.95*5.67E-8*(((DZ391+$B$9)+273)^4-(V391+273)^4)</f>
        <v>0</v>
      </c>
      <c r="AE391">
        <f>T391+AD391+AB391+AC391</f>
        <v>0</v>
      </c>
      <c r="AF391">
        <f>DW391*AT391*(DR391-DQ391*(1000-AT391*DT391)/(1000-AT391*DS391))/(100*DK391)</f>
        <v>0</v>
      </c>
      <c r="AG391">
        <f>1000*DW391*AT391*(DS391-DT391)/(100*DK391*(1000-AT391*DS391))</f>
        <v>0</v>
      </c>
      <c r="AH391">
        <f>(AI391 - AJ391 - DX391*1E3/(8.314*(DZ391+273.15)) * AL391/DW391 * AK391) * DW391/(100*DK391) * (1000 - DT391)/1000</f>
        <v>0</v>
      </c>
      <c r="AI391">
        <v>1416.466095773269</v>
      </c>
      <c r="AJ391">
        <v>1353.766484848484</v>
      </c>
      <c r="AK391">
        <v>3.401636594603798</v>
      </c>
      <c r="AL391">
        <v>65.0844976434511</v>
      </c>
      <c r="AM391">
        <f>(AO391 - AN391 + DX391*1E3/(8.314*(DZ391+273.15)) * AQ391/DW391 * AP391) * DW391/(100*DK391) * 1000/(1000 - AO391)</f>
        <v>0</v>
      </c>
      <c r="AN391">
        <v>17.19245090666667</v>
      </c>
      <c r="AO391">
        <v>23.38712060606061</v>
      </c>
      <c r="AP391">
        <v>-0.001220942935852463</v>
      </c>
      <c r="AQ391">
        <v>105.27</v>
      </c>
      <c r="AR391">
        <v>0</v>
      </c>
      <c r="AS391">
        <v>0</v>
      </c>
      <c r="AT391">
        <f>IF(AR391*$H$15&gt;=AV391,1.0,(AV391/(AV391-AR391*$H$15)))</f>
        <v>0</v>
      </c>
      <c r="AU391">
        <f>(AT391-1)*100</f>
        <v>0</v>
      </c>
      <c r="AV391">
        <f>MAX(0,($B$15+$C$15*EE391)/(1+$D$15*EE391)*DX391/(DZ391+273)*$E$15)</f>
        <v>0</v>
      </c>
      <c r="AW391" t="s">
        <v>437</v>
      </c>
      <c r="AX391" t="s">
        <v>437</v>
      </c>
      <c r="AY391">
        <v>0</v>
      </c>
      <c r="AZ391">
        <v>0</v>
      </c>
      <c r="BA391">
        <f>1-AY391/AZ391</f>
        <v>0</v>
      </c>
      <c r="BB391">
        <v>0</v>
      </c>
      <c r="BC391" t="s">
        <v>437</v>
      </c>
      <c r="BD391" t="s">
        <v>437</v>
      </c>
      <c r="BE391">
        <v>0</v>
      </c>
      <c r="BF391">
        <v>0</v>
      </c>
      <c r="BG391">
        <f>1-BE391/BF391</f>
        <v>0</v>
      </c>
      <c r="BH391">
        <v>0.5</v>
      </c>
      <c r="BI391">
        <f>DH391</f>
        <v>0</v>
      </c>
      <c r="BJ391">
        <f>K391</f>
        <v>0</v>
      </c>
      <c r="BK391">
        <f>BG391*BH391*BI391</f>
        <v>0</v>
      </c>
      <c r="BL391">
        <f>(BJ391-BB391)/BI391</f>
        <v>0</v>
      </c>
      <c r="BM391">
        <f>(AZ391-BF391)/BF391</f>
        <v>0</v>
      </c>
      <c r="BN391">
        <f>AY391/(BA391+AY391/BF391)</f>
        <v>0</v>
      </c>
      <c r="BO391" t="s">
        <v>437</v>
      </c>
      <c r="BP391">
        <v>0</v>
      </c>
      <c r="BQ391">
        <f>IF(BP391&lt;&gt;0, BP391, BN391)</f>
        <v>0</v>
      </c>
      <c r="BR391">
        <f>1-BQ391/BF391</f>
        <v>0</v>
      </c>
      <c r="BS391">
        <f>(BF391-BE391)/(BF391-BQ391)</f>
        <v>0</v>
      </c>
      <c r="BT391">
        <f>(AZ391-BF391)/(AZ391-BQ391)</f>
        <v>0</v>
      </c>
      <c r="BU391">
        <f>(BF391-BE391)/(BF391-AY391)</f>
        <v>0</v>
      </c>
      <c r="BV391">
        <f>(AZ391-BF391)/(AZ391-AY391)</f>
        <v>0</v>
      </c>
      <c r="BW391">
        <f>(BS391*BQ391/BE391)</f>
        <v>0</v>
      </c>
      <c r="BX391">
        <f>(1-BW391)</f>
        <v>0</v>
      </c>
      <c r="DG391">
        <f>$B$13*EF391+$C$13*EG391+$F$13*ER391*(1-EU391)</f>
        <v>0</v>
      </c>
      <c r="DH391">
        <f>DG391*DI391</f>
        <v>0</v>
      </c>
      <c r="DI391">
        <f>($B$13*$D$11+$C$13*$D$11+$F$13*((FE391+EW391)/MAX(FE391+EW391+FF391, 0.1)*$I$11+FF391/MAX(FE391+EW391+FF391, 0.1)*$J$11))/($B$13+$C$13+$F$13)</f>
        <v>0</v>
      </c>
      <c r="DJ391">
        <f>($B$13*$K$11+$C$13*$K$11+$F$13*((FE391+EW391)/MAX(FE391+EW391+FF391, 0.1)*$P$11+FF391/MAX(FE391+EW391+FF391, 0.1)*$Q$11))/($B$13+$C$13+$F$13)</f>
        <v>0</v>
      </c>
      <c r="DK391">
        <v>5.36</v>
      </c>
      <c r="DL391">
        <v>0.5</v>
      </c>
      <c r="DM391" t="s">
        <v>438</v>
      </c>
      <c r="DN391">
        <v>2</v>
      </c>
      <c r="DO391" t="b">
        <v>1</v>
      </c>
      <c r="DP391">
        <v>1759082864</v>
      </c>
      <c r="DQ391">
        <v>1298.786296296296</v>
      </c>
      <c r="DR391">
        <v>1377.367407407408</v>
      </c>
      <c r="DS391">
        <v>23.43344074074074</v>
      </c>
      <c r="DT391">
        <v>17.07271481481482</v>
      </c>
      <c r="DU391">
        <v>1298.835555555555</v>
      </c>
      <c r="DV391">
        <v>23.10894074074074</v>
      </c>
      <c r="DW391">
        <v>500.0950740740741</v>
      </c>
      <c r="DX391">
        <v>90.84385555555555</v>
      </c>
      <c r="DY391">
        <v>0.06676400370370371</v>
      </c>
      <c r="DZ391">
        <v>30.14859629629629</v>
      </c>
      <c r="EA391">
        <v>30.04375555555556</v>
      </c>
      <c r="EB391">
        <v>999.9000000000001</v>
      </c>
      <c r="EC391">
        <v>0</v>
      </c>
      <c r="ED391">
        <v>0</v>
      </c>
      <c r="EE391">
        <v>9996.322222222221</v>
      </c>
      <c r="EF391">
        <v>0</v>
      </c>
      <c r="EG391">
        <v>11.11492222222222</v>
      </c>
      <c r="EH391">
        <v>-78.58152962962961</v>
      </c>
      <c r="EI391">
        <v>1329.951481481481</v>
      </c>
      <c r="EJ391">
        <v>1401.291851851852</v>
      </c>
      <c r="EK391">
        <v>6.36072851851852</v>
      </c>
      <c r="EL391">
        <v>1377.367407407408</v>
      </c>
      <c r="EM391">
        <v>17.07271481481482</v>
      </c>
      <c r="EN391">
        <v>2.128784074074074</v>
      </c>
      <c r="EO391">
        <v>1.550950740740741</v>
      </c>
      <c r="EP391">
        <v>18.43618888888889</v>
      </c>
      <c r="EQ391">
        <v>13.47977777777778</v>
      </c>
      <c r="ER391">
        <v>1999.974074074074</v>
      </c>
      <c r="ES391">
        <v>0.9800037777777776</v>
      </c>
      <c r="ET391">
        <v>0.01999648148148148</v>
      </c>
      <c r="EU391">
        <v>0</v>
      </c>
      <c r="EV391">
        <v>997.3530000000001</v>
      </c>
      <c r="EW391">
        <v>5.00078</v>
      </c>
      <c r="EX391">
        <v>19303.56296296296</v>
      </c>
      <c r="EY391">
        <v>16379.42962962963</v>
      </c>
      <c r="EZ391">
        <v>39.37944444444444</v>
      </c>
      <c r="FA391">
        <v>40.14107407407408</v>
      </c>
      <c r="FB391">
        <v>39.44877777777778</v>
      </c>
      <c r="FC391">
        <v>39.90262962962962</v>
      </c>
      <c r="FD391">
        <v>40.53214814814815</v>
      </c>
      <c r="FE391">
        <v>1955.084074074075</v>
      </c>
      <c r="FF391">
        <v>39.89000000000001</v>
      </c>
      <c r="FG391">
        <v>0</v>
      </c>
      <c r="FH391">
        <v>1759082864</v>
      </c>
      <c r="FI391">
        <v>0</v>
      </c>
      <c r="FJ391">
        <v>997.1732800000001</v>
      </c>
      <c r="FK391">
        <v>-18.17669229837219</v>
      </c>
      <c r="FL391">
        <v>-338.3230763377386</v>
      </c>
      <c r="FM391">
        <v>19300.892</v>
      </c>
      <c r="FN391">
        <v>15</v>
      </c>
      <c r="FO391">
        <v>0</v>
      </c>
      <c r="FP391" t="s">
        <v>439</v>
      </c>
      <c r="FQ391">
        <v>1746989605.5</v>
      </c>
      <c r="FR391">
        <v>1746989593.5</v>
      </c>
      <c r="FS391">
        <v>0</v>
      </c>
      <c r="FT391">
        <v>-0.274</v>
      </c>
      <c r="FU391">
        <v>-0.002</v>
      </c>
      <c r="FV391">
        <v>2.549</v>
      </c>
      <c r="FW391">
        <v>0.129</v>
      </c>
      <c r="FX391">
        <v>420</v>
      </c>
      <c r="FY391">
        <v>17</v>
      </c>
      <c r="FZ391">
        <v>0.02</v>
      </c>
      <c r="GA391">
        <v>0.04</v>
      </c>
      <c r="GB391">
        <v>-78.51778292682927</v>
      </c>
      <c r="GC391">
        <v>-0.7297630662021418</v>
      </c>
      <c r="GD391">
        <v>0.112732941281465</v>
      </c>
      <c r="GE391">
        <v>0</v>
      </c>
      <c r="GF391">
        <v>998.5299999999999</v>
      </c>
      <c r="GG391">
        <v>-17.92803668504848</v>
      </c>
      <c r="GH391">
        <v>1.775237432338692</v>
      </c>
      <c r="GI391">
        <v>0</v>
      </c>
      <c r="GJ391">
        <v>6.435662195121952</v>
      </c>
      <c r="GK391">
        <v>-1.193534843205578</v>
      </c>
      <c r="GL391">
        <v>0.1212339275243787</v>
      </c>
      <c r="GM391">
        <v>0</v>
      </c>
      <c r="GN391">
        <v>0</v>
      </c>
      <c r="GO391">
        <v>3</v>
      </c>
      <c r="GP391" t="s">
        <v>458</v>
      </c>
      <c r="GQ391">
        <v>3.10113</v>
      </c>
      <c r="GR391">
        <v>2.72468</v>
      </c>
      <c r="GS391">
        <v>0.192145</v>
      </c>
      <c r="GT391">
        <v>0.198895</v>
      </c>
      <c r="GU391">
        <v>0.106239</v>
      </c>
      <c r="GV391">
        <v>0.08672249999999999</v>
      </c>
      <c r="GW391">
        <v>21111.6</v>
      </c>
      <c r="GX391">
        <v>19036.3</v>
      </c>
      <c r="GY391">
        <v>26695.7</v>
      </c>
      <c r="GZ391">
        <v>23984</v>
      </c>
      <c r="HA391">
        <v>38186.2</v>
      </c>
      <c r="HB391">
        <v>32405.5</v>
      </c>
      <c r="HC391">
        <v>46614.1</v>
      </c>
      <c r="HD391">
        <v>37958.3</v>
      </c>
      <c r="HE391">
        <v>1.87455</v>
      </c>
      <c r="HF391">
        <v>1.86668</v>
      </c>
      <c r="HG391">
        <v>0.07433819999999999</v>
      </c>
      <c r="HH391">
        <v>0</v>
      </c>
      <c r="HI391">
        <v>28.8308</v>
      </c>
      <c r="HJ391">
        <v>999.9</v>
      </c>
      <c r="HK391">
        <v>39.2</v>
      </c>
      <c r="HL391">
        <v>31.7</v>
      </c>
      <c r="HM391">
        <v>20.2548</v>
      </c>
      <c r="HN391">
        <v>60.8837</v>
      </c>
      <c r="HO391">
        <v>22.3317</v>
      </c>
      <c r="HP391">
        <v>1</v>
      </c>
      <c r="HQ391">
        <v>0.115681</v>
      </c>
      <c r="HR391">
        <v>0.119363</v>
      </c>
      <c r="HS391">
        <v>20.281</v>
      </c>
      <c r="HT391">
        <v>5.2113</v>
      </c>
      <c r="HU391">
        <v>11.98</v>
      </c>
      <c r="HV391">
        <v>4.96315</v>
      </c>
      <c r="HW391">
        <v>3.27418</v>
      </c>
      <c r="HX391">
        <v>9999</v>
      </c>
      <c r="HY391">
        <v>9999</v>
      </c>
      <c r="HZ391">
        <v>9999</v>
      </c>
      <c r="IA391">
        <v>33.7</v>
      </c>
      <c r="IB391">
        <v>1.86395</v>
      </c>
      <c r="IC391">
        <v>1.86011</v>
      </c>
      <c r="ID391">
        <v>1.85838</v>
      </c>
      <c r="IE391">
        <v>1.85976</v>
      </c>
      <c r="IF391">
        <v>1.85989</v>
      </c>
      <c r="IG391">
        <v>1.85837</v>
      </c>
      <c r="IH391">
        <v>1.85745</v>
      </c>
      <c r="II391">
        <v>1.85242</v>
      </c>
      <c r="IJ391">
        <v>0</v>
      </c>
      <c r="IK391">
        <v>0</v>
      </c>
      <c r="IL391">
        <v>0</v>
      </c>
      <c r="IM391">
        <v>0</v>
      </c>
      <c r="IN391" t="s">
        <v>441</v>
      </c>
      <c r="IO391" t="s">
        <v>442</v>
      </c>
      <c r="IP391" t="s">
        <v>443</v>
      </c>
      <c r="IQ391" t="s">
        <v>443</v>
      </c>
      <c r="IR391" t="s">
        <v>443</v>
      </c>
      <c r="IS391" t="s">
        <v>443</v>
      </c>
      <c r="IT391">
        <v>0</v>
      </c>
      <c r="IU391">
        <v>100</v>
      </c>
      <c r="IV391">
        <v>100</v>
      </c>
      <c r="IW391">
        <v>-0.03</v>
      </c>
      <c r="IX391">
        <v>0.3233</v>
      </c>
      <c r="IY391">
        <v>-0.819046093373875</v>
      </c>
      <c r="IZ391">
        <v>-0.0008311593448893811</v>
      </c>
      <c r="JA391">
        <v>1.768286430498992E-06</v>
      </c>
      <c r="JB391">
        <v>-5.176383660599935E-10</v>
      </c>
      <c r="JC391">
        <v>0.01793090377665582</v>
      </c>
      <c r="JD391">
        <v>0.002652576625932546</v>
      </c>
      <c r="JE391">
        <v>0.0004569377311329863</v>
      </c>
      <c r="JF391">
        <v>1.003524486243527E-07</v>
      </c>
      <c r="JG391">
        <v>2</v>
      </c>
      <c r="JH391">
        <v>1975</v>
      </c>
      <c r="JI391">
        <v>1</v>
      </c>
      <c r="JJ391">
        <v>26</v>
      </c>
      <c r="JK391">
        <v>201554.4</v>
      </c>
      <c r="JL391">
        <v>201554.6</v>
      </c>
      <c r="JM391">
        <v>3.0188</v>
      </c>
      <c r="JN391">
        <v>2.60132</v>
      </c>
      <c r="JO391">
        <v>1.49658</v>
      </c>
      <c r="JP391">
        <v>2.34497</v>
      </c>
      <c r="JQ391">
        <v>1.54907</v>
      </c>
      <c r="JR391">
        <v>2.43774</v>
      </c>
      <c r="JS391">
        <v>35.8477</v>
      </c>
      <c r="JT391">
        <v>24.1751</v>
      </c>
      <c r="JU391">
        <v>18</v>
      </c>
      <c r="JV391">
        <v>484.301</v>
      </c>
      <c r="JW391">
        <v>494.181</v>
      </c>
      <c r="JX391">
        <v>28.4837</v>
      </c>
      <c r="JY391">
        <v>28.7809</v>
      </c>
      <c r="JZ391">
        <v>30.0004</v>
      </c>
      <c r="KA391">
        <v>28.9582</v>
      </c>
      <c r="KB391">
        <v>28.9497</v>
      </c>
      <c r="KC391">
        <v>60.6694</v>
      </c>
      <c r="KD391">
        <v>13.5664</v>
      </c>
      <c r="KE391">
        <v>51.6544</v>
      </c>
      <c r="KF391">
        <v>28.4774</v>
      </c>
      <c r="KG391">
        <v>1423.92</v>
      </c>
      <c r="KH391">
        <v>17.3988</v>
      </c>
      <c r="KI391">
        <v>101.92</v>
      </c>
      <c r="KJ391">
        <v>91.529</v>
      </c>
    </row>
    <row r="392" spans="1:296">
      <c r="A392">
        <v>374</v>
      </c>
      <c r="B392">
        <v>1759082876.5</v>
      </c>
      <c r="C392">
        <v>9793.400000095367</v>
      </c>
      <c r="D392" t="s">
        <v>1194</v>
      </c>
      <c r="E392" t="s">
        <v>1195</v>
      </c>
      <c r="F392">
        <v>5</v>
      </c>
      <c r="G392" t="s">
        <v>1025</v>
      </c>
      <c r="H392">
        <v>1759082868.714286</v>
      </c>
      <c r="I392">
        <f>(J392)/1000</f>
        <v>0</v>
      </c>
      <c r="J392">
        <f>IF(DO392, AM392, AG392)</f>
        <v>0</v>
      </c>
      <c r="K392">
        <f>IF(DO392, AH392, AF392)</f>
        <v>0</v>
      </c>
      <c r="L392">
        <f>DQ392 - IF(AT392&gt;1, K392*DK392*100.0/(AV392), 0)</f>
        <v>0</v>
      </c>
      <c r="M392">
        <f>((S392-I392/2)*L392-K392)/(S392+I392/2)</f>
        <v>0</v>
      </c>
      <c r="N392">
        <f>M392*(DX392+DY392)/1000.0</f>
        <v>0</v>
      </c>
      <c r="O392">
        <f>(DQ392 - IF(AT392&gt;1, K392*DK392*100.0/(AV392), 0))*(DX392+DY392)/1000.0</f>
        <v>0</v>
      </c>
      <c r="P392">
        <f>2.0/((1/R392-1/Q392)+SIGN(R392)*SQRT((1/R392-1/Q392)*(1/R392-1/Q392) + 4*DL392/((DL392+1)*(DL392+1))*(2*1/R392*1/Q392-1/Q392*1/Q392)))</f>
        <v>0</v>
      </c>
      <c r="Q392">
        <f>IF(LEFT(DM392,1)&lt;&gt;"0",IF(LEFT(DM392,1)="1",3.0,DN392),$D$5+$E$5*(EE392*DX392/($K$5*1000))+$F$5*(EE392*DX392/($K$5*1000))*MAX(MIN(DK392,$J$5),$I$5)*MAX(MIN(DK392,$J$5),$I$5)+$G$5*MAX(MIN(DK392,$J$5),$I$5)*(EE392*DX392/($K$5*1000))+$H$5*(EE392*DX392/($K$5*1000))*(EE392*DX392/($K$5*1000)))</f>
        <v>0</v>
      </c>
      <c r="R392">
        <f>I392*(1000-(1000*0.61365*exp(17.502*V392/(240.97+V392))/(DX392+DY392)+DS392)/2)/(1000*0.61365*exp(17.502*V392/(240.97+V392))/(DX392+DY392)-DS392)</f>
        <v>0</v>
      </c>
      <c r="S392">
        <f>1/((DL392+1)/(P392/1.6)+1/(Q392/1.37)) + DL392/((DL392+1)/(P392/1.6) + DL392/(Q392/1.37))</f>
        <v>0</v>
      </c>
      <c r="T392">
        <f>(DG392*DJ392)</f>
        <v>0</v>
      </c>
      <c r="U392">
        <f>(DZ392+(T392+2*0.95*5.67E-8*(((DZ392+$B$9)+273)^4-(DZ392+273)^4)-44100*I392)/(1.84*29.3*Q392+8*0.95*5.67E-8*(DZ392+273)^3))</f>
        <v>0</v>
      </c>
      <c r="V392">
        <f>($C$9*EA392+$D$9*EB392+$E$9*U392)</f>
        <v>0</v>
      </c>
      <c r="W392">
        <f>0.61365*exp(17.502*V392/(240.97+V392))</f>
        <v>0</v>
      </c>
      <c r="X392">
        <f>(Y392/Z392*100)</f>
        <v>0</v>
      </c>
      <c r="Y392">
        <f>DS392*(DX392+DY392)/1000</f>
        <v>0</v>
      </c>
      <c r="Z392">
        <f>0.61365*exp(17.502*DZ392/(240.97+DZ392))</f>
        <v>0</v>
      </c>
      <c r="AA392">
        <f>(W392-DS392*(DX392+DY392)/1000)</f>
        <v>0</v>
      </c>
      <c r="AB392">
        <f>(-I392*44100)</f>
        <v>0</v>
      </c>
      <c r="AC392">
        <f>2*29.3*Q392*0.92*(DZ392-V392)</f>
        <v>0</v>
      </c>
      <c r="AD392">
        <f>2*0.95*5.67E-8*(((DZ392+$B$9)+273)^4-(V392+273)^4)</f>
        <v>0</v>
      </c>
      <c r="AE392">
        <f>T392+AD392+AB392+AC392</f>
        <v>0</v>
      </c>
      <c r="AF392">
        <f>DW392*AT392*(DR392-DQ392*(1000-AT392*DT392)/(1000-AT392*DS392))/(100*DK392)</f>
        <v>0</v>
      </c>
      <c r="AG392">
        <f>1000*DW392*AT392*(DS392-DT392)/(100*DK392*(1000-AT392*DS392))</f>
        <v>0</v>
      </c>
      <c r="AH392">
        <f>(AI392 - AJ392 - DX392*1E3/(8.314*(DZ392+273.15)) * AL392/DW392 * AK392) * DW392/(100*DK392) * (1000 - DT392)/1000</f>
        <v>0</v>
      </c>
      <c r="AI392">
        <v>1433.536006632603</v>
      </c>
      <c r="AJ392">
        <v>1370.810969696969</v>
      </c>
      <c r="AK392">
        <v>3.417782755856483</v>
      </c>
      <c r="AL392">
        <v>65.0844976434511</v>
      </c>
      <c r="AM392">
        <f>(AO392 - AN392 + DX392*1E3/(8.314*(DZ392+273.15)) * AQ392/DW392 * AP392) * DW392/(100*DK392) * 1000/(1000 - AO392)</f>
        <v>0</v>
      </c>
      <c r="AN392">
        <v>17.29775584</v>
      </c>
      <c r="AO392">
        <v>23.37006181818182</v>
      </c>
      <c r="AP392">
        <v>-0.0005272958152957042</v>
      </c>
      <c r="AQ392">
        <v>105.27</v>
      </c>
      <c r="AR392">
        <v>0</v>
      </c>
      <c r="AS392">
        <v>0</v>
      </c>
      <c r="AT392">
        <f>IF(AR392*$H$15&gt;=AV392,1.0,(AV392/(AV392-AR392*$H$15)))</f>
        <v>0</v>
      </c>
      <c r="AU392">
        <f>(AT392-1)*100</f>
        <v>0</v>
      </c>
      <c r="AV392">
        <f>MAX(0,($B$15+$C$15*EE392)/(1+$D$15*EE392)*DX392/(DZ392+273)*$E$15)</f>
        <v>0</v>
      </c>
      <c r="AW392" t="s">
        <v>437</v>
      </c>
      <c r="AX392" t="s">
        <v>437</v>
      </c>
      <c r="AY392">
        <v>0</v>
      </c>
      <c r="AZ392">
        <v>0</v>
      </c>
      <c r="BA392">
        <f>1-AY392/AZ392</f>
        <v>0</v>
      </c>
      <c r="BB392">
        <v>0</v>
      </c>
      <c r="BC392" t="s">
        <v>437</v>
      </c>
      <c r="BD392" t="s">
        <v>437</v>
      </c>
      <c r="BE392">
        <v>0</v>
      </c>
      <c r="BF392">
        <v>0</v>
      </c>
      <c r="BG392">
        <f>1-BE392/BF392</f>
        <v>0</v>
      </c>
      <c r="BH392">
        <v>0.5</v>
      </c>
      <c r="BI392">
        <f>DH392</f>
        <v>0</v>
      </c>
      <c r="BJ392">
        <f>K392</f>
        <v>0</v>
      </c>
      <c r="BK392">
        <f>BG392*BH392*BI392</f>
        <v>0</v>
      </c>
      <c r="BL392">
        <f>(BJ392-BB392)/BI392</f>
        <v>0</v>
      </c>
      <c r="BM392">
        <f>(AZ392-BF392)/BF392</f>
        <v>0</v>
      </c>
      <c r="BN392">
        <f>AY392/(BA392+AY392/BF392)</f>
        <v>0</v>
      </c>
      <c r="BO392" t="s">
        <v>437</v>
      </c>
      <c r="BP392">
        <v>0</v>
      </c>
      <c r="BQ392">
        <f>IF(BP392&lt;&gt;0, BP392, BN392)</f>
        <v>0</v>
      </c>
      <c r="BR392">
        <f>1-BQ392/BF392</f>
        <v>0</v>
      </c>
      <c r="BS392">
        <f>(BF392-BE392)/(BF392-BQ392)</f>
        <v>0</v>
      </c>
      <c r="BT392">
        <f>(AZ392-BF392)/(AZ392-BQ392)</f>
        <v>0</v>
      </c>
      <c r="BU392">
        <f>(BF392-BE392)/(BF392-AY392)</f>
        <v>0</v>
      </c>
      <c r="BV392">
        <f>(AZ392-BF392)/(AZ392-AY392)</f>
        <v>0</v>
      </c>
      <c r="BW392">
        <f>(BS392*BQ392/BE392)</f>
        <v>0</v>
      </c>
      <c r="BX392">
        <f>(1-BW392)</f>
        <v>0</v>
      </c>
      <c r="DG392">
        <f>$B$13*EF392+$C$13*EG392+$F$13*ER392*(1-EU392)</f>
        <v>0</v>
      </c>
      <c r="DH392">
        <f>DG392*DI392</f>
        <v>0</v>
      </c>
      <c r="DI392">
        <f>($B$13*$D$11+$C$13*$D$11+$F$13*((FE392+EW392)/MAX(FE392+EW392+FF392, 0.1)*$I$11+FF392/MAX(FE392+EW392+FF392, 0.1)*$J$11))/($B$13+$C$13+$F$13)</f>
        <v>0</v>
      </c>
      <c r="DJ392">
        <f>($B$13*$K$11+$C$13*$K$11+$F$13*((FE392+EW392)/MAX(FE392+EW392+FF392, 0.1)*$P$11+FF392/MAX(FE392+EW392+FF392, 0.1)*$Q$11))/($B$13+$C$13+$F$13)</f>
        <v>0</v>
      </c>
      <c r="DK392">
        <v>5.36</v>
      </c>
      <c r="DL392">
        <v>0.5</v>
      </c>
      <c r="DM392" t="s">
        <v>438</v>
      </c>
      <c r="DN392">
        <v>2</v>
      </c>
      <c r="DO392" t="b">
        <v>1</v>
      </c>
      <c r="DP392">
        <v>1759082868.714286</v>
      </c>
      <c r="DQ392">
        <v>1314.503214285714</v>
      </c>
      <c r="DR392">
        <v>1393.113928571429</v>
      </c>
      <c r="DS392">
        <v>23.40079285714286</v>
      </c>
      <c r="DT392">
        <v>17.16211785714286</v>
      </c>
      <c r="DU392">
        <v>1314.534285714286</v>
      </c>
      <c r="DV392">
        <v>23.07706785714286</v>
      </c>
      <c r="DW392">
        <v>499.9996428571429</v>
      </c>
      <c r="DX392">
        <v>90.8439607142857</v>
      </c>
      <c r="DY392">
        <v>0.06683944999999999</v>
      </c>
      <c r="DZ392">
        <v>30.13427142857142</v>
      </c>
      <c r="EA392">
        <v>30.04227142857143</v>
      </c>
      <c r="EB392">
        <v>999.9000000000002</v>
      </c>
      <c r="EC392">
        <v>0</v>
      </c>
      <c r="ED392">
        <v>0</v>
      </c>
      <c r="EE392">
        <v>9981.789285714285</v>
      </c>
      <c r="EF392">
        <v>0</v>
      </c>
      <c r="EG392">
        <v>11.11884285714286</v>
      </c>
      <c r="EH392">
        <v>-78.61092857142857</v>
      </c>
      <c r="EI392">
        <v>1346</v>
      </c>
      <c r="EJ392">
        <v>1417.441428571429</v>
      </c>
      <c r="EK392">
        <v>6.238675</v>
      </c>
      <c r="EL392">
        <v>1393.113928571429</v>
      </c>
      <c r="EM392">
        <v>17.16211785714286</v>
      </c>
      <c r="EN392">
        <v>2.125821071428571</v>
      </c>
      <c r="EO392">
        <v>1.559075</v>
      </c>
      <c r="EP392">
        <v>18.41398571428571</v>
      </c>
      <c r="EQ392">
        <v>13.55991785714285</v>
      </c>
      <c r="ER392">
        <v>1999.985357142857</v>
      </c>
      <c r="ES392">
        <v>0.9800040714285715</v>
      </c>
      <c r="ET392">
        <v>0.01999617857142857</v>
      </c>
      <c r="EU392">
        <v>0</v>
      </c>
      <c r="EV392">
        <v>995.9565357142858</v>
      </c>
      <c r="EW392">
        <v>5.00078</v>
      </c>
      <c r="EX392">
        <v>19277.525</v>
      </c>
      <c r="EY392">
        <v>16379.52142857143</v>
      </c>
      <c r="EZ392">
        <v>39.38367857142856</v>
      </c>
      <c r="FA392">
        <v>40.14049999999999</v>
      </c>
      <c r="FB392">
        <v>39.43049999999999</v>
      </c>
      <c r="FC392">
        <v>39.89935714285714</v>
      </c>
      <c r="FD392">
        <v>40.6225</v>
      </c>
      <c r="FE392">
        <v>1955.095357142857</v>
      </c>
      <c r="FF392">
        <v>39.89000000000001</v>
      </c>
      <c r="FG392">
        <v>0</v>
      </c>
      <c r="FH392">
        <v>1759082868.8</v>
      </c>
      <c r="FI392">
        <v>0</v>
      </c>
      <c r="FJ392">
        <v>995.73832</v>
      </c>
      <c r="FK392">
        <v>-17.81584618995766</v>
      </c>
      <c r="FL392">
        <v>-333.9692313224235</v>
      </c>
      <c r="FM392">
        <v>19274.144</v>
      </c>
      <c r="FN392">
        <v>15</v>
      </c>
      <c r="FO392">
        <v>0</v>
      </c>
      <c r="FP392" t="s">
        <v>439</v>
      </c>
      <c r="FQ392">
        <v>1746989605.5</v>
      </c>
      <c r="FR392">
        <v>1746989593.5</v>
      </c>
      <c r="FS392">
        <v>0</v>
      </c>
      <c r="FT392">
        <v>-0.274</v>
      </c>
      <c r="FU392">
        <v>-0.002</v>
      </c>
      <c r="FV392">
        <v>2.549</v>
      </c>
      <c r="FW392">
        <v>0.129</v>
      </c>
      <c r="FX392">
        <v>420</v>
      </c>
      <c r="FY392">
        <v>17</v>
      </c>
      <c r="FZ392">
        <v>0.02</v>
      </c>
      <c r="GA392">
        <v>0.04</v>
      </c>
      <c r="GB392">
        <v>-78.6088756097561</v>
      </c>
      <c r="GC392">
        <v>-0.4286383275260138</v>
      </c>
      <c r="GD392">
        <v>0.09219208150877568</v>
      </c>
      <c r="GE392">
        <v>1</v>
      </c>
      <c r="GF392">
        <v>996.7338235294117</v>
      </c>
      <c r="GG392">
        <v>-18.01824295006702</v>
      </c>
      <c r="GH392">
        <v>1.784223796807283</v>
      </c>
      <c r="GI392">
        <v>0</v>
      </c>
      <c r="GJ392">
        <v>6.305907560975609</v>
      </c>
      <c r="GK392">
        <v>-1.554674425087097</v>
      </c>
      <c r="GL392">
        <v>0.154293831164809</v>
      </c>
      <c r="GM392">
        <v>0</v>
      </c>
      <c r="GN392">
        <v>1</v>
      </c>
      <c r="GO392">
        <v>3</v>
      </c>
      <c r="GP392" t="s">
        <v>455</v>
      </c>
      <c r="GQ392">
        <v>3.10136</v>
      </c>
      <c r="GR392">
        <v>2.7255</v>
      </c>
      <c r="GS392">
        <v>0.193606</v>
      </c>
      <c r="GT392">
        <v>0.200337</v>
      </c>
      <c r="GU392">
        <v>0.106187</v>
      </c>
      <c r="GV392">
        <v>0.0871818</v>
      </c>
      <c r="GW392">
        <v>21073.3</v>
      </c>
      <c r="GX392">
        <v>19001.9</v>
      </c>
      <c r="GY392">
        <v>26695.4</v>
      </c>
      <c r="GZ392">
        <v>23983.9</v>
      </c>
      <c r="HA392">
        <v>38188.2</v>
      </c>
      <c r="HB392">
        <v>32388.9</v>
      </c>
      <c r="HC392">
        <v>46613.5</v>
      </c>
      <c r="HD392">
        <v>37957.8</v>
      </c>
      <c r="HE392">
        <v>1.87475</v>
      </c>
      <c r="HF392">
        <v>1.8667</v>
      </c>
      <c r="HG392">
        <v>0.0744201</v>
      </c>
      <c r="HH392">
        <v>0</v>
      </c>
      <c r="HI392">
        <v>28.8308</v>
      </c>
      <c r="HJ392">
        <v>999.9</v>
      </c>
      <c r="HK392">
        <v>39.3</v>
      </c>
      <c r="HL392">
        <v>31.7</v>
      </c>
      <c r="HM392">
        <v>20.3092</v>
      </c>
      <c r="HN392">
        <v>60.9837</v>
      </c>
      <c r="HO392">
        <v>22.1875</v>
      </c>
      <c r="HP392">
        <v>1</v>
      </c>
      <c r="HQ392">
        <v>0.116039</v>
      </c>
      <c r="HR392">
        <v>0.120133</v>
      </c>
      <c r="HS392">
        <v>20.2809</v>
      </c>
      <c r="HT392">
        <v>5.21175</v>
      </c>
      <c r="HU392">
        <v>11.9794</v>
      </c>
      <c r="HV392">
        <v>4.96315</v>
      </c>
      <c r="HW392">
        <v>3.27423</v>
      </c>
      <c r="HX392">
        <v>9999</v>
      </c>
      <c r="HY392">
        <v>9999</v>
      </c>
      <c r="HZ392">
        <v>9999</v>
      </c>
      <c r="IA392">
        <v>33.7</v>
      </c>
      <c r="IB392">
        <v>1.86397</v>
      </c>
      <c r="IC392">
        <v>1.86013</v>
      </c>
      <c r="ID392">
        <v>1.85837</v>
      </c>
      <c r="IE392">
        <v>1.85975</v>
      </c>
      <c r="IF392">
        <v>1.85989</v>
      </c>
      <c r="IG392">
        <v>1.85837</v>
      </c>
      <c r="IH392">
        <v>1.85745</v>
      </c>
      <c r="II392">
        <v>1.85242</v>
      </c>
      <c r="IJ392">
        <v>0</v>
      </c>
      <c r="IK392">
        <v>0</v>
      </c>
      <c r="IL392">
        <v>0</v>
      </c>
      <c r="IM392">
        <v>0</v>
      </c>
      <c r="IN392" t="s">
        <v>441</v>
      </c>
      <c r="IO392" t="s">
        <v>442</v>
      </c>
      <c r="IP392" t="s">
        <v>443</v>
      </c>
      <c r="IQ392" t="s">
        <v>443</v>
      </c>
      <c r="IR392" t="s">
        <v>443</v>
      </c>
      <c r="IS392" t="s">
        <v>443</v>
      </c>
      <c r="IT392">
        <v>0</v>
      </c>
      <c r="IU392">
        <v>100</v>
      </c>
      <c r="IV392">
        <v>100</v>
      </c>
      <c r="IW392">
        <v>-0.01</v>
      </c>
      <c r="IX392">
        <v>0.323</v>
      </c>
      <c r="IY392">
        <v>-0.819046093373875</v>
      </c>
      <c r="IZ392">
        <v>-0.0008311593448893811</v>
      </c>
      <c r="JA392">
        <v>1.768286430498992E-06</v>
      </c>
      <c r="JB392">
        <v>-5.176383660599935E-10</v>
      </c>
      <c r="JC392">
        <v>0.01793090377665582</v>
      </c>
      <c r="JD392">
        <v>0.002652576625932546</v>
      </c>
      <c r="JE392">
        <v>0.0004569377311329863</v>
      </c>
      <c r="JF392">
        <v>1.003524486243527E-07</v>
      </c>
      <c r="JG392">
        <v>2</v>
      </c>
      <c r="JH392">
        <v>1975</v>
      </c>
      <c r="JI392">
        <v>1</v>
      </c>
      <c r="JJ392">
        <v>26</v>
      </c>
      <c r="JK392">
        <v>201554.5</v>
      </c>
      <c r="JL392">
        <v>201554.7</v>
      </c>
      <c r="JM392">
        <v>3.05054</v>
      </c>
      <c r="JN392">
        <v>2.6123</v>
      </c>
      <c r="JO392">
        <v>1.49658</v>
      </c>
      <c r="JP392">
        <v>2.34497</v>
      </c>
      <c r="JQ392">
        <v>1.54907</v>
      </c>
      <c r="JR392">
        <v>2.37915</v>
      </c>
      <c r="JS392">
        <v>35.8477</v>
      </c>
      <c r="JT392">
        <v>24.1663</v>
      </c>
      <c r="JU392">
        <v>18</v>
      </c>
      <c r="JV392">
        <v>484.436</v>
      </c>
      <c r="JW392">
        <v>494.223</v>
      </c>
      <c r="JX392">
        <v>28.4409</v>
      </c>
      <c r="JY392">
        <v>28.7847</v>
      </c>
      <c r="JZ392">
        <v>30.0005</v>
      </c>
      <c r="KA392">
        <v>28.9607</v>
      </c>
      <c r="KB392">
        <v>28.9527</v>
      </c>
      <c r="KC392">
        <v>61.2012</v>
      </c>
      <c r="KD392">
        <v>13.2921</v>
      </c>
      <c r="KE392">
        <v>52.0319</v>
      </c>
      <c r="KF392">
        <v>28.4385</v>
      </c>
      <c r="KG392">
        <v>1437.3</v>
      </c>
      <c r="KH392">
        <v>17.5077</v>
      </c>
      <c r="KI392">
        <v>101.919</v>
      </c>
      <c r="KJ392">
        <v>91.5282</v>
      </c>
    </row>
    <row r="393" spans="1:296">
      <c r="A393">
        <v>375</v>
      </c>
      <c r="B393">
        <v>1759082881.5</v>
      </c>
      <c r="C393">
        <v>9798.400000095367</v>
      </c>
      <c r="D393" t="s">
        <v>1196</v>
      </c>
      <c r="E393" t="s">
        <v>1197</v>
      </c>
      <c r="F393">
        <v>5</v>
      </c>
      <c r="G393" t="s">
        <v>1025</v>
      </c>
      <c r="H393">
        <v>1759082874</v>
      </c>
      <c r="I393">
        <f>(J393)/1000</f>
        <v>0</v>
      </c>
      <c r="J393">
        <f>IF(DO393, AM393, AG393)</f>
        <v>0</v>
      </c>
      <c r="K393">
        <f>IF(DO393, AH393, AF393)</f>
        <v>0</v>
      </c>
      <c r="L393">
        <f>DQ393 - IF(AT393&gt;1, K393*DK393*100.0/(AV393), 0)</f>
        <v>0</v>
      </c>
      <c r="M393">
        <f>((S393-I393/2)*L393-K393)/(S393+I393/2)</f>
        <v>0</v>
      </c>
      <c r="N393">
        <f>M393*(DX393+DY393)/1000.0</f>
        <v>0</v>
      </c>
      <c r="O393">
        <f>(DQ393 - IF(AT393&gt;1, K393*DK393*100.0/(AV393), 0))*(DX393+DY393)/1000.0</f>
        <v>0</v>
      </c>
      <c r="P393">
        <f>2.0/((1/R393-1/Q393)+SIGN(R393)*SQRT((1/R393-1/Q393)*(1/R393-1/Q393) + 4*DL393/((DL393+1)*(DL393+1))*(2*1/R393*1/Q393-1/Q393*1/Q393)))</f>
        <v>0</v>
      </c>
      <c r="Q393">
        <f>IF(LEFT(DM393,1)&lt;&gt;"0",IF(LEFT(DM393,1)="1",3.0,DN393),$D$5+$E$5*(EE393*DX393/($K$5*1000))+$F$5*(EE393*DX393/($K$5*1000))*MAX(MIN(DK393,$J$5),$I$5)*MAX(MIN(DK393,$J$5),$I$5)+$G$5*MAX(MIN(DK393,$J$5),$I$5)*(EE393*DX393/($K$5*1000))+$H$5*(EE393*DX393/($K$5*1000))*(EE393*DX393/($K$5*1000)))</f>
        <v>0</v>
      </c>
      <c r="R393">
        <f>I393*(1000-(1000*0.61365*exp(17.502*V393/(240.97+V393))/(DX393+DY393)+DS393)/2)/(1000*0.61365*exp(17.502*V393/(240.97+V393))/(DX393+DY393)-DS393)</f>
        <v>0</v>
      </c>
      <c r="S393">
        <f>1/((DL393+1)/(P393/1.6)+1/(Q393/1.37)) + DL393/((DL393+1)/(P393/1.6) + DL393/(Q393/1.37))</f>
        <v>0</v>
      </c>
      <c r="T393">
        <f>(DG393*DJ393)</f>
        <v>0</v>
      </c>
      <c r="U393">
        <f>(DZ393+(T393+2*0.95*5.67E-8*(((DZ393+$B$9)+273)^4-(DZ393+273)^4)-44100*I393)/(1.84*29.3*Q393+8*0.95*5.67E-8*(DZ393+273)^3))</f>
        <v>0</v>
      </c>
      <c r="V393">
        <f>($C$9*EA393+$D$9*EB393+$E$9*U393)</f>
        <v>0</v>
      </c>
      <c r="W393">
        <f>0.61365*exp(17.502*V393/(240.97+V393))</f>
        <v>0</v>
      </c>
      <c r="X393">
        <f>(Y393/Z393*100)</f>
        <v>0</v>
      </c>
      <c r="Y393">
        <f>DS393*(DX393+DY393)/1000</f>
        <v>0</v>
      </c>
      <c r="Z393">
        <f>0.61365*exp(17.502*DZ393/(240.97+DZ393))</f>
        <v>0</v>
      </c>
      <c r="AA393">
        <f>(W393-DS393*(DX393+DY393)/1000)</f>
        <v>0</v>
      </c>
      <c r="AB393">
        <f>(-I393*44100)</f>
        <v>0</v>
      </c>
      <c r="AC393">
        <f>2*29.3*Q393*0.92*(DZ393-V393)</f>
        <v>0</v>
      </c>
      <c r="AD393">
        <f>2*0.95*5.67E-8*(((DZ393+$B$9)+273)^4-(V393+273)^4)</f>
        <v>0</v>
      </c>
      <c r="AE393">
        <f>T393+AD393+AB393+AC393</f>
        <v>0</v>
      </c>
      <c r="AF393">
        <f>DW393*AT393*(DR393-DQ393*(1000-AT393*DT393)/(1000-AT393*DS393))/(100*DK393)</f>
        <v>0</v>
      </c>
      <c r="AG393">
        <f>1000*DW393*AT393*(DS393-DT393)/(100*DK393*(1000-AT393*DS393))</f>
        <v>0</v>
      </c>
      <c r="AH393">
        <f>(AI393 - AJ393 - DX393*1E3/(8.314*(DZ393+273.15)) * AL393/DW393 * AK393) * DW393/(100*DK393) * (1000 - DT393)/1000</f>
        <v>0</v>
      </c>
      <c r="AI393">
        <v>1451.076952054869</v>
      </c>
      <c r="AJ393">
        <v>1387.968303030303</v>
      </c>
      <c r="AK393">
        <v>3.430597852964799</v>
      </c>
      <c r="AL393">
        <v>65.0844976434511</v>
      </c>
      <c r="AM393">
        <f>(AO393 - AN393 + DX393*1E3/(8.314*(DZ393+273.15)) * AQ393/DW393 * AP393) * DW393/(100*DK393) * 1000/(1000 - AO393)</f>
        <v>0</v>
      </c>
      <c r="AN393">
        <v>17.43100653333333</v>
      </c>
      <c r="AO393">
        <v>23.36523696969696</v>
      </c>
      <c r="AP393">
        <v>-0.0001779092305554702</v>
      </c>
      <c r="AQ393">
        <v>105.27</v>
      </c>
      <c r="AR393">
        <v>0</v>
      </c>
      <c r="AS393">
        <v>0</v>
      </c>
      <c r="AT393">
        <f>IF(AR393*$H$15&gt;=AV393,1.0,(AV393/(AV393-AR393*$H$15)))</f>
        <v>0</v>
      </c>
      <c r="AU393">
        <f>(AT393-1)*100</f>
        <v>0</v>
      </c>
      <c r="AV393">
        <f>MAX(0,($B$15+$C$15*EE393)/(1+$D$15*EE393)*DX393/(DZ393+273)*$E$15)</f>
        <v>0</v>
      </c>
      <c r="AW393" t="s">
        <v>437</v>
      </c>
      <c r="AX393" t="s">
        <v>437</v>
      </c>
      <c r="AY393">
        <v>0</v>
      </c>
      <c r="AZ393">
        <v>0</v>
      </c>
      <c r="BA393">
        <f>1-AY393/AZ393</f>
        <v>0</v>
      </c>
      <c r="BB393">
        <v>0</v>
      </c>
      <c r="BC393" t="s">
        <v>437</v>
      </c>
      <c r="BD393" t="s">
        <v>437</v>
      </c>
      <c r="BE393">
        <v>0</v>
      </c>
      <c r="BF393">
        <v>0</v>
      </c>
      <c r="BG393">
        <f>1-BE393/BF393</f>
        <v>0</v>
      </c>
      <c r="BH393">
        <v>0.5</v>
      </c>
      <c r="BI393">
        <f>DH393</f>
        <v>0</v>
      </c>
      <c r="BJ393">
        <f>K393</f>
        <v>0</v>
      </c>
      <c r="BK393">
        <f>BG393*BH393*BI393</f>
        <v>0</v>
      </c>
      <c r="BL393">
        <f>(BJ393-BB393)/BI393</f>
        <v>0</v>
      </c>
      <c r="BM393">
        <f>(AZ393-BF393)/BF393</f>
        <v>0</v>
      </c>
      <c r="BN393">
        <f>AY393/(BA393+AY393/BF393)</f>
        <v>0</v>
      </c>
      <c r="BO393" t="s">
        <v>437</v>
      </c>
      <c r="BP393">
        <v>0</v>
      </c>
      <c r="BQ393">
        <f>IF(BP393&lt;&gt;0, BP393, BN393)</f>
        <v>0</v>
      </c>
      <c r="BR393">
        <f>1-BQ393/BF393</f>
        <v>0</v>
      </c>
      <c r="BS393">
        <f>(BF393-BE393)/(BF393-BQ393)</f>
        <v>0</v>
      </c>
      <c r="BT393">
        <f>(AZ393-BF393)/(AZ393-BQ393)</f>
        <v>0</v>
      </c>
      <c r="BU393">
        <f>(BF393-BE393)/(BF393-AY393)</f>
        <v>0</v>
      </c>
      <c r="BV393">
        <f>(AZ393-BF393)/(AZ393-AY393)</f>
        <v>0</v>
      </c>
      <c r="BW393">
        <f>(BS393*BQ393/BE393)</f>
        <v>0</v>
      </c>
      <c r="BX393">
        <f>(1-BW393)</f>
        <v>0</v>
      </c>
      <c r="DG393">
        <f>$B$13*EF393+$C$13*EG393+$F$13*ER393*(1-EU393)</f>
        <v>0</v>
      </c>
      <c r="DH393">
        <f>DG393*DI393</f>
        <v>0</v>
      </c>
      <c r="DI393">
        <f>($B$13*$D$11+$C$13*$D$11+$F$13*((FE393+EW393)/MAX(FE393+EW393+FF393, 0.1)*$I$11+FF393/MAX(FE393+EW393+FF393, 0.1)*$J$11))/($B$13+$C$13+$F$13)</f>
        <v>0</v>
      </c>
      <c r="DJ393">
        <f>($B$13*$K$11+$C$13*$K$11+$F$13*((FE393+EW393)/MAX(FE393+EW393+FF393, 0.1)*$P$11+FF393/MAX(FE393+EW393+FF393, 0.1)*$Q$11))/($B$13+$C$13+$F$13)</f>
        <v>0</v>
      </c>
      <c r="DK393">
        <v>5.36</v>
      </c>
      <c r="DL393">
        <v>0.5</v>
      </c>
      <c r="DM393" t="s">
        <v>438</v>
      </c>
      <c r="DN393">
        <v>2</v>
      </c>
      <c r="DO393" t="b">
        <v>1</v>
      </c>
      <c r="DP393">
        <v>1759082874</v>
      </c>
      <c r="DQ393">
        <v>1332.127037037037</v>
      </c>
      <c r="DR393">
        <v>1410.837037037037</v>
      </c>
      <c r="DS393">
        <v>23.37914074074074</v>
      </c>
      <c r="DT393">
        <v>17.28908888888889</v>
      </c>
      <c r="DU393">
        <v>1332.138888888889</v>
      </c>
      <c r="DV393">
        <v>23.05592222222223</v>
      </c>
      <c r="DW393">
        <v>499.9934814814814</v>
      </c>
      <c r="DX393">
        <v>90.84372592592591</v>
      </c>
      <c r="DY393">
        <v>0.06679566666666667</v>
      </c>
      <c r="DZ393">
        <v>30.11730740740741</v>
      </c>
      <c r="EA393">
        <v>30.04338518518518</v>
      </c>
      <c r="EB393">
        <v>999.9000000000001</v>
      </c>
      <c r="EC393">
        <v>0</v>
      </c>
      <c r="ED393">
        <v>0</v>
      </c>
      <c r="EE393">
        <v>9990.044444444446</v>
      </c>
      <c r="EF393">
        <v>0</v>
      </c>
      <c r="EG393">
        <v>11.11914444444444</v>
      </c>
      <c r="EH393">
        <v>-78.70931481481482</v>
      </c>
      <c r="EI393">
        <v>1364.015185185185</v>
      </c>
      <c r="EJ393">
        <v>1435.659259259259</v>
      </c>
      <c r="EK393">
        <v>6.090045185185185</v>
      </c>
      <c r="EL393">
        <v>1410.837037037037</v>
      </c>
      <c r="EM393">
        <v>17.28908888888889</v>
      </c>
      <c r="EN393">
        <v>2.123847037037037</v>
      </c>
      <c r="EO393">
        <v>1.570605925925926</v>
      </c>
      <c r="EP393">
        <v>18.39918518518519</v>
      </c>
      <c r="EQ393">
        <v>13.67317037037037</v>
      </c>
      <c r="ER393">
        <v>1999.968518518518</v>
      </c>
      <c r="ES393">
        <v>0.9800041111111112</v>
      </c>
      <c r="ET393">
        <v>0.01999614074074074</v>
      </c>
      <c r="EU393">
        <v>0</v>
      </c>
      <c r="EV393">
        <v>994.3693333333334</v>
      </c>
      <c r="EW393">
        <v>5.00078</v>
      </c>
      <c r="EX393">
        <v>19247.92222222222</v>
      </c>
      <c r="EY393">
        <v>16379.38888888889</v>
      </c>
      <c r="EZ393">
        <v>39.37707407407407</v>
      </c>
      <c r="FA393">
        <v>40.15262962962964</v>
      </c>
      <c r="FB393">
        <v>39.44411111111111</v>
      </c>
      <c r="FC393">
        <v>39.91185185185185</v>
      </c>
      <c r="FD393">
        <v>40.60855555555555</v>
      </c>
      <c r="FE393">
        <v>1955.078518518518</v>
      </c>
      <c r="FF393">
        <v>39.89000000000001</v>
      </c>
      <c r="FG393">
        <v>0</v>
      </c>
      <c r="FH393">
        <v>1759082873.6</v>
      </c>
      <c r="FI393">
        <v>0</v>
      </c>
      <c r="FJ393">
        <v>994.29772</v>
      </c>
      <c r="FK393">
        <v>-17.98923080379237</v>
      </c>
      <c r="FL393">
        <v>-336.3076927518459</v>
      </c>
      <c r="FM393">
        <v>19247.28</v>
      </c>
      <c r="FN393">
        <v>15</v>
      </c>
      <c r="FO393">
        <v>0</v>
      </c>
      <c r="FP393" t="s">
        <v>439</v>
      </c>
      <c r="FQ393">
        <v>1746989605.5</v>
      </c>
      <c r="FR393">
        <v>1746989593.5</v>
      </c>
      <c r="FS393">
        <v>0</v>
      </c>
      <c r="FT393">
        <v>-0.274</v>
      </c>
      <c r="FU393">
        <v>-0.002</v>
      </c>
      <c r="FV393">
        <v>2.549</v>
      </c>
      <c r="FW393">
        <v>0.129</v>
      </c>
      <c r="FX393">
        <v>420</v>
      </c>
      <c r="FY393">
        <v>17</v>
      </c>
      <c r="FZ393">
        <v>0.02</v>
      </c>
      <c r="GA393">
        <v>0.04</v>
      </c>
      <c r="GB393">
        <v>-78.66504</v>
      </c>
      <c r="GC393">
        <v>-1.156799999999867</v>
      </c>
      <c r="GD393">
        <v>0.1421821680099158</v>
      </c>
      <c r="GE393">
        <v>0</v>
      </c>
      <c r="GF393">
        <v>995.2881470588235</v>
      </c>
      <c r="GG393">
        <v>-18.18430863851895</v>
      </c>
      <c r="GH393">
        <v>1.796703355860938</v>
      </c>
      <c r="GI393">
        <v>0</v>
      </c>
      <c r="GJ393">
        <v>6.182278999999999</v>
      </c>
      <c r="GK393">
        <v>-1.677040525328344</v>
      </c>
      <c r="GL393">
        <v>0.1615882943904045</v>
      </c>
      <c r="GM393">
        <v>0</v>
      </c>
      <c r="GN393">
        <v>0</v>
      </c>
      <c r="GO393">
        <v>3</v>
      </c>
      <c r="GP393" t="s">
        <v>458</v>
      </c>
      <c r="GQ393">
        <v>3.10147</v>
      </c>
      <c r="GR393">
        <v>2.72447</v>
      </c>
      <c r="GS393">
        <v>0.195063</v>
      </c>
      <c r="GT393">
        <v>0.201719</v>
      </c>
      <c r="GU393">
        <v>0.106171</v>
      </c>
      <c r="GV393">
        <v>0.0875687</v>
      </c>
      <c r="GW393">
        <v>21035.1</v>
      </c>
      <c r="GX393">
        <v>18968.9</v>
      </c>
      <c r="GY393">
        <v>26695.3</v>
      </c>
      <c r="GZ393">
        <v>23983.7</v>
      </c>
      <c r="HA393">
        <v>38188.9</v>
      </c>
      <c r="HB393">
        <v>32374.7</v>
      </c>
      <c r="HC393">
        <v>46613.3</v>
      </c>
      <c r="HD393">
        <v>37957.2</v>
      </c>
      <c r="HE393">
        <v>1.87507</v>
      </c>
      <c r="HF393">
        <v>1.86663</v>
      </c>
      <c r="HG393">
        <v>0.07449459999999999</v>
      </c>
      <c r="HH393">
        <v>0</v>
      </c>
      <c r="HI393">
        <v>28.8299</v>
      </c>
      <c r="HJ393">
        <v>999.9</v>
      </c>
      <c r="HK393">
        <v>39.3</v>
      </c>
      <c r="HL393">
        <v>31.7</v>
      </c>
      <c r="HM393">
        <v>20.3084</v>
      </c>
      <c r="HN393">
        <v>61.0837</v>
      </c>
      <c r="HO393">
        <v>22.3357</v>
      </c>
      <c r="HP393">
        <v>1</v>
      </c>
      <c r="HQ393">
        <v>0.116382</v>
      </c>
      <c r="HR393">
        <v>0.152394</v>
      </c>
      <c r="HS393">
        <v>20.2802</v>
      </c>
      <c r="HT393">
        <v>5.20801</v>
      </c>
      <c r="HU393">
        <v>11.9794</v>
      </c>
      <c r="HV393">
        <v>4.96255</v>
      </c>
      <c r="HW393">
        <v>3.27368</v>
      </c>
      <c r="HX393">
        <v>9999</v>
      </c>
      <c r="HY393">
        <v>9999</v>
      </c>
      <c r="HZ393">
        <v>9999</v>
      </c>
      <c r="IA393">
        <v>33.7</v>
      </c>
      <c r="IB393">
        <v>1.86394</v>
      </c>
      <c r="IC393">
        <v>1.86012</v>
      </c>
      <c r="ID393">
        <v>1.85837</v>
      </c>
      <c r="IE393">
        <v>1.85975</v>
      </c>
      <c r="IF393">
        <v>1.85989</v>
      </c>
      <c r="IG393">
        <v>1.85837</v>
      </c>
      <c r="IH393">
        <v>1.85745</v>
      </c>
      <c r="II393">
        <v>1.85242</v>
      </c>
      <c r="IJ393">
        <v>0</v>
      </c>
      <c r="IK393">
        <v>0</v>
      </c>
      <c r="IL393">
        <v>0</v>
      </c>
      <c r="IM393">
        <v>0</v>
      </c>
      <c r="IN393" t="s">
        <v>441</v>
      </c>
      <c r="IO393" t="s">
        <v>442</v>
      </c>
      <c r="IP393" t="s">
        <v>443</v>
      </c>
      <c r="IQ393" t="s">
        <v>443</v>
      </c>
      <c r="IR393" t="s">
        <v>443</v>
      </c>
      <c r="IS393" t="s">
        <v>443</v>
      </c>
      <c r="IT393">
        <v>0</v>
      </c>
      <c r="IU393">
        <v>100</v>
      </c>
      <c r="IV393">
        <v>100</v>
      </c>
      <c r="IW393">
        <v>0.01</v>
      </c>
      <c r="IX393">
        <v>0.3229</v>
      </c>
      <c r="IY393">
        <v>-0.819046093373875</v>
      </c>
      <c r="IZ393">
        <v>-0.0008311593448893811</v>
      </c>
      <c r="JA393">
        <v>1.768286430498992E-06</v>
      </c>
      <c r="JB393">
        <v>-5.176383660599935E-10</v>
      </c>
      <c r="JC393">
        <v>0.01793090377665582</v>
      </c>
      <c r="JD393">
        <v>0.002652576625932546</v>
      </c>
      <c r="JE393">
        <v>0.0004569377311329863</v>
      </c>
      <c r="JF393">
        <v>1.003524486243527E-07</v>
      </c>
      <c r="JG393">
        <v>2</v>
      </c>
      <c r="JH393">
        <v>1975</v>
      </c>
      <c r="JI393">
        <v>1</v>
      </c>
      <c r="JJ393">
        <v>26</v>
      </c>
      <c r="JK393">
        <v>201554.6</v>
      </c>
      <c r="JL393">
        <v>201554.8</v>
      </c>
      <c r="JM393">
        <v>3.07617</v>
      </c>
      <c r="JN393">
        <v>2.6001</v>
      </c>
      <c r="JO393">
        <v>1.49658</v>
      </c>
      <c r="JP393">
        <v>2.34497</v>
      </c>
      <c r="JQ393">
        <v>1.54907</v>
      </c>
      <c r="JR393">
        <v>2.44751</v>
      </c>
      <c r="JS393">
        <v>35.8477</v>
      </c>
      <c r="JT393">
        <v>24.1838</v>
      </c>
      <c r="JU393">
        <v>18</v>
      </c>
      <c r="JV393">
        <v>484.649</v>
      </c>
      <c r="JW393">
        <v>494.194</v>
      </c>
      <c r="JX393">
        <v>28.4002</v>
      </c>
      <c r="JY393">
        <v>28.7889</v>
      </c>
      <c r="JZ393">
        <v>30.0004</v>
      </c>
      <c r="KA393">
        <v>28.9638</v>
      </c>
      <c r="KB393">
        <v>28.9552</v>
      </c>
      <c r="KC393">
        <v>61.8206</v>
      </c>
      <c r="KD393">
        <v>13.008</v>
      </c>
      <c r="KE393">
        <v>52.0319</v>
      </c>
      <c r="KF393">
        <v>28.3953</v>
      </c>
      <c r="KG393">
        <v>1457.33</v>
      </c>
      <c r="KH393">
        <v>17.504</v>
      </c>
      <c r="KI393">
        <v>101.918</v>
      </c>
      <c r="KJ393">
        <v>91.527</v>
      </c>
    </row>
    <row r="394" spans="1:296">
      <c r="A394">
        <v>376</v>
      </c>
      <c r="B394">
        <v>1759082886.5</v>
      </c>
      <c r="C394">
        <v>9803.400000095367</v>
      </c>
      <c r="D394" t="s">
        <v>1198</v>
      </c>
      <c r="E394" t="s">
        <v>1199</v>
      </c>
      <c r="F394">
        <v>5</v>
      </c>
      <c r="G394" t="s">
        <v>1025</v>
      </c>
      <c r="H394">
        <v>1759082878.714286</v>
      </c>
      <c r="I394">
        <f>(J394)/1000</f>
        <v>0</v>
      </c>
      <c r="J394">
        <f>IF(DO394, AM394, AG394)</f>
        <v>0</v>
      </c>
      <c r="K394">
        <f>IF(DO394, AH394, AF394)</f>
        <v>0</v>
      </c>
      <c r="L394">
        <f>DQ394 - IF(AT394&gt;1, K394*DK394*100.0/(AV394), 0)</f>
        <v>0</v>
      </c>
      <c r="M394">
        <f>((S394-I394/2)*L394-K394)/(S394+I394/2)</f>
        <v>0</v>
      </c>
      <c r="N394">
        <f>M394*(DX394+DY394)/1000.0</f>
        <v>0</v>
      </c>
      <c r="O394">
        <f>(DQ394 - IF(AT394&gt;1, K394*DK394*100.0/(AV394), 0))*(DX394+DY394)/1000.0</f>
        <v>0</v>
      </c>
      <c r="P394">
        <f>2.0/((1/R394-1/Q394)+SIGN(R394)*SQRT((1/R394-1/Q394)*(1/R394-1/Q394) + 4*DL394/((DL394+1)*(DL394+1))*(2*1/R394*1/Q394-1/Q394*1/Q394)))</f>
        <v>0</v>
      </c>
      <c r="Q394">
        <f>IF(LEFT(DM394,1)&lt;&gt;"0",IF(LEFT(DM394,1)="1",3.0,DN394),$D$5+$E$5*(EE394*DX394/($K$5*1000))+$F$5*(EE394*DX394/($K$5*1000))*MAX(MIN(DK394,$J$5),$I$5)*MAX(MIN(DK394,$J$5),$I$5)+$G$5*MAX(MIN(DK394,$J$5),$I$5)*(EE394*DX394/($K$5*1000))+$H$5*(EE394*DX394/($K$5*1000))*(EE394*DX394/($K$5*1000)))</f>
        <v>0</v>
      </c>
      <c r="R394">
        <f>I394*(1000-(1000*0.61365*exp(17.502*V394/(240.97+V394))/(DX394+DY394)+DS394)/2)/(1000*0.61365*exp(17.502*V394/(240.97+V394))/(DX394+DY394)-DS394)</f>
        <v>0</v>
      </c>
      <c r="S394">
        <f>1/((DL394+1)/(P394/1.6)+1/(Q394/1.37)) + DL394/((DL394+1)/(P394/1.6) + DL394/(Q394/1.37))</f>
        <v>0</v>
      </c>
      <c r="T394">
        <f>(DG394*DJ394)</f>
        <v>0</v>
      </c>
      <c r="U394">
        <f>(DZ394+(T394+2*0.95*5.67E-8*(((DZ394+$B$9)+273)^4-(DZ394+273)^4)-44100*I394)/(1.84*29.3*Q394+8*0.95*5.67E-8*(DZ394+273)^3))</f>
        <v>0</v>
      </c>
      <c r="V394">
        <f>($C$9*EA394+$D$9*EB394+$E$9*U394)</f>
        <v>0</v>
      </c>
      <c r="W394">
        <f>0.61365*exp(17.502*V394/(240.97+V394))</f>
        <v>0</v>
      </c>
      <c r="X394">
        <f>(Y394/Z394*100)</f>
        <v>0</v>
      </c>
      <c r="Y394">
        <f>DS394*(DX394+DY394)/1000</f>
        <v>0</v>
      </c>
      <c r="Z394">
        <f>0.61365*exp(17.502*DZ394/(240.97+DZ394))</f>
        <v>0</v>
      </c>
      <c r="AA394">
        <f>(W394-DS394*(DX394+DY394)/1000)</f>
        <v>0</v>
      </c>
      <c r="AB394">
        <f>(-I394*44100)</f>
        <v>0</v>
      </c>
      <c r="AC394">
        <f>2*29.3*Q394*0.92*(DZ394-V394)</f>
        <v>0</v>
      </c>
      <c r="AD394">
        <f>2*0.95*5.67E-8*(((DZ394+$B$9)+273)^4-(V394+273)^4)</f>
        <v>0</v>
      </c>
      <c r="AE394">
        <f>T394+AD394+AB394+AC394</f>
        <v>0</v>
      </c>
      <c r="AF394">
        <f>DW394*AT394*(DR394-DQ394*(1000-AT394*DT394)/(1000-AT394*DS394))/(100*DK394)</f>
        <v>0</v>
      </c>
      <c r="AG394">
        <f>1000*DW394*AT394*(DS394-DT394)/(100*DK394*(1000-AT394*DS394))</f>
        <v>0</v>
      </c>
      <c r="AH394">
        <f>(AI394 - AJ394 - DX394*1E3/(8.314*(DZ394+273.15)) * AL394/DW394 * AK394) * DW394/(100*DK394) * (1000 - DT394)/1000</f>
        <v>0</v>
      </c>
      <c r="AI394">
        <v>1467.754868091723</v>
      </c>
      <c r="AJ394">
        <v>1404.987999999999</v>
      </c>
      <c r="AK394">
        <v>3.401176233315413</v>
      </c>
      <c r="AL394">
        <v>65.0844976434511</v>
      </c>
      <c r="AM394">
        <f>(AO394 - AN394 + DX394*1E3/(8.314*(DZ394+273.15)) * AQ394/DW394 * AP394) * DW394/(100*DK394) * 1000/(1000 - AO394)</f>
        <v>0</v>
      </c>
      <c r="AN394">
        <v>17.50529584000002</v>
      </c>
      <c r="AO394">
        <v>23.34733151515151</v>
      </c>
      <c r="AP394">
        <v>-0.0004441144546512918</v>
      </c>
      <c r="AQ394">
        <v>105.27</v>
      </c>
      <c r="AR394">
        <v>0</v>
      </c>
      <c r="AS394">
        <v>0</v>
      </c>
      <c r="AT394">
        <f>IF(AR394*$H$15&gt;=AV394,1.0,(AV394/(AV394-AR394*$H$15)))</f>
        <v>0</v>
      </c>
      <c r="AU394">
        <f>(AT394-1)*100</f>
        <v>0</v>
      </c>
      <c r="AV394">
        <f>MAX(0,($B$15+$C$15*EE394)/(1+$D$15*EE394)*DX394/(DZ394+273)*$E$15)</f>
        <v>0</v>
      </c>
      <c r="AW394" t="s">
        <v>437</v>
      </c>
      <c r="AX394" t="s">
        <v>437</v>
      </c>
      <c r="AY394">
        <v>0</v>
      </c>
      <c r="AZ394">
        <v>0</v>
      </c>
      <c r="BA394">
        <f>1-AY394/AZ394</f>
        <v>0</v>
      </c>
      <c r="BB394">
        <v>0</v>
      </c>
      <c r="BC394" t="s">
        <v>437</v>
      </c>
      <c r="BD394" t="s">
        <v>437</v>
      </c>
      <c r="BE394">
        <v>0</v>
      </c>
      <c r="BF394">
        <v>0</v>
      </c>
      <c r="BG394">
        <f>1-BE394/BF394</f>
        <v>0</v>
      </c>
      <c r="BH394">
        <v>0.5</v>
      </c>
      <c r="BI394">
        <f>DH394</f>
        <v>0</v>
      </c>
      <c r="BJ394">
        <f>K394</f>
        <v>0</v>
      </c>
      <c r="BK394">
        <f>BG394*BH394*BI394</f>
        <v>0</v>
      </c>
      <c r="BL394">
        <f>(BJ394-BB394)/BI394</f>
        <v>0</v>
      </c>
      <c r="BM394">
        <f>(AZ394-BF394)/BF394</f>
        <v>0</v>
      </c>
      <c r="BN394">
        <f>AY394/(BA394+AY394/BF394)</f>
        <v>0</v>
      </c>
      <c r="BO394" t="s">
        <v>437</v>
      </c>
      <c r="BP394">
        <v>0</v>
      </c>
      <c r="BQ394">
        <f>IF(BP394&lt;&gt;0, BP394, BN394)</f>
        <v>0</v>
      </c>
      <c r="BR394">
        <f>1-BQ394/BF394</f>
        <v>0</v>
      </c>
      <c r="BS394">
        <f>(BF394-BE394)/(BF394-BQ394)</f>
        <v>0</v>
      </c>
      <c r="BT394">
        <f>(AZ394-BF394)/(AZ394-BQ394)</f>
        <v>0</v>
      </c>
      <c r="BU394">
        <f>(BF394-BE394)/(BF394-AY394)</f>
        <v>0</v>
      </c>
      <c r="BV394">
        <f>(AZ394-BF394)/(AZ394-AY394)</f>
        <v>0</v>
      </c>
      <c r="BW394">
        <f>(BS394*BQ394/BE394)</f>
        <v>0</v>
      </c>
      <c r="BX394">
        <f>(1-BW394)</f>
        <v>0</v>
      </c>
      <c r="DG394">
        <f>$B$13*EF394+$C$13*EG394+$F$13*ER394*(1-EU394)</f>
        <v>0</v>
      </c>
      <c r="DH394">
        <f>DG394*DI394</f>
        <v>0</v>
      </c>
      <c r="DI394">
        <f>($B$13*$D$11+$C$13*$D$11+$F$13*((FE394+EW394)/MAX(FE394+EW394+FF394, 0.1)*$I$11+FF394/MAX(FE394+EW394+FF394, 0.1)*$J$11))/($B$13+$C$13+$F$13)</f>
        <v>0</v>
      </c>
      <c r="DJ394">
        <f>($B$13*$K$11+$C$13*$K$11+$F$13*((FE394+EW394)/MAX(FE394+EW394+FF394, 0.1)*$P$11+FF394/MAX(FE394+EW394+FF394, 0.1)*$Q$11))/($B$13+$C$13+$F$13)</f>
        <v>0</v>
      </c>
      <c r="DK394">
        <v>5.36</v>
      </c>
      <c r="DL394">
        <v>0.5</v>
      </c>
      <c r="DM394" t="s">
        <v>438</v>
      </c>
      <c r="DN394">
        <v>2</v>
      </c>
      <c r="DO394" t="b">
        <v>1</v>
      </c>
      <c r="DP394">
        <v>1759082878.714286</v>
      </c>
      <c r="DQ394">
        <v>1347.856428571429</v>
      </c>
      <c r="DR394">
        <v>1426.5675</v>
      </c>
      <c r="DS394">
        <v>23.36728214285714</v>
      </c>
      <c r="DT394">
        <v>17.38860714285714</v>
      </c>
      <c r="DU394">
        <v>1347.850357142857</v>
      </c>
      <c r="DV394">
        <v>23.04433571428571</v>
      </c>
      <c r="DW394">
        <v>499.94425</v>
      </c>
      <c r="DX394">
        <v>90.84365357142858</v>
      </c>
      <c r="DY394">
        <v>0.06686270357142858</v>
      </c>
      <c r="DZ394">
        <v>30.10091785714286</v>
      </c>
      <c r="EA394">
        <v>30.0434</v>
      </c>
      <c r="EB394">
        <v>999.9000000000002</v>
      </c>
      <c r="EC394">
        <v>0</v>
      </c>
      <c r="ED394">
        <v>0</v>
      </c>
      <c r="EE394">
        <v>9997.8125</v>
      </c>
      <c r="EF394">
        <v>0</v>
      </c>
      <c r="EG394">
        <v>11.16925357142857</v>
      </c>
      <c r="EH394">
        <v>-78.7109642857143</v>
      </c>
      <c r="EI394">
        <v>1380.104642857143</v>
      </c>
      <c r="EJ394">
        <v>1451.814285714286</v>
      </c>
      <c r="EK394">
        <v>5.978668214285713</v>
      </c>
      <c r="EL394">
        <v>1426.5675</v>
      </c>
      <c r="EM394">
        <v>17.38860714285714</v>
      </c>
      <c r="EN394">
        <v>2.122767857142857</v>
      </c>
      <c r="EO394">
        <v>1.579645</v>
      </c>
      <c r="EP394">
        <v>18.39107142857143</v>
      </c>
      <c r="EQ394">
        <v>13.76145714285714</v>
      </c>
      <c r="ER394">
        <v>1999.999285714286</v>
      </c>
      <c r="ES394">
        <v>0.9800046071428571</v>
      </c>
      <c r="ET394">
        <v>0.01999564285714286</v>
      </c>
      <c r="EU394">
        <v>0</v>
      </c>
      <c r="EV394">
        <v>992.9636428571428</v>
      </c>
      <c r="EW394">
        <v>5.00078</v>
      </c>
      <c r="EX394">
        <v>19222.26071428572</v>
      </c>
      <c r="EY394">
        <v>16379.65</v>
      </c>
      <c r="EZ394">
        <v>39.39489285714286</v>
      </c>
      <c r="FA394">
        <v>40.1582857142857</v>
      </c>
      <c r="FB394">
        <v>39.41710714285714</v>
      </c>
      <c r="FC394">
        <v>39.92396428571429</v>
      </c>
      <c r="FD394">
        <v>40.5935</v>
      </c>
      <c r="FE394">
        <v>1955.109285714286</v>
      </c>
      <c r="FF394">
        <v>39.89000000000001</v>
      </c>
      <c r="FG394">
        <v>0</v>
      </c>
      <c r="FH394">
        <v>1759082879</v>
      </c>
      <c r="FI394">
        <v>0</v>
      </c>
      <c r="FJ394">
        <v>992.7681538461537</v>
      </c>
      <c r="FK394">
        <v>-18.23288888134227</v>
      </c>
      <c r="FL394">
        <v>-329.4393157565812</v>
      </c>
      <c r="FM394">
        <v>19219.41153846154</v>
      </c>
      <c r="FN394">
        <v>15</v>
      </c>
      <c r="FO394">
        <v>0</v>
      </c>
      <c r="FP394" t="s">
        <v>439</v>
      </c>
      <c r="FQ394">
        <v>1746989605.5</v>
      </c>
      <c r="FR394">
        <v>1746989593.5</v>
      </c>
      <c r="FS394">
        <v>0</v>
      </c>
      <c r="FT394">
        <v>-0.274</v>
      </c>
      <c r="FU394">
        <v>-0.002</v>
      </c>
      <c r="FV394">
        <v>2.549</v>
      </c>
      <c r="FW394">
        <v>0.129</v>
      </c>
      <c r="FX394">
        <v>420</v>
      </c>
      <c r="FY394">
        <v>17</v>
      </c>
      <c r="FZ394">
        <v>0.02</v>
      </c>
      <c r="GA394">
        <v>0.04</v>
      </c>
      <c r="GB394">
        <v>-78.67923902439024</v>
      </c>
      <c r="GC394">
        <v>-0.3729031358886597</v>
      </c>
      <c r="GD394">
        <v>0.1506089669180469</v>
      </c>
      <c r="GE394">
        <v>1</v>
      </c>
      <c r="GF394">
        <v>993.6701470588237</v>
      </c>
      <c r="GG394">
        <v>-18.0300534677805</v>
      </c>
      <c r="GH394">
        <v>1.786361091426358</v>
      </c>
      <c r="GI394">
        <v>0</v>
      </c>
      <c r="GJ394">
        <v>6.045989756097561</v>
      </c>
      <c r="GK394">
        <v>-1.463720696864111</v>
      </c>
      <c r="GL394">
        <v>0.144842056257553</v>
      </c>
      <c r="GM394">
        <v>0</v>
      </c>
      <c r="GN394">
        <v>1</v>
      </c>
      <c r="GO394">
        <v>3</v>
      </c>
      <c r="GP394" t="s">
        <v>455</v>
      </c>
      <c r="GQ394">
        <v>3.10146</v>
      </c>
      <c r="GR394">
        <v>2.72512</v>
      </c>
      <c r="GS394">
        <v>0.196505</v>
      </c>
      <c r="GT394">
        <v>0.203157</v>
      </c>
      <c r="GU394">
        <v>0.106106</v>
      </c>
      <c r="GV394">
        <v>0.0877873</v>
      </c>
      <c r="GW394">
        <v>20997.2</v>
      </c>
      <c r="GX394">
        <v>18934.7</v>
      </c>
      <c r="GY394">
        <v>26695.1</v>
      </c>
      <c r="GZ394">
        <v>23983.5</v>
      </c>
      <c r="HA394">
        <v>38191.5</v>
      </c>
      <c r="HB394">
        <v>32367</v>
      </c>
      <c r="HC394">
        <v>46612.9</v>
      </c>
      <c r="HD394">
        <v>37957.1</v>
      </c>
      <c r="HE394">
        <v>1.87465</v>
      </c>
      <c r="HF394">
        <v>1.86668</v>
      </c>
      <c r="HG394">
        <v>0.0746362</v>
      </c>
      <c r="HH394">
        <v>0</v>
      </c>
      <c r="HI394">
        <v>28.8283</v>
      </c>
      <c r="HJ394">
        <v>999.9</v>
      </c>
      <c r="HK394">
        <v>39.3</v>
      </c>
      <c r="HL394">
        <v>31.7</v>
      </c>
      <c r="HM394">
        <v>20.3095</v>
      </c>
      <c r="HN394">
        <v>61.4837</v>
      </c>
      <c r="HO394">
        <v>22.2596</v>
      </c>
      <c r="HP394">
        <v>1</v>
      </c>
      <c r="HQ394">
        <v>0.117027</v>
      </c>
      <c r="HR394">
        <v>0.200485</v>
      </c>
      <c r="HS394">
        <v>20.2808</v>
      </c>
      <c r="HT394">
        <v>5.2119</v>
      </c>
      <c r="HU394">
        <v>11.9794</v>
      </c>
      <c r="HV394">
        <v>4.96305</v>
      </c>
      <c r="HW394">
        <v>3.27418</v>
      </c>
      <c r="HX394">
        <v>9999</v>
      </c>
      <c r="HY394">
        <v>9999</v>
      </c>
      <c r="HZ394">
        <v>9999</v>
      </c>
      <c r="IA394">
        <v>33.7</v>
      </c>
      <c r="IB394">
        <v>1.86397</v>
      </c>
      <c r="IC394">
        <v>1.8601</v>
      </c>
      <c r="ID394">
        <v>1.85837</v>
      </c>
      <c r="IE394">
        <v>1.85976</v>
      </c>
      <c r="IF394">
        <v>1.85989</v>
      </c>
      <c r="IG394">
        <v>1.85837</v>
      </c>
      <c r="IH394">
        <v>1.85744</v>
      </c>
      <c r="II394">
        <v>1.85242</v>
      </c>
      <c r="IJ394">
        <v>0</v>
      </c>
      <c r="IK394">
        <v>0</v>
      </c>
      <c r="IL394">
        <v>0</v>
      </c>
      <c r="IM394">
        <v>0</v>
      </c>
      <c r="IN394" t="s">
        <v>441</v>
      </c>
      <c r="IO394" t="s">
        <v>442</v>
      </c>
      <c r="IP394" t="s">
        <v>443</v>
      </c>
      <c r="IQ394" t="s">
        <v>443</v>
      </c>
      <c r="IR394" t="s">
        <v>443</v>
      </c>
      <c r="IS394" t="s">
        <v>443</v>
      </c>
      <c r="IT394">
        <v>0</v>
      </c>
      <c r="IU394">
        <v>100</v>
      </c>
      <c r="IV394">
        <v>100</v>
      </c>
      <c r="IW394">
        <v>0.03</v>
      </c>
      <c r="IX394">
        <v>0.3224</v>
      </c>
      <c r="IY394">
        <v>-0.819046093373875</v>
      </c>
      <c r="IZ394">
        <v>-0.0008311593448893811</v>
      </c>
      <c r="JA394">
        <v>1.768286430498992E-06</v>
      </c>
      <c r="JB394">
        <v>-5.176383660599935E-10</v>
      </c>
      <c r="JC394">
        <v>0.01793090377665582</v>
      </c>
      <c r="JD394">
        <v>0.002652576625932546</v>
      </c>
      <c r="JE394">
        <v>0.0004569377311329863</v>
      </c>
      <c r="JF394">
        <v>1.003524486243527E-07</v>
      </c>
      <c r="JG394">
        <v>2</v>
      </c>
      <c r="JH394">
        <v>1975</v>
      </c>
      <c r="JI394">
        <v>1</v>
      </c>
      <c r="JJ394">
        <v>26</v>
      </c>
      <c r="JK394">
        <v>201554.7</v>
      </c>
      <c r="JL394">
        <v>201554.9</v>
      </c>
      <c r="JM394">
        <v>3.10791</v>
      </c>
      <c r="JN394">
        <v>2.61597</v>
      </c>
      <c r="JO394">
        <v>1.49658</v>
      </c>
      <c r="JP394">
        <v>2.34497</v>
      </c>
      <c r="JQ394">
        <v>1.54907</v>
      </c>
      <c r="JR394">
        <v>2.34253</v>
      </c>
      <c r="JS394">
        <v>35.8477</v>
      </c>
      <c r="JT394">
        <v>24.1751</v>
      </c>
      <c r="JU394">
        <v>18</v>
      </c>
      <c r="JV394">
        <v>484.424</v>
      </c>
      <c r="JW394">
        <v>494.247</v>
      </c>
      <c r="JX394">
        <v>28.3556</v>
      </c>
      <c r="JY394">
        <v>28.7928</v>
      </c>
      <c r="JZ394">
        <v>30.0007</v>
      </c>
      <c r="KA394">
        <v>28.9668</v>
      </c>
      <c r="KB394">
        <v>28.9576</v>
      </c>
      <c r="KC394">
        <v>62.3566</v>
      </c>
      <c r="KD394">
        <v>13.008</v>
      </c>
      <c r="KE394">
        <v>52.4231</v>
      </c>
      <c r="KF394">
        <v>28.3477</v>
      </c>
      <c r="KG394">
        <v>1470.69</v>
      </c>
      <c r="KH394">
        <v>17.5822</v>
      </c>
      <c r="KI394">
        <v>101.917</v>
      </c>
      <c r="KJ394">
        <v>91.5266</v>
      </c>
    </row>
    <row r="395" spans="1:296">
      <c r="A395">
        <v>377</v>
      </c>
      <c r="B395">
        <v>1759082891.5</v>
      </c>
      <c r="C395">
        <v>9808.400000095367</v>
      </c>
      <c r="D395" t="s">
        <v>1200</v>
      </c>
      <c r="E395" t="s">
        <v>1201</v>
      </c>
      <c r="F395">
        <v>5</v>
      </c>
      <c r="G395" t="s">
        <v>1025</v>
      </c>
      <c r="H395">
        <v>1759082884</v>
      </c>
      <c r="I395">
        <f>(J395)/1000</f>
        <v>0</v>
      </c>
      <c r="J395">
        <f>IF(DO395, AM395, AG395)</f>
        <v>0</v>
      </c>
      <c r="K395">
        <f>IF(DO395, AH395, AF395)</f>
        <v>0</v>
      </c>
      <c r="L395">
        <f>DQ395 - IF(AT395&gt;1, K395*DK395*100.0/(AV395), 0)</f>
        <v>0</v>
      </c>
      <c r="M395">
        <f>((S395-I395/2)*L395-K395)/(S395+I395/2)</f>
        <v>0</v>
      </c>
      <c r="N395">
        <f>M395*(DX395+DY395)/1000.0</f>
        <v>0</v>
      </c>
      <c r="O395">
        <f>(DQ395 - IF(AT395&gt;1, K395*DK395*100.0/(AV395), 0))*(DX395+DY395)/1000.0</f>
        <v>0</v>
      </c>
      <c r="P395">
        <f>2.0/((1/R395-1/Q395)+SIGN(R395)*SQRT((1/R395-1/Q395)*(1/R395-1/Q395) + 4*DL395/((DL395+1)*(DL395+1))*(2*1/R395*1/Q395-1/Q395*1/Q395)))</f>
        <v>0</v>
      </c>
      <c r="Q395">
        <f>IF(LEFT(DM395,1)&lt;&gt;"0",IF(LEFT(DM395,1)="1",3.0,DN395),$D$5+$E$5*(EE395*DX395/($K$5*1000))+$F$5*(EE395*DX395/($K$5*1000))*MAX(MIN(DK395,$J$5),$I$5)*MAX(MIN(DK395,$J$5),$I$5)+$G$5*MAX(MIN(DK395,$J$5),$I$5)*(EE395*DX395/($K$5*1000))+$H$5*(EE395*DX395/($K$5*1000))*(EE395*DX395/($K$5*1000)))</f>
        <v>0</v>
      </c>
      <c r="R395">
        <f>I395*(1000-(1000*0.61365*exp(17.502*V395/(240.97+V395))/(DX395+DY395)+DS395)/2)/(1000*0.61365*exp(17.502*V395/(240.97+V395))/(DX395+DY395)-DS395)</f>
        <v>0</v>
      </c>
      <c r="S395">
        <f>1/((DL395+1)/(P395/1.6)+1/(Q395/1.37)) + DL395/((DL395+1)/(P395/1.6) + DL395/(Q395/1.37))</f>
        <v>0</v>
      </c>
      <c r="T395">
        <f>(DG395*DJ395)</f>
        <v>0</v>
      </c>
      <c r="U395">
        <f>(DZ395+(T395+2*0.95*5.67E-8*(((DZ395+$B$9)+273)^4-(DZ395+273)^4)-44100*I395)/(1.84*29.3*Q395+8*0.95*5.67E-8*(DZ395+273)^3))</f>
        <v>0</v>
      </c>
      <c r="V395">
        <f>($C$9*EA395+$D$9*EB395+$E$9*U395)</f>
        <v>0</v>
      </c>
      <c r="W395">
        <f>0.61365*exp(17.502*V395/(240.97+V395))</f>
        <v>0</v>
      </c>
      <c r="X395">
        <f>(Y395/Z395*100)</f>
        <v>0</v>
      </c>
      <c r="Y395">
        <f>DS395*(DX395+DY395)/1000</f>
        <v>0</v>
      </c>
      <c r="Z395">
        <f>0.61365*exp(17.502*DZ395/(240.97+DZ395))</f>
        <v>0</v>
      </c>
      <c r="AA395">
        <f>(W395-DS395*(DX395+DY395)/1000)</f>
        <v>0</v>
      </c>
      <c r="AB395">
        <f>(-I395*44100)</f>
        <v>0</v>
      </c>
      <c r="AC395">
        <f>2*29.3*Q395*0.92*(DZ395-V395)</f>
        <v>0</v>
      </c>
      <c r="AD395">
        <f>2*0.95*5.67E-8*(((DZ395+$B$9)+273)^4-(V395+273)^4)</f>
        <v>0</v>
      </c>
      <c r="AE395">
        <f>T395+AD395+AB395+AC395</f>
        <v>0</v>
      </c>
      <c r="AF395">
        <f>DW395*AT395*(DR395-DQ395*(1000-AT395*DT395)/(1000-AT395*DS395))/(100*DK395)</f>
        <v>0</v>
      </c>
      <c r="AG395">
        <f>1000*DW395*AT395*(DS395-DT395)/(100*DK395*(1000-AT395*DS395))</f>
        <v>0</v>
      </c>
      <c r="AH395">
        <f>(AI395 - AJ395 - DX395*1E3/(8.314*(DZ395+273.15)) * AL395/DW395 * AK395) * DW395/(100*DK395) * (1000 - DT395)/1000</f>
        <v>0</v>
      </c>
      <c r="AI395">
        <v>1485.294906894002</v>
      </c>
      <c r="AJ395">
        <v>1422.25303030303</v>
      </c>
      <c r="AK395">
        <v>3.454784957182364</v>
      </c>
      <c r="AL395">
        <v>65.0844976434511</v>
      </c>
      <c r="AM395">
        <f>(AO395 - AN395 + DX395*1E3/(8.314*(DZ395+273.15)) * AQ395/DW395 * AP395) * DW395/(100*DK395) * 1000/(1000 - AO395)</f>
        <v>0</v>
      </c>
      <c r="AN395">
        <v>17.54263536000001</v>
      </c>
      <c r="AO395">
        <v>23.30545939393939</v>
      </c>
      <c r="AP395">
        <v>-0.009756787878791433</v>
      </c>
      <c r="AQ395">
        <v>105.27</v>
      </c>
      <c r="AR395">
        <v>0</v>
      </c>
      <c r="AS395">
        <v>0</v>
      </c>
      <c r="AT395">
        <f>IF(AR395*$H$15&gt;=AV395,1.0,(AV395/(AV395-AR395*$H$15)))</f>
        <v>0</v>
      </c>
      <c r="AU395">
        <f>(AT395-1)*100</f>
        <v>0</v>
      </c>
      <c r="AV395">
        <f>MAX(0,($B$15+$C$15*EE395)/(1+$D$15*EE395)*DX395/(DZ395+273)*$E$15)</f>
        <v>0</v>
      </c>
      <c r="AW395" t="s">
        <v>437</v>
      </c>
      <c r="AX395" t="s">
        <v>437</v>
      </c>
      <c r="AY395">
        <v>0</v>
      </c>
      <c r="AZ395">
        <v>0</v>
      </c>
      <c r="BA395">
        <f>1-AY395/AZ395</f>
        <v>0</v>
      </c>
      <c r="BB395">
        <v>0</v>
      </c>
      <c r="BC395" t="s">
        <v>437</v>
      </c>
      <c r="BD395" t="s">
        <v>437</v>
      </c>
      <c r="BE395">
        <v>0</v>
      </c>
      <c r="BF395">
        <v>0</v>
      </c>
      <c r="BG395">
        <f>1-BE395/BF395</f>
        <v>0</v>
      </c>
      <c r="BH395">
        <v>0.5</v>
      </c>
      <c r="BI395">
        <f>DH395</f>
        <v>0</v>
      </c>
      <c r="BJ395">
        <f>K395</f>
        <v>0</v>
      </c>
      <c r="BK395">
        <f>BG395*BH395*BI395</f>
        <v>0</v>
      </c>
      <c r="BL395">
        <f>(BJ395-BB395)/BI395</f>
        <v>0</v>
      </c>
      <c r="BM395">
        <f>(AZ395-BF395)/BF395</f>
        <v>0</v>
      </c>
      <c r="BN395">
        <f>AY395/(BA395+AY395/BF395)</f>
        <v>0</v>
      </c>
      <c r="BO395" t="s">
        <v>437</v>
      </c>
      <c r="BP395">
        <v>0</v>
      </c>
      <c r="BQ395">
        <f>IF(BP395&lt;&gt;0, BP395, BN395)</f>
        <v>0</v>
      </c>
      <c r="BR395">
        <f>1-BQ395/BF395</f>
        <v>0</v>
      </c>
      <c r="BS395">
        <f>(BF395-BE395)/(BF395-BQ395)</f>
        <v>0</v>
      </c>
      <c r="BT395">
        <f>(AZ395-BF395)/(AZ395-BQ395)</f>
        <v>0</v>
      </c>
      <c r="BU395">
        <f>(BF395-BE395)/(BF395-AY395)</f>
        <v>0</v>
      </c>
      <c r="BV395">
        <f>(AZ395-BF395)/(AZ395-AY395)</f>
        <v>0</v>
      </c>
      <c r="BW395">
        <f>(BS395*BQ395/BE395)</f>
        <v>0</v>
      </c>
      <c r="BX395">
        <f>(1-BW395)</f>
        <v>0</v>
      </c>
      <c r="DG395">
        <f>$B$13*EF395+$C$13*EG395+$F$13*ER395*(1-EU395)</f>
        <v>0</v>
      </c>
      <c r="DH395">
        <f>DG395*DI395</f>
        <v>0</v>
      </c>
      <c r="DI395">
        <f>($B$13*$D$11+$C$13*$D$11+$F$13*((FE395+EW395)/MAX(FE395+EW395+FF395, 0.1)*$I$11+FF395/MAX(FE395+EW395+FF395, 0.1)*$J$11))/($B$13+$C$13+$F$13)</f>
        <v>0</v>
      </c>
      <c r="DJ395">
        <f>($B$13*$K$11+$C$13*$K$11+$F$13*((FE395+EW395)/MAX(FE395+EW395+FF395, 0.1)*$P$11+FF395/MAX(FE395+EW395+FF395, 0.1)*$Q$11))/($B$13+$C$13+$F$13)</f>
        <v>0</v>
      </c>
      <c r="DK395">
        <v>5.36</v>
      </c>
      <c r="DL395">
        <v>0.5</v>
      </c>
      <c r="DM395" t="s">
        <v>438</v>
      </c>
      <c r="DN395">
        <v>2</v>
      </c>
      <c r="DO395" t="b">
        <v>1</v>
      </c>
      <c r="DP395">
        <v>1759082884</v>
      </c>
      <c r="DQ395">
        <v>1365.56</v>
      </c>
      <c r="DR395">
        <v>1444.30962962963</v>
      </c>
      <c r="DS395">
        <v>23.34941481481481</v>
      </c>
      <c r="DT395">
        <v>17.48053333333334</v>
      </c>
      <c r="DU395">
        <v>1365.533703703704</v>
      </c>
      <c r="DV395">
        <v>23.02687777777778</v>
      </c>
      <c r="DW395">
        <v>500.0052222222222</v>
      </c>
      <c r="DX395">
        <v>90.84370370370371</v>
      </c>
      <c r="DY395">
        <v>0.06684212962962961</v>
      </c>
      <c r="DZ395">
        <v>30.08120740740741</v>
      </c>
      <c r="EA395">
        <v>30.04205185185186</v>
      </c>
      <c r="EB395">
        <v>999.9000000000001</v>
      </c>
      <c r="EC395">
        <v>0</v>
      </c>
      <c r="ED395">
        <v>0</v>
      </c>
      <c r="EE395">
        <v>10011.75925925926</v>
      </c>
      <c r="EF395">
        <v>0</v>
      </c>
      <c r="EG395">
        <v>11.56464444444444</v>
      </c>
      <c r="EH395">
        <v>-78.75008148148147</v>
      </c>
      <c r="EI395">
        <v>1398.205925925926</v>
      </c>
      <c r="EJ395">
        <v>1470.007407407407</v>
      </c>
      <c r="EK395">
        <v>5.868881481481481</v>
      </c>
      <c r="EL395">
        <v>1444.30962962963</v>
      </c>
      <c r="EM395">
        <v>17.48053333333334</v>
      </c>
      <c r="EN395">
        <v>2.121145925925926</v>
      </c>
      <c r="EO395">
        <v>1.587996296296296</v>
      </c>
      <c r="EP395">
        <v>18.37887037037037</v>
      </c>
      <c r="EQ395">
        <v>13.84274074074074</v>
      </c>
      <c r="ER395">
        <v>2000.019259259259</v>
      </c>
      <c r="ES395">
        <v>0.9800049999999999</v>
      </c>
      <c r="ET395">
        <v>0.01999524074074074</v>
      </c>
      <c r="EU395">
        <v>0</v>
      </c>
      <c r="EV395">
        <v>991.4161481481482</v>
      </c>
      <c r="EW395">
        <v>5.00078</v>
      </c>
      <c r="EX395">
        <v>19193.52962962963</v>
      </c>
      <c r="EY395">
        <v>16379.81481481482</v>
      </c>
      <c r="EZ395">
        <v>39.3864074074074</v>
      </c>
      <c r="FA395">
        <v>40.15951851851851</v>
      </c>
      <c r="FB395">
        <v>39.43722222222222</v>
      </c>
      <c r="FC395">
        <v>39.93503703703703</v>
      </c>
      <c r="FD395">
        <v>40.51137037037036</v>
      </c>
      <c r="FE395">
        <v>1955.129259259259</v>
      </c>
      <c r="FF395">
        <v>39.89000000000001</v>
      </c>
      <c r="FG395">
        <v>0</v>
      </c>
      <c r="FH395">
        <v>1759082883.8</v>
      </c>
      <c r="FI395">
        <v>0</v>
      </c>
      <c r="FJ395">
        <v>991.3798846153846</v>
      </c>
      <c r="FK395">
        <v>-16.88953848230008</v>
      </c>
      <c r="FL395">
        <v>-322.2427351677995</v>
      </c>
      <c r="FM395">
        <v>19193.06153846154</v>
      </c>
      <c r="FN395">
        <v>15</v>
      </c>
      <c r="FO395">
        <v>0</v>
      </c>
      <c r="FP395" t="s">
        <v>439</v>
      </c>
      <c r="FQ395">
        <v>1746989605.5</v>
      </c>
      <c r="FR395">
        <v>1746989593.5</v>
      </c>
      <c r="FS395">
        <v>0</v>
      </c>
      <c r="FT395">
        <v>-0.274</v>
      </c>
      <c r="FU395">
        <v>-0.002</v>
      </c>
      <c r="FV395">
        <v>2.549</v>
      </c>
      <c r="FW395">
        <v>0.129</v>
      </c>
      <c r="FX395">
        <v>420</v>
      </c>
      <c r="FY395">
        <v>17</v>
      </c>
      <c r="FZ395">
        <v>0.02</v>
      </c>
      <c r="GA395">
        <v>0.04</v>
      </c>
      <c r="GB395">
        <v>-78.74319</v>
      </c>
      <c r="GC395">
        <v>-0.2816262664164335</v>
      </c>
      <c r="GD395">
        <v>0.1597525567870514</v>
      </c>
      <c r="GE395">
        <v>1</v>
      </c>
      <c r="GF395">
        <v>992.4361176470588</v>
      </c>
      <c r="GG395">
        <v>-17.63547747599102</v>
      </c>
      <c r="GH395">
        <v>1.749517996893227</v>
      </c>
      <c r="GI395">
        <v>0</v>
      </c>
      <c r="GJ395">
        <v>5.9419785</v>
      </c>
      <c r="GK395">
        <v>-1.25557080675422</v>
      </c>
      <c r="GL395">
        <v>0.1222211067604528</v>
      </c>
      <c r="GM395">
        <v>0</v>
      </c>
      <c r="GN395">
        <v>1</v>
      </c>
      <c r="GO395">
        <v>3</v>
      </c>
      <c r="GP395" t="s">
        <v>455</v>
      </c>
      <c r="GQ395">
        <v>3.10158</v>
      </c>
      <c r="GR395">
        <v>2.72516</v>
      </c>
      <c r="GS395">
        <v>0.197954</v>
      </c>
      <c r="GT395">
        <v>0.204535</v>
      </c>
      <c r="GU395">
        <v>0.105967</v>
      </c>
      <c r="GV395">
        <v>0.0879987</v>
      </c>
      <c r="GW395">
        <v>20959.3</v>
      </c>
      <c r="GX395">
        <v>18901.8</v>
      </c>
      <c r="GY395">
        <v>26695.1</v>
      </c>
      <c r="GZ395">
        <v>23983.3</v>
      </c>
      <c r="HA395">
        <v>38197.7</v>
      </c>
      <c r="HB395">
        <v>32359.2</v>
      </c>
      <c r="HC395">
        <v>46612.8</v>
      </c>
      <c r="HD395">
        <v>37956.7</v>
      </c>
      <c r="HE395">
        <v>1.87488</v>
      </c>
      <c r="HF395">
        <v>1.86668</v>
      </c>
      <c r="HG395">
        <v>0.0739321</v>
      </c>
      <c r="HH395">
        <v>0</v>
      </c>
      <c r="HI395">
        <v>28.8258</v>
      </c>
      <c r="HJ395">
        <v>999.9</v>
      </c>
      <c r="HK395">
        <v>39.3</v>
      </c>
      <c r="HL395">
        <v>31.7</v>
      </c>
      <c r="HM395">
        <v>20.3079</v>
      </c>
      <c r="HN395">
        <v>61.1937</v>
      </c>
      <c r="HO395">
        <v>22.3598</v>
      </c>
      <c r="HP395">
        <v>1</v>
      </c>
      <c r="HQ395">
        <v>0.117431</v>
      </c>
      <c r="HR395">
        <v>0.212669</v>
      </c>
      <c r="HS395">
        <v>20.2806</v>
      </c>
      <c r="HT395">
        <v>5.21235</v>
      </c>
      <c r="HU395">
        <v>11.9798</v>
      </c>
      <c r="HV395">
        <v>4.96325</v>
      </c>
      <c r="HW395">
        <v>3.27428</v>
      </c>
      <c r="HX395">
        <v>9999</v>
      </c>
      <c r="HY395">
        <v>9999</v>
      </c>
      <c r="HZ395">
        <v>9999</v>
      </c>
      <c r="IA395">
        <v>33.7</v>
      </c>
      <c r="IB395">
        <v>1.86395</v>
      </c>
      <c r="IC395">
        <v>1.8601</v>
      </c>
      <c r="ID395">
        <v>1.85837</v>
      </c>
      <c r="IE395">
        <v>1.85974</v>
      </c>
      <c r="IF395">
        <v>1.85989</v>
      </c>
      <c r="IG395">
        <v>1.85837</v>
      </c>
      <c r="IH395">
        <v>1.85744</v>
      </c>
      <c r="II395">
        <v>1.85242</v>
      </c>
      <c r="IJ395">
        <v>0</v>
      </c>
      <c r="IK395">
        <v>0</v>
      </c>
      <c r="IL395">
        <v>0</v>
      </c>
      <c r="IM395">
        <v>0</v>
      </c>
      <c r="IN395" t="s">
        <v>441</v>
      </c>
      <c r="IO395" t="s">
        <v>442</v>
      </c>
      <c r="IP395" t="s">
        <v>443</v>
      </c>
      <c r="IQ395" t="s">
        <v>443</v>
      </c>
      <c r="IR395" t="s">
        <v>443</v>
      </c>
      <c r="IS395" t="s">
        <v>443</v>
      </c>
      <c r="IT395">
        <v>0</v>
      </c>
      <c r="IU395">
        <v>100</v>
      </c>
      <c r="IV395">
        <v>100</v>
      </c>
      <c r="IW395">
        <v>0.05</v>
      </c>
      <c r="IX395">
        <v>0.3214</v>
      </c>
      <c r="IY395">
        <v>-0.819046093373875</v>
      </c>
      <c r="IZ395">
        <v>-0.0008311593448893811</v>
      </c>
      <c r="JA395">
        <v>1.768286430498992E-06</v>
      </c>
      <c r="JB395">
        <v>-5.176383660599935E-10</v>
      </c>
      <c r="JC395">
        <v>0.01793090377665582</v>
      </c>
      <c r="JD395">
        <v>0.002652576625932546</v>
      </c>
      <c r="JE395">
        <v>0.0004569377311329863</v>
      </c>
      <c r="JF395">
        <v>1.003524486243527E-07</v>
      </c>
      <c r="JG395">
        <v>2</v>
      </c>
      <c r="JH395">
        <v>1975</v>
      </c>
      <c r="JI395">
        <v>1</v>
      </c>
      <c r="JJ395">
        <v>26</v>
      </c>
      <c r="JK395">
        <v>201554.8</v>
      </c>
      <c r="JL395">
        <v>201555</v>
      </c>
      <c r="JM395">
        <v>3.1311</v>
      </c>
      <c r="JN395">
        <v>2.60254</v>
      </c>
      <c r="JO395">
        <v>1.49658</v>
      </c>
      <c r="JP395">
        <v>2.34497</v>
      </c>
      <c r="JQ395">
        <v>1.54907</v>
      </c>
      <c r="JR395">
        <v>2.4646</v>
      </c>
      <c r="JS395">
        <v>35.8477</v>
      </c>
      <c r="JT395">
        <v>24.1751</v>
      </c>
      <c r="JU395">
        <v>18</v>
      </c>
      <c r="JV395">
        <v>484.574</v>
      </c>
      <c r="JW395">
        <v>494.273</v>
      </c>
      <c r="JX395">
        <v>28.3123</v>
      </c>
      <c r="JY395">
        <v>28.7977</v>
      </c>
      <c r="JZ395">
        <v>30.0005</v>
      </c>
      <c r="KA395">
        <v>28.9693</v>
      </c>
      <c r="KB395">
        <v>28.9607</v>
      </c>
      <c r="KC395">
        <v>62.8535</v>
      </c>
      <c r="KD395">
        <v>12.714</v>
      </c>
      <c r="KE395">
        <v>52.4231</v>
      </c>
      <c r="KF395">
        <v>28.3078</v>
      </c>
      <c r="KG395">
        <v>1490.83</v>
      </c>
      <c r="KH395">
        <v>17.693</v>
      </c>
      <c r="KI395">
        <v>101.917</v>
      </c>
      <c r="KJ395">
        <v>91.5258</v>
      </c>
    </row>
    <row r="396" spans="1:296">
      <c r="A396">
        <v>378</v>
      </c>
      <c r="B396">
        <v>1759082896.5</v>
      </c>
      <c r="C396">
        <v>9813.400000095367</v>
      </c>
      <c r="D396" t="s">
        <v>1202</v>
      </c>
      <c r="E396" t="s">
        <v>1203</v>
      </c>
      <c r="F396">
        <v>5</v>
      </c>
      <c r="G396" t="s">
        <v>1025</v>
      </c>
      <c r="H396">
        <v>1759082888.714286</v>
      </c>
      <c r="I396">
        <f>(J396)/1000</f>
        <v>0</v>
      </c>
      <c r="J396">
        <f>IF(DO396, AM396, AG396)</f>
        <v>0</v>
      </c>
      <c r="K396">
        <f>IF(DO396, AH396, AF396)</f>
        <v>0</v>
      </c>
      <c r="L396">
        <f>DQ396 - IF(AT396&gt;1, K396*DK396*100.0/(AV396), 0)</f>
        <v>0</v>
      </c>
      <c r="M396">
        <f>((S396-I396/2)*L396-K396)/(S396+I396/2)</f>
        <v>0</v>
      </c>
      <c r="N396">
        <f>M396*(DX396+DY396)/1000.0</f>
        <v>0</v>
      </c>
      <c r="O396">
        <f>(DQ396 - IF(AT396&gt;1, K396*DK396*100.0/(AV396), 0))*(DX396+DY396)/1000.0</f>
        <v>0</v>
      </c>
      <c r="P396">
        <f>2.0/((1/R396-1/Q396)+SIGN(R396)*SQRT((1/R396-1/Q396)*(1/R396-1/Q396) + 4*DL396/((DL396+1)*(DL396+1))*(2*1/R396*1/Q396-1/Q396*1/Q396)))</f>
        <v>0</v>
      </c>
      <c r="Q396">
        <f>IF(LEFT(DM396,1)&lt;&gt;"0",IF(LEFT(DM396,1)="1",3.0,DN396),$D$5+$E$5*(EE396*DX396/($K$5*1000))+$F$5*(EE396*DX396/($K$5*1000))*MAX(MIN(DK396,$J$5),$I$5)*MAX(MIN(DK396,$J$5),$I$5)+$G$5*MAX(MIN(DK396,$J$5),$I$5)*(EE396*DX396/($K$5*1000))+$H$5*(EE396*DX396/($K$5*1000))*(EE396*DX396/($K$5*1000)))</f>
        <v>0</v>
      </c>
      <c r="R396">
        <f>I396*(1000-(1000*0.61365*exp(17.502*V396/(240.97+V396))/(DX396+DY396)+DS396)/2)/(1000*0.61365*exp(17.502*V396/(240.97+V396))/(DX396+DY396)-DS396)</f>
        <v>0</v>
      </c>
      <c r="S396">
        <f>1/((DL396+1)/(P396/1.6)+1/(Q396/1.37)) + DL396/((DL396+1)/(P396/1.6) + DL396/(Q396/1.37))</f>
        <v>0</v>
      </c>
      <c r="T396">
        <f>(DG396*DJ396)</f>
        <v>0</v>
      </c>
      <c r="U396">
        <f>(DZ396+(T396+2*0.95*5.67E-8*(((DZ396+$B$9)+273)^4-(DZ396+273)^4)-44100*I396)/(1.84*29.3*Q396+8*0.95*5.67E-8*(DZ396+273)^3))</f>
        <v>0</v>
      </c>
      <c r="V396">
        <f>($C$9*EA396+$D$9*EB396+$E$9*U396)</f>
        <v>0</v>
      </c>
      <c r="W396">
        <f>0.61365*exp(17.502*V396/(240.97+V396))</f>
        <v>0</v>
      </c>
      <c r="X396">
        <f>(Y396/Z396*100)</f>
        <v>0</v>
      </c>
      <c r="Y396">
        <f>DS396*(DX396+DY396)/1000</f>
        <v>0</v>
      </c>
      <c r="Z396">
        <f>0.61365*exp(17.502*DZ396/(240.97+DZ396))</f>
        <v>0</v>
      </c>
      <c r="AA396">
        <f>(W396-DS396*(DX396+DY396)/1000)</f>
        <v>0</v>
      </c>
      <c r="AB396">
        <f>(-I396*44100)</f>
        <v>0</v>
      </c>
      <c r="AC396">
        <f>2*29.3*Q396*0.92*(DZ396-V396)</f>
        <v>0</v>
      </c>
      <c r="AD396">
        <f>2*0.95*5.67E-8*(((DZ396+$B$9)+273)^4-(V396+273)^4)</f>
        <v>0</v>
      </c>
      <c r="AE396">
        <f>T396+AD396+AB396+AC396</f>
        <v>0</v>
      </c>
      <c r="AF396">
        <f>DW396*AT396*(DR396-DQ396*(1000-AT396*DT396)/(1000-AT396*DS396))/(100*DK396)</f>
        <v>0</v>
      </c>
      <c r="AG396">
        <f>1000*DW396*AT396*(DS396-DT396)/(100*DK396*(1000-AT396*DS396))</f>
        <v>0</v>
      </c>
      <c r="AH396">
        <f>(AI396 - AJ396 - DX396*1E3/(8.314*(DZ396+273.15)) * AL396/DW396 * AK396) * DW396/(100*DK396) * (1000 - DT396)/1000</f>
        <v>0</v>
      </c>
      <c r="AI396">
        <v>1501.829876698766</v>
      </c>
      <c r="AJ396">
        <v>1439.135515151515</v>
      </c>
      <c r="AK396">
        <v>3.366109892393013</v>
      </c>
      <c r="AL396">
        <v>65.0844976434511</v>
      </c>
      <c r="AM396">
        <f>(AO396 - AN396 + DX396*1E3/(8.314*(DZ396+273.15)) * AQ396/DW396 * AP396) * DW396/(100*DK396) * 1000/(1000 - AO396)</f>
        <v>0</v>
      </c>
      <c r="AN396">
        <v>17.60681656</v>
      </c>
      <c r="AO396">
        <v>23.25386727272727</v>
      </c>
      <c r="AP396">
        <v>-0.01006606926406768</v>
      </c>
      <c r="AQ396">
        <v>105.27</v>
      </c>
      <c r="AR396">
        <v>0</v>
      </c>
      <c r="AS396">
        <v>0</v>
      </c>
      <c r="AT396">
        <f>IF(AR396*$H$15&gt;=AV396,1.0,(AV396/(AV396-AR396*$H$15)))</f>
        <v>0</v>
      </c>
      <c r="AU396">
        <f>(AT396-1)*100</f>
        <v>0</v>
      </c>
      <c r="AV396">
        <f>MAX(0,($B$15+$C$15*EE396)/(1+$D$15*EE396)*DX396/(DZ396+273)*$E$15)</f>
        <v>0</v>
      </c>
      <c r="AW396" t="s">
        <v>437</v>
      </c>
      <c r="AX396" t="s">
        <v>437</v>
      </c>
      <c r="AY396">
        <v>0</v>
      </c>
      <c r="AZ396">
        <v>0</v>
      </c>
      <c r="BA396">
        <f>1-AY396/AZ396</f>
        <v>0</v>
      </c>
      <c r="BB396">
        <v>0</v>
      </c>
      <c r="BC396" t="s">
        <v>437</v>
      </c>
      <c r="BD396" t="s">
        <v>437</v>
      </c>
      <c r="BE396">
        <v>0</v>
      </c>
      <c r="BF396">
        <v>0</v>
      </c>
      <c r="BG396">
        <f>1-BE396/BF396</f>
        <v>0</v>
      </c>
      <c r="BH396">
        <v>0.5</v>
      </c>
      <c r="BI396">
        <f>DH396</f>
        <v>0</v>
      </c>
      <c r="BJ396">
        <f>K396</f>
        <v>0</v>
      </c>
      <c r="BK396">
        <f>BG396*BH396*BI396</f>
        <v>0</v>
      </c>
      <c r="BL396">
        <f>(BJ396-BB396)/BI396</f>
        <v>0</v>
      </c>
      <c r="BM396">
        <f>(AZ396-BF396)/BF396</f>
        <v>0</v>
      </c>
      <c r="BN396">
        <f>AY396/(BA396+AY396/BF396)</f>
        <v>0</v>
      </c>
      <c r="BO396" t="s">
        <v>437</v>
      </c>
      <c r="BP396">
        <v>0</v>
      </c>
      <c r="BQ396">
        <f>IF(BP396&lt;&gt;0, BP396, BN396)</f>
        <v>0</v>
      </c>
      <c r="BR396">
        <f>1-BQ396/BF396</f>
        <v>0</v>
      </c>
      <c r="BS396">
        <f>(BF396-BE396)/(BF396-BQ396)</f>
        <v>0</v>
      </c>
      <c r="BT396">
        <f>(AZ396-BF396)/(AZ396-BQ396)</f>
        <v>0</v>
      </c>
      <c r="BU396">
        <f>(BF396-BE396)/(BF396-AY396)</f>
        <v>0</v>
      </c>
      <c r="BV396">
        <f>(AZ396-BF396)/(AZ396-AY396)</f>
        <v>0</v>
      </c>
      <c r="BW396">
        <f>(BS396*BQ396/BE396)</f>
        <v>0</v>
      </c>
      <c r="BX396">
        <f>(1-BW396)</f>
        <v>0</v>
      </c>
      <c r="DG396">
        <f>$B$13*EF396+$C$13*EG396+$F$13*ER396*(1-EU396)</f>
        <v>0</v>
      </c>
      <c r="DH396">
        <f>DG396*DI396</f>
        <v>0</v>
      </c>
      <c r="DI396">
        <f>($B$13*$D$11+$C$13*$D$11+$F$13*((FE396+EW396)/MAX(FE396+EW396+FF396, 0.1)*$I$11+FF396/MAX(FE396+EW396+FF396, 0.1)*$J$11))/($B$13+$C$13+$F$13)</f>
        <v>0</v>
      </c>
      <c r="DJ396">
        <f>($B$13*$K$11+$C$13*$K$11+$F$13*((FE396+EW396)/MAX(FE396+EW396+FF396, 0.1)*$P$11+FF396/MAX(FE396+EW396+FF396, 0.1)*$Q$11))/($B$13+$C$13+$F$13)</f>
        <v>0</v>
      </c>
      <c r="DK396">
        <v>5.36</v>
      </c>
      <c r="DL396">
        <v>0.5</v>
      </c>
      <c r="DM396" t="s">
        <v>438</v>
      </c>
      <c r="DN396">
        <v>2</v>
      </c>
      <c r="DO396" t="b">
        <v>1</v>
      </c>
      <c r="DP396">
        <v>1759082888.714286</v>
      </c>
      <c r="DQ396">
        <v>1381.358571428571</v>
      </c>
      <c r="DR396">
        <v>1459.877142857143</v>
      </c>
      <c r="DS396">
        <v>23.31988928571428</v>
      </c>
      <c r="DT396">
        <v>17.54008928571429</v>
      </c>
      <c r="DU396">
        <v>1381.315714285714</v>
      </c>
      <c r="DV396">
        <v>22.99804642857143</v>
      </c>
      <c r="DW396">
        <v>499.9968214285714</v>
      </c>
      <c r="DX396">
        <v>90.8444857142857</v>
      </c>
      <c r="DY396">
        <v>0.06685493214285713</v>
      </c>
      <c r="DZ396">
        <v>30.06499642857144</v>
      </c>
      <c r="EA396">
        <v>30.03819285714286</v>
      </c>
      <c r="EB396">
        <v>999.9000000000002</v>
      </c>
      <c r="EC396">
        <v>0</v>
      </c>
      <c r="ED396">
        <v>0</v>
      </c>
      <c r="EE396">
        <v>10007.5</v>
      </c>
      <c r="EF396">
        <v>0</v>
      </c>
      <c r="EG396">
        <v>12.03521785714286</v>
      </c>
      <c r="EH396">
        <v>-78.51832499999999</v>
      </c>
      <c r="EI396">
        <v>1414.341071428571</v>
      </c>
      <c r="EJ396">
        <v>1485.942142857143</v>
      </c>
      <c r="EK396">
        <v>5.779806428571429</v>
      </c>
      <c r="EL396">
        <v>1459.877142857143</v>
      </c>
      <c r="EM396">
        <v>17.54008928571429</v>
      </c>
      <c r="EN396">
        <v>2.118483571428571</v>
      </c>
      <c r="EO396">
        <v>1.59342</v>
      </c>
      <c r="EP396">
        <v>18.35882857142857</v>
      </c>
      <c r="EQ396">
        <v>13.89526428571429</v>
      </c>
      <c r="ER396">
        <v>2000.032142857143</v>
      </c>
      <c r="ES396">
        <v>0.980005357142857</v>
      </c>
      <c r="ET396">
        <v>0.019994875</v>
      </c>
      <c r="EU396">
        <v>0</v>
      </c>
      <c r="EV396">
        <v>990.1547499999999</v>
      </c>
      <c r="EW396">
        <v>5.00078</v>
      </c>
      <c r="EX396">
        <v>19168.70357142857</v>
      </c>
      <c r="EY396">
        <v>16379.92142857143</v>
      </c>
      <c r="EZ396">
        <v>39.39721428571429</v>
      </c>
      <c r="FA396">
        <v>40.1605</v>
      </c>
      <c r="FB396">
        <v>39.42835714285714</v>
      </c>
      <c r="FC396">
        <v>39.93728571428571</v>
      </c>
      <c r="FD396">
        <v>40.42835714285714</v>
      </c>
      <c r="FE396">
        <v>1955.142142857143</v>
      </c>
      <c r="FF396">
        <v>39.89000000000001</v>
      </c>
      <c r="FG396">
        <v>0</v>
      </c>
      <c r="FH396">
        <v>1759082888.6</v>
      </c>
      <c r="FI396">
        <v>0</v>
      </c>
      <c r="FJ396">
        <v>990.0860384615385</v>
      </c>
      <c r="FK396">
        <v>-15.78663248275499</v>
      </c>
      <c r="FL396">
        <v>-314.9982905412398</v>
      </c>
      <c r="FM396">
        <v>19167.70384615385</v>
      </c>
      <c r="FN396">
        <v>15</v>
      </c>
      <c r="FO396">
        <v>0</v>
      </c>
      <c r="FP396" t="s">
        <v>439</v>
      </c>
      <c r="FQ396">
        <v>1746989605.5</v>
      </c>
      <c r="FR396">
        <v>1746989593.5</v>
      </c>
      <c r="FS396">
        <v>0</v>
      </c>
      <c r="FT396">
        <v>-0.274</v>
      </c>
      <c r="FU396">
        <v>-0.002</v>
      </c>
      <c r="FV396">
        <v>2.549</v>
      </c>
      <c r="FW396">
        <v>0.129</v>
      </c>
      <c r="FX396">
        <v>420</v>
      </c>
      <c r="FY396">
        <v>17</v>
      </c>
      <c r="FZ396">
        <v>0.02</v>
      </c>
      <c r="GA396">
        <v>0.04</v>
      </c>
      <c r="GB396">
        <v>-78.61976829268293</v>
      </c>
      <c r="GC396">
        <v>2.210109407665536</v>
      </c>
      <c r="GD396">
        <v>0.3310021858589859</v>
      </c>
      <c r="GE396">
        <v>0</v>
      </c>
      <c r="GF396">
        <v>990.9041764705881</v>
      </c>
      <c r="GG396">
        <v>-16.25836516702127</v>
      </c>
      <c r="GH396">
        <v>1.614908984333678</v>
      </c>
      <c r="GI396">
        <v>0</v>
      </c>
      <c r="GJ396">
        <v>5.83018756097561</v>
      </c>
      <c r="GK396">
        <v>-1.125539372822303</v>
      </c>
      <c r="GL396">
        <v>0.1114348919561134</v>
      </c>
      <c r="GM396">
        <v>0</v>
      </c>
      <c r="GN396">
        <v>0</v>
      </c>
      <c r="GO396">
        <v>3</v>
      </c>
      <c r="GP396" t="s">
        <v>458</v>
      </c>
      <c r="GQ396">
        <v>3.10154</v>
      </c>
      <c r="GR396">
        <v>2.72507</v>
      </c>
      <c r="GS396">
        <v>0.199355</v>
      </c>
      <c r="GT396">
        <v>0.205826</v>
      </c>
      <c r="GU396">
        <v>0.105804</v>
      </c>
      <c r="GV396">
        <v>0.0882153</v>
      </c>
      <c r="GW396">
        <v>20922.4</v>
      </c>
      <c r="GX396">
        <v>18871</v>
      </c>
      <c r="GY396">
        <v>26694.7</v>
      </c>
      <c r="GZ396">
        <v>23983.3</v>
      </c>
      <c r="HA396">
        <v>38204.5</v>
      </c>
      <c r="HB396">
        <v>32351.4</v>
      </c>
      <c r="HC396">
        <v>46612.3</v>
      </c>
      <c r="HD396">
        <v>37956.4</v>
      </c>
      <c r="HE396">
        <v>1.87442</v>
      </c>
      <c r="HF396">
        <v>1.86693</v>
      </c>
      <c r="HG396">
        <v>0.0748597</v>
      </c>
      <c r="HH396">
        <v>0</v>
      </c>
      <c r="HI396">
        <v>28.8237</v>
      </c>
      <c r="HJ396">
        <v>999.9</v>
      </c>
      <c r="HK396">
        <v>39.4</v>
      </c>
      <c r="HL396">
        <v>31.7</v>
      </c>
      <c r="HM396">
        <v>20.3604</v>
      </c>
      <c r="HN396">
        <v>61.3237</v>
      </c>
      <c r="HO396">
        <v>22.2756</v>
      </c>
      <c r="HP396">
        <v>1</v>
      </c>
      <c r="HQ396">
        <v>0.117757</v>
      </c>
      <c r="HR396">
        <v>0.219744</v>
      </c>
      <c r="HS396">
        <v>20.2806</v>
      </c>
      <c r="HT396">
        <v>5.21175</v>
      </c>
      <c r="HU396">
        <v>11.979</v>
      </c>
      <c r="HV396">
        <v>4.96325</v>
      </c>
      <c r="HW396">
        <v>3.27435</v>
      </c>
      <c r="HX396">
        <v>9999</v>
      </c>
      <c r="HY396">
        <v>9999</v>
      </c>
      <c r="HZ396">
        <v>9999</v>
      </c>
      <c r="IA396">
        <v>33.7</v>
      </c>
      <c r="IB396">
        <v>1.86396</v>
      </c>
      <c r="IC396">
        <v>1.86009</v>
      </c>
      <c r="ID396">
        <v>1.85837</v>
      </c>
      <c r="IE396">
        <v>1.85975</v>
      </c>
      <c r="IF396">
        <v>1.85989</v>
      </c>
      <c r="IG396">
        <v>1.85837</v>
      </c>
      <c r="IH396">
        <v>1.85744</v>
      </c>
      <c r="II396">
        <v>1.85242</v>
      </c>
      <c r="IJ396">
        <v>0</v>
      </c>
      <c r="IK396">
        <v>0</v>
      </c>
      <c r="IL396">
        <v>0</v>
      </c>
      <c r="IM396">
        <v>0</v>
      </c>
      <c r="IN396" t="s">
        <v>441</v>
      </c>
      <c r="IO396" t="s">
        <v>442</v>
      </c>
      <c r="IP396" t="s">
        <v>443</v>
      </c>
      <c r="IQ396" t="s">
        <v>443</v>
      </c>
      <c r="IR396" t="s">
        <v>443</v>
      </c>
      <c r="IS396" t="s">
        <v>443</v>
      </c>
      <c r="IT396">
        <v>0</v>
      </c>
      <c r="IU396">
        <v>100</v>
      </c>
      <c r="IV396">
        <v>100</v>
      </c>
      <c r="IW396">
        <v>0.07000000000000001</v>
      </c>
      <c r="IX396">
        <v>0.3202</v>
      </c>
      <c r="IY396">
        <v>-0.819046093373875</v>
      </c>
      <c r="IZ396">
        <v>-0.0008311593448893811</v>
      </c>
      <c r="JA396">
        <v>1.768286430498992E-06</v>
      </c>
      <c r="JB396">
        <v>-5.176383660599935E-10</v>
      </c>
      <c r="JC396">
        <v>0.01793090377665582</v>
      </c>
      <c r="JD396">
        <v>0.002652576625932546</v>
      </c>
      <c r="JE396">
        <v>0.0004569377311329863</v>
      </c>
      <c r="JF396">
        <v>1.003524486243527E-07</v>
      </c>
      <c r="JG396">
        <v>2</v>
      </c>
      <c r="JH396">
        <v>1975</v>
      </c>
      <c r="JI396">
        <v>1</v>
      </c>
      <c r="JJ396">
        <v>26</v>
      </c>
      <c r="JK396">
        <v>201554.9</v>
      </c>
      <c r="JL396">
        <v>201555</v>
      </c>
      <c r="JM396">
        <v>3.16162</v>
      </c>
      <c r="JN396">
        <v>2.6123</v>
      </c>
      <c r="JO396">
        <v>1.49658</v>
      </c>
      <c r="JP396">
        <v>2.34497</v>
      </c>
      <c r="JQ396">
        <v>1.54907</v>
      </c>
      <c r="JR396">
        <v>2.35474</v>
      </c>
      <c r="JS396">
        <v>35.8477</v>
      </c>
      <c r="JT396">
        <v>24.1751</v>
      </c>
      <c r="JU396">
        <v>18</v>
      </c>
      <c r="JV396">
        <v>484.335</v>
      </c>
      <c r="JW396">
        <v>494.459</v>
      </c>
      <c r="JX396">
        <v>28.274</v>
      </c>
      <c r="JY396">
        <v>28.802</v>
      </c>
      <c r="JZ396">
        <v>30.0005</v>
      </c>
      <c r="KA396">
        <v>28.9724</v>
      </c>
      <c r="KB396">
        <v>28.9631</v>
      </c>
      <c r="KC396">
        <v>63.4465</v>
      </c>
      <c r="KD396">
        <v>12.4285</v>
      </c>
      <c r="KE396">
        <v>52.7968</v>
      </c>
      <c r="KF396">
        <v>28.2714</v>
      </c>
      <c r="KG396">
        <v>1504.25</v>
      </c>
      <c r="KH396">
        <v>17.8157</v>
      </c>
      <c r="KI396">
        <v>101.916</v>
      </c>
      <c r="KJ396">
        <v>91.5252</v>
      </c>
    </row>
    <row r="397" spans="1:296">
      <c r="A397">
        <v>379</v>
      </c>
      <c r="B397">
        <v>1759082901.5</v>
      </c>
      <c r="C397">
        <v>9818.400000095367</v>
      </c>
      <c r="D397" t="s">
        <v>1204</v>
      </c>
      <c r="E397" t="s">
        <v>1205</v>
      </c>
      <c r="F397">
        <v>5</v>
      </c>
      <c r="G397" t="s">
        <v>1025</v>
      </c>
      <c r="H397">
        <v>1759082894</v>
      </c>
      <c r="I397">
        <f>(J397)/1000</f>
        <v>0</v>
      </c>
      <c r="J397">
        <f>IF(DO397, AM397, AG397)</f>
        <v>0</v>
      </c>
      <c r="K397">
        <f>IF(DO397, AH397, AF397)</f>
        <v>0</v>
      </c>
      <c r="L397">
        <f>DQ397 - IF(AT397&gt;1, K397*DK397*100.0/(AV397), 0)</f>
        <v>0</v>
      </c>
      <c r="M397">
        <f>((S397-I397/2)*L397-K397)/(S397+I397/2)</f>
        <v>0</v>
      </c>
      <c r="N397">
        <f>M397*(DX397+DY397)/1000.0</f>
        <v>0</v>
      </c>
      <c r="O397">
        <f>(DQ397 - IF(AT397&gt;1, K397*DK397*100.0/(AV397), 0))*(DX397+DY397)/1000.0</f>
        <v>0</v>
      </c>
      <c r="P397">
        <f>2.0/((1/R397-1/Q397)+SIGN(R397)*SQRT((1/R397-1/Q397)*(1/R397-1/Q397) + 4*DL397/((DL397+1)*(DL397+1))*(2*1/R397*1/Q397-1/Q397*1/Q397)))</f>
        <v>0</v>
      </c>
      <c r="Q397">
        <f>IF(LEFT(DM397,1)&lt;&gt;"0",IF(LEFT(DM397,1)="1",3.0,DN397),$D$5+$E$5*(EE397*DX397/($K$5*1000))+$F$5*(EE397*DX397/($K$5*1000))*MAX(MIN(DK397,$J$5),$I$5)*MAX(MIN(DK397,$J$5),$I$5)+$G$5*MAX(MIN(DK397,$J$5),$I$5)*(EE397*DX397/($K$5*1000))+$H$5*(EE397*DX397/($K$5*1000))*(EE397*DX397/($K$5*1000)))</f>
        <v>0</v>
      </c>
      <c r="R397">
        <f>I397*(1000-(1000*0.61365*exp(17.502*V397/(240.97+V397))/(DX397+DY397)+DS397)/2)/(1000*0.61365*exp(17.502*V397/(240.97+V397))/(DX397+DY397)-DS397)</f>
        <v>0</v>
      </c>
      <c r="S397">
        <f>1/((DL397+1)/(P397/1.6)+1/(Q397/1.37)) + DL397/((DL397+1)/(P397/1.6) + DL397/(Q397/1.37))</f>
        <v>0</v>
      </c>
      <c r="T397">
        <f>(DG397*DJ397)</f>
        <v>0</v>
      </c>
      <c r="U397">
        <f>(DZ397+(T397+2*0.95*5.67E-8*(((DZ397+$B$9)+273)^4-(DZ397+273)^4)-44100*I397)/(1.84*29.3*Q397+8*0.95*5.67E-8*(DZ397+273)^3))</f>
        <v>0</v>
      </c>
      <c r="V397">
        <f>($C$9*EA397+$D$9*EB397+$E$9*U397)</f>
        <v>0</v>
      </c>
      <c r="W397">
        <f>0.61365*exp(17.502*V397/(240.97+V397))</f>
        <v>0</v>
      </c>
      <c r="X397">
        <f>(Y397/Z397*100)</f>
        <v>0</v>
      </c>
      <c r="Y397">
        <f>DS397*(DX397+DY397)/1000</f>
        <v>0</v>
      </c>
      <c r="Z397">
        <f>0.61365*exp(17.502*DZ397/(240.97+DZ397))</f>
        <v>0</v>
      </c>
      <c r="AA397">
        <f>(W397-DS397*(DX397+DY397)/1000)</f>
        <v>0</v>
      </c>
      <c r="AB397">
        <f>(-I397*44100)</f>
        <v>0</v>
      </c>
      <c r="AC397">
        <f>2*29.3*Q397*0.92*(DZ397-V397)</f>
        <v>0</v>
      </c>
      <c r="AD397">
        <f>2*0.95*5.67E-8*(((DZ397+$B$9)+273)^4-(V397+273)^4)</f>
        <v>0</v>
      </c>
      <c r="AE397">
        <f>T397+AD397+AB397+AC397</f>
        <v>0</v>
      </c>
      <c r="AF397">
        <f>DW397*AT397*(DR397-DQ397*(1000-AT397*DT397)/(1000-AT397*DS397))/(100*DK397)</f>
        <v>0</v>
      </c>
      <c r="AG397">
        <f>1000*DW397*AT397*(DS397-DT397)/(100*DK397*(1000-AT397*DS397))</f>
        <v>0</v>
      </c>
      <c r="AH397">
        <f>(AI397 - AJ397 - DX397*1E3/(8.314*(DZ397+273.15)) * AL397/DW397 * AK397) * DW397/(100*DK397) * (1000 - DT397)/1000</f>
        <v>0</v>
      </c>
      <c r="AI397">
        <v>1518.221806617785</v>
      </c>
      <c r="AJ397">
        <v>1455.619454545454</v>
      </c>
      <c r="AK397">
        <v>3.297122489576735</v>
      </c>
      <c r="AL397">
        <v>65.0844976434511</v>
      </c>
      <c r="AM397">
        <f>(AO397 - AN397 + DX397*1E3/(8.314*(DZ397+273.15)) * AQ397/DW397 * AP397) * DW397/(100*DK397) * 1000/(1000 - AO397)</f>
        <v>0</v>
      </c>
      <c r="AN397">
        <v>17.73105501333334</v>
      </c>
      <c r="AO397">
        <v>23.21713939393938</v>
      </c>
      <c r="AP397">
        <v>-0.005556025974032803</v>
      </c>
      <c r="AQ397">
        <v>105.27</v>
      </c>
      <c r="AR397">
        <v>0</v>
      </c>
      <c r="AS397">
        <v>0</v>
      </c>
      <c r="AT397">
        <f>IF(AR397*$H$15&gt;=AV397,1.0,(AV397/(AV397-AR397*$H$15)))</f>
        <v>0</v>
      </c>
      <c r="AU397">
        <f>(AT397-1)*100</f>
        <v>0</v>
      </c>
      <c r="AV397">
        <f>MAX(0,($B$15+$C$15*EE397)/(1+$D$15*EE397)*DX397/(DZ397+273)*$E$15)</f>
        <v>0</v>
      </c>
      <c r="AW397" t="s">
        <v>437</v>
      </c>
      <c r="AX397" t="s">
        <v>437</v>
      </c>
      <c r="AY397">
        <v>0</v>
      </c>
      <c r="AZ397">
        <v>0</v>
      </c>
      <c r="BA397">
        <f>1-AY397/AZ397</f>
        <v>0</v>
      </c>
      <c r="BB397">
        <v>0</v>
      </c>
      <c r="BC397" t="s">
        <v>437</v>
      </c>
      <c r="BD397" t="s">
        <v>437</v>
      </c>
      <c r="BE397">
        <v>0</v>
      </c>
      <c r="BF397">
        <v>0</v>
      </c>
      <c r="BG397">
        <f>1-BE397/BF397</f>
        <v>0</v>
      </c>
      <c r="BH397">
        <v>0.5</v>
      </c>
      <c r="BI397">
        <f>DH397</f>
        <v>0</v>
      </c>
      <c r="BJ397">
        <f>K397</f>
        <v>0</v>
      </c>
      <c r="BK397">
        <f>BG397*BH397*BI397</f>
        <v>0</v>
      </c>
      <c r="BL397">
        <f>(BJ397-BB397)/BI397</f>
        <v>0</v>
      </c>
      <c r="BM397">
        <f>(AZ397-BF397)/BF397</f>
        <v>0</v>
      </c>
      <c r="BN397">
        <f>AY397/(BA397+AY397/BF397)</f>
        <v>0</v>
      </c>
      <c r="BO397" t="s">
        <v>437</v>
      </c>
      <c r="BP397">
        <v>0</v>
      </c>
      <c r="BQ397">
        <f>IF(BP397&lt;&gt;0, BP397, BN397)</f>
        <v>0</v>
      </c>
      <c r="BR397">
        <f>1-BQ397/BF397</f>
        <v>0</v>
      </c>
      <c r="BS397">
        <f>(BF397-BE397)/(BF397-BQ397)</f>
        <v>0</v>
      </c>
      <c r="BT397">
        <f>(AZ397-BF397)/(AZ397-BQ397)</f>
        <v>0</v>
      </c>
      <c r="BU397">
        <f>(BF397-BE397)/(BF397-AY397)</f>
        <v>0</v>
      </c>
      <c r="BV397">
        <f>(AZ397-BF397)/(AZ397-AY397)</f>
        <v>0</v>
      </c>
      <c r="BW397">
        <f>(BS397*BQ397/BE397)</f>
        <v>0</v>
      </c>
      <c r="BX397">
        <f>(1-BW397)</f>
        <v>0</v>
      </c>
      <c r="DG397">
        <f>$B$13*EF397+$C$13*EG397+$F$13*ER397*(1-EU397)</f>
        <v>0</v>
      </c>
      <c r="DH397">
        <f>DG397*DI397</f>
        <v>0</v>
      </c>
      <c r="DI397">
        <f>($B$13*$D$11+$C$13*$D$11+$F$13*((FE397+EW397)/MAX(FE397+EW397+FF397, 0.1)*$I$11+FF397/MAX(FE397+EW397+FF397, 0.1)*$J$11))/($B$13+$C$13+$F$13)</f>
        <v>0</v>
      </c>
      <c r="DJ397">
        <f>($B$13*$K$11+$C$13*$K$11+$F$13*((FE397+EW397)/MAX(FE397+EW397+FF397, 0.1)*$P$11+FF397/MAX(FE397+EW397+FF397, 0.1)*$Q$11))/($B$13+$C$13+$F$13)</f>
        <v>0</v>
      </c>
      <c r="DK397">
        <v>5.36</v>
      </c>
      <c r="DL397">
        <v>0.5</v>
      </c>
      <c r="DM397" t="s">
        <v>438</v>
      </c>
      <c r="DN397">
        <v>2</v>
      </c>
      <c r="DO397" t="b">
        <v>1</v>
      </c>
      <c r="DP397">
        <v>1759082894</v>
      </c>
      <c r="DQ397">
        <v>1398.928148148148</v>
      </c>
      <c r="DR397">
        <v>1477.18962962963</v>
      </c>
      <c r="DS397">
        <v>23.2758037037037</v>
      </c>
      <c r="DT397">
        <v>17.61501851851852</v>
      </c>
      <c r="DU397">
        <v>1398.867407407408</v>
      </c>
      <c r="DV397">
        <v>22.95498888888889</v>
      </c>
      <c r="DW397">
        <v>499.9983703703704</v>
      </c>
      <c r="DX397">
        <v>90.84444074074074</v>
      </c>
      <c r="DY397">
        <v>0.06698468888888888</v>
      </c>
      <c r="DZ397">
        <v>30.04655555555555</v>
      </c>
      <c r="EA397">
        <v>30.03975925925926</v>
      </c>
      <c r="EB397">
        <v>999.9000000000001</v>
      </c>
      <c r="EC397">
        <v>0</v>
      </c>
      <c r="ED397">
        <v>0</v>
      </c>
      <c r="EE397">
        <v>10011.8537037037</v>
      </c>
      <c r="EF397">
        <v>0</v>
      </c>
      <c r="EG397">
        <v>12.48572962962963</v>
      </c>
      <c r="EH397">
        <v>-78.25985555555556</v>
      </c>
      <c r="EI397">
        <v>1432.265925925926</v>
      </c>
      <c r="EJ397">
        <v>1503.677777777778</v>
      </c>
      <c r="EK397">
        <v>5.660787037037038</v>
      </c>
      <c r="EL397">
        <v>1477.18962962963</v>
      </c>
      <c r="EM397">
        <v>17.61501851851852</v>
      </c>
      <c r="EN397">
        <v>2.114478148148148</v>
      </c>
      <c r="EO397">
        <v>1.600226296296296</v>
      </c>
      <c r="EP397">
        <v>18.32864814814815</v>
      </c>
      <c r="EQ397">
        <v>13.96086666666667</v>
      </c>
      <c r="ER397">
        <v>2000.012222222222</v>
      </c>
      <c r="ES397">
        <v>0.9800054444444446</v>
      </c>
      <c r="ET397">
        <v>0.01999477777777778</v>
      </c>
      <c r="EU397">
        <v>0</v>
      </c>
      <c r="EV397">
        <v>988.7097037037037</v>
      </c>
      <c r="EW397">
        <v>5.00078</v>
      </c>
      <c r="EX397">
        <v>19140.66666666667</v>
      </c>
      <c r="EY397">
        <v>16379.75555555556</v>
      </c>
      <c r="EZ397">
        <v>39.38874074074074</v>
      </c>
      <c r="FA397">
        <v>40.15951851851851</v>
      </c>
      <c r="FB397">
        <v>39.44192592592591</v>
      </c>
      <c r="FC397">
        <v>39.93488888888888</v>
      </c>
      <c r="FD397">
        <v>40.31925925925925</v>
      </c>
      <c r="FE397">
        <v>1955.122222222222</v>
      </c>
      <c r="FF397">
        <v>39.89000000000001</v>
      </c>
      <c r="FG397">
        <v>0</v>
      </c>
      <c r="FH397">
        <v>1759082894</v>
      </c>
      <c r="FI397">
        <v>0</v>
      </c>
      <c r="FJ397">
        <v>988.56516</v>
      </c>
      <c r="FK397">
        <v>-16.03046150253037</v>
      </c>
      <c r="FL397">
        <v>-314.7769225746073</v>
      </c>
      <c r="FM397">
        <v>19137.536</v>
      </c>
      <c r="FN397">
        <v>15</v>
      </c>
      <c r="FO397">
        <v>0</v>
      </c>
      <c r="FP397" t="s">
        <v>439</v>
      </c>
      <c r="FQ397">
        <v>1746989605.5</v>
      </c>
      <c r="FR397">
        <v>1746989593.5</v>
      </c>
      <c r="FS397">
        <v>0</v>
      </c>
      <c r="FT397">
        <v>-0.274</v>
      </c>
      <c r="FU397">
        <v>-0.002</v>
      </c>
      <c r="FV397">
        <v>2.549</v>
      </c>
      <c r="FW397">
        <v>0.129</v>
      </c>
      <c r="FX397">
        <v>420</v>
      </c>
      <c r="FY397">
        <v>17</v>
      </c>
      <c r="FZ397">
        <v>0.02</v>
      </c>
      <c r="GA397">
        <v>0.04</v>
      </c>
      <c r="GB397">
        <v>-78.41420000000001</v>
      </c>
      <c r="GC397">
        <v>3.186662717769825</v>
      </c>
      <c r="GD397">
        <v>0.4109122077025993</v>
      </c>
      <c r="GE397">
        <v>0</v>
      </c>
      <c r="GF397">
        <v>989.7572352941177</v>
      </c>
      <c r="GG397">
        <v>-16.16241406724068</v>
      </c>
      <c r="GH397">
        <v>1.607244793735417</v>
      </c>
      <c r="GI397">
        <v>0</v>
      </c>
      <c r="GJ397">
        <v>5.744364878048781</v>
      </c>
      <c r="GK397">
        <v>-1.279099651567943</v>
      </c>
      <c r="GL397">
        <v>0.1277504566193348</v>
      </c>
      <c r="GM397">
        <v>0</v>
      </c>
      <c r="GN397">
        <v>0</v>
      </c>
      <c r="GO397">
        <v>3</v>
      </c>
      <c r="GP397" t="s">
        <v>458</v>
      </c>
      <c r="GQ397">
        <v>3.10164</v>
      </c>
      <c r="GR397">
        <v>2.72521</v>
      </c>
      <c r="GS397">
        <v>0.200711</v>
      </c>
      <c r="GT397">
        <v>0.207157</v>
      </c>
      <c r="GU397">
        <v>0.105696</v>
      </c>
      <c r="GV397">
        <v>0.0886555</v>
      </c>
      <c r="GW397">
        <v>20886.9</v>
      </c>
      <c r="GX397">
        <v>18839.3</v>
      </c>
      <c r="GY397">
        <v>26694.6</v>
      </c>
      <c r="GZ397">
        <v>23983.1</v>
      </c>
      <c r="HA397">
        <v>38209.1</v>
      </c>
      <c r="HB397">
        <v>32335.8</v>
      </c>
      <c r="HC397">
        <v>46612</v>
      </c>
      <c r="HD397">
        <v>37956.4</v>
      </c>
      <c r="HE397">
        <v>1.87437</v>
      </c>
      <c r="HF397">
        <v>1.86695</v>
      </c>
      <c r="HG397">
        <v>0.07489700000000001</v>
      </c>
      <c r="HH397">
        <v>0</v>
      </c>
      <c r="HI397">
        <v>28.8209</v>
      </c>
      <c r="HJ397">
        <v>999.9</v>
      </c>
      <c r="HK397">
        <v>39.4</v>
      </c>
      <c r="HL397">
        <v>31.7</v>
      </c>
      <c r="HM397">
        <v>20.3607</v>
      </c>
      <c r="HN397">
        <v>60.6437</v>
      </c>
      <c r="HO397">
        <v>22.2556</v>
      </c>
      <c r="HP397">
        <v>1</v>
      </c>
      <c r="HQ397">
        <v>0.118148</v>
      </c>
      <c r="HR397">
        <v>0.23951</v>
      </c>
      <c r="HS397">
        <v>20.2808</v>
      </c>
      <c r="HT397">
        <v>5.2119</v>
      </c>
      <c r="HU397">
        <v>11.9794</v>
      </c>
      <c r="HV397">
        <v>4.96315</v>
      </c>
      <c r="HW397">
        <v>3.27425</v>
      </c>
      <c r="HX397">
        <v>9999</v>
      </c>
      <c r="HY397">
        <v>9999</v>
      </c>
      <c r="HZ397">
        <v>9999</v>
      </c>
      <c r="IA397">
        <v>33.7</v>
      </c>
      <c r="IB397">
        <v>1.86396</v>
      </c>
      <c r="IC397">
        <v>1.86011</v>
      </c>
      <c r="ID397">
        <v>1.85837</v>
      </c>
      <c r="IE397">
        <v>1.85974</v>
      </c>
      <c r="IF397">
        <v>1.85989</v>
      </c>
      <c r="IG397">
        <v>1.85837</v>
      </c>
      <c r="IH397">
        <v>1.85745</v>
      </c>
      <c r="II397">
        <v>1.85242</v>
      </c>
      <c r="IJ397">
        <v>0</v>
      </c>
      <c r="IK397">
        <v>0</v>
      </c>
      <c r="IL397">
        <v>0</v>
      </c>
      <c r="IM397">
        <v>0</v>
      </c>
      <c r="IN397" t="s">
        <v>441</v>
      </c>
      <c r="IO397" t="s">
        <v>442</v>
      </c>
      <c r="IP397" t="s">
        <v>443</v>
      </c>
      <c r="IQ397" t="s">
        <v>443</v>
      </c>
      <c r="IR397" t="s">
        <v>443</v>
      </c>
      <c r="IS397" t="s">
        <v>443</v>
      </c>
      <c r="IT397">
        <v>0</v>
      </c>
      <c r="IU397">
        <v>100</v>
      </c>
      <c r="IV397">
        <v>100</v>
      </c>
      <c r="IW397">
        <v>0.09</v>
      </c>
      <c r="IX397">
        <v>0.3194</v>
      </c>
      <c r="IY397">
        <v>-0.819046093373875</v>
      </c>
      <c r="IZ397">
        <v>-0.0008311593448893811</v>
      </c>
      <c r="JA397">
        <v>1.768286430498992E-06</v>
      </c>
      <c r="JB397">
        <v>-5.176383660599935E-10</v>
      </c>
      <c r="JC397">
        <v>0.01793090377665582</v>
      </c>
      <c r="JD397">
        <v>0.002652576625932546</v>
      </c>
      <c r="JE397">
        <v>0.0004569377311329863</v>
      </c>
      <c r="JF397">
        <v>1.003524486243527E-07</v>
      </c>
      <c r="JG397">
        <v>2</v>
      </c>
      <c r="JH397">
        <v>1975</v>
      </c>
      <c r="JI397">
        <v>1</v>
      </c>
      <c r="JJ397">
        <v>26</v>
      </c>
      <c r="JK397">
        <v>201554.9</v>
      </c>
      <c r="JL397">
        <v>201555.1</v>
      </c>
      <c r="JM397">
        <v>3.18848</v>
      </c>
      <c r="JN397">
        <v>2.60254</v>
      </c>
      <c r="JO397">
        <v>1.49658</v>
      </c>
      <c r="JP397">
        <v>2.34497</v>
      </c>
      <c r="JQ397">
        <v>1.54907</v>
      </c>
      <c r="JR397">
        <v>2.4707</v>
      </c>
      <c r="JS397">
        <v>35.8711</v>
      </c>
      <c r="JT397">
        <v>24.1751</v>
      </c>
      <c r="JU397">
        <v>18</v>
      </c>
      <c r="JV397">
        <v>484.329</v>
      </c>
      <c r="JW397">
        <v>494.505</v>
      </c>
      <c r="JX397">
        <v>28.2365</v>
      </c>
      <c r="JY397">
        <v>28.8061</v>
      </c>
      <c r="JZ397">
        <v>30.0005</v>
      </c>
      <c r="KA397">
        <v>28.9755</v>
      </c>
      <c r="KB397">
        <v>28.9666</v>
      </c>
      <c r="KC397">
        <v>63.9774</v>
      </c>
      <c r="KD397">
        <v>11.8383</v>
      </c>
      <c r="KE397">
        <v>53.1918</v>
      </c>
      <c r="KF397">
        <v>28.2333</v>
      </c>
      <c r="KG397">
        <v>1524.29</v>
      </c>
      <c r="KH397">
        <v>17.9385</v>
      </c>
      <c r="KI397">
        <v>101.916</v>
      </c>
      <c r="KJ397">
        <v>91.52500000000001</v>
      </c>
    </row>
    <row r="398" spans="1:296">
      <c r="A398">
        <v>380</v>
      </c>
      <c r="B398">
        <v>1759082906.5</v>
      </c>
      <c r="C398">
        <v>9823.400000095367</v>
      </c>
      <c r="D398" t="s">
        <v>1206</v>
      </c>
      <c r="E398" t="s">
        <v>1207</v>
      </c>
      <c r="F398">
        <v>5</v>
      </c>
      <c r="G398" t="s">
        <v>1025</v>
      </c>
      <c r="H398">
        <v>1759082898.714286</v>
      </c>
      <c r="I398">
        <f>(J398)/1000</f>
        <v>0</v>
      </c>
      <c r="J398">
        <f>IF(DO398, AM398, AG398)</f>
        <v>0</v>
      </c>
      <c r="K398">
        <f>IF(DO398, AH398, AF398)</f>
        <v>0</v>
      </c>
      <c r="L398">
        <f>DQ398 - IF(AT398&gt;1, K398*DK398*100.0/(AV398), 0)</f>
        <v>0</v>
      </c>
      <c r="M398">
        <f>((S398-I398/2)*L398-K398)/(S398+I398/2)</f>
        <v>0</v>
      </c>
      <c r="N398">
        <f>M398*(DX398+DY398)/1000.0</f>
        <v>0</v>
      </c>
      <c r="O398">
        <f>(DQ398 - IF(AT398&gt;1, K398*DK398*100.0/(AV398), 0))*(DX398+DY398)/1000.0</f>
        <v>0</v>
      </c>
      <c r="P398">
        <f>2.0/((1/R398-1/Q398)+SIGN(R398)*SQRT((1/R398-1/Q398)*(1/R398-1/Q398) + 4*DL398/((DL398+1)*(DL398+1))*(2*1/R398*1/Q398-1/Q398*1/Q398)))</f>
        <v>0</v>
      </c>
      <c r="Q398">
        <f>IF(LEFT(DM398,1)&lt;&gt;"0",IF(LEFT(DM398,1)="1",3.0,DN398),$D$5+$E$5*(EE398*DX398/($K$5*1000))+$F$5*(EE398*DX398/($K$5*1000))*MAX(MIN(DK398,$J$5),$I$5)*MAX(MIN(DK398,$J$5),$I$5)+$G$5*MAX(MIN(DK398,$J$5),$I$5)*(EE398*DX398/($K$5*1000))+$H$5*(EE398*DX398/($K$5*1000))*(EE398*DX398/($K$5*1000)))</f>
        <v>0</v>
      </c>
      <c r="R398">
        <f>I398*(1000-(1000*0.61365*exp(17.502*V398/(240.97+V398))/(DX398+DY398)+DS398)/2)/(1000*0.61365*exp(17.502*V398/(240.97+V398))/(DX398+DY398)-DS398)</f>
        <v>0</v>
      </c>
      <c r="S398">
        <f>1/((DL398+1)/(P398/1.6)+1/(Q398/1.37)) + DL398/((DL398+1)/(P398/1.6) + DL398/(Q398/1.37))</f>
        <v>0</v>
      </c>
      <c r="T398">
        <f>(DG398*DJ398)</f>
        <v>0</v>
      </c>
      <c r="U398">
        <f>(DZ398+(T398+2*0.95*5.67E-8*(((DZ398+$B$9)+273)^4-(DZ398+273)^4)-44100*I398)/(1.84*29.3*Q398+8*0.95*5.67E-8*(DZ398+273)^3))</f>
        <v>0</v>
      </c>
      <c r="V398">
        <f>($C$9*EA398+$D$9*EB398+$E$9*U398)</f>
        <v>0</v>
      </c>
      <c r="W398">
        <f>0.61365*exp(17.502*V398/(240.97+V398))</f>
        <v>0</v>
      </c>
      <c r="X398">
        <f>(Y398/Z398*100)</f>
        <v>0</v>
      </c>
      <c r="Y398">
        <f>DS398*(DX398+DY398)/1000</f>
        <v>0</v>
      </c>
      <c r="Z398">
        <f>0.61365*exp(17.502*DZ398/(240.97+DZ398))</f>
        <v>0</v>
      </c>
      <c r="AA398">
        <f>(W398-DS398*(DX398+DY398)/1000)</f>
        <v>0</v>
      </c>
      <c r="AB398">
        <f>(-I398*44100)</f>
        <v>0</v>
      </c>
      <c r="AC398">
        <f>2*29.3*Q398*0.92*(DZ398-V398)</f>
        <v>0</v>
      </c>
      <c r="AD398">
        <f>2*0.95*5.67E-8*(((DZ398+$B$9)+273)^4-(V398+273)^4)</f>
        <v>0</v>
      </c>
      <c r="AE398">
        <f>T398+AD398+AB398+AC398</f>
        <v>0</v>
      </c>
      <c r="AF398">
        <f>DW398*AT398*(DR398-DQ398*(1000-AT398*DT398)/(1000-AT398*DS398))/(100*DK398)</f>
        <v>0</v>
      </c>
      <c r="AG398">
        <f>1000*DW398*AT398*(DS398-DT398)/(100*DK398*(1000-AT398*DS398))</f>
        <v>0</v>
      </c>
      <c r="AH398">
        <f>(AI398 - AJ398 - DX398*1E3/(8.314*(DZ398+273.15)) * AL398/DW398 * AK398) * DW398/(100*DK398) * (1000 - DT398)/1000</f>
        <v>0</v>
      </c>
      <c r="AI398">
        <v>1535.134338872667</v>
      </c>
      <c r="AJ398">
        <v>1472.325030303031</v>
      </c>
      <c r="AK398">
        <v>3.372561041198337</v>
      </c>
      <c r="AL398">
        <v>65.0844976434511</v>
      </c>
      <c r="AM398">
        <f>(AO398 - AN398 + DX398*1E3/(8.314*(DZ398+273.15)) * AQ398/DW398 * AP398) * DW398/(100*DK398) * 1000/(1000 - AO398)</f>
        <v>0</v>
      </c>
      <c r="AN398">
        <v>17.8281668</v>
      </c>
      <c r="AO398">
        <v>23.18284666666667</v>
      </c>
      <c r="AP398">
        <v>-0.007051333333336531</v>
      </c>
      <c r="AQ398">
        <v>105.27</v>
      </c>
      <c r="AR398">
        <v>0</v>
      </c>
      <c r="AS398">
        <v>0</v>
      </c>
      <c r="AT398">
        <f>IF(AR398*$H$15&gt;=AV398,1.0,(AV398/(AV398-AR398*$H$15)))</f>
        <v>0</v>
      </c>
      <c r="AU398">
        <f>(AT398-1)*100</f>
        <v>0</v>
      </c>
      <c r="AV398">
        <f>MAX(0,($B$15+$C$15*EE398)/(1+$D$15*EE398)*DX398/(DZ398+273)*$E$15)</f>
        <v>0</v>
      </c>
      <c r="AW398" t="s">
        <v>437</v>
      </c>
      <c r="AX398" t="s">
        <v>437</v>
      </c>
      <c r="AY398">
        <v>0</v>
      </c>
      <c r="AZ398">
        <v>0</v>
      </c>
      <c r="BA398">
        <f>1-AY398/AZ398</f>
        <v>0</v>
      </c>
      <c r="BB398">
        <v>0</v>
      </c>
      <c r="BC398" t="s">
        <v>437</v>
      </c>
      <c r="BD398" t="s">
        <v>437</v>
      </c>
      <c r="BE398">
        <v>0</v>
      </c>
      <c r="BF398">
        <v>0</v>
      </c>
      <c r="BG398">
        <f>1-BE398/BF398</f>
        <v>0</v>
      </c>
      <c r="BH398">
        <v>0.5</v>
      </c>
      <c r="BI398">
        <f>DH398</f>
        <v>0</v>
      </c>
      <c r="BJ398">
        <f>K398</f>
        <v>0</v>
      </c>
      <c r="BK398">
        <f>BG398*BH398*BI398</f>
        <v>0</v>
      </c>
      <c r="BL398">
        <f>(BJ398-BB398)/BI398</f>
        <v>0</v>
      </c>
      <c r="BM398">
        <f>(AZ398-BF398)/BF398</f>
        <v>0</v>
      </c>
      <c r="BN398">
        <f>AY398/(BA398+AY398/BF398)</f>
        <v>0</v>
      </c>
      <c r="BO398" t="s">
        <v>437</v>
      </c>
      <c r="BP398">
        <v>0</v>
      </c>
      <c r="BQ398">
        <f>IF(BP398&lt;&gt;0, BP398, BN398)</f>
        <v>0</v>
      </c>
      <c r="BR398">
        <f>1-BQ398/BF398</f>
        <v>0</v>
      </c>
      <c r="BS398">
        <f>(BF398-BE398)/(BF398-BQ398)</f>
        <v>0</v>
      </c>
      <c r="BT398">
        <f>(AZ398-BF398)/(AZ398-BQ398)</f>
        <v>0</v>
      </c>
      <c r="BU398">
        <f>(BF398-BE398)/(BF398-AY398)</f>
        <v>0</v>
      </c>
      <c r="BV398">
        <f>(AZ398-BF398)/(AZ398-AY398)</f>
        <v>0</v>
      </c>
      <c r="BW398">
        <f>(BS398*BQ398/BE398)</f>
        <v>0</v>
      </c>
      <c r="BX398">
        <f>(1-BW398)</f>
        <v>0</v>
      </c>
      <c r="DG398">
        <f>$B$13*EF398+$C$13*EG398+$F$13*ER398*(1-EU398)</f>
        <v>0</v>
      </c>
      <c r="DH398">
        <f>DG398*DI398</f>
        <v>0</v>
      </c>
      <c r="DI398">
        <f>($B$13*$D$11+$C$13*$D$11+$F$13*((FE398+EW398)/MAX(FE398+EW398+FF398, 0.1)*$I$11+FF398/MAX(FE398+EW398+FF398, 0.1)*$J$11))/($B$13+$C$13+$F$13)</f>
        <v>0</v>
      </c>
      <c r="DJ398">
        <f>($B$13*$K$11+$C$13*$K$11+$F$13*((FE398+EW398)/MAX(FE398+EW398+FF398, 0.1)*$P$11+FF398/MAX(FE398+EW398+FF398, 0.1)*$Q$11))/($B$13+$C$13+$F$13)</f>
        <v>0</v>
      </c>
      <c r="DK398">
        <v>5.36</v>
      </c>
      <c r="DL398">
        <v>0.5</v>
      </c>
      <c r="DM398" t="s">
        <v>438</v>
      </c>
      <c r="DN398">
        <v>2</v>
      </c>
      <c r="DO398" t="b">
        <v>1</v>
      </c>
      <c r="DP398">
        <v>1759082898.714286</v>
      </c>
      <c r="DQ398">
        <v>1414.392142857143</v>
      </c>
      <c r="DR398">
        <v>1492.461071428571</v>
      </c>
      <c r="DS398">
        <v>23.23595</v>
      </c>
      <c r="DT398">
        <v>17.70149285714286</v>
      </c>
      <c r="DU398">
        <v>1414.315714285714</v>
      </c>
      <c r="DV398">
        <v>22.91606071428571</v>
      </c>
      <c r="DW398">
        <v>500.1076785714286</v>
      </c>
      <c r="DX398">
        <v>90.84442857142858</v>
      </c>
      <c r="DY398">
        <v>0.06676987857142856</v>
      </c>
      <c r="DZ398">
        <v>30.03048214285715</v>
      </c>
      <c r="EA398">
        <v>30.03633571428572</v>
      </c>
      <c r="EB398">
        <v>999.9000000000002</v>
      </c>
      <c r="EC398">
        <v>0</v>
      </c>
      <c r="ED398">
        <v>0</v>
      </c>
      <c r="EE398">
        <v>10013.08535714286</v>
      </c>
      <c r="EF398">
        <v>0</v>
      </c>
      <c r="EG398">
        <v>12.18780357142857</v>
      </c>
      <c r="EH398">
        <v>-78.06619285714285</v>
      </c>
      <c r="EI398">
        <v>1448.04</v>
      </c>
      <c r="EJ398">
        <v>1519.356428571429</v>
      </c>
      <c r="EK398">
        <v>5.534460714285715</v>
      </c>
      <c r="EL398">
        <v>1492.461071428571</v>
      </c>
      <c r="EM398">
        <v>17.70149285714286</v>
      </c>
      <c r="EN398">
        <v>2.110856785714286</v>
      </c>
      <c r="EO398">
        <v>1.608081785714286</v>
      </c>
      <c r="EP398">
        <v>18.30133214285714</v>
      </c>
      <c r="EQ398">
        <v>14.03628571428571</v>
      </c>
      <c r="ER398">
        <v>2000.005357142857</v>
      </c>
      <c r="ES398">
        <v>0.9800056785714286</v>
      </c>
      <c r="ET398">
        <v>0.01999453214285714</v>
      </c>
      <c r="EU398">
        <v>0</v>
      </c>
      <c r="EV398">
        <v>987.4117142857143</v>
      </c>
      <c r="EW398">
        <v>5.00078</v>
      </c>
      <c r="EX398">
        <v>19116.01071428571</v>
      </c>
      <c r="EY398">
        <v>16379.70357142857</v>
      </c>
      <c r="EZ398">
        <v>39.39042857142856</v>
      </c>
      <c r="FA398">
        <v>40.165</v>
      </c>
      <c r="FB398">
        <v>39.45067857142856</v>
      </c>
      <c r="FC398">
        <v>39.93049999999999</v>
      </c>
      <c r="FD398">
        <v>40.26085714285714</v>
      </c>
      <c r="FE398">
        <v>1955.115357142857</v>
      </c>
      <c r="FF398">
        <v>39.89000000000001</v>
      </c>
      <c r="FG398">
        <v>0</v>
      </c>
      <c r="FH398">
        <v>1759082898.8</v>
      </c>
      <c r="FI398">
        <v>0</v>
      </c>
      <c r="FJ398">
        <v>987.2577199999999</v>
      </c>
      <c r="FK398">
        <v>-16.93261541679885</v>
      </c>
      <c r="FL398">
        <v>-317.5153850913308</v>
      </c>
      <c r="FM398">
        <v>19112.56</v>
      </c>
      <c r="FN398">
        <v>15</v>
      </c>
      <c r="FO398">
        <v>0</v>
      </c>
      <c r="FP398" t="s">
        <v>439</v>
      </c>
      <c r="FQ398">
        <v>1746989605.5</v>
      </c>
      <c r="FR398">
        <v>1746989593.5</v>
      </c>
      <c r="FS398">
        <v>0</v>
      </c>
      <c r="FT398">
        <v>-0.274</v>
      </c>
      <c r="FU398">
        <v>-0.002</v>
      </c>
      <c r="FV398">
        <v>2.549</v>
      </c>
      <c r="FW398">
        <v>0.129</v>
      </c>
      <c r="FX398">
        <v>420</v>
      </c>
      <c r="FY398">
        <v>17</v>
      </c>
      <c r="FZ398">
        <v>0.02</v>
      </c>
      <c r="GA398">
        <v>0.04</v>
      </c>
      <c r="GB398">
        <v>-78.26676097560977</v>
      </c>
      <c r="GC398">
        <v>3.00091986062725</v>
      </c>
      <c r="GD398">
        <v>0.4099739158139564</v>
      </c>
      <c r="GE398">
        <v>0</v>
      </c>
      <c r="GF398">
        <v>988.1238529411766</v>
      </c>
      <c r="GG398">
        <v>-16.07475936595943</v>
      </c>
      <c r="GH398">
        <v>1.59571046563541</v>
      </c>
      <c r="GI398">
        <v>0</v>
      </c>
      <c r="GJ398">
        <v>5.604334390243903</v>
      </c>
      <c r="GK398">
        <v>-1.595295052264803</v>
      </c>
      <c r="GL398">
        <v>0.1579927408034287</v>
      </c>
      <c r="GM398">
        <v>0</v>
      </c>
      <c r="GN398">
        <v>0</v>
      </c>
      <c r="GO398">
        <v>3</v>
      </c>
      <c r="GP398" t="s">
        <v>458</v>
      </c>
      <c r="GQ398">
        <v>3.10157</v>
      </c>
      <c r="GR398">
        <v>2.72458</v>
      </c>
      <c r="GS398">
        <v>0.202097</v>
      </c>
      <c r="GT398">
        <v>0.208525</v>
      </c>
      <c r="GU398">
        <v>0.105591</v>
      </c>
      <c r="GV398">
        <v>0.0891135</v>
      </c>
      <c r="GW398">
        <v>20850.4</v>
      </c>
      <c r="GX398">
        <v>18806.4</v>
      </c>
      <c r="GY398">
        <v>26694.3</v>
      </c>
      <c r="GZ398">
        <v>23982.7</v>
      </c>
      <c r="HA398">
        <v>38213.5</v>
      </c>
      <c r="HB398">
        <v>32319</v>
      </c>
      <c r="HC398">
        <v>46611.6</v>
      </c>
      <c r="HD398">
        <v>37955.6</v>
      </c>
      <c r="HE398">
        <v>1.87402</v>
      </c>
      <c r="HF398">
        <v>1.86705</v>
      </c>
      <c r="HG398">
        <v>0.0743009</v>
      </c>
      <c r="HH398">
        <v>0</v>
      </c>
      <c r="HI398">
        <v>28.8175</v>
      </c>
      <c r="HJ398">
        <v>999.9</v>
      </c>
      <c r="HK398">
        <v>39.5</v>
      </c>
      <c r="HL398">
        <v>31.7</v>
      </c>
      <c r="HM398">
        <v>20.4126</v>
      </c>
      <c r="HN398">
        <v>61.0137</v>
      </c>
      <c r="HO398">
        <v>22.3117</v>
      </c>
      <c r="HP398">
        <v>1</v>
      </c>
      <c r="HQ398">
        <v>0.118671</v>
      </c>
      <c r="HR398">
        <v>0.285684</v>
      </c>
      <c r="HS398">
        <v>20.2808</v>
      </c>
      <c r="HT398">
        <v>5.2116</v>
      </c>
      <c r="HU398">
        <v>11.9797</v>
      </c>
      <c r="HV398">
        <v>4.9633</v>
      </c>
      <c r="HW398">
        <v>3.27438</v>
      </c>
      <c r="HX398">
        <v>9999</v>
      </c>
      <c r="HY398">
        <v>9999</v>
      </c>
      <c r="HZ398">
        <v>9999</v>
      </c>
      <c r="IA398">
        <v>33.7</v>
      </c>
      <c r="IB398">
        <v>1.86395</v>
      </c>
      <c r="IC398">
        <v>1.86008</v>
      </c>
      <c r="ID398">
        <v>1.85837</v>
      </c>
      <c r="IE398">
        <v>1.85975</v>
      </c>
      <c r="IF398">
        <v>1.85989</v>
      </c>
      <c r="IG398">
        <v>1.85837</v>
      </c>
      <c r="IH398">
        <v>1.85745</v>
      </c>
      <c r="II398">
        <v>1.85242</v>
      </c>
      <c r="IJ398">
        <v>0</v>
      </c>
      <c r="IK398">
        <v>0</v>
      </c>
      <c r="IL398">
        <v>0</v>
      </c>
      <c r="IM398">
        <v>0</v>
      </c>
      <c r="IN398" t="s">
        <v>441</v>
      </c>
      <c r="IO398" t="s">
        <v>442</v>
      </c>
      <c r="IP398" t="s">
        <v>443</v>
      </c>
      <c r="IQ398" t="s">
        <v>443</v>
      </c>
      <c r="IR398" t="s">
        <v>443</v>
      </c>
      <c r="IS398" t="s">
        <v>443</v>
      </c>
      <c r="IT398">
        <v>0</v>
      </c>
      <c r="IU398">
        <v>100</v>
      </c>
      <c r="IV398">
        <v>100</v>
      </c>
      <c r="IW398">
        <v>0.11</v>
      </c>
      <c r="IX398">
        <v>0.3186</v>
      </c>
      <c r="IY398">
        <v>-0.819046093373875</v>
      </c>
      <c r="IZ398">
        <v>-0.0008311593448893811</v>
      </c>
      <c r="JA398">
        <v>1.768286430498992E-06</v>
      </c>
      <c r="JB398">
        <v>-5.176383660599935E-10</v>
      </c>
      <c r="JC398">
        <v>0.01793090377665582</v>
      </c>
      <c r="JD398">
        <v>0.002652576625932546</v>
      </c>
      <c r="JE398">
        <v>0.0004569377311329863</v>
      </c>
      <c r="JF398">
        <v>1.003524486243527E-07</v>
      </c>
      <c r="JG398">
        <v>2</v>
      </c>
      <c r="JH398">
        <v>1975</v>
      </c>
      <c r="JI398">
        <v>1</v>
      </c>
      <c r="JJ398">
        <v>26</v>
      </c>
      <c r="JK398">
        <v>201555</v>
      </c>
      <c r="JL398">
        <v>201555.2</v>
      </c>
      <c r="JM398">
        <v>3.21899</v>
      </c>
      <c r="JN398">
        <v>2.60376</v>
      </c>
      <c r="JO398">
        <v>1.49658</v>
      </c>
      <c r="JP398">
        <v>2.34497</v>
      </c>
      <c r="JQ398">
        <v>1.54907</v>
      </c>
      <c r="JR398">
        <v>2.38159</v>
      </c>
      <c r="JS398">
        <v>35.8477</v>
      </c>
      <c r="JT398">
        <v>24.1751</v>
      </c>
      <c r="JU398">
        <v>18</v>
      </c>
      <c r="JV398">
        <v>484.153</v>
      </c>
      <c r="JW398">
        <v>494.599</v>
      </c>
      <c r="JX398">
        <v>28.1967</v>
      </c>
      <c r="JY398">
        <v>28.8105</v>
      </c>
      <c r="JZ398">
        <v>30.0006</v>
      </c>
      <c r="KA398">
        <v>28.9792</v>
      </c>
      <c r="KB398">
        <v>28.9699</v>
      </c>
      <c r="KC398">
        <v>64.5886</v>
      </c>
      <c r="KD398">
        <v>11.2247</v>
      </c>
      <c r="KE398">
        <v>53.5777</v>
      </c>
      <c r="KF398">
        <v>28.1896</v>
      </c>
      <c r="KG398">
        <v>1537.65</v>
      </c>
      <c r="KH398">
        <v>18.0731</v>
      </c>
      <c r="KI398">
        <v>101.915</v>
      </c>
      <c r="KJ398">
        <v>91.5231</v>
      </c>
    </row>
    <row r="399" spans="1:296">
      <c r="A399">
        <v>381</v>
      </c>
      <c r="B399">
        <v>1759082911.5</v>
      </c>
      <c r="C399">
        <v>9828.400000095367</v>
      </c>
      <c r="D399" t="s">
        <v>1208</v>
      </c>
      <c r="E399" t="s">
        <v>1209</v>
      </c>
      <c r="F399">
        <v>5</v>
      </c>
      <c r="G399" t="s">
        <v>1025</v>
      </c>
      <c r="H399">
        <v>1759082904</v>
      </c>
      <c r="I399">
        <f>(J399)/1000</f>
        <v>0</v>
      </c>
      <c r="J399">
        <f>IF(DO399, AM399, AG399)</f>
        <v>0</v>
      </c>
      <c r="K399">
        <f>IF(DO399, AH399, AF399)</f>
        <v>0</v>
      </c>
      <c r="L399">
        <f>DQ399 - IF(AT399&gt;1, K399*DK399*100.0/(AV399), 0)</f>
        <v>0</v>
      </c>
      <c r="M399">
        <f>((S399-I399/2)*L399-K399)/(S399+I399/2)</f>
        <v>0</v>
      </c>
      <c r="N399">
        <f>M399*(DX399+DY399)/1000.0</f>
        <v>0</v>
      </c>
      <c r="O399">
        <f>(DQ399 - IF(AT399&gt;1, K399*DK399*100.0/(AV399), 0))*(DX399+DY399)/1000.0</f>
        <v>0</v>
      </c>
      <c r="P399">
        <f>2.0/((1/R399-1/Q399)+SIGN(R399)*SQRT((1/R399-1/Q399)*(1/R399-1/Q399) + 4*DL399/((DL399+1)*(DL399+1))*(2*1/R399*1/Q399-1/Q399*1/Q399)))</f>
        <v>0</v>
      </c>
      <c r="Q399">
        <f>IF(LEFT(DM399,1)&lt;&gt;"0",IF(LEFT(DM399,1)="1",3.0,DN399),$D$5+$E$5*(EE399*DX399/($K$5*1000))+$F$5*(EE399*DX399/($K$5*1000))*MAX(MIN(DK399,$J$5),$I$5)*MAX(MIN(DK399,$J$5),$I$5)+$G$5*MAX(MIN(DK399,$J$5),$I$5)*(EE399*DX399/($K$5*1000))+$H$5*(EE399*DX399/($K$5*1000))*(EE399*DX399/($K$5*1000)))</f>
        <v>0</v>
      </c>
      <c r="R399">
        <f>I399*(1000-(1000*0.61365*exp(17.502*V399/(240.97+V399))/(DX399+DY399)+DS399)/2)/(1000*0.61365*exp(17.502*V399/(240.97+V399))/(DX399+DY399)-DS399)</f>
        <v>0</v>
      </c>
      <c r="S399">
        <f>1/((DL399+1)/(P399/1.6)+1/(Q399/1.37)) + DL399/((DL399+1)/(P399/1.6) + DL399/(Q399/1.37))</f>
        <v>0</v>
      </c>
      <c r="T399">
        <f>(DG399*DJ399)</f>
        <v>0</v>
      </c>
      <c r="U399">
        <f>(DZ399+(T399+2*0.95*5.67E-8*(((DZ399+$B$9)+273)^4-(DZ399+273)^4)-44100*I399)/(1.84*29.3*Q399+8*0.95*5.67E-8*(DZ399+273)^3))</f>
        <v>0</v>
      </c>
      <c r="V399">
        <f>($C$9*EA399+$D$9*EB399+$E$9*U399)</f>
        <v>0</v>
      </c>
      <c r="W399">
        <f>0.61365*exp(17.502*V399/(240.97+V399))</f>
        <v>0</v>
      </c>
      <c r="X399">
        <f>(Y399/Z399*100)</f>
        <v>0</v>
      </c>
      <c r="Y399">
        <f>DS399*(DX399+DY399)/1000</f>
        <v>0</v>
      </c>
      <c r="Z399">
        <f>0.61365*exp(17.502*DZ399/(240.97+DZ399))</f>
        <v>0</v>
      </c>
      <c r="AA399">
        <f>(W399-DS399*(DX399+DY399)/1000)</f>
        <v>0</v>
      </c>
      <c r="AB399">
        <f>(-I399*44100)</f>
        <v>0</v>
      </c>
      <c r="AC399">
        <f>2*29.3*Q399*0.92*(DZ399-V399)</f>
        <v>0</v>
      </c>
      <c r="AD399">
        <f>2*0.95*5.67E-8*(((DZ399+$B$9)+273)^4-(V399+273)^4)</f>
        <v>0</v>
      </c>
      <c r="AE399">
        <f>T399+AD399+AB399+AC399</f>
        <v>0</v>
      </c>
      <c r="AF399">
        <f>DW399*AT399*(DR399-DQ399*(1000-AT399*DT399)/(1000-AT399*DS399))/(100*DK399)</f>
        <v>0</v>
      </c>
      <c r="AG399">
        <f>1000*DW399*AT399*(DS399-DT399)/(100*DK399*(1000-AT399*DS399))</f>
        <v>0</v>
      </c>
      <c r="AH399">
        <f>(AI399 - AJ399 - DX399*1E3/(8.314*(DZ399+273.15)) * AL399/DW399 * AK399) * DW399/(100*DK399) * (1000 - DT399)/1000</f>
        <v>0</v>
      </c>
      <c r="AI399">
        <v>1552.430286296426</v>
      </c>
      <c r="AJ399">
        <v>1489.401878787878</v>
      </c>
      <c r="AK399">
        <v>3.412670933591173</v>
      </c>
      <c r="AL399">
        <v>65.0844976434511</v>
      </c>
      <c r="AM399">
        <f>(AO399 - AN399 + DX399*1E3/(8.314*(DZ399+273.15)) * AQ399/DW399 * AP399) * DW399/(100*DK399) * 1000/(1000 - AO399)</f>
        <v>0</v>
      </c>
      <c r="AN399">
        <v>17.95542037333333</v>
      </c>
      <c r="AO399">
        <v>23.16861636363636</v>
      </c>
      <c r="AP399">
        <v>-0.001188531468532399</v>
      </c>
      <c r="AQ399">
        <v>105.27</v>
      </c>
      <c r="AR399">
        <v>0</v>
      </c>
      <c r="AS399">
        <v>0</v>
      </c>
      <c r="AT399">
        <f>IF(AR399*$H$15&gt;=AV399,1.0,(AV399/(AV399-AR399*$H$15)))</f>
        <v>0</v>
      </c>
      <c r="AU399">
        <f>(AT399-1)*100</f>
        <v>0</v>
      </c>
      <c r="AV399">
        <f>MAX(0,($B$15+$C$15*EE399)/(1+$D$15*EE399)*DX399/(DZ399+273)*$E$15)</f>
        <v>0</v>
      </c>
      <c r="AW399" t="s">
        <v>437</v>
      </c>
      <c r="AX399" t="s">
        <v>437</v>
      </c>
      <c r="AY399">
        <v>0</v>
      </c>
      <c r="AZ399">
        <v>0</v>
      </c>
      <c r="BA399">
        <f>1-AY399/AZ399</f>
        <v>0</v>
      </c>
      <c r="BB399">
        <v>0</v>
      </c>
      <c r="BC399" t="s">
        <v>437</v>
      </c>
      <c r="BD399" t="s">
        <v>437</v>
      </c>
      <c r="BE399">
        <v>0</v>
      </c>
      <c r="BF399">
        <v>0</v>
      </c>
      <c r="BG399">
        <f>1-BE399/BF399</f>
        <v>0</v>
      </c>
      <c r="BH399">
        <v>0.5</v>
      </c>
      <c r="BI399">
        <f>DH399</f>
        <v>0</v>
      </c>
      <c r="BJ399">
        <f>K399</f>
        <v>0</v>
      </c>
      <c r="BK399">
        <f>BG399*BH399*BI399</f>
        <v>0</v>
      </c>
      <c r="BL399">
        <f>(BJ399-BB399)/BI399</f>
        <v>0</v>
      </c>
      <c r="BM399">
        <f>(AZ399-BF399)/BF399</f>
        <v>0</v>
      </c>
      <c r="BN399">
        <f>AY399/(BA399+AY399/BF399)</f>
        <v>0</v>
      </c>
      <c r="BO399" t="s">
        <v>437</v>
      </c>
      <c r="BP399">
        <v>0</v>
      </c>
      <c r="BQ399">
        <f>IF(BP399&lt;&gt;0, BP399, BN399)</f>
        <v>0</v>
      </c>
      <c r="BR399">
        <f>1-BQ399/BF399</f>
        <v>0</v>
      </c>
      <c r="BS399">
        <f>(BF399-BE399)/(BF399-BQ399)</f>
        <v>0</v>
      </c>
      <c r="BT399">
        <f>(AZ399-BF399)/(AZ399-BQ399)</f>
        <v>0</v>
      </c>
      <c r="BU399">
        <f>(BF399-BE399)/(BF399-AY399)</f>
        <v>0</v>
      </c>
      <c r="BV399">
        <f>(AZ399-BF399)/(AZ399-AY399)</f>
        <v>0</v>
      </c>
      <c r="BW399">
        <f>(BS399*BQ399/BE399)</f>
        <v>0</v>
      </c>
      <c r="BX399">
        <f>(1-BW399)</f>
        <v>0</v>
      </c>
      <c r="DG399">
        <f>$B$13*EF399+$C$13*EG399+$F$13*ER399*(1-EU399)</f>
        <v>0</v>
      </c>
      <c r="DH399">
        <f>DG399*DI399</f>
        <v>0</v>
      </c>
      <c r="DI399">
        <f>($B$13*$D$11+$C$13*$D$11+$F$13*((FE399+EW399)/MAX(FE399+EW399+FF399, 0.1)*$I$11+FF399/MAX(FE399+EW399+FF399, 0.1)*$J$11))/($B$13+$C$13+$F$13)</f>
        <v>0</v>
      </c>
      <c r="DJ399">
        <f>($B$13*$K$11+$C$13*$K$11+$F$13*((FE399+EW399)/MAX(FE399+EW399+FF399, 0.1)*$P$11+FF399/MAX(FE399+EW399+FF399, 0.1)*$Q$11))/($B$13+$C$13+$F$13)</f>
        <v>0</v>
      </c>
      <c r="DK399">
        <v>5.36</v>
      </c>
      <c r="DL399">
        <v>0.5</v>
      </c>
      <c r="DM399" t="s">
        <v>438</v>
      </c>
      <c r="DN399">
        <v>2</v>
      </c>
      <c r="DO399" t="b">
        <v>1</v>
      </c>
      <c r="DP399">
        <v>1759082904</v>
      </c>
      <c r="DQ399">
        <v>1431.697407407407</v>
      </c>
      <c r="DR399">
        <v>1509.794444444445</v>
      </c>
      <c r="DS399">
        <v>23.20062962962963</v>
      </c>
      <c r="DT399">
        <v>17.81953703703703</v>
      </c>
      <c r="DU399">
        <v>1431.602962962963</v>
      </c>
      <c r="DV399">
        <v>22.88155185185185</v>
      </c>
      <c r="DW399">
        <v>500.0351851851852</v>
      </c>
      <c r="DX399">
        <v>90.84449629629628</v>
      </c>
      <c r="DY399">
        <v>0.0667226074074074</v>
      </c>
      <c r="DZ399">
        <v>30.01052962962963</v>
      </c>
      <c r="EA399">
        <v>30.03724074074074</v>
      </c>
      <c r="EB399">
        <v>999.9000000000001</v>
      </c>
      <c r="EC399">
        <v>0</v>
      </c>
      <c r="ED399">
        <v>0</v>
      </c>
      <c r="EE399">
        <v>10008.84592592593</v>
      </c>
      <c r="EF399">
        <v>0</v>
      </c>
      <c r="EG399">
        <v>11.6706</v>
      </c>
      <c r="EH399">
        <v>-78.09492592592593</v>
      </c>
      <c r="EI399">
        <v>1465.703333333334</v>
      </c>
      <c r="EJ399">
        <v>1537.187777777778</v>
      </c>
      <c r="EK399">
        <v>5.381091481481481</v>
      </c>
      <c r="EL399">
        <v>1509.794444444445</v>
      </c>
      <c r="EM399">
        <v>17.81953703703703</v>
      </c>
      <c r="EN399">
        <v>2.107649259259259</v>
      </c>
      <c r="EO399">
        <v>1.618807777777778</v>
      </c>
      <c r="EP399">
        <v>18.2771</v>
      </c>
      <c r="EQ399">
        <v>14.13878518518519</v>
      </c>
      <c r="ER399">
        <v>1999.98</v>
      </c>
      <c r="ES399">
        <v>0.9800057777777779</v>
      </c>
      <c r="ET399">
        <v>0.01999442592592593</v>
      </c>
      <c r="EU399">
        <v>0</v>
      </c>
      <c r="EV399">
        <v>985.9332592592594</v>
      </c>
      <c r="EW399">
        <v>5.00078</v>
      </c>
      <c r="EX399">
        <v>19088.09259259259</v>
      </c>
      <c r="EY399">
        <v>16379.5</v>
      </c>
      <c r="EZ399">
        <v>39.39103703703704</v>
      </c>
      <c r="FA399">
        <v>40.17114814814815</v>
      </c>
      <c r="FB399">
        <v>39.46737037037036</v>
      </c>
      <c r="FC399">
        <v>39.92103703703703</v>
      </c>
      <c r="FD399">
        <v>40.2357037037037</v>
      </c>
      <c r="FE399">
        <v>1955.09</v>
      </c>
      <c r="FF399">
        <v>39.89000000000001</v>
      </c>
      <c r="FG399">
        <v>0</v>
      </c>
      <c r="FH399">
        <v>1759082903.6</v>
      </c>
      <c r="FI399">
        <v>0</v>
      </c>
      <c r="FJ399">
        <v>985.9018</v>
      </c>
      <c r="FK399">
        <v>-16.94607695037455</v>
      </c>
      <c r="FL399">
        <v>-314.5615389382629</v>
      </c>
      <c r="FM399">
        <v>19087.244</v>
      </c>
      <c r="FN399">
        <v>15</v>
      </c>
      <c r="FO399">
        <v>0</v>
      </c>
      <c r="FP399" t="s">
        <v>439</v>
      </c>
      <c r="FQ399">
        <v>1746989605.5</v>
      </c>
      <c r="FR399">
        <v>1746989593.5</v>
      </c>
      <c r="FS399">
        <v>0</v>
      </c>
      <c r="FT399">
        <v>-0.274</v>
      </c>
      <c r="FU399">
        <v>-0.002</v>
      </c>
      <c r="FV399">
        <v>2.549</v>
      </c>
      <c r="FW399">
        <v>0.129</v>
      </c>
      <c r="FX399">
        <v>420</v>
      </c>
      <c r="FY399">
        <v>17</v>
      </c>
      <c r="FZ399">
        <v>0.02</v>
      </c>
      <c r="GA399">
        <v>0.04</v>
      </c>
      <c r="GB399">
        <v>-78.14232926829268</v>
      </c>
      <c r="GC399">
        <v>0.354635540069729</v>
      </c>
      <c r="GD399">
        <v>0.2698268941412321</v>
      </c>
      <c r="GE399">
        <v>1</v>
      </c>
      <c r="GF399">
        <v>987.0045</v>
      </c>
      <c r="GG399">
        <v>-16.3772192390761</v>
      </c>
      <c r="GH399">
        <v>1.622175812804225</v>
      </c>
      <c r="GI399">
        <v>0</v>
      </c>
      <c r="GJ399">
        <v>5.496028292682927</v>
      </c>
      <c r="GK399">
        <v>-1.710095540069678</v>
      </c>
      <c r="GL399">
        <v>0.1689643036467797</v>
      </c>
      <c r="GM399">
        <v>0</v>
      </c>
      <c r="GN399">
        <v>1</v>
      </c>
      <c r="GO399">
        <v>3</v>
      </c>
      <c r="GP399" t="s">
        <v>455</v>
      </c>
      <c r="GQ399">
        <v>3.10161</v>
      </c>
      <c r="GR399">
        <v>2.72491</v>
      </c>
      <c r="GS399">
        <v>0.20349</v>
      </c>
      <c r="GT399">
        <v>0.209885</v>
      </c>
      <c r="GU399">
        <v>0.105542</v>
      </c>
      <c r="GV399">
        <v>0.0895524</v>
      </c>
      <c r="GW399">
        <v>20813.9</v>
      </c>
      <c r="GX399">
        <v>18774.2</v>
      </c>
      <c r="GY399">
        <v>26694.1</v>
      </c>
      <c r="GZ399">
        <v>23982.8</v>
      </c>
      <c r="HA399">
        <v>38215.6</v>
      </c>
      <c r="HB399">
        <v>32303.1</v>
      </c>
      <c r="HC399">
        <v>46611.4</v>
      </c>
      <c r="HD399">
        <v>37955.2</v>
      </c>
      <c r="HE399">
        <v>1.87398</v>
      </c>
      <c r="HF399">
        <v>1.86747</v>
      </c>
      <c r="HG399">
        <v>0.0751391</v>
      </c>
      <c r="HH399">
        <v>0</v>
      </c>
      <c r="HI399">
        <v>28.8144</v>
      </c>
      <c r="HJ399">
        <v>999.9</v>
      </c>
      <c r="HK399">
        <v>39.5</v>
      </c>
      <c r="HL399">
        <v>31.7</v>
      </c>
      <c r="HM399">
        <v>20.4124</v>
      </c>
      <c r="HN399">
        <v>60.9037</v>
      </c>
      <c r="HO399">
        <v>22.1074</v>
      </c>
      <c r="HP399">
        <v>1</v>
      </c>
      <c r="HQ399">
        <v>0.11889</v>
      </c>
      <c r="HR399">
        <v>0.264439</v>
      </c>
      <c r="HS399">
        <v>20.2805</v>
      </c>
      <c r="HT399">
        <v>5.21085</v>
      </c>
      <c r="HU399">
        <v>11.9798</v>
      </c>
      <c r="HV399">
        <v>4.96295</v>
      </c>
      <c r="HW399">
        <v>3.27423</v>
      </c>
      <c r="HX399">
        <v>9999</v>
      </c>
      <c r="HY399">
        <v>9999</v>
      </c>
      <c r="HZ399">
        <v>9999</v>
      </c>
      <c r="IA399">
        <v>33.7</v>
      </c>
      <c r="IB399">
        <v>1.86395</v>
      </c>
      <c r="IC399">
        <v>1.86009</v>
      </c>
      <c r="ID399">
        <v>1.85837</v>
      </c>
      <c r="IE399">
        <v>1.85974</v>
      </c>
      <c r="IF399">
        <v>1.85989</v>
      </c>
      <c r="IG399">
        <v>1.85837</v>
      </c>
      <c r="IH399">
        <v>1.85745</v>
      </c>
      <c r="II399">
        <v>1.85242</v>
      </c>
      <c r="IJ399">
        <v>0</v>
      </c>
      <c r="IK399">
        <v>0</v>
      </c>
      <c r="IL399">
        <v>0</v>
      </c>
      <c r="IM399">
        <v>0</v>
      </c>
      <c r="IN399" t="s">
        <v>441</v>
      </c>
      <c r="IO399" t="s">
        <v>442</v>
      </c>
      <c r="IP399" t="s">
        <v>443</v>
      </c>
      <c r="IQ399" t="s">
        <v>443</v>
      </c>
      <c r="IR399" t="s">
        <v>443</v>
      </c>
      <c r="IS399" t="s">
        <v>443</v>
      </c>
      <c r="IT399">
        <v>0</v>
      </c>
      <c r="IU399">
        <v>100</v>
      </c>
      <c r="IV399">
        <v>100</v>
      </c>
      <c r="IW399">
        <v>0.13</v>
      </c>
      <c r="IX399">
        <v>0.3182</v>
      </c>
      <c r="IY399">
        <v>-0.819046093373875</v>
      </c>
      <c r="IZ399">
        <v>-0.0008311593448893811</v>
      </c>
      <c r="JA399">
        <v>1.768286430498992E-06</v>
      </c>
      <c r="JB399">
        <v>-5.176383660599935E-10</v>
      </c>
      <c r="JC399">
        <v>0.01793090377665582</v>
      </c>
      <c r="JD399">
        <v>0.002652576625932546</v>
      </c>
      <c r="JE399">
        <v>0.0004569377311329863</v>
      </c>
      <c r="JF399">
        <v>1.003524486243527E-07</v>
      </c>
      <c r="JG399">
        <v>2</v>
      </c>
      <c r="JH399">
        <v>1975</v>
      </c>
      <c r="JI399">
        <v>1</v>
      </c>
      <c r="JJ399">
        <v>26</v>
      </c>
      <c r="JK399">
        <v>201555.1</v>
      </c>
      <c r="JL399">
        <v>201555.3</v>
      </c>
      <c r="JM399">
        <v>3.24585</v>
      </c>
      <c r="JN399">
        <v>2.6062</v>
      </c>
      <c r="JO399">
        <v>1.49658</v>
      </c>
      <c r="JP399">
        <v>2.34497</v>
      </c>
      <c r="JQ399">
        <v>1.54907</v>
      </c>
      <c r="JR399">
        <v>2.45483</v>
      </c>
      <c r="JS399">
        <v>35.8477</v>
      </c>
      <c r="JT399">
        <v>24.1838</v>
      </c>
      <c r="JU399">
        <v>18</v>
      </c>
      <c r="JV399">
        <v>484.146</v>
      </c>
      <c r="JW399">
        <v>494.906</v>
      </c>
      <c r="JX399">
        <v>28.1611</v>
      </c>
      <c r="JY399">
        <v>28.8149</v>
      </c>
      <c r="JZ399">
        <v>30.0004</v>
      </c>
      <c r="KA399">
        <v>28.9823</v>
      </c>
      <c r="KB399">
        <v>28.973</v>
      </c>
      <c r="KC399">
        <v>65.1204</v>
      </c>
      <c r="KD399">
        <v>11.2247</v>
      </c>
      <c r="KE399">
        <v>53.5777</v>
      </c>
      <c r="KF399">
        <v>28.1615</v>
      </c>
      <c r="KG399">
        <v>1557.79</v>
      </c>
      <c r="KH399">
        <v>18.0854</v>
      </c>
      <c r="KI399">
        <v>101.914</v>
      </c>
      <c r="KJ399">
        <v>91.5227</v>
      </c>
    </row>
    <row r="400" spans="1:296">
      <c r="A400">
        <v>382</v>
      </c>
      <c r="B400">
        <v>1759082916.5</v>
      </c>
      <c r="C400">
        <v>9833.400000095367</v>
      </c>
      <c r="D400" t="s">
        <v>1210</v>
      </c>
      <c r="E400" t="s">
        <v>1211</v>
      </c>
      <c r="F400">
        <v>5</v>
      </c>
      <c r="G400" t="s">
        <v>1025</v>
      </c>
      <c r="H400">
        <v>1759082908.714286</v>
      </c>
      <c r="I400">
        <f>(J400)/1000</f>
        <v>0</v>
      </c>
      <c r="J400">
        <f>IF(DO400, AM400, AG400)</f>
        <v>0</v>
      </c>
      <c r="K400">
        <f>IF(DO400, AH400, AF400)</f>
        <v>0</v>
      </c>
      <c r="L400">
        <f>DQ400 - IF(AT400&gt;1, K400*DK400*100.0/(AV400), 0)</f>
        <v>0</v>
      </c>
      <c r="M400">
        <f>((S400-I400/2)*L400-K400)/(S400+I400/2)</f>
        <v>0</v>
      </c>
      <c r="N400">
        <f>M400*(DX400+DY400)/1000.0</f>
        <v>0</v>
      </c>
      <c r="O400">
        <f>(DQ400 - IF(AT400&gt;1, K400*DK400*100.0/(AV400), 0))*(DX400+DY400)/1000.0</f>
        <v>0</v>
      </c>
      <c r="P400">
        <f>2.0/((1/R400-1/Q400)+SIGN(R400)*SQRT((1/R400-1/Q400)*(1/R400-1/Q400) + 4*DL400/((DL400+1)*(DL400+1))*(2*1/R400*1/Q400-1/Q400*1/Q400)))</f>
        <v>0</v>
      </c>
      <c r="Q400">
        <f>IF(LEFT(DM400,1)&lt;&gt;"0",IF(LEFT(DM400,1)="1",3.0,DN400),$D$5+$E$5*(EE400*DX400/($K$5*1000))+$F$5*(EE400*DX400/($K$5*1000))*MAX(MIN(DK400,$J$5),$I$5)*MAX(MIN(DK400,$J$5),$I$5)+$G$5*MAX(MIN(DK400,$J$5),$I$5)*(EE400*DX400/($K$5*1000))+$H$5*(EE400*DX400/($K$5*1000))*(EE400*DX400/($K$5*1000)))</f>
        <v>0</v>
      </c>
      <c r="R400">
        <f>I400*(1000-(1000*0.61365*exp(17.502*V400/(240.97+V400))/(DX400+DY400)+DS400)/2)/(1000*0.61365*exp(17.502*V400/(240.97+V400))/(DX400+DY400)-DS400)</f>
        <v>0</v>
      </c>
      <c r="S400">
        <f>1/((DL400+1)/(P400/1.6)+1/(Q400/1.37)) + DL400/((DL400+1)/(P400/1.6) + DL400/(Q400/1.37))</f>
        <v>0</v>
      </c>
      <c r="T400">
        <f>(DG400*DJ400)</f>
        <v>0</v>
      </c>
      <c r="U400">
        <f>(DZ400+(T400+2*0.95*5.67E-8*(((DZ400+$B$9)+273)^4-(DZ400+273)^4)-44100*I400)/(1.84*29.3*Q400+8*0.95*5.67E-8*(DZ400+273)^3))</f>
        <v>0</v>
      </c>
      <c r="V400">
        <f>($C$9*EA400+$D$9*EB400+$E$9*U400)</f>
        <v>0</v>
      </c>
      <c r="W400">
        <f>0.61365*exp(17.502*V400/(240.97+V400))</f>
        <v>0</v>
      </c>
      <c r="X400">
        <f>(Y400/Z400*100)</f>
        <v>0</v>
      </c>
      <c r="Y400">
        <f>DS400*(DX400+DY400)/1000</f>
        <v>0</v>
      </c>
      <c r="Z400">
        <f>0.61365*exp(17.502*DZ400/(240.97+DZ400))</f>
        <v>0</v>
      </c>
      <c r="AA400">
        <f>(W400-DS400*(DX400+DY400)/1000)</f>
        <v>0</v>
      </c>
      <c r="AB400">
        <f>(-I400*44100)</f>
        <v>0</v>
      </c>
      <c r="AC400">
        <f>2*29.3*Q400*0.92*(DZ400-V400)</f>
        <v>0</v>
      </c>
      <c r="AD400">
        <f>2*0.95*5.67E-8*(((DZ400+$B$9)+273)^4-(V400+273)^4)</f>
        <v>0</v>
      </c>
      <c r="AE400">
        <f>T400+AD400+AB400+AC400</f>
        <v>0</v>
      </c>
      <c r="AF400">
        <f>DW400*AT400*(DR400-DQ400*(1000-AT400*DT400)/(1000-AT400*DS400))/(100*DK400)</f>
        <v>0</v>
      </c>
      <c r="AG400">
        <f>1000*DW400*AT400*(DS400-DT400)/(100*DK400*(1000-AT400*DS400))</f>
        <v>0</v>
      </c>
      <c r="AH400">
        <f>(AI400 - AJ400 - DX400*1E3/(8.314*(DZ400+273.15)) * AL400/DW400 * AK400) * DW400/(100*DK400) * (1000 - DT400)/1000</f>
        <v>0</v>
      </c>
      <c r="AI400">
        <v>1569.88513286202</v>
      </c>
      <c r="AJ400">
        <v>1506.533454545455</v>
      </c>
      <c r="AK400">
        <v>3.431509634512076</v>
      </c>
      <c r="AL400">
        <v>65.0844976434511</v>
      </c>
      <c r="AM400">
        <f>(AO400 - AN400 + DX400*1E3/(8.314*(DZ400+273.15)) * AQ400/DW400 * AP400) * DW400/(100*DK400) * 1000/(1000 - AO400)</f>
        <v>0</v>
      </c>
      <c r="AN400">
        <v>18.05238141333334</v>
      </c>
      <c r="AO400">
        <v>23.15143333333333</v>
      </c>
      <c r="AP400">
        <v>-0.0006054989648037409</v>
      </c>
      <c r="AQ400">
        <v>105.27</v>
      </c>
      <c r="AR400">
        <v>0</v>
      </c>
      <c r="AS400">
        <v>0</v>
      </c>
      <c r="AT400">
        <f>IF(AR400*$H$15&gt;=AV400,1.0,(AV400/(AV400-AR400*$H$15)))</f>
        <v>0</v>
      </c>
      <c r="AU400">
        <f>(AT400-1)*100</f>
        <v>0</v>
      </c>
      <c r="AV400">
        <f>MAX(0,($B$15+$C$15*EE400)/(1+$D$15*EE400)*DX400/(DZ400+273)*$E$15)</f>
        <v>0</v>
      </c>
      <c r="AW400" t="s">
        <v>437</v>
      </c>
      <c r="AX400" t="s">
        <v>437</v>
      </c>
      <c r="AY400">
        <v>0</v>
      </c>
      <c r="AZ400">
        <v>0</v>
      </c>
      <c r="BA400">
        <f>1-AY400/AZ400</f>
        <v>0</v>
      </c>
      <c r="BB400">
        <v>0</v>
      </c>
      <c r="BC400" t="s">
        <v>437</v>
      </c>
      <c r="BD400" t="s">
        <v>437</v>
      </c>
      <c r="BE400">
        <v>0</v>
      </c>
      <c r="BF400">
        <v>0</v>
      </c>
      <c r="BG400">
        <f>1-BE400/BF400</f>
        <v>0</v>
      </c>
      <c r="BH400">
        <v>0.5</v>
      </c>
      <c r="BI400">
        <f>DH400</f>
        <v>0</v>
      </c>
      <c r="BJ400">
        <f>K400</f>
        <v>0</v>
      </c>
      <c r="BK400">
        <f>BG400*BH400*BI400</f>
        <v>0</v>
      </c>
      <c r="BL400">
        <f>(BJ400-BB400)/BI400</f>
        <v>0</v>
      </c>
      <c r="BM400">
        <f>(AZ400-BF400)/BF400</f>
        <v>0</v>
      </c>
      <c r="BN400">
        <f>AY400/(BA400+AY400/BF400)</f>
        <v>0</v>
      </c>
      <c r="BO400" t="s">
        <v>437</v>
      </c>
      <c r="BP400">
        <v>0</v>
      </c>
      <c r="BQ400">
        <f>IF(BP400&lt;&gt;0, BP400, BN400)</f>
        <v>0</v>
      </c>
      <c r="BR400">
        <f>1-BQ400/BF400</f>
        <v>0</v>
      </c>
      <c r="BS400">
        <f>(BF400-BE400)/(BF400-BQ400)</f>
        <v>0</v>
      </c>
      <c r="BT400">
        <f>(AZ400-BF400)/(AZ400-BQ400)</f>
        <v>0</v>
      </c>
      <c r="BU400">
        <f>(BF400-BE400)/(BF400-AY400)</f>
        <v>0</v>
      </c>
      <c r="BV400">
        <f>(AZ400-BF400)/(AZ400-AY400)</f>
        <v>0</v>
      </c>
      <c r="BW400">
        <f>(BS400*BQ400/BE400)</f>
        <v>0</v>
      </c>
      <c r="BX400">
        <f>(1-BW400)</f>
        <v>0</v>
      </c>
      <c r="DG400">
        <f>$B$13*EF400+$C$13*EG400+$F$13*ER400*(1-EU400)</f>
        <v>0</v>
      </c>
      <c r="DH400">
        <f>DG400*DI400</f>
        <v>0</v>
      </c>
      <c r="DI400">
        <f>($B$13*$D$11+$C$13*$D$11+$F$13*((FE400+EW400)/MAX(FE400+EW400+FF400, 0.1)*$I$11+FF400/MAX(FE400+EW400+FF400, 0.1)*$J$11))/($B$13+$C$13+$F$13)</f>
        <v>0</v>
      </c>
      <c r="DJ400">
        <f>($B$13*$K$11+$C$13*$K$11+$F$13*((FE400+EW400)/MAX(FE400+EW400+FF400, 0.1)*$P$11+FF400/MAX(FE400+EW400+FF400, 0.1)*$Q$11))/($B$13+$C$13+$F$13)</f>
        <v>0</v>
      </c>
      <c r="DK400">
        <v>5.36</v>
      </c>
      <c r="DL400">
        <v>0.5</v>
      </c>
      <c r="DM400" t="s">
        <v>438</v>
      </c>
      <c r="DN400">
        <v>2</v>
      </c>
      <c r="DO400" t="b">
        <v>1</v>
      </c>
      <c r="DP400">
        <v>1759082908.714286</v>
      </c>
      <c r="DQ400">
        <v>1447.281428571428</v>
      </c>
      <c r="DR400">
        <v>1525.586785714286</v>
      </c>
      <c r="DS400">
        <v>23.17849642857143</v>
      </c>
      <c r="DT400">
        <v>17.92524642857143</v>
      </c>
      <c r="DU400">
        <v>1447.171071428571</v>
      </c>
      <c r="DV400">
        <v>22.85993214285714</v>
      </c>
      <c r="DW400">
        <v>500.0895357142857</v>
      </c>
      <c r="DX400">
        <v>90.84535000000001</v>
      </c>
      <c r="DY400">
        <v>0.06657208928571429</v>
      </c>
      <c r="DZ400">
        <v>29.99310357142857</v>
      </c>
      <c r="EA400">
        <v>30.03353214285714</v>
      </c>
      <c r="EB400">
        <v>999.9000000000002</v>
      </c>
      <c r="EC400">
        <v>0</v>
      </c>
      <c r="ED400">
        <v>0</v>
      </c>
      <c r="EE400">
        <v>10012.86214285714</v>
      </c>
      <c r="EF400">
        <v>0</v>
      </c>
      <c r="EG400">
        <v>11.23916785714286</v>
      </c>
      <c r="EH400">
        <v>-78.30332499999999</v>
      </c>
      <c r="EI400">
        <v>1481.624285714286</v>
      </c>
      <c r="EJ400">
        <v>1553.433928571428</v>
      </c>
      <c r="EK400">
        <v>5.253253571428572</v>
      </c>
      <c r="EL400">
        <v>1525.586785714286</v>
      </c>
      <c r="EM400">
        <v>17.92524642857143</v>
      </c>
      <c r="EN400">
        <v>2.105658571428571</v>
      </c>
      <c r="EO400">
        <v>1.628426071428571</v>
      </c>
      <c r="EP400">
        <v>18.26204285714286</v>
      </c>
      <c r="EQ400">
        <v>14.23021785714286</v>
      </c>
      <c r="ER400">
        <v>1999.9875</v>
      </c>
      <c r="ES400">
        <v>0.9800061071428571</v>
      </c>
      <c r="ET400">
        <v>0.01999409285714285</v>
      </c>
      <c r="EU400">
        <v>0</v>
      </c>
      <c r="EV400">
        <v>984.6274642857143</v>
      </c>
      <c r="EW400">
        <v>5.00078</v>
      </c>
      <c r="EX400">
        <v>19063.71785714286</v>
      </c>
      <c r="EY400">
        <v>16379.55714285714</v>
      </c>
      <c r="EZ400">
        <v>39.39932142857141</v>
      </c>
      <c r="FA400">
        <v>40.18289285714286</v>
      </c>
      <c r="FB400">
        <v>39.47742857142856</v>
      </c>
      <c r="FC400">
        <v>39.93717857142857</v>
      </c>
      <c r="FD400">
        <v>40.32096428571428</v>
      </c>
      <c r="FE400">
        <v>1955.0975</v>
      </c>
      <c r="FF400">
        <v>39.89000000000001</v>
      </c>
      <c r="FG400">
        <v>0</v>
      </c>
      <c r="FH400">
        <v>1759082909</v>
      </c>
      <c r="FI400">
        <v>0</v>
      </c>
      <c r="FJ400">
        <v>984.4813461538459</v>
      </c>
      <c r="FK400">
        <v>-17.07121365457074</v>
      </c>
      <c r="FL400">
        <v>-309.1316235286032</v>
      </c>
      <c r="FM400">
        <v>19060.93461538461</v>
      </c>
      <c r="FN400">
        <v>15</v>
      </c>
      <c r="FO400">
        <v>0</v>
      </c>
      <c r="FP400" t="s">
        <v>439</v>
      </c>
      <c r="FQ400">
        <v>1746989605.5</v>
      </c>
      <c r="FR400">
        <v>1746989593.5</v>
      </c>
      <c r="FS400">
        <v>0</v>
      </c>
      <c r="FT400">
        <v>-0.274</v>
      </c>
      <c r="FU400">
        <v>-0.002</v>
      </c>
      <c r="FV400">
        <v>2.549</v>
      </c>
      <c r="FW400">
        <v>0.129</v>
      </c>
      <c r="FX400">
        <v>420</v>
      </c>
      <c r="FY400">
        <v>17</v>
      </c>
      <c r="FZ400">
        <v>0.02</v>
      </c>
      <c r="GA400">
        <v>0.04</v>
      </c>
      <c r="GB400">
        <v>-78.17947804878048</v>
      </c>
      <c r="GC400">
        <v>-2.401737282229958</v>
      </c>
      <c r="GD400">
        <v>0.2536672253671349</v>
      </c>
      <c r="GE400">
        <v>0</v>
      </c>
      <c r="GF400">
        <v>985.3139411764705</v>
      </c>
      <c r="GG400">
        <v>-16.9985026600007</v>
      </c>
      <c r="GH400">
        <v>1.683557524326468</v>
      </c>
      <c r="GI400">
        <v>0</v>
      </c>
      <c r="GJ400">
        <v>5.328600243902439</v>
      </c>
      <c r="GK400">
        <v>-1.67242097560974</v>
      </c>
      <c r="GL400">
        <v>0.1655709015834607</v>
      </c>
      <c r="GM400">
        <v>0</v>
      </c>
      <c r="GN400">
        <v>0</v>
      </c>
      <c r="GO400">
        <v>3</v>
      </c>
      <c r="GP400" t="s">
        <v>458</v>
      </c>
      <c r="GQ400">
        <v>3.10176</v>
      </c>
      <c r="GR400">
        <v>2.72463</v>
      </c>
      <c r="GS400">
        <v>0.204876</v>
      </c>
      <c r="GT400">
        <v>0.211261</v>
      </c>
      <c r="GU400">
        <v>0.105481</v>
      </c>
      <c r="GV400">
        <v>0.0897559</v>
      </c>
      <c r="GW400">
        <v>20777.4</v>
      </c>
      <c r="GX400">
        <v>18741.2</v>
      </c>
      <c r="GY400">
        <v>26693.8</v>
      </c>
      <c r="GZ400">
        <v>23982.3</v>
      </c>
      <c r="HA400">
        <v>38217.9</v>
      </c>
      <c r="HB400">
        <v>32295.6</v>
      </c>
      <c r="HC400">
        <v>46610.7</v>
      </c>
      <c r="HD400">
        <v>37954.8</v>
      </c>
      <c r="HE400">
        <v>1.87412</v>
      </c>
      <c r="HF400">
        <v>1.86712</v>
      </c>
      <c r="HG400">
        <v>0.0753477</v>
      </c>
      <c r="HH400">
        <v>0</v>
      </c>
      <c r="HI400">
        <v>28.8101</v>
      </c>
      <c r="HJ400">
        <v>999.9</v>
      </c>
      <c r="HK400">
        <v>39.6</v>
      </c>
      <c r="HL400">
        <v>31.7</v>
      </c>
      <c r="HM400">
        <v>20.4626</v>
      </c>
      <c r="HN400">
        <v>61.0637</v>
      </c>
      <c r="HO400">
        <v>22.2837</v>
      </c>
      <c r="HP400">
        <v>1</v>
      </c>
      <c r="HQ400">
        <v>0.119474</v>
      </c>
      <c r="HR400">
        <v>0.309265</v>
      </c>
      <c r="HS400">
        <v>20.2806</v>
      </c>
      <c r="HT400">
        <v>5.2122</v>
      </c>
      <c r="HU400">
        <v>11.9793</v>
      </c>
      <c r="HV400">
        <v>4.9634</v>
      </c>
      <c r="HW400">
        <v>3.2745</v>
      </c>
      <c r="HX400">
        <v>9999</v>
      </c>
      <c r="HY400">
        <v>9999</v>
      </c>
      <c r="HZ400">
        <v>9999</v>
      </c>
      <c r="IA400">
        <v>33.7</v>
      </c>
      <c r="IB400">
        <v>1.86398</v>
      </c>
      <c r="IC400">
        <v>1.86008</v>
      </c>
      <c r="ID400">
        <v>1.85837</v>
      </c>
      <c r="IE400">
        <v>1.85975</v>
      </c>
      <c r="IF400">
        <v>1.85989</v>
      </c>
      <c r="IG400">
        <v>1.85837</v>
      </c>
      <c r="IH400">
        <v>1.85745</v>
      </c>
      <c r="II400">
        <v>1.85242</v>
      </c>
      <c r="IJ400">
        <v>0</v>
      </c>
      <c r="IK400">
        <v>0</v>
      </c>
      <c r="IL400">
        <v>0</v>
      </c>
      <c r="IM400">
        <v>0</v>
      </c>
      <c r="IN400" t="s">
        <v>441</v>
      </c>
      <c r="IO400" t="s">
        <v>442</v>
      </c>
      <c r="IP400" t="s">
        <v>443</v>
      </c>
      <c r="IQ400" t="s">
        <v>443</v>
      </c>
      <c r="IR400" t="s">
        <v>443</v>
      </c>
      <c r="IS400" t="s">
        <v>443</v>
      </c>
      <c r="IT400">
        <v>0</v>
      </c>
      <c r="IU400">
        <v>100</v>
      </c>
      <c r="IV400">
        <v>100</v>
      </c>
      <c r="IW400">
        <v>0.14</v>
      </c>
      <c r="IX400">
        <v>0.3178</v>
      </c>
      <c r="IY400">
        <v>-0.819046093373875</v>
      </c>
      <c r="IZ400">
        <v>-0.0008311593448893811</v>
      </c>
      <c r="JA400">
        <v>1.768286430498992E-06</v>
      </c>
      <c r="JB400">
        <v>-5.176383660599935E-10</v>
      </c>
      <c r="JC400">
        <v>0.01793090377665582</v>
      </c>
      <c r="JD400">
        <v>0.002652576625932546</v>
      </c>
      <c r="JE400">
        <v>0.0004569377311329863</v>
      </c>
      <c r="JF400">
        <v>1.003524486243527E-07</v>
      </c>
      <c r="JG400">
        <v>2</v>
      </c>
      <c r="JH400">
        <v>1975</v>
      </c>
      <c r="JI400">
        <v>1</v>
      </c>
      <c r="JJ400">
        <v>26</v>
      </c>
      <c r="JK400">
        <v>201555.2</v>
      </c>
      <c r="JL400">
        <v>201555.4</v>
      </c>
      <c r="JM400">
        <v>3.27515</v>
      </c>
      <c r="JN400">
        <v>2.60254</v>
      </c>
      <c r="JO400">
        <v>1.49658</v>
      </c>
      <c r="JP400">
        <v>2.34497</v>
      </c>
      <c r="JQ400">
        <v>1.54907</v>
      </c>
      <c r="JR400">
        <v>2.41211</v>
      </c>
      <c r="JS400">
        <v>35.8477</v>
      </c>
      <c r="JT400">
        <v>24.1838</v>
      </c>
      <c r="JU400">
        <v>18</v>
      </c>
      <c r="JV400">
        <v>484.26</v>
      </c>
      <c r="JW400">
        <v>494.694</v>
      </c>
      <c r="JX400">
        <v>28.1283</v>
      </c>
      <c r="JY400">
        <v>28.8199</v>
      </c>
      <c r="JZ400">
        <v>30.0006</v>
      </c>
      <c r="KA400">
        <v>28.9858</v>
      </c>
      <c r="KB400">
        <v>28.9754</v>
      </c>
      <c r="KC400">
        <v>65.7107</v>
      </c>
      <c r="KD400">
        <v>11.2247</v>
      </c>
      <c r="KE400">
        <v>53.9657</v>
      </c>
      <c r="KF400">
        <v>28.1228</v>
      </c>
      <c r="KG400">
        <v>1571.17</v>
      </c>
      <c r="KH400">
        <v>18.1839</v>
      </c>
      <c r="KI400">
        <v>101.913</v>
      </c>
      <c r="KJ400">
        <v>91.5214</v>
      </c>
    </row>
    <row r="401" spans="1:296">
      <c r="A401">
        <v>383</v>
      </c>
      <c r="B401">
        <v>1759082921.5</v>
      </c>
      <c r="C401">
        <v>9838.400000095367</v>
      </c>
      <c r="D401" t="s">
        <v>1212</v>
      </c>
      <c r="E401" t="s">
        <v>1213</v>
      </c>
      <c r="F401">
        <v>5</v>
      </c>
      <c r="G401" t="s">
        <v>1025</v>
      </c>
      <c r="H401">
        <v>1759082914</v>
      </c>
      <c r="I401">
        <f>(J401)/1000</f>
        <v>0</v>
      </c>
      <c r="J401">
        <f>IF(DO401, AM401, AG401)</f>
        <v>0</v>
      </c>
      <c r="K401">
        <f>IF(DO401, AH401, AF401)</f>
        <v>0</v>
      </c>
      <c r="L401">
        <f>DQ401 - IF(AT401&gt;1, K401*DK401*100.0/(AV401), 0)</f>
        <v>0</v>
      </c>
      <c r="M401">
        <f>((S401-I401/2)*L401-K401)/(S401+I401/2)</f>
        <v>0</v>
      </c>
      <c r="N401">
        <f>M401*(DX401+DY401)/1000.0</f>
        <v>0</v>
      </c>
      <c r="O401">
        <f>(DQ401 - IF(AT401&gt;1, K401*DK401*100.0/(AV401), 0))*(DX401+DY401)/1000.0</f>
        <v>0</v>
      </c>
      <c r="P401">
        <f>2.0/((1/R401-1/Q401)+SIGN(R401)*SQRT((1/R401-1/Q401)*(1/R401-1/Q401) + 4*DL401/((DL401+1)*(DL401+1))*(2*1/R401*1/Q401-1/Q401*1/Q401)))</f>
        <v>0</v>
      </c>
      <c r="Q401">
        <f>IF(LEFT(DM401,1)&lt;&gt;"0",IF(LEFT(DM401,1)="1",3.0,DN401),$D$5+$E$5*(EE401*DX401/($K$5*1000))+$F$5*(EE401*DX401/($K$5*1000))*MAX(MIN(DK401,$J$5),$I$5)*MAX(MIN(DK401,$J$5),$I$5)+$G$5*MAX(MIN(DK401,$J$5),$I$5)*(EE401*DX401/($K$5*1000))+$H$5*(EE401*DX401/($K$5*1000))*(EE401*DX401/($K$5*1000)))</f>
        <v>0</v>
      </c>
      <c r="R401">
        <f>I401*(1000-(1000*0.61365*exp(17.502*V401/(240.97+V401))/(DX401+DY401)+DS401)/2)/(1000*0.61365*exp(17.502*V401/(240.97+V401))/(DX401+DY401)-DS401)</f>
        <v>0</v>
      </c>
      <c r="S401">
        <f>1/((DL401+1)/(P401/1.6)+1/(Q401/1.37)) + DL401/((DL401+1)/(P401/1.6) + DL401/(Q401/1.37))</f>
        <v>0</v>
      </c>
      <c r="T401">
        <f>(DG401*DJ401)</f>
        <v>0</v>
      </c>
      <c r="U401">
        <f>(DZ401+(T401+2*0.95*5.67E-8*(((DZ401+$B$9)+273)^4-(DZ401+273)^4)-44100*I401)/(1.84*29.3*Q401+8*0.95*5.67E-8*(DZ401+273)^3))</f>
        <v>0</v>
      </c>
      <c r="V401">
        <f>($C$9*EA401+$D$9*EB401+$E$9*U401)</f>
        <v>0</v>
      </c>
      <c r="W401">
        <f>0.61365*exp(17.502*V401/(240.97+V401))</f>
        <v>0</v>
      </c>
      <c r="X401">
        <f>(Y401/Z401*100)</f>
        <v>0</v>
      </c>
      <c r="Y401">
        <f>DS401*(DX401+DY401)/1000</f>
        <v>0</v>
      </c>
      <c r="Z401">
        <f>0.61365*exp(17.502*DZ401/(240.97+DZ401))</f>
        <v>0</v>
      </c>
      <c r="AA401">
        <f>(W401-DS401*(DX401+DY401)/1000)</f>
        <v>0</v>
      </c>
      <c r="AB401">
        <f>(-I401*44100)</f>
        <v>0</v>
      </c>
      <c r="AC401">
        <f>2*29.3*Q401*0.92*(DZ401-V401)</f>
        <v>0</v>
      </c>
      <c r="AD401">
        <f>2*0.95*5.67E-8*(((DZ401+$B$9)+273)^4-(V401+273)^4)</f>
        <v>0</v>
      </c>
      <c r="AE401">
        <f>T401+AD401+AB401+AC401</f>
        <v>0</v>
      </c>
      <c r="AF401">
        <f>DW401*AT401*(DR401-DQ401*(1000-AT401*DT401)/(1000-AT401*DS401))/(100*DK401)</f>
        <v>0</v>
      </c>
      <c r="AG401">
        <f>1000*DW401*AT401*(DS401-DT401)/(100*DK401*(1000-AT401*DS401))</f>
        <v>0</v>
      </c>
      <c r="AH401">
        <f>(AI401 - AJ401 - DX401*1E3/(8.314*(DZ401+273.15)) * AL401/DW401 * AK401) * DW401/(100*DK401) * (1000 - DT401)/1000</f>
        <v>0</v>
      </c>
      <c r="AI401">
        <v>1586.968813036687</v>
      </c>
      <c r="AJ401">
        <v>1523.769878787879</v>
      </c>
      <c r="AK401">
        <v>3.4489999321367</v>
      </c>
      <c r="AL401">
        <v>65.0844976434511</v>
      </c>
      <c r="AM401">
        <f>(AO401 - AN401 + DX401*1E3/(8.314*(DZ401+273.15)) * AQ401/DW401 * AP401) * DW401/(100*DK401) * 1000/(1000 - AO401)</f>
        <v>0</v>
      </c>
      <c r="AN401">
        <v>18.11489098666667</v>
      </c>
      <c r="AO401">
        <v>23.11212969696969</v>
      </c>
      <c r="AP401">
        <v>-0.008194441558445511</v>
      </c>
      <c r="AQ401">
        <v>105.27</v>
      </c>
      <c r="AR401">
        <v>0</v>
      </c>
      <c r="AS401">
        <v>0</v>
      </c>
      <c r="AT401">
        <f>IF(AR401*$H$15&gt;=AV401,1.0,(AV401/(AV401-AR401*$H$15)))</f>
        <v>0</v>
      </c>
      <c r="AU401">
        <f>(AT401-1)*100</f>
        <v>0</v>
      </c>
      <c r="AV401">
        <f>MAX(0,($B$15+$C$15*EE401)/(1+$D$15*EE401)*DX401/(DZ401+273)*$E$15)</f>
        <v>0</v>
      </c>
      <c r="AW401" t="s">
        <v>437</v>
      </c>
      <c r="AX401" t="s">
        <v>437</v>
      </c>
      <c r="AY401">
        <v>0</v>
      </c>
      <c r="AZ401">
        <v>0</v>
      </c>
      <c r="BA401">
        <f>1-AY401/AZ401</f>
        <v>0</v>
      </c>
      <c r="BB401">
        <v>0</v>
      </c>
      <c r="BC401" t="s">
        <v>437</v>
      </c>
      <c r="BD401" t="s">
        <v>437</v>
      </c>
      <c r="BE401">
        <v>0</v>
      </c>
      <c r="BF401">
        <v>0</v>
      </c>
      <c r="BG401">
        <f>1-BE401/BF401</f>
        <v>0</v>
      </c>
      <c r="BH401">
        <v>0.5</v>
      </c>
      <c r="BI401">
        <f>DH401</f>
        <v>0</v>
      </c>
      <c r="BJ401">
        <f>K401</f>
        <v>0</v>
      </c>
      <c r="BK401">
        <f>BG401*BH401*BI401</f>
        <v>0</v>
      </c>
      <c r="BL401">
        <f>(BJ401-BB401)/BI401</f>
        <v>0</v>
      </c>
      <c r="BM401">
        <f>(AZ401-BF401)/BF401</f>
        <v>0</v>
      </c>
      <c r="BN401">
        <f>AY401/(BA401+AY401/BF401)</f>
        <v>0</v>
      </c>
      <c r="BO401" t="s">
        <v>437</v>
      </c>
      <c r="BP401">
        <v>0</v>
      </c>
      <c r="BQ401">
        <f>IF(BP401&lt;&gt;0, BP401, BN401)</f>
        <v>0</v>
      </c>
      <c r="BR401">
        <f>1-BQ401/BF401</f>
        <v>0</v>
      </c>
      <c r="BS401">
        <f>(BF401-BE401)/(BF401-BQ401)</f>
        <v>0</v>
      </c>
      <c r="BT401">
        <f>(AZ401-BF401)/(AZ401-BQ401)</f>
        <v>0</v>
      </c>
      <c r="BU401">
        <f>(BF401-BE401)/(BF401-AY401)</f>
        <v>0</v>
      </c>
      <c r="BV401">
        <f>(AZ401-BF401)/(AZ401-AY401)</f>
        <v>0</v>
      </c>
      <c r="BW401">
        <f>(BS401*BQ401/BE401)</f>
        <v>0</v>
      </c>
      <c r="BX401">
        <f>(1-BW401)</f>
        <v>0</v>
      </c>
      <c r="DG401">
        <f>$B$13*EF401+$C$13*EG401+$F$13*ER401*(1-EU401)</f>
        <v>0</v>
      </c>
      <c r="DH401">
        <f>DG401*DI401</f>
        <v>0</v>
      </c>
      <c r="DI401">
        <f>($B$13*$D$11+$C$13*$D$11+$F$13*((FE401+EW401)/MAX(FE401+EW401+FF401, 0.1)*$I$11+FF401/MAX(FE401+EW401+FF401, 0.1)*$J$11))/($B$13+$C$13+$F$13)</f>
        <v>0</v>
      </c>
      <c r="DJ401">
        <f>($B$13*$K$11+$C$13*$K$11+$F$13*((FE401+EW401)/MAX(FE401+EW401+FF401, 0.1)*$P$11+FF401/MAX(FE401+EW401+FF401, 0.1)*$Q$11))/($B$13+$C$13+$F$13)</f>
        <v>0</v>
      </c>
      <c r="DK401">
        <v>5.36</v>
      </c>
      <c r="DL401">
        <v>0.5</v>
      </c>
      <c r="DM401" t="s">
        <v>438</v>
      </c>
      <c r="DN401">
        <v>2</v>
      </c>
      <c r="DO401" t="b">
        <v>1</v>
      </c>
      <c r="DP401">
        <v>1759082914</v>
      </c>
      <c r="DQ401">
        <v>1464.972222222222</v>
      </c>
      <c r="DR401">
        <v>1543.367777777778</v>
      </c>
      <c r="DS401">
        <v>23.15417037037037</v>
      </c>
      <c r="DT401">
        <v>18.02915925925926</v>
      </c>
      <c r="DU401">
        <v>1464.843333333333</v>
      </c>
      <c r="DV401">
        <v>22.83617037037037</v>
      </c>
      <c r="DW401">
        <v>500.0095185185185</v>
      </c>
      <c r="DX401">
        <v>90.84634074074073</v>
      </c>
      <c r="DY401">
        <v>0.0666941962962963</v>
      </c>
      <c r="DZ401">
        <v>29.97365185185185</v>
      </c>
      <c r="EA401">
        <v>30.03688148148149</v>
      </c>
      <c r="EB401">
        <v>999.9000000000001</v>
      </c>
      <c r="EC401">
        <v>0</v>
      </c>
      <c r="ED401">
        <v>0</v>
      </c>
      <c r="EE401">
        <v>10002.86814814815</v>
      </c>
      <c r="EF401">
        <v>0</v>
      </c>
      <c r="EG401">
        <v>11.1107</v>
      </c>
      <c r="EH401">
        <v>-78.39465185185185</v>
      </c>
      <c r="EI401">
        <v>1499.697037037037</v>
      </c>
      <c r="EJ401">
        <v>1571.704444444445</v>
      </c>
      <c r="EK401">
        <v>5.125012592592593</v>
      </c>
      <c r="EL401">
        <v>1543.367777777778</v>
      </c>
      <c r="EM401">
        <v>18.02915925925926</v>
      </c>
      <c r="EN401">
        <v>2.103471851851852</v>
      </c>
      <c r="EO401">
        <v>1.637882962962963</v>
      </c>
      <c r="EP401">
        <v>18.24548148148148</v>
      </c>
      <c r="EQ401">
        <v>14.3197962962963</v>
      </c>
      <c r="ER401">
        <v>2000.005185185185</v>
      </c>
      <c r="ES401">
        <v>0.9800065555555555</v>
      </c>
      <c r="ET401">
        <v>0.01999364444444444</v>
      </c>
      <c r="EU401">
        <v>0</v>
      </c>
      <c r="EV401">
        <v>983.1827407407408</v>
      </c>
      <c r="EW401">
        <v>5.00078</v>
      </c>
      <c r="EX401">
        <v>19037.08888888889</v>
      </c>
      <c r="EY401">
        <v>16379.70740740741</v>
      </c>
      <c r="EZ401">
        <v>39.41177777777776</v>
      </c>
      <c r="FA401">
        <v>40.19192592592591</v>
      </c>
      <c r="FB401">
        <v>39.52285185185185</v>
      </c>
      <c r="FC401">
        <v>39.93485185185185</v>
      </c>
      <c r="FD401">
        <v>40.48803703703702</v>
      </c>
      <c r="FE401">
        <v>1955.115185185185</v>
      </c>
      <c r="FF401">
        <v>39.89000000000001</v>
      </c>
      <c r="FG401">
        <v>0</v>
      </c>
      <c r="FH401">
        <v>1759082913.8</v>
      </c>
      <c r="FI401">
        <v>0</v>
      </c>
      <c r="FJ401">
        <v>983.1591538461537</v>
      </c>
      <c r="FK401">
        <v>-16.73264958825698</v>
      </c>
      <c r="FL401">
        <v>-295.9452993581222</v>
      </c>
      <c r="FM401">
        <v>19036.72307692308</v>
      </c>
      <c r="FN401">
        <v>15</v>
      </c>
      <c r="FO401">
        <v>0</v>
      </c>
      <c r="FP401" t="s">
        <v>439</v>
      </c>
      <c r="FQ401">
        <v>1746989605.5</v>
      </c>
      <c r="FR401">
        <v>1746989593.5</v>
      </c>
      <c r="FS401">
        <v>0</v>
      </c>
      <c r="FT401">
        <v>-0.274</v>
      </c>
      <c r="FU401">
        <v>-0.002</v>
      </c>
      <c r="FV401">
        <v>2.549</v>
      </c>
      <c r="FW401">
        <v>0.129</v>
      </c>
      <c r="FX401">
        <v>420</v>
      </c>
      <c r="FY401">
        <v>17</v>
      </c>
      <c r="FZ401">
        <v>0.02</v>
      </c>
      <c r="GA401">
        <v>0.04</v>
      </c>
      <c r="GB401">
        <v>-78.31816999999999</v>
      </c>
      <c r="GC401">
        <v>-1.4483572232646</v>
      </c>
      <c r="GD401">
        <v>0.1811899199734907</v>
      </c>
      <c r="GE401">
        <v>0</v>
      </c>
      <c r="GF401">
        <v>984.1717941176469</v>
      </c>
      <c r="GG401">
        <v>-16.56328495987093</v>
      </c>
      <c r="GH401">
        <v>1.641249089949337</v>
      </c>
      <c r="GI401">
        <v>0</v>
      </c>
      <c r="GJ401">
        <v>5.2084705</v>
      </c>
      <c r="GK401">
        <v>-1.469570431519707</v>
      </c>
      <c r="GL401">
        <v>0.1427375634503756</v>
      </c>
      <c r="GM401">
        <v>0</v>
      </c>
      <c r="GN401">
        <v>0</v>
      </c>
      <c r="GO401">
        <v>3</v>
      </c>
      <c r="GP401" t="s">
        <v>458</v>
      </c>
      <c r="GQ401">
        <v>3.10181</v>
      </c>
      <c r="GR401">
        <v>2.72464</v>
      </c>
      <c r="GS401">
        <v>0.206262</v>
      </c>
      <c r="GT401">
        <v>0.212593</v>
      </c>
      <c r="GU401">
        <v>0.105356</v>
      </c>
      <c r="GV401">
        <v>0.0900461</v>
      </c>
      <c r="GW401">
        <v>20741.1</v>
      </c>
      <c r="GX401">
        <v>18709.4</v>
      </c>
      <c r="GY401">
        <v>26693.6</v>
      </c>
      <c r="GZ401">
        <v>23982.2</v>
      </c>
      <c r="HA401">
        <v>38223.2</v>
      </c>
      <c r="HB401">
        <v>32285.1</v>
      </c>
      <c r="HC401">
        <v>46610.4</v>
      </c>
      <c r="HD401">
        <v>37954.4</v>
      </c>
      <c r="HE401">
        <v>1.8739</v>
      </c>
      <c r="HF401">
        <v>1.86762</v>
      </c>
      <c r="HG401">
        <v>0.0756122</v>
      </c>
      <c r="HH401">
        <v>0</v>
      </c>
      <c r="HI401">
        <v>28.8054</v>
      </c>
      <c r="HJ401">
        <v>999.9</v>
      </c>
      <c r="HK401">
        <v>39.7</v>
      </c>
      <c r="HL401">
        <v>31.7</v>
      </c>
      <c r="HM401">
        <v>20.5164</v>
      </c>
      <c r="HN401">
        <v>60.7737</v>
      </c>
      <c r="HO401">
        <v>21.9992</v>
      </c>
      <c r="HP401">
        <v>1</v>
      </c>
      <c r="HQ401">
        <v>0.119789</v>
      </c>
      <c r="HR401">
        <v>0.322761</v>
      </c>
      <c r="HS401">
        <v>20.2805</v>
      </c>
      <c r="HT401">
        <v>5.21235</v>
      </c>
      <c r="HU401">
        <v>11.9798</v>
      </c>
      <c r="HV401">
        <v>4.96325</v>
      </c>
      <c r="HW401">
        <v>3.27453</v>
      </c>
      <c r="HX401">
        <v>9999</v>
      </c>
      <c r="HY401">
        <v>9999</v>
      </c>
      <c r="HZ401">
        <v>9999</v>
      </c>
      <c r="IA401">
        <v>33.7</v>
      </c>
      <c r="IB401">
        <v>1.86393</v>
      </c>
      <c r="IC401">
        <v>1.86008</v>
      </c>
      <c r="ID401">
        <v>1.85837</v>
      </c>
      <c r="IE401">
        <v>1.85975</v>
      </c>
      <c r="IF401">
        <v>1.85989</v>
      </c>
      <c r="IG401">
        <v>1.85837</v>
      </c>
      <c r="IH401">
        <v>1.85745</v>
      </c>
      <c r="II401">
        <v>1.85242</v>
      </c>
      <c r="IJ401">
        <v>0</v>
      </c>
      <c r="IK401">
        <v>0</v>
      </c>
      <c r="IL401">
        <v>0</v>
      </c>
      <c r="IM401">
        <v>0</v>
      </c>
      <c r="IN401" t="s">
        <v>441</v>
      </c>
      <c r="IO401" t="s">
        <v>442</v>
      </c>
      <c r="IP401" t="s">
        <v>443</v>
      </c>
      <c r="IQ401" t="s">
        <v>443</v>
      </c>
      <c r="IR401" t="s">
        <v>443</v>
      </c>
      <c r="IS401" t="s">
        <v>443</v>
      </c>
      <c r="IT401">
        <v>0</v>
      </c>
      <c r="IU401">
        <v>100</v>
      </c>
      <c r="IV401">
        <v>100</v>
      </c>
      <c r="IW401">
        <v>0.16</v>
      </c>
      <c r="IX401">
        <v>0.317</v>
      </c>
      <c r="IY401">
        <v>-0.819046093373875</v>
      </c>
      <c r="IZ401">
        <v>-0.0008311593448893811</v>
      </c>
      <c r="JA401">
        <v>1.768286430498992E-06</v>
      </c>
      <c r="JB401">
        <v>-5.176383660599935E-10</v>
      </c>
      <c r="JC401">
        <v>0.01793090377665582</v>
      </c>
      <c r="JD401">
        <v>0.002652576625932546</v>
      </c>
      <c r="JE401">
        <v>0.0004569377311329863</v>
      </c>
      <c r="JF401">
        <v>1.003524486243527E-07</v>
      </c>
      <c r="JG401">
        <v>2</v>
      </c>
      <c r="JH401">
        <v>1975</v>
      </c>
      <c r="JI401">
        <v>1</v>
      </c>
      <c r="JJ401">
        <v>26</v>
      </c>
      <c r="JK401">
        <v>201555.3</v>
      </c>
      <c r="JL401">
        <v>201555.5</v>
      </c>
      <c r="JM401">
        <v>3.30078</v>
      </c>
      <c r="JN401">
        <v>2.60986</v>
      </c>
      <c r="JO401">
        <v>1.49658</v>
      </c>
      <c r="JP401">
        <v>2.34497</v>
      </c>
      <c r="JQ401">
        <v>1.54907</v>
      </c>
      <c r="JR401">
        <v>2.41333</v>
      </c>
      <c r="JS401">
        <v>35.8711</v>
      </c>
      <c r="JT401">
        <v>24.1751</v>
      </c>
      <c r="JU401">
        <v>18</v>
      </c>
      <c r="JV401">
        <v>484.154</v>
      </c>
      <c r="JW401">
        <v>495.051</v>
      </c>
      <c r="JX401">
        <v>28.0935</v>
      </c>
      <c r="JY401">
        <v>28.8242</v>
      </c>
      <c r="JZ401">
        <v>30.0005</v>
      </c>
      <c r="KA401">
        <v>28.9891</v>
      </c>
      <c r="KB401">
        <v>28.9785</v>
      </c>
      <c r="KC401">
        <v>66.23180000000001</v>
      </c>
      <c r="KD401">
        <v>10.6711</v>
      </c>
      <c r="KE401">
        <v>54.3614</v>
      </c>
      <c r="KF401">
        <v>28.0896</v>
      </c>
      <c r="KG401">
        <v>1591.21</v>
      </c>
      <c r="KH401">
        <v>18.3061</v>
      </c>
      <c r="KI401">
        <v>101.912</v>
      </c>
      <c r="KJ401">
        <v>91.52070000000001</v>
      </c>
    </row>
    <row r="402" spans="1:296">
      <c r="A402">
        <v>384</v>
      </c>
      <c r="B402">
        <v>1759082926.5</v>
      </c>
      <c r="C402">
        <v>9843.400000095367</v>
      </c>
      <c r="D402" t="s">
        <v>1214</v>
      </c>
      <c r="E402" t="s">
        <v>1215</v>
      </c>
      <c r="F402">
        <v>5</v>
      </c>
      <c r="G402" t="s">
        <v>1025</v>
      </c>
      <c r="H402">
        <v>1759082918.714286</v>
      </c>
      <c r="I402">
        <f>(J402)/1000</f>
        <v>0</v>
      </c>
      <c r="J402">
        <f>IF(DO402, AM402, AG402)</f>
        <v>0</v>
      </c>
      <c r="K402">
        <f>IF(DO402, AH402, AF402)</f>
        <v>0</v>
      </c>
      <c r="L402">
        <f>DQ402 - IF(AT402&gt;1, K402*DK402*100.0/(AV402), 0)</f>
        <v>0</v>
      </c>
      <c r="M402">
        <f>((S402-I402/2)*L402-K402)/(S402+I402/2)</f>
        <v>0</v>
      </c>
      <c r="N402">
        <f>M402*(DX402+DY402)/1000.0</f>
        <v>0</v>
      </c>
      <c r="O402">
        <f>(DQ402 - IF(AT402&gt;1, K402*DK402*100.0/(AV402), 0))*(DX402+DY402)/1000.0</f>
        <v>0</v>
      </c>
      <c r="P402">
        <f>2.0/((1/R402-1/Q402)+SIGN(R402)*SQRT((1/R402-1/Q402)*(1/R402-1/Q402) + 4*DL402/((DL402+1)*(DL402+1))*(2*1/R402*1/Q402-1/Q402*1/Q402)))</f>
        <v>0</v>
      </c>
      <c r="Q402">
        <f>IF(LEFT(DM402,1)&lt;&gt;"0",IF(LEFT(DM402,1)="1",3.0,DN402),$D$5+$E$5*(EE402*DX402/($K$5*1000))+$F$5*(EE402*DX402/($K$5*1000))*MAX(MIN(DK402,$J$5),$I$5)*MAX(MIN(DK402,$J$5),$I$5)+$G$5*MAX(MIN(DK402,$J$5),$I$5)*(EE402*DX402/($K$5*1000))+$H$5*(EE402*DX402/($K$5*1000))*(EE402*DX402/($K$5*1000)))</f>
        <v>0</v>
      </c>
      <c r="R402">
        <f>I402*(1000-(1000*0.61365*exp(17.502*V402/(240.97+V402))/(DX402+DY402)+DS402)/2)/(1000*0.61365*exp(17.502*V402/(240.97+V402))/(DX402+DY402)-DS402)</f>
        <v>0</v>
      </c>
      <c r="S402">
        <f>1/((DL402+1)/(P402/1.6)+1/(Q402/1.37)) + DL402/((DL402+1)/(P402/1.6) + DL402/(Q402/1.37))</f>
        <v>0</v>
      </c>
      <c r="T402">
        <f>(DG402*DJ402)</f>
        <v>0</v>
      </c>
      <c r="U402">
        <f>(DZ402+(T402+2*0.95*5.67E-8*(((DZ402+$B$9)+273)^4-(DZ402+273)^4)-44100*I402)/(1.84*29.3*Q402+8*0.95*5.67E-8*(DZ402+273)^3))</f>
        <v>0</v>
      </c>
      <c r="V402">
        <f>($C$9*EA402+$D$9*EB402+$E$9*U402)</f>
        <v>0</v>
      </c>
      <c r="W402">
        <f>0.61365*exp(17.502*V402/(240.97+V402))</f>
        <v>0</v>
      </c>
      <c r="X402">
        <f>(Y402/Z402*100)</f>
        <v>0</v>
      </c>
      <c r="Y402">
        <f>DS402*(DX402+DY402)/1000</f>
        <v>0</v>
      </c>
      <c r="Z402">
        <f>0.61365*exp(17.502*DZ402/(240.97+DZ402))</f>
        <v>0</v>
      </c>
      <c r="AA402">
        <f>(W402-DS402*(DX402+DY402)/1000)</f>
        <v>0</v>
      </c>
      <c r="AB402">
        <f>(-I402*44100)</f>
        <v>0</v>
      </c>
      <c r="AC402">
        <f>2*29.3*Q402*0.92*(DZ402-V402)</f>
        <v>0</v>
      </c>
      <c r="AD402">
        <f>2*0.95*5.67E-8*(((DZ402+$B$9)+273)^4-(V402+273)^4)</f>
        <v>0</v>
      </c>
      <c r="AE402">
        <f>T402+AD402+AB402+AC402</f>
        <v>0</v>
      </c>
      <c r="AF402">
        <f>DW402*AT402*(DR402-DQ402*(1000-AT402*DT402)/(1000-AT402*DS402))/(100*DK402)</f>
        <v>0</v>
      </c>
      <c r="AG402">
        <f>1000*DW402*AT402*(DS402-DT402)/(100*DK402*(1000-AT402*DS402))</f>
        <v>0</v>
      </c>
      <c r="AH402">
        <f>(AI402 - AJ402 - DX402*1E3/(8.314*(DZ402+273.15)) * AL402/DW402 * AK402) * DW402/(100*DK402) * (1000 - DT402)/1000</f>
        <v>0</v>
      </c>
      <c r="AI402">
        <v>1604.229844885137</v>
      </c>
      <c r="AJ402">
        <v>1540.953333333333</v>
      </c>
      <c r="AK402">
        <v>3.450189237679647</v>
      </c>
      <c r="AL402">
        <v>65.0844976434511</v>
      </c>
      <c r="AM402">
        <f>(AO402 - AN402 + DX402*1E3/(8.314*(DZ402+273.15)) * AQ402/DW402 * AP402) * DW402/(100*DK402) * 1000/(1000 - AO402)</f>
        <v>0</v>
      </c>
      <c r="AN402">
        <v>18.23422872</v>
      </c>
      <c r="AO402">
        <v>23.07948545454543</v>
      </c>
      <c r="AP402">
        <v>-0.005545290043294062</v>
      </c>
      <c r="AQ402">
        <v>105.27</v>
      </c>
      <c r="AR402">
        <v>0</v>
      </c>
      <c r="AS402">
        <v>0</v>
      </c>
      <c r="AT402">
        <f>IF(AR402*$H$15&gt;=AV402,1.0,(AV402/(AV402-AR402*$H$15)))</f>
        <v>0</v>
      </c>
      <c r="AU402">
        <f>(AT402-1)*100</f>
        <v>0</v>
      </c>
      <c r="AV402">
        <f>MAX(0,($B$15+$C$15*EE402)/(1+$D$15*EE402)*DX402/(DZ402+273)*$E$15)</f>
        <v>0</v>
      </c>
      <c r="AW402" t="s">
        <v>437</v>
      </c>
      <c r="AX402" t="s">
        <v>437</v>
      </c>
      <c r="AY402">
        <v>0</v>
      </c>
      <c r="AZ402">
        <v>0</v>
      </c>
      <c r="BA402">
        <f>1-AY402/AZ402</f>
        <v>0</v>
      </c>
      <c r="BB402">
        <v>0</v>
      </c>
      <c r="BC402" t="s">
        <v>437</v>
      </c>
      <c r="BD402" t="s">
        <v>437</v>
      </c>
      <c r="BE402">
        <v>0</v>
      </c>
      <c r="BF402">
        <v>0</v>
      </c>
      <c r="BG402">
        <f>1-BE402/BF402</f>
        <v>0</v>
      </c>
      <c r="BH402">
        <v>0.5</v>
      </c>
      <c r="BI402">
        <f>DH402</f>
        <v>0</v>
      </c>
      <c r="BJ402">
        <f>K402</f>
        <v>0</v>
      </c>
      <c r="BK402">
        <f>BG402*BH402*BI402</f>
        <v>0</v>
      </c>
      <c r="BL402">
        <f>(BJ402-BB402)/BI402</f>
        <v>0</v>
      </c>
      <c r="BM402">
        <f>(AZ402-BF402)/BF402</f>
        <v>0</v>
      </c>
      <c r="BN402">
        <f>AY402/(BA402+AY402/BF402)</f>
        <v>0</v>
      </c>
      <c r="BO402" t="s">
        <v>437</v>
      </c>
      <c r="BP402">
        <v>0</v>
      </c>
      <c r="BQ402">
        <f>IF(BP402&lt;&gt;0, BP402, BN402)</f>
        <v>0</v>
      </c>
      <c r="BR402">
        <f>1-BQ402/BF402</f>
        <v>0</v>
      </c>
      <c r="BS402">
        <f>(BF402-BE402)/(BF402-BQ402)</f>
        <v>0</v>
      </c>
      <c r="BT402">
        <f>(AZ402-BF402)/(AZ402-BQ402)</f>
        <v>0</v>
      </c>
      <c r="BU402">
        <f>(BF402-BE402)/(BF402-AY402)</f>
        <v>0</v>
      </c>
      <c r="BV402">
        <f>(AZ402-BF402)/(AZ402-AY402)</f>
        <v>0</v>
      </c>
      <c r="BW402">
        <f>(BS402*BQ402/BE402)</f>
        <v>0</v>
      </c>
      <c r="BX402">
        <f>(1-BW402)</f>
        <v>0</v>
      </c>
      <c r="DG402">
        <f>$B$13*EF402+$C$13*EG402+$F$13*ER402*(1-EU402)</f>
        <v>0</v>
      </c>
      <c r="DH402">
        <f>DG402*DI402</f>
        <v>0</v>
      </c>
      <c r="DI402">
        <f>($B$13*$D$11+$C$13*$D$11+$F$13*((FE402+EW402)/MAX(FE402+EW402+FF402, 0.1)*$I$11+FF402/MAX(FE402+EW402+FF402, 0.1)*$J$11))/($B$13+$C$13+$F$13)</f>
        <v>0</v>
      </c>
      <c r="DJ402">
        <f>($B$13*$K$11+$C$13*$K$11+$F$13*((FE402+EW402)/MAX(FE402+EW402+FF402, 0.1)*$P$11+FF402/MAX(FE402+EW402+FF402, 0.1)*$Q$11))/($B$13+$C$13+$F$13)</f>
        <v>0</v>
      </c>
      <c r="DK402">
        <v>5.36</v>
      </c>
      <c r="DL402">
        <v>0.5</v>
      </c>
      <c r="DM402" t="s">
        <v>438</v>
      </c>
      <c r="DN402">
        <v>2</v>
      </c>
      <c r="DO402" t="b">
        <v>1</v>
      </c>
      <c r="DP402">
        <v>1759082918.714286</v>
      </c>
      <c r="DQ402">
        <v>1480.818571428572</v>
      </c>
      <c r="DR402">
        <v>1559.217142857143</v>
      </c>
      <c r="DS402">
        <v>23.12748214285714</v>
      </c>
      <c r="DT402">
        <v>18.11561428571428</v>
      </c>
      <c r="DU402">
        <v>1480.672857142857</v>
      </c>
      <c r="DV402">
        <v>22.81010357142857</v>
      </c>
      <c r="DW402">
        <v>500.0591071428572</v>
      </c>
      <c r="DX402">
        <v>90.84640357142858</v>
      </c>
      <c r="DY402">
        <v>0.06653679642857142</v>
      </c>
      <c r="DZ402">
        <v>29.95776785714286</v>
      </c>
      <c r="EA402">
        <v>30.03473214285714</v>
      </c>
      <c r="EB402">
        <v>999.9000000000002</v>
      </c>
      <c r="EC402">
        <v>0</v>
      </c>
      <c r="ED402">
        <v>0</v>
      </c>
      <c r="EE402">
        <v>9996.162142857143</v>
      </c>
      <c r="EF402">
        <v>0</v>
      </c>
      <c r="EG402">
        <v>11.1107</v>
      </c>
      <c r="EH402">
        <v>-78.39791785714286</v>
      </c>
      <c r="EI402">
        <v>1515.877142857143</v>
      </c>
      <c r="EJ402">
        <v>1587.984285714285</v>
      </c>
      <c r="EK402">
        <v>5.011871785714286</v>
      </c>
      <c r="EL402">
        <v>1559.217142857143</v>
      </c>
      <c r="EM402">
        <v>18.11561428571428</v>
      </c>
      <c r="EN402">
        <v>2.101048571428572</v>
      </c>
      <c r="EO402">
        <v>1.645737499999999</v>
      </c>
      <c r="EP402">
        <v>18.22711785714286</v>
      </c>
      <c r="EQ402">
        <v>14.39373571428571</v>
      </c>
      <c r="ER402">
        <v>1999.991428571428</v>
      </c>
      <c r="ES402">
        <v>0.9800066428571428</v>
      </c>
      <c r="ET402">
        <v>0.01999355714285714</v>
      </c>
      <c r="EU402">
        <v>0</v>
      </c>
      <c r="EV402">
        <v>981.9550357142858</v>
      </c>
      <c r="EW402">
        <v>5.00078</v>
      </c>
      <c r="EX402">
        <v>19013.65</v>
      </c>
      <c r="EY402">
        <v>16379.60357142857</v>
      </c>
      <c r="EZ402">
        <v>39.42374999999999</v>
      </c>
      <c r="FA402">
        <v>40.19171428571428</v>
      </c>
      <c r="FB402">
        <v>39.54432142857143</v>
      </c>
      <c r="FC402">
        <v>39.93717857142856</v>
      </c>
      <c r="FD402">
        <v>40.61128571428571</v>
      </c>
      <c r="FE402">
        <v>1955.101428571428</v>
      </c>
      <c r="FF402">
        <v>39.89000000000001</v>
      </c>
      <c r="FG402">
        <v>0</v>
      </c>
      <c r="FH402">
        <v>1759082918.6</v>
      </c>
      <c r="FI402">
        <v>0</v>
      </c>
      <c r="FJ402">
        <v>981.9090384615384</v>
      </c>
      <c r="FK402">
        <v>-14.84529915593686</v>
      </c>
      <c r="FL402">
        <v>-295.7948717616855</v>
      </c>
      <c r="FM402">
        <v>19012.8076923077</v>
      </c>
      <c r="FN402">
        <v>15</v>
      </c>
      <c r="FO402">
        <v>0</v>
      </c>
      <c r="FP402" t="s">
        <v>439</v>
      </c>
      <c r="FQ402">
        <v>1746989605.5</v>
      </c>
      <c r="FR402">
        <v>1746989593.5</v>
      </c>
      <c r="FS402">
        <v>0</v>
      </c>
      <c r="FT402">
        <v>-0.274</v>
      </c>
      <c r="FU402">
        <v>-0.002</v>
      </c>
      <c r="FV402">
        <v>2.549</v>
      </c>
      <c r="FW402">
        <v>0.129</v>
      </c>
      <c r="FX402">
        <v>420</v>
      </c>
      <c r="FY402">
        <v>17</v>
      </c>
      <c r="FZ402">
        <v>0.02</v>
      </c>
      <c r="GA402">
        <v>0.04</v>
      </c>
      <c r="GB402">
        <v>-78.36881249999999</v>
      </c>
      <c r="GC402">
        <v>-0.2324679174482057</v>
      </c>
      <c r="GD402">
        <v>0.1306664995082897</v>
      </c>
      <c r="GE402">
        <v>1</v>
      </c>
      <c r="GF402">
        <v>982.7217941176469</v>
      </c>
      <c r="GG402">
        <v>-15.95179526598922</v>
      </c>
      <c r="GH402">
        <v>1.582184412903878</v>
      </c>
      <c r="GI402">
        <v>0</v>
      </c>
      <c r="GJ402">
        <v>5.0818165</v>
      </c>
      <c r="GK402">
        <v>-1.379212007504688</v>
      </c>
      <c r="GL402">
        <v>0.1335848783461286</v>
      </c>
      <c r="GM402">
        <v>0</v>
      </c>
      <c r="GN402">
        <v>1</v>
      </c>
      <c r="GO402">
        <v>3</v>
      </c>
      <c r="GP402" t="s">
        <v>455</v>
      </c>
      <c r="GQ402">
        <v>3.10159</v>
      </c>
      <c r="GR402">
        <v>2.72417</v>
      </c>
      <c r="GS402">
        <v>0.207637</v>
      </c>
      <c r="GT402">
        <v>0.213918</v>
      </c>
      <c r="GU402">
        <v>0.105254</v>
      </c>
      <c r="GV402">
        <v>0.09047620000000001</v>
      </c>
      <c r="GW402">
        <v>20705</v>
      </c>
      <c r="GX402">
        <v>18677.6</v>
      </c>
      <c r="GY402">
        <v>26693.4</v>
      </c>
      <c r="GZ402">
        <v>23981.8</v>
      </c>
      <c r="HA402">
        <v>38227.5</v>
      </c>
      <c r="HB402">
        <v>32269.5</v>
      </c>
      <c r="HC402">
        <v>46610</v>
      </c>
      <c r="HD402">
        <v>37953.9</v>
      </c>
      <c r="HE402">
        <v>1.8733</v>
      </c>
      <c r="HF402">
        <v>1.8681</v>
      </c>
      <c r="HG402">
        <v>0.0754558</v>
      </c>
      <c r="HH402">
        <v>0</v>
      </c>
      <c r="HI402">
        <v>28.8011</v>
      </c>
      <c r="HJ402">
        <v>999.9</v>
      </c>
      <c r="HK402">
        <v>39.7</v>
      </c>
      <c r="HL402">
        <v>31.7</v>
      </c>
      <c r="HM402">
        <v>20.5161</v>
      </c>
      <c r="HN402">
        <v>60.8137</v>
      </c>
      <c r="HO402">
        <v>22.2596</v>
      </c>
      <c r="HP402">
        <v>1</v>
      </c>
      <c r="HQ402">
        <v>0.120236</v>
      </c>
      <c r="HR402">
        <v>0.363399</v>
      </c>
      <c r="HS402">
        <v>20.2804</v>
      </c>
      <c r="HT402">
        <v>5.2116</v>
      </c>
      <c r="HU402">
        <v>11.9798</v>
      </c>
      <c r="HV402">
        <v>4.96315</v>
      </c>
      <c r="HW402">
        <v>3.27448</v>
      </c>
      <c r="HX402">
        <v>9999</v>
      </c>
      <c r="HY402">
        <v>9999</v>
      </c>
      <c r="HZ402">
        <v>9999</v>
      </c>
      <c r="IA402">
        <v>33.7</v>
      </c>
      <c r="IB402">
        <v>1.86397</v>
      </c>
      <c r="IC402">
        <v>1.86007</v>
      </c>
      <c r="ID402">
        <v>1.85837</v>
      </c>
      <c r="IE402">
        <v>1.85975</v>
      </c>
      <c r="IF402">
        <v>1.85989</v>
      </c>
      <c r="IG402">
        <v>1.85838</v>
      </c>
      <c r="IH402">
        <v>1.85746</v>
      </c>
      <c r="II402">
        <v>1.85242</v>
      </c>
      <c r="IJ402">
        <v>0</v>
      </c>
      <c r="IK402">
        <v>0</v>
      </c>
      <c r="IL402">
        <v>0</v>
      </c>
      <c r="IM402">
        <v>0</v>
      </c>
      <c r="IN402" t="s">
        <v>441</v>
      </c>
      <c r="IO402" t="s">
        <v>442</v>
      </c>
      <c r="IP402" t="s">
        <v>443</v>
      </c>
      <c r="IQ402" t="s">
        <v>443</v>
      </c>
      <c r="IR402" t="s">
        <v>443</v>
      </c>
      <c r="IS402" t="s">
        <v>443</v>
      </c>
      <c r="IT402">
        <v>0</v>
      </c>
      <c r="IU402">
        <v>100</v>
      </c>
      <c r="IV402">
        <v>100</v>
      </c>
      <c r="IW402">
        <v>0.18</v>
      </c>
      <c r="IX402">
        <v>0.3162</v>
      </c>
      <c r="IY402">
        <v>-0.819046093373875</v>
      </c>
      <c r="IZ402">
        <v>-0.0008311593448893811</v>
      </c>
      <c r="JA402">
        <v>1.768286430498992E-06</v>
      </c>
      <c r="JB402">
        <v>-5.176383660599935E-10</v>
      </c>
      <c r="JC402">
        <v>0.01793090377665582</v>
      </c>
      <c r="JD402">
        <v>0.002652576625932546</v>
      </c>
      <c r="JE402">
        <v>0.0004569377311329863</v>
      </c>
      <c r="JF402">
        <v>1.003524486243527E-07</v>
      </c>
      <c r="JG402">
        <v>2</v>
      </c>
      <c r="JH402">
        <v>1975</v>
      </c>
      <c r="JI402">
        <v>1</v>
      </c>
      <c r="JJ402">
        <v>26</v>
      </c>
      <c r="JK402">
        <v>201555.4</v>
      </c>
      <c r="JL402">
        <v>201555.5</v>
      </c>
      <c r="JM402">
        <v>3.3313</v>
      </c>
      <c r="JN402">
        <v>2.60132</v>
      </c>
      <c r="JO402">
        <v>1.49658</v>
      </c>
      <c r="JP402">
        <v>2.34497</v>
      </c>
      <c r="JQ402">
        <v>1.54907</v>
      </c>
      <c r="JR402">
        <v>2.4292</v>
      </c>
      <c r="JS402">
        <v>35.8477</v>
      </c>
      <c r="JT402">
        <v>24.1838</v>
      </c>
      <c r="JU402">
        <v>18</v>
      </c>
      <c r="JV402">
        <v>483.827</v>
      </c>
      <c r="JW402">
        <v>495.397</v>
      </c>
      <c r="JX402">
        <v>28.0565</v>
      </c>
      <c r="JY402">
        <v>28.8291</v>
      </c>
      <c r="JZ402">
        <v>30.0005</v>
      </c>
      <c r="KA402">
        <v>28.9922</v>
      </c>
      <c r="KB402">
        <v>28.9822</v>
      </c>
      <c r="KC402">
        <v>66.82689999999999</v>
      </c>
      <c r="KD402">
        <v>10.3714</v>
      </c>
      <c r="KE402">
        <v>54.7646</v>
      </c>
      <c r="KF402">
        <v>28.0501</v>
      </c>
      <c r="KG402">
        <v>1604.58</v>
      </c>
      <c r="KH402">
        <v>18.4266</v>
      </c>
      <c r="KI402">
        <v>101.911</v>
      </c>
      <c r="KJ402">
        <v>91.5194</v>
      </c>
    </row>
    <row r="403" spans="1:296">
      <c r="A403">
        <v>385</v>
      </c>
      <c r="B403">
        <v>1759085662.6</v>
      </c>
      <c r="C403">
        <v>12579.5</v>
      </c>
      <c r="D403" t="s">
        <v>1216</v>
      </c>
      <c r="E403" t="s">
        <v>1217</v>
      </c>
      <c r="F403">
        <v>5</v>
      </c>
      <c r="G403" t="s">
        <v>1218</v>
      </c>
      <c r="H403">
        <v>1759085654.849999</v>
      </c>
      <c r="I403">
        <f>(J403)/1000</f>
        <v>0</v>
      </c>
      <c r="J403">
        <f>IF(DO403, AM403, AG403)</f>
        <v>0</v>
      </c>
      <c r="K403">
        <f>IF(DO403, AH403, AF403)</f>
        <v>0</v>
      </c>
      <c r="L403">
        <f>DQ403 - IF(AT403&gt;1, K403*DK403*100.0/(AV403), 0)</f>
        <v>0</v>
      </c>
      <c r="M403">
        <f>((S403-I403/2)*L403-K403)/(S403+I403/2)</f>
        <v>0</v>
      </c>
      <c r="N403">
        <f>M403*(DX403+DY403)/1000.0</f>
        <v>0</v>
      </c>
      <c r="O403">
        <f>(DQ403 - IF(AT403&gt;1, K403*DK403*100.0/(AV403), 0))*(DX403+DY403)/1000.0</f>
        <v>0</v>
      </c>
      <c r="P403">
        <f>2.0/((1/R403-1/Q403)+SIGN(R403)*SQRT((1/R403-1/Q403)*(1/R403-1/Q403) + 4*DL403/((DL403+1)*(DL403+1))*(2*1/R403*1/Q403-1/Q403*1/Q403)))</f>
        <v>0</v>
      </c>
      <c r="Q403">
        <f>IF(LEFT(DM403,1)&lt;&gt;"0",IF(LEFT(DM403,1)="1",3.0,DN403),$D$5+$E$5*(EE403*DX403/($K$5*1000))+$F$5*(EE403*DX403/($K$5*1000))*MAX(MIN(DK403,$J$5),$I$5)*MAX(MIN(DK403,$J$5),$I$5)+$G$5*MAX(MIN(DK403,$J$5),$I$5)*(EE403*DX403/($K$5*1000))+$H$5*(EE403*DX403/($K$5*1000))*(EE403*DX403/($K$5*1000)))</f>
        <v>0</v>
      </c>
      <c r="R403">
        <f>I403*(1000-(1000*0.61365*exp(17.502*V403/(240.97+V403))/(DX403+DY403)+DS403)/2)/(1000*0.61365*exp(17.502*V403/(240.97+V403))/(DX403+DY403)-DS403)</f>
        <v>0</v>
      </c>
      <c r="S403">
        <f>1/((DL403+1)/(P403/1.6)+1/(Q403/1.37)) + DL403/((DL403+1)/(P403/1.6) + DL403/(Q403/1.37))</f>
        <v>0</v>
      </c>
      <c r="T403">
        <f>(DG403*DJ403)</f>
        <v>0</v>
      </c>
      <c r="U403">
        <f>(DZ403+(T403+2*0.95*5.67E-8*(((DZ403+$B$9)+273)^4-(DZ403+273)^4)-44100*I403)/(1.84*29.3*Q403+8*0.95*5.67E-8*(DZ403+273)^3))</f>
        <v>0</v>
      </c>
      <c r="V403">
        <f>($C$9*EA403+$D$9*EB403+$E$9*U403)</f>
        <v>0</v>
      </c>
      <c r="W403">
        <f>0.61365*exp(17.502*V403/(240.97+V403))</f>
        <v>0</v>
      </c>
      <c r="X403">
        <f>(Y403/Z403*100)</f>
        <v>0</v>
      </c>
      <c r="Y403">
        <f>DS403*(DX403+DY403)/1000</f>
        <v>0</v>
      </c>
      <c r="Z403">
        <f>0.61365*exp(17.502*DZ403/(240.97+DZ403))</f>
        <v>0</v>
      </c>
      <c r="AA403">
        <f>(W403-DS403*(DX403+DY403)/1000)</f>
        <v>0</v>
      </c>
      <c r="AB403">
        <f>(-I403*44100)</f>
        <v>0</v>
      </c>
      <c r="AC403">
        <f>2*29.3*Q403*0.92*(DZ403-V403)</f>
        <v>0</v>
      </c>
      <c r="AD403">
        <f>2*0.95*5.67E-8*(((DZ403+$B$9)+273)^4-(V403+273)^4)</f>
        <v>0</v>
      </c>
      <c r="AE403">
        <f>T403+AD403+AB403+AC403</f>
        <v>0</v>
      </c>
      <c r="AF403">
        <f>DW403*AT403*(DR403-DQ403*(1000-AT403*DT403)/(1000-AT403*DS403))/(100*DK403)</f>
        <v>0</v>
      </c>
      <c r="AG403">
        <f>1000*DW403*AT403*(DS403-DT403)/(100*DK403*(1000-AT403*DS403))</f>
        <v>0</v>
      </c>
      <c r="AH403">
        <f>(AI403 - AJ403 - DX403*1E3/(8.314*(DZ403+273.15)) * AL403/DW403 * AK403) * DW403/(100*DK403) * (1000 - DT403)/1000</f>
        <v>0</v>
      </c>
      <c r="AI403">
        <v>428.4615744451241</v>
      </c>
      <c r="AJ403">
        <v>403.9204484848486</v>
      </c>
      <c r="AK403">
        <v>8.510342521724293E-05</v>
      </c>
      <c r="AL403">
        <v>65.08277901455868</v>
      </c>
      <c r="AM403">
        <f>(AO403 - AN403 + DX403*1E3/(8.314*(DZ403+273.15)) * AQ403/DW403 * AP403) * DW403/(100*DK403) * 1000/(1000 - AO403)</f>
        <v>0</v>
      </c>
      <c r="AN403">
        <v>18.54197544</v>
      </c>
      <c r="AO403">
        <v>22.01585515151514</v>
      </c>
      <c r="AP403">
        <v>-7.732293055571465E-06</v>
      </c>
      <c r="AQ403">
        <v>105.27</v>
      </c>
      <c r="AR403">
        <v>0</v>
      </c>
      <c r="AS403">
        <v>0</v>
      </c>
      <c r="AT403">
        <f>IF(AR403*$H$15&gt;=AV403,1.0,(AV403/(AV403-AR403*$H$15)))</f>
        <v>0</v>
      </c>
      <c r="AU403">
        <f>(AT403-1)*100</f>
        <v>0</v>
      </c>
      <c r="AV403">
        <f>MAX(0,($B$15+$C$15*EE403)/(1+$D$15*EE403)*DX403/(DZ403+273)*$E$15)</f>
        <v>0</v>
      </c>
      <c r="AW403" t="s">
        <v>437</v>
      </c>
      <c r="AX403" t="s">
        <v>437</v>
      </c>
      <c r="AY403">
        <v>0</v>
      </c>
      <c r="AZ403">
        <v>0</v>
      </c>
      <c r="BA403">
        <f>1-AY403/AZ403</f>
        <v>0</v>
      </c>
      <c r="BB403">
        <v>0</v>
      </c>
      <c r="BC403" t="s">
        <v>437</v>
      </c>
      <c r="BD403" t="s">
        <v>437</v>
      </c>
      <c r="BE403">
        <v>0</v>
      </c>
      <c r="BF403">
        <v>0</v>
      </c>
      <c r="BG403">
        <f>1-BE403/BF403</f>
        <v>0</v>
      </c>
      <c r="BH403">
        <v>0.5</v>
      </c>
      <c r="BI403">
        <f>DH403</f>
        <v>0</v>
      </c>
      <c r="BJ403">
        <f>K403</f>
        <v>0</v>
      </c>
      <c r="BK403">
        <f>BG403*BH403*BI403</f>
        <v>0</v>
      </c>
      <c r="BL403">
        <f>(BJ403-BB403)/BI403</f>
        <v>0</v>
      </c>
      <c r="BM403">
        <f>(AZ403-BF403)/BF403</f>
        <v>0</v>
      </c>
      <c r="BN403">
        <f>AY403/(BA403+AY403/BF403)</f>
        <v>0</v>
      </c>
      <c r="BO403" t="s">
        <v>437</v>
      </c>
      <c r="BP403">
        <v>0</v>
      </c>
      <c r="BQ403">
        <f>IF(BP403&lt;&gt;0, BP403, BN403)</f>
        <v>0</v>
      </c>
      <c r="BR403">
        <f>1-BQ403/BF403</f>
        <v>0</v>
      </c>
      <c r="BS403">
        <f>(BF403-BE403)/(BF403-BQ403)</f>
        <v>0</v>
      </c>
      <c r="BT403">
        <f>(AZ403-BF403)/(AZ403-BQ403)</f>
        <v>0</v>
      </c>
      <c r="BU403">
        <f>(BF403-BE403)/(BF403-AY403)</f>
        <v>0</v>
      </c>
      <c r="BV403">
        <f>(AZ403-BF403)/(AZ403-AY403)</f>
        <v>0</v>
      </c>
      <c r="BW403">
        <f>(BS403*BQ403/BE403)</f>
        <v>0</v>
      </c>
      <c r="BX403">
        <f>(1-BW403)</f>
        <v>0</v>
      </c>
      <c r="DG403">
        <f>$B$13*EF403+$C$13*EG403+$F$13*ER403*(1-EU403)</f>
        <v>0</v>
      </c>
      <c r="DH403">
        <f>DG403*DI403</f>
        <v>0</v>
      </c>
      <c r="DI403">
        <f>($B$13*$D$11+$C$13*$D$11+$F$13*((FE403+EW403)/MAX(FE403+EW403+FF403, 0.1)*$I$11+FF403/MAX(FE403+EW403+FF403, 0.1)*$J$11))/($B$13+$C$13+$F$13)</f>
        <v>0</v>
      </c>
      <c r="DJ403">
        <f>($B$13*$K$11+$C$13*$K$11+$F$13*((FE403+EW403)/MAX(FE403+EW403+FF403, 0.1)*$P$11+FF403/MAX(FE403+EW403+FF403, 0.1)*$Q$11))/($B$13+$C$13+$F$13)</f>
        <v>0</v>
      </c>
      <c r="DK403">
        <v>4.16</v>
      </c>
      <c r="DL403">
        <v>0.5</v>
      </c>
      <c r="DM403" t="s">
        <v>438</v>
      </c>
      <c r="DN403">
        <v>2</v>
      </c>
      <c r="DO403" t="b">
        <v>1</v>
      </c>
      <c r="DP403">
        <v>1759085654.849999</v>
      </c>
      <c r="DQ403">
        <v>395.0064333333333</v>
      </c>
      <c r="DR403">
        <v>420.5160666666666</v>
      </c>
      <c r="DS403">
        <v>22.01851</v>
      </c>
      <c r="DT403">
        <v>18.55435333333333</v>
      </c>
      <c r="DU403">
        <v>395.9095666666666</v>
      </c>
      <c r="DV403">
        <v>21.72622666666667</v>
      </c>
      <c r="DW403">
        <v>499.9712999999999</v>
      </c>
      <c r="DX403">
        <v>90.77245666666666</v>
      </c>
      <c r="DY403">
        <v>0.06685598333333334</v>
      </c>
      <c r="DZ403">
        <v>28.94166666666667</v>
      </c>
      <c r="EA403">
        <v>29.99540333333333</v>
      </c>
      <c r="EB403">
        <v>999.9000000000002</v>
      </c>
      <c r="EC403">
        <v>0</v>
      </c>
      <c r="ED403">
        <v>0</v>
      </c>
      <c r="EE403">
        <v>9996.160000000002</v>
      </c>
      <c r="EF403">
        <v>0</v>
      </c>
      <c r="EG403">
        <v>11.62396333333334</v>
      </c>
      <c r="EH403">
        <v>-25.50969666666667</v>
      </c>
      <c r="EI403">
        <v>403.8998000000001</v>
      </c>
      <c r="EJ403">
        <v>428.4661333333333</v>
      </c>
      <c r="EK403">
        <v>3.464158333333333</v>
      </c>
      <c r="EL403">
        <v>420.5160666666666</v>
      </c>
      <c r="EM403">
        <v>18.55435333333333</v>
      </c>
      <c r="EN403">
        <v>1.998673666666666</v>
      </c>
      <c r="EO403">
        <v>1.684223333333334</v>
      </c>
      <c r="EP403">
        <v>17.43383666666667</v>
      </c>
      <c r="EQ403">
        <v>14.75178333333333</v>
      </c>
      <c r="ER403">
        <v>1999.977666666666</v>
      </c>
      <c r="ES403">
        <v>0.9799972999999996</v>
      </c>
      <c r="ET403">
        <v>0.02000261666666667</v>
      </c>
      <c r="EU403">
        <v>0</v>
      </c>
      <c r="EV403">
        <v>790.7644333333334</v>
      </c>
      <c r="EW403">
        <v>5.00078</v>
      </c>
      <c r="EX403">
        <v>15193.74666666667</v>
      </c>
      <c r="EY403">
        <v>16379.44333333333</v>
      </c>
      <c r="EZ403">
        <v>38.88713333333332</v>
      </c>
      <c r="FA403">
        <v>39.72893333333333</v>
      </c>
      <c r="FB403">
        <v>39.029</v>
      </c>
      <c r="FC403">
        <v>39.40393333333331</v>
      </c>
      <c r="FD403">
        <v>39.99986666666666</v>
      </c>
      <c r="FE403">
        <v>1955.067666666667</v>
      </c>
      <c r="FF403">
        <v>39.90000000000001</v>
      </c>
      <c r="FG403">
        <v>0</v>
      </c>
      <c r="FH403">
        <v>1759085654.6</v>
      </c>
      <c r="FI403">
        <v>0</v>
      </c>
      <c r="FJ403">
        <v>790.7668846153847</v>
      </c>
      <c r="FK403">
        <v>-2.837162404779623</v>
      </c>
      <c r="FL403">
        <v>-50.73504267823744</v>
      </c>
      <c r="FM403">
        <v>15193.73076923077</v>
      </c>
      <c r="FN403">
        <v>15</v>
      </c>
      <c r="FO403">
        <v>0</v>
      </c>
      <c r="FP403" t="s">
        <v>439</v>
      </c>
      <c r="FQ403">
        <v>1746989605.5</v>
      </c>
      <c r="FR403">
        <v>1746989593.5</v>
      </c>
      <c r="FS403">
        <v>0</v>
      </c>
      <c r="FT403">
        <v>-0.274</v>
      </c>
      <c r="FU403">
        <v>-0.002</v>
      </c>
      <c r="FV403">
        <v>2.549</v>
      </c>
      <c r="FW403">
        <v>0.129</v>
      </c>
      <c r="FX403">
        <v>420</v>
      </c>
      <c r="FY403">
        <v>17</v>
      </c>
      <c r="FZ403">
        <v>0.02</v>
      </c>
      <c r="GA403">
        <v>0.04</v>
      </c>
      <c r="GB403">
        <v>-25.497915</v>
      </c>
      <c r="GC403">
        <v>-0.08081876172600112</v>
      </c>
      <c r="GD403">
        <v>0.04005680684977256</v>
      </c>
      <c r="GE403">
        <v>1</v>
      </c>
      <c r="GF403">
        <v>790.9089411764706</v>
      </c>
      <c r="GG403">
        <v>-2.462245990911446</v>
      </c>
      <c r="GH403">
        <v>0.3014054276782619</v>
      </c>
      <c r="GI403">
        <v>0</v>
      </c>
      <c r="GJ403">
        <v>3.4586905</v>
      </c>
      <c r="GK403">
        <v>0.08199309568480109</v>
      </c>
      <c r="GL403">
        <v>0.007984476798763983</v>
      </c>
      <c r="GM403">
        <v>1</v>
      </c>
      <c r="GN403">
        <v>2</v>
      </c>
      <c r="GO403">
        <v>3</v>
      </c>
      <c r="GP403" t="s">
        <v>446</v>
      </c>
      <c r="GQ403">
        <v>3.10148</v>
      </c>
      <c r="GR403">
        <v>2.72492</v>
      </c>
      <c r="GS403">
        <v>0.08439729999999999</v>
      </c>
      <c r="GT403">
        <v>0.0883664</v>
      </c>
      <c r="GU403">
        <v>0.101762</v>
      </c>
      <c r="GV403">
        <v>0.091317</v>
      </c>
      <c r="GW403">
        <v>23928.3</v>
      </c>
      <c r="GX403">
        <v>21652.1</v>
      </c>
      <c r="GY403">
        <v>26697.4</v>
      </c>
      <c r="GZ403">
        <v>23972.5</v>
      </c>
      <c r="HA403">
        <v>38369.6</v>
      </c>
      <c r="HB403">
        <v>32207</v>
      </c>
      <c r="HC403">
        <v>46618.6</v>
      </c>
      <c r="HD403">
        <v>37930.9</v>
      </c>
      <c r="HE403">
        <v>1.8714</v>
      </c>
      <c r="HF403">
        <v>1.86543</v>
      </c>
      <c r="HG403">
        <v>0.134278</v>
      </c>
      <c r="HH403">
        <v>0</v>
      </c>
      <c r="HI403">
        <v>27.8051</v>
      </c>
      <c r="HJ403">
        <v>999.9</v>
      </c>
      <c r="HK403">
        <v>44.1</v>
      </c>
      <c r="HL403">
        <v>31.7</v>
      </c>
      <c r="HM403">
        <v>22.8098</v>
      </c>
      <c r="HN403">
        <v>60.9447</v>
      </c>
      <c r="HO403">
        <v>22.3317</v>
      </c>
      <c r="HP403">
        <v>1</v>
      </c>
      <c r="HQ403">
        <v>0.107304</v>
      </c>
      <c r="HR403">
        <v>-0.183333</v>
      </c>
      <c r="HS403">
        <v>20.2816</v>
      </c>
      <c r="HT403">
        <v>5.21774</v>
      </c>
      <c r="HU403">
        <v>11.9797</v>
      </c>
      <c r="HV403">
        <v>4.9645</v>
      </c>
      <c r="HW403">
        <v>3.2752</v>
      </c>
      <c r="HX403">
        <v>9999</v>
      </c>
      <c r="HY403">
        <v>9999</v>
      </c>
      <c r="HZ403">
        <v>9999</v>
      </c>
      <c r="IA403">
        <v>34.5</v>
      </c>
      <c r="IB403">
        <v>1.86398</v>
      </c>
      <c r="IC403">
        <v>1.86016</v>
      </c>
      <c r="ID403">
        <v>1.85838</v>
      </c>
      <c r="IE403">
        <v>1.85974</v>
      </c>
      <c r="IF403">
        <v>1.85989</v>
      </c>
      <c r="IG403">
        <v>1.85837</v>
      </c>
      <c r="IH403">
        <v>1.85745</v>
      </c>
      <c r="II403">
        <v>1.85242</v>
      </c>
      <c r="IJ403">
        <v>0</v>
      </c>
      <c r="IK403">
        <v>0</v>
      </c>
      <c r="IL403">
        <v>0</v>
      </c>
      <c r="IM403">
        <v>0</v>
      </c>
      <c r="IN403" t="s">
        <v>441</v>
      </c>
      <c r="IO403" t="s">
        <v>442</v>
      </c>
      <c r="IP403" t="s">
        <v>443</v>
      </c>
      <c r="IQ403" t="s">
        <v>443</v>
      </c>
      <c r="IR403" t="s">
        <v>443</v>
      </c>
      <c r="IS403" t="s">
        <v>443</v>
      </c>
      <c r="IT403">
        <v>0</v>
      </c>
      <c r="IU403">
        <v>100</v>
      </c>
      <c r="IV403">
        <v>100</v>
      </c>
      <c r="IW403">
        <v>-0.903</v>
      </c>
      <c r="IX403">
        <v>0.2922</v>
      </c>
      <c r="IY403">
        <v>-0.819046093373875</v>
      </c>
      <c r="IZ403">
        <v>-0.0008311593448893811</v>
      </c>
      <c r="JA403">
        <v>1.768286430498992E-06</v>
      </c>
      <c r="JB403">
        <v>-5.176383660599935E-10</v>
      </c>
      <c r="JC403">
        <v>0.01793090377665582</v>
      </c>
      <c r="JD403">
        <v>0.002652576625932546</v>
      </c>
      <c r="JE403">
        <v>0.0004569377311329863</v>
      </c>
      <c r="JF403">
        <v>1.003524486243527E-07</v>
      </c>
      <c r="JG403">
        <v>2</v>
      </c>
      <c r="JH403">
        <v>1975</v>
      </c>
      <c r="JI403">
        <v>1</v>
      </c>
      <c r="JJ403">
        <v>26</v>
      </c>
      <c r="JK403">
        <v>201601</v>
      </c>
      <c r="JL403">
        <v>201601.2</v>
      </c>
      <c r="JM403">
        <v>1.11328</v>
      </c>
      <c r="JN403">
        <v>2.61475</v>
      </c>
      <c r="JO403">
        <v>1.49658</v>
      </c>
      <c r="JP403">
        <v>2.34497</v>
      </c>
      <c r="JQ403">
        <v>1.54907</v>
      </c>
      <c r="JR403">
        <v>2.45239</v>
      </c>
      <c r="JS403">
        <v>36.2929</v>
      </c>
      <c r="JT403">
        <v>24.1838</v>
      </c>
      <c r="JU403">
        <v>18</v>
      </c>
      <c r="JV403">
        <v>482.588</v>
      </c>
      <c r="JW403">
        <v>493.665</v>
      </c>
      <c r="JX403">
        <v>27.7305</v>
      </c>
      <c r="JY403">
        <v>28.7009</v>
      </c>
      <c r="JZ403">
        <v>29.9999</v>
      </c>
      <c r="KA403">
        <v>28.9746</v>
      </c>
      <c r="KB403">
        <v>28.9865</v>
      </c>
      <c r="KC403">
        <v>22.3892</v>
      </c>
      <c r="KD403">
        <v>19.7135</v>
      </c>
      <c r="KE403">
        <v>74.9579</v>
      </c>
      <c r="KF403">
        <v>27.7155</v>
      </c>
      <c r="KG403">
        <v>420.515</v>
      </c>
      <c r="KH403">
        <v>18.5645</v>
      </c>
      <c r="KI403">
        <v>101.929</v>
      </c>
      <c r="KJ403">
        <v>91.4716</v>
      </c>
    </row>
    <row r="404" spans="1:296">
      <c r="A404">
        <v>386</v>
      </c>
      <c r="B404">
        <v>1759085667.6</v>
      </c>
      <c r="C404">
        <v>12584.5</v>
      </c>
      <c r="D404" t="s">
        <v>1219</v>
      </c>
      <c r="E404" t="s">
        <v>1220</v>
      </c>
      <c r="F404">
        <v>5</v>
      </c>
      <c r="G404" t="s">
        <v>1218</v>
      </c>
      <c r="H404">
        <v>1759085659.755172</v>
      </c>
      <c r="I404">
        <f>(J404)/1000</f>
        <v>0</v>
      </c>
      <c r="J404">
        <f>IF(DO404, AM404, AG404)</f>
        <v>0</v>
      </c>
      <c r="K404">
        <f>IF(DO404, AH404, AF404)</f>
        <v>0</v>
      </c>
      <c r="L404">
        <f>DQ404 - IF(AT404&gt;1, K404*DK404*100.0/(AV404), 0)</f>
        <v>0</v>
      </c>
      <c r="M404">
        <f>((S404-I404/2)*L404-K404)/(S404+I404/2)</f>
        <v>0</v>
      </c>
      <c r="N404">
        <f>M404*(DX404+DY404)/1000.0</f>
        <v>0</v>
      </c>
      <c r="O404">
        <f>(DQ404 - IF(AT404&gt;1, K404*DK404*100.0/(AV404), 0))*(DX404+DY404)/1000.0</f>
        <v>0</v>
      </c>
      <c r="P404">
        <f>2.0/((1/R404-1/Q404)+SIGN(R404)*SQRT((1/R404-1/Q404)*(1/R404-1/Q404) + 4*DL404/((DL404+1)*(DL404+1))*(2*1/R404*1/Q404-1/Q404*1/Q404)))</f>
        <v>0</v>
      </c>
      <c r="Q404">
        <f>IF(LEFT(DM404,1)&lt;&gt;"0",IF(LEFT(DM404,1)="1",3.0,DN404),$D$5+$E$5*(EE404*DX404/($K$5*1000))+$F$5*(EE404*DX404/($K$5*1000))*MAX(MIN(DK404,$J$5),$I$5)*MAX(MIN(DK404,$J$5),$I$5)+$G$5*MAX(MIN(DK404,$J$5),$I$5)*(EE404*DX404/($K$5*1000))+$H$5*(EE404*DX404/($K$5*1000))*(EE404*DX404/($K$5*1000)))</f>
        <v>0</v>
      </c>
      <c r="R404">
        <f>I404*(1000-(1000*0.61365*exp(17.502*V404/(240.97+V404))/(DX404+DY404)+DS404)/2)/(1000*0.61365*exp(17.502*V404/(240.97+V404))/(DX404+DY404)-DS404)</f>
        <v>0</v>
      </c>
      <c r="S404">
        <f>1/((DL404+1)/(P404/1.6)+1/(Q404/1.37)) + DL404/((DL404+1)/(P404/1.6) + DL404/(Q404/1.37))</f>
        <v>0</v>
      </c>
      <c r="T404">
        <f>(DG404*DJ404)</f>
        <v>0</v>
      </c>
      <c r="U404">
        <f>(DZ404+(T404+2*0.95*5.67E-8*(((DZ404+$B$9)+273)^4-(DZ404+273)^4)-44100*I404)/(1.84*29.3*Q404+8*0.95*5.67E-8*(DZ404+273)^3))</f>
        <v>0</v>
      </c>
      <c r="V404">
        <f>($C$9*EA404+$D$9*EB404+$E$9*U404)</f>
        <v>0</v>
      </c>
      <c r="W404">
        <f>0.61365*exp(17.502*V404/(240.97+V404))</f>
        <v>0</v>
      </c>
      <c r="X404">
        <f>(Y404/Z404*100)</f>
        <v>0</v>
      </c>
      <c r="Y404">
        <f>DS404*(DX404+DY404)/1000</f>
        <v>0</v>
      </c>
      <c r="Z404">
        <f>0.61365*exp(17.502*DZ404/(240.97+DZ404))</f>
        <v>0</v>
      </c>
      <c r="AA404">
        <f>(W404-DS404*(DX404+DY404)/1000)</f>
        <v>0</v>
      </c>
      <c r="AB404">
        <f>(-I404*44100)</f>
        <v>0</v>
      </c>
      <c r="AC404">
        <f>2*29.3*Q404*0.92*(DZ404-V404)</f>
        <v>0</v>
      </c>
      <c r="AD404">
        <f>2*0.95*5.67E-8*(((DZ404+$B$9)+273)^4-(V404+273)^4)</f>
        <v>0</v>
      </c>
      <c r="AE404">
        <f>T404+AD404+AB404+AC404</f>
        <v>0</v>
      </c>
      <c r="AF404">
        <f>DW404*AT404*(DR404-DQ404*(1000-AT404*DT404)/(1000-AT404*DS404))/(100*DK404)</f>
        <v>0</v>
      </c>
      <c r="AG404">
        <f>1000*DW404*AT404*(DS404-DT404)/(100*DK404*(1000-AT404*DS404))</f>
        <v>0</v>
      </c>
      <c r="AH404">
        <f>(AI404 - AJ404 - DX404*1E3/(8.314*(DZ404+273.15)) * AL404/DW404 * AK404) * DW404/(100*DK404) * (1000 - DT404)/1000</f>
        <v>0</v>
      </c>
      <c r="AI404">
        <v>428.5209402905105</v>
      </c>
      <c r="AJ404">
        <v>403.8671818181816</v>
      </c>
      <c r="AK404">
        <v>-0.000918311643837319</v>
      </c>
      <c r="AL404">
        <v>65.08277901455868</v>
      </c>
      <c r="AM404">
        <f>(AO404 - AN404 + DX404*1E3/(8.314*(DZ404+273.15)) * AQ404/DW404 * AP404) * DW404/(100*DK404) * 1000/(1000 - AO404)</f>
        <v>0</v>
      </c>
      <c r="AN404">
        <v>18.50290368</v>
      </c>
      <c r="AO404">
        <v>21.9985218181818</v>
      </c>
      <c r="AP404">
        <v>-6.202711574145763E-05</v>
      </c>
      <c r="AQ404">
        <v>105.27</v>
      </c>
      <c r="AR404">
        <v>0</v>
      </c>
      <c r="AS404">
        <v>0</v>
      </c>
      <c r="AT404">
        <f>IF(AR404*$H$15&gt;=AV404,1.0,(AV404/(AV404-AR404*$H$15)))</f>
        <v>0</v>
      </c>
      <c r="AU404">
        <f>(AT404-1)*100</f>
        <v>0</v>
      </c>
      <c r="AV404">
        <f>MAX(0,($B$15+$C$15*EE404)/(1+$D$15*EE404)*DX404/(DZ404+273)*$E$15)</f>
        <v>0</v>
      </c>
      <c r="AW404" t="s">
        <v>437</v>
      </c>
      <c r="AX404" t="s">
        <v>437</v>
      </c>
      <c r="AY404">
        <v>0</v>
      </c>
      <c r="AZ404">
        <v>0</v>
      </c>
      <c r="BA404">
        <f>1-AY404/AZ404</f>
        <v>0</v>
      </c>
      <c r="BB404">
        <v>0</v>
      </c>
      <c r="BC404" t="s">
        <v>437</v>
      </c>
      <c r="BD404" t="s">
        <v>437</v>
      </c>
      <c r="BE404">
        <v>0</v>
      </c>
      <c r="BF404">
        <v>0</v>
      </c>
      <c r="BG404">
        <f>1-BE404/BF404</f>
        <v>0</v>
      </c>
      <c r="BH404">
        <v>0.5</v>
      </c>
      <c r="BI404">
        <f>DH404</f>
        <v>0</v>
      </c>
      <c r="BJ404">
        <f>K404</f>
        <v>0</v>
      </c>
      <c r="BK404">
        <f>BG404*BH404*BI404</f>
        <v>0</v>
      </c>
      <c r="BL404">
        <f>(BJ404-BB404)/BI404</f>
        <v>0</v>
      </c>
      <c r="BM404">
        <f>(AZ404-BF404)/BF404</f>
        <v>0</v>
      </c>
      <c r="BN404">
        <f>AY404/(BA404+AY404/BF404)</f>
        <v>0</v>
      </c>
      <c r="BO404" t="s">
        <v>437</v>
      </c>
      <c r="BP404">
        <v>0</v>
      </c>
      <c r="BQ404">
        <f>IF(BP404&lt;&gt;0, BP404, BN404)</f>
        <v>0</v>
      </c>
      <c r="BR404">
        <f>1-BQ404/BF404</f>
        <v>0</v>
      </c>
      <c r="BS404">
        <f>(BF404-BE404)/(BF404-BQ404)</f>
        <v>0</v>
      </c>
      <c r="BT404">
        <f>(AZ404-BF404)/(AZ404-BQ404)</f>
        <v>0</v>
      </c>
      <c r="BU404">
        <f>(BF404-BE404)/(BF404-AY404)</f>
        <v>0</v>
      </c>
      <c r="BV404">
        <f>(AZ404-BF404)/(AZ404-AY404)</f>
        <v>0</v>
      </c>
      <c r="BW404">
        <f>(BS404*BQ404/BE404)</f>
        <v>0</v>
      </c>
      <c r="BX404">
        <f>(1-BW404)</f>
        <v>0</v>
      </c>
      <c r="DG404">
        <f>$B$13*EF404+$C$13*EG404+$F$13*ER404*(1-EU404)</f>
        <v>0</v>
      </c>
      <c r="DH404">
        <f>DG404*DI404</f>
        <v>0</v>
      </c>
      <c r="DI404">
        <f>($B$13*$D$11+$C$13*$D$11+$F$13*((FE404+EW404)/MAX(FE404+EW404+FF404, 0.1)*$I$11+FF404/MAX(FE404+EW404+FF404, 0.1)*$J$11))/($B$13+$C$13+$F$13)</f>
        <v>0</v>
      </c>
      <c r="DJ404">
        <f>($B$13*$K$11+$C$13*$K$11+$F$13*((FE404+EW404)/MAX(FE404+EW404+FF404, 0.1)*$P$11+FF404/MAX(FE404+EW404+FF404, 0.1)*$Q$11))/($B$13+$C$13+$F$13)</f>
        <v>0</v>
      </c>
      <c r="DK404">
        <v>4.16</v>
      </c>
      <c r="DL404">
        <v>0.5</v>
      </c>
      <c r="DM404" t="s">
        <v>438</v>
      </c>
      <c r="DN404">
        <v>2</v>
      </c>
      <c r="DO404" t="b">
        <v>1</v>
      </c>
      <c r="DP404">
        <v>1759085659.755172</v>
      </c>
      <c r="DQ404">
        <v>395.0165172413793</v>
      </c>
      <c r="DR404">
        <v>420.4181724137931</v>
      </c>
      <c r="DS404">
        <v>22.01479655172414</v>
      </c>
      <c r="DT404">
        <v>18.53737586206896</v>
      </c>
      <c r="DU404">
        <v>395.9196551724139</v>
      </c>
      <c r="DV404">
        <v>21.7226</v>
      </c>
      <c r="DW404">
        <v>500.001275862069</v>
      </c>
      <c r="DX404">
        <v>90.77198965517242</v>
      </c>
      <c r="DY404">
        <v>0.06674212068965518</v>
      </c>
      <c r="DZ404">
        <v>28.9417275862069</v>
      </c>
      <c r="EA404">
        <v>29.99933448275862</v>
      </c>
      <c r="EB404">
        <v>999.9000000000002</v>
      </c>
      <c r="EC404">
        <v>0</v>
      </c>
      <c r="ED404">
        <v>0</v>
      </c>
      <c r="EE404">
        <v>9993.875862068966</v>
      </c>
      <c r="EF404">
        <v>0</v>
      </c>
      <c r="EG404">
        <v>11.64191724137931</v>
      </c>
      <c r="EH404">
        <v>-25.40165517241379</v>
      </c>
      <c r="EI404">
        <v>403.9084482758621</v>
      </c>
      <c r="EJ404">
        <v>428.3588620689655</v>
      </c>
      <c r="EK404">
        <v>3.477422413793104</v>
      </c>
      <c r="EL404">
        <v>420.4181724137931</v>
      </c>
      <c r="EM404">
        <v>18.53737586206896</v>
      </c>
      <c r="EN404">
        <v>1.998326206896552</v>
      </c>
      <c r="EO404">
        <v>1.682673448275862</v>
      </c>
      <c r="EP404">
        <v>17.43107586206897</v>
      </c>
      <c r="EQ404">
        <v>14.73749655172414</v>
      </c>
      <c r="ER404">
        <v>1999.971379310345</v>
      </c>
      <c r="ES404">
        <v>0.9799971724137928</v>
      </c>
      <c r="ET404">
        <v>0.02000274482758621</v>
      </c>
      <c r="EU404">
        <v>0</v>
      </c>
      <c r="EV404">
        <v>790.5273103448278</v>
      </c>
      <c r="EW404">
        <v>5.00078</v>
      </c>
      <c r="EX404">
        <v>15189.76206896552</v>
      </c>
      <c r="EY404">
        <v>16379.39655172414</v>
      </c>
      <c r="EZ404">
        <v>38.85306896551725</v>
      </c>
      <c r="FA404">
        <v>39.72603448275861</v>
      </c>
      <c r="FB404">
        <v>39.02568965517241</v>
      </c>
      <c r="FC404">
        <v>39.40062068965517</v>
      </c>
      <c r="FD404">
        <v>39.97610344827586</v>
      </c>
      <c r="FE404">
        <v>1955.061379310345</v>
      </c>
      <c r="FF404">
        <v>39.90206896551724</v>
      </c>
      <c r="FG404">
        <v>0</v>
      </c>
      <c r="FH404">
        <v>1759085660</v>
      </c>
      <c r="FI404">
        <v>0</v>
      </c>
      <c r="FJ404">
        <v>790.5074</v>
      </c>
      <c r="FK404">
        <v>-3.248692305064992</v>
      </c>
      <c r="FL404">
        <v>-45.62307684055162</v>
      </c>
      <c r="FM404">
        <v>15189.2</v>
      </c>
      <c r="FN404">
        <v>15</v>
      </c>
      <c r="FO404">
        <v>0</v>
      </c>
      <c r="FP404" t="s">
        <v>439</v>
      </c>
      <c r="FQ404">
        <v>1746989605.5</v>
      </c>
      <c r="FR404">
        <v>1746989593.5</v>
      </c>
      <c r="FS404">
        <v>0</v>
      </c>
      <c r="FT404">
        <v>-0.274</v>
      </c>
      <c r="FU404">
        <v>-0.002</v>
      </c>
      <c r="FV404">
        <v>2.549</v>
      </c>
      <c r="FW404">
        <v>0.129</v>
      </c>
      <c r="FX404">
        <v>420</v>
      </c>
      <c r="FY404">
        <v>17</v>
      </c>
      <c r="FZ404">
        <v>0.02</v>
      </c>
      <c r="GA404">
        <v>0.04</v>
      </c>
      <c r="GB404">
        <v>-25.4399425</v>
      </c>
      <c r="GC404">
        <v>1.26778649155721</v>
      </c>
      <c r="GD404">
        <v>0.2466056871683008</v>
      </c>
      <c r="GE404">
        <v>0</v>
      </c>
      <c r="GF404">
        <v>790.6497058823529</v>
      </c>
      <c r="GG404">
        <v>-2.915080215038425</v>
      </c>
      <c r="GH404">
        <v>0.342620140321078</v>
      </c>
      <c r="GI404">
        <v>0</v>
      </c>
      <c r="GJ404">
        <v>3.472668</v>
      </c>
      <c r="GK404">
        <v>0.1552586116322677</v>
      </c>
      <c r="GL404">
        <v>0.01609904674196576</v>
      </c>
      <c r="GM404">
        <v>0</v>
      </c>
      <c r="GN404">
        <v>0</v>
      </c>
      <c r="GO404">
        <v>3</v>
      </c>
      <c r="GP404" t="s">
        <v>458</v>
      </c>
      <c r="GQ404">
        <v>3.10181</v>
      </c>
      <c r="GR404">
        <v>2.72434</v>
      </c>
      <c r="GS404">
        <v>0.0843836</v>
      </c>
      <c r="GT404">
        <v>0.0880543</v>
      </c>
      <c r="GU404">
        <v>0.101707</v>
      </c>
      <c r="GV404">
        <v>0.0912297</v>
      </c>
      <c r="GW404">
        <v>23928.9</v>
      </c>
      <c r="GX404">
        <v>21659.8</v>
      </c>
      <c r="GY404">
        <v>26697.7</v>
      </c>
      <c r="GZ404">
        <v>23972.7</v>
      </c>
      <c r="HA404">
        <v>38372.2</v>
      </c>
      <c r="HB404">
        <v>32210.4</v>
      </c>
      <c r="HC404">
        <v>46618.8</v>
      </c>
      <c r="HD404">
        <v>37931.2</v>
      </c>
      <c r="HE404">
        <v>1.87167</v>
      </c>
      <c r="HF404">
        <v>1.86507</v>
      </c>
      <c r="HG404">
        <v>0.134617</v>
      </c>
      <c r="HH404">
        <v>0</v>
      </c>
      <c r="HI404">
        <v>27.8072</v>
      </c>
      <c r="HJ404">
        <v>999.9</v>
      </c>
      <c r="HK404">
        <v>44.1</v>
      </c>
      <c r="HL404">
        <v>31.7</v>
      </c>
      <c r="HM404">
        <v>22.8078</v>
      </c>
      <c r="HN404">
        <v>61.5547</v>
      </c>
      <c r="HO404">
        <v>22.0793</v>
      </c>
      <c r="HP404">
        <v>1</v>
      </c>
      <c r="HQ404">
        <v>0.107279</v>
      </c>
      <c r="HR404">
        <v>-0.251247</v>
      </c>
      <c r="HS404">
        <v>20.2808</v>
      </c>
      <c r="HT404">
        <v>5.21325</v>
      </c>
      <c r="HU404">
        <v>11.979</v>
      </c>
      <c r="HV404">
        <v>4.96365</v>
      </c>
      <c r="HW404">
        <v>3.27455</v>
      </c>
      <c r="HX404">
        <v>9999</v>
      </c>
      <c r="HY404">
        <v>9999</v>
      </c>
      <c r="HZ404">
        <v>9999</v>
      </c>
      <c r="IA404">
        <v>34.5</v>
      </c>
      <c r="IB404">
        <v>1.86399</v>
      </c>
      <c r="IC404">
        <v>1.86015</v>
      </c>
      <c r="ID404">
        <v>1.85838</v>
      </c>
      <c r="IE404">
        <v>1.85975</v>
      </c>
      <c r="IF404">
        <v>1.85989</v>
      </c>
      <c r="IG404">
        <v>1.85837</v>
      </c>
      <c r="IH404">
        <v>1.85745</v>
      </c>
      <c r="II404">
        <v>1.85242</v>
      </c>
      <c r="IJ404">
        <v>0</v>
      </c>
      <c r="IK404">
        <v>0</v>
      </c>
      <c r="IL404">
        <v>0</v>
      </c>
      <c r="IM404">
        <v>0</v>
      </c>
      <c r="IN404" t="s">
        <v>441</v>
      </c>
      <c r="IO404" t="s">
        <v>442</v>
      </c>
      <c r="IP404" t="s">
        <v>443</v>
      </c>
      <c r="IQ404" t="s">
        <v>443</v>
      </c>
      <c r="IR404" t="s">
        <v>443</v>
      </c>
      <c r="IS404" t="s">
        <v>443</v>
      </c>
      <c r="IT404">
        <v>0</v>
      </c>
      <c r="IU404">
        <v>100</v>
      </c>
      <c r="IV404">
        <v>100</v>
      </c>
      <c r="IW404">
        <v>-0.903</v>
      </c>
      <c r="IX404">
        <v>0.2918</v>
      </c>
      <c r="IY404">
        <v>-0.819046093373875</v>
      </c>
      <c r="IZ404">
        <v>-0.0008311593448893811</v>
      </c>
      <c r="JA404">
        <v>1.768286430498992E-06</v>
      </c>
      <c r="JB404">
        <v>-5.176383660599935E-10</v>
      </c>
      <c r="JC404">
        <v>0.01793090377665582</v>
      </c>
      <c r="JD404">
        <v>0.002652576625932546</v>
      </c>
      <c r="JE404">
        <v>0.0004569377311329863</v>
      </c>
      <c r="JF404">
        <v>1.003524486243527E-07</v>
      </c>
      <c r="JG404">
        <v>2</v>
      </c>
      <c r="JH404">
        <v>1975</v>
      </c>
      <c r="JI404">
        <v>1</v>
      </c>
      <c r="JJ404">
        <v>26</v>
      </c>
      <c r="JK404">
        <v>201601</v>
      </c>
      <c r="JL404">
        <v>201601.2</v>
      </c>
      <c r="JM404">
        <v>1.08887</v>
      </c>
      <c r="JN404">
        <v>2.62329</v>
      </c>
      <c r="JO404">
        <v>1.49658</v>
      </c>
      <c r="JP404">
        <v>2.34497</v>
      </c>
      <c r="JQ404">
        <v>1.54907</v>
      </c>
      <c r="JR404">
        <v>2.34375</v>
      </c>
      <c r="JS404">
        <v>36.2929</v>
      </c>
      <c r="JT404">
        <v>24.1751</v>
      </c>
      <c r="JU404">
        <v>18</v>
      </c>
      <c r="JV404">
        <v>482.726</v>
      </c>
      <c r="JW404">
        <v>493.408</v>
      </c>
      <c r="JX404">
        <v>27.7186</v>
      </c>
      <c r="JY404">
        <v>28.6979</v>
      </c>
      <c r="JZ404">
        <v>29.9999</v>
      </c>
      <c r="KA404">
        <v>28.9716</v>
      </c>
      <c r="KB404">
        <v>28.9834</v>
      </c>
      <c r="KC404">
        <v>21.8511</v>
      </c>
      <c r="KD404">
        <v>19.7135</v>
      </c>
      <c r="KE404">
        <v>74.9579</v>
      </c>
      <c r="KF404">
        <v>27.7215</v>
      </c>
      <c r="KG404">
        <v>400.465</v>
      </c>
      <c r="KH404">
        <v>18.5678</v>
      </c>
      <c r="KI404">
        <v>101.929</v>
      </c>
      <c r="KJ404">
        <v>91.4725</v>
      </c>
    </row>
    <row r="405" spans="1:296">
      <c r="A405">
        <v>387</v>
      </c>
      <c r="B405">
        <v>1759085672.6</v>
      </c>
      <c r="C405">
        <v>12589.5</v>
      </c>
      <c r="D405" t="s">
        <v>1221</v>
      </c>
      <c r="E405" t="s">
        <v>1222</v>
      </c>
      <c r="F405">
        <v>5</v>
      </c>
      <c r="G405" t="s">
        <v>1218</v>
      </c>
      <c r="H405">
        <v>1759085664.832142</v>
      </c>
      <c r="I405">
        <f>(J405)/1000</f>
        <v>0</v>
      </c>
      <c r="J405">
        <f>IF(DO405, AM405, AG405)</f>
        <v>0</v>
      </c>
      <c r="K405">
        <f>IF(DO405, AH405, AF405)</f>
        <v>0</v>
      </c>
      <c r="L405">
        <f>DQ405 - IF(AT405&gt;1, K405*DK405*100.0/(AV405), 0)</f>
        <v>0</v>
      </c>
      <c r="M405">
        <f>((S405-I405/2)*L405-K405)/(S405+I405/2)</f>
        <v>0</v>
      </c>
      <c r="N405">
        <f>M405*(DX405+DY405)/1000.0</f>
        <v>0</v>
      </c>
      <c r="O405">
        <f>(DQ405 - IF(AT405&gt;1, K405*DK405*100.0/(AV405), 0))*(DX405+DY405)/1000.0</f>
        <v>0</v>
      </c>
      <c r="P405">
        <f>2.0/((1/R405-1/Q405)+SIGN(R405)*SQRT((1/R405-1/Q405)*(1/R405-1/Q405) + 4*DL405/((DL405+1)*(DL405+1))*(2*1/R405*1/Q405-1/Q405*1/Q405)))</f>
        <v>0</v>
      </c>
      <c r="Q405">
        <f>IF(LEFT(DM405,1)&lt;&gt;"0",IF(LEFT(DM405,1)="1",3.0,DN405),$D$5+$E$5*(EE405*DX405/($K$5*1000))+$F$5*(EE405*DX405/($K$5*1000))*MAX(MIN(DK405,$J$5),$I$5)*MAX(MIN(DK405,$J$5),$I$5)+$G$5*MAX(MIN(DK405,$J$5),$I$5)*(EE405*DX405/($K$5*1000))+$H$5*(EE405*DX405/($K$5*1000))*(EE405*DX405/($K$5*1000)))</f>
        <v>0</v>
      </c>
      <c r="R405">
        <f>I405*(1000-(1000*0.61365*exp(17.502*V405/(240.97+V405))/(DX405+DY405)+DS405)/2)/(1000*0.61365*exp(17.502*V405/(240.97+V405))/(DX405+DY405)-DS405)</f>
        <v>0</v>
      </c>
      <c r="S405">
        <f>1/((DL405+1)/(P405/1.6)+1/(Q405/1.37)) + DL405/((DL405+1)/(P405/1.6) + DL405/(Q405/1.37))</f>
        <v>0</v>
      </c>
      <c r="T405">
        <f>(DG405*DJ405)</f>
        <v>0</v>
      </c>
      <c r="U405">
        <f>(DZ405+(T405+2*0.95*5.67E-8*(((DZ405+$B$9)+273)^4-(DZ405+273)^4)-44100*I405)/(1.84*29.3*Q405+8*0.95*5.67E-8*(DZ405+273)^3))</f>
        <v>0</v>
      </c>
      <c r="V405">
        <f>($C$9*EA405+$D$9*EB405+$E$9*U405)</f>
        <v>0</v>
      </c>
      <c r="W405">
        <f>0.61365*exp(17.502*V405/(240.97+V405))</f>
        <v>0</v>
      </c>
      <c r="X405">
        <f>(Y405/Z405*100)</f>
        <v>0</v>
      </c>
      <c r="Y405">
        <f>DS405*(DX405+DY405)/1000</f>
        <v>0</v>
      </c>
      <c r="Z405">
        <f>0.61365*exp(17.502*DZ405/(240.97+DZ405))</f>
        <v>0</v>
      </c>
      <c r="AA405">
        <f>(W405-DS405*(DX405+DY405)/1000)</f>
        <v>0</v>
      </c>
      <c r="AB405">
        <f>(-I405*44100)</f>
        <v>0</v>
      </c>
      <c r="AC405">
        <f>2*29.3*Q405*0.92*(DZ405-V405)</f>
        <v>0</v>
      </c>
      <c r="AD405">
        <f>2*0.95*5.67E-8*(((DZ405+$B$9)+273)^4-(V405+273)^4)</f>
        <v>0</v>
      </c>
      <c r="AE405">
        <f>T405+AD405+AB405+AC405</f>
        <v>0</v>
      </c>
      <c r="AF405">
        <f>DW405*AT405*(DR405-DQ405*(1000-AT405*DT405)/(1000-AT405*DS405))/(100*DK405)</f>
        <v>0</v>
      </c>
      <c r="AG405">
        <f>1000*DW405*AT405*(DS405-DT405)/(100*DK405*(1000-AT405*DS405))</f>
        <v>0</v>
      </c>
      <c r="AH405">
        <f>(AI405 - AJ405 - DX405*1E3/(8.314*(DZ405+273.15)) * AL405/DW405 * AK405) * DW405/(100*DK405) * (1000 - DT405)/1000</f>
        <v>0</v>
      </c>
      <c r="AI405">
        <v>422.7476413685676</v>
      </c>
      <c r="AJ405">
        <v>401.2621878787879</v>
      </c>
      <c r="AK405">
        <v>-0.6367920392729436</v>
      </c>
      <c r="AL405">
        <v>65.08277901455868</v>
      </c>
      <c r="AM405">
        <f>(AO405 - AN405 + DX405*1E3/(8.314*(DZ405+273.15)) * AQ405/DW405 * AP405) * DW405/(100*DK405) * 1000/(1000 - AO405)</f>
        <v>0</v>
      </c>
      <c r="AN405">
        <v>18.49449666666666</v>
      </c>
      <c r="AO405">
        <v>21.98430363636362</v>
      </c>
      <c r="AP405">
        <v>-3.804995946346505E-05</v>
      </c>
      <c r="AQ405">
        <v>105.27</v>
      </c>
      <c r="AR405">
        <v>0</v>
      </c>
      <c r="AS405">
        <v>0</v>
      </c>
      <c r="AT405">
        <f>IF(AR405*$H$15&gt;=AV405,1.0,(AV405/(AV405-AR405*$H$15)))</f>
        <v>0</v>
      </c>
      <c r="AU405">
        <f>(AT405-1)*100</f>
        <v>0</v>
      </c>
      <c r="AV405">
        <f>MAX(0,($B$15+$C$15*EE405)/(1+$D$15*EE405)*DX405/(DZ405+273)*$E$15)</f>
        <v>0</v>
      </c>
      <c r="AW405" t="s">
        <v>437</v>
      </c>
      <c r="AX405" t="s">
        <v>437</v>
      </c>
      <c r="AY405">
        <v>0</v>
      </c>
      <c r="AZ405">
        <v>0</v>
      </c>
      <c r="BA405">
        <f>1-AY405/AZ405</f>
        <v>0</v>
      </c>
      <c r="BB405">
        <v>0</v>
      </c>
      <c r="BC405" t="s">
        <v>437</v>
      </c>
      <c r="BD405" t="s">
        <v>437</v>
      </c>
      <c r="BE405">
        <v>0</v>
      </c>
      <c r="BF405">
        <v>0</v>
      </c>
      <c r="BG405">
        <f>1-BE405/BF405</f>
        <v>0</v>
      </c>
      <c r="BH405">
        <v>0.5</v>
      </c>
      <c r="BI405">
        <f>DH405</f>
        <v>0</v>
      </c>
      <c r="BJ405">
        <f>K405</f>
        <v>0</v>
      </c>
      <c r="BK405">
        <f>BG405*BH405*BI405</f>
        <v>0</v>
      </c>
      <c r="BL405">
        <f>(BJ405-BB405)/BI405</f>
        <v>0</v>
      </c>
      <c r="BM405">
        <f>(AZ405-BF405)/BF405</f>
        <v>0</v>
      </c>
      <c r="BN405">
        <f>AY405/(BA405+AY405/BF405)</f>
        <v>0</v>
      </c>
      <c r="BO405" t="s">
        <v>437</v>
      </c>
      <c r="BP405">
        <v>0</v>
      </c>
      <c r="BQ405">
        <f>IF(BP405&lt;&gt;0, BP405, BN405)</f>
        <v>0</v>
      </c>
      <c r="BR405">
        <f>1-BQ405/BF405</f>
        <v>0</v>
      </c>
      <c r="BS405">
        <f>(BF405-BE405)/(BF405-BQ405)</f>
        <v>0</v>
      </c>
      <c r="BT405">
        <f>(AZ405-BF405)/(AZ405-BQ405)</f>
        <v>0</v>
      </c>
      <c r="BU405">
        <f>(BF405-BE405)/(BF405-AY405)</f>
        <v>0</v>
      </c>
      <c r="BV405">
        <f>(AZ405-BF405)/(AZ405-AY405)</f>
        <v>0</v>
      </c>
      <c r="BW405">
        <f>(BS405*BQ405/BE405)</f>
        <v>0</v>
      </c>
      <c r="BX405">
        <f>(1-BW405)</f>
        <v>0</v>
      </c>
      <c r="DG405">
        <f>$B$13*EF405+$C$13*EG405+$F$13*ER405*(1-EU405)</f>
        <v>0</v>
      </c>
      <c r="DH405">
        <f>DG405*DI405</f>
        <v>0</v>
      </c>
      <c r="DI405">
        <f>($B$13*$D$11+$C$13*$D$11+$F$13*((FE405+EW405)/MAX(FE405+EW405+FF405, 0.1)*$I$11+FF405/MAX(FE405+EW405+FF405, 0.1)*$J$11))/($B$13+$C$13+$F$13)</f>
        <v>0</v>
      </c>
      <c r="DJ405">
        <f>($B$13*$K$11+$C$13*$K$11+$F$13*((FE405+EW405)/MAX(FE405+EW405+FF405, 0.1)*$P$11+FF405/MAX(FE405+EW405+FF405, 0.1)*$Q$11))/($B$13+$C$13+$F$13)</f>
        <v>0</v>
      </c>
      <c r="DK405">
        <v>4.16</v>
      </c>
      <c r="DL405">
        <v>0.5</v>
      </c>
      <c r="DM405" t="s">
        <v>438</v>
      </c>
      <c r="DN405">
        <v>2</v>
      </c>
      <c r="DO405" t="b">
        <v>1</v>
      </c>
      <c r="DP405">
        <v>1759085664.832142</v>
      </c>
      <c r="DQ405">
        <v>394.6591785714286</v>
      </c>
      <c r="DR405">
        <v>418.1190357142858</v>
      </c>
      <c r="DS405">
        <v>22.00497857142856</v>
      </c>
      <c r="DT405">
        <v>18.51717142857143</v>
      </c>
      <c r="DU405">
        <v>395.5623928571428</v>
      </c>
      <c r="DV405">
        <v>21.71299642857143</v>
      </c>
      <c r="DW405">
        <v>499.9943571428571</v>
      </c>
      <c r="DX405">
        <v>90.77212142857141</v>
      </c>
      <c r="DY405">
        <v>0.06647305357142856</v>
      </c>
      <c r="DZ405">
        <v>28.9426</v>
      </c>
      <c r="EA405">
        <v>30.00104642857142</v>
      </c>
      <c r="EB405">
        <v>999.9000000000002</v>
      </c>
      <c r="EC405">
        <v>0</v>
      </c>
      <c r="ED405">
        <v>0</v>
      </c>
      <c r="EE405">
        <v>9994.9725</v>
      </c>
      <c r="EF405">
        <v>0</v>
      </c>
      <c r="EG405">
        <v>11.6533</v>
      </c>
      <c r="EH405">
        <v>-23.45985357142857</v>
      </c>
      <c r="EI405">
        <v>403.5390357142857</v>
      </c>
      <c r="EJ405">
        <v>426.0075357142857</v>
      </c>
      <c r="EK405">
        <v>3.487804642857142</v>
      </c>
      <c r="EL405">
        <v>418.1190357142858</v>
      </c>
      <c r="EM405">
        <v>18.51717142857143</v>
      </c>
      <c r="EN405">
        <v>1.997438571428571</v>
      </c>
      <c r="EO405">
        <v>1.680842857142858</v>
      </c>
      <c r="EP405">
        <v>17.42403214285714</v>
      </c>
      <c r="EQ405">
        <v>14.72061785714286</v>
      </c>
      <c r="ER405">
        <v>1999.992142857143</v>
      </c>
      <c r="ES405">
        <v>0.9799973571428569</v>
      </c>
      <c r="ET405">
        <v>0.02000255714285714</v>
      </c>
      <c r="EU405">
        <v>0</v>
      </c>
      <c r="EV405">
        <v>790.3447142857142</v>
      </c>
      <c r="EW405">
        <v>5.00078</v>
      </c>
      <c r="EX405">
        <v>15185.71785714286</v>
      </c>
      <c r="EY405">
        <v>16379.56428571429</v>
      </c>
      <c r="EZ405">
        <v>38.86796428571428</v>
      </c>
      <c r="FA405">
        <v>39.73860714285713</v>
      </c>
      <c r="FB405">
        <v>39.02657142857142</v>
      </c>
      <c r="FC405">
        <v>39.39032142857142</v>
      </c>
      <c r="FD405">
        <v>39.98632142857143</v>
      </c>
      <c r="FE405">
        <v>1955.082142857143</v>
      </c>
      <c r="FF405">
        <v>39.90214285714286</v>
      </c>
      <c r="FG405">
        <v>0</v>
      </c>
      <c r="FH405">
        <v>1759085664.8</v>
      </c>
      <c r="FI405">
        <v>0</v>
      </c>
      <c r="FJ405">
        <v>790.3348</v>
      </c>
      <c r="FK405">
        <v>-1.936076919927522</v>
      </c>
      <c r="FL405">
        <v>-47.36923086331473</v>
      </c>
      <c r="FM405">
        <v>15185.336</v>
      </c>
      <c r="FN405">
        <v>15</v>
      </c>
      <c r="FO405">
        <v>0</v>
      </c>
      <c r="FP405" t="s">
        <v>439</v>
      </c>
      <c r="FQ405">
        <v>1746989605.5</v>
      </c>
      <c r="FR405">
        <v>1746989593.5</v>
      </c>
      <c r="FS405">
        <v>0</v>
      </c>
      <c r="FT405">
        <v>-0.274</v>
      </c>
      <c r="FU405">
        <v>-0.002</v>
      </c>
      <c r="FV405">
        <v>2.549</v>
      </c>
      <c r="FW405">
        <v>0.129</v>
      </c>
      <c r="FX405">
        <v>420</v>
      </c>
      <c r="FY405">
        <v>17</v>
      </c>
      <c r="FZ405">
        <v>0.02</v>
      </c>
      <c r="GA405">
        <v>0.04</v>
      </c>
      <c r="GB405">
        <v>-24.48246</v>
      </c>
      <c r="GC405">
        <v>15.10535234521584</v>
      </c>
      <c r="GD405">
        <v>2.075372154915836</v>
      </c>
      <c r="GE405">
        <v>0</v>
      </c>
      <c r="GF405">
        <v>790.5001176470587</v>
      </c>
      <c r="GG405">
        <v>-2.504629490223549</v>
      </c>
      <c r="GH405">
        <v>0.3205596911199823</v>
      </c>
      <c r="GI405">
        <v>0</v>
      </c>
      <c r="GJ405">
        <v>3.480149249999999</v>
      </c>
      <c r="GK405">
        <v>0.1480958724202524</v>
      </c>
      <c r="GL405">
        <v>0.01567928129531131</v>
      </c>
      <c r="GM405">
        <v>0</v>
      </c>
      <c r="GN405">
        <v>0</v>
      </c>
      <c r="GO405">
        <v>3</v>
      </c>
      <c r="GP405" t="s">
        <v>458</v>
      </c>
      <c r="GQ405">
        <v>3.10169</v>
      </c>
      <c r="GR405">
        <v>2.7241</v>
      </c>
      <c r="GS405">
        <v>0.0838849</v>
      </c>
      <c r="GT405">
        <v>0.0861778</v>
      </c>
      <c r="GU405">
        <v>0.101663</v>
      </c>
      <c r="GV405">
        <v>0.09119670000000001</v>
      </c>
      <c r="GW405">
        <v>23942</v>
      </c>
      <c r="GX405">
        <v>21704.6</v>
      </c>
      <c r="GY405">
        <v>26697.7</v>
      </c>
      <c r="GZ405">
        <v>23973</v>
      </c>
      <c r="HA405">
        <v>38374.1</v>
      </c>
      <c r="HB405">
        <v>32211.4</v>
      </c>
      <c r="HC405">
        <v>46619</v>
      </c>
      <c r="HD405">
        <v>37931.3</v>
      </c>
      <c r="HE405">
        <v>1.87175</v>
      </c>
      <c r="HF405">
        <v>1.86507</v>
      </c>
      <c r="HG405">
        <v>0.134856</v>
      </c>
      <c r="HH405">
        <v>0</v>
      </c>
      <c r="HI405">
        <v>27.8075</v>
      </c>
      <c r="HJ405">
        <v>999.9</v>
      </c>
      <c r="HK405">
        <v>44.1</v>
      </c>
      <c r="HL405">
        <v>31.7</v>
      </c>
      <c r="HM405">
        <v>22.808</v>
      </c>
      <c r="HN405">
        <v>61.0547</v>
      </c>
      <c r="HO405">
        <v>22.2316</v>
      </c>
      <c r="HP405">
        <v>1</v>
      </c>
      <c r="HQ405">
        <v>0.106786</v>
      </c>
      <c r="HR405">
        <v>-0.260899</v>
      </c>
      <c r="HS405">
        <v>20.2809</v>
      </c>
      <c r="HT405">
        <v>5.21265</v>
      </c>
      <c r="HU405">
        <v>11.9798</v>
      </c>
      <c r="HV405">
        <v>4.96345</v>
      </c>
      <c r="HW405">
        <v>3.27435</v>
      </c>
      <c r="HX405">
        <v>9999</v>
      </c>
      <c r="HY405">
        <v>9999</v>
      </c>
      <c r="HZ405">
        <v>9999</v>
      </c>
      <c r="IA405">
        <v>34.5</v>
      </c>
      <c r="IB405">
        <v>1.86398</v>
      </c>
      <c r="IC405">
        <v>1.86013</v>
      </c>
      <c r="ID405">
        <v>1.85838</v>
      </c>
      <c r="IE405">
        <v>1.85974</v>
      </c>
      <c r="IF405">
        <v>1.85989</v>
      </c>
      <c r="IG405">
        <v>1.85837</v>
      </c>
      <c r="IH405">
        <v>1.85745</v>
      </c>
      <c r="II405">
        <v>1.85242</v>
      </c>
      <c r="IJ405">
        <v>0</v>
      </c>
      <c r="IK405">
        <v>0</v>
      </c>
      <c r="IL405">
        <v>0</v>
      </c>
      <c r="IM405">
        <v>0</v>
      </c>
      <c r="IN405" t="s">
        <v>441</v>
      </c>
      <c r="IO405" t="s">
        <v>442</v>
      </c>
      <c r="IP405" t="s">
        <v>443</v>
      </c>
      <c r="IQ405" t="s">
        <v>443</v>
      </c>
      <c r="IR405" t="s">
        <v>443</v>
      </c>
      <c r="IS405" t="s">
        <v>443</v>
      </c>
      <c r="IT405">
        <v>0</v>
      </c>
      <c r="IU405">
        <v>100</v>
      </c>
      <c r="IV405">
        <v>100</v>
      </c>
      <c r="IW405">
        <v>-0.904</v>
      </c>
      <c r="IX405">
        <v>0.2915</v>
      </c>
      <c r="IY405">
        <v>-0.819046093373875</v>
      </c>
      <c r="IZ405">
        <v>-0.0008311593448893811</v>
      </c>
      <c r="JA405">
        <v>1.768286430498992E-06</v>
      </c>
      <c r="JB405">
        <v>-5.176383660599935E-10</v>
      </c>
      <c r="JC405">
        <v>0.01793090377665582</v>
      </c>
      <c r="JD405">
        <v>0.002652576625932546</v>
      </c>
      <c r="JE405">
        <v>0.0004569377311329863</v>
      </c>
      <c r="JF405">
        <v>1.003524486243527E-07</v>
      </c>
      <c r="JG405">
        <v>2</v>
      </c>
      <c r="JH405">
        <v>1975</v>
      </c>
      <c r="JI405">
        <v>1</v>
      </c>
      <c r="JJ405">
        <v>26</v>
      </c>
      <c r="JK405">
        <v>201601.1</v>
      </c>
      <c r="JL405">
        <v>201601.3</v>
      </c>
      <c r="JM405">
        <v>1.05713</v>
      </c>
      <c r="JN405">
        <v>2.63062</v>
      </c>
      <c r="JO405">
        <v>1.49658</v>
      </c>
      <c r="JP405">
        <v>2.34497</v>
      </c>
      <c r="JQ405">
        <v>1.54907</v>
      </c>
      <c r="JR405">
        <v>2.40845</v>
      </c>
      <c r="JS405">
        <v>36.2929</v>
      </c>
      <c r="JT405">
        <v>24.1751</v>
      </c>
      <c r="JU405">
        <v>18</v>
      </c>
      <c r="JV405">
        <v>482.745</v>
      </c>
      <c r="JW405">
        <v>493.382</v>
      </c>
      <c r="JX405">
        <v>27.7194</v>
      </c>
      <c r="JY405">
        <v>28.6942</v>
      </c>
      <c r="JZ405">
        <v>29.9998</v>
      </c>
      <c r="KA405">
        <v>28.9684</v>
      </c>
      <c r="KB405">
        <v>28.9804</v>
      </c>
      <c r="KC405">
        <v>21.2036</v>
      </c>
      <c r="KD405">
        <v>19.7135</v>
      </c>
      <c r="KE405">
        <v>74.9579</v>
      </c>
      <c r="KF405">
        <v>27.7219</v>
      </c>
      <c r="KG405">
        <v>386.664</v>
      </c>
      <c r="KH405">
        <v>18.5678</v>
      </c>
      <c r="KI405">
        <v>101.93</v>
      </c>
      <c r="KJ405">
        <v>91.4729</v>
      </c>
    </row>
    <row r="406" spans="1:296">
      <c r="A406">
        <v>388</v>
      </c>
      <c r="B406">
        <v>1759085677.6</v>
      </c>
      <c r="C406">
        <v>12594.5</v>
      </c>
      <c r="D406" t="s">
        <v>1223</v>
      </c>
      <c r="E406" t="s">
        <v>1224</v>
      </c>
      <c r="F406">
        <v>5</v>
      </c>
      <c r="G406" t="s">
        <v>1218</v>
      </c>
      <c r="H406">
        <v>1759085670.1</v>
      </c>
      <c r="I406">
        <f>(J406)/1000</f>
        <v>0</v>
      </c>
      <c r="J406">
        <f>IF(DO406, AM406, AG406)</f>
        <v>0</v>
      </c>
      <c r="K406">
        <f>IF(DO406, AH406, AF406)</f>
        <v>0</v>
      </c>
      <c r="L406">
        <f>DQ406 - IF(AT406&gt;1, K406*DK406*100.0/(AV406), 0)</f>
        <v>0</v>
      </c>
      <c r="M406">
        <f>((S406-I406/2)*L406-K406)/(S406+I406/2)</f>
        <v>0</v>
      </c>
      <c r="N406">
        <f>M406*(DX406+DY406)/1000.0</f>
        <v>0</v>
      </c>
      <c r="O406">
        <f>(DQ406 - IF(AT406&gt;1, K406*DK406*100.0/(AV406), 0))*(DX406+DY406)/1000.0</f>
        <v>0</v>
      </c>
      <c r="P406">
        <f>2.0/((1/R406-1/Q406)+SIGN(R406)*SQRT((1/R406-1/Q406)*(1/R406-1/Q406) + 4*DL406/((DL406+1)*(DL406+1))*(2*1/R406*1/Q406-1/Q406*1/Q406)))</f>
        <v>0</v>
      </c>
      <c r="Q406">
        <f>IF(LEFT(DM406,1)&lt;&gt;"0",IF(LEFT(DM406,1)="1",3.0,DN406),$D$5+$E$5*(EE406*DX406/($K$5*1000))+$F$5*(EE406*DX406/($K$5*1000))*MAX(MIN(DK406,$J$5),$I$5)*MAX(MIN(DK406,$J$5),$I$5)+$G$5*MAX(MIN(DK406,$J$5),$I$5)*(EE406*DX406/($K$5*1000))+$H$5*(EE406*DX406/($K$5*1000))*(EE406*DX406/($K$5*1000)))</f>
        <v>0</v>
      </c>
      <c r="R406">
        <f>I406*(1000-(1000*0.61365*exp(17.502*V406/(240.97+V406))/(DX406+DY406)+DS406)/2)/(1000*0.61365*exp(17.502*V406/(240.97+V406))/(DX406+DY406)-DS406)</f>
        <v>0</v>
      </c>
      <c r="S406">
        <f>1/((DL406+1)/(P406/1.6)+1/(Q406/1.37)) + DL406/((DL406+1)/(P406/1.6) + DL406/(Q406/1.37))</f>
        <v>0</v>
      </c>
      <c r="T406">
        <f>(DG406*DJ406)</f>
        <v>0</v>
      </c>
      <c r="U406">
        <f>(DZ406+(T406+2*0.95*5.67E-8*(((DZ406+$B$9)+273)^4-(DZ406+273)^4)-44100*I406)/(1.84*29.3*Q406+8*0.95*5.67E-8*(DZ406+273)^3))</f>
        <v>0</v>
      </c>
      <c r="V406">
        <f>($C$9*EA406+$D$9*EB406+$E$9*U406)</f>
        <v>0</v>
      </c>
      <c r="W406">
        <f>0.61365*exp(17.502*V406/(240.97+V406))</f>
        <v>0</v>
      </c>
      <c r="X406">
        <f>(Y406/Z406*100)</f>
        <v>0</v>
      </c>
      <c r="Y406">
        <f>DS406*(DX406+DY406)/1000</f>
        <v>0</v>
      </c>
      <c r="Z406">
        <f>0.61365*exp(17.502*DZ406/(240.97+DZ406))</f>
        <v>0</v>
      </c>
      <c r="AA406">
        <f>(W406-DS406*(DX406+DY406)/1000)</f>
        <v>0</v>
      </c>
      <c r="AB406">
        <f>(-I406*44100)</f>
        <v>0</v>
      </c>
      <c r="AC406">
        <f>2*29.3*Q406*0.92*(DZ406-V406)</f>
        <v>0</v>
      </c>
      <c r="AD406">
        <f>2*0.95*5.67E-8*(((DZ406+$B$9)+273)^4-(V406+273)^4)</f>
        <v>0</v>
      </c>
      <c r="AE406">
        <f>T406+AD406+AB406+AC406</f>
        <v>0</v>
      </c>
      <c r="AF406">
        <f>DW406*AT406*(DR406-DQ406*(1000-AT406*DT406)/(1000-AT406*DS406))/(100*DK406)</f>
        <v>0</v>
      </c>
      <c r="AG406">
        <f>1000*DW406*AT406*(DS406-DT406)/(100*DK406*(1000-AT406*DS406))</f>
        <v>0</v>
      </c>
      <c r="AH406">
        <f>(AI406 - AJ406 - DX406*1E3/(8.314*(DZ406+273.15)) * AL406/DW406 * AK406) * DW406/(100*DK406) * (1000 - DT406)/1000</f>
        <v>0</v>
      </c>
      <c r="AI406">
        <v>408.5873630921409</v>
      </c>
      <c r="AJ406">
        <v>392.8851393939394</v>
      </c>
      <c r="AK406">
        <v>-1.803099880916047</v>
      </c>
      <c r="AL406">
        <v>65.08277901455868</v>
      </c>
      <c r="AM406">
        <f>(AO406 - AN406 + DX406*1E3/(8.314*(DZ406+273.15)) * AQ406/DW406 * AP406) * DW406/(100*DK406) * 1000/(1000 - AO406)</f>
        <v>0</v>
      </c>
      <c r="AN406">
        <v>18.48813693333334</v>
      </c>
      <c r="AO406">
        <v>21.97479393939394</v>
      </c>
      <c r="AP406">
        <v>-2.718378322473826E-05</v>
      </c>
      <c r="AQ406">
        <v>105.27</v>
      </c>
      <c r="AR406">
        <v>0</v>
      </c>
      <c r="AS406">
        <v>0</v>
      </c>
      <c r="AT406">
        <f>IF(AR406*$H$15&gt;=AV406,1.0,(AV406/(AV406-AR406*$H$15)))</f>
        <v>0</v>
      </c>
      <c r="AU406">
        <f>(AT406-1)*100</f>
        <v>0</v>
      </c>
      <c r="AV406">
        <f>MAX(0,($B$15+$C$15*EE406)/(1+$D$15*EE406)*DX406/(DZ406+273)*$E$15)</f>
        <v>0</v>
      </c>
      <c r="AW406" t="s">
        <v>437</v>
      </c>
      <c r="AX406" t="s">
        <v>437</v>
      </c>
      <c r="AY406">
        <v>0</v>
      </c>
      <c r="AZ406">
        <v>0</v>
      </c>
      <c r="BA406">
        <f>1-AY406/AZ406</f>
        <v>0</v>
      </c>
      <c r="BB406">
        <v>0</v>
      </c>
      <c r="BC406" t="s">
        <v>437</v>
      </c>
      <c r="BD406" t="s">
        <v>437</v>
      </c>
      <c r="BE406">
        <v>0</v>
      </c>
      <c r="BF406">
        <v>0</v>
      </c>
      <c r="BG406">
        <f>1-BE406/BF406</f>
        <v>0</v>
      </c>
      <c r="BH406">
        <v>0.5</v>
      </c>
      <c r="BI406">
        <f>DH406</f>
        <v>0</v>
      </c>
      <c r="BJ406">
        <f>K406</f>
        <v>0</v>
      </c>
      <c r="BK406">
        <f>BG406*BH406*BI406</f>
        <v>0</v>
      </c>
      <c r="BL406">
        <f>(BJ406-BB406)/BI406</f>
        <v>0</v>
      </c>
      <c r="BM406">
        <f>(AZ406-BF406)/BF406</f>
        <v>0</v>
      </c>
      <c r="BN406">
        <f>AY406/(BA406+AY406/BF406)</f>
        <v>0</v>
      </c>
      <c r="BO406" t="s">
        <v>437</v>
      </c>
      <c r="BP406">
        <v>0</v>
      </c>
      <c r="BQ406">
        <f>IF(BP406&lt;&gt;0, BP406, BN406)</f>
        <v>0</v>
      </c>
      <c r="BR406">
        <f>1-BQ406/BF406</f>
        <v>0</v>
      </c>
      <c r="BS406">
        <f>(BF406-BE406)/(BF406-BQ406)</f>
        <v>0</v>
      </c>
      <c r="BT406">
        <f>(AZ406-BF406)/(AZ406-BQ406)</f>
        <v>0</v>
      </c>
      <c r="BU406">
        <f>(BF406-BE406)/(BF406-AY406)</f>
        <v>0</v>
      </c>
      <c r="BV406">
        <f>(AZ406-BF406)/(AZ406-AY406)</f>
        <v>0</v>
      </c>
      <c r="BW406">
        <f>(BS406*BQ406/BE406)</f>
        <v>0</v>
      </c>
      <c r="BX406">
        <f>(1-BW406)</f>
        <v>0</v>
      </c>
      <c r="DG406">
        <f>$B$13*EF406+$C$13*EG406+$F$13*ER406*(1-EU406)</f>
        <v>0</v>
      </c>
      <c r="DH406">
        <f>DG406*DI406</f>
        <v>0</v>
      </c>
      <c r="DI406">
        <f>($B$13*$D$11+$C$13*$D$11+$F$13*((FE406+EW406)/MAX(FE406+EW406+FF406, 0.1)*$I$11+FF406/MAX(FE406+EW406+FF406, 0.1)*$J$11))/($B$13+$C$13+$F$13)</f>
        <v>0</v>
      </c>
      <c r="DJ406">
        <f>($B$13*$K$11+$C$13*$K$11+$F$13*((FE406+EW406)/MAX(FE406+EW406+FF406, 0.1)*$P$11+FF406/MAX(FE406+EW406+FF406, 0.1)*$Q$11))/($B$13+$C$13+$F$13)</f>
        <v>0</v>
      </c>
      <c r="DK406">
        <v>4.16</v>
      </c>
      <c r="DL406">
        <v>0.5</v>
      </c>
      <c r="DM406" t="s">
        <v>438</v>
      </c>
      <c r="DN406">
        <v>2</v>
      </c>
      <c r="DO406" t="b">
        <v>1</v>
      </c>
      <c r="DP406">
        <v>1759085670.1</v>
      </c>
      <c r="DQ406">
        <v>392.2968518518518</v>
      </c>
      <c r="DR406">
        <v>410.9323703703704</v>
      </c>
      <c r="DS406">
        <v>21.99177777777778</v>
      </c>
      <c r="DT406">
        <v>18.49751481481481</v>
      </c>
      <c r="DU406">
        <v>393.2008148148149</v>
      </c>
      <c r="DV406">
        <v>21.70008888888889</v>
      </c>
      <c r="DW406">
        <v>500.0403703703704</v>
      </c>
      <c r="DX406">
        <v>90.77211851851852</v>
      </c>
      <c r="DY406">
        <v>0.06600815185185184</v>
      </c>
      <c r="DZ406">
        <v>28.94166296296297</v>
      </c>
      <c r="EA406">
        <v>30.00354074074074</v>
      </c>
      <c r="EB406">
        <v>999.9000000000001</v>
      </c>
      <c r="EC406">
        <v>0</v>
      </c>
      <c r="ED406">
        <v>0</v>
      </c>
      <c r="EE406">
        <v>10011.06962962963</v>
      </c>
      <c r="EF406">
        <v>0</v>
      </c>
      <c r="EG406">
        <v>11.65203333333334</v>
      </c>
      <c r="EH406">
        <v>-18.63536592592592</v>
      </c>
      <c r="EI406">
        <v>401.1182222222222</v>
      </c>
      <c r="EJ406">
        <v>418.6768888888888</v>
      </c>
      <c r="EK406">
        <v>3.494261481481482</v>
      </c>
      <c r="EL406">
        <v>410.9323703703704</v>
      </c>
      <c r="EM406">
        <v>18.49751481481481</v>
      </c>
      <c r="EN406">
        <v>1.99624037037037</v>
      </c>
      <c r="EO406">
        <v>1.679058888888889</v>
      </c>
      <c r="EP406">
        <v>17.41453333333333</v>
      </c>
      <c r="EQ406">
        <v>14.70415555555556</v>
      </c>
      <c r="ER406">
        <v>2000.005925925926</v>
      </c>
      <c r="ES406">
        <v>0.9799975555555553</v>
      </c>
      <c r="ET406">
        <v>0.02000235925925926</v>
      </c>
      <c r="EU406">
        <v>0</v>
      </c>
      <c r="EV406">
        <v>790.0227037037039</v>
      </c>
      <c r="EW406">
        <v>5.00078</v>
      </c>
      <c r="EX406">
        <v>15180.78888888889</v>
      </c>
      <c r="EY406">
        <v>16379.68148148148</v>
      </c>
      <c r="EZ406">
        <v>38.83762962962963</v>
      </c>
      <c r="FA406">
        <v>39.72651851851851</v>
      </c>
      <c r="FB406">
        <v>39.02759259259259</v>
      </c>
      <c r="FC406">
        <v>39.34462962962962</v>
      </c>
      <c r="FD406">
        <v>39.94877777777777</v>
      </c>
      <c r="FE406">
        <v>1955.095925925926</v>
      </c>
      <c r="FF406">
        <v>39.90222222222223</v>
      </c>
      <c r="FG406">
        <v>0</v>
      </c>
      <c r="FH406">
        <v>1759085669.6</v>
      </c>
      <c r="FI406">
        <v>0</v>
      </c>
      <c r="FJ406">
        <v>790.0413599999998</v>
      </c>
      <c r="FK406">
        <v>-4.002615374928963</v>
      </c>
      <c r="FL406">
        <v>-66.70000010111998</v>
      </c>
      <c r="FM406">
        <v>15180.692</v>
      </c>
      <c r="FN406">
        <v>15</v>
      </c>
      <c r="FO406">
        <v>0</v>
      </c>
      <c r="FP406" t="s">
        <v>439</v>
      </c>
      <c r="FQ406">
        <v>1746989605.5</v>
      </c>
      <c r="FR406">
        <v>1746989593.5</v>
      </c>
      <c r="FS406">
        <v>0</v>
      </c>
      <c r="FT406">
        <v>-0.274</v>
      </c>
      <c r="FU406">
        <v>-0.002</v>
      </c>
      <c r="FV406">
        <v>2.549</v>
      </c>
      <c r="FW406">
        <v>0.129</v>
      </c>
      <c r="FX406">
        <v>420</v>
      </c>
      <c r="FY406">
        <v>17</v>
      </c>
      <c r="FZ406">
        <v>0.02</v>
      </c>
      <c r="GA406">
        <v>0.04</v>
      </c>
      <c r="GB406">
        <v>-20.558132</v>
      </c>
      <c r="GC406">
        <v>56.04836938086305</v>
      </c>
      <c r="GD406">
        <v>5.852433760904604</v>
      </c>
      <c r="GE406">
        <v>0</v>
      </c>
      <c r="GF406">
        <v>790.1662941176471</v>
      </c>
      <c r="GG406">
        <v>-3.228449194163747</v>
      </c>
      <c r="GH406">
        <v>0.3906540917194666</v>
      </c>
      <c r="GI406">
        <v>0</v>
      </c>
      <c r="GJ406">
        <v>3.48856125</v>
      </c>
      <c r="GK406">
        <v>0.05861189493432979</v>
      </c>
      <c r="GL406">
        <v>0.01059277800850654</v>
      </c>
      <c r="GM406">
        <v>1</v>
      </c>
      <c r="GN406">
        <v>1</v>
      </c>
      <c r="GO406">
        <v>3</v>
      </c>
      <c r="GP406" t="s">
        <v>455</v>
      </c>
      <c r="GQ406">
        <v>3.10194</v>
      </c>
      <c r="GR406">
        <v>2.72368</v>
      </c>
      <c r="GS406">
        <v>0.08245479999999999</v>
      </c>
      <c r="GT406">
        <v>0.0836665</v>
      </c>
      <c r="GU406">
        <v>0.101628</v>
      </c>
      <c r="GV406">
        <v>0.09119439999999999</v>
      </c>
      <c r="GW406">
        <v>23979.5</v>
      </c>
      <c r="GX406">
        <v>21764.3</v>
      </c>
      <c r="GY406">
        <v>26697.8</v>
      </c>
      <c r="GZ406">
        <v>23973</v>
      </c>
      <c r="HA406">
        <v>38375.7</v>
      </c>
      <c r="HB406">
        <v>32211.5</v>
      </c>
      <c r="HC406">
        <v>46619.2</v>
      </c>
      <c r="HD406">
        <v>37931.6</v>
      </c>
      <c r="HE406">
        <v>1.87208</v>
      </c>
      <c r="HF406">
        <v>1.86475</v>
      </c>
      <c r="HG406">
        <v>0.134572</v>
      </c>
      <c r="HH406">
        <v>0</v>
      </c>
      <c r="HI406">
        <v>27.8075</v>
      </c>
      <c r="HJ406">
        <v>999.9</v>
      </c>
      <c r="HK406">
        <v>44.1</v>
      </c>
      <c r="HL406">
        <v>31.7</v>
      </c>
      <c r="HM406">
        <v>22.8084</v>
      </c>
      <c r="HN406">
        <v>61.0647</v>
      </c>
      <c r="HO406">
        <v>22.2556</v>
      </c>
      <c r="HP406">
        <v>1</v>
      </c>
      <c r="HQ406">
        <v>0.106662</v>
      </c>
      <c r="HR406">
        <v>-0.260011</v>
      </c>
      <c r="HS406">
        <v>20.2808</v>
      </c>
      <c r="HT406">
        <v>5.2131</v>
      </c>
      <c r="HU406">
        <v>11.9796</v>
      </c>
      <c r="HV406">
        <v>4.9634</v>
      </c>
      <c r="HW406">
        <v>3.27435</v>
      </c>
      <c r="HX406">
        <v>9999</v>
      </c>
      <c r="HY406">
        <v>9999</v>
      </c>
      <c r="HZ406">
        <v>9999</v>
      </c>
      <c r="IA406">
        <v>34.5</v>
      </c>
      <c r="IB406">
        <v>1.864</v>
      </c>
      <c r="IC406">
        <v>1.86013</v>
      </c>
      <c r="ID406">
        <v>1.85841</v>
      </c>
      <c r="IE406">
        <v>1.85977</v>
      </c>
      <c r="IF406">
        <v>1.85989</v>
      </c>
      <c r="IG406">
        <v>1.85837</v>
      </c>
      <c r="IH406">
        <v>1.85745</v>
      </c>
      <c r="II406">
        <v>1.85242</v>
      </c>
      <c r="IJ406">
        <v>0</v>
      </c>
      <c r="IK406">
        <v>0</v>
      </c>
      <c r="IL406">
        <v>0</v>
      </c>
      <c r="IM406">
        <v>0</v>
      </c>
      <c r="IN406" t="s">
        <v>441</v>
      </c>
      <c r="IO406" t="s">
        <v>442</v>
      </c>
      <c r="IP406" t="s">
        <v>443</v>
      </c>
      <c r="IQ406" t="s">
        <v>443</v>
      </c>
      <c r="IR406" t="s">
        <v>443</v>
      </c>
      <c r="IS406" t="s">
        <v>443</v>
      </c>
      <c r="IT406">
        <v>0</v>
      </c>
      <c r="IU406">
        <v>100</v>
      </c>
      <c r="IV406">
        <v>100</v>
      </c>
      <c r="IW406">
        <v>-0.907</v>
      </c>
      <c r="IX406">
        <v>0.2913</v>
      </c>
      <c r="IY406">
        <v>-0.819046093373875</v>
      </c>
      <c r="IZ406">
        <v>-0.0008311593448893811</v>
      </c>
      <c r="JA406">
        <v>1.768286430498992E-06</v>
      </c>
      <c r="JB406">
        <v>-5.176383660599935E-10</v>
      </c>
      <c r="JC406">
        <v>0.01793090377665582</v>
      </c>
      <c r="JD406">
        <v>0.002652576625932546</v>
      </c>
      <c r="JE406">
        <v>0.0004569377311329863</v>
      </c>
      <c r="JF406">
        <v>1.003524486243527E-07</v>
      </c>
      <c r="JG406">
        <v>2</v>
      </c>
      <c r="JH406">
        <v>1975</v>
      </c>
      <c r="JI406">
        <v>1</v>
      </c>
      <c r="JJ406">
        <v>26</v>
      </c>
      <c r="JK406">
        <v>201601.2</v>
      </c>
      <c r="JL406">
        <v>201601.4</v>
      </c>
      <c r="JM406">
        <v>1.01929</v>
      </c>
      <c r="JN406">
        <v>2.62207</v>
      </c>
      <c r="JO406">
        <v>1.49658</v>
      </c>
      <c r="JP406">
        <v>2.34497</v>
      </c>
      <c r="JQ406">
        <v>1.54907</v>
      </c>
      <c r="JR406">
        <v>2.4646</v>
      </c>
      <c r="JS406">
        <v>36.2929</v>
      </c>
      <c r="JT406">
        <v>24.1838</v>
      </c>
      <c r="JU406">
        <v>18</v>
      </c>
      <c r="JV406">
        <v>482.912</v>
      </c>
      <c r="JW406">
        <v>493.142</v>
      </c>
      <c r="JX406">
        <v>27.7197</v>
      </c>
      <c r="JY406">
        <v>28.6911</v>
      </c>
      <c r="JZ406">
        <v>29.9999</v>
      </c>
      <c r="KA406">
        <v>28.9654</v>
      </c>
      <c r="KB406">
        <v>28.9773</v>
      </c>
      <c r="KC406">
        <v>20.4403</v>
      </c>
      <c r="KD406">
        <v>19.4238</v>
      </c>
      <c r="KE406">
        <v>74.9579</v>
      </c>
      <c r="KF406">
        <v>27.7205</v>
      </c>
      <c r="KG406">
        <v>366.607</v>
      </c>
      <c r="KH406">
        <v>18.5678</v>
      </c>
      <c r="KI406">
        <v>101.93</v>
      </c>
      <c r="KJ406">
        <v>91.4734</v>
      </c>
    </row>
    <row r="407" spans="1:296">
      <c r="A407">
        <v>389</v>
      </c>
      <c r="B407">
        <v>1759085682.6</v>
      </c>
      <c r="C407">
        <v>12599.5</v>
      </c>
      <c r="D407" t="s">
        <v>1225</v>
      </c>
      <c r="E407" t="s">
        <v>1226</v>
      </c>
      <c r="F407">
        <v>5</v>
      </c>
      <c r="G407" t="s">
        <v>1218</v>
      </c>
      <c r="H407">
        <v>1759085674.814285</v>
      </c>
      <c r="I407">
        <f>(J407)/1000</f>
        <v>0</v>
      </c>
      <c r="J407">
        <f>IF(DO407, AM407, AG407)</f>
        <v>0</v>
      </c>
      <c r="K407">
        <f>IF(DO407, AH407, AF407)</f>
        <v>0</v>
      </c>
      <c r="L407">
        <f>DQ407 - IF(AT407&gt;1, K407*DK407*100.0/(AV407), 0)</f>
        <v>0</v>
      </c>
      <c r="M407">
        <f>((S407-I407/2)*L407-K407)/(S407+I407/2)</f>
        <v>0</v>
      </c>
      <c r="N407">
        <f>M407*(DX407+DY407)/1000.0</f>
        <v>0</v>
      </c>
      <c r="O407">
        <f>(DQ407 - IF(AT407&gt;1, K407*DK407*100.0/(AV407), 0))*(DX407+DY407)/1000.0</f>
        <v>0</v>
      </c>
      <c r="P407">
        <f>2.0/((1/R407-1/Q407)+SIGN(R407)*SQRT((1/R407-1/Q407)*(1/R407-1/Q407) + 4*DL407/((DL407+1)*(DL407+1))*(2*1/R407*1/Q407-1/Q407*1/Q407)))</f>
        <v>0</v>
      </c>
      <c r="Q407">
        <f>IF(LEFT(DM407,1)&lt;&gt;"0",IF(LEFT(DM407,1)="1",3.0,DN407),$D$5+$E$5*(EE407*DX407/($K$5*1000))+$F$5*(EE407*DX407/($K$5*1000))*MAX(MIN(DK407,$J$5),$I$5)*MAX(MIN(DK407,$J$5),$I$5)+$G$5*MAX(MIN(DK407,$J$5),$I$5)*(EE407*DX407/($K$5*1000))+$H$5*(EE407*DX407/($K$5*1000))*(EE407*DX407/($K$5*1000)))</f>
        <v>0</v>
      </c>
      <c r="R407">
        <f>I407*(1000-(1000*0.61365*exp(17.502*V407/(240.97+V407))/(DX407+DY407)+DS407)/2)/(1000*0.61365*exp(17.502*V407/(240.97+V407))/(DX407+DY407)-DS407)</f>
        <v>0</v>
      </c>
      <c r="S407">
        <f>1/((DL407+1)/(P407/1.6)+1/(Q407/1.37)) + DL407/((DL407+1)/(P407/1.6) + DL407/(Q407/1.37))</f>
        <v>0</v>
      </c>
      <c r="T407">
        <f>(DG407*DJ407)</f>
        <v>0</v>
      </c>
      <c r="U407">
        <f>(DZ407+(T407+2*0.95*5.67E-8*(((DZ407+$B$9)+273)^4-(DZ407+273)^4)-44100*I407)/(1.84*29.3*Q407+8*0.95*5.67E-8*(DZ407+273)^3))</f>
        <v>0</v>
      </c>
      <c r="V407">
        <f>($C$9*EA407+$D$9*EB407+$E$9*U407)</f>
        <v>0</v>
      </c>
      <c r="W407">
        <f>0.61365*exp(17.502*V407/(240.97+V407))</f>
        <v>0</v>
      </c>
      <c r="X407">
        <f>(Y407/Z407*100)</f>
        <v>0</v>
      </c>
      <c r="Y407">
        <f>DS407*(DX407+DY407)/1000</f>
        <v>0</v>
      </c>
      <c r="Z407">
        <f>0.61365*exp(17.502*DZ407/(240.97+DZ407))</f>
        <v>0</v>
      </c>
      <c r="AA407">
        <f>(W407-DS407*(DX407+DY407)/1000)</f>
        <v>0</v>
      </c>
      <c r="AB407">
        <f>(-I407*44100)</f>
        <v>0</v>
      </c>
      <c r="AC407">
        <f>2*29.3*Q407*0.92*(DZ407-V407)</f>
        <v>0</v>
      </c>
      <c r="AD407">
        <f>2*0.95*5.67E-8*(((DZ407+$B$9)+273)^4-(V407+273)^4)</f>
        <v>0</v>
      </c>
      <c r="AE407">
        <f>T407+AD407+AB407+AC407</f>
        <v>0</v>
      </c>
      <c r="AF407">
        <f>DW407*AT407*(DR407-DQ407*(1000-AT407*DT407)/(1000-AT407*DS407))/(100*DK407)</f>
        <v>0</v>
      </c>
      <c r="AG407">
        <f>1000*DW407*AT407*(DS407-DT407)/(100*DK407*(1000-AT407*DS407))</f>
        <v>0</v>
      </c>
      <c r="AH407">
        <f>(AI407 - AJ407 - DX407*1E3/(8.314*(DZ407+273.15)) * AL407/DW407 * AK407) * DW407/(100*DK407) * (1000 - DT407)/1000</f>
        <v>0</v>
      </c>
      <c r="AI407">
        <v>392.3757921916838</v>
      </c>
      <c r="AJ407">
        <v>380.6363999999999</v>
      </c>
      <c r="AK407">
        <v>-2.523290644023922</v>
      </c>
      <c r="AL407">
        <v>65.08277901455868</v>
      </c>
      <c r="AM407">
        <f>(AO407 - AN407 + DX407*1E3/(8.314*(DZ407+273.15)) * AQ407/DW407 * AP407) * DW407/(100*DK407) * 1000/(1000 - AO407)</f>
        <v>0</v>
      </c>
      <c r="AN407">
        <v>18.51350085333334</v>
      </c>
      <c r="AO407">
        <v>21.97218</v>
      </c>
      <c r="AP407">
        <v>5.744460160302963E-06</v>
      </c>
      <c r="AQ407">
        <v>105.27</v>
      </c>
      <c r="AR407">
        <v>0</v>
      </c>
      <c r="AS407">
        <v>0</v>
      </c>
      <c r="AT407">
        <f>IF(AR407*$H$15&gt;=AV407,1.0,(AV407/(AV407-AR407*$H$15)))</f>
        <v>0</v>
      </c>
      <c r="AU407">
        <f>(AT407-1)*100</f>
        <v>0</v>
      </c>
      <c r="AV407">
        <f>MAX(0,($B$15+$C$15*EE407)/(1+$D$15*EE407)*DX407/(DZ407+273)*$E$15)</f>
        <v>0</v>
      </c>
      <c r="AW407" t="s">
        <v>437</v>
      </c>
      <c r="AX407" t="s">
        <v>437</v>
      </c>
      <c r="AY407">
        <v>0</v>
      </c>
      <c r="AZ407">
        <v>0</v>
      </c>
      <c r="BA407">
        <f>1-AY407/AZ407</f>
        <v>0</v>
      </c>
      <c r="BB407">
        <v>0</v>
      </c>
      <c r="BC407" t="s">
        <v>437</v>
      </c>
      <c r="BD407" t="s">
        <v>437</v>
      </c>
      <c r="BE407">
        <v>0</v>
      </c>
      <c r="BF407">
        <v>0</v>
      </c>
      <c r="BG407">
        <f>1-BE407/BF407</f>
        <v>0</v>
      </c>
      <c r="BH407">
        <v>0.5</v>
      </c>
      <c r="BI407">
        <f>DH407</f>
        <v>0</v>
      </c>
      <c r="BJ407">
        <f>K407</f>
        <v>0</v>
      </c>
      <c r="BK407">
        <f>BG407*BH407*BI407</f>
        <v>0</v>
      </c>
      <c r="BL407">
        <f>(BJ407-BB407)/BI407</f>
        <v>0</v>
      </c>
      <c r="BM407">
        <f>(AZ407-BF407)/BF407</f>
        <v>0</v>
      </c>
      <c r="BN407">
        <f>AY407/(BA407+AY407/BF407)</f>
        <v>0</v>
      </c>
      <c r="BO407" t="s">
        <v>437</v>
      </c>
      <c r="BP407">
        <v>0</v>
      </c>
      <c r="BQ407">
        <f>IF(BP407&lt;&gt;0, BP407, BN407)</f>
        <v>0</v>
      </c>
      <c r="BR407">
        <f>1-BQ407/BF407</f>
        <v>0</v>
      </c>
      <c r="BS407">
        <f>(BF407-BE407)/(BF407-BQ407)</f>
        <v>0</v>
      </c>
      <c r="BT407">
        <f>(AZ407-BF407)/(AZ407-BQ407)</f>
        <v>0</v>
      </c>
      <c r="BU407">
        <f>(BF407-BE407)/(BF407-AY407)</f>
        <v>0</v>
      </c>
      <c r="BV407">
        <f>(AZ407-BF407)/(AZ407-AY407)</f>
        <v>0</v>
      </c>
      <c r="BW407">
        <f>(BS407*BQ407/BE407)</f>
        <v>0</v>
      </c>
      <c r="BX407">
        <f>(1-BW407)</f>
        <v>0</v>
      </c>
      <c r="DG407">
        <f>$B$13*EF407+$C$13*EG407+$F$13*ER407*(1-EU407)</f>
        <v>0</v>
      </c>
      <c r="DH407">
        <f>DG407*DI407</f>
        <v>0</v>
      </c>
      <c r="DI407">
        <f>($B$13*$D$11+$C$13*$D$11+$F$13*((FE407+EW407)/MAX(FE407+EW407+FF407, 0.1)*$I$11+FF407/MAX(FE407+EW407+FF407, 0.1)*$J$11))/($B$13+$C$13+$F$13)</f>
        <v>0</v>
      </c>
      <c r="DJ407">
        <f>($B$13*$K$11+$C$13*$K$11+$F$13*((FE407+EW407)/MAX(FE407+EW407+FF407, 0.1)*$P$11+FF407/MAX(FE407+EW407+FF407, 0.1)*$Q$11))/($B$13+$C$13+$F$13)</f>
        <v>0</v>
      </c>
      <c r="DK407">
        <v>4.16</v>
      </c>
      <c r="DL407">
        <v>0.5</v>
      </c>
      <c r="DM407" t="s">
        <v>438</v>
      </c>
      <c r="DN407">
        <v>2</v>
      </c>
      <c r="DO407" t="b">
        <v>1</v>
      </c>
      <c r="DP407">
        <v>1759085674.814285</v>
      </c>
      <c r="DQ407">
        <v>386.7001428571429</v>
      </c>
      <c r="DR407">
        <v>399.3490357142857</v>
      </c>
      <c r="DS407">
        <v>21.98066071428571</v>
      </c>
      <c r="DT407">
        <v>18.49777142857143</v>
      </c>
      <c r="DU407">
        <v>387.6058214285713</v>
      </c>
      <c r="DV407">
        <v>21.68921428571429</v>
      </c>
      <c r="DW407">
        <v>499.9916785714285</v>
      </c>
      <c r="DX407">
        <v>90.77211428571431</v>
      </c>
      <c r="DY407">
        <v>0.06598174642857142</v>
      </c>
      <c r="DZ407">
        <v>28.94032857142857</v>
      </c>
      <c r="EA407">
        <v>30.00137142857142</v>
      </c>
      <c r="EB407">
        <v>999.9000000000002</v>
      </c>
      <c r="EC407">
        <v>0</v>
      </c>
      <c r="ED407">
        <v>0</v>
      </c>
      <c r="EE407">
        <v>10008.26035714286</v>
      </c>
      <c r="EF407">
        <v>0</v>
      </c>
      <c r="EG407">
        <v>11.6533</v>
      </c>
      <c r="EH407">
        <v>-12.64881</v>
      </c>
      <c r="EI407">
        <v>395.3911785714286</v>
      </c>
      <c r="EJ407">
        <v>406.87525</v>
      </c>
      <c r="EK407">
        <v>3.482881785714286</v>
      </c>
      <c r="EL407">
        <v>399.3490357142857</v>
      </c>
      <c r="EM407">
        <v>18.49777142857143</v>
      </c>
      <c r="EN407">
        <v>1.995230357142857</v>
      </c>
      <c r="EO407">
        <v>1.679081785714285</v>
      </c>
      <c r="EP407">
        <v>17.40653214285714</v>
      </c>
      <c r="EQ407">
        <v>14.704375</v>
      </c>
      <c r="ER407">
        <v>1999.999642857143</v>
      </c>
      <c r="ES407">
        <v>0.9799975714285711</v>
      </c>
      <c r="ET407">
        <v>0.02000233928571429</v>
      </c>
      <c r="EU407">
        <v>0</v>
      </c>
      <c r="EV407">
        <v>789.6481071428573</v>
      </c>
      <c r="EW407">
        <v>5.00078</v>
      </c>
      <c r="EX407">
        <v>15172.58928571429</v>
      </c>
      <c r="EY407">
        <v>16379.62142857143</v>
      </c>
      <c r="EZ407">
        <v>38.82557142857143</v>
      </c>
      <c r="FA407">
        <v>39.72067857142856</v>
      </c>
      <c r="FB407">
        <v>39.03557142857143</v>
      </c>
      <c r="FC407">
        <v>39.35242857142857</v>
      </c>
      <c r="FD407">
        <v>39.96407142857142</v>
      </c>
      <c r="FE407">
        <v>1955.089642857143</v>
      </c>
      <c r="FF407">
        <v>39.90035714285715</v>
      </c>
      <c r="FG407">
        <v>0</v>
      </c>
      <c r="FH407">
        <v>1759085675</v>
      </c>
      <c r="FI407">
        <v>0</v>
      </c>
      <c r="FJ407">
        <v>789.6051538461541</v>
      </c>
      <c r="FK407">
        <v>-7.151521355223849</v>
      </c>
      <c r="FL407">
        <v>-138.4717946895176</v>
      </c>
      <c r="FM407">
        <v>15171.43461538461</v>
      </c>
      <c r="FN407">
        <v>15</v>
      </c>
      <c r="FO407">
        <v>0</v>
      </c>
      <c r="FP407" t="s">
        <v>439</v>
      </c>
      <c r="FQ407">
        <v>1746989605.5</v>
      </c>
      <c r="FR407">
        <v>1746989593.5</v>
      </c>
      <c r="FS407">
        <v>0</v>
      </c>
      <c r="FT407">
        <v>-0.274</v>
      </c>
      <c r="FU407">
        <v>-0.002</v>
      </c>
      <c r="FV407">
        <v>2.549</v>
      </c>
      <c r="FW407">
        <v>0.129</v>
      </c>
      <c r="FX407">
        <v>420</v>
      </c>
      <c r="FY407">
        <v>17</v>
      </c>
      <c r="FZ407">
        <v>0.02</v>
      </c>
      <c r="GA407">
        <v>0.04</v>
      </c>
      <c r="GB407">
        <v>-16.4765012195122</v>
      </c>
      <c r="GC407">
        <v>75.01972871080136</v>
      </c>
      <c r="GD407">
        <v>7.513971481058272</v>
      </c>
      <c r="GE407">
        <v>0</v>
      </c>
      <c r="GF407">
        <v>789.871411764706</v>
      </c>
      <c r="GG407">
        <v>-4.732131394671247</v>
      </c>
      <c r="GH407">
        <v>0.5289344514958734</v>
      </c>
      <c r="GI407">
        <v>0</v>
      </c>
      <c r="GJ407">
        <v>3.487391951219512</v>
      </c>
      <c r="GK407">
        <v>-0.09550578397212645</v>
      </c>
      <c r="GL407">
        <v>0.01269788790186585</v>
      </c>
      <c r="GM407">
        <v>1</v>
      </c>
      <c r="GN407">
        <v>1</v>
      </c>
      <c r="GO407">
        <v>3</v>
      </c>
      <c r="GP407" t="s">
        <v>455</v>
      </c>
      <c r="GQ407">
        <v>3.1019</v>
      </c>
      <c r="GR407">
        <v>2.72433</v>
      </c>
      <c r="GS407">
        <v>0.08042009999999999</v>
      </c>
      <c r="GT407">
        <v>0.08099050000000001</v>
      </c>
      <c r="GU407">
        <v>0.101633</v>
      </c>
      <c r="GV407">
        <v>0.0912834</v>
      </c>
      <c r="GW407">
        <v>24032.9</v>
      </c>
      <c r="GX407">
        <v>21828</v>
      </c>
      <c r="GY407">
        <v>26698.1</v>
      </c>
      <c r="GZ407">
        <v>23973.2</v>
      </c>
      <c r="HA407">
        <v>38375.4</v>
      </c>
      <c r="HB407">
        <v>32208.2</v>
      </c>
      <c r="HC407">
        <v>46619.4</v>
      </c>
      <c r="HD407">
        <v>37931.8</v>
      </c>
      <c r="HE407">
        <v>1.8721</v>
      </c>
      <c r="HF407">
        <v>1.8651</v>
      </c>
      <c r="HG407">
        <v>0.134487</v>
      </c>
      <c r="HH407">
        <v>0</v>
      </c>
      <c r="HI407">
        <v>27.8075</v>
      </c>
      <c r="HJ407">
        <v>999.9</v>
      </c>
      <c r="HK407">
        <v>44.1</v>
      </c>
      <c r="HL407">
        <v>31.7</v>
      </c>
      <c r="HM407">
        <v>22.8092</v>
      </c>
      <c r="HN407">
        <v>60.9247</v>
      </c>
      <c r="HO407">
        <v>22.0192</v>
      </c>
      <c r="HP407">
        <v>1</v>
      </c>
      <c r="HQ407">
        <v>0.106392</v>
      </c>
      <c r="HR407">
        <v>-0.24726</v>
      </c>
      <c r="HS407">
        <v>20.2809</v>
      </c>
      <c r="HT407">
        <v>5.21295</v>
      </c>
      <c r="HU407">
        <v>11.9797</v>
      </c>
      <c r="HV407">
        <v>4.96365</v>
      </c>
      <c r="HW407">
        <v>3.27433</v>
      </c>
      <c r="HX407">
        <v>9999</v>
      </c>
      <c r="HY407">
        <v>9999</v>
      </c>
      <c r="HZ407">
        <v>9999</v>
      </c>
      <c r="IA407">
        <v>34.5</v>
      </c>
      <c r="IB407">
        <v>1.86399</v>
      </c>
      <c r="IC407">
        <v>1.86013</v>
      </c>
      <c r="ID407">
        <v>1.85838</v>
      </c>
      <c r="IE407">
        <v>1.85975</v>
      </c>
      <c r="IF407">
        <v>1.85989</v>
      </c>
      <c r="IG407">
        <v>1.85837</v>
      </c>
      <c r="IH407">
        <v>1.85745</v>
      </c>
      <c r="II407">
        <v>1.85242</v>
      </c>
      <c r="IJ407">
        <v>0</v>
      </c>
      <c r="IK407">
        <v>0</v>
      </c>
      <c r="IL407">
        <v>0</v>
      </c>
      <c r="IM407">
        <v>0</v>
      </c>
      <c r="IN407" t="s">
        <v>441</v>
      </c>
      <c r="IO407" t="s">
        <v>442</v>
      </c>
      <c r="IP407" t="s">
        <v>443</v>
      </c>
      <c r="IQ407" t="s">
        <v>443</v>
      </c>
      <c r="IR407" t="s">
        <v>443</v>
      </c>
      <c r="IS407" t="s">
        <v>443</v>
      </c>
      <c r="IT407">
        <v>0</v>
      </c>
      <c r="IU407">
        <v>100</v>
      </c>
      <c r="IV407">
        <v>100</v>
      </c>
      <c r="IW407">
        <v>-0.911</v>
      </c>
      <c r="IX407">
        <v>0.2913</v>
      </c>
      <c r="IY407">
        <v>-0.819046093373875</v>
      </c>
      <c r="IZ407">
        <v>-0.0008311593448893811</v>
      </c>
      <c r="JA407">
        <v>1.768286430498992E-06</v>
      </c>
      <c r="JB407">
        <v>-5.176383660599935E-10</v>
      </c>
      <c r="JC407">
        <v>0.01793090377665582</v>
      </c>
      <c r="JD407">
        <v>0.002652576625932546</v>
      </c>
      <c r="JE407">
        <v>0.0004569377311329863</v>
      </c>
      <c r="JF407">
        <v>1.003524486243527E-07</v>
      </c>
      <c r="JG407">
        <v>2</v>
      </c>
      <c r="JH407">
        <v>1975</v>
      </c>
      <c r="JI407">
        <v>1</v>
      </c>
      <c r="JJ407">
        <v>26</v>
      </c>
      <c r="JK407">
        <v>201601.3</v>
      </c>
      <c r="JL407">
        <v>201601.5</v>
      </c>
      <c r="JM407">
        <v>0.983887</v>
      </c>
      <c r="JN407">
        <v>2.62573</v>
      </c>
      <c r="JO407">
        <v>1.49658</v>
      </c>
      <c r="JP407">
        <v>2.34497</v>
      </c>
      <c r="JQ407">
        <v>1.54907</v>
      </c>
      <c r="JR407">
        <v>2.37183</v>
      </c>
      <c r="JS407">
        <v>36.2694</v>
      </c>
      <c r="JT407">
        <v>24.1751</v>
      </c>
      <c r="JU407">
        <v>18</v>
      </c>
      <c r="JV407">
        <v>482.903</v>
      </c>
      <c r="JW407">
        <v>493.347</v>
      </c>
      <c r="JX407">
        <v>27.7175</v>
      </c>
      <c r="JY407">
        <v>28.688</v>
      </c>
      <c r="JZ407">
        <v>29.9998</v>
      </c>
      <c r="KA407">
        <v>28.9623</v>
      </c>
      <c r="KB407">
        <v>28.9742</v>
      </c>
      <c r="KC407">
        <v>19.732</v>
      </c>
      <c r="KD407">
        <v>19.4238</v>
      </c>
      <c r="KE407">
        <v>74.9579</v>
      </c>
      <c r="KF407">
        <v>27.7161</v>
      </c>
      <c r="KG407">
        <v>353.232</v>
      </c>
      <c r="KH407">
        <v>18.5678</v>
      </c>
      <c r="KI407">
        <v>101.931</v>
      </c>
      <c r="KJ407">
        <v>91.474</v>
      </c>
    </row>
    <row r="408" spans="1:296">
      <c r="A408">
        <v>390</v>
      </c>
      <c r="B408">
        <v>1759085687.6</v>
      </c>
      <c r="C408">
        <v>12604.5</v>
      </c>
      <c r="D408" t="s">
        <v>1227</v>
      </c>
      <c r="E408" t="s">
        <v>1228</v>
      </c>
      <c r="F408">
        <v>5</v>
      </c>
      <c r="G408" t="s">
        <v>1218</v>
      </c>
      <c r="H408">
        <v>1759085680.1</v>
      </c>
      <c r="I408">
        <f>(J408)/1000</f>
        <v>0</v>
      </c>
      <c r="J408">
        <f>IF(DO408, AM408, AG408)</f>
        <v>0</v>
      </c>
      <c r="K408">
        <f>IF(DO408, AH408, AF408)</f>
        <v>0</v>
      </c>
      <c r="L408">
        <f>DQ408 - IF(AT408&gt;1, K408*DK408*100.0/(AV408), 0)</f>
        <v>0</v>
      </c>
      <c r="M408">
        <f>((S408-I408/2)*L408-K408)/(S408+I408/2)</f>
        <v>0</v>
      </c>
      <c r="N408">
        <f>M408*(DX408+DY408)/1000.0</f>
        <v>0</v>
      </c>
      <c r="O408">
        <f>(DQ408 - IF(AT408&gt;1, K408*DK408*100.0/(AV408), 0))*(DX408+DY408)/1000.0</f>
        <v>0</v>
      </c>
      <c r="P408">
        <f>2.0/((1/R408-1/Q408)+SIGN(R408)*SQRT((1/R408-1/Q408)*(1/R408-1/Q408) + 4*DL408/((DL408+1)*(DL408+1))*(2*1/R408*1/Q408-1/Q408*1/Q408)))</f>
        <v>0</v>
      </c>
      <c r="Q408">
        <f>IF(LEFT(DM408,1)&lt;&gt;"0",IF(LEFT(DM408,1)="1",3.0,DN408),$D$5+$E$5*(EE408*DX408/($K$5*1000))+$F$5*(EE408*DX408/($K$5*1000))*MAX(MIN(DK408,$J$5),$I$5)*MAX(MIN(DK408,$J$5),$I$5)+$G$5*MAX(MIN(DK408,$J$5),$I$5)*(EE408*DX408/($K$5*1000))+$H$5*(EE408*DX408/($K$5*1000))*(EE408*DX408/($K$5*1000)))</f>
        <v>0</v>
      </c>
      <c r="R408">
        <f>I408*(1000-(1000*0.61365*exp(17.502*V408/(240.97+V408))/(DX408+DY408)+DS408)/2)/(1000*0.61365*exp(17.502*V408/(240.97+V408))/(DX408+DY408)-DS408)</f>
        <v>0</v>
      </c>
      <c r="S408">
        <f>1/((DL408+1)/(P408/1.6)+1/(Q408/1.37)) + DL408/((DL408+1)/(P408/1.6) + DL408/(Q408/1.37))</f>
        <v>0</v>
      </c>
      <c r="T408">
        <f>(DG408*DJ408)</f>
        <v>0</v>
      </c>
      <c r="U408">
        <f>(DZ408+(T408+2*0.95*5.67E-8*(((DZ408+$B$9)+273)^4-(DZ408+273)^4)-44100*I408)/(1.84*29.3*Q408+8*0.95*5.67E-8*(DZ408+273)^3))</f>
        <v>0</v>
      </c>
      <c r="V408">
        <f>($C$9*EA408+$D$9*EB408+$E$9*U408)</f>
        <v>0</v>
      </c>
      <c r="W408">
        <f>0.61365*exp(17.502*V408/(240.97+V408))</f>
        <v>0</v>
      </c>
      <c r="X408">
        <f>(Y408/Z408*100)</f>
        <v>0</v>
      </c>
      <c r="Y408">
        <f>DS408*(DX408+DY408)/1000</f>
        <v>0</v>
      </c>
      <c r="Z408">
        <f>0.61365*exp(17.502*DZ408/(240.97+DZ408))</f>
        <v>0</v>
      </c>
      <c r="AA408">
        <f>(W408-DS408*(DX408+DY408)/1000)</f>
        <v>0</v>
      </c>
      <c r="AB408">
        <f>(-I408*44100)</f>
        <v>0</v>
      </c>
      <c r="AC408">
        <f>2*29.3*Q408*0.92*(DZ408-V408)</f>
        <v>0</v>
      </c>
      <c r="AD408">
        <f>2*0.95*5.67E-8*(((DZ408+$B$9)+273)^4-(V408+273)^4)</f>
        <v>0</v>
      </c>
      <c r="AE408">
        <f>T408+AD408+AB408+AC408</f>
        <v>0</v>
      </c>
      <c r="AF408">
        <f>DW408*AT408*(DR408-DQ408*(1000-AT408*DT408)/(1000-AT408*DS408))/(100*DK408)</f>
        <v>0</v>
      </c>
      <c r="AG408">
        <f>1000*DW408*AT408*(DS408-DT408)/(100*DK408*(1000-AT408*DS408))</f>
        <v>0</v>
      </c>
      <c r="AH408">
        <f>(AI408 - AJ408 - DX408*1E3/(8.314*(DZ408+273.15)) * AL408/DW408 * AK408) * DW408/(100*DK408) * (1000 - DT408)/1000</f>
        <v>0</v>
      </c>
      <c r="AI408">
        <v>375.8272906955778</v>
      </c>
      <c r="AJ408">
        <v>366.2682242424241</v>
      </c>
      <c r="AK408">
        <v>-2.908689485713854</v>
      </c>
      <c r="AL408">
        <v>65.08277901455868</v>
      </c>
      <c r="AM408">
        <f>(AO408 - AN408 + DX408*1E3/(8.314*(DZ408+273.15)) * AQ408/DW408 * AP408) * DW408/(100*DK408) * 1000/(1000 - AO408)</f>
        <v>0</v>
      </c>
      <c r="AN408">
        <v>18.51258944000001</v>
      </c>
      <c r="AO408">
        <v>21.98002666666666</v>
      </c>
      <c r="AP408">
        <v>1.605963791265174E-05</v>
      </c>
      <c r="AQ408">
        <v>105.27</v>
      </c>
      <c r="AR408">
        <v>0</v>
      </c>
      <c r="AS408">
        <v>0</v>
      </c>
      <c r="AT408">
        <f>IF(AR408*$H$15&gt;=AV408,1.0,(AV408/(AV408-AR408*$H$15)))</f>
        <v>0</v>
      </c>
      <c r="AU408">
        <f>(AT408-1)*100</f>
        <v>0</v>
      </c>
      <c r="AV408">
        <f>MAX(0,($B$15+$C$15*EE408)/(1+$D$15*EE408)*DX408/(DZ408+273)*$E$15)</f>
        <v>0</v>
      </c>
      <c r="AW408" t="s">
        <v>437</v>
      </c>
      <c r="AX408" t="s">
        <v>437</v>
      </c>
      <c r="AY408">
        <v>0</v>
      </c>
      <c r="AZ408">
        <v>0</v>
      </c>
      <c r="BA408">
        <f>1-AY408/AZ408</f>
        <v>0</v>
      </c>
      <c r="BB408">
        <v>0</v>
      </c>
      <c r="BC408" t="s">
        <v>437</v>
      </c>
      <c r="BD408" t="s">
        <v>437</v>
      </c>
      <c r="BE408">
        <v>0</v>
      </c>
      <c r="BF408">
        <v>0</v>
      </c>
      <c r="BG408">
        <f>1-BE408/BF408</f>
        <v>0</v>
      </c>
      <c r="BH408">
        <v>0.5</v>
      </c>
      <c r="BI408">
        <f>DH408</f>
        <v>0</v>
      </c>
      <c r="BJ408">
        <f>K408</f>
        <v>0</v>
      </c>
      <c r="BK408">
        <f>BG408*BH408*BI408</f>
        <v>0</v>
      </c>
      <c r="BL408">
        <f>(BJ408-BB408)/BI408</f>
        <v>0</v>
      </c>
      <c r="BM408">
        <f>(AZ408-BF408)/BF408</f>
        <v>0</v>
      </c>
      <c r="BN408">
        <f>AY408/(BA408+AY408/BF408)</f>
        <v>0</v>
      </c>
      <c r="BO408" t="s">
        <v>437</v>
      </c>
      <c r="BP408">
        <v>0</v>
      </c>
      <c r="BQ408">
        <f>IF(BP408&lt;&gt;0, BP408, BN408)</f>
        <v>0</v>
      </c>
      <c r="BR408">
        <f>1-BQ408/BF408</f>
        <v>0</v>
      </c>
      <c r="BS408">
        <f>(BF408-BE408)/(BF408-BQ408)</f>
        <v>0</v>
      </c>
      <c r="BT408">
        <f>(AZ408-BF408)/(AZ408-BQ408)</f>
        <v>0</v>
      </c>
      <c r="BU408">
        <f>(BF408-BE408)/(BF408-AY408)</f>
        <v>0</v>
      </c>
      <c r="BV408">
        <f>(AZ408-BF408)/(AZ408-AY408)</f>
        <v>0</v>
      </c>
      <c r="BW408">
        <f>(BS408*BQ408/BE408)</f>
        <v>0</v>
      </c>
      <c r="BX408">
        <f>(1-BW408)</f>
        <v>0</v>
      </c>
      <c r="DG408">
        <f>$B$13*EF408+$C$13*EG408+$F$13*ER408*(1-EU408)</f>
        <v>0</v>
      </c>
      <c r="DH408">
        <f>DG408*DI408</f>
        <v>0</v>
      </c>
      <c r="DI408">
        <f>($B$13*$D$11+$C$13*$D$11+$F$13*((FE408+EW408)/MAX(FE408+EW408+FF408, 0.1)*$I$11+FF408/MAX(FE408+EW408+FF408, 0.1)*$J$11))/($B$13+$C$13+$F$13)</f>
        <v>0</v>
      </c>
      <c r="DJ408">
        <f>($B$13*$K$11+$C$13*$K$11+$F$13*((FE408+EW408)/MAX(FE408+EW408+FF408, 0.1)*$P$11+FF408/MAX(FE408+EW408+FF408, 0.1)*$Q$11))/($B$13+$C$13+$F$13)</f>
        <v>0</v>
      </c>
      <c r="DK408">
        <v>4.16</v>
      </c>
      <c r="DL408">
        <v>0.5</v>
      </c>
      <c r="DM408" t="s">
        <v>438</v>
      </c>
      <c r="DN408">
        <v>2</v>
      </c>
      <c r="DO408" t="b">
        <v>1</v>
      </c>
      <c r="DP408">
        <v>1759085680.1</v>
      </c>
      <c r="DQ408">
        <v>376.4084814814814</v>
      </c>
      <c r="DR408">
        <v>383.1469629629629</v>
      </c>
      <c r="DS408">
        <v>21.97588518518519</v>
      </c>
      <c r="DT408">
        <v>18.50338888888889</v>
      </c>
      <c r="DU408">
        <v>377.317037037037</v>
      </c>
      <c r="DV408">
        <v>21.68454444444444</v>
      </c>
      <c r="DW408">
        <v>500.0005555555556</v>
      </c>
      <c r="DX408">
        <v>90.77204444444445</v>
      </c>
      <c r="DY408">
        <v>0.06598770370370372</v>
      </c>
      <c r="DZ408">
        <v>28.93982962962963</v>
      </c>
      <c r="EA408">
        <v>29.99735185185185</v>
      </c>
      <c r="EB408">
        <v>999.9000000000001</v>
      </c>
      <c r="EC408">
        <v>0</v>
      </c>
      <c r="ED408">
        <v>0</v>
      </c>
      <c r="EE408">
        <v>10004.88925925926</v>
      </c>
      <c r="EF408">
        <v>0</v>
      </c>
      <c r="EG408">
        <v>11.64511111111111</v>
      </c>
      <c r="EH408">
        <v>-6.738424444444444</v>
      </c>
      <c r="EI408">
        <v>384.8661851851851</v>
      </c>
      <c r="EJ408">
        <v>390.369925925926</v>
      </c>
      <c r="EK408">
        <v>3.472497777777778</v>
      </c>
      <c r="EL408">
        <v>383.1469629629629</v>
      </c>
      <c r="EM408">
        <v>18.50338888888889</v>
      </c>
      <c r="EN408">
        <v>1.994795185185185</v>
      </c>
      <c r="EO408">
        <v>1.67958962962963</v>
      </c>
      <c r="EP408">
        <v>17.40308888888889</v>
      </c>
      <c r="EQ408">
        <v>14.70907037037037</v>
      </c>
      <c r="ER408">
        <v>2000.007037037037</v>
      </c>
      <c r="ES408">
        <v>0.9799976666666664</v>
      </c>
      <c r="ET408">
        <v>0.02000224074074074</v>
      </c>
      <c r="EU408">
        <v>0</v>
      </c>
      <c r="EV408">
        <v>788.7816296296297</v>
      </c>
      <c r="EW408">
        <v>5.00078</v>
      </c>
      <c r="EX408">
        <v>15155.43333333333</v>
      </c>
      <c r="EY408">
        <v>16379.68518518518</v>
      </c>
      <c r="EZ408">
        <v>38.7867037037037</v>
      </c>
      <c r="FA408">
        <v>39.71033333333333</v>
      </c>
      <c r="FB408">
        <v>39.03685185185185</v>
      </c>
      <c r="FC408">
        <v>39.33762962962963</v>
      </c>
      <c r="FD408">
        <v>39.96507407407407</v>
      </c>
      <c r="FE408">
        <v>1955.097037037037</v>
      </c>
      <c r="FF408">
        <v>39.9</v>
      </c>
      <c r="FG408">
        <v>0</v>
      </c>
      <c r="FH408">
        <v>1759085679.8</v>
      </c>
      <c r="FI408">
        <v>0</v>
      </c>
      <c r="FJ408">
        <v>788.7836538461538</v>
      </c>
      <c r="FK408">
        <v>-11.26307692616013</v>
      </c>
      <c r="FL408">
        <v>-267.3059830123797</v>
      </c>
      <c r="FM408">
        <v>15154.95769230769</v>
      </c>
      <c r="FN408">
        <v>15</v>
      </c>
      <c r="FO408">
        <v>0</v>
      </c>
      <c r="FP408" t="s">
        <v>439</v>
      </c>
      <c r="FQ408">
        <v>1746989605.5</v>
      </c>
      <c r="FR408">
        <v>1746989593.5</v>
      </c>
      <c r="FS408">
        <v>0</v>
      </c>
      <c r="FT408">
        <v>-0.274</v>
      </c>
      <c r="FU408">
        <v>-0.002</v>
      </c>
      <c r="FV408">
        <v>2.549</v>
      </c>
      <c r="FW408">
        <v>0.129</v>
      </c>
      <c r="FX408">
        <v>420</v>
      </c>
      <c r="FY408">
        <v>17</v>
      </c>
      <c r="FZ408">
        <v>0.02</v>
      </c>
      <c r="GA408">
        <v>0.04</v>
      </c>
      <c r="GB408">
        <v>-11.09304731707317</v>
      </c>
      <c r="GC408">
        <v>70.09242146341455</v>
      </c>
      <c r="GD408">
        <v>7.066611537766716</v>
      </c>
      <c r="GE408">
        <v>0</v>
      </c>
      <c r="GF408">
        <v>789.3244999999999</v>
      </c>
      <c r="GG408">
        <v>-8.226722686460024</v>
      </c>
      <c r="GH408">
        <v>0.8656077854521066</v>
      </c>
      <c r="GI408">
        <v>0</v>
      </c>
      <c r="GJ408">
        <v>3.479394634146341</v>
      </c>
      <c r="GK408">
        <v>-0.1384340069686423</v>
      </c>
      <c r="GL408">
        <v>0.01512261544961326</v>
      </c>
      <c r="GM408">
        <v>0</v>
      </c>
      <c r="GN408">
        <v>0</v>
      </c>
      <c r="GO408">
        <v>3</v>
      </c>
      <c r="GP408" t="s">
        <v>458</v>
      </c>
      <c r="GQ408">
        <v>3.10166</v>
      </c>
      <c r="GR408">
        <v>2.72428</v>
      </c>
      <c r="GS408">
        <v>0.0780267</v>
      </c>
      <c r="GT408">
        <v>0.0782028</v>
      </c>
      <c r="GU408">
        <v>0.101654</v>
      </c>
      <c r="GV408">
        <v>0.0912616</v>
      </c>
      <c r="GW408">
        <v>24095.5</v>
      </c>
      <c r="GX408">
        <v>21894.5</v>
      </c>
      <c r="GY408">
        <v>26698.2</v>
      </c>
      <c r="GZ408">
        <v>23973.5</v>
      </c>
      <c r="HA408">
        <v>38374.4</v>
      </c>
      <c r="HB408">
        <v>32209</v>
      </c>
      <c r="HC408">
        <v>46619.7</v>
      </c>
      <c r="HD408">
        <v>37932.2</v>
      </c>
      <c r="HE408">
        <v>1.87165</v>
      </c>
      <c r="HF408">
        <v>1.86537</v>
      </c>
      <c r="HG408">
        <v>0.133786</v>
      </c>
      <c r="HH408">
        <v>0</v>
      </c>
      <c r="HI408">
        <v>27.8089</v>
      </c>
      <c r="HJ408">
        <v>999.9</v>
      </c>
      <c r="HK408">
        <v>44</v>
      </c>
      <c r="HL408">
        <v>31.7</v>
      </c>
      <c r="HM408">
        <v>22.7565</v>
      </c>
      <c r="HN408">
        <v>60.9647</v>
      </c>
      <c r="HO408">
        <v>22.1915</v>
      </c>
      <c r="HP408">
        <v>1</v>
      </c>
      <c r="HQ408">
        <v>0.106077</v>
      </c>
      <c r="HR408">
        <v>-0.265659</v>
      </c>
      <c r="HS408">
        <v>20.2807</v>
      </c>
      <c r="HT408">
        <v>5.2128</v>
      </c>
      <c r="HU408">
        <v>11.98</v>
      </c>
      <c r="HV408">
        <v>4.96365</v>
      </c>
      <c r="HW408">
        <v>3.27445</v>
      </c>
      <c r="HX408">
        <v>9999</v>
      </c>
      <c r="HY408">
        <v>9999</v>
      </c>
      <c r="HZ408">
        <v>9999</v>
      </c>
      <c r="IA408">
        <v>34.5</v>
      </c>
      <c r="IB408">
        <v>1.86398</v>
      </c>
      <c r="IC408">
        <v>1.86013</v>
      </c>
      <c r="ID408">
        <v>1.85844</v>
      </c>
      <c r="IE408">
        <v>1.85975</v>
      </c>
      <c r="IF408">
        <v>1.85989</v>
      </c>
      <c r="IG408">
        <v>1.85837</v>
      </c>
      <c r="IH408">
        <v>1.85745</v>
      </c>
      <c r="II408">
        <v>1.85242</v>
      </c>
      <c r="IJ408">
        <v>0</v>
      </c>
      <c r="IK408">
        <v>0</v>
      </c>
      <c r="IL408">
        <v>0</v>
      </c>
      <c r="IM408">
        <v>0</v>
      </c>
      <c r="IN408" t="s">
        <v>441</v>
      </c>
      <c r="IO408" t="s">
        <v>442</v>
      </c>
      <c r="IP408" t="s">
        <v>443</v>
      </c>
      <c r="IQ408" t="s">
        <v>443</v>
      </c>
      <c r="IR408" t="s">
        <v>443</v>
      </c>
      <c r="IS408" t="s">
        <v>443</v>
      </c>
      <c r="IT408">
        <v>0</v>
      </c>
      <c r="IU408">
        <v>100</v>
      </c>
      <c r="IV408">
        <v>100</v>
      </c>
      <c r="IW408">
        <v>-0.914</v>
      </c>
      <c r="IX408">
        <v>0.2914</v>
      </c>
      <c r="IY408">
        <v>-0.819046093373875</v>
      </c>
      <c r="IZ408">
        <v>-0.0008311593448893811</v>
      </c>
      <c r="JA408">
        <v>1.768286430498992E-06</v>
      </c>
      <c r="JB408">
        <v>-5.176383660599935E-10</v>
      </c>
      <c r="JC408">
        <v>0.01793090377665582</v>
      </c>
      <c r="JD408">
        <v>0.002652576625932546</v>
      </c>
      <c r="JE408">
        <v>0.0004569377311329863</v>
      </c>
      <c r="JF408">
        <v>1.003524486243527E-07</v>
      </c>
      <c r="JG408">
        <v>2</v>
      </c>
      <c r="JH408">
        <v>1975</v>
      </c>
      <c r="JI408">
        <v>1</v>
      </c>
      <c r="JJ408">
        <v>26</v>
      </c>
      <c r="JK408">
        <v>201601.4</v>
      </c>
      <c r="JL408">
        <v>201601.6</v>
      </c>
      <c r="JM408">
        <v>0.944824</v>
      </c>
      <c r="JN408">
        <v>2.63184</v>
      </c>
      <c r="JO408">
        <v>1.49658</v>
      </c>
      <c r="JP408">
        <v>2.34497</v>
      </c>
      <c r="JQ408">
        <v>1.54907</v>
      </c>
      <c r="JR408">
        <v>2.40601</v>
      </c>
      <c r="JS408">
        <v>36.2694</v>
      </c>
      <c r="JT408">
        <v>24.1663</v>
      </c>
      <c r="JU408">
        <v>18</v>
      </c>
      <c r="JV408">
        <v>482.618</v>
      </c>
      <c r="JW408">
        <v>493.503</v>
      </c>
      <c r="JX408">
        <v>27.717</v>
      </c>
      <c r="JY408">
        <v>28.685</v>
      </c>
      <c r="JZ408">
        <v>29.9999</v>
      </c>
      <c r="KA408">
        <v>28.9592</v>
      </c>
      <c r="KB408">
        <v>28.9712</v>
      </c>
      <c r="KC408">
        <v>18.9441</v>
      </c>
      <c r="KD408">
        <v>19.4238</v>
      </c>
      <c r="KE408">
        <v>74.9579</v>
      </c>
      <c r="KF408">
        <v>27.7188</v>
      </c>
      <c r="KG408">
        <v>333.146</v>
      </c>
      <c r="KH408">
        <v>18.5678</v>
      </c>
      <c r="KI408">
        <v>101.931</v>
      </c>
      <c r="KJ408">
        <v>91.47499999999999</v>
      </c>
    </row>
    <row r="409" spans="1:296">
      <c r="A409">
        <v>391</v>
      </c>
      <c r="B409">
        <v>1759085692.6</v>
      </c>
      <c r="C409">
        <v>12609.5</v>
      </c>
      <c r="D409" t="s">
        <v>1229</v>
      </c>
      <c r="E409" t="s">
        <v>1230</v>
      </c>
      <c r="F409">
        <v>5</v>
      </c>
      <c r="G409" t="s">
        <v>1218</v>
      </c>
      <c r="H409">
        <v>1759085684.814285</v>
      </c>
      <c r="I409">
        <f>(J409)/1000</f>
        <v>0</v>
      </c>
      <c r="J409">
        <f>IF(DO409, AM409, AG409)</f>
        <v>0</v>
      </c>
      <c r="K409">
        <f>IF(DO409, AH409, AF409)</f>
        <v>0</v>
      </c>
      <c r="L409">
        <f>DQ409 - IF(AT409&gt;1, K409*DK409*100.0/(AV409), 0)</f>
        <v>0</v>
      </c>
      <c r="M409">
        <f>((S409-I409/2)*L409-K409)/(S409+I409/2)</f>
        <v>0</v>
      </c>
      <c r="N409">
        <f>M409*(DX409+DY409)/1000.0</f>
        <v>0</v>
      </c>
      <c r="O409">
        <f>(DQ409 - IF(AT409&gt;1, K409*DK409*100.0/(AV409), 0))*(DX409+DY409)/1000.0</f>
        <v>0</v>
      </c>
      <c r="P409">
        <f>2.0/((1/R409-1/Q409)+SIGN(R409)*SQRT((1/R409-1/Q409)*(1/R409-1/Q409) + 4*DL409/((DL409+1)*(DL409+1))*(2*1/R409*1/Q409-1/Q409*1/Q409)))</f>
        <v>0</v>
      </c>
      <c r="Q409">
        <f>IF(LEFT(DM409,1)&lt;&gt;"0",IF(LEFT(DM409,1)="1",3.0,DN409),$D$5+$E$5*(EE409*DX409/($K$5*1000))+$F$5*(EE409*DX409/($K$5*1000))*MAX(MIN(DK409,$J$5),$I$5)*MAX(MIN(DK409,$J$5),$I$5)+$G$5*MAX(MIN(DK409,$J$5),$I$5)*(EE409*DX409/($K$5*1000))+$H$5*(EE409*DX409/($K$5*1000))*(EE409*DX409/($K$5*1000)))</f>
        <v>0</v>
      </c>
      <c r="R409">
        <f>I409*(1000-(1000*0.61365*exp(17.502*V409/(240.97+V409))/(DX409+DY409)+DS409)/2)/(1000*0.61365*exp(17.502*V409/(240.97+V409))/(DX409+DY409)-DS409)</f>
        <v>0</v>
      </c>
      <c r="S409">
        <f>1/((DL409+1)/(P409/1.6)+1/(Q409/1.37)) + DL409/((DL409+1)/(P409/1.6) + DL409/(Q409/1.37))</f>
        <v>0</v>
      </c>
      <c r="T409">
        <f>(DG409*DJ409)</f>
        <v>0</v>
      </c>
      <c r="U409">
        <f>(DZ409+(T409+2*0.95*5.67E-8*(((DZ409+$B$9)+273)^4-(DZ409+273)^4)-44100*I409)/(1.84*29.3*Q409+8*0.95*5.67E-8*(DZ409+273)^3))</f>
        <v>0</v>
      </c>
      <c r="V409">
        <f>($C$9*EA409+$D$9*EB409+$E$9*U409)</f>
        <v>0</v>
      </c>
      <c r="W409">
        <f>0.61365*exp(17.502*V409/(240.97+V409))</f>
        <v>0</v>
      </c>
      <c r="X409">
        <f>(Y409/Z409*100)</f>
        <v>0</v>
      </c>
      <c r="Y409">
        <f>DS409*(DX409+DY409)/1000</f>
        <v>0</v>
      </c>
      <c r="Z409">
        <f>0.61365*exp(17.502*DZ409/(240.97+DZ409))</f>
        <v>0</v>
      </c>
      <c r="AA409">
        <f>(W409-DS409*(DX409+DY409)/1000)</f>
        <v>0</v>
      </c>
      <c r="AB409">
        <f>(-I409*44100)</f>
        <v>0</v>
      </c>
      <c r="AC409">
        <f>2*29.3*Q409*0.92*(DZ409-V409)</f>
        <v>0</v>
      </c>
      <c r="AD409">
        <f>2*0.95*5.67E-8*(((DZ409+$B$9)+273)^4-(V409+273)^4)</f>
        <v>0</v>
      </c>
      <c r="AE409">
        <f>T409+AD409+AB409+AC409</f>
        <v>0</v>
      </c>
      <c r="AF409">
        <f>DW409*AT409*(DR409-DQ409*(1000-AT409*DT409)/(1000-AT409*DS409))/(100*DK409)</f>
        <v>0</v>
      </c>
      <c r="AG409">
        <f>1000*DW409*AT409*(DS409-DT409)/(100*DK409*(1000-AT409*DS409))</f>
        <v>0</v>
      </c>
      <c r="AH409">
        <f>(AI409 - AJ409 - DX409*1E3/(8.314*(DZ409+273.15)) * AL409/DW409 * AK409) * DW409/(100*DK409) * (1000 - DT409)/1000</f>
        <v>0</v>
      </c>
      <c r="AI409">
        <v>358.635661496736</v>
      </c>
      <c r="AJ409">
        <v>350.7501333333333</v>
      </c>
      <c r="AK409">
        <v>-3.127425984304627</v>
      </c>
      <c r="AL409">
        <v>65.08277901455868</v>
      </c>
      <c r="AM409">
        <f>(AO409 - AN409 + DX409*1E3/(8.314*(DZ409+273.15)) * AQ409/DW409 * AP409) * DW409/(100*DK409) * 1000/(1000 - AO409)</f>
        <v>0</v>
      </c>
      <c r="AN409">
        <v>18.50349738666667</v>
      </c>
      <c r="AO409">
        <v>21.97811999999999</v>
      </c>
      <c r="AP409">
        <v>-6.216718266325716E-06</v>
      </c>
      <c r="AQ409">
        <v>105.27</v>
      </c>
      <c r="AR409">
        <v>0</v>
      </c>
      <c r="AS409">
        <v>0</v>
      </c>
      <c r="AT409">
        <f>IF(AR409*$H$15&gt;=AV409,1.0,(AV409/(AV409-AR409*$H$15)))</f>
        <v>0</v>
      </c>
      <c r="AU409">
        <f>(AT409-1)*100</f>
        <v>0</v>
      </c>
      <c r="AV409">
        <f>MAX(0,($B$15+$C$15*EE409)/(1+$D$15*EE409)*DX409/(DZ409+273)*$E$15)</f>
        <v>0</v>
      </c>
      <c r="AW409" t="s">
        <v>437</v>
      </c>
      <c r="AX409" t="s">
        <v>437</v>
      </c>
      <c r="AY409">
        <v>0</v>
      </c>
      <c r="AZ409">
        <v>0</v>
      </c>
      <c r="BA409">
        <f>1-AY409/AZ409</f>
        <v>0</v>
      </c>
      <c r="BB409">
        <v>0</v>
      </c>
      <c r="BC409" t="s">
        <v>437</v>
      </c>
      <c r="BD409" t="s">
        <v>437</v>
      </c>
      <c r="BE409">
        <v>0</v>
      </c>
      <c r="BF409">
        <v>0</v>
      </c>
      <c r="BG409">
        <f>1-BE409/BF409</f>
        <v>0</v>
      </c>
      <c r="BH409">
        <v>0.5</v>
      </c>
      <c r="BI409">
        <f>DH409</f>
        <v>0</v>
      </c>
      <c r="BJ409">
        <f>K409</f>
        <v>0</v>
      </c>
      <c r="BK409">
        <f>BG409*BH409*BI409</f>
        <v>0</v>
      </c>
      <c r="BL409">
        <f>(BJ409-BB409)/BI409</f>
        <v>0</v>
      </c>
      <c r="BM409">
        <f>(AZ409-BF409)/BF409</f>
        <v>0</v>
      </c>
      <c r="BN409">
        <f>AY409/(BA409+AY409/BF409)</f>
        <v>0</v>
      </c>
      <c r="BO409" t="s">
        <v>437</v>
      </c>
      <c r="BP409">
        <v>0</v>
      </c>
      <c r="BQ409">
        <f>IF(BP409&lt;&gt;0, BP409, BN409)</f>
        <v>0</v>
      </c>
      <c r="BR409">
        <f>1-BQ409/BF409</f>
        <v>0</v>
      </c>
      <c r="BS409">
        <f>(BF409-BE409)/(BF409-BQ409)</f>
        <v>0</v>
      </c>
      <c r="BT409">
        <f>(AZ409-BF409)/(AZ409-BQ409)</f>
        <v>0</v>
      </c>
      <c r="BU409">
        <f>(BF409-BE409)/(BF409-AY409)</f>
        <v>0</v>
      </c>
      <c r="BV409">
        <f>(AZ409-BF409)/(AZ409-AY409)</f>
        <v>0</v>
      </c>
      <c r="BW409">
        <f>(BS409*BQ409/BE409)</f>
        <v>0</v>
      </c>
      <c r="BX409">
        <f>(1-BW409)</f>
        <v>0</v>
      </c>
      <c r="DG409">
        <f>$B$13*EF409+$C$13*EG409+$F$13*ER409*(1-EU409)</f>
        <v>0</v>
      </c>
      <c r="DH409">
        <f>DG409*DI409</f>
        <v>0</v>
      </c>
      <c r="DI409">
        <f>($B$13*$D$11+$C$13*$D$11+$F$13*((FE409+EW409)/MAX(FE409+EW409+FF409, 0.1)*$I$11+FF409/MAX(FE409+EW409+FF409, 0.1)*$J$11))/($B$13+$C$13+$F$13)</f>
        <v>0</v>
      </c>
      <c r="DJ409">
        <f>($B$13*$K$11+$C$13*$K$11+$F$13*((FE409+EW409)/MAX(FE409+EW409+FF409, 0.1)*$P$11+FF409/MAX(FE409+EW409+FF409, 0.1)*$Q$11))/($B$13+$C$13+$F$13)</f>
        <v>0</v>
      </c>
      <c r="DK409">
        <v>4.16</v>
      </c>
      <c r="DL409">
        <v>0.5</v>
      </c>
      <c r="DM409" t="s">
        <v>438</v>
      </c>
      <c r="DN409">
        <v>2</v>
      </c>
      <c r="DO409" t="b">
        <v>1</v>
      </c>
      <c r="DP409">
        <v>1759085684.814285</v>
      </c>
      <c r="DQ409">
        <v>364.2240357142856</v>
      </c>
      <c r="DR409">
        <v>367.7043928571429</v>
      </c>
      <c r="DS409">
        <v>21.97597857142857</v>
      </c>
      <c r="DT409">
        <v>18.50792857142857</v>
      </c>
      <c r="DU409">
        <v>365.1357142857142</v>
      </c>
      <c r="DV409">
        <v>21.68464285714285</v>
      </c>
      <c r="DW409">
        <v>500.0036428571428</v>
      </c>
      <c r="DX409">
        <v>90.77223571428571</v>
      </c>
      <c r="DY409">
        <v>0.06605788214285714</v>
      </c>
      <c r="DZ409">
        <v>28.94031428571429</v>
      </c>
      <c r="EA409">
        <v>29.99435</v>
      </c>
      <c r="EB409">
        <v>999.9000000000002</v>
      </c>
      <c r="EC409">
        <v>0</v>
      </c>
      <c r="ED409">
        <v>0</v>
      </c>
      <c r="EE409">
        <v>9996.67</v>
      </c>
      <c r="EF409">
        <v>0</v>
      </c>
      <c r="EG409">
        <v>11.63821071428572</v>
      </c>
      <c r="EH409">
        <v>-3.480422107142857</v>
      </c>
      <c r="EI409">
        <v>372.4079642857143</v>
      </c>
      <c r="EJ409">
        <v>374.638142857143</v>
      </c>
      <c r="EK409">
        <v>3.468050714285714</v>
      </c>
      <c r="EL409">
        <v>367.7043928571429</v>
      </c>
      <c r="EM409">
        <v>18.50792857142857</v>
      </c>
      <c r="EN409">
        <v>1.994807857142857</v>
      </c>
      <c r="EO409">
        <v>1.680005357142857</v>
      </c>
      <c r="EP409">
        <v>17.40318928571429</v>
      </c>
      <c r="EQ409">
        <v>14.71291071428571</v>
      </c>
      <c r="ER409">
        <v>2000.02</v>
      </c>
      <c r="ES409">
        <v>0.9799977857142854</v>
      </c>
      <c r="ET409">
        <v>0.02000211785714286</v>
      </c>
      <c r="EU409">
        <v>0</v>
      </c>
      <c r="EV409">
        <v>787.3088571428572</v>
      </c>
      <c r="EW409">
        <v>5.00078</v>
      </c>
      <c r="EX409">
        <v>15126.14642857143</v>
      </c>
      <c r="EY409">
        <v>16379.78214285714</v>
      </c>
      <c r="EZ409">
        <v>38.77639285714285</v>
      </c>
      <c r="FA409">
        <v>39.71174999999999</v>
      </c>
      <c r="FB409">
        <v>39.05560714285714</v>
      </c>
      <c r="FC409">
        <v>39.33224999999999</v>
      </c>
      <c r="FD409">
        <v>39.96849999999999</v>
      </c>
      <c r="FE409">
        <v>1955.11</v>
      </c>
      <c r="FF409">
        <v>39.9</v>
      </c>
      <c r="FG409">
        <v>0</v>
      </c>
      <c r="FH409">
        <v>1759085684.6</v>
      </c>
      <c r="FI409">
        <v>0</v>
      </c>
      <c r="FJ409">
        <v>787.3077692307693</v>
      </c>
      <c r="FK409">
        <v>-23.7715555482765</v>
      </c>
      <c r="FL409">
        <v>-454.608546819662</v>
      </c>
      <c r="FM409">
        <v>15125.78076923077</v>
      </c>
      <c r="FN409">
        <v>15</v>
      </c>
      <c r="FO409">
        <v>0</v>
      </c>
      <c r="FP409" t="s">
        <v>439</v>
      </c>
      <c r="FQ409">
        <v>1746989605.5</v>
      </c>
      <c r="FR409">
        <v>1746989593.5</v>
      </c>
      <c r="FS409">
        <v>0</v>
      </c>
      <c r="FT409">
        <v>-0.274</v>
      </c>
      <c r="FU409">
        <v>-0.002</v>
      </c>
      <c r="FV409">
        <v>2.549</v>
      </c>
      <c r="FW409">
        <v>0.129</v>
      </c>
      <c r="FX409">
        <v>420</v>
      </c>
      <c r="FY409">
        <v>17</v>
      </c>
      <c r="FZ409">
        <v>0.02</v>
      </c>
      <c r="GA409">
        <v>0.04</v>
      </c>
      <c r="GB409">
        <v>-5.484359725</v>
      </c>
      <c r="GC409">
        <v>42.13516326078804</v>
      </c>
      <c r="GD409">
        <v>4.182168155074338</v>
      </c>
      <c r="GE409">
        <v>0</v>
      </c>
      <c r="GF409">
        <v>787.8534117647059</v>
      </c>
      <c r="GG409">
        <v>-18.07074102567658</v>
      </c>
      <c r="GH409">
        <v>1.9004817828436</v>
      </c>
      <c r="GI409">
        <v>0</v>
      </c>
      <c r="GJ409">
        <v>3.473243</v>
      </c>
      <c r="GK409">
        <v>-0.05909133208255398</v>
      </c>
      <c r="GL409">
        <v>0.01162068053084671</v>
      </c>
      <c r="GM409">
        <v>1</v>
      </c>
      <c r="GN409">
        <v>1</v>
      </c>
      <c r="GO409">
        <v>3</v>
      </c>
      <c r="GP409" t="s">
        <v>455</v>
      </c>
      <c r="GQ409">
        <v>3.10178</v>
      </c>
      <c r="GR409">
        <v>2.72412</v>
      </c>
      <c r="GS409">
        <v>0.0754037</v>
      </c>
      <c r="GT409">
        <v>0.07529950000000001</v>
      </c>
      <c r="GU409">
        <v>0.101646</v>
      </c>
      <c r="GV409">
        <v>0.09123779999999999</v>
      </c>
      <c r="GW409">
        <v>24164.2</v>
      </c>
      <c r="GX409">
        <v>21963.5</v>
      </c>
      <c r="GY409">
        <v>26698.4</v>
      </c>
      <c r="GZ409">
        <v>23973.5</v>
      </c>
      <c r="HA409">
        <v>38374.6</v>
      </c>
      <c r="HB409">
        <v>32209.6</v>
      </c>
      <c r="HC409">
        <v>46620</v>
      </c>
      <c r="HD409">
        <v>37932.2</v>
      </c>
      <c r="HE409">
        <v>1.872</v>
      </c>
      <c r="HF409">
        <v>1.86515</v>
      </c>
      <c r="HG409">
        <v>0.13363</v>
      </c>
      <c r="HH409">
        <v>0</v>
      </c>
      <c r="HI409">
        <v>27.8098</v>
      </c>
      <c r="HJ409">
        <v>999.9</v>
      </c>
      <c r="HK409">
        <v>44</v>
      </c>
      <c r="HL409">
        <v>31.7</v>
      </c>
      <c r="HM409">
        <v>22.7547</v>
      </c>
      <c r="HN409">
        <v>61.0947</v>
      </c>
      <c r="HO409">
        <v>22.2636</v>
      </c>
      <c r="HP409">
        <v>1</v>
      </c>
      <c r="HQ409">
        <v>0.105998</v>
      </c>
      <c r="HR409">
        <v>-0.283192</v>
      </c>
      <c r="HS409">
        <v>20.2809</v>
      </c>
      <c r="HT409">
        <v>5.21325</v>
      </c>
      <c r="HU409">
        <v>11.9797</v>
      </c>
      <c r="HV409">
        <v>4.9636</v>
      </c>
      <c r="HW409">
        <v>3.2745</v>
      </c>
      <c r="HX409">
        <v>9999</v>
      </c>
      <c r="HY409">
        <v>9999</v>
      </c>
      <c r="HZ409">
        <v>9999</v>
      </c>
      <c r="IA409">
        <v>34.5</v>
      </c>
      <c r="IB409">
        <v>1.86398</v>
      </c>
      <c r="IC409">
        <v>1.86012</v>
      </c>
      <c r="ID409">
        <v>1.85838</v>
      </c>
      <c r="IE409">
        <v>1.85974</v>
      </c>
      <c r="IF409">
        <v>1.85989</v>
      </c>
      <c r="IG409">
        <v>1.85837</v>
      </c>
      <c r="IH409">
        <v>1.85745</v>
      </c>
      <c r="II409">
        <v>1.85242</v>
      </c>
      <c r="IJ409">
        <v>0</v>
      </c>
      <c r="IK409">
        <v>0</v>
      </c>
      <c r="IL409">
        <v>0</v>
      </c>
      <c r="IM409">
        <v>0</v>
      </c>
      <c r="IN409" t="s">
        <v>441</v>
      </c>
      <c r="IO409" t="s">
        <v>442</v>
      </c>
      <c r="IP409" t="s">
        <v>443</v>
      </c>
      <c r="IQ409" t="s">
        <v>443</v>
      </c>
      <c r="IR409" t="s">
        <v>443</v>
      </c>
      <c r="IS409" t="s">
        <v>443</v>
      </c>
      <c r="IT409">
        <v>0</v>
      </c>
      <c r="IU409">
        <v>100</v>
      </c>
      <c r="IV409">
        <v>100</v>
      </c>
      <c r="IW409">
        <v>-0.917</v>
      </c>
      <c r="IX409">
        <v>0.2913</v>
      </c>
      <c r="IY409">
        <v>-0.819046093373875</v>
      </c>
      <c r="IZ409">
        <v>-0.0008311593448893811</v>
      </c>
      <c r="JA409">
        <v>1.768286430498992E-06</v>
      </c>
      <c r="JB409">
        <v>-5.176383660599935E-10</v>
      </c>
      <c r="JC409">
        <v>0.01793090377665582</v>
      </c>
      <c r="JD409">
        <v>0.002652576625932546</v>
      </c>
      <c r="JE409">
        <v>0.0004569377311329863</v>
      </c>
      <c r="JF409">
        <v>1.003524486243527E-07</v>
      </c>
      <c r="JG409">
        <v>2</v>
      </c>
      <c r="JH409">
        <v>1975</v>
      </c>
      <c r="JI409">
        <v>1</v>
      </c>
      <c r="JJ409">
        <v>26</v>
      </c>
      <c r="JK409">
        <v>201601.5</v>
      </c>
      <c r="JL409">
        <v>201601.7</v>
      </c>
      <c r="JM409">
        <v>0.909424</v>
      </c>
      <c r="JN409">
        <v>2.61963</v>
      </c>
      <c r="JO409">
        <v>1.49658</v>
      </c>
      <c r="JP409">
        <v>2.34497</v>
      </c>
      <c r="JQ409">
        <v>1.54907</v>
      </c>
      <c r="JR409">
        <v>2.4646</v>
      </c>
      <c r="JS409">
        <v>36.2694</v>
      </c>
      <c r="JT409">
        <v>24.1838</v>
      </c>
      <c r="JU409">
        <v>18</v>
      </c>
      <c r="JV409">
        <v>482.803</v>
      </c>
      <c r="JW409">
        <v>493.329</v>
      </c>
      <c r="JX409">
        <v>27.7208</v>
      </c>
      <c r="JY409">
        <v>28.6819</v>
      </c>
      <c r="JZ409">
        <v>29.9998</v>
      </c>
      <c r="KA409">
        <v>28.9568</v>
      </c>
      <c r="KB409">
        <v>28.9681</v>
      </c>
      <c r="KC409">
        <v>18.2381</v>
      </c>
      <c r="KD409">
        <v>19.4238</v>
      </c>
      <c r="KE409">
        <v>74.9579</v>
      </c>
      <c r="KF409">
        <v>27.7236</v>
      </c>
      <c r="KG409">
        <v>319.746</v>
      </c>
      <c r="KH409">
        <v>18.5678</v>
      </c>
      <c r="KI409">
        <v>101.932</v>
      </c>
      <c r="KJ409">
        <v>91.4751</v>
      </c>
    </row>
    <row r="410" spans="1:296">
      <c r="A410">
        <v>392</v>
      </c>
      <c r="B410">
        <v>1759085697.6</v>
      </c>
      <c r="C410">
        <v>12614.5</v>
      </c>
      <c r="D410" t="s">
        <v>1231</v>
      </c>
      <c r="E410" t="s">
        <v>1232</v>
      </c>
      <c r="F410">
        <v>5</v>
      </c>
      <c r="G410" t="s">
        <v>1218</v>
      </c>
      <c r="H410">
        <v>1759085690.1</v>
      </c>
      <c r="I410">
        <f>(J410)/1000</f>
        <v>0</v>
      </c>
      <c r="J410">
        <f>IF(DO410, AM410, AG410)</f>
        <v>0</v>
      </c>
      <c r="K410">
        <f>IF(DO410, AH410, AF410)</f>
        <v>0</v>
      </c>
      <c r="L410">
        <f>DQ410 - IF(AT410&gt;1, K410*DK410*100.0/(AV410), 0)</f>
        <v>0</v>
      </c>
      <c r="M410">
        <f>((S410-I410/2)*L410-K410)/(S410+I410/2)</f>
        <v>0</v>
      </c>
      <c r="N410">
        <f>M410*(DX410+DY410)/1000.0</f>
        <v>0</v>
      </c>
      <c r="O410">
        <f>(DQ410 - IF(AT410&gt;1, K410*DK410*100.0/(AV410), 0))*(DX410+DY410)/1000.0</f>
        <v>0</v>
      </c>
      <c r="P410">
        <f>2.0/((1/R410-1/Q410)+SIGN(R410)*SQRT((1/R410-1/Q410)*(1/R410-1/Q410) + 4*DL410/((DL410+1)*(DL410+1))*(2*1/R410*1/Q410-1/Q410*1/Q410)))</f>
        <v>0</v>
      </c>
      <c r="Q410">
        <f>IF(LEFT(DM410,1)&lt;&gt;"0",IF(LEFT(DM410,1)="1",3.0,DN410),$D$5+$E$5*(EE410*DX410/($K$5*1000))+$F$5*(EE410*DX410/($K$5*1000))*MAX(MIN(DK410,$J$5),$I$5)*MAX(MIN(DK410,$J$5),$I$5)+$G$5*MAX(MIN(DK410,$J$5),$I$5)*(EE410*DX410/($K$5*1000))+$H$5*(EE410*DX410/($K$5*1000))*(EE410*DX410/($K$5*1000)))</f>
        <v>0</v>
      </c>
      <c r="R410">
        <f>I410*(1000-(1000*0.61365*exp(17.502*V410/(240.97+V410))/(DX410+DY410)+DS410)/2)/(1000*0.61365*exp(17.502*V410/(240.97+V410))/(DX410+DY410)-DS410)</f>
        <v>0</v>
      </c>
      <c r="S410">
        <f>1/((DL410+1)/(P410/1.6)+1/(Q410/1.37)) + DL410/((DL410+1)/(P410/1.6) + DL410/(Q410/1.37))</f>
        <v>0</v>
      </c>
      <c r="T410">
        <f>(DG410*DJ410)</f>
        <v>0</v>
      </c>
      <c r="U410">
        <f>(DZ410+(T410+2*0.95*5.67E-8*(((DZ410+$B$9)+273)^4-(DZ410+273)^4)-44100*I410)/(1.84*29.3*Q410+8*0.95*5.67E-8*(DZ410+273)^3))</f>
        <v>0</v>
      </c>
      <c r="V410">
        <f>($C$9*EA410+$D$9*EB410+$E$9*U410)</f>
        <v>0</v>
      </c>
      <c r="W410">
        <f>0.61365*exp(17.502*V410/(240.97+V410))</f>
        <v>0</v>
      </c>
      <c r="X410">
        <f>(Y410/Z410*100)</f>
        <v>0</v>
      </c>
      <c r="Y410">
        <f>DS410*(DX410+DY410)/1000</f>
        <v>0</v>
      </c>
      <c r="Z410">
        <f>0.61365*exp(17.502*DZ410/(240.97+DZ410))</f>
        <v>0</v>
      </c>
      <c r="AA410">
        <f>(W410-DS410*(DX410+DY410)/1000)</f>
        <v>0</v>
      </c>
      <c r="AB410">
        <f>(-I410*44100)</f>
        <v>0</v>
      </c>
      <c r="AC410">
        <f>2*29.3*Q410*0.92*(DZ410-V410)</f>
        <v>0</v>
      </c>
      <c r="AD410">
        <f>2*0.95*5.67E-8*(((DZ410+$B$9)+273)^4-(V410+273)^4)</f>
        <v>0</v>
      </c>
      <c r="AE410">
        <f>T410+AD410+AB410+AC410</f>
        <v>0</v>
      </c>
      <c r="AF410">
        <f>DW410*AT410*(DR410-DQ410*(1000-AT410*DT410)/(1000-AT410*DS410))/(100*DK410)</f>
        <v>0</v>
      </c>
      <c r="AG410">
        <f>1000*DW410*AT410*(DS410-DT410)/(100*DK410*(1000-AT410*DS410))</f>
        <v>0</v>
      </c>
      <c r="AH410">
        <f>(AI410 - AJ410 - DX410*1E3/(8.314*(DZ410+273.15)) * AL410/DW410 * AK410) * DW410/(100*DK410) * (1000 - DT410)/1000</f>
        <v>0</v>
      </c>
      <c r="AI410">
        <v>341.7341054435985</v>
      </c>
      <c r="AJ410">
        <v>334.6932303030302</v>
      </c>
      <c r="AK410">
        <v>-3.226342013999475</v>
      </c>
      <c r="AL410">
        <v>65.08277901455868</v>
      </c>
      <c r="AM410">
        <f>(AO410 - AN410 + DX410*1E3/(8.314*(DZ410+273.15)) * AQ410/DW410 * AP410) * DW410/(100*DK410) * 1000/(1000 - AO410)</f>
        <v>0</v>
      </c>
      <c r="AN410">
        <v>18.49643602666666</v>
      </c>
      <c r="AO410">
        <v>21.97505757575757</v>
      </c>
      <c r="AP410">
        <v>-1.645884845887824E-05</v>
      </c>
      <c r="AQ410">
        <v>105.27</v>
      </c>
      <c r="AR410">
        <v>0</v>
      </c>
      <c r="AS410">
        <v>0</v>
      </c>
      <c r="AT410">
        <f>IF(AR410*$H$15&gt;=AV410,1.0,(AV410/(AV410-AR410*$H$15)))</f>
        <v>0</v>
      </c>
      <c r="AU410">
        <f>(AT410-1)*100</f>
        <v>0</v>
      </c>
      <c r="AV410">
        <f>MAX(0,($B$15+$C$15*EE410)/(1+$D$15*EE410)*DX410/(DZ410+273)*$E$15)</f>
        <v>0</v>
      </c>
      <c r="AW410" t="s">
        <v>437</v>
      </c>
      <c r="AX410" t="s">
        <v>437</v>
      </c>
      <c r="AY410">
        <v>0</v>
      </c>
      <c r="AZ410">
        <v>0</v>
      </c>
      <c r="BA410">
        <f>1-AY410/AZ410</f>
        <v>0</v>
      </c>
      <c r="BB410">
        <v>0</v>
      </c>
      <c r="BC410" t="s">
        <v>437</v>
      </c>
      <c r="BD410" t="s">
        <v>437</v>
      </c>
      <c r="BE410">
        <v>0</v>
      </c>
      <c r="BF410">
        <v>0</v>
      </c>
      <c r="BG410">
        <f>1-BE410/BF410</f>
        <v>0</v>
      </c>
      <c r="BH410">
        <v>0.5</v>
      </c>
      <c r="BI410">
        <f>DH410</f>
        <v>0</v>
      </c>
      <c r="BJ410">
        <f>K410</f>
        <v>0</v>
      </c>
      <c r="BK410">
        <f>BG410*BH410*BI410</f>
        <v>0</v>
      </c>
      <c r="BL410">
        <f>(BJ410-BB410)/BI410</f>
        <v>0</v>
      </c>
      <c r="BM410">
        <f>(AZ410-BF410)/BF410</f>
        <v>0</v>
      </c>
      <c r="BN410">
        <f>AY410/(BA410+AY410/BF410)</f>
        <v>0</v>
      </c>
      <c r="BO410" t="s">
        <v>437</v>
      </c>
      <c r="BP410">
        <v>0</v>
      </c>
      <c r="BQ410">
        <f>IF(BP410&lt;&gt;0, BP410, BN410)</f>
        <v>0</v>
      </c>
      <c r="BR410">
        <f>1-BQ410/BF410</f>
        <v>0</v>
      </c>
      <c r="BS410">
        <f>(BF410-BE410)/(BF410-BQ410)</f>
        <v>0</v>
      </c>
      <c r="BT410">
        <f>(AZ410-BF410)/(AZ410-BQ410)</f>
        <v>0</v>
      </c>
      <c r="BU410">
        <f>(BF410-BE410)/(BF410-AY410)</f>
        <v>0</v>
      </c>
      <c r="BV410">
        <f>(AZ410-BF410)/(AZ410-AY410)</f>
        <v>0</v>
      </c>
      <c r="BW410">
        <f>(BS410*BQ410/BE410)</f>
        <v>0</v>
      </c>
      <c r="BX410">
        <f>(1-BW410)</f>
        <v>0</v>
      </c>
      <c r="DG410">
        <f>$B$13*EF410+$C$13*EG410+$F$13*ER410*(1-EU410)</f>
        <v>0</v>
      </c>
      <c r="DH410">
        <f>DG410*DI410</f>
        <v>0</v>
      </c>
      <c r="DI410">
        <f>($B$13*$D$11+$C$13*$D$11+$F$13*((FE410+EW410)/MAX(FE410+EW410+FF410, 0.1)*$I$11+FF410/MAX(FE410+EW410+FF410, 0.1)*$J$11))/($B$13+$C$13+$F$13)</f>
        <v>0</v>
      </c>
      <c r="DJ410">
        <f>($B$13*$K$11+$C$13*$K$11+$F$13*((FE410+EW410)/MAX(FE410+EW410+FF410, 0.1)*$P$11+FF410/MAX(FE410+EW410+FF410, 0.1)*$Q$11))/($B$13+$C$13+$F$13)</f>
        <v>0</v>
      </c>
      <c r="DK410">
        <v>4.16</v>
      </c>
      <c r="DL410">
        <v>0.5</v>
      </c>
      <c r="DM410" t="s">
        <v>438</v>
      </c>
      <c r="DN410">
        <v>2</v>
      </c>
      <c r="DO410" t="b">
        <v>1</v>
      </c>
      <c r="DP410">
        <v>1759085690.1</v>
      </c>
      <c r="DQ410">
        <v>348.9352962962963</v>
      </c>
      <c r="DR410">
        <v>350.1977407407408</v>
      </c>
      <c r="DS410">
        <v>21.97797407407407</v>
      </c>
      <c r="DT410">
        <v>18.50525925925926</v>
      </c>
      <c r="DU410">
        <v>349.8505185185186</v>
      </c>
      <c r="DV410">
        <v>21.68660370370371</v>
      </c>
      <c r="DW410">
        <v>500.0013703703704</v>
      </c>
      <c r="DX410">
        <v>90.77149999999999</v>
      </c>
      <c r="DY410">
        <v>0.06610500740740741</v>
      </c>
      <c r="DZ410">
        <v>28.94241481481481</v>
      </c>
      <c r="EA410">
        <v>29.99221851851852</v>
      </c>
      <c r="EB410">
        <v>999.9000000000001</v>
      </c>
      <c r="EC410">
        <v>0</v>
      </c>
      <c r="ED410">
        <v>0</v>
      </c>
      <c r="EE410">
        <v>9996.522222222222</v>
      </c>
      <c r="EF410">
        <v>0</v>
      </c>
      <c r="EG410">
        <v>11.63666666666667</v>
      </c>
      <c r="EH410">
        <v>-1.26248297037037</v>
      </c>
      <c r="EI410">
        <v>356.7765185185186</v>
      </c>
      <c r="EJ410">
        <v>356.8004814814815</v>
      </c>
      <c r="EK410">
        <v>3.472718888888889</v>
      </c>
      <c r="EL410">
        <v>350.1977407407408</v>
      </c>
      <c r="EM410">
        <v>18.50525925925926</v>
      </c>
      <c r="EN410">
        <v>1.994973703703704</v>
      </c>
      <c r="EO410">
        <v>1.679750370370371</v>
      </c>
      <c r="EP410">
        <v>17.4045</v>
      </c>
      <c r="EQ410">
        <v>14.71054814814815</v>
      </c>
      <c r="ER410">
        <v>2000.015925925926</v>
      </c>
      <c r="ES410">
        <v>0.9799977777777775</v>
      </c>
      <c r="ET410">
        <v>0.02000212592592593</v>
      </c>
      <c r="EU410">
        <v>0</v>
      </c>
      <c r="EV410">
        <v>784.678037037037</v>
      </c>
      <c r="EW410">
        <v>5.00078</v>
      </c>
      <c r="EX410">
        <v>15075.06666666667</v>
      </c>
      <c r="EY410">
        <v>16379.75925925926</v>
      </c>
      <c r="EZ410">
        <v>38.79355555555555</v>
      </c>
      <c r="FA410">
        <v>39.71266666666666</v>
      </c>
      <c r="FB410">
        <v>39.03677777777778</v>
      </c>
      <c r="FC410">
        <v>39.31911111111111</v>
      </c>
      <c r="FD410">
        <v>39.96725925925926</v>
      </c>
      <c r="FE410">
        <v>1955.106296296297</v>
      </c>
      <c r="FF410">
        <v>39.9</v>
      </c>
      <c r="FG410">
        <v>0</v>
      </c>
      <c r="FH410">
        <v>1759085690</v>
      </c>
      <c r="FI410">
        <v>0</v>
      </c>
      <c r="FJ410">
        <v>784.4163199999999</v>
      </c>
      <c r="FK410">
        <v>-38.82153838141197</v>
      </c>
      <c r="FL410">
        <v>-744.0846142326684</v>
      </c>
      <c r="FM410">
        <v>15069.332</v>
      </c>
      <c r="FN410">
        <v>15</v>
      </c>
      <c r="FO410">
        <v>0</v>
      </c>
      <c r="FP410" t="s">
        <v>439</v>
      </c>
      <c r="FQ410">
        <v>1746989605.5</v>
      </c>
      <c r="FR410">
        <v>1746989593.5</v>
      </c>
      <c r="FS410">
        <v>0</v>
      </c>
      <c r="FT410">
        <v>-0.274</v>
      </c>
      <c r="FU410">
        <v>-0.002</v>
      </c>
      <c r="FV410">
        <v>2.549</v>
      </c>
      <c r="FW410">
        <v>0.129</v>
      </c>
      <c r="FX410">
        <v>420</v>
      </c>
      <c r="FY410">
        <v>17</v>
      </c>
      <c r="FZ410">
        <v>0.02</v>
      </c>
      <c r="GA410">
        <v>0.04</v>
      </c>
      <c r="GB410">
        <v>-2.556601855</v>
      </c>
      <c r="GC410">
        <v>25.16258499061916</v>
      </c>
      <c r="GD410">
        <v>2.497980779859164</v>
      </c>
      <c r="GE410">
        <v>0</v>
      </c>
      <c r="GF410">
        <v>785.9376470588236</v>
      </c>
      <c r="GG410">
        <v>-29.77139798583922</v>
      </c>
      <c r="GH410">
        <v>3.008514963764882</v>
      </c>
      <c r="GI410">
        <v>0</v>
      </c>
      <c r="GJ410">
        <v>3.4704975</v>
      </c>
      <c r="GK410">
        <v>0.05714476547841832</v>
      </c>
      <c r="GL410">
        <v>0.008144238991458911</v>
      </c>
      <c r="GM410">
        <v>1</v>
      </c>
      <c r="GN410">
        <v>1</v>
      </c>
      <c r="GO410">
        <v>3</v>
      </c>
      <c r="GP410" t="s">
        <v>455</v>
      </c>
      <c r="GQ410">
        <v>3.10167</v>
      </c>
      <c r="GR410">
        <v>2.72433</v>
      </c>
      <c r="GS410">
        <v>0.0726483</v>
      </c>
      <c r="GT410">
        <v>0.0724366</v>
      </c>
      <c r="GU410">
        <v>0.101632</v>
      </c>
      <c r="GV410">
        <v>0.09119670000000001</v>
      </c>
      <c r="GW410">
        <v>24236.2</v>
      </c>
      <c r="GX410">
        <v>22031.7</v>
      </c>
      <c r="GY410">
        <v>26698.4</v>
      </c>
      <c r="GZ410">
        <v>23973.8</v>
      </c>
      <c r="HA410">
        <v>38375.2</v>
      </c>
      <c r="HB410">
        <v>32211</v>
      </c>
      <c r="HC410">
        <v>46620.5</v>
      </c>
      <c r="HD410">
        <v>37932.6</v>
      </c>
      <c r="HE410">
        <v>1.87147</v>
      </c>
      <c r="HF410">
        <v>1.8655</v>
      </c>
      <c r="HG410">
        <v>0.133745</v>
      </c>
      <c r="HH410">
        <v>0</v>
      </c>
      <c r="HI410">
        <v>27.8098</v>
      </c>
      <c r="HJ410">
        <v>999.9</v>
      </c>
      <c r="HK410">
        <v>44</v>
      </c>
      <c r="HL410">
        <v>31.7</v>
      </c>
      <c r="HM410">
        <v>22.7578</v>
      </c>
      <c r="HN410">
        <v>61.2547</v>
      </c>
      <c r="HO410">
        <v>22.1234</v>
      </c>
      <c r="HP410">
        <v>1</v>
      </c>
      <c r="HQ410">
        <v>0.105467</v>
      </c>
      <c r="HR410">
        <v>-0.288497</v>
      </c>
      <c r="HS410">
        <v>20.2807</v>
      </c>
      <c r="HT410">
        <v>5.2128</v>
      </c>
      <c r="HU410">
        <v>11.9798</v>
      </c>
      <c r="HV410">
        <v>4.9635</v>
      </c>
      <c r="HW410">
        <v>3.27443</v>
      </c>
      <c r="HX410">
        <v>9999</v>
      </c>
      <c r="HY410">
        <v>9999</v>
      </c>
      <c r="HZ410">
        <v>9999</v>
      </c>
      <c r="IA410">
        <v>34.5</v>
      </c>
      <c r="IB410">
        <v>1.86398</v>
      </c>
      <c r="IC410">
        <v>1.86014</v>
      </c>
      <c r="ID410">
        <v>1.85839</v>
      </c>
      <c r="IE410">
        <v>1.85975</v>
      </c>
      <c r="IF410">
        <v>1.85989</v>
      </c>
      <c r="IG410">
        <v>1.85837</v>
      </c>
      <c r="IH410">
        <v>1.85745</v>
      </c>
      <c r="II410">
        <v>1.85242</v>
      </c>
      <c r="IJ410">
        <v>0</v>
      </c>
      <c r="IK410">
        <v>0</v>
      </c>
      <c r="IL410">
        <v>0</v>
      </c>
      <c r="IM410">
        <v>0</v>
      </c>
      <c r="IN410" t="s">
        <v>441</v>
      </c>
      <c r="IO410" t="s">
        <v>442</v>
      </c>
      <c r="IP410" t="s">
        <v>443</v>
      </c>
      <c r="IQ410" t="s">
        <v>443</v>
      </c>
      <c r="IR410" t="s">
        <v>443</v>
      </c>
      <c r="IS410" t="s">
        <v>443</v>
      </c>
      <c r="IT410">
        <v>0</v>
      </c>
      <c r="IU410">
        <v>100</v>
      </c>
      <c r="IV410">
        <v>100</v>
      </c>
      <c r="IW410">
        <v>-0.92</v>
      </c>
      <c r="IX410">
        <v>0.2913</v>
      </c>
      <c r="IY410">
        <v>-0.819046093373875</v>
      </c>
      <c r="IZ410">
        <v>-0.0008311593448893811</v>
      </c>
      <c r="JA410">
        <v>1.768286430498992E-06</v>
      </c>
      <c r="JB410">
        <v>-5.176383660599935E-10</v>
      </c>
      <c r="JC410">
        <v>0.01793090377665582</v>
      </c>
      <c r="JD410">
        <v>0.002652576625932546</v>
      </c>
      <c r="JE410">
        <v>0.0004569377311329863</v>
      </c>
      <c r="JF410">
        <v>1.003524486243527E-07</v>
      </c>
      <c r="JG410">
        <v>2</v>
      </c>
      <c r="JH410">
        <v>1975</v>
      </c>
      <c r="JI410">
        <v>1</v>
      </c>
      <c r="JJ410">
        <v>26</v>
      </c>
      <c r="JK410">
        <v>201601.5</v>
      </c>
      <c r="JL410">
        <v>201601.7</v>
      </c>
      <c r="JM410">
        <v>0.8691410000000001</v>
      </c>
      <c r="JN410">
        <v>2.62939</v>
      </c>
      <c r="JO410">
        <v>1.49658</v>
      </c>
      <c r="JP410">
        <v>2.34497</v>
      </c>
      <c r="JQ410">
        <v>1.54907</v>
      </c>
      <c r="JR410">
        <v>2.37183</v>
      </c>
      <c r="JS410">
        <v>36.2694</v>
      </c>
      <c r="JT410">
        <v>24.1663</v>
      </c>
      <c r="JU410">
        <v>18</v>
      </c>
      <c r="JV410">
        <v>482.474</v>
      </c>
      <c r="JW410">
        <v>493.534</v>
      </c>
      <c r="JX410">
        <v>27.7259</v>
      </c>
      <c r="JY410">
        <v>28.6794</v>
      </c>
      <c r="JZ410">
        <v>29.9999</v>
      </c>
      <c r="KA410">
        <v>28.9536</v>
      </c>
      <c r="KB410">
        <v>28.965</v>
      </c>
      <c r="KC410">
        <v>17.4358</v>
      </c>
      <c r="KD410">
        <v>19.1406</v>
      </c>
      <c r="KE410">
        <v>74.9579</v>
      </c>
      <c r="KF410">
        <v>27.7278</v>
      </c>
      <c r="KG410">
        <v>299.706</v>
      </c>
      <c r="KH410">
        <v>18.5678</v>
      </c>
      <c r="KI410">
        <v>101.933</v>
      </c>
      <c r="KJ410">
        <v>91.4759</v>
      </c>
    </row>
    <row r="411" spans="1:296">
      <c r="A411">
        <v>393</v>
      </c>
      <c r="B411">
        <v>1759085702.6</v>
      </c>
      <c r="C411">
        <v>12619.5</v>
      </c>
      <c r="D411" t="s">
        <v>1233</v>
      </c>
      <c r="E411" t="s">
        <v>1234</v>
      </c>
      <c r="F411">
        <v>5</v>
      </c>
      <c r="G411" t="s">
        <v>1218</v>
      </c>
      <c r="H411">
        <v>1759085694.814285</v>
      </c>
      <c r="I411">
        <f>(J411)/1000</f>
        <v>0</v>
      </c>
      <c r="J411">
        <f>IF(DO411, AM411, AG411)</f>
        <v>0</v>
      </c>
      <c r="K411">
        <f>IF(DO411, AH411, AF411)</f>
        <v>0</v>
      </c>
      <c r="L411">
        <f>DQ411 - IF(AT411&gt;1, K411*DK411*100.0/(AV411), 0)</f>
        <v>0</v>
      </c>
      <c r="M411">
        <f>((S411-I411/2)*L411-K411)/(S411+I411/2)</f>
        <v>0</v>
      </c>
      <c r="N411">
        <f>M411*(DX411+DY411)/1000.0</f>
        <v>0</v>
      </c>
      <c r="O411">
        <f>(DQ411 - IF(AT411&gt;1, K411*DK411*100.0/(AV411), 0))*(DX411+DY411)/1000.0</f>
        <v>0</v>
      </c>
      <c r="P411">
        <f>2.0/((1/R411-1/Q411)+SIGN(R411)*SQRT((1/R411-1/Q411)*(1/R411-1/Q411) + 4*DL411/((DL411+1)*(DL411+1))*(2*1/R411*1/Q411-1/Q411*1/Q411)))</f>
        <v>0</v>
      </c>
      <c r="Q411">
        <f>IF(LEFT(DM411,1)&lt;&gt;"0",IF(LEFT(DM411,1)="1",3.0,DN411),$D$5+$E$5*(EE411*DX411/($K$5*1000))+$F$5*(EE411*DX411/($K$5*1000))*MAX(MIN(DK411,$J$5),$I$5)*MAX(MIN(DK411,$J$5),$I$5)+$G$5*MAX(MIN(DK411,$J$5),$I$5)*(EE411*DX411/($K$5*1000))+$H$5*(EE411*DX411/($K$5*1000))*(EE411*DX411/($K$5*1000)))</f>
        <v>0</v>
      </c>
      <c r="R411">
        <f>I411*(1000-(1000*0.61365*exp(17.502*V411/(240.97+V411))/(DX411+DY411)+DS411)/2)/(1000*0.61365*exp(17.502*V411/(240.97+V411))/(DX411+DY411)-DS411)</f>
        <v>0</v>
      </c>
      <c r="S411">
        <f>1/((DL411+1)/(P411/1.6)+1/(Q411/1.37)) + DL411/((DL411+1)/(P411/1.6) + DL411/(Q411/1.37))</f>
        <v>0</v>
      </c>
      <c r="T411">
        <f>(DG411*DJ411)</f>
        <v>0</v>
      </c>
      <c r="U411">
        <f>(DZ411+(T411+2*0.95*5.67E-8*(((DZ411+$B$9)+273)^4-(DZ411+273)^4)-44100*I411)/(1.84*29.3*Q411+8*0.95*5.67E-8*(DZ411+273)^3))</f>
        <v>0</v>
      </c>
      <c r="V411">
        <f>($C$9*EA411+$D$9*EB411+$E$9*U411)</f>
        <v>0</v>
      </c>
      <c r="W411">
        <f>0.61365*exp(17.502*V411/(240.97+V411))</f>
        <v>0</v>
      </c>
      <c r="X411">
        <f>(Y411/Z411*100)</f>
        <v>0</v>
      </c>
      <c r="Y411">
        <f>DS411*(DX411+DY411)/1000</f>
        <v>0</v>
      </c>
      <c r="Z411">
        <f>0.61365*exp(17.502*DZ411/(240.97+DZ411))</f>
        <v>0</v>
      </c>
      <c r="AA411">
        <f>(W411-DS411*(DX411+DY411)/1000)</f>
        <v>0</v>
      </c>
      <c r="AB411">
        <f>(-I411*44100)</f>
        <v>0</v>
      </c>
      <c r="AC411">
        <f>2*29.3*Q411*0.92*(DZ411-V411)</f>
        <v>0</v>
      </c>
      <c r="AD411">
        <f>2*0.95*5.67E-8*(((DZ411+$B$9)+273)^4-(V411+273)^4)</f>
        <v>0</v>
      </c>
      <c r="AE411">
        <f>T411+AD411+AB411+AC411</f>
        <v>0</v>
      </c>
      <c r="AF411">
        <f>DW411*AT411*(DR411-DQ411*(1000-AT411*DT411)/(1000-AT411*DS411))/(100*DK411)</f>
        <v>0</v>
      </c>
      <c r="AG411">
        <f>1000*DW411*AT411*(DS411-DT411)/(100*DK411*(1000-AT411*DS411))</f>
        <v>0</v>
      </c>
      <c r="AH411">
        <f>(AI411 - AJ411 - DX411*1E3/(8.314*(DZ411+273.15)) * AL411/DW411 * AK411) * DW411/(100*DK411) * (1000 - DT411)/1000</f>
        <v>0</v>
      </c>
      <c r="AI411">
        <v>324.9870461680169</v>
      </c>
      <c r="AJ411">
        <v>318.6828969696969</v>
      </c>
      <c r="AK411">
        <v>-3.199663866308818</v>
      </c>
      <c r="AL411">
        <v>65.08277901455868</v>
      </c>
      <c r="AM411">
        <f>(AO411 - AN411 + DX411*1E3/(8.314*(DZ411+273.15)) * AQ411/DW411 * AP411) * DW411/(100*DK411) * 1000/(1000 - AO411)</f>
        <v>0</v>
      </c>
      <c r="AN411">
        <v>18.50430480000001</v>
      </c>
      <c r="AO411">
        <v>21.97098545454546</v>
      </c>
      <c r="AP411">
        <v>-7.053222773349745E-06</v>
      </c>
      <c r="AQ411">
        <v>105.27</v>
      </c>
      <c r="AR411">
        <v>0</v>
      </c>
      <c r="AS411">
        <v>0</v>
      </c>
      <c r="AT411">
        <f>IF(AR411*$H$15&gt;=AV411,1.0,(AV411/(AV411-AR411*$H$15)))</f>
        <v>0</v>
      </c>
      <c r="AU411">
        <f>(AT411-1)*100</f>
        <v>0</v>
      </c>
      <c r="AV411">
        <f>MAX(0,($B$15+$C$15*EE411)/(1+$D$15*EE411)*DX411/(DZ411+273)*$E$15)</f>
        <v>0</v>
      </c>
      <c r="AW411" t="s">
        <v>437</v>
      </c>
      <c r="AX411" t="s">
        <v>437</v>
      </c>
      <c r="AY411">
        <v>0</v>
      </c>
      <c r="AZ411">
        <v>0</v>
      </c>
      <c r="BA411">
        <f>1-AY411/AZ411</f>
        <v>0</v>
      </c>
      <c r="BB411">
        <v>0</v>
      </c>
      <c r="BC411" t="s">
        <v>437</v>
      </c>
      <c r="BD411" t="s">
        <v>437</v>
      </c>
      <c r="BE411">
        <v>0</v>
      </c>
      <c r="BF411">
        <v>0</v>
      </c>
      <c r="BG411">
        <f>1-BE411/BF411</f>
        <v>0</v>
      </c>
      <c r="BH411">
        <v>0.5</v>
      </c>
      <c r="BI411">
        <f>DH411</f>
        <v>0</v>
      </c>
      <c r="BJ411">
        <f>K411</f>
        <v>0</v>
      </c>
      <c r="BK411">
        <f>BG411*BH411*BI411</f>
        <v>0</v>
      </c>
      <c r="BL411">
        <f>(BJ411-BB411)/BI411</f>
        <v>0</v>
      </c>
      <c r="BM411">
        <f>(AZ411-BF411)/BF411</f>
        <v>0</v>
      </c>
      <c r="BN411">
        <f>AY411/(BA411+AY411/BF411)</f>
        <v>0</v>
      </c>
      <c r="BO411" t="s">
        <v>437</v>
      </c>
      <c r="BP411">
        <v>0</v>
      </c>
      <c r="BQ411">
        <f>IF(BP411&lt;&gt;0, BP411, BN411)</f>
        <v>0</v>
      </c>
      <c r="BR411">
        <f>1-BQ411/BF411</f>
        <v>0</v>
      </c>
      <c r="BS411">
        <f>(BF411-BE411)/(BF411-BQ411)</f>
        <v>0</v>
      </c>
      <c r="BT411">
        <f>(AZ411-BF411)/(AZ411-BQ411)</f>
        <v>0</v>
      </c>
      <c r="BU411">
        <f>(BF411-BE411)/(BF411-AY411)</f>
        <v>0</v>
      </c>
      <c r="BV411">
        <f>(AZ411-BF411)/(AZ411-AY411)</f>
        <v>0</v>
      </c>
      <c r="BW411">
        <f>(BS411*BQ411/BE411)</f>
        <v>0</v>
      </c>
      <c r="BX411">
        <f>(1-BW411)</f>
        <v>0</v>
      </c>
      <c r="DG411">
        <f>$B$13*EF411+$C$13*EG411+$F$13*ER411*(1-EU411)</f>
        <v>0</v>
      </c>
      <c r="DH411">
        <f>DG411*DI411</f>
        <v>0</v>
      </c>
      <c r="DI411">
        <f>($B$13*$D$11+$C$13*$D$11+$F$13*((FE411+EW411)/MAX(FE411+EW411+FF411, 0.1)*$I$11+FF411/MAX(FE411+EW411+FF411, 0.1)*$J$11))/($B$13+$C$13+$F$13)</f>
        <v>0</v>
      </c>
      <c r="DJ411">
        <f>($B$13*$K$11+$C$13*$K$11+$F$13*((FE411+EW411)/MAX(FE411+EW411+FF411, 0.1)*$P$11+FF411/MAX(FE411+EW411+FF411, 0.1)*$Q$11))/($B$13+$C$13+$F$13)</f>
        <v>0</v>
      </c>
      <c r="DK411">
        <v>4.16</v>
      </c>
      <c r="DL411">
        <v>0.5</v>
      </c>
      <c r="DM411" t="s">
        <v>438</v>
      </c>
      <c r="DN411">
        <v>2</v>
      </c>
      <c r="DO411" t="b">
        <v>1</v>
      </c>
      <c r="DP411">
        <v>1759085694.814285</v>
      </c>
      <c r="DQ411">
        <v>334.479</v>
      </c>
      <c r="DR411">
        <v>334.5169642857142</v>
      </c>
      <c r="DS411">
        <v>21.97637142857142</v>
      </c>
      <c r="DT411">
        <v>18.50166785714286</v>
      </c>
      <c r="DU411">
        <v>335.3970714285714</v>
      </c>
      <c r="DV411">
        <v>21.68504285714285</v>
      </c>
      <c r="DW411">
        <v>499.9958928571428</v>
      </c>
      <c r="DX411">
        <v>90.76988571428571</v>
      </c>
      <c r="DY411">
        <v>0.06608055357142857</v>
      </c>
      <c r="DZ411">
        <v>28.9422</v>
      </c>
      <c r="EA411">
        <v>29.98984642857143</v>
      </c>
      <c r="EB411">
        <v>999.9000000000002</v>
      </c>
      <c r="EC411">
        <v>0</v>
      </c>
      <c r="ED411">
        <v>0</v>
      </c>
      <c r="EE411">
        <v>10003.88214285714</v>
      </c>
      <c r="EF411">
        <v>0</v>
      </c>
      <c r="EG411">
        <v>11.64407142857143</v>
      </c>
      <c r="EH411">
        <v>-0.0380041857142857</v>
      </c>
      <c r="EI411">
        <v>341.9948928571429</v>
      </c>
      <c r="EJ411">
        <v>340.8227857142857</v>
      </c>
      <c r="EK411">
        <v>3.474699285714286</v>
      </c>
      <c r="EL411">
        <v>334.5169642857142</v>
      </c>
      <c r="EM411">
        <v>18.50166785714286</v>
      </c>
      <c r="EN411">
        <v>1.994792142857143</v>
      </c>
      <c r="EO411">
        <v>1.679395357142857</v>
      </c>
      <c r="EP411">
        <v>17.40306785714285</v>
      </c>
      <c r="EQ411">
        <v>14.70726785714286</v>
      </c>
      <c r="ER411">
        <v>2000.008571428571</v>
      </c>
      <c r="ES411">
        <v>0.9799977857142854</v>
      </c>
      <c r="ET411">
        <v>0.02000211785714286</v>
      </c>
      <c r="EU411">
        <v>0</v>
      </c>
      <c r="EV411">
        <v>781.1424285714286</v>
      </c>
      <c r="EW411">
        <v>5.00078</v>
      </c>
      <c r="EX411">
        <v>15007.40357142857</v>
      </c>
      <c r="EY411">
        <v>16379.69642857143</v>
      </c>
      <c r="EZ411">
        <v>38.78982142857143</v>
      </c>
      <c r="FA411">
        <v>39.70274999999999</v>
      </c>
      <c r="FB411">
        <v>39.05557142857143</v>
      </c>
      <c r="FC411">
        <v>39.30996428571429</v>
      </c>
      <c r="FD411">
        <v>39.96167857142856</v>
      </c>
      <c r="FE411">
        <v>1955.099285714286</v>
      </c>
      <c r="FF411">
        <v>39.9</v>
      </c>
      <c r="FG411">
        <v>0</v>
      </c>
      <c r="FH411">
        <v>1759085694.8</v>
      </c>
      <c r="FI411">
        <v>0</v>
      </c>
      <c r="FJ411">
        <v>780.70736</v>
      </c>
      <c r="FK411">
        <v>-51.7806154508057</v>
      </c>
      <c r="FL411">
        <v>-1014.146155426278</v>
      </c>
      <c r="FM411">
        <v>14999.004</v>
      </c>
      <c r="FN411">
        <v>15</v>
      </c>
      <c r="FO411">
        <v>0</v>
      </c>
      <c r="FP411" t="s">
        <v>439</v>
      </c>
      <c r="FQ411">
        <v>1746989605.5</v>
      </c>
      <c r="FR411">
        <v>1746989593.5</v>
      </c>
      <c r="FS411">
        <v>0</v>
      </c>
      <c r="FT411">
        <v>-0.274</v>
      </c>
      <c r="FU411">
        <v>-0.002</v>
      </c>
      <c r="FV411">
        <v>2.549</v>
      </c>
      <c r="FW411">
        <v>0.129</v>
      </c>
      <c r="FX411">
        <v>420</v>
      </c>
      <c r="FY411">
        <v>17</v>
      </c>
      <c r="FZ411">
        <v>0.02</v>
      </c>
      <c r="GA411">
        <v>0.04</v>
      </c>
      <c r="GB411">
        <v>-1.098505655</v>
      </c>
      <c r="GC411">
        <v>17.03919002476549</v>
      </c>
      <c r="GD411">
        <v>1.698503818730344</v>
      </c>
      <c r="GE411">
        <v>0</v>
      </c>
      <c r="GF411">
        <v>783.4379705882353</v>
      </c>
      <c r="GG411">
        <v>-41.79802903836557</v>
      </c>
      <c r="GH411">
        <v>4.163436204452597</v>
      </c>
      <c r="GI411">
        <v>0</v>
      </c>
      <c r="GJ411">
        <v>3.4725475</v>
      </c>
      <c r="GK411">
        <v>0.06764645403376435</v>
      </c>
      <c r="GL411">
        <v>0.008140523247924549</v>
      </c>
      <c r="GM411">
        <v>1</v>
      </c>
      <c r="GN411">
        <v>1</v>
      </c>
      <c r="GO411">
        <v>3</v>
      </c>
      <c r="GP411" t="s">
        <v>455</v>
      </c>
      <c r="GQ411">
        <v>3.10183</v>
      </c>
      <c r="GR411">
        <v>2.72418</v>
      </c>
      <c r="GS411">
        <v>0.06985130000000001</v>
      </c>
      <c r="GT411">
        <v>0.0694437</v>
      </c>
      <c r="GU411">
        <v>0.101624</v>
      </c>
      <c r="GV411">
        <v>0.0913653</v>
      </c>
      <c r="GW411">
        <v>24309.7</v>
      </c>
      <c r="GX411">
        <v>22102.9</v>
      </c>
      <c r="GY411">
        <v>26698.8</v>
      </c>
      <c r="GZ411">
        <v>23973.9</v>
      </c>
      <c r="HA411">
        <v>38375.7</v>
      </c>
      <c r="HB411">
        <v>32204.8</v>
      </c>
      <c r="HC411">
        <v>46621.1</v>
      </c>
      <c r="HD411">
        <v>37932.6</v>
      </c>
      <c r="HE411">
        <v>1.87223</v>
      </c>
      <c r="HF411">
        <v>1.86523</v>
      </c>
      <c r="HG411">
        <v>0.133686</v>
      </c>
      <c r="HH411">
        <v>0</v>
      </c>
      <c r="HI411">
        <v>27.8098</v>
      </c>
      <c r="HJ411">
        <v>999.9</v>
      </c>
      <c r="HK411">
        <v>44</v>
      </c>
      <c r="HL411">
        <v>31.7</v>
      </c>
      <c r="HM411">
        <v>22.7556</v>
      </c>
      <c r="HN411">
        <v>61.1147</v>
      </c>
      <c r="HO411">
        <v>22.1915</v>
      </c>
      <c r="HP411">
        <v>1</v>
      </c>
      <c r="HQ411">
        <v>0.10546</v>
      </c>
      <c r="HR411">
        <v>-0.312745</v>
      </c>
      <c r="HS411">
        <v>20.2806</v>
      </c>
      <c r="HT411">
        <v>5.2122</v>
      </c>
      <c r="HU411">
        <v>11.9793</v>
      </c>
      <c r="HV411">
        <v>4.96355</v>
      </c>
      <c r="HW411">
        <v>3.27443</v>
      </c>
      <c r="HX411">
        <v>9999</v>
      </c>
      <c r="HY411">
        <v>9999</v>
      </c>
      <c r="HZ411">
        <v>9999</v>
      </c>
      <c r="IA411">
        <v>34.5</v>
      </c>
      <c r="IB411">
        <v>1.86397</v>
      </c>
      <c r="IC411">
        <v>1.86015</v>
      </c>
      <c r="ID411">
        <v>1.85838</v>
      </c>
      <c r="IE411">
        <v>1.85976</v>
      </c>
      <c r="IF411">
        <v>1.85989</v>
      </c>
      <c r="IG411">
        <v>1.85837</v>
      </c>
      <c r="IH411">
        <v>1.85745</v>
      </c>
      <c r="II411">
        <v>1.85242</v>
      </c>
      <c r="IJ411">
        <v>0</v>
      </c>
      <c r="IK411">
        <v>0</v>
      </c>
      <c r="IL411">
        <v>0</v>
      </c>
      <c r="IM411">
        <v>0</v>
      </c>
      <c r="IN411" t="s">
        <v>441</v>
      </c>
      <c r="IO411" t="s">
        <v>442</v>
      </c>
      <c r="IP411" t="s">
        <v>443</v>
      </c>
      <c r="IQ411" t="s">
        <v>443</v>
      </c>
      <c r="IR411" t="s">
        <v>443</v>
      </c>
      <c r="IS411" t="s">
        <v>443</v>
      </c>
      <c r="IT411">
        <v>0</v>
      </c>
      <c r="IU411">
        <v>100</v>
      </c>
      <c r="IV411">
        <v>100</v>
      </c>
      <c r="IW411">
        <v>-0.922</v>
      </c>
      <c r="IX411">
        <v>0.2912</v>
      </c>
      <c r="IY411">
        <v>-0.819046093373875</v>
      </c>
      <c r="IZ411">
        <v>-0.0008311593448893811</v>
      </c>
      <c r="JA411">
        <v>1.768286430498992E-06</v>
      </c>
      <c r="JB411">
        <v>-5.176383660599935E-10</v>
      </c>
      <c r="JC411">
        <v>0.01793090377665582</v>
      </c>
      <c r="JD411">
        <v>0.002652576625932546</v>
      </c>
      <c r="JE411">
        <v>0.0004569377311329863</v>
      </c>
      <c r="JF411">
        <v>1.003524486243527E-07</v>
      </c>
      <c r="JG411">
        <v>2</v>
      </c>
      <c r="JH411">
        <v>1975</v>
      </c>
      <c r="JI411">
        <v>1</v>
      </c>
      <c r="JJ411">
        <v>26</v>
      </c>
      <c r="JK411">
        <v>201601.6</v>
      </c>
      <c r="JL411">
        <v>201601.8</v>
      </c>
      <c r="JM411">
        <v>0.83374</v>
      </c>
      <c r="JN411">
        <v>2.63672</v>
      </c>
      <c r="JO411">
        <v>1.49658</v>
      </c>
      <c r="JP411">
        <v>2.34497</v>
      </c>
      <c r="JQ411">
        <v>1.54907</v>
      </c>
      <c r="JR411">
        <v>2.41455</v>
      </c>
      <c r="JS411">
        <v>36.2694</v>
      </c>
      <c r="JT411">
        <v>24.1751</v>
      </c>
      <c r="JU411">
        <v>18</v>
      </c>
      <c r="JV411">
        <v>482.888</v>
      </c>
      <c r="JW411">
        <v>493.332</v>
      </c>
      <c r="JX411">
        <v>27.7327</v>
      </c>
      <c r="JY411">
        <v>28.6764</v>
      </c>
      <c r="JZ411">
        <v>29.9999</v>
      </c>
      <c r="KA411">
        <v>28.9506</v>
      </c>
      <c r="KB411">
        <v>28.9625</v>
      </c>
      <c r="KC411">
        <v>16.7149</v>
      </c>
      <c r="KD411">
        <v>19.1406</v>
      </c>
      <c r="KE411">
        <v>74.9579</v>
      </c>
      <c r="KF411">
        <v>27.7366</v>
      </c>
      <c r="KG411">
        <v>286.349</v>
      </c>
      <c r="KH411">
        <v>18.5678</v>
      </c>
      <c r="KI411">
        <v>101.934</v>
      </c>
      <c r="KJ411">
        <v>91.47620000000001</v>
      </c>
    </row>
    <row r="412" spans="1:296">
      <c r="A412">
        <v>394</v>
      </c>
      <c r="B412">
        <v>1759085707.6</v>
      </c>
      <c r="C412">
        <v>12624.5</v>
      </c>
      <c r="D412" t="s">
        <v>1235</v>
      </c>
      <c r="E412" t="s">
        <v>1236</v>
      </c>
      <c r="F412">
        <v>5</v>
      </c>
      <c r="G412" t="s">
        <v>1218</v>
      </c>
      <c r="H412">
        <v>1759085700.1</v>
      </c>
      <c r="I412">
        <f>(J412)/1000</f>
        <v>0</v>
      </c>
      <c r="J412">
        <f>IF(DO412, AM412, AG412)</f>
        <v>0</v>
      </c>
      <c r="K412">
        <f>IF(DO412, AH412, AF412)</f>
        <v>0</v>
      </c>
      <c r="L412">
        <f>DQ412 - IF(AT412&gt;1, K412*DK412*100.0/(AV412), 0)</f>
        <v>0</v>
      </c>
      <c r="M412">
        <f>((S412-I412/2)*L412-K412)/(S412+I412/2)</f>
        <v>0</v>
      </c>
      <c r="N412">
        <f>M412*(DX412+DY412)/1000.0</f>
        <v>0</v>
      </c>
      <c r="O412">
        <f>(DQ412 - IF(AT412&gt;1, K412*DK412*100.0/(AV412), 0))*(DX412+DY412)/1000.0</f>
        <v>0</v>
      </c>
      <c r="P412">
        <f>2.0/((1/R412-1/Q412)+SIGN(R412)*SQRT((1/R412-1/Q412)*(1/R412-1/Q412) + 4*DL412/((DL412+1)*(DL412+1))*(2*1/R412*1/Q412-1/Q412*1/Q412)))</f>
        <v>0</v>
      </c>
      <c r="Q412">
        <f>IF(LEFT(DM412,1)&lt;&gt;"0",IF(LEFT(DM412,1)="1",3.0,DN412),$D$5+$E$5*(EE412*DX412/($K$5*1000))+$F$5*(EE412*DX412/($K$5*1000))*MAX(MIN(DK412,$J$5),$I$5)*MAX(MIN(DK412,$J$5),$I$5)+$G$5*MAX(MIN(DK412,$J$5),$I$5)*(EE412*DX412/($K$5*1000))+$H$5*(EE412*DX412/($K$5*1000))*(EE412*DX412/($K$5*1000)))</f>
        <v>0</v>
      </c>
      <c r="R412">
        <f>I412*(1000-(1000*0.61365*exp(17.502*V412/(240.97+V412))/(DX412+DY412)+DS412)/2)/(1000*0.61365*exp(17.502*V412/(240.97+V412))/(DX412+DY412)-DS412)</f>
        <v>0</v>
      </c>
      <c r="S412">
        <f>1/((DL412+1)/(P412/1.6)+1/(Q412/1.37)) + DL412/((DL412+1)/(P412/1.6) + DL412/(Q412/1.37))</f>
        <v>0</v>
      </c>
      <c r="T412">
        <f>(DG412*DJ412)</f>
        <v>0</v>
      </c>
      <c r="U412">
        <f>(DZ412+(T412+2*0.95*5.67E-8*(((DZ412+$B$9)+273)^4-(DZ412+273)^4)-44100*I412)/(1.84*29.3*Q412+8*0.95*5.67E-8*(DZ412+273)^3))</f>
        <v>0</v>
      </c>
      <c r="V412">
        <f>($C$9*EA412+$D$9*EB412+$E$9*U412)</f>
        <v>0</v>
      </c>
      <c r="W412">
        <f>0.61365*exp(17.502*V412/(240.97+V412))</f>
        <v>0</v>
      </c>
      <c r="X412">
        <f>(Y412/Z412*100)</f>
        <v>0</v>
      </c>
      <c r="Y412">
        <f>DS412*(DX412+DY412)/1000</f>
        <v>0</v>
      </c>
      <c r="Z412">
        <f>0.61365*exp(17.502*DZ412/(240.97+DZ412))</f>
        <v>0</v>
      </c>
      <c r="AA412">
        <f>(W412-DS412*(DX412+DY412)/1000)</f>
        <v>0</v>
      </c>
      <c r="AB412">
        <f>(-I412*44100)</f>
        <v>0</v>
      </c>
      <c r="AC412">
        <f>2*29.3*Q412*0.92*(DZ412-V412)</f>
        <v>0</v>
      </c>
      <c r="AD412">
        <f>2*0.95*5.67E-8*(((DZ412+$B$9)+273)^4-(V412+273)^4)</f>
        <v>0</v>
      </c>
      <c r="AE412">
        <f>T412+AD412+AB412+AC412</f>
        <v>0</v>
      </c>
      <c r="AF412">
        <f>DW412*AT412*(DR412-DQ412*(1000-AT412*DT412)/(1000-AT412*DS412))/(100*DK412)</f>
        <v>0</v>
      </c>
      <c r="AG412">
        <f>1000*DW412*AT412*(DS412-DT412)/(100*DK412*(1000-AT412*DS412))</f>
        <v>0</v>
      </c>
      <c r="AH412">
        <f>(AI412 - AJ412 - DX412*1E3/(8.314*(DZ412+273.15)) * AL412/DW412 * AK412) * DW412/(100*DK412) * (1000 - DT412)/1000</f>
        <v>0</v>
      </c>
      <c r="AI412">
        <v>308.1234866980371</v>
      </c>
      <c r="AJ412">
        <v>302.5803333333333</v>
      </c>
      <c r="AK412">
        <v>-3.218277743342377</v>
      </c>
      <c r="AL412">
        <v>65.08277901455868</v>
      </c>
      <c r="AM412">
        <f>(AO412 - AN412 + DX412*1E3/(8.314*(DZ412+273.15)) * AQ412/DW412 * AP412) * DW412/(100*DK412) * 1000/(1000 - AO412)</f>
        <v>0</v>
      </c>
      <c r="AN412">
        <v>18.57783951999999</v>
      </c>
      <c r="AO412">
        <v>21.99494363636363</v>
      </c>
      <c r="AP412">
        <v>0.00663596536796371</v>
      </c>
      <c r="AQ412">
        <v>105.27</v>
      </c>
      <c r="AR412">
        <v>0</v>
      </c>
      <c r="AS412">
        <v>0</v>
      </c>
      <c r="AT412">
        <f>IF(AR412*$H$15&gt;=AV412,1.0,(AV412/(AV412-AR412*$H$15)))</f>
        <v>0</v>
      </c>
      <c r="AU412">
        <f>(AT412-1)*100</f>
        <v>0</v>
      </c>
      <c r="AV412">
        <f>MAX(0,($B$15+$C$15*EE412)/(1+$D$15*EE412)*DX412/(DZ412+273)*$E$15)</f>
        <v>0</v>
      </c>
      <c r="AW412" t="s">
        <v>437</v>
      </c>
      <c r="AX412" t="s">
        <v>437</v>
      </c>
      <c r="AY412">
        <v>0</v>
      </c>
      <c r="AZ412">
        <v>0</v>
      </c>
      <c r="BA412">
        <f>1-AY412/AZ412</f>
        <v>0</v>
      </c>
      <c r="BB412">
        <v>0</v>
      </c>
      <c r="BC412" t="s">
        <v>437</v>
      </c>
      <c r="BD412" t="s">
        <v>437</v>
      </c>
      <c r="BE412">
        <v>0</v>
      </c>
      <c r="BF412">
        <v>0</v>
      </c>
      <c r="BG412">
        <f>1-BE412/BF412</f>
        <v>0</v>
      </c>
      <c r="BH412">
        <v>0.5</v>
      </c>
      <c r="BI412">
        <f>DH412</f>
        <v>0</v>
      </c>
      <c r="BJ412">
        <f>K412</f>
        <v>0</v>
      </c>
      <c r="BK412">
        <f>BG412*BH412*BI412</f>
        <v>0</v>
      </c>
      <c r="BL412">
        <f>(BJ412-BB412)/BI412</f>
        <v>0</v>
      </c>
      <c r="BM412">
        <f>(AZ412-BF412)/BF412</f>
        <v>0</v>
      </c>
      <c r="BN412">
        <f>AY412/(BA412+AY412/BF412)</f>
        <v>0</v>
      </c>
      <c r="BO412" t="s">
        <v>437</v>
      </c>
      <c r="BP412">
        <v>0</v>
      </c>
      <c r="BQ412">
        <f>IF(BP412&lt;&gt;0, BP412, BN412)</f>
        <v>0</v>
      </c>
      <c r="BR412">
        <f>1-BQ412/BF412</f>
        <v>0</v>
      </c>
      <c r="BS412">
        <f>(BF412-BE412)/(BF412-BQ412)</f>
        <v>0</v>
      </c>
      <c r="BT412">
        <f>(AZ412-BF412)/(AZ412-BQ412)</f>
        <v>0</v>
      </c>
      <c r="BU412">
        <f>(BF412-BE412)/(BF412-AY412)</f>
        <v>0</v>
      </c>
      <c r="BV412">
        <f>(AZ412-BF412)/(AZ412-AY412)</f>
        <v>0</v>
      </c>
      <c r="BW412">
        <f>(BS412*BQ412/BE412)</f>
        <v>0</v>
      </c>
      <c r="BX412">
        <f>(1-BW412)</f>
        <v>0</v>
      </c>
      <c r="DG412">
        <f>$B$13*EF412+$C$13*EG412+$F$13*ER412*(1-EU412)</f>
        <v>0</v>
      </c>
      <c r="DH412">
        <f>DG412*DI412</f>
        <v>0</v>
      </c>
      <c r="DI412">
        <f>($B$13*$D$11+$C$13*$D$11+$F$13*((FE412+EW412)/MAX(FE412+EW412+FF412, 0.1)*$I$11+FF412/MAX(FE412+EW412+FF412, 0.1)*$J$11))/($B$13+$C$13+$F$13)</f>
        <v>0</v>
      </c>
      <c r="DJ412">
        <f>($B$13*$K$11+$C$13*$K$11+$F$13*((FE412+EW412)/MAX(FE412+EW412+FF412, 0.1)*$P$11+FF412/MAX(FE412+EW412+FF412, 0.1)*$Q$11))/($B$13+$C$13+$F$13)</f>
        <v>0</v>
      </c>
      <c r="DK412">
        <v>4.16</v>
      </c>
      <c r="DL412">
        <v>0.5</v>
      </c>
      <c r="DM412" t="s">
        <v>438</v>
      </c>
      <c r="DN412">
        <v>2</v>
      </c>
      <c r="DO412" t="b">
        <v>1</v>
      </c>
      <c r="DP412">
        <v>1759085700.1</v>
      </c>
      <c r="DQ412">
        <v>317.9438148148148</v>
      </c>
      <c r="DR412">
        <v>317.0191851851852</v>
      </c>
      <c r="DS412">
        <v>21.97726666666667</v>
      </c>
      <c r="DT412">
        <v>18.52321111111111</v>
      </c>
      <c r="DU412">
        <v>318.8645185185185</v>
      </c>
      <c r="DV412">
        <v>21.68592592592593</v>
      </c>
      <c r="DW412">
        <v>499.936888888889</v>
      </c>
      <c r="DX412">
        <v>90.7686888888889</v>
      </c>
      <c r="DY412">
        <v>0.06631033703703702</v>
      </c>
      <c r="DZ412">
        <v>28.94153333333334</v>
      </c>
      <c r="EA412">
        <v>29.98835555555555</v>
      </c>
      <c r="EB412">
        <v>999.9000000000001</v>
      </c>
      <c r="EC412">
        <v>0</v>
      </c>
      <c r="ED412">
        <v>0</v>
      </c>
      <c r="EE412">
        <v>9994.978518518517</v>
      </c>
      <c r="EF412">
        <v>0</v>
      </c>
      <c r="EG412">
        <v>11.65484814814815</v>
      </c>
      <c r="EH412">
        <v>0.9246496962962963</v>
      </c>
      <c r="EI412">
        <v>325.0883703703703</v>
      </c>
      <c r="EJ412">
        <v>323.0016296296296</v>
      </c>
      <c r="EK412">
        <v>3.454061481481482</v>
      </c>
      <c r="EL412">
        <v>317.0191851851852</v>
      </c>
      <c r="EM412">
        <v>18.52321111111111</v>
      </c>
      <c r="EN412">
        <v>1.994848148148148</v>
      </c>
      <c r="EO412">
        <v>1.681328888888889</v>
      </c>
      <c r="EP412">
        <v>17.40351111111111</v>
      </c>
      <c r="EQ412">
        <v>14.72507777777778</v>
      </c>
      <c r="ER412">
        <v>1999.99</v>
      </c>
      <c r="ES412">
        <v>0.9799977777777775</v>
      </c>
      <c r="ET412">
        <v>0.02000212592592593</v>
      </c>
      <c r="EU412">
        <v>0</v>
      </c>
      <c r="EV412">
        <v>776.0124814814815</v>
      </c>
      <c r="EW412">
        <v>5.00078</v>
      </c>
      <c r="EX412">
        <v>14908.23703703704</v>
      </c>
      <c r="EY412">
        <v>16379.55555555555</v>
      </c>
      <c r="EZ412">
        <v>38.796</v>
      </c>
      <c r="FA412">
        <v>39.69633333333333</v>
      </c>
      <c r="FB412">
        <v>39.06455555555555</v>
      </c>
      <c r="FC412">
        <v>39.30751851851851</v>
      </c>
      <c r="FD412">
        <v>39.95566666666667</v>
      </c>
      <c r="FE412">
        <v>1955.084074074074</v>
      </c>
      <c r="FF412">
        <v>39.9</v>
      </c>
      <c r="FG412">
        <v>0</v>
      </c>
      <c r="FH412">
        <v>1759085699.6</v>
      </c>
      <c r="FI412">
        <v>0</v>
      </c>
      <c r="FJ412">
        <v>775.971</v>
      </c>
      <c r="FK412">
        <v>-67.16646163823295</v>
      </c>
      <c r="FL412">
        <v>-1279.830771161408</v>
      </c>
      <c r="FM412">
        <v>14907.24</v>
      </c>
      <c r="FN412">
        <v>15</v>
      </c>
      <c r="FO412">
        <v>0</v>
      </c>
      <c r="FP412" t="s">
        <v>439</v>
      </c>
      <c r="FQ412">
        <v>1746989605.5</v>
      </c>
      <c r="FR412">
        <v>1746989593.5</v>
      </c>
      <c r="FS412">
        <v>0</v>
      </c>
      <c r="FT412">
        <v>-0.274</v>
      </c>
      <c r="FU412">
        <v>-0.002</v>
      </c>
      <c r="FV412">
        <v>2.549</v>
      </c>
      <c r="FW412">
        <v>0.129</v>
      </c>
      <c r="FX412">
        <v>420</v>
      </c>
      <c r="FY412">
        <v>17</v>
      </c>
      <c r="FZ412">
        <v>0.02</v>
      </c>
      <c r="GA412">
        <v>0.04</v>
      </c>
      <c r="GB412">
        <v>0.2392891170731707</v>
      </c>
      <c r="GC412">
        <v>11.45473648850174</v>
      </c>
      <c r="GD412">
        <v>1.149723433914792</v>
      </c>
      <c r="GE412">
        <v>0</v>
      </c>
      <c r="GF412">
        <v>778.9472647058823</v>
      </c>
      <c r="GG412">
        <v>-57.050985488407</v>
      </c>
      <c r="GH412">
        <v>5.656591466436839</v>
      </c>
      <c r="GI412">
        <v>0</v>
      </c>
      <c r="GJ412">
        <v>3.46127512195122</v>
      </c>
      <c r="GK412">
        <v>-0.1917932404181169</v>
      </c>
      <c r="GL412">
        <v>0.02652325653422387</v>
      </c>
      <c r="GM412">
        <v>0</v>
      </c>
      <c r="GN412">
        <v>0</v>
      </c>
      <c r="GO412">
        <v>3</v>
      </c>
      <c r="GP412" t="s">
        <v>458</v>
      </c>
      <c r="GQ412">
        <v>3.10159</v>
      </c>
      <c r="GR412">
        <v>2.72466</v>
      </c>
      <c r="GS412">
        <v>0.0669815</v>
      </c>
      <c r="GT412">
        <v>0.0664087</v>
      </c>
      <c r="GU412">
        <v>0.101707</v>
      </c>
      <c r="GV412">
        <v>0.09150419999999999</v>
      </c>
      <c r="GW412">
        <v>24384.9</v>
      </c>
      <c r="GX412">
        <v>22175</v>
      </c>
      <c r="GY412">
        <v>26698.9</v>
      </c>
      <c r="GZ412">
        <v>23974</v>
      </c>
      <c r="HA412">
        <v>38371.8</v>
      </c>
      <c r="HB412">
        <v>32199.7</v>
      </c>
      <c r="HC412">
        <v>46621.1</v>
      </c>
      <c r="HD412">
        <v>37932.8</v>
      </c>
      <c r="HE412">
        <v>1.87143</v>
      </c>
      <c r="HF412">
        <v>1.8655</v>
      </c>
      <c r="HG412">
        <v>0.134166</v>
      </c>
      <c r="HH412">
        <v>0</v>
      </c>
      <c r="HI412">
        <v>27.8089</v>
      </c>
      <c r="HJ412">
        <v>999.9</v>
      </c>
      <c r="HK412">
        <v>44</v>
      </c>
      <c r="HL412">
        <v>31.7</v>
      </c>
      <c r="HM412">
        <v>22.756</v>
      </c>
      <c r="HN412">
        <v>61.1547</v>
      </c>
      <c r="HO412">
        <v>22.3758</v>
      </c>
      <c r="HP412">
        <v>1</v>
      </c>
      <c r="HQ412">
        <v>0.105239</v>
      </c>
      <c r="HR412">
        <v>-0.323197</v>
      </c>
      <c r="HS412">
        <v>20.2806</v>
      </c>
      <c r="HT412">
        <v>5.21235</v>
      </c>
      <c r="HU412">
        <v>11.9794</v>
      </c>
      <c r="HV412">
        <v>4.96365</v>
      </c>
      <c r="HW412">
        <v>3.27445</v>
      </c>
      <c r="HX412">
        <v>9999</v>
      </c>
      <c r="HY412">
        <v>9999</v>
      </c>
      <c r="HZ412">
        <v>9999</v>
      </c>
      <c r="IA412">
        <v>34.5</v>
      </c>
      <c r="IB412">
        <v>1.86399</v>
      </c>
      <c r="IC412">
        <v>1.86014</v>
      </c>
      <c r="ID412">
        <v>1.8584</v>
      </c>
      <c r="IE412">
        <v>1.85976</v>
      </c>
      <c r="IF412">
        <v>1.85989</v>
      </c>
      <c r="IG412">
        <v>1.85837</v>
      </c>
      <c r="IH412">
        <v>1.85745</v>
      </c>
      <c r="II412">
        <v>1.85242</v>
      </c>
      <c r="IJ412">
        <v>0</v>
      </c>
      <c r="IK412">
        <v>0</v>
      </c>
      <c r="IL412">
        <v>0</v>
      </c>
      <c r="IM412">
        <v>0</v>
      </c>
      <c r="IN412" t="s">
        <v>441</v>
      </c>
      <c r="IO412" t="s">
        <v>442</v>
      </c>
      <c r="IP412" t="s">
        <v>443</v>
      </c>
      <c r="IQ412" t="s">
        <v>443</v>
      </c>
      <c r="IR412" t="s">
        <v>443</v>
      </c>
      <c r="IS412" t="s">
        <v>443</v>
      </c>
      <c r="IT412">
        <v>0</v>
      </c>
      <c r="IU412">
        <v>100</v>
      </c>
      <c r="IV412">
        <v>100</v>
      </c>
      <c r="IW412">
        <v>-0.923</v>
      </c>
      <c r="IX412">
        <v>0.2918</v>
      </c>
      <c r="IY412">
        <v>-0.819046093373875</v>
      </c>
      <c r="IZ412">
        <v>-0.0008311593448893811</v>
      </c>
      <c r="JA412">
        <v>1.768286430498992E-06</v>
      </c>
      <c r="JB412">
        <v>-5.176383660599935E-10</v>
      </c>
      <c r="JC412">
        <v>0.01793090377665582</v>
      </c>
      <c r="JD412">
        <v>0.002652576625932546</v>
      </c>
      <c r="JE412">
        <v>0.0004569377311329863</v>
      </c>
      <c r="JF412">
        <v>1.003524486243527E-07</v>
      </c>
      <c r="JG412">
        <v>2</v>
      </c>
      <c r="JH412">
        <v>1975</v>
      </c>
      <c r="JI412">
        <v>1</v>
      </c>
      <c r="JJ412">
        <v>26</v>
      </c>
      <c r="JK412">
        <v>201601.7</v>
      </c>
      <c r="JL412">
        <v>201601.9</v>
      </c>
      <c r="JM412">
        <v>0.793457</v>
      </c>
      <c r="JN412">
        <v>2.62817</v>
      </c>
      <c r="JO412">
        <v>1.49658</v>
      </c>
      <c r="JP412">
        <v>2.34497</v>
      </c>
      <c r="JQ412">
        <v>1.54907</v>
      </c>
      <c r="JR412">
        <v>2.46704</v>
      </c>
      <c r="JS412">
        <v>36.2694</v>
      </c>
      <c r="JT412">
        <v>24.1751</v>
      </c>
      <c r="JU412">
        <v>18</v>
      </c>
      <c r="JV412">
        <v>482.403</v>
      </c>
      <c r="JW412">
        <v>493.493</v>
      </c>
      <c r="JX412">
        <v>27.7426</v>
      </c>
      <c r="JY412">
        <v>28.674</v>
      </c>
      <c r="JZ412">
        <v>29.9998</v>
      </c>
      <c r="KA412">
        <v>28.9481</v>
      </c>
      <c r="KB412">
        <v>28.9601</v>
      </c>
      <c r="KC412">
        <v>15.9091</v>
      </c>
      <c r="KD412">
        <v>19.1406</v>
      </c>
      <c r="KE412">
        <v>74.9579</v>
      </c>
      <c r="KF412">
        <v>27.7453</v>
      </c>
      <c r="KG412">
        <v>266.31</v>
      </c>
      <c r="KH412">
        <v>18.5678</v>
      </c>
      <c r="KI412">
        <v>101.934</v>
      </c>
      <c r="KJ412">
        <v>91.4766</v>
      </c>
    </row>
    <row r="413" spans="1:296">
      <c r="A413">
        <v>395</v>
      </c>
      <c r="B413">
        <v>1759085712.6</v>
      </c>
      <c r="C413">
        <v>12629.5</v>
      </c>
      <c r="D413" t="s">
        <v>1237</v>
      </c>
      <c r="E413" t="s">
        <v>1238</v>
      </c>
      <c r="F413">
        <v>5</v>
      </c>
      <c r="G413" t="s">
        <v>1218</v>
      </c>
      <c r="H413">
        <v>1759085704.814285</v>
      </c>
      <c r="I413">
        <f>(J413)/1000</f>
        <v>0</v>
      </c>
      <c r="J413">
        <f>IF(DO413, AM413, AG413)</f>
        <v>0</v>
      </c>
      <c r="K413">
        <f>IF(DO413, AH413, AF413)</f>
        <v>0</v>
      </c>
      <c r="L413">
        <f>DQ413 - IF(AT413&gt;1, K413*DK413*100.0/(AV413), 0)</f>
        <v>0</v>
      </c>
      <c r="M413">
        <f>((S413-I413/2)*L413-K413)/(S413+I413/2)</f>
        <v>0</v>
      </c>
      <c r="N413">
        <f>M413*(DX413+DY413)/1000.0</f>
        <v>0</v>
      </c>
      <c r="O413">
        <f>(DQ413 - IF(AT413&gt;1, K413*DK413*100.0/(AV413), 0))*(DX413+DY413)/1000.0</f>
        <v>0</v>
      </c>
      <c r="P413">
        <f>2.0/((1/R413-1/Q413)+SIGN(R413)*SQRT((1/R413-1/Q413)*(1/R413-1/Q413) + 4*DL413/((DL413+1)*(DL413+1))*(2*1/R413*1/Q413-1/Q413*1/Q413)))</f>
        <v>0</v>
      </c>
      <c r="Q413">
        <f>IF(LEFT(DM413,1)&lt;&gt;"0",IF(LEFT(DM413,1)="1",3.0,DN413),$D$5+$E$5*(EE413*DX413/($K$5*1000))+$F$5*(EE413*DX413/($K$5*1000))*MAX(MIN(DK413,$J$5),$I$5)*MAX(MIN(DK413,$J$5),$I$5)+$G$5*MAX(MIN(DK413,$J$5),$I$5)*(EE413*DX413/($K$5*1000))+$H$5*(EE413*DX413/($K$5*1000))*(EE413*DX413/($K$5*1000)))</f>
        <v>0</v>
      </c>
      <c r="R413">
        <f>I413*(1000-(1000*0.61365*exp(17.502*V413/(240.97+V413))/(DX413+DY413)+DS413)/2)/(1000*0.61365*exp(17.502*V413/(240.97+V413))/(DX413+DY413)-DS413)</f>
        <v>0</v>
      </c>
      <c r="S413">
        <f>1/((DL413+1)/(P413/1.6)+1/(Q413/1.37)) + DL413/((DL413+1)/(P413/1.6) + DL413/(Q413/1.37))</f>
        <v>0</v>
      </c>
      <c r="T413">
        <f>(DG413*DJ413)</f>
        <v>0</v>
      </c>
      <c r="U413">
        <f>(DZ413+(T413+2*0.95*5.67E-8*(((DZ413+$B$9)+273)^4-(DZ413+273)^4)-44100*I413)/(1.84*29.3*Q413+8*0.95*5.67E-8*(DZ413+273)^3))</f>
        <v>0</v>
      </c>
      <c r="V413">
        <f>($C$9*EA413+$D$9*EB413+$E$9*U413)</f>
        <v>0</v>
      </c>
      <c r="W413">
        <f>0.61365*exp(17.502*V413/(240.97+V413))</f>
        <v>0</v>
      </c>
      <c r="X413">
        <f>(Y413/Z413*100)</f>
        <v>0</v>
      </c>
      <c r="Y413">
        <f>DS413*(DX413+DY413)/1000</f>
        <v>0</v>
      </c>
      <c r="Z413">
        <f>0.61365*exp(17.502*DZ413/(240.97+DZ413))</f>
        <v>0</v>
      </c>
      <c r="AA413">
        <f>(W413-DS413*(DX413+DY413)/1000)</f>
        <v>0</v>
      </c>
      <c r="AB413">
        <f>(-I413*44100)</f>
        <v>0</v>
      </c>
      <c r="AC413">
        <f>2*29.3*Q413*0.92*(DZ413-V413)</f>
        <v>0</v>
      </c>
      <c r="AD413">
        <f>2*0.95*5.67E-8*(((DZ413+$B$9)+273)^4-(V413+273)^4)</f>
        <v>0</v>
      </c>
      <c r="AE413">
        <f>T413+AD413+AB413+AC413</f>
        <v>0</v>
      </c>
      <c r="AF413">
        <f>DW413*AT413*(DR413-DQ413*(1000-AT413*DT413)/(1000-AT413*DS413))/(100*DK413)</f>
        <v>0</v>
      </c>
      <c r="AG413">
        <f>1000*DW413*AT413*(DS413-DT413)/(100*DK413*(1000-AT413*DS413))</f>
        <v>0</v>
      </c>
      <c r="AH413">
        <f>(AI413 - AJ413 - DX413*1E3/(8.314*(DZ413+273.15)) * AL413/DW413 * AK413) * DW413/(100*DK413) * (1000 - DT413)/1000</f>
        <v>0</v>
      </c>
      <c r="AI413">
        <v>291.1440094995378</v>
      </c>
      <c r="AJ413">
        <v>286.4237393939393</v>
      </c>
      <c r="AK413">
        <v>-3.228486971357752</v>
      </c>
      <c r="AL413">
        <v>65.08277901455868</v>
      </c>
      <c r="AM413">
        <f>(AO413 - AN413 + DX413*1E3/(8.314*(DZ413+273.15)) * AQ413/DW413 * AP413) * DW413/(100*DK413) * 1000/(1000 - AO413)</f>
        <v>0</v>
      </c>
      <c r="AN413">
        <v>18.57309719999999</v>
      </c>
      <c r="AO413">
        <v>22.01518181818182</v>
      </c>
      <c r="AP413">
        <v>0.001476183549782812</v>
      </c>
      <c r="AQ413">
        <v>105.27</v>
      </c>
      <c r="AR413">
        <v>0</v>
      </c>
      <c r="AS413">
        <v>0</v>
      </c>
      <c r="AT413">
        <f>IF(AR413*$H$15&gt;=AV413,1.0,(AV413/(AV413-AR413*$H$15)))</f>
        <v>0</v>
      </c>
      <c r="AU413">
        <f>(AT413-1)*100</f>
        <v>0</v>
      </c>
      <c r="AV413">
        <f>MAX(0,($B$15+$C$15*EE413)/(1+$D$15*EE413)*DX413/(DZ413+273)*$E$15)</f>
        <v>0</v>
      </c>
      <c r="AW413" t="s">
        <v>437</v>
      </c>
      <c r="AX413" t="s">
        <v>437</v>
      </c>
      <c r="AY413">
        <v>0</v>
      </c>
      <c r="AZ413">
        <v>0</v>
      </c>
      <c r="BA413">
        <f>1-AY413/AZ413</f>
        <v>0</v>
      </c>
      <c r="BB413">
        <v>0</v>
      </c>
      <c r="BC413" t="s">
        <v>437</v>
      </c>
      <c r="BD413" t="s">
        <v>437</v>
      </c>
      <c r="BE413">
        <v>0</v>
      </c>
      <c r="BF413">
        <v>0</v>
      </c>
      <c r="BG413">
        <f>1-BE413/BF413</f>
        <v>0</v>
      </c>
      <c r="BH413">
        <v>0.5</v>
      </c>
      <c r="BI413">
        <f>DH413</f>
        <v>0</v>
      </c>
      <c r="BJ413">
        <f>K413</f>
        <v>0</v>
      </c>
      <c r="BK413">
        <f>BG413*BH413*BI413</f>
        <v>0</v>
      </c>
      <c r="BL413">
        <f>(BJ413-BB413)/BI413</f>
        <v>0</v>
      </c>
      <c r="BM413">
        <f>(AZ413-BF413)/BF413</f>
        <v>0</v>
      </c>
      <c r="BN413">
        <f>AY413/(BA413+AY413/BF413)</f>
        <v>0</v>
      </c>
      <c r="BO413" t="s">
        <v>437</v>
      </c>
      <c r="BP413">
        <v>0</v>
      </c>
      <c r="BQ413">
        <f>IF(BP413&lt;&gt;0, BP413, BN413)</f>
        <v>0</v>
      </c>
      <c r="BR413">
        <f>1-BQ413/BF413</f>
        <v>0</v>
      </c>
      <c r="BS413">
        <f>(BF413-BE413)/(BF413-BQ413)</f>
        <v>0</v>
      </c>
      <c r="BT413">
        <f>(AZ413-BF413)/(AZ413-BQ413)</f>
        <v>0</v>
      </c>
      <c r="BU413">
        <f>(BF413-BE413)/(BF413-AY413)</f>
        <v>0</v>
      </c>
      <c r="BV413">
        <f>(AZ413-BF413)/(AZ413-AY413)</f>
        <v>0</v>
      </c>
      <c r="BW413">
        <f>(BS413*BQ413/BE413)</f>
        <v>0</v>
      </c>
      <c r="BX413">
        <f>(1-BW413)</f>
        <v>0</v>
      </c>
      <c r="DG413">
        <f>$B$13*EF413+$C$13*EG413+$F$13*ER413*(1-EU413)</f>
        <v>0</v>
      </c>
      <c r="DH413">
        <f>DG413*DI413</f>
        <v>0</v>
      </c>
      <c r="DI413">
        <f>($B$13*$D$11+$C$13*$D$11+$F$13*((FE413+EW413)/MAX(FE413+EW413+FF413, 0.1)*$I$11+FF413/MAX(FE413+EW413+FF413, 0.1)*$J$11))/($B$13+$C$13+$F$13)</f>
        <v>0</v>
      </c>
      <c r="DJ413">
        <f>($B$13*$K$11+$C$13*$K$11+$F$13*((FE413+EW413)/MAX(FE413+EW413+FF413, 0.1)*$P$11+FF413/MAX(FE413+EW413+FF413, 0.1)*$Q$11))/($B$13+$C$13+$F$13)</f>
        <v>0</v>
      </c>
      <c r="DK413">
        <v>4.16</v>
      </c>
      <c r="DL413">
        <v>0.5</v>
      </c>
      <c r="DM413" t="s">
        <v>438</v>
      </c>
      <c r="DN413">
        <v>2</v>
      </c>
      <c r="DO413" t="b">
        <v>1</v>
      </c>
      <c r="DP413">
        <v>1759085704.814285</v>
      </c>
      <c r="DQ413">
        <v>303.0945714285714</v>
      </c>
      <c r="DR413">
        <v>301.4027142857143</v>
      </c>
      <c r="DS413">
        <v>21.98691071428572</v>
      </c>
      <c r="DT413">
        <v>18.546775</v>
      </c>
      <c r="DU413">
        <v>304.0170357142857</v>
      </c>
      <c r="DV413">
        <v>21.69534642857143</v>
      </c>
      <c r="DW413">
        <v>499.9743571428571</v>
      </c>
      <c r="DX413">
        <v>90.76887499999999</v>
      </c>
      <c r="DY413">
        <v>0.06633808571428572</v>
      </c>
      <c r="DZ413">
        <v>28.93859642857143</v>
      </c>
      <c r="EA413">
        <v>29.98960357142857</v>
      </c>
      <c r="EB413">
        <v>999.9000000000002</v>
      </c>
      <c r="EC413">
        <v>0</v>
      </c>
      <c r="ED413">
        <v>0</v>
      </c>
      <c r="EE413">
        <v>10003.24357142857</v>
      </c>
      <c r="EF413">
        <v>0</v>
      </c>
      <c r="EG413">
        <v>11.6571</v>
      </c>
      <c r="EH413">
        <v>1.691852321428571</v>
      </c>
      <c r="EI413">
        <v>309.9083571428572</v>
      </c>
      <c r="EJ413">
        <v>307.0977857142857</v>
      </c>
      <c r="EK413">
        <v>3.440135357142857</v>
      </c>
      <c r="EL413">
        <v>301.4027142857143</v>
      </c>
      <c r="EM413">
        <v>18.546775</v>
      </c>
      <c r="EN413">
        <v>1.995726785714286</v>
      </c>
      <c r="EO413">
        <v>1.683471071428571</v>
      </c>
      <c r="EP413">
        <v>17.41048214285714</v>
      </c>
      <c r="EQ413">
        <v>14.74482142857143</v>
      </c>
      <c r="ER413">
        <v>1999.997142857143</v>
      </c>
      <c r="ES413">
        <v>0.9799979999999998</v>
      </c>
      <c r="ET413">
        <v>0.0200019</v>
      </c>
      <c r="EU413">
        <v>0</v>
      </c>
      <c r="EV413">
        <v>770.3819642857144</v>
      </c>
      <c r="EW413">
        <v>5.00078</v>
      </c>
      <c r="EX413">
        <v>14798.26428571428</v>
      </c>
      <c r="EY413">
        <v>16379.61428571429</v>
      </c>
      <c r="EZ413">
        <v>38.78767857142856</v>
      </c>
      <c r="FA413">
        <v>39.6915</v>
      </c>
      <c r="FB413">
        <v>39.08232142857143</v>
      </c>
      <c r="FC413">
        <v>39.28749999999999</v>
      </c>
      <c r="FD413">
        <v>39.94167857142857</v>
      </c>
      <c r="FE413">
        <v>1955.093928571428</v>
      </c>
      <c r="FF413">
        <v>39.9</v>
      </c>
      <c r="FG413">
        <v>0</v>
      </c>
      <c r="FH413">
        <v>1759085705</v>
      </c>
      <c r="FI413">
        <v>0</v>
      </c>
      <c r="FJ413">
        <v>769.7908846153847</v>
      </c>
      <c r="FK413">
        <v>-78.30902554389901</v>
      </c>
      <c r="FL413">
        <v>-1531.182903873424</v>
      </c>
      <c r="FM413">
        <v>14787.40384615385</v>
      </c>
      <c r="FN413">
        <v>15</v>
      </c>
      <c r="FO413">
        <v>0</v>
      </c>
      <c r="FP413" t="s">
        <v>439</v>
      </c>
      <c r="FQ413">
        <v>1746989605.5</v>
      </c>
      <c r="FR413">
        <v>1746989593.5</v>
      </c>
      <c r="FS413">
        <v>0</v>
      </c>
      <c r="FT413">
        <v>-0.274</v>
      </c>
      <c r="FU413">
        <v>-0.002</v>
      </c>
      <c r="FV413">
        <v>2.549</v>
      </c>
      <c r="FW413">
        <v>0.129</v>
      </c>
      <c r="FX413">
        <v>420</v>
      </c>
      <c r="FY413">
        <v>17</v>
      </c>
      <c r="FZ413">
        <v>0.02</v>
      </c>
      <c r="GA413">
        <v>0.04</v>
      </c>
      <c r="GB413">
        <v>1.176009873170732</v>
      </c>
      <c r="GC413">
        <v>9.881840774216027</v>
      </c>
      <c r="GD413">
        <v>0.9772683302943429</v>
      </c>
      <c r="GE413">
        <v>0</v>
      </c>
      <c r="GF413">
        <v>773.9497647058824</v>
      </c>
      <c r="GG413">
        <v>-69.65619556175059</v>
      </c>
      <c r="GH413">
        <v>6.866391414876068</v>
      </c>
      <c r="GI413">
        <v>0</v>
      </c>
      <c r="GJ413">
        <v>3.450509268292683</v>
      </c>
      <c r="GK413">
        <v>-0.2314087108013863</v>
      </c>
      <c r="GL413">
        <v>0.02879991881681002</v>
      </c>
      <c r="GM413">
        <v>0</v>
      </c>
      <c r="GN413">
        <v>0</v>
      </c>
      <c r="GO413">
        <v>3</v>
      </c>
      <c r="GP413" t="s">
        <v>458</v>
      </c>
      <c r="GQ413">
        <v>3.10183</v>
      </c>
      <c r="GR413">
        <v>2.72448</v>
      </c>
      <c r="GS413">
        <v>0.0640464</v>
      </c>
      <c r="GT413">
        <v>0.0633271</v>
      </c>
      <c r="GU413">
        <v>0.101771</v>
      </c>
      <c r="GV413">
        <v>0.0914798</v>
      </c>
      <c r="GW413">
        <v>24461.6</v>
      </c>
      <c r="GX413">
        <v>22248.4</v>
      </c>
      <c r="GY413">
        <v>26699</v>
      </c>
      <c r="GZ413">
        <v>23974.1</v>
      </c>
      <c r="HA413">
        <v>38368.7</v>
      </c>
      <c r="HB413">
        <v>32200.3</v>
      </c>
      <c r="HC413">
        <v>46621.2</v>
      </c>
      <c r="HD413">
        <v>37932.9</v>
      </c>
      <c r="HE413">
        <v>1.87205</v>
      </c>
      <c r="HF413">
        <v>1.86518</v>
      </c>
      <c r="HG413">
        <v>0.1335</v>
      </c>
      <c r="HH413">
        <v>0</v>
      </c>
      <c r="HI413">
        <v>27.806</v>
      </c>
      <c r="HJ413">
        <v>999.9</v>
      </c>
      <c r="HK413">
        <v>44</v>
      </c>
      <c r="HL413">
        <v>31.7</v>
      </c>
      <c r="HM413">
        <v>22.7554</v>
      </c>
      <c r="HN413">
        <v>60.8347</v>
      </c>
      <c r="HO413">
        <v>22.1234</v>
      </c>
      <c r="HP413">
        <v>1</v>
      </c>
      <c r="HQ413">
        <v>0.104865</v>
      </c>
      <c r="HR413">
        <v>-0.317625</v>
      </c>
      <c r="HS413">
        <v>20.2804</v>
      </c>
      <c r="HT413">
        <v>5.2125</v>
      </c>
      <c r="HU413">
        <v>11.98</v>
      </c>
      <c r="HV413">
        <v>4.96355</v>
      </c>
      <c r="HW413">
        <v>3.27443</v>
      </c>
      <c r="HX413">
        <v>9999</v>
      </c>
      <c r="HY413">
        <v>9999</v>
      </c>
      <c r="HZ413">
        <v>9999</v>
      </c>
      <c r="IA413">
        <v>34.5</v>
      </c>
      <c r="IB413">
        <v>1.86399</v>
      </c>
      <c r="IC413">
        <v>1.86015</v>
      </c>
      <c r="ID413">
        <v>1.85841</v>
      </c>
      <c r="IE413">
        <v>1.85975</v>
      </c>
      <c r="IF413">
        <v>1.85989</v>
      </c>
      <c r="IG413">
        <v>1.85837</v>
      </c>
      <c r="IH413">
        <v>1.85745</v>
      </c>
      <c r="II413">
        <v>1.85242</v>
      </c>
      <c r="IJ413">
        <v>0</v>
      </c>
      <c r="IK413">
        <v>0</v>
      </c>
      <c r="IL413">
        <v>0</v>
      </c>
      <c r="IM413">
        <v>0</v>
      </c>
      <c r="IN413" t="s">
        <v>441</v>
      </c>
      <c r="IO413" t="s">
        <v>442</v>
      </c>
      <c r="IP413" t="s">
        <v>443</v>
      </c>
      <c r="IQ413" t="s">
        <v>443</v>
      </c>
      <c r="IR413" t="s">
        <v>443</v>
      </c>
      <c r="IS413" t="s">
        <v>443</v>
      </c>
      <c r="IT413">
        <v>0</v>
      </c>
      <c r="IU413">
        <v>100</v>
      </c>
      <c r="IV413">
        <v>100</v>
      </c>
      <c r="IW413">
        <v>-0.924</v>
      </c>
      <c r="IX413">
        <v>0.2922</v>
      </c>
      <c r="IY413">
        <v>-0.819046093373875</v>
      </c>
      <c r="IZ413">
        <v>-0.0008311593448893811</v>
      </c>
      <c r="JA413">
        <v>1.768286430498992E-06</v>
      </c>
      <c r="JB413">
        <v>-5.176383660599935E-10</v>
      </c>
      <c r="JC413">
        <v>0.01793090377665582</v>
      </c>
      <c r="JD413">
        <v>0.002652576625932546</v>
      </c>
      <c r="JE413">
        <v>0.0004569377311329863</v>
      </c>
      <c r="JF413">
        <v>1.003524486243527E-07</v>
      </c>
      <c r="JG413">
        <v>2</v>
      </c>
      <c r="JH413">
        <v>1975</v>
      </c>
      <c r="JI413">
        <v>1</v>
      </c>
      <c r="JJ413">
        <v>26</v>
      </c>
      <c r="JK413">
        <v>201601.8</v>
      </c>
      <c r="JL413">
        <v>201602</v>
      </c>
      <c r="JM413">
        <v>0.755615</v>
      </c>
      <c r="JN413">
        <v>2.6416</v>
      </c>
      <c r="JO413">
        <v>1.49658</v>
      </c>
      <c r="JP413">
        <v>2.34497</v>
      </c>
      <c r="JQ413">
        <v>1.54907</v>
      </c>
      <c r="JR413">
        <v>2.35596</v>
      </c>
      <c r="JS413">
        <v>36.2694</v>
      </c>
      <c r="JT413">
        <v>24.1751</v>
      </c>
      <c r="JU413">
        <v>18</v>
      </c>
      <c r="JV413">
        <v>482.744</v>
      </c>
      <c r="JW413">
        <v>493.253</v>
      </c>
      <c r="JX413">
        <v>27.7504</v>
      </c>
      <c r="JY413">
        <v>28.6715</v>
      </c>
      <c r="JZ413">
        <v>29.9999</v>
      </c>
      <c r="KA413">
        <v>28.945</v>
      </c>
      <c r="KB413">
        <v>28.957</v>
      </c>
      <c r="KC413">
        <v>15.1754</v>
      </c>
      <c r="KD413">
        <v>19.1406</v>
      </c>
      <c r="KE413">
        <v>74.9579</v>
      </c>
      <c r="KF413">
        <v>27.7506</v>
      </c>
      <c r="KG413">
        <v>252.936</v>
      </c>
      <c r="KH413">
        <v>18.5594</v>
      </c>
      <c r="KI413">
        <v>101.934</v>
      </c>
      <c r="KJ413">
        <v>91.4769</v>
      </c>
    </row>
    <row r="414" spans="1:296">
      <c r="A414">
        <v>396</v>
      </c>
      <c r="B414">
        <v>1759085717.6</v>
      </c>
      <c r="C414">
        <v>12634.5</v>
      </c>
      <c r="D414" t="s">
        <v>1239</v>
      </c>
      <c r="E414" t="s">
        <v>1240</v>
      </c>
      <c r="F414">
        <v>5</v>
      </c>
      <c r="G414" t="s">
        <v>1218</v>
      </c>
      <c r="H414">
        <v>1759085710.1</v>
      </c>
      <c r="I414">
        <f>(J414)/1000</f>
        <v>0</v>
      </c>
      <c r="J414">
        <f>IF(DO414, AM414, AG414)</f>
        <v>0</v>
      </c>
      <c r="K414">
        <f>IF(DO414, AH414, AF414)</f>
        <v>0</v>
      </c>
      <c r="L414">
        <f>DQ414 - IF(AT414&gt;1, K414*DK414*100.0/(AV414), 0)</f>
        <v>0</v>
      </c>
      <c r="M414">
        <f>((S414-I414/2)*L414-K414)/(S414+I414/2)</f>
        <v>0</v>
      </c>
      <c r="N414">
        <f>M414*(DX414+DY414)/1000.0</f>
        <v>0</v>
      </c>
      <c r="O414">
        <f>(DQ414 - IF(AT414&gt;1, K414*DK414*100.0/(AV414), 0))*(DX414+DY414)/1000.0</f>
        <v>0</v>
      </c>
      <c r="P414">
        <f>2.0/((1/R414-1/Q414)+SIGN(R414)*SQRT((1/R414-1/Q414)*(1/R414-1/Q414) + 4*DL414/((DL414+1)*(DL414+1))*(2*1/R414*1/Q414-1/Q414*1/Q414)))</f>
        <v>0</v>
      </c>
      <c r="Q414">
        <f>IF(LEFT(DM414,1)&lt;&gt;"0",IF(LEFT(DM414,1)="1",3.0,DN414),$D$5+$E$5*(EE414*DX414/($K$5*1000))+$F$5*(EE414*DX414/($K$5*1000))*MAX(MIN(DK414,$J$5),$I$5)*MAX(MIN(DK414,$J$5),$I$5)+$G$5*MAX(MIN(DK414,$J$5),$I$5)*(EE414*DX414/($K$5*1000))+$H$5*(EE414*DX414/($K$5*1000))*(EE414*DX414/($K$5*1000)))</f>
        <v>0</v>
      </c>
      <c r="R414">
        <f>I414*(1000-(1000*0.61365*exp(17.502*V414/(240.97+V414))/(DX414+DY414)+DS414)/2)/(1000*0.61365*exp(17.502*V414/(240.97+V414))/(DX414+DY414)-DS414)</f>
        <v>0</v>
      </c>
      <c r="S414">
        <f>1/((DL414+1)/(P414/1.6)+1/(Q414/1.37)) + DL414/((DL414+1)/(P414/1.6) + DL414/(Q414/1.37))</f>
        <v>0</v>
      </c>
      <c r="T414">
        <f>(DG414*DJ414)</f>
        <v>0</v>
      </c>
      <c r="U414">
        <f>(DZ414+(T414+2*0.95*5.67E-8*(((DZ414+$B$9)+273)^4-(DZ414+273)^4)-44100*I414)/(1.84*29.3*Q414+8*0.95*5.67E-8*(DZ414+273)^3))</f>
        <v>0</v>
      </c>
      <c r="V414">
        <f>($C$9*EA414+$D$9*EB414+$E$9*U414)</f>
        <v>0</v>
      </c>
      <c r="W414">
        <f>0.61365*exp(17.502*V414/(240.97+V414))</f>
        <v>0</v>
      </c>
      <c r="X414">
        <f>(Y414/Z414*100)</f>
        <v>0</v>
      </c>
      <c r="Y414">
        <f>DS414*(DX414+DY414)/1000</f>
        <v>0</v>
      </c>
      <c r="Z414">
        <f>0.61365*exp(17.502*DZ414/(240.97+DZ414))</f>
        <v>0</v>
      </c>
      <c r="AA414">
        <f>(W414-DS414*(DX414+DY414)/1000)</f>
        <v>0</v>
      </c>
      <c r="AB414">
        <f>(-I414*44100)</f>
        <v>0</v>
      </c>
      <c r="AC414">
        <f>2*29.3*Q414*0.92*(DZ414-V414)</f>
        <v>0</v>
      </c>
      <c r="AD414">
        <f>2*0.95*5.67E-8*(((DZ414+$B$9)+273)^4-(V414+273)^4)</f>
        <v>0</v>
      </c>
      <c r="AE414">
        <f>T414+AD414+AB414+AC414</f>
        <v>0</v>
      </c>
      <c r="AF414">
        <f>DW414*AT414*(DR414-DQ414*(1000-AT414*DT414)/(1000-AT414*DS414))/(100*DK414)</f>
        <v>0</v>
      </c>
      <c r="AG414">
        <f>1000*DW414*AT414*(DS414-DT414)/(100*DK414*(1000-AT414*DS414))</f>
        <v>0</v>
      </c>
      <c r="AH414">
        <f>(AI414 - AJ414 - DX414*1E3/(8.314*(DZ414+273.15)) * AL414/DW414 * AK414) * DW414/(100*DK414) * (1000 - DT414)/1000</f>
        <v>0</v>
      </c>
      <c r="AI414">
        <v>274.3131869559804</v>
      </c>
      <c r="AJ414">
        <v>270.4547878787878</v>
      </c>
      <c r="AK414">
        <v>-3.188909237137886</v>
      </c>
      <c r="AL414">
        <v>65.08277901455868</v>
      </c>
      <c r="AM414">
        <f>(AO414 - AN414 + DX414*1E3/(8.314*(DZ414+273.15)) * AQ414/DW414 * AP414) * DW414/(100*DK414) * 1000/(1000 - AO414)</f>
        <v>0</v>
      </c>
      <c r="AN414">
        <v>18.56862994666667</v>
      </c>
      <c r="AO414">
        <v>22.01957575757575</v>
      </c>
      <c r="AP414">
        <v>0.0001530493506483089</v>
      </c>
      <c r="AQ414">
        <v>105.27</v>
      </c>
      <c r="AR414">
        <v>0</v>
      </c>
      <c r="AS414">
        <v>0</v>
      </c>
      <c r="AT414">
        <f>IF(AR414*$H$15&gt;=AV414,1.0,(AV414/(AV414-AR414*$H$15)))</f>
        <v>0</v>
      </c>
      <c r="AU414">
        <f>(AT414-1)*100</f>
        <v>0</v>
      </c>
      <c r="AV414">
        <f>MAX(0,($B$15+$C$15*EE414)/(1+$D$15*EE414)*DX414/(DZ414+273)*$E$15)</f>
        <v>0</v>
      </c>
      <c r="AW414" t="s">
        <v>437</v>
      </c>
      <c r="AX414" t="s">
        <v>437</v>
      </c>
      <c r="AY414">
        <v>0</v>
      </c>
      <c r="AZ414">
        <v>0</v>
      </c>
      <c r="BA414">
        <f>1-AY414/AZ414</f>
        <v>0</v>
      </c>
      <c r="BB414">
        <v>0</v>
      </c>
      <c r="BC414" t="s">
        <v>437</v>
      </c>
      <c r="BD414" t="s">
        <v>437</v>
      </c>
      <c r="BE414">
        <v>0</v>
      </c>
      <c r="BF414">
        <v>0</v>
      </c>
      <c r="BG414">
        <f>1-BE414/BF414</f>
        <v>0</v>
      </c>
      <c r="BH414">
        <v>0.5</v>
      </c>
      <c r="BI414">
        <f>DH414</f>
        <v>0</v>
      </c>
      <c r="BJ414">
        <f>K414</f>
        <v>0</v>
      </c>
      <c r="BK414">
        <f>BG414*BH414*BI414</f>
        <v>0</v>
      </c>
      <c r="BL414">
        <f>(BJ414-BB414)/BI414</f>
        <v>0</v>
      </c>
      <c r="BM414">
        <f>(AZ414-BF414)/BF414</f>
        <v>0</v>
      </c>
      <c r="BN414">
        <f>AY414/(BA414+AY414/BF414)</f>
        <v>0</v>
      </c>
      <c r="BO414" t="s">
        <v>437</v>
      </c>
      <c r="BP414">
        <v>0</v>
      </c>
      <c r="BQ414">
        <f>IF(BP414&lt;&gt;0, BP414, BN414)</f>
        <v>0</v>
      </c>
      <c r="BR414">
        <f>1-BQ414/BF414</f>
        <v>0</v>
      </c>
      <c r="BS414">
        <f>(BF414-BE414)/(BF414-BQ414)</f>
        <v>0</v>
      </c>
      <c r="BT414">
        <f>(AZ414-BF414)/(AZ414-BQ414)</f>
        <v>0</v>
      </c>
      <c r="BU414">
        <f>(BF414-BE414)/(BF414-AY414)</f>
        <v>0</v>
      </c>
      <c r="BV414">
        <f>(AZ414-BF414)/(AZ414-AY414)</f>
        <v>0</v>
      </c>
      <c r="BW414">
        <f>(BS414*BQ414/BE414)</f>
        <v>0</v>
      </c>
      <c r="BX414">
        <f>(1-BW414)</f>
        <v>0</v>
      </c>
      <c r="DG414">
        <f>$B$13*EF414+$C$13*EG414+$F$13*ER414*(1-EU414)</f>
        <v>0</v>
      </c>
      <c r="DH414">
        <f>DG414*DI414</f>
        <v>0</v>
      </c>
      <c r="DI414">
        <f>($B$13*$D$11+$C$13*$D$11+$F$13*((FE414+EW414)/MAX(FE414+EW414+FF414, 0.1)*$I$11+FF414/MAX(FE414+EW414+FF414, 0.1)*$J$11))/($B$13+$C$13+$F$13)</f>
        <v>0</v>
      </c>
      <c r="DJ414">
        <f>($B$13*$K$11+$C$13*$K$11+$F$13*((FE414+EW414)/MAX(FE414+EW414+FF414, 0.1)*$P$11+FF414/MAX(FE414+EW414+FF414, 0.1)*$Q$11))/($B$13+$C$13+$F$13)</f>
        <v>0</v>
      </c>
      <c r="DK414">
        <v>4.16</v>
      </c>
      <c r="DL414">
        <v>0.5</v>
      </c>
      <c r="DM414" t="s">
        <v>438</v>
      </c>
      <c r="DN414">
        <v>2</v>
      </c>
      <c r="DO414" t="b">
        <v>1</v>
      </c>
      <c r="DP414">
        <v>1759085710.1</v>
      </c>
      <c r="DQ414">
        <v>286.458</v>
      </c>
      <c r="DR414">
        <v>283.8701851851852</v>
      </c>
      <c r="DS414">
        <v>22.00261851851851</v>
      </c>
      <c r="DT414">
        <v>18.57131481481482</v>
      </c>
      <c r="DU414">
        <v>287.3819259259259</v>
      </c>
      <c r="DV414">
        <v>21.7107037037037</v>
      </c>
      <c r="DW414">
        <v>500.0058148148148</v>
      </c>
      <c r="DX414">
        <v>90.77004074074075</v>
      </c>
      <c r="DY414">
        <v>0.06632675555555556</v>
      </c>
      <c r="DZ414">
        <v>28.9366</v>
      </c>
      <c r="EA414">
        <v>29.98948518518518</v>
      </c>
      <c r="EB414">
        <v>999.9000000000001</v>
      </c>
      <c r="EC414">
        <v>0</v>
      </c>
      <c r="ED414">
        <v>0</v>
      </c>
      <c r="EE414">
        <v>10002.50444444444</v>
      </c>
      <c r="EF414">
        <v>0</v>
      </c>
      <c r="EG414">
        <v>11.6571</v>
      </c>
      <c r="EH414">
        <v>2.587725185185185</v>
      </c>
      <c r="EI414">
        <v>292.9024444444445</v>
      </c>
      <c r="EJ414">
        <v>289.2417407407407</v>
      </c>
      <c r="EK414">
        <v>3.431308148148148</v>
      </c>
      <c r="EL414">
        <v>283.8701851851852</v>
      </c>
      <c r="EM414">
        <v>18.57131481481482</v>
      </c>
      <c r="EN414">
        <v>1.997177777777778</v>
      </c>
      <c r="EO414">
        <v>1.68571962962963</v>
      </c>
      <c r="EP414">
        <v>17.42199259259259</v>
      </c>
      <c r="EQ414">
        <v>14.76554444444445</v>
      </c>
      <c r="ER414">
        <v>1999.979259259259</v>
      </c>
      <c r="ES414">
        <v>0.9799979999999998</v>
      </c>
      <c r="ET414">
        <v>0.0200019</v>
      </c>
      <c r="EU414">
        <v>0</v>
      </c>
      <c r="EV414">
        <v>763.1393333333333</v>
      </c>
      <c r="EW414">
        <v>5.00078</v>
      </c>
      <c r="EX414">
        <v>14657.37777777778</v>
      </c>
      <c r="EY414">
        <v>16379.45925925926</v>
      </c>
      <c r="EZ414">
        <v>38.78681481481481</v>
      </c>
      <c r="FA414">
        <v>39.69633333333333</v>
      </c>
      <c r="FB414">
        <v>39.06685185185185</v>
      </c>
      <c r="FC414">
        <v>39.29122222222222</v>
      </c>
      <c r="FD414">
        <v>39.94192592592593</v>
      </c>
      <c r="FE414">
        <v>1955.079259259259</v>
      </c>
      <c r="FF414">
        <v>39.9</v>
      </c>
      <c r="FG414">
        <v>0</v>
      </c>
      <c r="FH414">
        <v>1759085709.8</v>
      </c>
      <c r="FI414">
        <v>0</v>
      </c>
      <c r="FJ414">
        <v>763.1978461538463</v>
      </c>
      <c r="FK414">
        <v>-86.33634194491476</v>
      </c>
      <c r="FL414">
        <v>-1706.584616506837</v>
      </c>
      <c r="FM414">
        <v>14658.43846153846</v>
      </c>
      <c r="FN414">
        <v>15</v>
      </c>
      <c r="FO414">
        <v>0</v>
      </c>
      <c r="FP414" t="s">
        <v>439</v>
      </c>
      <c r="FQ414">
        <v>1746989605.5</v>
      </c>
      <c r="FR414">
        <v>1746989593.5</v>
      </c>
      <c r="FS414">
        <v>0</v>
      </c>
      <c r="FT414">
        <v>-0.274</v>
      </c>
      <c r="FU414">
        <v>-0.002</v>
      </c>
      <c r="FV414">
        <v>2.549</v>
      </c>
      <c r="FW414">
        <v>0.129</v>
      </c>
      <c r="FX414">
        <v>420</v>
      </c>
      <c r="FY414">
        <v>17</v>
      </c>
      <c r="FZ414">
        <v>0.02</v>
      </c>
      <c r="GA414">
        <v>0.04</v>
      </c>
      <c r="GB414">
        <v>1.988781707317073</v>
      </c>
      <c r="GC414">
        <v>10.20317055052265</v>
      </c>
      <c r="GD414">
        <v>1.008402283525734</v>
      </c>
      <c r="GE414">
        <v>0</v>
      </c>
      <c r="GF414">
        <v>767.9952647058824</v>
      </c>
      <c r="GG414">
        <v>-80.58800614698367</v>
      </c>
      <c r="GH414">
        <v>7.924355406365965</v>
      </c>
      <c r="GI414">
        <v>0</v>
      </c>
      <c r="GJ414">
        <v>3.443161463414635</v>
      </c>
      <c r="GK414">
        <v>-0.09616808362370133</v>
      </c>
      <c r="GL414">
        <v>0.02445749997803311</v>
      </c>
      <c r="GM414">
        <v>1</v>
      </c>
      <c r="GN414">
        <v>1</v>
      </c>
      <c r="GO414">
        <v>3</v>
      </c>
      <c r="GP414" t="s">
        <v>455</v>
      </c>
      <c r="GQ414">
        <v>3.10154</v>
      </c>
      <c r="GR414">
        <v>2.72428</v>
      </c>
      <c r="GS414">
        <v>0.0610848</v>
      </c>
      <c r="GT414">
        <v>0.0601521</v>
      </c>
      <c r="GU414">
        <v>0.101788</v>
      </c>
      <c r="GV414">
        <v>0.091465</v>
      </c>
      <c r="GW414">
        <v>24539.2</v>
      </c>
      <c r="GX414">
        <v>22323.8</v>
      </c>
      <c r="GY414">
        <v>26699.2</v>
      </c>
      <c r="GZ414">
        <v>23974.1</v>
      </c>
      <c r="HA414">
        <v>38367.7</v>
      </c>
      <c r="HB414">
        <v>32200.7</v>
      </c>
      <c r="HC414">
        <v>46621.3</v>
      </c>
      <c r="HD414">
        <v>37933.1</v>
      </c>
      <c r="HE414">
        <v>1.87153</v>
      </c>
      <c r="HF414">
        <v>1.86563</v>
      </c>
      <c r="HG414">
        <v>0.134364</v>
      </c>
      <c r="HH414">
        <v>0</v>
      </c>
      <c r="HI414">
        <v>27.801</v>
      </c>
      <c r="HJ414">
        <v>999.9</v>
      </c>
      <c r="HK414">
        <v>44</v>
      </c>
      <c r="HL414">
        <v>31.7</v>
      </c>
      <c r="HM414">
        <v>22.7586</v>
      </c>
      <c r="HN414">
        <v>60.9947</v>
      </c>
      <c r="HO414">
        <v>22.2636</v>
      </c>
      <c r="HP414">
        <v>1</v>
      </c>
      <c r="HQ414">
        <v>0.104853</v>
      </c>
      <c r="HR414">
        <v>-0.331008</v>
      </c>
      <c r="HS414">
        <v>20.2805</v>
      </c>
      <c r="HT414">
        <v>5.21235</v>
      </c>
      <c r="HU414">
        <v>11.9794</v>
      </c>
      <c r="HV414">
        <v>4.9634</v>
      </c>
      <c r="HW414">
        <v>3.27443</v>
      </c>
      <c r="HX414">
        <v>9999</v>
      </c>
      <c r="HY414">
        <v>9999</v>
      </c>
      <c r="HZ414">
        <v>9999</v>
      </c>
      <c r="IA414">
        <v>34.5</v>
      </c>
      <c r="IB414">
        <v>1.86399</v>
      </c>
      <c r="IC414">
        <v>1.86014</v>
      </c>
      <c r="ID414">
        <v>1.85839</v>
      </c>
      <c r="IE414">
        <v>1.85976</v>
      </c>
      <c r="IF414">
        <v>1.85989</v>
      </c>
      <c r="IG414">
        <v>1.85837</v>
      </c>
      <c r="IH414">
        <v>1.85745</v>
      </c>
      <c r="II414">
        <v>1.85242</v>
      </c>
      <c r="IJ414">
        <v>0</v>
      </c>
      <c r="IK414">
        <v>0</v>
      </c>
      <c r="IL414">
        <v>0</v>
      </c>
      <c r="IM414">
        <v>0</v>
      </c>
      <c r="IN414" t="s">
        <v>441</v>
      </c>
      <c r="IO414" t="s">
        <v>442</v>
      </c>
      <c r="IP414" t="s">
        <v>443</v>
      </c>
      <c r="IQ414" t="s">
        <v>443</v>
      </c>
      <c r="IR414" t="s">
        <v>443</v>
      </c>
      <c r="IS414" t="s">
        <v>443</v>
      </c>
      <c r="IT414">
        <v>0</v>
      </c>
      <c r="IU414">
        <v>100</v>
      </c>
      <c r="IV414">
        <v>100</v>
      </c>
      <c r="IW414">
        <v>-0.924</v>
      </c>
      <c r="IX414">
        <v>0.2923</v>
      </c>
      <c r="IY414">
        <v>-0.819046093373875</v>
      </c>
      <c r="IZ414">
        <v>-0.0008311593448893811</v>
      </c>
      <c r="JA414">
        <v>1.768286430498992E-06</v>
      </c>
      <c r="JB414">
        <v>-5.176383660599935E-10</v>
      </c>
      <c r="JC414">
        <v>0.01793090377665582</v>
      </c>
      <c r="JD414">
        <v>0.002652576625932546</v>
      </c>
      <c r="JE414">
        <v>0.0004569377311329863</v>
      </c>
      <c r="JF414">
        <v>1.003524486243527E-07</v>
      </c>
      <c r="JG414">
        <v>2</v>
      </c>
      <c r="JH414">
        <v>1975</v>
      </c>
      <c r="JI414">
        <v>1</v>
      </c>
      <c r="JJ414">
        <v>26</v>
      </c>
      <c r="JK414">
        <v>201601.9</v>
      </c>
      <c r="JL414">
        <v>201602.1</v>
      </c>
      <c r="JM414">
        <v>0.716553</v>
      </c>
      <c r="JN414">
        <v>2.63916</v>
      </c>
      <c r="JO414">
        <v>1.49658</v>
      </c>
      <c r="JP414">
        <v>2.34497</v>
      </c>
      <c r="JQ414">
        <v>1.54907</v>
      </c>
      <c r="JR414">
        <v>2.41089</v>
      </c>
      <c r="JS414">
        <v>36.2694</v>
      </c>
      <c r="JT414">
        <v>24.1663</v>
      </c>
      <c r="JU414">
        <v>18</v>
      </c>
      <c r="JV414">
        <v>482.419</v>
      </c>
      <c r="JW414">
        <v>493.524</v>
      </c>
      <c r="JX414">
        <v>27.7572</v>
      </c>
      <c r="JY414">
        <v>28.6684</v>
      </c>
      <c r="JZ414">
        <v>29.9999</v>
      </c>
      <c r="KA414">
        <v>28.9425</v>
      </c>
      <c r="KB414">
        <v>28.954</v>
      </c>
      <c r="KC414">
        <v>14.3572</v>
      </c>
      <c r="KD414">
        <v>19.1406</v>
      </c>
      <c r="KE414">
        <v>74.9579</v>
      </c>
      <c r="KF414">
        <v>27.7591</v>
      </c>
      <c r="KG414">
        <v>232.9</v>
      </c>
      <c r="KH414">
        <v>18.5541</v>
      </c>
      <c r="KI414">
        <v>101.935</v>
      </c>
      <c r="KJ414">
        <v>91.4772</v>
      </c>
    </row>
    <row r="415" spans="1:296">
      <c r="A415">
        <v>397</v>
      </c>
      <c r="B415">
        <v>1759085722.6</v>
      </c>
      <c r="C415">
        <v>12639.5</v>
      </c>
      <c r="D415" t="s">
        <v>1241</v>
      </c>
      <c r="E415" t="s">
        <v>1242</v>
      </c>
      <c r="F415">
        <v>5</v>
      </c>
      <c r="G415" t="s">
        <v>1218</v>
      </c>
      <c r="H415">
        <v>1759085714.814285</v>
      </c>
      <c r="I415">
        <f>(J415)/1000</f>
        <v>0</v>
      </c>
      <c r="J415">
        <f>IF(DO415, AM415, AG415)</f>
        <v>0</v>
      </c>
      <c r="K415">
        <f>IF(DO415, AH415, AF415)</f>
        <v>0</v>
      </c>
      <c r="L415">
        <f>DQ415 - IF(AT415&gt;1, K415*DK415*100.0/(AV415), 0)</f>
        <v>0</v>
      </c>
      <c r="M415">
        <f>((S415-I415/2)*L415-K415)/(S415+I415/2)</f>
        <v>0</v>
      </c>
      <c r="N415">
        <f>M415*(DX415+DY415)/1000.0</f>
        <v>0</v>
      </c>
      <c r="O415">
        <f>(DQ415 - IF(AT415&gt;1, K415*DK415*100.0/(AV415), 0))*(DX415+DY415)/1000.0</f>
        <v>0</v>
      </c>
      <c r="P415">
        <f>2.0/((1/R415-1/Q415)+SIGN(R415)*SQRT((1/R415-1/Q415)*(1/R415-1/Q415) + 4*DL415/((DL415+1)*(DL415+1))*(2*1/R415*1/Q415-1/Q415*1/Q415)))</f>
        <v>0</v>
      </c>
      <c r="Q415">
        <f>IF(LEFT(DM415,1)&lt;&gt;"0",IF(LEFT(DM415,1)="1",3.0,DN415),$D$5+$E$5*(EE415*DX415/($K$5*1000))+$F$5*(EE415*DX415/($K$5*1000))*MAX(MIN(DK415,$J$5),$I$5)*MAX(MIN(DK415,$J$5),$I$5)+$G$5*MAX(MIN(DK415,$J$5),$I$5)*(EE415*DX415/($K$5*1000))+$H$5*(EE415*DX415/($K$5*1000))*(EE415*DX415/($K$5*1000)))</f>
        <v>0</v>
      </c>
      <c r="R415">
        <f>I415*(1000-(1000*0.61365*exp(17.502*V415/(240.97+V415))/(DX415+DY415)+DS415)/2)/(1000*0.61365*exp(17.502*V415/(240.97+V415))/(DX415+DY415)-DS415)</f>
        <v>0</v>
      </c>
      <c r="S415">
        <f>1/((DL415+1)/(P415/1.6)+1/(Q415/1.37)) + DL415/((DL415+1)/(P415/1.6) + DL415/(Q415/1.37))</f>
        <v>0</v>
      </c>
      <c r="T415">
        <f>(DG415*DJ415)</f>
        <v>0</v>
      </c>
      <c r="U415">
        <f>(DZ415+(T415+2*0.95*5.67E-8*(((DZ415+$B$9)+273)^4-(DZ415+273)^4)-44100*I415)/(1.84*29.3*Q415+8*0.95*5.67E-8*(DZ415+273)^3))</f>
        <v>0</v>
      </c>
      <c r="V415">
        <f>($C$9*EA415+$D$9*EB415+$E$9*U415)</f>
        <v>0</v>
      </c>
      <c r="W415">
        <f>0.61365*exp(17.502*V415/(240.97+V415))</f>
        <v>0</v>
      </c>
      <c r="X415">
        <f>(Y415/Z415*100)</f>
        <v>0</v>
      </c>
      <c r="Y415">
        <f>DS415*(DX415+DY415)/1000</f>
        <v>0</v>
      </c>
      <c r="Z415">
        <f>0.61365*exp(17.502*DZ415/(240.97+DZ415))</f>
        <v>0</v>
      </c>
      <c r="AA415">
        <f>(W415-DS415*(DX415+DY415)/1000)</f>
        <v>0</v>
      </c>
      <c r="AB415">
        <f>(-I415*44100)</f>
        <v>0</v>
      </c>
      <c r="AC415">
        <f>2*29.3*Q415*0.92*(DZ415-V415)</f>
        <v>0</v>
      </c>
      <c r="AD415">
        <f>2*0.95*5.67E-8*(((DZ415+$B$9)+273)^4-(V415+273)^4)</f>
        <v>0</v>
      </c>
      <c r="AE415">
        <f>T415+AD415+AB415+AC415</f>
        <v>0</v>
      </c>
      <c r="AF415">
        <f>DW415*AT415*(DR415-DQ415*(1000-AT415*DT415)/(1000-AT415*DS415))/(100*DK415)</f>
        <v>0</v>
      </c>
      <c r="AG415">
        <f>1000*DW415*AT415*(DS415-DT415)/(100*DK415*(1000-AT415*DS415))</f>
        <v>0</v>
      </c>
      <c r="AH415">
        <f>(AI415 - AJ415 - DX415*1E3/(8.314*(DZ415+273.15)) * AL415/DW415 * AK415) * DW415/(100*DK415) * (1000 - DT415)/1000</f>
        <v>0</v>
      </c>
      <c r="AI415">
        <v>257.4485377311628</v>
      </c>
      <c r="AJ415">
        <v>254.4274242424242</v>
      </c>
      <c r="AK415">
        <v>-3.207012542191582</v>
      </c>
      <c r="AL415">
        <v>65.08277901455868</v>
      </c>
      <c r="AM415">
        <f>(AO415 - AN415 + DX415*1E3/(8.314*(DZ415+273.15)) * AQ415/DW415 * AP415) * DW415/(100*DK415) * 1000/(1000 - AO415)</f>
        <v>0</v>
      </c>
      <c r="AN415">
        <v>18.56005826666667</v>
      </c>
      <c r="AO415">
        <v>22.02402666666666</v>
      </c>
      <c r="AP415">
        <v>0.0001137269841266353</v>
      </c>
      <c r="AQ415">
        <v>105.27</v>
      </c>
      <c r="AR415">
        <v>0</v>
      </c>
      <c r="AS415">
        <v>0</v>
      </c>
      <c r="AT415">
        <f>IF(AR415*$H$15&gt;=AV415,1.0,(AV415/(AV415-AR415*$H$15)))</f>
        <v>0</v>
      </c>
      <c r="AU415">
        <f>(AT415-1)*100</f>
        <v>0</v>
      </c>
      <c r="AV415">
        <f>MAX(0,($B$15+$C$15*EE415)/(1+$D$15*EE415)*DX415/(DZ415+273)*$E$15)</f>
        <v>0</v>
      </c>
      <c r="AW415" t="s">
        <v>437</v>
      </c>
      <c r="AX415" t="s">
        <v>437</v>
      </c>
      <c r="AY415">
        <v>0</v>
      </c>
      <c r="AZ415">
        <v>0</v>
      </c>
      <c r="BA415">
        <f>1-AY415/AZ415</f>
        <v>0</v>
      </c>
      <c r="BB415">
        <v>0</v>
      </c>
      <c r="BC415" t="s">
        <v>437</v>
      </c>
      <c r="BD415" t="s">
        <v>437</v>
      </c>
      <c r="BE415">
        <v>0</v>
      </c>
      <c r="BF415">
        <v>0</v>
      </c>
      <c r="BG415">
        <f>1-BE415/BF415</f>
        <v>0</v>
      </c>
      <c r="BH415">
        <v>0.5</v>
      </c>
      <c r="BI415">
        <f>DH415</f>
        <v>0</v>
      </c>
      <c r="BJ415">
        <f>K415</f>
        <v>0</v>
      </c>
      <c r="BK415">
        <f>BG415*BH415*BI415</f>
        <v>0</v>
      </c>
      <c r="BL415">
        <f>(BJ415-BB415)/BI415</f>
        <v>0</v>
      </c>
      <c r="BM415">
        <f>(AZ415-BF415)/BF415</f>
        <v>0</v>
      </c>
      <c r="BN415">
        <f>AY415/(BA415+AY415/BF415)</f>
        <v>0</v>
      </c>
      <c r="BO415" t="s">
        <v>437</v>
      </c>
      <c r="BP415">
        <v>0</v>
      </c>
      <c r="BQ415">
        <f>IF(BP415&lt;&gt;0, BP415, BN415)</f>
        <v>0</v>
      </c>
      <c r="BR415">
        <f>1-BQ415/BF415</f>
        <v>0</v>
      </c>
      <c r="BS415">
        <f>(BF415-BE415)/(BF415-BQ415)</f>
        <v>0</v>
      </c>
      <c r="BT415">
        <f>(AZ415-BF415)/(AZ415-BQ415)</f>
        <v>0</v>
      </c>
      <c r="BU415">
        <f>(BF415-BE415)/(BF415-AY415)</f>
        <v>0</v>
      </c>
      <c r="BV415">
        <f>(AZ415-BF415)/(AZ415-AY415)</f>
        <v>0</v>
      </c>
      <c r="BW415">
        <f>(BS415*BQ415/BE415)</f>
        <v>0</v>
      </c>
      <c r="BX415">
        <f>(1-BW415)</f>
        <v>0</v>
      </c>
      <c r="DG415">
        <f>$B$13*EF415+$C$13*EG415+$F$13*ER415*(1-EU415)</f>
        <v>0</v>
      </c>
      <c r="DH415">
        <f>DG415*DI415</f>
        <v>0</v>
      </c>
      <c r="DI415">
        <f>($B$13*$D$11+$C$13*$D$11+$F$13*((FE415+EW415)/MAX(FE415+EW415+FF415, 0.1)*$I$11+FF415/MAX(FE415+EW415+FF415, 0.1)*$J$11))/($B$13+$C$13+$F$13)</f>
        <v>0</v>
      </c>
      <c r="DJ415">
        <f>($B$13*$K$11+$C$13*$K$11+$F$13*((FE415+EW415)/MAX(FE415+EW415+FF415, 0.1)*$P$11+FF415/MAX(FE415+EW415+FF415, 0.1)*$Q$11))/($B$13+$C$13+$F$13)</f>
        <v>0</v>
      </c>
      <c r="DK415">
        <v>4.16</v>
      </c>
      <c r="DL415">
        <v>0.5</v>
      </c>
      <c r="DM415" t="s">
        <v>438</v>
      </c>
      <c r="DN415">
        <v>2</v>
      </c>
      <c r="DO415" t="b">
        <v>1</v>
      </c>
      <c r="DP415">
        <v>1759085714.814285</v>
      </c>
      <c r="DQ415">
        <v>271.6501785714286</v>
      </c>
      <c r="DR415">
        <v>268.24475</v>
      </c>
      <c r="DS415">
        <v>22.01519285714286</v>
      </c>
      <c r="DT415">
        <v>18.56879285714286</v>
      </c>
      <c r="DU415">
        <v>272.5746785714286</v>
      </c>
      <c r="DV415">
        <v>21.72299285714286</v>
      </c>
      <c r="DW415">
        <v>500.0415714285714</v>
      </c>
      <c r="DX415">
        <v>90.77085000000001</v>
      </c>
      <c r="DY415">
        <v>0.06615372142857143</v>
      </c>
      <c r="DZ415">
        <v>28.93416428571428</v>
      </c>
      <c r="EA415">
        <v>29.98940357142857</v>
      </c>
      <c r="EB415">
        <v>999.9000000000002</v>
      </c>
      <c r="EC415">
        <v>0</v>
      </c>
      <c r="ED415">
        <v>0</v>
      </c>
      <c r="EE415">
        <v>10009.59892857143</v>
      </c>
      <c r="EF415">
        <v>0</v>
      </c>
      <c r="EG415">
        <v>11.6571</v>
      </c>
      <c r="EH415">
        <v>3.405318571428572</v>
      </c>
      <c r="EI415">
        <v>277.7651071428572</v>
      </c>
      <c r="EJ415">
        <v>273.3201071428572</v>
      </c>
      <c r="EK415">
        <v>3.446406071428572</v>
      </c>
      <c r="EL415">
        <v>268.24475</v>
      </c>
      <c r="EM415">
        <v>18.56879285714286</v>
      </c>
      <c r="EN415">
        <v>1.998336428571429</v>
      </c>
      <c r="EO415">
        <v>1.685505</v>
      </c>
      <c r="EP415">
        <v>17.43117142857143</v>
      </c>
      <c r="EQ415">
        <v>14.763575</v>
      </c>
      <c r="ER415">
        <v>1999.980714285714</v>
      </c>
      <c r="ES415">
        <v>0.9799981071428571</v>
      </c>
      <c r="ET415">
        <v>0.02000179285714286</v>
      </c>
      <c r="EU415">
        <v>0</v>
      </c>
      <c r="EV415">
        <v>756.0779285714285</v>
      </c>
      <c r="EW415">
        <v>5.00078</v>
      </c>
      <c r="EX415">
        <v>14519.28928571429</v>
      </c>
      <c r="EY415">
        <v>16379.46071428571</v>
      </c>
      <c r="EZ415">
        <v>38.76542857142856</v>
      </c>
      <c r="FA415">
        <v>39.69157142857142</v>
      </c>
      <c r="FB415">
        <v>39.05335714285714</v>
      </c>
      <c r="FC415">
        <v>39.29425</v>
      </c>
      <c r="FD415">
        <v>39.9395</v>
      </c>
      <c r="FE415">
        <v>1955.080714285714</v>
      </c>
      <c r="FF415">
        <v>39.9</v>
      </c>
      <c r="FG415">
        <v>0</v>
      </c>
      <c r="FH415">
        <v>1759085714.6</v>
      </c>
      <c r="FI415">
        <v>0</v>
      </c>
      <c r="FJ415">
        <v>756.0453076923077</v>
      </c>
      <c r="FK415">
        <v>-93.1878290677442</v>
      </c>
      <c r="FL415">
        <v>-1803.336752092766</v>
      </c>
      <c r="FM415">
        <v>14518.6</v>
      </c>
      <c r="FN415">
        <v>15</v>
      </c>
      <c r="FO415">
        <v>0</v>
      </c>
      <c r="FP415" t="s">
        <v>439</v>
      </c>
      <c r="FQ415">
        <v>1746989605.5</v>
      </c>
      <c r="FR415">
        <v>1746989593.5</v>
      </c>
      <c r="FS415">
        <v>0</v>
      </c>
      <c r="FT415">
        <v>-0.274</v>
      </c>
      <c r="FU415">
        <v>-0.002</v>
      </c>
      <c r="FV415">
        <v>2.549</v>
      </c>
      <c r="FW415">
        <v>0.129</v>
      </c>
      <c r="FX415">
        <v>420</v>
      </c>
      <c r="FY415">
        <v>17</v>
      </c>
      <c r="FZ415">
        <v>0.02</v>
      </c>
      <c r="GA415">
        <v>0.04</v>
      </c>
      <c r="GB415">
        <v>2.98593025</v>
      </c>
      <c r="GC415">
        <v>10.32745767354596</v>
      </c>
      <c r="GD415">
        <v>0.9949931867366919</v>
      </c>
      <c r="GE415">
        <v>0</v>
      </c>
      <c r="GF415">
        <v>759.5144117647059</v>
      </c>
      <c r="GG415">
        <v>-89.53961807188739</v>
      </c>
      <c r="GH415">
        <v>8.794898983192908</v>
      </c>
      <c r="GI415">
        <v>0</v>
      </c>
      <c r="GJ415">
        <v>3.438512</v>
      </c>
      <c r="GK415">
        <v>0.1818330956847896</v>
      </c>
      <c r="GL415">
        <v>0.01846534134534206</v>
      </c>
      <c r="GM415">
        <v>0</v>
      </c>
      <c r="GN415">
        <v>0</v>
      </c>
      <c r="GO415">
        <v>3</v>
      </c>
      <c r="GP415" t="s">
        <v>458</v>
      </c>
      <c r="GQ415">
        <v>3.10173</v>
      </c>
      <c r="GR415">
        <v>2.72407</v>
      </c>
      <c r="GS415">
        <v>0.0580439</v>
      </c>
      <c r="GT415">
        <v>0.0569149</v>
      </c>
      <c r="GU415">
        <v>0.101804</v>
      </c>
      <c r="GV415">
        <v>0.09143229999999999</v>
      </c>
      <c r="GW415">
        <v>24618.6</v>
      </c>
      <c r="GX415">
        <v>22400.6</v>
      </c>
      <c r="GY415">
        <v>26699.2</v>
      </c>
      <c r="GZ415">
        <v>23974</v>
      </c>
      <c r="HA415">
        <v>38366.7</v>
      </c>
      <c r="HB415">
        <v>32201.3</v>
      </c>
      <c r="HC415">
        <v>46621.4</v>
      </c>
      <c r="HD415">
        <v>37932.8</v>
      </c>
      <c r="HE415">
        <v>1.87195</v>
      </c>
      <c r="HF415">
        <v>1.86563</v>
      </c>
      <c r="HG415">
        <v>0.134379</v>
      </c>
      <c r="HH415">
        <v>0</v>
      </c>
      <c r="HI415">
        <v>27.795</v>
      </c>
      <c r="HJ415">
        <v>999.9</v>
      </c>
      <c r="HK415">
        <v>43.9</v>
      </c>
      <c r="HL415">
        <v>31.7</v>
      </c>
      <c r="HM415">
        <v>22.704</v>
      </c>
      <c r="HN415">
        <v>60.9747</v>
      </c>
      <c r="HO415">
        <v>22.3478</v>
      </c>
      <c r="HP415">
        <v>1</v>
      </c>
      <c r="HQ415">
        <v>0.104431</v>
      </c>
      <c r="HR415">
        <v>-0.337301</v>
      </c>
      <c r="HS415">
        <v>20.2807</v>
      </c>
      <c r="HT415">
        <v>5.21235</v>
      </c>
      <c r="HU415">
        <v>11.9798</v>
      </c>
      <c r="HV415">
        <v>4.96325</v>
      </c>
      <c r="HW415">
        <v>3.2742</v>
      </c>
      <c r="HX415">
        <v>9999</v>
      </c>
      <c r="HY415">
        <v>9999</v>
      </c>
      <c r="HZ415">
        <v>9999</v>
      </c>
      <c r="IA415">
        <v>34.5</v>
      </c>
      <c r="IB415">
        <v>1.86398</v>
      </c>
      <c r="IC415">
        <v>1.86012</v>
      </c>
      <c r="ID415">
        <v>1.85838</v>
      </c>
      <c r="IE415">
        <v>1.85975</v>
      </c>
      <c r="IF415">
        <v>1.85989</v>
      </c>
      <c r="IG415">
        <v>1.85837</v>
      </c>
      <c r="IH415">
        <v>1.85745</v>
      </c>
      <c r="II415">
        <v>1.85242</v>
      </c>
      <c r="IJ415">
        <v>0</v>
      </c>
      <c r="IK415">
        <v>0</v>
      </c>
      <c r="IL415">
        <v>0</v>
      </c>
      <c r="IM415">
        <v>0</v>
      </c>
      <c r="IN415" t="s">
        <v>441</v>
      </c>
      <c r="IO415" t="s">
        <v>442</v>
      </c>
      <c r="IP415" t="s">
        <v>443</v>
      </c>
      <c r="IQ415" t="s">
        <v>443</v>
      </c>
      <c r="IR415" t="s">
        <v>443</v>
      </c>
      <c r="IS415" t="s">
        <v>443</v>
      </c>
      <c r="IT415">
        <v>0</v>
      </c>
      <c r="IU415">
        <v>100</v>
      </c>
      <c r="IV415">
        <v>100</v>
      </c>
      <c r="IW415">
        <v>-0.924</v>
      </c>
      <c r="IX415">
        <v>0.2924</v>
      </c>
      <c r="IY415">
        <v>-0.819046093373875</v>
      </c>
      <c r="IZ415">
        <v>-0.0008311593448893811</v>
      </c>
      <c r="JA415">
        <v>1.768286430498992E-06</v>
      </c>
      <c r="JB415">
        <v>-5.176383660599935E-10</v>
      </c>
      <c r="JC415">
        <v>0.01793090377665582</v>
      </c>
      <c r="JD415">
        <v>0.002652576625932546</v>
      </c>
      <c r="JE415">
        <v>0.0004569377311329863</v>
      </c>
      <c r="JF415">
        <v>1.003524486243527E-07</v>
      </c>
      <c r="JG415">
        <v>2</v>
      </c>
      <c r="JH415">
        <v>1975</v>
      </c>
      <c r="JI415">
        <v>1</v>
      </c>
      <c r="JJ415">
        <v>26</v>
      </c>
      <c r="JK415">
        <v>201602</v>
      </c>
      <c r="JL415">
        <v>201602.2</v>
      </c>
      <c r="JM415">
        <v>0.678711</v>
      </c>
      <c r="JN415">
        <v>2.63428</v>
      </c>
      <c r="JO415">
        <v>1.49658</v>
      </c>
      <c r="JP415">
        <v>2.34497</v>
      </c>
      <c r="JQ415">
        <v>1.54907</v>
      </c>
      <c r="JR415">
        <v>2.45483</v>
      </c>
      <c r="JS415">
        <v>36.2694</v>
      </c>
      <c r="JT415">
        <v>24.1751</v>
      </c>
      <c r="JU415">
        <v>18</v>
      </c>
      <c r="JV415">
        <v>482.644</v>
      </c>
      <c r="JW415">
        <v>493.504</v>
      </c>
      <c r="JX415">
        <v>27.7654</v>
      </c>
      <c r="JY415">
        <v>28.666</v>
      </c>
      <c r="JZ415">
        <v>29.9999</v>
      </c>
      <c r="KA415">
        <v>28.9394</v>
      </c>
      <c r="KB415">
        <v>28.9515</v>
      </c>
      <c r="KC415">
        <v>13.6157</v>
      </c>
      <c r="KD415">
        <v>19.1406</v>
      </c>
      <c r="KE415">
        <v>74.9579</v>
      </c>
      <c r="KF415">
        <v>27.767</v>
      </c>
      <c r="KG415">
        <v>219.543</v>
      </c>
      <c r="KH415">
        <v>18.5448</v>
      </c>
      <c r="KI415">
        <v>101.935</v>
      </c>
      <c r="KJ415">
        <v>91.47669999999999</v>
      </c>
    </row>
    <row r="416" spans="1:296">
      <c r="A416">
        <v>398</v>
      </c>
      <c r="B416">
        <v>1759085727.6</v>
      </c>
      <c r="C416">
        <v>12644.5</v>
      </c>
      <c r="D416" t="s">
        <v>1243</v>
      </c>
      <c r="E416" t="s">
        <v>1244</v>
      </c>
      <c r="F416">
        <v>5</v>
      </c>
      <c r="G416" t="s">
        <v>1218</v>
      </c>
      <c r="H416">
        <v>1759085720.1</v>
      </c>
      <c r="I416">
        <f>(J416)/1000</f>
        <v>0</v>
      </c>
      <c r="J416">
        <f>IF(DO416, AM416, AG416)</f>
        <v>0</v>
      </c>
      <c r="K416">
        <f>IF(DO416, AH416, AF416)</f>
        <v>0</v>
      </c>
      <c r="L416">
        <f>DQ416 - IF(AT416&gt;1, K416*DK416*100.0/(AV416), 0)</f>
        <v>0</v>
      </c>
      <c r="M416">
        <f>((S416-I416/2)*L416-K416)/(S416+I416/2)</f>
        <v>0</v>
      </c>
      <c r="N416">
        <f>M416*(DX416+DY416)/1000.0</f>
        <v>0</v>
      </c>
      <c r="O416">
        <f>(DQ416 - IF(AT416&gt;1, K416*DK416*100.0/(AV416), 0))*(DX416+DY416)/1000.0</f>
        <v>0</v>
      </c>
      <c r="P416">
        <f>2.0/((1/R416-1/Q416)+SIGN(R416)*SQRT((1/R416-1/Q416)*(1/R416-1/Q416) + 4*DL416/((DL416+1)*(DL416+1))*(2*1/R416*1/Q416-1/Q416*1/Q416)))</f>
        <v>0</v>
      </c>
      <c r="Q416">
        <f>IF(LEFT(DM416,1)&lt;&gt;"0",IF(LEFT(DM416,1)="1",3.0,DN416),$D$5+$E$5*(EE416*DX416/($K$5*1000))+$F$5*(EE416*DX416/($K$5*1000))*MAX(MIN(DK416,$J$5),$I$5)*MAX(MIN(DK416,$J$5),$I$5)+$G$5*MAX(MIN(DK416,$J$5),$I$5)*(EE416*DX416/($K$5*1000))+$H$5*(EE416*DX416/($K$5*1000))*(EE416*DX416/($K$5*1000)))</f>
        <v>0</v>
      </c>
      <c r="R416">
        <f>I416*(1000-(1000*0.61365*exp(17.502*V416/(240.97+V416))/(DX416+DY416)+DS416)/2)/(1000*0.61365*exp(17.502*V416/(240.97+V416))/(DX416+DY416)-DS416)</f>
        <v>0</v>
      </c>
      <c r="S416">
        <f>1/((DL416+1)/(P416/1.6)+1/(Q416/1.37)) + DL416/((DL416+1)/(P416/1.6) + DL416/(Q416/1.37))</f>
        <v>0</v>
      </c>
      <c r="T416">
        <f>(DG416*DJ416)</f>
        <v>0</v>
      </c>
      <c r="U416">
        <f>(DZ416+(T416+2*0.95*5.67E-8*(((DZ416+$B$9)+273)^4-(DZ416+273)^4)-44100*I416)/(1.84*29.3*Q416+8*0.95*5.67E-8*(DZ416+273)^3))</f>
        <v>0</v>
      </c>
      <c r="V416">
        <f>($C$9*EA416+$D$9*EB416+$E$9*U416)</f>
        <v>0</v>
      </c>
      <c r="W416">
        <f>0.61365*exp(17.502*V416/(240.97+V416))</f>
        <v>0</v>
      </c>
      <c r="X416">
        <f>(Y416/Z416*100)</f>
        <v>0</v>
      </c>
      <c r="Y416">
        <f>DS416*(DX416+DY416)/1000</f>
        <v>0</v>
      </c>
      <c r="Z416">
        <f>0.61365*exp(17.502*DZ416/(240.97+DZ416))</f>
        <v>0</v>
      </c>
      <c r="AA416">
        <f>(W416-DS416*(DX416+DY416)/1000)</f>
        <v>0</v>
      </c>
      <c r="AB416">
        <f>(-I416*44100)</f>
        <v>0</v>
      </c>
      <c r="AC416">
        <f>2*29.3*Q416*0.92*(DZ416-V416)</f>
        <v>0</v>
      </c>
      <c r="AD416">
        <f>2*0.95*5.67E-8*(((DZ416+$B$9)+273)^4-(V416+273)^4)</f>
        <v>0</v>
      </c>
      <c r="AE416">
        <f>T416+AD416+AB416+AC416</f>
        <v>0</v>
      </c>
      <c r="AF416">
        <f>DW416*AT416*(DR416-DQ416*(1000-AT416*DT416)/(1000-AT416*DS416))/(100*DK416)</f>
        <v>0</v>
      </c>
      <c r="AG416">
        <f>1000*DW416*AT416*(DS416-DT416)/(100*DK416*(1000-AT416*DS416))</f>
        <v>0</v>
      </c>
      <c r="AH416">
        <f>(AI416 - AJ416 - DX416*1E3/(8.314*(DZ416+273.15)) * AL416/DW416 * AK416) * DW416/(100*DK416) * (1000 - DT416)/1000</f>
        <v>0</v>
      </c>
      <c r="AI416">
        <v>240.5223396545698</v>
      </c>
      <c r="AJ416">
        <v>238.4605090909091</v>
      </c>
      <c r="AK416">
        <v>-3.192703469258437</v>
      </c>
      <c r="AL416">
        <v>65.08277901455868</v>
      </c>
      <c r="AM416">
        <f>(AO416 - AN416 + DX416*1E3/(8.314*(DZ416+273.15)) * AQ416/DW416 * AP416) * DW416/(100*DK416) * 1000/(1000 - AO416)</f>
        <v>0</v>
      </c>
      <c r="AN416">
        <v>18.55426264</v>
      </c>
      <c r="AO416">
        <v>22.02397878787879</v>
      </c>
      <c r="AP416">
        <v>-3.003376623373654E-05</v>
      </c>
      <c r="AQ416">
        <v>105.27</v>
      </c>
      <c r="AR416">
        <v>0</v>
      </c>
      <c r="AS416">
        <v>0</v>
      </c>
      <c r="AT416">
        <f>IF(AR416*$H$15&gt;=AV416,1.0,(AV416/(AV416-AR416*$H$15)))</f>
        <v>0</v>
      </c>
      <c r="AU416">
        <f>(AT416-1)*100</f>
        <v>0</v>
      </c>
      <c r="AV416">
        <f>MAX(0,($B$15+$C$15*EE416)/(1+$D$15*EE416)*DX416/(DZ416+273)*$E$15)</f>
        <v>0</v>
      </c>
      <c r="AW416" t="s">
        <v>437</v>
      </c>
      <c r="AX416" t="s">
        <v>437</v>
      </c>
      <c r="AY416">
        <v>0</v>
      </c>
      <c r="AZ416">
        <v>0</v>
      </c>
      <c r="BA416">
        <f>1-AY416/AZ416</f>
        <v>0</v>
      </c>
      <c r="BB416">
        <v>0</v>
      </c>
      <c r="BC416" t="s">
        <v>437</v>
      </c>
      <c r="BD416" t="s">
        <v>437</v>
      </c>
      <c r="BE416">
        <v>0</v>
      </c>
      <c r="BF416">
        <v>0</v>
      </c>
      <c r="BG416">
        <f>1-BE416/BF416</f>
        <v>0</v>
      </c>
      <c r="BH416">
        <v>0.5</v>
      </c>
      <c r="BI416">
        <f>DH416</f>
        <v>0</v>
      </c>
      <c r="BJ416">
        <f>K416</f>
        <v>0</v>
      </c>
      <c r="BK416">
        <f>BG416*BH416*BI416</f>
        <v>0</v>
      </c>
      <c r="BL416">
        <f>(BJ416-BB416)/BI416</f>
        <v>0</v>
      </c>
      <c r="BM416">
        <f>(AZ416-BF416)/BF416</f>
        <v>0</v>
      </c>
      <c r="BN416">
        <f>AY416/(BA416+AY416/BF416)</f>
        <v>0</v>
      </c>
      <c r="BO416" t="s">
        <v>437</v>
      </c>
      <c r="BP416">
        <v>0</v>
      </c>
      <c r="BQ416">
        <f>IF(BP416&lt;&gt;0, BP416, BN416)</f>
        <v>0</v>
      </c>
      <c r="BR416">
        <f>1-BQ416/BF416</f>
        <v>0</v>
      </c>
      <c r="BS416">
        <f>(BF416-BE416)/(BF416-BQ416)</f>
        <v>0</v>
      </c>
      <c r="BT416">
        <f>(AZ416-BF416)/(AZ416-BQ416)</f>
        <v>0</v>
      </c>
      <c r="BU416">
        <f>(BF416-BE416)/(BF416-AY416)</f>
        <v>0</v>
      </c>
      <c r="BV416">
        <f>(AZ416-BF416)/(AZ416-AY416)</f>
        <v>0</v>
      </c>
      <c r="BW416">
        <f>(BS416*BQ416/BE416)</f>
        <v>0</v>
      </c>
      <c r="BX416">
        <f>(1-BW416)</f>
        <v>0</v>
      </c>
      <c r="DG416">
        <f>$B$13*EF416+$C$13*EG416+$F$13*ER416*(1-EU416)</f>
        <v>0</v>
      </c>
      <c r="DH416">
        <f>DG416*DI416</f>
        <v>0</v>
      </c>
      <c r="DI416">
        <f>($B$13*$D$11+$C$13*$D$11+$F$13*((FE416+EW416)/MAX(FE416+EW416+FF416, 0.1)*$I$11+FF416/MAX(FE416+EW416+FF416, 0.1)*$J$11))/($B$13+$C$13+$F$13)</f>
        <v>0</v>
      </c>
      <c r="DJ416">
        <f>($B$13*$K$11+$C$13*$K$11+$F$13*((FE416+EW416)/MAX(FE416+EW416+FF416, 0.1)*$P$11+FF416/MAX(FE416+EW416+FF416, 0.1)*$Q$11))/($B$13+$C$13+$F$13)</f>
        <v>0</v>
      </c>
      <c r="DK416">
        <v>4.16</v>
      </c>
      <c r="DL416">
        <v>0.5</v>
      </c>
      <c r="DM416" t="s">
        <v>438</v>
      </c>
      <c r="DN416">
        <v>2</v>
      </c>
      <c r="DO416" t="b">
        <v>1</v>
      </c>
      <c r="DP416">
        <v>1759085720.1</v>
      </c>
      <c r="DQ416">
        <v>255.092962962963</v>
      </c>
      <c r="DR416">
        <v>250.7427407407407</v>
      </c>
      <c r="DS416">
        <v>22.02163333333333</v>
      </c>
      <c r="DT416">
        <v>18.5618</v>
      </c>
      <c r="DU416">
        <v>256.0174074074074</v>
      </c>
      <c r="DV416">
        <v>21.72928888888889</v>
      </c>
      <c r="DW416">
        <v>500.0675925925926</v>
      </c>
      <c r="DX416">
        <v>90.77191111111109</v>
      </c>
      <c r="DY416">
        <v>0.06597045555555554</v>
      </c>
      <c r="DZ416">
        <v>28.93368518518519</v>
      </c>
      <c r="EA416">
        <v>29.98770740740741</v>
      </c>
      <c r="EB416">
        <v>999.9000000000001</v>
      </c>
      <c r="EC416">
        <v>0</v>
      </c>
      <c r="ED416">
        <v>0</v>
      </c>
      <c r="EE416">
        <v>10007.26740740741</v>
      </c>
      <c r="EF416">
        <v>0</v>
      </c>
      <c r="EG416">
        <v>11.6571</v>
      </c>
      <c r="EH416">
        <v>4.350114074074074</v>
      </c>
      <c r="EI416">
        <v>260.8369259259259</v>
      </c>
      <c r="EJ416">
        <v>255.4851481481481</v>
      </c>
      <c r="EK416">
        <v>3.459835185185185</v>
      </c>
      <c r="EL416">
        <v>250.7427407407407</v>
      </c>
      <c r="EM416">
        <v>18.5618</v>
      </c>
      <c r="EN416">
        <v>1.998944814814815</v>
      </c>
      <c r="EO416">
        <v>1.68489</v>
      </c>
      <c r="EP416">
        <v>17.43598518518519</v>
      </c>
      <c r="EQ416">
        <v>14.75792222222222</v>
      </c>
      <c r="ER416">
        <v>1999.978148148148</v>
      </c>
      <c r="ES416">
        <v>0.9799982222222222</v>
      </c>
      <c r="ET416">
        <v>0.02000167777777778</v>
      </c>
      <c r="EU416">
        <v>0</v>
      </c>
      <c r="EV416">
        <v>747.8325555555556</v>
      </c>
      <c r="EW416">
        <v>5.00078</v>
      </c>
      <c r="EX416">
        <v>14360.17777777778</v>
      </c>
      <c r="EY416">
        <v>16379.43333333333</v>
      </c>
      <c r="EZ416">
        <v>38.76137037037036</v>
      </c>
      <c r="FA416">
        <v>39.68025925925926</v>
      </c>
      <c r="FB416">
        <v>39.05296296296296</v>
      </c>
      <c r="FC416">
        <v>39.30985185185185</v>
      </c>
      <c r="FD416">
        <v>39.93029629629629</v>
      </c>
      <c r="FE416">
        <v>1955.078148148148</v>
      </c>
      <c r="FF416">
        <v>39.9</v>
      </c>
      <c r="FG416">
        <v>0</v>
      </c>
      <c r="FH416">
        <v>1759085720</v>
      </c>
      <c r="FI416">
        <v>0</v>
      </c>
      <c r="FJ416">
        <v>747.1794399999999</v>
      </c>
      <c r="FK416">
        <v>-94.36192293121462</v>
      </c>
      <c r="FL416">
        <v>-1822.038458747086</v>
      </c>
      <c r="FM416">
        <v>14346.716</v>
      </c>
      <c r="FN416">
        <v>15</v>
      </c>
      <c r="FO416">
        <v>0</v>
      </c>
      <c r="FP416" t="s">
        <v>439</v>
      </c>
      <c r="FQ416">
        <v>1746989605.5</v>
      </c>
      <c r="FR416">
        <v>1746989593.5</v>
      </c>
      <c r="FS416">
        <v>0</v>
      </c>
      <c r="FT416">
        <v>-0.274</v>
      </c>
      <c r="FU416">
        <v>-0.002</v>
      </c>
      <c r="FV416">
        <v>2.549</v>
      </c>
      <c r="FW416">
        <v>0.129</v>
      </c>
      <c r="FX416">
        <v>420</v>
      </c>
      <c r="FY416">
        <v>17</v>
      </c>
      <c r="FZ416">
        <v>0.02</v>
      </c>
      <c r="GA416">
        <v>0.04</v>
      </c>
      <c r="GB416">
        <v>3.86335825</v>
      </c>
      <c r="GC416">
        <v>10.74084011257035</v>
      </c>
      <c r="GD416">
        <v>1.034581240913171</v>
      </c>
      <c r="GE416">
        <v>0</v>
      </c>
      <c r="GF416">
        <v>752.2894117647057</v>
      </c>
      <c r="GG416">
        <v>-93.52232230416624</v>
      </c>
      <c r="GH416">
        <v>9.1796502820662</v>
      </c>
      <c r="GI416">
        <v>0</v>
      </c>
      <c r="GJ416">
        <v>3.45243</v>
      </c>
      <c r="GK416">
        <v>0.1525245028142562</v>
      </c>
      <c r="GL416">
        <v>0.01505775979354166</v>
      </c>
      <c r="GM416">
        <v>0</v>
      </c>
      <c r="GN416">
        <v>0</v>
      </c>
      <c r="GO416">
        <v>3</v>
      </c>
      <c r="GP416" t="s">
        <v>458</v>
      </c>
      <c r="GQ416">
        <v>3.10186</v>
      </c>
      <c r="GR416">
        <v>2.72398</v>
      </c>
      <c r="GS416">
        <v>0.0549553</v>
      </c>
      <c r="GT416">
        <v>0.0536253</v>
      </c>
      <c r="GU416">
        <v>0.101807</v>
      </c>
      <c r="GV416">
        <v>0.0914167</v>
      </c>
      <c r="GW416">
        <v>24699.4</v>
      </c>
      <c r="GX416">
        <v>22478.9</v>
      </c>
      <c r="GY416">
        <v>26699.2</v>
      </c>
      <c r="GZ416">
        <v>23974.2</v>
      </c>
      <c r="HA416">
        <v>38366.4</v>
      </c>
      <c r="HB416">
        <v>32201.7</v>
      </c>
      <c r="HC416">
        <v>46621.6</v>
      </c>
      <c r="HD416">
        <v>37933.1</v>
      </c>
      <c r="HE416">
        <v>1.872</v>
      </c>
      <c r="HF416">
        <v>1.8655</v>
      </c>
      <c r="HG416">
        <v>0.135131</v>
      </c>
      <c r="HH416">
        <v>0</v>
      </c>
      <c r="HI416">
        <v>27.7909</v>
      </c>
      <c r="HJ416">
        <v>999.9</v>
      </c>
      <c r="HK416">
        <v>43.9</v>
      </c>
      <c r="HL416">
        <v>31.7</v>
      </c>
      <c r="HM416">
        <v>22.704</v>
      </c>
      <c r="HN416">
        <v>60.8347</v>
      </c>
      <c r="HO416">
        <v>22.0713</v>
      </c>
      <c r="HP416">
        <v>1</v>
      </c>
      <c r="HQ416">
        <v>0.104299</v>
      </c>
      <c r="HR416">
        <v>-0.344363</v>
      </c>
      <c r="HS416">
        <v>20.2805</v>
      </c>
      <c r="HT416">
        <v>5.2122</v>
      </c>
      <c r="HU416">
        <v>11.98</v>
      </c>
      <c r="HV416">
        <v>4.96335</v>
      </c>
      <c r="HW416">
        <v>3.27423</v>
      </c>
      <c r="HX416">
        <v>9999</v>
      </c>
      <c r="HY416">
        <v>9999</v>
      </c>
      <c r="HZ416">
        <v>9999</v>
      </c>
      <c r="IA416">
        <v>34.5</v>
      </c>
      <c r="IB416">
        <v>1.86401</v>
      </c>
      <c r="IC416">
        <v>1.86015</v>
      </c>
      <c r="ID416">
        <v>1.8584</v>
      </c>
      <c r="IE416">
        <v>1.85975</v>
      </c>
      <c r="IF416">
        <v>1.85989</v>
      </c>
      <c r="IG416">
        <v>1.85838</v>
      </c>
      <c r="IH416">
        <v>1.85745</v>
      </c>
      <c r="II416">
        <v>1.85242</v>
      </c>
      <c r="IJ416">
        <v>0</v>
      </c>
      <c r="IK416">
        <v>0</v>
      </c>
      <c r="IL416">
        <v>0</v>
      </c>
      <c r="IM416">
        <v>0</v>
      </c>
      <c r="IN416" t="s">
        <v>441</v>
      </c>
      <c r="IO416" t="s">
        <v>442</v>
      </c>
      <c r="IP416" t="s">
        <v>443</v>
      </c>
      <c r="IQ416" t="s">
        <v>443</v>
      </c>
      <c r="IR416" t="s">
        <v>443</v>
      </c>
      <c r="IS416" t="s">
        <v>443</v>
      </c>
      <c r="IT416">
        <v>0</v>
      </c>
      <c r="IU416">
        <v>100</v>
      </c>
      <c r="IV416">
        <v>100</v>
      </c>
      <c r="IW416">
        <v>-0.923</v>
      </c>
      <c r="IX416">
        <v>0.2924</v>
      </c>
      <c r="IY416">
        <v>-0.819046093373875</v>
      </c>
      <c r="IZ416">
        <v>-0.0008311593448893811</v>
      </c>
      <c r="JA416">
        <v>1.768286430498992E-06</v>
      </c>
      <c r="JB416">
        <v>-5.176383660599935E-10</v>
      </c>
      <c r="JC416">
        <v>0.01793090377665582</v>
      </c>
      <c r="JD416">
        <v>0.002652576625932546</v>
      </c>
      <c r="JE416">
        <v>0.0004569377311329863</v>
      </c>
      <c r="JF416">
        <v>1.003524486243527E-07</v>
      </c>
      <c r="JG416">
        <v>2</v>
      </c>
      <c r="JH416">
        <v>1975</v>
      </c>
      <c r="JI416">
        <v>1</v>
      </c>
      <c r="JJ416">
        <v>26</v>
      </c>
      <c r="JK416">
        <v>201602</v>
      </c>
      <c r="JL416">
        <v>201602.2</v>
      </c>
      <c r="JM416">
        <v>0.637207</v>
      </c>
      <c r="JN416">
        <v>2.64282</v>
      </c>
      <c r="JO416">
        <v>1.49658</v>
      </c>
      <c r="JP416">
        <v>2.34497</v>
      </c>
      <c r="JQ416">
        <v>1.54907</v>
      </c>
      <c r="JR416">
        <v>2.39136</v>
      </c>
      <c r="JS416">
        <v>36.2459</v>
      </c>
      <c r="JT416">
        <v>24.1751</v>
      </c>
      <c r="JU416">
        <v>18</v>
      </c>
      <c r="JV416">
        <v>482.654</v>
      </c>
      <c r="JW416">
        <v>493.396</v>
      </c>
      <c r="JX416">
        <v>27.7731</v>
      </c>
      <c r="JY416">
        <v>28.6635</v>
      </c>
      <c r="JZ416">
        <v>29.9999</v>
      </c>
      <c r="KA416">
        <v>28.937</v>
      </c>
      <c r="KB416">
        <v>28.9484</v>
      </c>
      <c r="KC416">
        <v>12.7827</v>
      </c>
      <c r="KD416">
        <v>19.1406</v>
      </c>
      <c r="KE416">
        <v>74.9579</v>
      </c>
      <c r="KF416">
        <v>27.7747</v>
      </c>
      <c r="KG416">
        <v>199.507</v>
      </c>
      <c r="KH416">
        <v>18.5436</v>
      </c>
      <c r="KI416">
        <v>101.935</v>
      </c>
      <c r="KJ416">
        <v>91.4774</v>
      </c>
    </row>
    <row r="417" spans="1:296">
      <c r="A417">
        <v>399</v>
      </c>
      <c r="B417">
        <v>1759085732.6</v>
      </c>
      <c r="C417">
        <v>12649.5</v>
      </c>
      <c r="D417" t="s">
        <v>1245</v>
      </c>
      <c r="E417" t="s">
        <v>1246</v>
      </c>
      <c r="F417">
        <v>5</v>
      </c>
      <c r="G417" t="s">
        <v>1218</v>
      </c>
      <c r="H417">
        <v>1759085724.814285</v>
      </c>
      <c r="I417">
        <f>(J417)/1000</f>
        <v>0</v>
      </c>
      <c r="J417">
        <f>IF(DO417, AM417, AG417)</f>
        <v>0</v>
      </c>
      <c r="K417">
        <f>IF(DO417, AH417, AF417)</f>
        <v>0</v>
      </c>
      <c r="L417">
        <f>DQ417 - IF(AT417&gt;1, K417*DK417*100.0/(AV417), 0)</f>
        <v>0</v>
      </c>
      <c r="M417">
        <f>((S417-I417/2)*L417-K417)/(S417+I417/2)</f>
        <v>0</v>
      </c>
      <c r="N417">
        <f>M417*(DX417+DY417)/1000.0</f>
        <v>0</v>
      </c>
      <c r="O417">
        <f>(DQ417 - IF(AT417&gt;1, K417*DK417*100.0/(AV417), 0))*(DX417+DY417)/1000.0</f>
        <v>0</v>
      </c>
      <c r="P417">
        <f>2.0/((1/R417-1/Q417)+SIGN(R417)*SQRT((1/R417-1/Q417)*(1/R417-1/Q417) + 4*DL417/((DL417+1)*(DL417+1))*(2*1/R417*1/Q417-1/Q417*1/Q417)))</f>
        <v>0</v>
      </c>
      <c r="Q417">
        <f>IF(LEFT(DM417,1)&lt;&gt;"0",IF(LEFT(DM417,1)="1",3.0,DN417),$D$5+$E$5*(EE417*DX417/($K$5*1000))+$F$5*(EE417*DX417/($K$5*1000))*MAX(MIN(DK417,$J$5),$I$5)*MAX(MIN(DK417,$J$5),$I$5)+$G$5*MAX(MIN(DK417,$J$5),$I$5)*(EE417*DX417/($K$5*1000))+$H$5*(EE417*DX417/($K$5*1000))*(EE417*DX417/($K$5*1000)))</f>
        <v>0</v>
      </c>
      <c r="R417">
        <f>I417*(1000-(1000*0.61365*exp(17.502*V417/(240.97+V417))/(DX417+DY417)+DS417)/2)/(1000*0.61365*exp(17.502*V417/(240.97+V417))/(DX417+DY417)-DS417)</f>
        <v>0</v>
      </c>
      <c r="S417">
        <f>1/((DL417+1)/(P417/1.6)+1/(Q417/1.37)) + DL417/((DL417+1)/(P417/1.6) + DL417/(Q417/1.37))</f>
        <v>0</v>
      </c>
      <c r="T417">
        <f>(DG417*DJ417)</f>
        <v>0</v>
      </c>
      <c r="U417">
        <f>(DZ417+(T417+2*0.95*5.67E-8*(((DZ417+$B$9)+273)^4-(DZ417+273)^4)-44100*I417)/(1.84*29.3*Q417+8*0.95*5.67E-8*(DZ417+273)^3))</f>
        <v>0</v>
      </c>
      <c r="V417">
        <f>($C$9*EA417+$D$9*EB417+$E$9*U417)</f>
        <v>0</v>
      </c>
      <c r="W417">
        <f>0.61365*exp(17.502*V417/(240.97+V417))</f>
        <v>0</v>
      </c>
      <c r="X417">
        <f>(Y417/Z417*100)</f>
        <v>0</v>
      </c>
      <c r="Y417">
        <f>DS417*(DX417+DY417)/1000</f>
        <v>0</v>
      </c>
      <c r="Z417">
        <f>0.61365*exp(17.502*DZ417/(240.97+DZ417))</f>
        <v>0</v>
      </c>
      <c r="AA417">
        <f>(W417-DS417*(DX417+DY417)/1000)</f>
        <v>0</v>
      </c>
      <c r="AB417">
        <f>(-I417*44100)</f>
        <v>0</v>
      </c>
      <c r="AC417">
        <f>2*29.3*Q417*0.92*(DZ417-V417)</f>
        <v>0</v>
      </c>
      <c r="AD417">
        <f>2*0.95*5.67E-8*(((DZ417+$B$9)+273)^4-(V417+273)^4)</f>
        <v>0</v>
      </c>
      <c r="AE417">
        <f>T417+AD417+AB417+AC417</f>
        <v>0</v>
      </c>
      <c r="AF417">
        <f>DW417*AT417*(DR417-DQ417*(1000-AT417*DT417)/(1000-AT417*DS417))/(100*DK417)</f>
        <v>0</v>
      </c>
      <c r="AG417">
        <f>1000*DW417*AT417*(DS417-DT417)/(100*DK417*(1000-AT417*DS417))</f>
        <v>0</v>
      </c>
      <c r="AH417">
        <f>(AI417 - AJ417 - DX417*1E3/(8.314*(DZ417+273.15)) * AL417/DW417 * AK417) * DW417/(100*DK417) * (1000 - DT417)/1000</f>
        <v>0</v>
      </c>
      <c r="AI417">
        <v>223.7325644126119</v>
      </c>
      <c r="AJ417">
        <v>222.5661272727272</v>
      </c>
      <c r="AK417">
        <v>-3.183835686689366</v>
      </c>
      <c r="AL417">
        <v>65.08277901455868</v>
      </c>
      <c r="AM417">
        <f>(AO417 - AN417 + DX417*1E3/(8.314*(DZ417+273.15)) * AQ417/DW417 * AP417) * DW417/(100*DK417) * 1000/(1000 - AO417)</f>
        <v>0</v>
      </c>
      <c r="AN417">
        <v>18.54310944</v>
      </c>
      <c r="AO417">
        <v>22.0253006060606</v>
      </c>
      <c r="AP417">
        <v>-2.341125543079987E-07</v>
      </c>
      <c r="AQ417">
        <v>105.27</v>
      </c>
      <c r="AR417">
        <v>0</v>
      </c>
      <c r="AS417">
        <v>0</v>
      </c>
      <c r="AT417">
        <f>IF(AR417*$H$15&gt;=AV417,1.0,(AV417/(AV417-AR417*$H$15)))</f>
        <v>0</v>
      </c>
      <c r="AU417">
        <f>(AT417-1)*100</f>
        <v>0</v>
      </c>
      <c r="AV417">
        <f>MAX(0,($B$15+$C$15*EE417)/(1+$D$15*EE417)*DX417/(DZ417+273)*$E$15)</f>
        <v>0</v>
      </c>
      <c r="AW417" t="s">
        <v>437</v>
      </c>
      <c r="AX417" t="s">
        <v>437</v>
      </c>
      <c r="AY417">
        <v>0</v>
      </c>
      <c r="AZ417">
        <v>0</v>
      </c>
      <c r="BA417">
        <f>1-AY417/AZ417</f>
        <v>0</v>
      </c>
      <c r="BB417">
        <v>0</v>
      </c>
      <c r="BC417" t="s">
        <v>437</v>
      </c>
      <c r="BD417" t="s">
        <v>437</v>
      </c>
      <c r="BE417">
        <v>0</v>
      </c>
      <c r="BF417">
        <v>0</v>
      </c>
      <c r="BG417">
        <f>1-BE417/BF417</f>
        <v>0</v>
      </c>
      <c r="BH417">
        <v>0.5</v>
      </c>
      <c r="BI417">
        <f>DH417</f>
        <v>0</v>
      </c>
      <c r="BJ417">
        <f>K417</f>
        <v>0</v>
      </c>
      <c r="BK417">
        <f>BG417*BH417*BI417</f>
        <v>0</v>
      </c>
      <c r="BL417">
        <f>(BJ417-BB417)/BI417</f>
        <v>0</v>
      </c>
      <c r="BM417">
        <f>(AZ417-BF417)/BF417</f>
        <v>0</v>
      </c>
      <c r="BN417">
        <f>AY417/(BA417+AY417/BF417)</f>
        <v>0</v>
      </c>
      <c r="BO417" t="s">
        <v>437</v>
      </c>
      <c r="BP417">
        <v>0</v>
      </c>
      <c r="BQ417">
        <f>IF(BP417&lt;&gt;0, BP417, BN417)</f>
        <v>0</v>
      </c>
      <c r="BR417">
        <f>1-BQ417/BF417</f>
        <v>0</v>
      </c>
      <c r="BS417">
        <f>(BF417-BE417)/(BF417-BQ417)</f>
        <v>0</v>
      </c>
      <c r="BT417">
        <f>(AZ417-BF417)/(AZ417-BQ417)</f>
        <v>0</v>
      </c>
      <c r="BU417">
        <f>(BF417-BE417)/(BF417-AY417)</f>
        <v>0</v>
      </c>
      <c r="BV417">
        <f>(AZ417-BF417)/(AZ417-AY417)</f>
        <v>0</v>
      </c>
      <c r="BW417">
        <f>(BS417*BQ417/BE417)</f>
        <v>0</v>
      </c>
      <c r="BX417">
        <f>(1-BW417)</f>
        <v>0</v>
      </c>
      <c r="DG417">
        <f>$B$13*EF417+$C$13*EG417+$F$13*ER417*(1-EU417)</f>
        <v>0</v>
      </c>
      <c r="DH417">
        <f>DG417*DI417</f>
        <v>0</v>
      </c>
      <c r="DI417">
        <f>($B$13*$D$11+$C$13*$D$11+$F$13*((FE417+EW417)/MAX(FE417+EW417+FF417, 0.1)*$I$11+FF417/MAX(FE417+EW417+FF417, 0.1)*$J$11))/($B$13+$C$13+$F$13)</f>
        <v>0</v>
      </c>
      <c r="DJ417">
        <f>($B$13*$K$11+$C$13*$K$11+$F$13*((FE417+EW417)/MAX(FE417+EW417+FF417, 0.1)*$P$11+FF417/MAX(FE417+EW417+FF417, 0.1)*$Q$11))/($B$13+$C$13+$F$13)</f>
        <v>0</v>
      </c>
      <c r="DK417">
        <v>4.16</v>
      </c>
      <c r="DL417">
        <v>0.5</v>
      </c>
      <c r="DM417" t="s">
        <v>438</v>
      </c>
      <c r="DN417">
        <v>2</v>
      </c>
      <c r="DO417" t="b">
        <v>1</v>
      </c>
      <c r="DP417">
        <v>1759085724.814285</v>
      </c>
      <c r="DQ417">
        <v>240.3737857142857</v>
      </c>
      <c r="DR417">
        <v>235.1394285714286</v>
      </c>
      <c r="DS417">
        <v>22.02385357142857</v>
      </c>
      <c r="DT417">
        <v>18.55417857142857</v>
      </c>
      <c r="DU417">
        <v>241.2974285714286</v>
      </c>
      <c r="DV417">
        <v>21.73145357142857</v>
      </c>
      <c r="DW417">
        <v>500.0436071428571</v>
      </c>
      <c r="DX417">
        <v>90.77363928571431</v>
      </c>
      <c r="DY417">
        <v>0.06604346428571428</v>
      </c>
      <c r="DZ417">
        <v>28.93418214285714</v>
      </c>
      <c r="EA417">
        <v>29.99158928571429</v>
      </c>
      <c r="EB417">
        <v>999.9000000000002</v>
      </c>
      <c r="EC417">
        <v>0</v>
      </c>
      <c r="ED417">
        <v>0</v>
      </c>
      <c r="EE417">
        <v>9996.088214285714</v>
      </c>
      <c r="EF417">
        <v>0</v>
      </c>
      <c r="EG417">
        <v>11.6571</v>
      </c>
      <c r="EH417">
        <v>5.234350714285716</v>
      </c>
      <c r="EI417">
        <v>245.787</v>
      </c>
      <c r="EJ417">
        <v>239.5848214285714</v>
      </c>
      <c r="EK417">
        <v>3.469676785714286</v>
      </c>
      <c r="EL417">
        <v>235.1394285714286</v>
      </c>
      <c r="EM417">
        <v>18.55417857142857</v>
      </c>
      <c r="EN417">
        <v>1.999184285714285</v>
      </c>
      <c r="EO417">
        <v>1.684229285714286</v>
      </c>
      <c r="EP417">
        <v>17.43787857142857</v>
      </c>
      <c r="EQ417">
        <v>14.75184285714286</v>
      </c>
      <c r="ER417">
        <v>1999.995</v>
      </c>
      <c r="ES417">
        <v>0.9799985357142856</v>
      </c>
      <c r="ET417">
        <v>0.02000136785714286</v>
      </c>
      <c r="EU417">
        <v>0</v>
      </c>
      <c r="EV417">
        <v>740.5782142857144</v>
      </c>
      <c r="EW417">
        <v>5.00078</v>
      </c>
      <c r="EX417">
        <v>14220.1</v>
      </c>
      <c r="EY417">
        <v>16379.575</v>
      </c>
      <c r="EZ417">
        <v>38.77435714285713</v>
      </c>
      <c r="FA417">
        <v>39.67157142857142</v>
      </c>
      <c r="FB417">
        <v>39.04203571428571</v>
      </c>
      <c r="FC417">
        <v>39.32110714285714</v>
      </c>
      <c r="FD417">
        <v>39.92157142857142</v>
      </c>
      <c r="FE417">
        <v>1955.095</v>
      </c>
      <c r="FF417">
        <v>39.9</v>
      </c>
      <c r="FG417">
        <v>0</v>
      </c>
      <c r="FH417">
        <v>1759085724.8</v>
      </c>
      <c r="FI417">
        <v>0</v>
      </c>
      <c r="FJ417">
        <v>739.7844</v>
      </c>
      <c r="FK417">
        <v>-90.21100012883332</v>
      </c>
      <c r="FL417">
        <v>-1750.184618034064</v>
      </c>
      <c r="FM417">
        <v>14204.412</v>
      </c>
      <c r="FN417">
        <v>15</v>
      </c>
      <c r="FO417">
        <v>0</v>
      </c>
      <c r="FP417" t="s">
        <v>439</v>
      </c>
      <c r="FQ417">
        <v>1746989605.5</v>
      </c>
      <c r="FR417">
        <v>1746989593.5</v>
      </c>
      <c r="FS417">
        <v>0</v>
      </c>
      <c r="FT417">
        <v>-0.274</v>
      </c>
      <c r="FU417">
        <v>-0.002</v>
      </c>
      <c r="FV417">
        <v>2.549</v>
      </c>
      <c r="FW417">
        <v>0.129</v>
      </c>
      <c r="FX417">
        <v>420</v>
      </c>
      <c r="FY417">
        <v>17</v>
      </c>
      <c r="FZ417">
        <v>0.02</v>
      </c>
      <c r="GA417">
        <v>0.04</v>
      </c>
      <c r="GB417">
        <v>4.58274425</v>
      </c>
      <c r="GC417">
        <v>11.13899155722326</v>
      </c>
      <c r="GD417">
        <v>1.072184688987601</v>
      </c>
      <c r="GE417">
        <v>0</v>
      </c>
      <c r="GF417">
        <v>745.8404411764706</v>
      </c>
      <c r="GG417">
        <v>-93.52148208815555</v>
      </c>
      <c r="GH417">
        <v>9.178989532338244</v>
      </c>
      <c r="GI417">
        <v>0</v>
      </c>
      <c r="GJ417">
        <v>3.46238725</v>
      </c>
      <c r="GK417">
        <v>0.1239598874296363</v>
      </c>
      <c r="GL417">
        <v>0.01200807020039027</v>
      </c>
      <c r="GM417">
        <v>0</v>
      </c>
      <c r="GN417">
        <v>0</v>
      </c>
      <c r="GO417">
        <v>3</v>
      </c>
      <c r="GP417" t="s">
        <v>458</v>
      </c>
      <c r="GQ417">
        <v>3.10167</v>
      </c>
      <c r="GR417">
        <v>2.72421</v>
      </c>
      <c r="GS417">
        <v>0.0518026</v>
      </c>
      <c r="GT417">
        <v>0.0502162</v>
      </c>
      <c r="GU417">
        <v>0.101812</v>
      </c>
      <c r="GV417">
        <v>0.09138159999999999</v>
      </c>
      <c r="GW417">
        <v>24781.8</v>
      </c>
      <c r="GX417">
        <v>22559.7</v>
      </c>
      <c r="GY417">
        <v>26699.3</v>
      </c>
      <c r="GZ417">
        <v>23974</v>
      </c>
      <c r="HA417">
        <v>38366</v>
      </c>
      <c r="HB417">
        <v>32202.6</v>
      </c>
      <c r="HC417">
        <v>46621.8</v>
      </c>
      <c r="HD417">
        <v>37933</v>
      </c>
      <c r="HE417">
        <v>1.87197</v>
      </c>
      <c r="HF417">
        <v>1.8656</v>
      </c>
      <c r="HG417">
        <v>0.135701</v>
      </c>
      <c r="HH417">
        <v>0</v>
      </c>
      <c r="HI417">
        <v>27.7876</v>
      </c>
      <c r="HJ417">
        <v>999.9</v>
      </c>
      <c r="HK417">
        <v>43.9</v>
      </c>
      <c r="HL417">
        <v>31.7</v>
      </c>
      <c r="HM417">
        <v>22.7053</v>
      </c>
      <c r="HN417">
        <v>60.8147</v>
      </c>
      <c r="HO417">
        <v>22.1394</v>
      </c>
      <c r="HP417">
        <v>1</v>
      </c>
      <c r="HQ417">
        <v>0.104266</v>
      </c>
      <c r="HR417">
        <v>-0.35912</v>
      </c>
      <c r="HS417">
        <v>20.2807</v>
      </c>
      <c r="HT417">
        <v>5.2122</v>
      </c>
      <c r="HU417">
        <v>11.98</v>
      </c>
      <c r="HV417">
        <v>4.96365</v>
      </c>
      <c r="HW417">
        <v>3.27438</v>
      </c>
      <c r="HX417">
        <v>9999</v>
      </c>
      <c r="HY417">
        <v>9999</v>
      </c>
      <c r="HZ417">
        <v>9999</v>
      </c>
      <c r="IA417">
        <v>34.5</v>
      </c>
      <c r="IB417">
        <v>1.86401</v>
      </c>
      <c r="IC417">
        <v>1.86014</v>
      </c>
      <c r="ID417">
        <v>1.8584</v>
      </c>
      <c r="IE417">
        <v>1.85975</v>
      </c>
      <c r="IF417">
        <v>1.85989</v>
      </c>
      <c r="IG417">
        <v>1.85837</v>
      </c>
      <c r="IH417">
        <v>1.85745</v>
      </c>
      <c r="II417">
        <v>1.85242</v>
      </c>
      <c r="IJ417">
        <v>0</v>
      </c>
      <c r="IK417">
        <v>0</v>
      </c>
      <c r="IL417">
        <v>0</v>
      </c>
      <c r="IM417">
        <v>0</v>
      </c>
      <c r="IN417" t="s">
        <v>441</v>
      </c>
      <c r="IO417" t="s">
        <v>442</v>
      </c>
      <c r="IP417" t="s">
        <v>443</v>
      </c>
      <c r="IQ417" t="s">
        <v>443</v>
      </c>
      <c r="IR417" t="s">
        <v>443</v>
      </c>
      <c r="IS417" t="s">
        <v>443</v>
      </c>
      <c r="IT417">
        <v>0</v>
      </c>
      <c r="IU417">
        <v>100</v>
      </c>
      <c r="IV417">
        <v>100</v>
      </c>
      <c r="IW417">
        <v>-0.921</v>
      </c>
      <c r="IX417">
        <v>0.2924</v>
      </c>
      <c r="IY417">
        <v>-0.819046093373875</v>
      </c>
      <c r="IZ417">
        <v>-0.0008311593448893811</v>
      </c>
      <c r="JA417">
        <v>1.768286430498992E-06</v>
      </c>
      <c r="JB417">
        <v>-5.176383660599935E-10</v>
      </c>
      <c r="JC417">
        <v>0.01793090377665582</v>
      </c>
      <c r="JD417">
        <v>0.002652576625932546</v>
      </c>
      <c r="JE417">
        <v>0.0004569377311329863</v>
      </c>
      <c r="JF417">
        <v>1.003524486243527E-07</v>
      </c>
      <c r="JG417">
        <v>2</v>
      </c>
      <c r="JH417">
        <v>1975</v>
      </c>
      <c r="JI417">
        <v>1</v>
      </c>
      <c r="JJ417">
        <v>26</v>
      </c>
      <c r="JK417">
        <v>201602.1</v>
      </c>
      <c r="JL417">
        <v>201602.3</v>
      </c>
      <c r="JM417">
        <v>0.599365</v>
      </c>
      <c r="JN417">
        <v>2.65015</v>
      </c>
      <c r="JO417">
        <v>1.49658</v>
      </c>
      <c r="JP417">
        <v>2.34497</v>
      </c>
      <c r="JQ417">
        <v>1.54907</v>
      </c>
      <c r="JR417">
        <v>2.3877</v>
      </c>
      <c r="JS417">
        <v>36.2459</v>
      </c>
      <c r="JT417">
        <v>24.1663</v>
      </c>
      <c r="JU417">
        <v>18</v>
      </c>
      <c r="JV417">
        <v>482.616</v>
      </c>
      <c r="JW417">
        <v>493.436</v>
      </c>
      <c r="JX417">
        <v>27.7808</v>
      </c>
      <c r="JY417">
        <v>28.6609</v>
      </c>
      <c r="JZ417">
        <v>29.9999</v>
      </c>
      <c r="KA417">
        <v>28.9339</v>
      </c>
      <c r="KB417">
        <v>28.9454</v>
      </c>
      <c r="KC417">
        <v>12.0286</v>
      </c>
      <c r="KD417">
        <v>19.1406</v>
      </c>
      <c r="KE417">
        <v>74.9579</v>
      </c>
      <c r="KF417">
        <v>27.7834</v>
      </c>
      <c r="KG417">
        <v>186.15</v>
      </c>
      <c r="KH417">
        <v>18.5338</v>
      </c>
      <c r="KI417">
        <v>101.936</v>
      </c>
      <c r="KJ417">
        <v>91.477</v>
      </c>
    </row>
    <row r="418" spans="1:296">
      <c r="A418">
        <v>400</v>
      </c>
      <c r="B418">
        <v>1759085737.6</v>
      </c>
      <c r="C418">
        <v>12654.5</v>
      </c>
      <c r="D418" t="s">
        <v>1247</v>
      </c>
      <c r="E418" t="s">
        <v>1248</v>
      </c>
      <c r="F418">
        <v>5</v>
      </c>
      <c r="G418" t="s">
        <v>1218</v>
      </c>
      <c r="H418">
        <v>1759085730.1</v>
      </c>
      <c r="I418">
        <f>(J418)/1000</f>
        <v>0</v>
      </c>
      <c r="J418">
        <f>IF(DO418, AM418, AG418)</f>
        <v>0</v>
      </c>
      <c r="K418">
        <f>IF(DO418, AH418, AF418)</f>
        <v>0</v>
      </c>
      <c r="L418">
        <f>DQ418 - IF(AT418&gt;1, K418*DK418*100.0/(AV418), 0)</f>
        <v>0</v>
      </c>
      <c r="M418">
        <f>((S418-I418/2)*L418-K418)/(S418+I418/2)</f>
        <v>0</v>
      </c>
      <c r="N418">
        <f>M418*(DX418+DY418)/1000.0</f>
        <v>0</v>
      </c>
      <c r="O418">
        <f>(DQ418 - IF(AT418&gt;1, K418*DK418*100.0/(AV418), 0))*(DX418+DY418)/1000.0</f>
        <v>0</v>
      </c>
      <c r="P418">
        <f>2.0/((1/R418-1/Q418)+SIGN(R418)*SQRT((1/R418-1/Q418)*(1/R418-1/Q418) + 4*DL418/((DL418+1)*(DL418+1))*(2*1/R418*1/Q418-1/Q418*1/Q418)))</f>
        <v>0</v>
      </c>
      <c r="Q418">
        <f>IF(LEFT(DM418,1)&lt;&gt;"0",IF(LEFT(DM418,1)="1",3.0,DN418),$D$5+$E$5*(EE418*DX418/($K$5*1000))+$F$5*(EE418*DX418/($K$5*1000))*MAX(MIN(DK418,$J$5),$I$5)*MAX(MIN(DK418,$J$5),$I$5)+$G$5*MAX(MIN(DK418,$J$5),$I$5)*(EE418*DX418/($K$5*1000))+$H$5*(EE418*DX418/($K$5*1000))*(EE418*DX418/($K$5*1000)))</f>
        <v>0</v>
      </c>
      <c r="R418">
        <f>I418*(1000-(1000*0.61365*exp(17.502*V418/(240.97+V418))/(DX418+DY418)+DS418)/2)/(1000*0.61365*exp(17.502*V418/(240.97+V418))/(DX418+DY418)-DS418)</f>
        <v>0</v>
      </c>
      <c r="S418">
        <f>1/((DL418+1)/(P418/1.6)+1/(Q418/1.37)) + DL418/((DL418+1)/(P418/1.6) + DL418/(Q418/1.37))</f>
        <v>0</v>
      </c>
      <c r="T418">
        <f>(DG418*DJ418)</f>
        <v>0</v>
      </c>
      <c r="U418">
        <f>(DZ418+(T418+2*0.95*5.67E-8*(((DZ418+$B$9)+273)^4-(DZ418+273)^4)-44100*I418)/(1.84*29.3*Q418+8*0.95*5.67E-8*(DZ418+273)^3))</f>
        <v>0</v>
      </c>
      <c r="V418">
        <f>($C$9*EA418+$D$9*EB418+$E$9*U418)</f>
        <v>0</v>
      </c>
      <c r="W418">
        <f>0.61365*exp(17.502*V418/(240.97+V418))</f>
        <v>0</v>
      </c>
      <c r="X418">
        <f>(Y418/Z418*100)</f>
        <v>0</v>
      </c>
      <c r="Y418">
        <f>DS418*(DX418+DY418)/1000</f>
        <v>0</v>
      </c>
      <c r="Z418">
        <f>0.61365*exp(17.502*DZ418/(240.97+DZ418))</f>
        <v>0</v>
      </c>
      <c r="AA418">
        <f>(W418-DS418*(DX418+DY418)/1000)</f>
        <v>0</v>
      </c>
      <c r="AB418">
        <f>(-I418*44100)</f>
        <v>0</v>
      </c>
      <c r="AC418">
        <f>2*29.3*Q418*0.92*(DZ418-V418)</f>
        <v>0</v>
      </c>
      <c r="AD418">
        <f>2*0.95*5.67E-8*(((DZ418+$B$9)+273)^4-(V418+273)^4)</f>
        <v>0</v>
      </c>
      <c r="AE418">
        <f>T418+AD418+AB418+AC418</f>
        <v>0</v>
      </c>
      <c r="AF418">
        <f>DW418*AT418*(DR418-DQ418*(1000-AT418*DT418)/(1000-AT418*DS418))/(100*DK418)</f>
        <v>0</v>
      </c>
      <c r="AG418">
        <f>1000*DW418*AT418*(DS418-DT418)/(100*DK418*(1000-AT418*DS418))</f>
        <v>0</v>
      </c>
      <c r="AH418">
        <f>(AI418 - AJ418 - DX418*1E3/(8.314*(DZ418+273.15)) * AL418/DW418 * AK418) * DW418/(100*DK418) * (1000 - DT418)/1000</f>
        <v>0</v>
      </c>
      <c r="AI418">
        <v>206.8489576884753</v>
      </c>
      <c r="AJ418">
        <v>206.7299999999999</v>
      </c>
      <c r="AK418">
        <v>-3.162893453750197</v>
      </c>
      <c r="AL418">
        <v>65.08277901455868</v>
      </c>
      <c r="AM418">
        <f>(AO418 - AN418 + DX418*1E3/(8.314*(DZ418+273.15)) * AQ418/DW418 * AP418) * DW418/(100*DK418) * 1000/(1000 - AO418)</f>
        <v>0</v>
      </c>
      <c r="AN418">
        <v>18.53469682666667</v>
      </c>
      <c r="AO418">
        <v>22.02640121212121</v>
      </c>
      <c r="AP418">
        <v>3.976854256838198E-05</v>
      </c>
      <c r="AQ418">
        <v>105.27</v>
      </c>
      <c r="AR418">
        <v>0</v>
      </c>
      <c r="AS418">
        <v>0</v>
      </c>
      <c r="AT418">
        <f>IF(AR418*$H$15&gt;=AV418,1.0,(AV418/(AV418-AR418*$H$15)))</f>
        <v>0</v>
      </c>
      <c r="AU418">
        <f>(AT418-1)*100</f>
        <v>0</v>
      </c>
      <c r="AV418">
        <f>MAX(0,($B$15+$C$15*EE418)/(1+$D$15*EE418)*DX418/(DZ418+273)*$E$15)</f>
        <v>0</v>
      </c>
      <c r="AW418" t="s">
        <v>437</v>
      </c>
      <c r="AX418" t="s">
        <v>437</v>
      </c>
      <c r="AY418">
        <v>0</v>
      </c>
      <c r="AZ418">
        <v>0</v>
      </c>
      <c r="BA418">
        <f>1-AY418/AZ418</f>
        <v>0</v>
      </c>
      <c r="BB418">
        <v>0</v>
      </c>
      <c r="BC418" t="s">
        <v>437</v>
      </c>
      <c r="BD418" t="s">
        <v>437</v>
      </c>
      <c r="BE418">
        <v>0</v>
      </c>
      <c r="BF418">
        <v>0</v>
      </c>
      <c r="BG418">
        <f>1-BE418/BF418</f>
        <v>0</v>
      </c>
      <c r="BH418">
        <v>0.5</v>
      </c>
      <c r="BI418">
        <f>DH418</f>
        <v>0</v>
      </c>
      <c r="BJ418">
        <f>K418</f>
        <v>0</v>
      </c>
      <c r="BK418">
        <f>BG418*BH418*BI418</f>
        <v>0</v>
      </c>
      <c r="BL418">
        <f>(BJ418-BB418)/BI418</f>
        <v>0</v>
      </c>
      <c r="BM418">
        <f>(AZ418-BF418)/BF418</f>
        <v>0</v>
      </c>
      <c r="BN418">
        <f>AY418/(BA418+AY418/BF418)</f>
        <v>0</v>
      </c>
      <c r="BO418" t="s">
        <v>437</v>
      </c>
      <c r="BP418">
        <v>0</v>
      </c>
      <c r="BQ418">
        <f>IF(BP418&lt;&gt;0, BP418, BN418)</f>
        <v>0</v>
      </c>
      <c r="BR418">
        <f>1-BQ418/BF418</f>
        <v>0</v>
      </c>
      <c r="BS418">
        <f>(BF418-BE418)/(BF418-BQ418)</f>
        <v>0</v>
      </c>
      <c r="BT418">
        <f>(AZ418-BF418)/(AZ418-BQ418)</f>
        <v>0</v>
      </c>
      <c r="BU418">
        <f>(BF418-BE418)/(BF418-AY418)</f>
        <v>0</v>
      </c>
      <c r="BV418">
        <f>(AZ418-BF418)/(AZ418-AY418)</f>
        <v>0</v>
      </c>
      <c r="BW418">
        <f>(BS418*BQ418/BE418)</f>
        <v>0</v>
      </c>
      <c r="BX418">
        <f>(1-BW418)</f>
        <v>0</v>
      </c>
      <c r="DG418">
        <f>$B$13*EF418+$C$13*EG418+$F$13*ER418*(1-EU418)</f>
        <v>0</v>
      </c>
      <c r="DH418">
        <f>DG418*DI418</f>
        <v>0</v>
      </c>
      <c r="DI418">
        <f>($B$13*$D$11+$C$13*$D$11+$F$13*((FE418+EW418)/MAX(FE418+EW418+FF418, 0.1)*$I$11+FF418/MAX(FE418+EW418+FF418, 0.1)*$J$11))/($B$13+$C$13+$F$13)</f>
        <v>0</v>
      </c>
      <c r="DJ418">
        <f>($B$13*$K$11+$C$13*$K$11+$F$13*((FE418+EW418)/MAX(FE418+EW418+FF418, 0.1)*$P$11+FF418/MAX(FE418+EW418+FF418, 0.1)*$Q$11))/($B$13+$C$13+$F$13)</f>
        <v>0</v>
      </c>
      <c r="DK418">
        <v>4.16</v>
      </c>
      <c r="DL418">
        <v>0.5</v>
      </c>
      <c r="DM418" t="s">
        <v>438</v>
      </c>
      <c r="DN418">
        <v>2</v>
      </c>
      <c r="DO418" t="b">
        <v>1</v>
      </c>
      <c r="DP418">
        <v>1759085730.1</v>
      </c>
      <c r="DQ418">
        <v>223.9012962962963</v>
      </c>
      <c r="DR418">
        <v>217.6414074074074</v>
      </c>
      <c r="DS418">
        <v>22.02501851851853</v>
      </c>
      <c r="DT418">
        <v>18.54520740740741</v>
      </c>
      <c r="DU418">
        <v>224.8234074074074</v>
      </c>
      <c r="DV418">
        <v>21.73258518518519</v>
      </c>
      <c r="DW418">
        <v>500.0478148148148</v>
      </c>
      <c r="DX418">
        <v>90.77478518518518</v>
      </c>
      <c r="DY418">
        <v>0.06600229259259259</v>
      </c>
      <c r="DZ418">
        <v>28.93593333333333</v>
      </c>
      <c r="EA418">
        <v>29.99565185185185</v>
      </c>
      <c r="EB418">
        <v>999.9000000000001</v>
      </c>
      <c r="EC418">
        <v>0</v>
      </c>
      <c r="ED418">
        <v>0</v>
      </c>
      <c r="EE418">
        <v>9996.827777777777</v>
      </c>
      <c r="EF418">
        <v>0</v>
      </c>
      <c r="EG418">
        <v>11.6571</v>
      </c>
      <c r="EH418">
        <v>6.259912222222222</v>
      </c>
      <c r="EI418">
        <v>228.9438148148148</v>
      </c>
      <c r="EJ418">
        <v>221.753962962963</v>
      </c>
      <c r="EK418">
        <v>3.479802962962963</v>
      </c>
      <c r="EL418">
        <v>217.6414074074074</v>
      </c>
      <c r="EM418">
        <v>18.54520740740741</v>
      </c>
      <c r="EN418">
        <v>1.999314444444445</v>
      </c>
      <c r="EO418">
        <v>1.683437037037037</v>
      </c>
      <c r="EP418">
        <v>17.43891481481481</v>
      </c>
      <c r="EQ418">
        <v>14.74453703703704</v>
      </c>
      <c r="ER418">
        <v>1999.978888888889</v>
      </c>
      <c r="ES418">
        <v>0.9799985555555554</v>
      </c>
      <c r="ET418">
        <v>0.02000134814814815</v>
      </c>
      <c r="EU418">
        <v>0</v>
      </c>
      <c r="EV418">
        <v>732.7592592592591</v>
      </c>
      <c r="EW418">
        <v>5.00078</v>
      </c>
      <c r="EX418">
        <v>14070.24444444444</v>
      </c>
      <c r="EY418">
        <v>16379.45185185185</v>
      </c>
      <c r="EZ418">
        <v>38.77759259259259</v>
      </c>
      <c r="FA418">
        <v>39.66411111111111</v>
      </c>
      <c r="FB418">
        <v>39.0412962962963</v>
      </c>
      <c r="FC418">
        <v>39.31448148148148</v>
      </c>
      <c r="FD418">
        <v>39.92103703703703</v>
      </c>
      <c r="FE418">
        <v>1955.078888888889</v>
      </c>
      <c r="FF418">
        <v>39.9</v>
      </c>
      <c r="FG418">
        <v>0</v>
      </c>
      <c r="FH418">
        <v>1759085729.6</v>
      </c>
      <c r="FI418">
        <v>0</v>
      </c>
      <c r="FJ418">
        <v>732.7552799999999</v>
      </c>
      <c r="FK418">
        <v>-85.06046164461488</v>
      </c>
      <c r="FL418">
        <v>-1631.507694802238</v>
      </c>
      <c r="FM418">
        <v>14069.14</v>
      </c>
      <c r="FN418">
        <v>15</v>
      </c>
      <c r="FO418">
        <v>0</v>
      </c>
      <c r="FP418" t="s">
        <v>439</v>
      </c>
      <c r="FQ418">
        <v>1746989605.5</v>
      </c>
      <c r="FR418">
        <v>1746989593.5</v>
      </c>
      <c r="FS418">
        <v>0</v>
      </c>
      <c r="FT418">
        <v>-0.274</v>
      </c>
      <c r="FU418">
        <v>-0.002</v>
      </c>
      <c r="FV418">
        <v>2.549</v>
      </c>
      <c r="FW418">
        <v>0.129</v>
      </c>
      <c r="FX418">
        <v>420</v>
      </c>
      <c r="FY418">
        <v>17</v>
      </c>
      <c r="FZ418">
        <v>0.02</v>
      </c>
      <c r="GA418">
        <v>0.04</v>
      </c>
      <c r="GB418">
        <v>5.590805365853659</v>
      </c>
      <c r="GC418">
        <v>11.48684299651568</v>
      </c>
      <c r="GD418">
        <v>1.133791710608425</v>
      </c>
      <c r="GE418">
        <v>0</v>
      </c>
      <c r="GF418">
        <v>737.6813823529411</v>
      </c>
      <c r="GG418">
        <v>-89.08664628289749</v>
      </c>
      <c r="GH418">
        <v>8.747757073924403</v>
      </c>
      <c r="GI418">
        <v>0</v>
      </c>
      <c r="GJ418">
        <v>3.472979756097561</v>
      </c>
      <c r="GK418">
        <v>0.1174875261324046</v>
      </c>
      <c r="GL418">
        <v>0.01166830781465697</v>
      </c>
      <c r="GM418">
        <v>0</v>
      </c>
      <c r="GN418">
        <v>0</v>
      </c>
      <c r="GO418">
        <v>3</v>
      </c>
      <c r="GP418" t="s">
        <v>458</v>
      </c>
      <c r="GQ418">
        <v>3.10177</v>
      </c>
      <c r="GR418">
        <v>2.72395</v>
      </c>
      <c r="GS418">
        <v>0.0485971</v>
      </c>
      <c r="GT418">
        <v>0.046733</v>
      </c>
      <c r="GU418">
        <v>0.101814</v>
      </c>
      <c r="GV418">
        <v>0.0913482</v>
      </c>
      <c r="GW418">
        <v>24865.8</v>
      </c>
      <c r="GX418">
        <v>22642.3</v>
      </c>
      <c r="GY418">
        <v>26699.5</v>
      </c>
      <c r="GZ418">
        <v>23973.9</v>
      </c>
      <c r="HA418">
        <v>38365.6</v>
      </c>
      <c r="HB418">
        <v>32203.2</v>
      </c>
      <c r="HC418">
        <v>46621.9</v>
      </c>
      <c r="HD418">
        <v>37932.8</v>
      </c>
      <c r="HE418">
        <v>1.87235</v>
      </c>
      <c r="HF418">
        <v>1.86525</v>
      </c>
      <c r="HG418">
        <v>0.136331</v>
      </c>
      <c r="HH418">
        <v>0</v>
      </c>
      <c r="HI418">
        <v>27.7853</v>
      </c>
      <c r="HJ418">
        <v>999.9</v>
      </c>
      <c r="HK418">
        <v>43.9</v>
      </c>
      <c r="HL418">
        <v>31.7</v>
      </c>
      <c r="HM418">
        <v>22.7032</v>
      </c>
      <c r="HN418">
        <v>60.9147</v>
      </c>
      <c r="HO418">
        <v>22.2596</v>
      </c>
      <c r="HP418">
        <v>1</v>
      </c>
      <c r="HQ418">
        <v>0.103966</v>
      </c>
      <c r="HR418">
        <v>-0.334496</v>
      </c>
      <c r="HS418">
        <v>20.2808</v>
      </c>
      <c r="HT418">
        <v>5.21325</v>
      </c>
      <c r="HU418">
        <v>11.9797</v>
      </c>
      <c r="HV418">
        <v>4.9637</v>
      </c>
      <c r="HW418">
        <v>3.2745</v>
      </c>
      <c r="HX418">
        <v>9999</v>
      </c>
      <c r="HY418">
        <v>9999</v>
      </c>
      <c r="HZ418">
        <v>9999</v>
      </c>
      <c r="IA418">
        <v>34.5</v>
      </c>
      <c r="IB418">
        <v>1.86396</v>
      </c>
      <c r="IC418">
        <v>1.86011</v>
      </c>
      <c r="ID418">
        <v>1.85839</v>
      </c>
      <c r="IE418">
        <v>1.85976</v>
      </c>
      <c r="IF418">
        <v>1.85989</v>
      </c>
      <c r="IG418">
        <v>1.85837</v>
      </c>
      <c r="IH418">
        <v>1.85745</v>
      </c>
      <c r="II418">
        <v>1.85242</v>
      </c>
      <c r="IJ418">
        <v>0</v>
      </c>
      <c r="IK418">
        <v>0</v>
      </c>
      <c r="IL418">
        <v>0</v>
      </c>
      <c r="IM418">
        <v>0</v>
      </c>
      <c r="IN418" t="s">
        <v>441</v>
      </c>
      <c r="IO418" t="s">
        <v>442</v>
      </c>
      <c r="IP418" t="s">
        <v>443</v>
      </c>
      <c r="IQ418" t="s">
        <v>443</v>
      </c>
      <c r="IR418" t="s">
        <v>443</v>
      </c>
      <c r="IS418" t="s">
        <v>443</v>
      </c>
      <c r="IT418">
        <v>0</v>
      </c>
      <c r="IU418">
        <v>100</v>
      </c>
      <c r="IV418">
        <v>100</v>
      </c>
      <c r="IW418">
        <v>-0.919</v>
      </c>
      <c r="IX418">
        <v>0.2925</v>
      </c>
      <c r="IY418">
        <v>-0.819046093373875</v>
      </c>
      <c r="IZ418">
        <v>-0.0008311593448893811</v>
      </c>
      <c r="JA418">
        <v>1.768286430498992E-06</v>
      </c>
      <c r="JB418">
        <v>-5.176383660599935E-10</v>
      </c>
      <c r="JC418">
        <v>0.01793090377665582</v>
      </c>
      <c r="JD418">
        <v>0.002652576625932546</v>
      </c>
      <c r="JE418">
        <v>0.0004569377311329863</v>
      </c>
      <c r="JF418">
        <v>1.003524486243527E-07</v>
      </c>
      <c r="JG418">
        <v>2</v>
      </c>
      <c r="JH418">
        <v>1975</v>
      </c>
      <c r="JI418">
        <v>1</v>
      </c>
      <c r="JJ418">
        <v>26</v>
      </c>
      <c r="JK418">
        <v>201602.2</v>
      </c>
      <c r="JL418">
        <v>201602.4</v>
      </c>
      <c r="JM418">
        <v>0.5578610000000001</v>
      </c>
      <c r="JN418">
        <v>2.62207</v>
      </c>
      <c r="JO418">
        <v>1.49658</v>
      </c>
      <c r="JP418">
        <v>2.34497</v>
      </c>
      <c r="JQ418">
        <v>1.54907</v>
      </c>
      <c r="JR418">
        <v>2.47192</v>
      </c>
      <c r="JS418">
        <v>36.2459</v>
      </c>
      <c r="JT418">
        <v>24.1751</v>
      </c>
      <c r="JU418">
        <v>18</v>
      </c>
      <c r="JV418">
        <v>482.816</v>
      </c>
      <c r="JW418">
        <v>493.18</v>
      </c>
      <c r="JX418">
        <v>27.7858</v>
      </c>
      <c r="JY418">
        <v>28.6584</v>
      </c>
      <c r="JZ418">
        <v>29.9999</v>
      </c>
      <c r="KA418">
        <v>28.9314</v>
      </c>
      <c r="KB418">
        <v>28.9423</v>
      </c>
      <c r="KC418">
        <v>11.1907</v>
      </c>
      <c r="KD418">
        <v>19.1406</v>
      </c>
      <c r="KE418">
        <v>74.9579</v>
      </c>
      <c r="KF418">
        <v>27.7837</v>
      </c>
      <c r="KG418">
        <v>166.115</v>
      </c>
      <c r="KH418">
        <v>18.5296</v>
      </c>
      <c r="KI418">
        <v>101.936</v>
      </c>
      <c r="KJ418">
        <v>91.4765</v>
      </c>
    </row>
    <row r="419" spans="1:296">
      <c r="A419">
        <v>401</v>
      </c>
      <c r="B419">
        <v>1759085742.6</v>
      </c>
      <c r="C419">
        <v>12659.5</v>
      </c>
      <c r="D419" t="s">
        <v>1249</v>
      </c>
      <c r="E419" t="s">
        <v>1250</v>
      </c>
      <c r="F419">
        <v>5</v>
      </c>
      <c r="G419" t="s">
        <v>1218</v>
      </c>
      <c r="H419">
        <v>1759085734.814285</v>
      </c>
      <c r="I419">
        <f>(J419)/1000</f>
        <v>0</v>
      </c>
      <c r="J419">
        <f>IF(DO419, AM419, AG419)</f>
        <v>0</v>
      </c>
      <c r="K419">
        <f>IF(DO419, AH419, AF419)</f>
        <v>0</v>
      </c>
      <c r="L419">
        <f>DQ419 - IF(AT419&gt;1, K419*DK419*100.0/(AV419), 0)</f>
        <v>0</v>
      </c>
      <c r="M419">
        <f>((S419-I419/2)*L419-K419)/(S419+I419/2)</f>
        <v>0</v>
      </c>
      <c r="N419">
        <f>M419*(DX419+DY419)/1000.0</f>
        <v>0</v>
      </c>
      <c r="O419">
        <f>(DQ419 - IF(AT419&gt;1, K419*DK419*100.0/(AV419), 0))*(DX419+DY419)/1000.0</f>
        <v>0</v>
      </c>
      <c r="P419">
        <f>2.0/((1/R419-1/Q419)+SIGN(R419)*SQRT((1/R419-1/Q419)*(1/R419-1/Q419) + 4*DL419/((DL419+1)*(DL419+1))*(2*1/R419*1/Q419-1/Q419*1/Q419)))</f>
        <v>0</v>
      </c>
      <c r="Q419">
        <f>IF(LEFT(DM419,1)&lt;&gt;"0",IF(LEFT(DM419,1)="1",3.0,DN419),$D$5+$E$5*(EE419*DX419/($K$5*1000))+$F$5*(EE419*DX419/($K$5*1000))*MAX(MIN(DK419,$J$5),$I$5)*MAX(MIN(DK419,$J$5),$I$5)+$G$5*MAX(MIN(DK419,$J$5),$I$5)*(EE419*DX419/($K$5*1000))+$H$5*(EE419*DX419/($K$5*1000))*(EE419*DX419/($K$5*1000)))</f>
        <v>0</v>
      </c>
      <c r="R419">
        <f>I419*(1000-(1000*0.61365*exp(17.502*V419/(240.97+V419))/(DX419+DY419)+DS419)/2)/(1000*0.61365*exp(17.502*V419/(240.97+V419))/(DX419+DY419)-DS419)</f>
        <v>0</v>
      </c>
      <c r="S419">
        <f>1/((DL419+1)/(P419/1.6)+1/(Q419/1.37)) + DL419/((DL419+1)/(P419/1.6) + DL419/(Q419/1.37))</f>
        <v>0</v>
      </c>
      <c r="T419">
        <f>(DG419*DJ419)</f>
        <v>0</v>
      </c>
      <c r="U419">
        <f>(DZ419+(T419+2*0.95*5.67E-8*(((DZ419+$B$9)+273)^4-(DZ419+273)^4)-44100*I419)/(1.84*29.3*Q419+8*0.95*5.67E-8*(DZ419+273)^3))</f>
        <v>0</v>
      </c>
      <c r="V419">
        <f>($C$9*EA419+$D$9*EB419+$E$9*U419)</f>
        <v>0</v>
      </c>
      <c r="W419">
        <f>0.61365*exp(17.502*V419/(240.97+V419))</f>
        <v>0</v>
      </c>
      <c r="X419">
        <f>(Y419/Z419*100)</f>
        <v>0</v>
      </c>
      <c r="Y419">
        <f>DS419*(DX419+DY419)/1000</f>
        <v>0</v>
      </c>
      <c r="Z419">
        <f>0.61365*exp(17.502*DZ419/(240.97+DZ419))</f>
        <v>0</v>
      </c>
      <c r="AA419">
        <f>(W419-DS419*(DX419+DY419)/1000)</f>
        <v>0</v>
      </c>
      <c r="AB419">
        <f>(-I419*44100)</f>
        <v>0</v>
      </c>
      <c r="AC419">
        <f>2*29.3*Q419*0.92*(DZ419-V419)</f>
        <v>0</v>
      </c>
      <c r="AD419">
        <f>2*0.95*5.67E-8*(((DZ419+$B$9)+273)^4-(V419+273)^4)</f>
        <v>0</v>
      </c>
      <c r="AE419">
        <f>T419+AD419+AB419+AC419</f>
        <v>0</v>
      </c>
      <c r="AF419">
        <f>DW419*AT419*(DR419-DQ419*(1000-AT419*DT419)/(1000-AT419*DS419))/(100*DK419)</f>
        <v>0</v>
      </c>
      <c r="AG419">
        <f>1000*DW419*AT419*(DS419-DT419)/(100*DK419*(1000-AT419*DS419))</f>
        <v>0</v>
      </c>
      <c r="AH419">
        <f>(AI419 - AJ419 - DX419*1E3/(8.314*(DZ419+273.15)) * AL419/DW419 * AK419) * DW419/(100*DK419) * (1000 - DT419)/1000</f>
        <v>0</v>
      </c>
      <c r="AI419">
        <v>189.820971747145</v>
      </c>
      <c r="AJ419">
        <v>190.8763636363636</v>
      </c>
      <c r="AK419">
        <v>-3.175053592412021</v>
      </c>
      <c r="AL419">
        <v>65.08277901455868</v>
      </c>
      <c r="AM419">
        <f>(AO419 - AN419 + DX419*1E3/(8.314*(DZ419+273.15)) * AQ419/DW419 * AP419) * DW419/(100*DK419) * 1000/(1000 - AO419)</f>
        <v>0</v>
      </c>
      <c r="AN419">
        <v>18.52504613333333</v>
      </c>
      <c r="AO419">
        <v>22.02629212121212</v>
      </c>
      <c r="AP419">
        <v>8.394310451306226E-06</v>
      </c>
      <c r="AQ419">
        <v>105.27</v>
      </c>
      <c r="AR419">
        <v>0</v>
      </c>
      <c r="AS419">
        <v>0</v>
      </c>
      <c r="AT419">
        <f>IF(AR419*$H$15&gt;=AV419,1.0,(AV419/(AV419-AR419*$H$15)))</f>
        <v>0</v>
      </c>
      <c r="AU419">
        <f>(AT419-1)*100</f>
        <v>0</v>
      </c>
      <c r="AV419">
        <f>MAX(0,($B$15+$C$15*EE419)/(1+$D$15*EE419)*DX419/(DZ419+273)*$E$15)</f>
        <v>0</v>
      </c>
      <c r="AW419" t="s">
        <v>437</v>
      </c>
      <c r="AX419" t="s">
        <v>437</v>
      </c>
      <c r="AY419">
        <v>0</v>
      </c>
      <c r="AZ419">
        <v>0</v>
      </c>
      <c r="BA419">
        <f>1-AY419/AZ419</f>
        <v>0</v>
      </c>
      <c r="BB419">
        <v>0</v>
      </c>
      <c r="BC419" t="s">
        <v>437</v>
      </c>
      <c r="BD419" t="s">
        <v>437</v>
      </c>
      <c r="BE419">
        <v>0</v>
      </c>
      <c r="BF419">
        <v>0</v>
      </c>
      <c r="BG419">
        <f>1-BE419/BF419</f>
        <v>0</v>
      </c>
      <c r="BH419">
        <v>0.5</v>
      </c>
      <c r="BI419">
        <f>DH419</f>
        <v>0</v>
      </c>
      <c r="BJ419">
        <f>K419</f>
        <v>0</v>
      </c>
      <c r="BK419">
        <f>BG419*BH419*BI419</f>
        <v>0</v>
      </c>
      <c r="BL419">
        <f>(BJ419-BB419)/BI419</f>
        <v>0</v>
      </c>
      <c r="BM419">
        <f>(AZ419-BF419)/BF419</f>
        <v>0</v>
      </c>
      <c r="BN419">
        <f>AY419/(BA419+AY419/BF419)</f>
        <v>0</v>
      </c>
      <c r="BO419" t="s">
        <v>437</v>
      </c>
      <c r="BP419">
        <v>0</v>
      </c>
      <c r="BQ419">
        <f>IF(BP419&lt;&gt;0, BP419, BN419)</f>
        <v>0</v>
      </c>
      <c r="BR419">
        <f>1-BQ419/BF419</f>
        <v>0</v>
      </c>
      <c r="BS419">
        <f>(BF419-BE419)/(BF419-BQ419)</f>
        <v>0</v>
      </c>
      <c r="BT419">
        <f>(AZ419-BF419)/(AZ419-BQ419)</f>
        <v>0</v>
      </c>
      <c r="BU419">
        <f>(BF419-BE419)/(BF419-AY419)</f>
        <v>0</v>
      </c>
      <c r="BV419">
        <f>(AZ419-BF419)/(AZ419-AY419)</f>
        <v>0</v>
      </c>
      <c r="BW419">
        <f>(BS419*BQ419/BE419)</f>
        <v>0</v>
      </c>
      <c r="BX419">
        <f>(1-BW419)</f>
        <v>0</v>
      </c>
      <c r="DG419">
        <f>$B$13*EF419+$C$13*EG419+$F$13*ER419*(1-EU419)</f>
        <v>0</v>
      </c>
      <c r="DH419">
        <f>DG419*DI419</f>
        <v>0</v>
      </c>
      <c r="DI419">
        <f>($B$13*$D$11+$C$13*$D$11+$F$13*((FE419+EW419)/MAX(FE419+EW419+FF419, 0.1)*$I$11+FF419/MAX(FE419+EW419+FF419, 0.1)*$J$11))/($B$13+$C$13+$F$13)</f>
        <v>0</v>
      </c>
      <c r="DJ419">
        <f>($B$13*$K$11+$C$13*$K$11+$F$13*((FE419+EW419)/MAX(FE419+EW419+FF419, 0.1)*$P$11+FF419/MAX(FE419+EW419+FF419, 0.1)*$Q$11))/($B$13+$C$13+$F$13)</f>
        <v>0</v>
      </c>
      <c r="DK419">
        <v>4.16</v>
      </c>
      <c r="DL419">
        <v>0.5</v>
      </c>
      <c r="DM419" t="s">
        <v>438</v>
      </c>
      <c r="DN419">
        <v>2</v>
      </c>
      <c r="DO419" t="b">
        <v>1</v>
      </c>
      <c r="DP419">
        <v>1759085734.814285</v>
      </c>
      <c r="DQ419">
        <v>209.2630357142857</v>
      </c>
      <c r="DR419">
        <v>202.0083928571429</v>
      </c>
      <c r="DS419">
        <v>22.02545357142857</v>
      </c>
      <c r="DT419">
        <v>18.53648928571429</v>
      </c>
      <c r="DU419">
        <v>210.1831785714285</v>
      </c>
      <c r="DV419">
        <v>21.73299642857143</v>
      </c>
      <c r="DW419">
        <v>499.9986428571429</v>
      </c>
      <c r="DX419">
        <v>90.77527142857143</v>
      </c>
      <c r="DY419">
        <v>0.06608050357142856</v>
      </c>
      <c r="DZ419">
        <v>28.93771428571429</v>
      </c>
      <c r="EA419">
        <v>30.00347142857143</v>
      </c>
      <c r="EB419">
        <v>999.9000000000002</v>
      </c>
      <c r="EC419">
        <v>0</v>
      </c>
      <c r="ED419">
        <v>0</v>
      </c>
      <c r="EE419">
        <v>9985.9125</v>
      </c>
      <c r="EF419">
        <v>0</v>
      </c>
      <c r="EG419">
        <v>11.6571</v>
      </c>
      <c r="EH419">
        <v>7.254683928571429</v>
      </c>
      <c r="EI419">
        <v>213.976</v>
      </c>
      <c r="EJ419">
        <v>205.8237142857143</v>
      </c>
      <c r="EK419">
        <v>3.488960357142857</v>
      </c>
      <c r="EL419">
        <v>202.0083928571429</v>
      </c>
      <c r="EM419">
        <v>18.53648928571429</v>
      </c>
      <c r="EN419">
        <v>1.999364285714286</v>
      </c>
      <c r="EO419">
        <v>1.682653928571428</v>
      </c>
      <c r="EP419">
        <v>17.43931428571429</v>
      </c>
      <c r="EQ419">
        <v>14.73731785714286</v>
      </c>
      <c r="ER419">
        <v>1999.979285714286</v>
      </c>
      <c r="ES419">
        <v>0.9799986428571428</v>
      </c>
      <c r="ET419">
        <v>0.02000126071428571</v>
      </c>
      <c r="EU419">
        <v>0</v>
      </c>
      <c r="EV419">
        <v>726.4521428571428</v>
      </c>
      <c r="EW419">
        <v>5.00078</v>
      </c>
      <c r="EX419">
        <v>13948</v>
      </c>
      <c r="EY419">
        <v>16379.46071428572</v>
      </c>
      <c r="EZ419">
        <v>38.78557142857142</v>
      </c>
      <c r="FA419">
        <v>39.66492857142857</v>
      </c>
      <c r="FB419">
        <v>39.03310714285714</v>
      </c>
      <c r="FC419">
        <v>39.30771428571428</v>
      </c>
      <c r="FD419">
        <v>39.93503571428572</v>
      </c>
      <c r="FE419">
        <v>1955.079285714286</v>
      </c>
      <c r="FF419">
        <v>39.9</v>
      </c>
      <c r="FG419">
        <v>0</v>
      </c>
      <c r="FH419">
        <v>1759085735</v>
      </c>
      <c r="FI419">
        <v>0</v>
      </c>
      <c r="FJ419">
        <v>725.9470000000001</v>
      </c>
      <c r="FK419">
        <v>-76.2217434739587</v>
      </c>
      <c r="FL419">
        <v>-1477.138459487796</v>
      </c>
      <c r="FM419">
        <v>13937.61923076923</v>
      </c>
      <c r="FN419">
        <v>15</v>
      </c>
      <c r="FO419">
        <v>0</v>
      </c>
      <c r="FP419" t="s">
        <v>439</v>
      </c>
      <c r="FQ419">
        <v>1746989605.5</v>
      </c>
      <c r="FR419">
        <v>1746989593.5</v>
      </c>
      <c r="FS419">
        <v>0</v>
      </c>
      <c r="FT419">
        <v>-0.274</v>
      </c>
      <c r="FU419">
        <v>-0.002</v>
      </c>
      <c r="FV419">
        <v>2.549</v>
      </c>
      <c r="FW419">
        <v>0.129</v>
      </c>
      <c r="FX419">
        <v>420</v>
      </c>
      <c r="FY419">
        <v>17</v>
      </c>
      <c r="FZ419">
        <v>0.02</v>
      </c>
      <c r="GA419">
        <v>0.04</v>
      </c>
      <c r="GB419">
        <v>6.75374125</v>
      </c>
      <c r="GC419">
        <v>12.58248011257036</v>
      </c>
      <c r="GD419">
        <v>1.21221538999921</v>
      </c>
      <c r="GE419">
        <v>0</v>
      </c>
      <c r="GF419">
        <v>730.0848529411766</v>
      </c>
      <c r="GG419">
        <v>-81.11167295542421</v>
      </c>
      <c r="GH419">
        <v>7.976371588239089</v>
      </c>
      <c r="GI419">
        <v>0</v>
      </c>
      <c r="GJ419">
        <v>3.484201</v>
      </c>
      <c r="GK419">
        <v>0.1154296435271965</v>
      </c>
      <c r="GL419">
        <v>0.01116220941391085</v>
      </c>
      <c r="GM419">
        <v>0</v>
      </c>
      <c r="GN419">
        <v>0</v>
      </c>
      <c r="GO419">
        <v>3</v>
      </c>
      <c r="GP419" t="s">
        <v>458</v>
      </c>
      <c r="GQ419">
        <v>3.10157</v>
      </c>
      <c r="GR419">
        <v>2.72427</v>
      </c>
      <c r="GS419">
        <v>0.0453097</v>
      </c>
      <c r="GT419">
        <v>0.043188</v>
      </c>
      <c r="GU419">
        <v>0.101814</v>
      </c>
      <c r="GV419">
        <v>0.0913096</v>
      </c>
      <c r="GW419">
        <v>24951.7</v>
      </c>
      <c r="GX419">
        <v>22726.7</v>
      </c>
      <c r="GY419">
        <v>26699.5</v>
      </c>
      <c r="GZ419">
        <v>23974.1</v>
      </c>
      <c r="HA419">
        <v>38365.2</v>
      </c>
      <c r="HB419">
        <v>32204.1</v>
      </c>
      <c r="HC419">
        <v>46622</v>
      </c>
      <c r="HD419">
        <v>37932.7</v>
      </c>
      <c r="HE419">
        <v>1.87147</v>
      </c>
      <c r="HF419">
        <v>1.86583</v>
      </c>
      <c r="HG419">
        <v>0.136822</v>
      </c>
      <c r="HH419">
        <v>0</v>
      </c>
      <c r="HI419">
        <v>27.7817</v>
      </c>
      <c r="HJ419">
        <v>999.9</v>
      </c>
      <c r="HK419">
        <v>43.9</v>
      </c>
      <c r="HL419">
        <v>31.7</v>
      </c>
      <c r="HM419">
        <v>22.7043</v>
      </c>
      <c r="HN419">
        <v>61.1947</v>
      </c>
      <c r="HO419">
        <v>22.1234</v>
      </c>
      <c r="HP419">
        <v>1</v>
      </c>
      <c r="HQ419">
        <v>0.103841</v>
      </c>
      <c r="HR419">
        <v>-0.207437</v>
      </c>
      <c r="HS419">
        <v>20.2809</v>
      </c>
      <c r="HT419">
        <v>5.2131</v>
      </c>
      <c r="HU419">
        <v>11.98</v>
      </c>
      <c r="HV419">
        <v>4.9637</v>
      </c>
      <c r="HW419">
        <v>3.27458</v>
      </c>
      <c r="HX419">
        <v>9999</v>
      </c>
      <c r="HY419">
        <v>9999</v>
      </c>
      <c r="HZ419">
        <v>9999</v>
      </c>
      <c r="IA419">
        <v>34.5</v>
      </c>
      <c r="IB419">
        <v>1.86397</v>
      </c>
      <c r="IC419">
        <v>1.86014</v>
      </c>
      <c r="ID419">
        <v>1.85839</v>
      </c>
      <c r="IE419">
        <v>1.85975</v>
      </c>
      <c r="IF419">
        <v>1.85989</v>
      </c>
      <c r="IG419">
        <v>1.85837</v>
      </c>
      <c r="IH419">
        <v>1.85745</v>
      </c>
      <c r="II419">
        <v>1.85242</v>
      </c>
      <c r="IJ419">
        <v>0</v>
      </c>
      <c r="IK419">
        <v>0</v>
      </c>
      <c r="IL419">
        <v>0</v>
      </c>
      <c r="IM419">
        <v>0</v>
      </c>
      <c r="IN419" t="s">
        <v>441</v>
      </c>
      <c r="IO419" t="s">
        <v>442</v>
      </c>
      <c r="IP419" t="s">
        <v>443</v>
      </c>
      <c r="IQ419" t="s">
        <v>443</v>
      </c>
      <c r="IR419" t="s">
        <v>443</v>
      </c>
      <c r="IS419" t="s">
        <v>443</v>
      </c>
      <c r="IT419">
        <v>0</v>
      </c>
      <c r="IU419">
        <v>100</v>
      </c>
      <c r="IV419">
        <v>100</v>
      </c>
      <c r="IW419">
        <v>-0.916</v>
      </c>
      <c r="IX419">
        <v>0.2925</v>
      </c>
      <c r="IY419">
        <v>-0.819046093373875</v>
      </c>
      <c r="IZ419">
        <v>-0.0008311593448893811</v>
      </c>
      <c r="JA419">
        <v>1.768286430498992E-06</v>
      </c>
      <c r="JB419">
        <v>-5.176383660599935E-10</v>
      </c>
      <c r="JC419">
        <v>0.01793090377665582</v>
      </c>
      <c r="JD419">
        <v>0.002652576625932546</v>
      </c>
      <c r="JE419">
        <v>0.0004569377311329863</v>
      </c>
      <c r="JF419">
        <v>1.003524486243527E-07</v>
      </c>
      <c r="JG419">
        <v>2</v>
      </c>
      <c r="JH419">
        <v>1975</v>
      </c>
      <c r="JI419">
        <v>1</v>
      </c>
      <c r="JJ419">
        <v>26</v>
      </c>
      <c r="JK419">
        <v>201602.3</v>
      </c>
      <c r="JL419">
        <v>201602.5</v>
      </c>
      <c r="JM419">
        <v>0.518799</v>
      </c>
      <c r="JN419">
        <v>2.64893</v>
      </c>
      <c r="JO419">
        <v>1.49658</v>
      </c>
      <c r="JP419">
        <v>2.34497</v>
      </c>
      <c r="JQ419">
        <v>1.54907</v>
      </c>
      <c r="JR419">
        <v>2.40845</v>
      </c>
      <c r="JS419">
        <v>36.2459</v>
      </c>
      <c r="JT419">
        <v>24.1838</v>
      </c>
      <c r="JU419">
        <v>18</v>
      </c>
      <c r="JV419">
        <v>482.283</v>
      </c>
      <c r="JW419">
        <v>493.535</v>
      </c>
      <c r="JX419">
        <v>27.769</v>
      </c>
      <c r="JY419">
        <v>28.656</v>
      </c>
      <c r="JZ419">
        <v>30.0001</v>
      </c>
      <c r="KA419">
        <v>28.9283</v>
      </c>
      <c r="KB419">
        <v>28.9395</v>
      </c>
      <c r="KC419">
        <v>10.4238</v>
      </c>
      <c r="KD419">
        <v>19.1406</v>
      </c>
      <c r="KE419">
        <v>74.9579</v>
      </c>
      <c r="KF419">
        <v>27.7524</v>
      </c>
      <c r="KG419">
        <v>152.758</v>
      </c>
      <c r="KH419">
        <v>18.5243</v>
      </c>
      <c r="KI419">
        <v>101.936</v>
      </c>
      <c r="KJ419">
        <v>91.4766</v>
      </c>
    </row>
    <row r="420" spans="1:296">
      <c r="A420">
        <v>402</v>
      </c>
      <c r="B420">
        <v>1759085747.6</v>
      </c>
      <c r="C420">
        <v>12664.5</v>
      </c>
      <c r="D420" t="s">
        <v>1251</v>
      </c>
      <c r="E420" t="s">
        <v>1252</v>
      </c>
      <c r="F420">
        <v>5</v>
      </c>
      <c r="G420" t="s">
        <v>1218</v>
      </c>
      <c r="H420">
        <v>1759085740.1</v>
      </c>
      <c r="I420">
        <f>(J420)/1000</f>
        <v>0</v>
      </c>
      <c r="J420">
        <f>IF(DO420, AM420, AG420)</f>
        <v>0</v>
      </c>
      <c r="K420">
        <f>IF(DO420, AH420, AF420)</f>
        <v>0</v>
      </c>
      <c r="L420">
        <f>DQ420 - IF(AT420&gt;1, K420*DK420*100.0/(AV420), 0)</f>
        <v>0</v>
      </c>
      <c r="M420">
        <f>((S420-I420/2)*L420-K420)/(S420+I420/2)</f>
        <v>0</v>
      </c>
      <c r="N420">
        <f>M420*(DX420+DY420)/1000.0</f>
        <v>0</v>
      </c>
      <c r="O420">
        <f>(DQ420 - IF(AT420&gt;1, K420*DK420*100.0/(AV420), 0))*(DX420+DY420)/1000.0</f>
        <v>0</v>
      </c>
      <c r="P420">
        <f>2.0/((1/R420-1/Q420)+SIGN(R420)*SQRT((1/R420-1/Q420)*(1/R420-1/Q420) + 4*DL420/((DL420+1)*(DL420+1))*(2*1/R420*1/Q420-1/Q420*1/Q420)))</f>
        <v>0</v>
      </c>
      <c r="Q420">
        <f>IF(LEFT(DM420,1)&lt;&gt;"0",IF(LEFT(DM420,1)="1",3.0,DN420),$D$5+$E$5*(EE420*DX420/($K$5*1000))+$F$5*(EE420*DX420/($K$5*1000))*MAX(MIN(DK420,$J$5),$I$5)*MAX(MIN(DK420,$J$5),$I$5)+$G$5*MAX(MIN(DK420,$J$5),$I$5)*(EE420*DX420/($K$5*1000))+$H$5*(EE420*DX420/($K$5*1000))*(EE420*DX420/($K$5*1000)))</f>
        <v>0</v>
      </c>
      <c r="R420">
        <f>I420*(1000-(1000*0.61365*exp(17.502*V420/(240.97+V420))/(DX420+DY420)+DS420)/2)/(1000*0.61365*exp(17.502*V420/(240.97+V420))/(DX420+DY420)-DS420)</f>
        <v>0</v>
      </c>
      <c r="S420">
        <f>1/((DL420+1)/(P420/1.6)+1/(Q420/1.37)) + DL420/((DL420+1)/(P420/1.6) + DL420/(Q420/1.37))</f>
        <v>0</v>
      </c>
      <c r="T420">
        <f>(DG420*DJ420)</f>
        <v>0</v>
      </c>
      <c r="U420">
        <f>(DZ420+(T420+2*0.95*5.67E-8*(((DZ420+$B$9)+273)^4-(DZ420+273)^4)-44100*I420)/(1.84*29.3*Q420+8*0.95*5.67E-8*(DZ420+273)^3))</f>
        <v>0</v>
      </c>
      <c r="V420">
        <f>($C$9*EA420+$D$9*EB420+$E$9*U420)</f>
        <v>0</v>
      </c>
      <c r="W420">
        <f>0.61365*exp(17.502*V420/(240.97+V420))</f>
        <v>0</v>
      </c>
      <c r="X420">
        <f>(Y420/Z420*100)</f>
        <v>0</v>
      </c>
      <c r="Y420">
        <f>DS420*(DX420+DY420)/1000</f>
        <v>0</v>
      </c>
      <c r="Z420">
        <f>0.61365*exp(17.502*DZ420/(240.97+DZ420))</f>
        <v>0</v>
      </c>
      <c r="AA420">
        <f>(W420-DS420*(DX420+DY420)/1000)</f>
        <v>0</v>
      </c>
      <c r="AB420">
        <f>(-I420*44100)</f>
        <v>0</v>
      </c>
      <c r="AC420">
        <f>2*29.3*Q420*0.92*(DZ420-V420)</f>
        <v>0</v>
      </c>
      <c r="AD420">
        <f>2*0.95*5.67E-8*(((DZ420+$B$9)+273)^4-(V420+273)^4)</f>
        <v>0</v>
      </c>
      <c r="AE420">
        <f>T420+AD420+AB420+AC420</f>
        <v>0</v>
      </c>
      <c r="AF420">
        <f>DW420*AT420*(DR420-DQ420*(1000-AT420*DT420)/(1000-AT420*DS420))/(100*DK420)</f>
        <v>0</v>
      </c>
      <c r="AG420">
        <f>1000*DW420*AT420*(DS420-DT420)/(100*DK420*(1000-AT420*DS420))</f>
        <v>0</v>
      </c>
      <c r="AH420">
        <f>(AI420 - AJ420 - DX420*1E3/(8.314*(DZ420+273.15)) * AL420/DW420 * AK420) * DW420/(100*DK420) * (1000 - DT420)/1000</f>
        <v>0</v>
      </c>
      <c r="AI420">
        <v>173.1601890701679</v>
      </c>
      <c r="AJ420">
        <v>175.1291515151514</v>
      </c>
      <c r="AK420">
        <v>-3.143596263230606</v>
      </c>
      <c r="AL420">
        <v>65.08277901455868</v>
      </c>
      <c r="AM420">
        <f>(AO420 - AN420 + DX420*1E3/(8.314*(DZ420+273.15)) * AQ420/DW420 * AP420) * DW420/(100*DK420) * 1000/(1000 - AO420)</f>
        <v>0</v>
      </c>
      <c r="AN420">
        <v>18.51346272</v>
      </c>
      <c r="AO420">
        <v>22.02507272727273</v>
      </c>
      <c r="AP420">
        <v>-1.765367965370386E-05</v>
      </c>
      <c r="AQ420">
        <v>105.27</v>
      </c>
      <c r="AR420">
        <v>0</v>
      </c>
      <c r="AS420">
        <v>0</v>
      </c>
      <c r="AT420">
        <f>IF(AR420*$H$15&gt;=AV420,1.0,(AV420/(AV420-AR420*$H$15)))</f>
        <v>0</v>
      </c>
      <c r="AU420">
        <f>(AT420-1)*100</f>
        <v>0</v>
      </c>
      <c r="AV420">
        <f>MAX(0,($B$15+$C$15*EE420)/(1+$D$15*EE420)*DX420/(DZ420+273)*$E$15)</f>
        <v>0</v>
      </c>
      <c r="AW420" t="s">
        <v>437</v>
      </c>
      <c r="AX420" t="s">
        <v>437</v>
      </c>
      <c r="AY420">
        <v>0</v>
      </c>
      <c r="AZ420">
        <v>0</v>
      </c>
      <c r="BA420">
        <f>1-AY420/AZ420</f>
        <v>0</v>
      </c>
      <c r="BB420">
        <v>0</v>
      </c>
      <c r="BC420" t="s">
        <v>437</v>
      </c>
      <c r="BD420" t="s">
        <v>437</v>
      </c>
      <c r="BE420">
        <v>0</v>
      </c>
      <c r="BF420">
        <v>0</v>
      </c>
      <c r="BG420">
        <f>1-BE420/BF420</f>
        <v>0</v>
      </c>
      <c r="BH420">
        <v>0.5</v>
      </c>
      <c r="BI420">
        <f>DH420</f>
        <v>0</v>
      </c>
      <c r="BJ420">
        <f>K420</f>
        <v>0</v>
      </c>
      <c r="BK420">
        <f>BG420*BH420*BI420</f>
        <v>0</v>
      </c>
      <c r="BL420">
        <f>(BJ420-BB420)/BI420</f>
        <v>0</v>
      </c>
      <c r="BM420">
        <f>(AZ420-BF420)/BF420</f>
        <v>0</v>
      </c>
      <c r="BN420">
        <f>AY420/(BA420+AY420/BF420)</f>
        <v>0</v>
      </c>
      <c r="BO420" t="s">
        <v>437</v>
      </c>
      <c r="BP420">
        <v>0</v>
      </c>
      <c r="BQ420">
        <f>IF(BP420&lt;&gt;0, BP420, BN420)</f>
        <v>0</v>
      </c>
      <c r="BR420">
        <f>1-BQ420/BF420</f>
        <v>0</v>
      </c>
      <c r="BS420">
        <f>(BF420-BE420)/(BF420-BQ420)</f>
        <v>0</v>
      </c>
      <c r="BT420">
        <f>(AZ420-BF420)/(AZ420-BQ420)</f>
        <v>0</v>
      </c>
      <c r="BU420">
        <f>(BF420-BE420)/(BF420-AY420)</f>
        <v>0</v>
      </c>
      <c r="BV420">
        <f>(AZ420-BF420)/(AZ420-AY420)</f>
        <v>0</v>
      </c>
      <c r="BW420">
        <f>(BS420*BQ420/BE420)</f>
        <v>0</v>
      </c>
      <c r="BX420">
        <f>(1-BW420)</f>
        <v>0</v>
      </c>
      <c r="DG420">
        <f>$B$13*EF420+$C$13*EG420+$F$13*ER420*(1-EU420)</f>
        <v>0</v>
      </c>
      <c r="DH420">
        <f>DG420*DI420</f>
        <v>0</v>
      </c>
      <c r="DI420">
        <f>($B$13*$D$11+$C$13*$D$11+$F$13*((FE420+EW420)/MAX(FE420+EW420+FF420, 0.1)*$I$11+FF420/MAX(FE420+EW420+FF420, 0.1)*$J$11))/($B$13+$C$13+$F$13)</f>
        <v>0</v>
      </c>
      <c r="DJ420">
        <f>($B$13*$K$11+$C$13*$K$11+$F$13*((FE420+EW420)/MAX(FE420+EW420+FF420, 0.1)*$P$11+FF420/MAX(FE420+EW420+FF420, 0.1)*$Q$11))/($B$13+$C$13+$F$13)</f>
        <v>0</v>
      </c>
      <c r="DK420">
        <v>4.16</v>
      </c>
      <c r="DL420">
        <v>0.5</v>
      </c>
      <c r="DM420" t="s">
        <v>438</v>
      </c>
      <c r="DN420">
        <v>2</v>
      </c>
      <c r="DO420" t="b">
        <v>1</v>
      </c>
      <c r="DP420">
        <v>1759085740.1</v>
      </c>
      <c r="DQ420">
        <v>192.8789259259259</v>
      </c>
      <c r="DR420">
        <v>184.5256296296296</v>
      </c>
      <c r="DS420">
        <v>22.02574074074074</v>
      </c>
      <c r="DT420">
        <v>18.52597777777778</v>
      </c>
      <c r="DU420">
        <v>193.7961111111111</v>
      </c>
      <c r="DV420">
        <v>21.73329259259259</v>
      </c>
      <c r="DW420">
        <v>499.9719259259259</v>
      </c>
      <c r="DX420">
        <v>90.77428518518519</v>
      </c>
      <c r="DY420">
        <v>0.06607653703703703</v>
      </c>
      <c r="DZ420">
        <v>28.93751111111111</v>
      </c>
      <c r="EA420">
        <v>30.00778888888889</v>
      </c>
      <c r="EB420">
        <v>999.9000000000001</v>
      </c>
      <c r="EC420">
        <v>0</v>
      </c>
      <c r="ED420">
        <v>0</v>
      </c>
      <c r="EE420">
        <v>9995.109259259258</v>
      </c>
      <c r="EF420">
        <v>0</v>
      </c>
      <c r="EG420">
        <v>11.6571</v>
      </c>
      <c r="EH420">
        <v>8.353206296296296</v>
      </c>
      <c r="EI420">
        <v>197.2228888888889</v>
      </c>
      <c r="EJ420">
        <v>188.0088518518518</v>
      </c>
      <c r="EK420">
        <v>3.499754814814815</v>
      </c>
      <c r="EL420">
        <v>184.5256296296296</v>
      </c>
      <c r="EM420">
        <v>18.52597777777778</v>
      </c>
      <c r="EN420">
        <v>1.999369259259259</v>
      </c>
      <c r="EO420">
        <v>1.681683333333333</v>
      </c>
      <c r="EP420">
        <v>17.43934814814815</v>
      </c>
      <c r="EQ420">
        <v>14.72835925925926</v>
      </c>
      <c r="ER420">
        <v>1999.976666666667</v>
      </c>
      <c r="ES420">
        <v>0.9799986666666665</v>
      </c>
      <c r="ET420">
        <v>0.02000122962962963</v>
      </c>
      <c r="EU420">
        <v>0</v>
      </c>
      <c r="EV420">
        <v>720.0067037037038</v>
      </c>
      <c r="EW420">
        <v>5.00078</v>
      </c>
      <c r="EX420">
        <v>13823.59259259259</v>
      </c>
      <c r="EY420">
        <v>16379.44444444445</v>
      </c>
      <c r="EZ420">
        <v>38.76603703703704</v>
      </c>
      <c r="FA420">
        <v>39.65951851851851</v>
      </c>
      <c r="FB420">
        <v>39.03903703703704</v>
      </c>
      <c r="FC420">
        <v>39.28437037037037</v>
      </c>
      <c r="FD420">
        <v>39.93259259259258</v>
      </c>
      <c r="FE420">
        <v>1955.076666666667</v>
      </c>
      <c r="FF420">
        <v>39.9</v>
      </c>
      <c r="FG420">
        <v>0</v>
      </c>
      <c r="FH420">
        <v>1759085739.8</v>
      </c>
      <c r="FI420">
        <v>0</v>
      </c>
      <c r="FJ420">
        <v>720.1343076923077</v>
      </c>
      <c r="FK420">
        <v>-67.58564105883941</v>
      </c>
      <c r="FL420">
        <v>-1329.220513775734</v>
      </c>
      <c r="FM420">
        <v>13825.32692307693</v>
      </c>
      <c r="FN420">
        <v>15</v>
      </c>
      <c r="FO420">
        <v>0</v>
      </c>
      <c r="FP420" t="s">
        <v>439</v>
      </c>
      <c r="FQ420">
        <v>1746989605.5</v>
      </c>
      <c r="FR420">
        <v>1746989593.5</v>
      </c>
      <c r="FS420">
        <v>0</v>
      </c>
      <c r="FT420">
        <v>-0.274</v>
      </c>
      <c r="FU420">
        <v>-0.002</v>
      </c>
      <c r="FV420">
        <v>2.549</v>
      </c>
      <c r="FW420">
        <v>0.129</v>
      </c>
      <c r="FX420">
        <v>420</v>
      </c>
      <c r="FY420">
        <v>17</v>
      </c>
      <c r="FZ420">
        <v>0.02</v>
      </c>
      <c r="GA420">
        <v>0.04</v>
      </c>
      <c r="GB420">
        <v>7.772684749999999</v>
      </c>
      <c r="GC420">
        <v>12.62295163227015</v>
      </c>
      <c r="GD420">
        <v>1.215710331546926</v>
      </c>
      <c r="GE420">
        <v>0</v>
      </c>
      <c r="GF420">
        <v>723.9005588235295</v>
      </c>
      <c r="GG420">
        <v>-73.32686021804359</v>
      </c>
      <c r="GH420">
        <v>7.214902568300502</v>
      </c>
      <c r="GI420">
        <v>0</v>
      </c>
      <c r="GJ420">
        <v>3.49436025</v>
      </c>
      <c r="GK420">
        <v>0.1226709568480276</v>
      </c>
      <c r="GL420">
        <v>0.01184447539731073</v>
      </c>
      <c r="GM420">
        <v>0</v>
      </c>
      <c r="GN420">
        <v>0</v>
      </c>
      <c r="GO420">
        <v>3</v>
      </c>
      <c r="GP420" t="s">
        <v>458</v>
      </c>
      <c r="GQ420">
        <v>3.10163</v>
      </c>
      <c r="GR420">
        <v>2.72452</v>
      </c>
      <c r="GS420">
        <v>0.0419764</v>
      </c>
      <c r="GT420">
        <v>0.0395746</v>
      </c>
      <c r="GU420">
        <v>0.101807</v>
      </c>
      <c r="GV420">
        <v>0.0912779</v>
      </c>
      <c r="GW420">
        <v>25039</v>
      </c>
      <c r="GX420">
        <v>22812.7</v>
      </c>
      <c r="GY420">
        <v>26699.6</v>
      </c>
      <c r="GZ420">
        <v>23974.3</v>
      </c>
      <c r="HA420">
        <v>38365.1</v>
      </c>
      <c r="HB420">
        <v>32205.2</v>
      </c>
      <c r="HC420">
        <v>46622</v>
      </c>
      <c r="HD420">
        <v>37933</v>
      </c>
      <c r="HE420">
        <v>1.87205</v>
      </c>
      <c r="HF420">
        <v>1.86545</v>
      </c>
      <c r="HG420">
        <v>0.137184</v>
      </c>
      <c r="HH420">
        <v>0</v>
      </c>
      <c r="HI420">
        <v>27.7782</v>
      </c>
      <c r="HJ420">
        <v>999.9</v>
      </c>
      <c r="HK420">
        <v>43.9</v>
      </c>
      <c r="HL420">
        <v>31.7</v>
      </c>
      <c r="HM420">
        <v>22.7045</v>
      </c>
      <c r="HN420">
        <v>61.5047</v>
      </c>
      <c r="HO420">
        <v>22.1915</v>
      </c>
      <c r="HP420">
        <v>1</v>
      </c>
      <c r="HQ420">
        <v>0.103798</v>
      </c>
      <c r="HR420">
        <v>-0.22659</v>
      </c>
      <c r="HS420">
        <v>20.281</v>
      </c>
      <c r="HT420">
        <v>5.21235</v>
      </c>
      <c r="HU420">
        <v>11.98</v>
      </c>
      <c r="HV420">
        <v>4.96365</v>
      </c>
      <c r="HW420">
        <v>3.2746</v>
      </c>
      <c r="HX420">
        <v>9999</v>
      </c>
      <c r="HY420">
        <v>9999</v>
      </c>
      <c r="HZ420">
        <v>9999</v>
      </c>
      <c r="IA420">
        <v>34.5</v>
      </c>
      <c r="IB420">
        <v>1.86396</v>
      </c>
      <c r="IC420">
        <v>1.86012</v>
      </c>
      <c r="ID420">
        <v>1.85839</v>
      </c>
      <c r="IE420">
        <v>1.85974</v>
      </c>
      <c r="IF420">
        <v>1.85989</v>
      </c>
      <c r="IG420">
        <v>1.85837</v>
      </c>
      <c r="IH420">
        <v>1.85745</v>
      </c>
      <c r="II420">
        <v>1.85242</v>
      </c>
      <c r="IJ420">
        <v>0</v>
      </c>
      <c r="IK420">
        <v>0</v>
      </c>
      <c r="IL420">
        <v>0</v>
      </c>
      <c r="IM420">
        <v>0</v>
      </c>
      <c r="IN420" t="s">
        <v>441</v>
      </c>
      <c r="IO420" t="s">
        <v>442</v>
      </c>
      <c r="IP420" t="s">
        <v>443</v>
      </c>
      <c r="IQ420" t="s">
        <v>443</v>
      </c>
      <c r="IR420" t="s">
        <v>443</v>
      </c>
      <c r="IS420" t="s">
        <v>443</v>
      </c>
      <c r="IT420">
        <v>0</v>
      </c>
      <c r="IU420">
        <v>100</v>
      </c>
      <c r="IV420">
        <v>100</v>
      </c>
      <c r="IW420">
        <v>-0.912</v>
      </c>
      <c r="IX420">
        <v>0.2924</v>
      </c>
      <c r="IY420">
        <v>-0.819046093373875</v>
      </c>
      <c r="IZ420">
        <v>-0.0008311593448893811</v>
      </c>
      <c r="JA420">
        <v>1.768286430498992E-06</v>
      </c>
      <c r="JB420">
        <v>-5.176383660599935E-10</v>
      </c>
      <c r="JC420">
        <v>0.01793090377665582</v>
      </c>
      <c r="JD420">
        <v>0.002652576625932546</v>
      </c>
      <c r="JE420">
        <v>0.0004569377311329863</v>
      </c>
      <c r="JF420">
        <v>1.003524486243527E-07</v>
      </c>
      <c r="JG420">
        <v>2</v>
      </c>
      <c r="JH420">
        <v>1975</v>
      </c>
      <c r="JI420">
        <v>1</v>
      </c>
      <c r="JJ420">
        <v>26</v>
      </c>
      <c r="JK420">
        <v>201602.4</v>
      </c>
      <c r="JL420">
        <v>201602.6</v>
      </c>
      <c r="JM420">
        <v>0.483398</v>
      </c>
      <c r="JN420">
        <v>2.65747</v>
      </c>
      <c r="JO420">
        <v>1.49658</v>
      </c>
      <c r="JP420">
        <v>2.34497</v>
      </c>
      <c r="JQ420">
        <v>1.54907</v>
      </c>
      <c r="JR420">
        <v>2.38037</v>
      </c>
      <c r="JS420">
        <v>36.2459</v>
      </c>
      <c r="JT420">
        <v>24.1663</v>
      </c>
      <c r="JU420">
        <v>18</v>
      </c>
      <c r="JV420">
        <v>482.6</v>
      </c>
      <c r="JW420">
        <v>493.265</v>
      </c>
      <c r="JX420">
        <v>27.7455</v>
      </c>
      <c r="JY420">
        <v>28.6535</v>
      </c>
      <c r="JZ420">
        <v>30</v>
      </c>
      <c r="KA420">
        <v>28.9259</v>
      </c>
      <c r="KB420">
        <v>28.9368</v>
      </c>
      <c r="KC420">
        <v>9.56658</v>
      </c>
      <c r="KD420">
        <v>19.1406</v>
      </c>
      <c r="KE420">
        <v>74.9579</v>
      </c>
      <c r="KF420">
        <v>27.7415</v>
      </c>
      <c r="KG420">
        <v>132.718</v>
      </c>
      <c r="KH420">
        <v>18.5191</v>
      </c>
      <c r="KI420">
        <v>101.936</v>
      </c>
      <c r="KJ420">
        <v>91.4774</v>
      </c>
    </row>
    <row r="421" spans="1:296">
      <c r="A421">
        <v>403</v>
      </c>
      <c r="B421">
        <v>1759085752.6</v>
      </c>
      <c r="C421">
        <v>12669.5</v>
      </c>
      <c r="D421" t="s">
        <v>1253</v>
      </c>
      <c r="E421" t="s">
        <v>1254</v>
      </c>
      <c r="F421">
        <v>5</v>
      </c>
      <c r="G421" t="s">
        <v>1218</v>
      </c>
      <c r="H421">
        <v>1759085744.814285</v>
      </c>
      <c r="I421">
        <f>(J421)/1000</f>
        <v>0</v>
      </c>
      <c r="J421">
        <f>IF(DO421, AM421, AG421)</f>
        <v>0</v>
      </c>
      <c r="K421">
        <f>IF(DO421, AH421, AF421)</f>
        <v>0</v>
      </c>
      <c r="L421">
        <f>DQ421 - IF(AT421&gt;1, K421*DK421*100.0/(AV421), 0)</f>
        <v>0</v>
      </c>
      <c r="M421">
        <f>((S421-I421/2)*L421-K421)/(S421+I421/2)</f>
        <v>0</v>
      </c>
      <c r="N421">
        <f>M421*(DX421+DY421)/1000.0</f>
        <v>0</v>
      </c>
      <c r="O421">
        <f>(DQ421 - IF(AT421&gt;1, K421*DK421*100.0/(AV421), 0))*(DX421+DY421)/1000.0</f>
        <v>0</v>
      </c>
      <c r="P421">
        <f>2.0/((1/R421-1/Q421)+SIGN(R421)*SQRT((1/R421-1/Q421)*(1/R421-1/Q421) + 4*DL421/((DL421+1)*(DL421+1))*(2*1/R421*1/Q421-1/Q421*1/Q421)))</f>
        <v>0</v>
      </c>
      <c r="Q421">
        <f>IF(LEFT(DM421,1)&lt;&gt;"0",IF(LEFT(DM421,1)="1",3.0,DN421),$D$5+$E$5*(EE421*DX421/($K$5*1000))+$F$5*(EE421*DX421/($K$5*1000))*MAX(MIN(DK421,$J$5),$I$5)*MAX(MIN(DK421,$J$5),$I$5)+$G$5*MAX(MIN(DK421,$J$5),$I$5)*(EE421*DX421/($K$5*1000))+$H$5*(EE421*DX421/($K$5*1000))*(EE421*DX421/($K$5*1000)))</f>
        <v>0</v>
      </c>
      <c r="R421">
        <f>I421*(1000-(1000*0.61365*exp(17.502*V421/(240.97+V421))/(DX421+DY421)+DS421)/2)/(1000*0.61365*exp(17.502*V421/(240.97+V421))/(DX421+DY421)-DS421)</f>
        <v>0</v>
      </c>
      <c r="S421">
        <f>1/((DL421+1)/(P421/1.6)+1/(Q421/1.37)) + DL421/((DL421+1)/(P421/1.6) + DL421/(Q421/1.37))</f>
        <v>0</v>
      </c>
      <c r="T421">
        <f>(DG421*DJ421)</f>
        <v>0</v>
      </c>
      <c r="U421">
        <f>(DZ421+(T421+2*0.95*5.67E-8*(((DZ421+$B$9)+273)^4-(DZ421+273)^4)-44100*I421)/(1.84*29.3*Q421+8*0.95*5.67E-8*(DZ421+273)^3))</f>
        <v>0</v>
      </c>
      <c r="V421">
        <f>($C$9*EA421+$D$9*EB421+$E$9*U421)</f>
        <v>0</v>
      </c>
      <c r="W421">
        <f>0.61365*exp(17.502*V421/(240.97+V421))</f>
        <v>0</v>
      </c>
      <c r="X421">
        <f>(Y421/Z421*100)</f>
        <v>0</v>
      </c>
      <c r="Y421">
        <f>DS421*(DX421+DY421)/1000</f>
        <v>0</v>
      </c>
      <c r="Z421">
        <f>0.61365*exp(17.502*DZ421/(240.97+DZ421))</f>
        <v>0</v>
      </c>
      <c r="AA421">
        <f>(W421-DS421*(DX421+DY421)/1000)</f>
        <v>0</v>
      </c>
      <c r="AB421">
        <f>(-I421*44100)</f>
        <v>0</v>
      </c>
      <c r="AC421">
        <f>2*29.3*Q421*0.92*(DZ421-V421)</f>
        <v>0</v>
      </c>
      <c r="AD421">
        <f>2*0.95*5.67E-8*(((DZ421+$B$9)+273)^4-(V421+273)^4)</f>
        <v>0</v>
      </c>
      <c r="AE421">
        <f>T421+AD421+AB421+AC421</f>
        <v>0</v>
      </c>
      <c r="AF421">
        <f>DW421*AT421*(DR421-DQ421*(1000-AT421*DT421)/(1000-AT421*DS421))/(100*DK421)</f>
        <v>0</v>
      </c>
      <c r="AG421">
        <f>1000*DW421*AT421*(DS421-DT421)/(100*DK421*(1000-AT421*DS421))</f>
        <v>0</v>
      </c>
      <c r="AH421">
        <f>(AI421 - AJ421 - DX421*1E3/(8.314*(DZ421+273.15)) * AL421/DW421 * AK421) * DW421/(100*DK421) * (1000 - DT421)/1000</f>
        <v>0</v>
      </c>
      <c r="AI421">
        <v>156.2468323542035</v>
      </c>
      <c r="AJ421">
        <v>159.3519454545454</v>
      </c>
      <c r="AK421">
        <v>-3.162714932037494</v>
      </c>
      <c r="AL421">
        <v>65.08277901455868</v>
      </c>
      <c r="AM421">
        <f>(AO421 - AN421 + DX421*1E3/(8.314*(DZ421+273.15)) * AQ421/DW421 * AP421) * DW421/(100*DK421) * 1000/(1000 - AO421)</f>
        <v>0</v>
      </c>
      <c r="AN421">
        <v>18.5071844</v>
      </c>
      <c r="AO421">
        <v>22.02748363636363</v>
      </c>
      <c r="AP421">
        <v>2.859105339089022E-05</v>
      </c>
      <c r="AQ421">
        <v>105.27</v>
      </c>
      <c r="AR421">
        <v>0</v>
      </c>
      <c r="AS421">
        <v>0</v>
      </c>
      <c r="AT421">
        <f>IF(AR421*$H$15&gt;=AV421,1.0,(AV421/(AV421-AR421*$H$15)))</f>
        <v>0</v>
      </c>
      <c r="AU421">
        <f>(AT421-1)*100</f>
        <v>0</v>
      </c>
      <c r="AV421">
        <f>MAX(0,($B$15+$C$15*EE421)/(1+$D$15*EE421)*DX421/(DZ421+273)*$E$15)</f>
        <v>0</v>
      </c>
      <c r="AW421" t="s">
        <v>437</v>
      </c>
      <c r="AX421" t="s">
        <v>437</v>
      </c>
      <c r="AY421">
        <v>0</v>
      </c>
      <c r="AZ421">
        <v>0</v>
      </c>
      <c r="BA421">
        <f>1-AY421/AZ421</f>
        <v>0</v>
      </c>
      <c r="BB421">
        <v>0</v>
      </c>
      <c r="BC421" t="s">
        <v>437</v>
      </c>
      <c r="BD421" t="s">
        <v>437</v>
      </c>
      <c r="BE421">
        <v>0</v>
      </c>
      <c r="BF421">
        <v>0</v>
      </c>
      <c r="BG421">
        <f>1-BE421/BF421</f>
        <v>0</v>
      </c>
      <c r="BH421">
        <v>0.5</v>
      </c>
      <c r="BI421">
        <f>DH421</f>
        <v>0</v>
      </c>
      <c r="BJ421">
        <f>K421</f>
        <v>0</v>
      </c>
      <c r="BK421">
        <f>BG421*BH421*BI421</f>
        <v>0</v>
      </c>
      <c r="BL421">
        <f>(BJ421-BB421)/BI421</f>
        <v>0</v>
      </c>
      <c r="BM421">
        <f>(AZ421-BF421)/BF421</f>
        <v>0</v>
      </c>
      <c r="BN421">
        <f>AY421/(BA421+AY421/BF421)</f>
        <v>0</v>
      </c>
      <c r="BO421" t="s">
        <v>437</v>
      </c>
      <c r="BP421">
        <v>0</v>
      </c>
      <c r="BQ421">
        <f>IF(BP421&lt;&gt;0, BP421, BN421)</f>
        <v>0</v>
      </c>
      <c r="BR421">
        <f>1-BQ421/BF421</f>
        <v>0</v>
      </c>
      <c r="BS421">
        <f>(BF421-BE421)/(BF421-BQ421)</f>
        <v>0</v>
      </c>
      <c r="BT421">
        <f>(AZ421-BF421)/(AZ421-BQ421)</f>
        <v>0</v>
      </c>
      <c r="BU421">
        <f>(BF421-BE421)/(BF421-AY421)</f>
        <v>0</v>
      </c>
      <c r="BV421">
        <f>(AZ421-BF421)/(AZ421-AY421)</f>
        <v>0</v>
      </c>
      <c r="BW421">
        <f>(BS421*BQ421/BE421)</f>
        <v>0</v>
      </c>
      <c r="BX421">
        <f>(1-BW421)</f>
        <v>0</v>
      </c>
      <c r="DG421">
        <f>$B$13*EF421+$C$13*EG421+$F$13*ER421*(1-EU421)</f>
        <v>0</v>
      </c>
      <c r="DH421">
        <f>DG421*DI421</f>
        <v>0</v>
      </c>
      <c r="DI421">
        <f>($B$13*$D$11+$C$13*$D$11+$F$13*((FE421+EW421)/MAX(FE421+EW421+FF421, 0.1)*$I$11+FF421/MAX(FE421+EW421+FF421, 0.1)*$J$11))/($B$13+$C$13+$F$13)</f>
        <v>0</v>
      </c>
      <c r="DJ421">
        <f>($B$13*$K$11+$C$13*$K$11+$F$13*((FE421+EW421)/MAX(FE421+EW421+FF421, 0.1)*$P$11+FF421/MAX(FE421+EW421+FF421, 0.1)*$Q$11))/($B$13+$C$13+$F$13)</f>
        <v>0</v>
      </c>
      <c r="DK421">
        <v>4.16</v>
      </c>
      <c r="DL421">
        <v>0.5</v>
      </c>
      <c r="DM421" t="s">
        <v>438</v>
      </c>
      <c r="DN421">
        <v>2</v>
      </c>
      <c r="DO421" t="b">
        <v>1</v>
      </c>
      <c r="DP421">
        <v>1759085744.814285</v>
      </c>
      <c r="DQ421">
        <v>178.3196428571429</v>
      </c>
      <c r="DR421">
        <v>168.9232857142857</v>
      </c>
      <c r="DS421">
        <v>22.02603928571428</v>
      </c>
      <c r="DT421">
        <v>18.51736071428571</v>
      </c>
      <c r="DU421">
        <v>179.2335</v>
      </c>
      <c r="DV421">
        <v>21.73359285714286</v>
      </c>
      <c r="DW421">
        <v>499.9562499999999</v>
      </c>
      <c r="DX421">
        <v>90.77350357142856</v>
      </c>
      <c r="DY421">
        <v>0.06615988571428572</v>
      </c>
      <c r="DZ421">
        <v>28.93769642857143</v>
      </c>
      <c r="EA421">
        <v>30.01128928571429</v>
      </c>
      <c r="EB421">
        <v>999.9000000000002</v>
      </c>
      <c r="EC421">
        <v>0</v>
      </c>
      <c r="ED421">
        <v>0</v>
      </c>
      <c r="EE421">
        <v>10003.56678571429</v>
      </c>
      <c r="EF421">
        <v>0</v>
      </c>
      <c r="EG421">
        <v>11.6571</v>
      </c>
      <c r="EH421">
        <v>9.39626</v>
      </c>
      <c r="EI421">
        <v>182.3357857142857</v>
      </c>
      <c r="EJ421">
        <v>172.1105714285714</v>
      </c>
      <c r="EK421">
        <v>3.508678571428571</v>
      </c>
      <c r="EL421">
        <v>168.9232857142857</v>
      </c>
      <c r="EM421">
        <v>18.51736071428571</v>
      </c>
      <c r="EN421">
        <v>1.99938</v>
      </c>
      <c r="EO421">
        <v>1.680885714285715</v>
      </c>
      <c r="EP421">
        <v>17.43943571428571</v>
      </c>
      <c r="EQ421">
        <v>14.72101785714286</v>
      </c>
      <c r="ER421">
        <v>2000.014642857143</v>
      </c>
      <c r="ES421">
        <v>0.9799990714285715</v>
      </c>
      <c r="ET421">
        <v>0.020000825</v>
      </c>
      <c r="EU421">
        <v>0</v>
      </c>
      <c r="EV421">
        <v>714.990392857143</v>
      </c>
      <c r="EW421">
        <v>5.00078</v>
      </c>
      <c r="EX421">
        <v>13724.68214285714</v>
      </c>
      <c r="EY421">
        <v>16379.76071428571</v>
      </c>
      <c r="EZ421">
        <v>38.77210714285714</v>
      </c>
      <c r="FA421">
        <v>39.65164285714286</v>
      </c>
      <c r="FB421">
        <v>39.05096428571428</v>
      </c>
      <c r="FC421">
        <v>39.29424999999999</v>
      </c>
      <c r="FD421">
        <v>39.93721428571428</v>
      </c>
      <c r="FE421">
        <v>1955.114642857143</v>
      </c>
      <c r="FF421">
        <v>39.9</v>
      </c>
      <c r="FG421">
        <v>0</v>
      </c>
      <c r="FH421">
        <v>1759085744.6</v>
      </c>
      <c r="FI421">
        <v>0</v>
      </c>
      <c r="FJ421">
        <v>714.9773076923078</v>
      </c>
      <c r="FK421">
        <v>-61.13702563959959</v>
      </c>
      <c r="FL421">
        <v>-1196.642735121225</v>
      </c>
      <c r="FM421">
        <v>13724.18461538462</v>
      </c>
      <c r="FN421">
        <v>15</v>
      </c>
      <c r="FO421">
        <v>0</v>
      </c>
      <c r="FP421" t="s">
        <v>439</v>
      </c>
      <c r="FQ421">
        <v>1746989605.5</v>
      </c>
      <c r="FR421">
        <v>1746989593.5</v>
      </c>
      <c r="FS421">
        <v>0</v>
      </c>
      <c r="FT421">
        <v>-0.274</v>
      </c>
      <c r="FU421">
        <v>-0.002</v>
      </c>
      <c r="FV421">
        <v>2.549</v>
      </c>
      <c r="FW421">
        <v>0.129</v>
      </c>
      <c r="FX421">
        <v>420</v>
      </c>
      <c r="FY421">
        <v>17</v>
      </c>
      <c r="FZ421">
        <v>0.02</v>
      </c>
      <c r="GA421">
        <v>0.04</v>
      </c>
      <c r="GB421">
        <v>8.63836</v>
      </c>
      <c r="GC421">
        <v>12.84548375234519</v>
      </c>
      <c r="GD421">
        <v>1.237690943012431</v>
      </c>
      <c r="GE421">
        <v>0</v>
      </c>
      <c r="GF421">
        <v>718.9753235294119</v>
      </c>
      <c r="GG421">
        <v>-66.43274248596782</v>
      </c>
      <c r="GH421">
        <v>6.534216847265895</v>
      </c>
      <c r="GI421">
        <v>0</v>
      </c>
      <c r="GJ421">
        <v>3.50186275</v>
      </c>
      <c r="GK421">
        <v>0.1168436397748482</v>
      </c>
      <c r="GL421">
        <v>0.01131103708496704</v>
      </c>
      <c r="GM421">
        <v>0</v>
      </c>
      <c r="GN421">
        <v>0</v>
      </c>
      <c r="GO421">
        <v>3</v>
      </c>
      <c r="GP421" t="s">
        <v>458</v>
      </c>
      <c r="GQ421">
        <v>3.10179</v>
      </c>
      <c r="GR421">
        <v>2.72444</v>
      </c>
      <c r="GS421">
        <v>0.0385536</v>
      </c>
      <c r="GT421">
        <v>0.0358226</v>
      </c>
      <c r="GU421">
        <v>0.101821</v>
      </c>
      <c r="GV421">
        <v>0.0912536</v>
      </c>
      <c r="GW421">
        <v>25128.3</v>
      </c>
      <c r="GX421">
        <v>22901.8</v>
      </c>
      <c r="GY421">
        <v>26699.5</v>
      </c>
      <c r="GZ421">
        <v>23974.3</v>
      </c>
      <c r="HA421">
        <v>38364</v>
      </c>
      <c r="HB421">
        <v>32205.6</v>
      </c>
      <c r="HC421">
        <v>46621.9</v>
      </c>
      <c r="HD421">
        <v>37933</v>
      </c>
      <c r="HE421">
        <v>1.87225</v>
      </c>
      <c r="HF421">
        <v>1.86535</v>
      </c>
      <c r="HG421">
        <v>0.137102</v>
      </c>
      <c r="HH421">
        <v>0</v>
      </c>
      <c r="HI421">
        <v>27.7752</v>
      </c>
      <c r="HJ421">
        <v>999.9</v>
      </c>
      <c r="HK421">
        <v>43.9</v>
      </c>
      <c r="HL421">
        <v>31.7</v>
      </c>
      <c r="HM421">
        <v>22.704</v>
      </c>
      <c r="HN421">
        <v>61.0347</v>
      </c>
      <c r="HO421">
        <v>22.3878</v>
      </c>
      <c r="HP421">
        <v>1</v>
      </c>
      <c r="HQ421">
        <v>0.10378</v>
      </c>
      <c r="HR421">
        <v>-0.223766</v>
      </c>
      <c r="HS421">
        <v>20.281</v>
      </c>
      <c r="HT421">
        <v>5.2116</v>
      </c>
      <c r="HU421">
        <v>11.98</v>
      </c>
      <c r="HV421">
        <v>4.9634</v>
      </c>
      <c r="HW421">
        <v>3.2745</v>
      </c>
      <c r="HX421">
        <v>9999</v>
      </c>
      <c r="HY421">
        <v>9999</v>
      </c>
      <c r="HZ421">
        <v>9999</v>
      </c>
      <c r="IA421">
        <v>34.5</v>
      </c>
      <c r="IB421">
        <v>1.86397</v>
      </c>
      <c r="IC421">
        <v>1.86012</v>
      </c>
      <c r="ID421">
        <v>1.8584</v>
      </c>
      <c r="IE421">
        <v>1.85974</v>
      </c>
      <c r="IF421">
        <v>1.85989</v>
      </c>
      <c r="IG421">
        <v>1.85837</v>
      </c>
      <c r="IH421">
        <v>1.85745</v>
      </c>
      <c r="II421">
        <v>1.85242</v>
      </c>
      <c r="IJ421">
        <v>0</v>
      </c>
      <c r="IK421">
        <v>0</v>
      </c>
      <c r="IL421">
        <v>0</v>
      </c>
      <c r="IM421">
        <v>0</v>
      </c>
      <c r="IN421" t="s">
        <v>441</v>
      </c>
      <c r="IO421" t="s">
        <v>442</v>
      </c>
      <c r="IP421" t="s">
        <v>443</v>
      </c>
      <c r="IQ421" t="s">
        <v>443</v>
      </c>
      <c r="IR421" t="s">
        <v>443</v>
      </c>
      <c r="IS421" t="s">
        <v>443</v>
      </c>
      <c r="IT421">
        <v>0</v>
      </c>
      <c r="IU421">
        <v>100</v>
      </c>
      <c r="IV421">
        <v>100</v>
      </c>
      <c r="IW421">
        <v>-0.907</v>
      </c>
      <c r="IX421">
        <v>0.2925</v>
      </c>
      <c r="IY421">
        <v>-0.819046093373875</v>
      </c>
      <c r="IZ421">
        <v>-0.0008311593448893811</v>
      </c>
      <c r="JA421">
        <v>1.768286430498992E-06</v>
      </c>
      <c r="JB421">
        <v>-5.176383660599935E-10</v>
      </c>
      <c r="JC421">
        <v>0.01793090377665582</v>
      </c>
      <c r="JD421">
        <v>0.002652576625932546</v>
      </c>
      <c r="JE421">
        <v>0.0004569377311329863</v>
      </c>
      <c r="JF421">
        <v>1.003524486243527E-07</v>
      </c>
      <c r="JG421">
        <v>2</v>
      </c>
      <c r="JH421">
        <v>1975</v>
      </c>
      <c r="JI421">
        <v>1</v>
      </c>
      <c r="JJ421">
        <v>26</v>
      </c>
      <c r="JK421">
        <v>201602.5</v>
      </c>
      <c r="JL421">
        <v>201602.7</v>
      </c>
      <c r="JM421">
        <v>0.438232</v>
      </c>
      <c r="JN421">
        <v>2.65381</v>
      </c>
      <c r="JO421">
        <v>1.49658</v>
      </c>
      <c r="JP421">
        <v>2.34497</v>
      </c>
      <c r="JQ421">
        <v>1.54907</v>
      </c>
      <c r="JR421">
        <v>2.48413</v>
      </c>
      <c r="JS421">
        <v>36.2459</v>
      </c>
      <c r="JT421">
        <v>24.1838</v>
      </c>
      <c r="JU421">
        <v>18</v>
      </c>
      <c r="JV421">
        <v>482.693</v>
      </c>
      <c r="JW421">
        <v>493.178</v>
      </c>
      <c r="JX421">
        <v>27.7317</v>
      </c>
      <c r="JY421">
        <v>28.6507</v>
      </c>
      <c r="JZ421">
        <v>30</v>
      </c>
      <c r="KA421">
        <v>28.9228</v>
      </c>
      <c r="KB421">
        <v>28.9343</v>
      </c>
      <c r="KC421">
        <v>8.788410000000001</v>
      </c>
      <c r="KD421">
        <v>19.1406</v>
      </c>
      <c r="KE421">
        <v>74.9579</v>
      </c>
      <c r="KF421">
        <v>27.7299</v>
      </c>
      <c r="KG421">
        <v>119.362</v>
      </c>
      <c r="KH421">
        <v>18.5074</v>
      </c>
      <c r="KI421">
        <v>101.936</v>
      </c>
      <c r="KJ421">
        <v>91.4774</v>
      </c>
    </row>
    <row r="422" spans="1:296">
      <c r="A422">
        <v>404</v>
      </c>
      <c r="B422">
        <v>1759085757.6</v>
      </c>
      <c r="C422">
        <v>12674.5</v>
      </c>
      <c r="D422" t="s">
        <v>1255</v>
      </c>
      <c r="E422" t="s">
        <v>1256</v>
      </c>
      <c r="F422">
        <v>5</v>
      </c>
      <c r="G422" t="s">
        <v>1218</v>
      </c>
      <c r="H422">
        <v>1759085750.1</v>
      </c>
      <c r="I422">
        <f>(J422)/1000</f>
        <v>0</v>
      </c>
      <c r="J422">
        <f>IF(DO422, AM422, AG422)</f>
        <v>0</v>
      </c>
      <c r="K422">
        <f>IF(DO422, AH422, AF422)</f>
        <v>0</v>
      </c>
      <c r="L422">
        <f>DQ422 - IF(AT422&gt;1, K422*DK422*100.0/(AV422), 0)</f>
        <v>0</v>
      </c>
      <c r="M422">
        <f>((S422-I422/2)*L422-K422)/(S422+I422/2)</f>
        <v>0</v>
      </c>
      <c r="N422">
        <f>M422*(DX422+DY422)/1000.0</f>
        <v>0</v>
      </c>
      <c r="O422">
        <f>(DQ422 - IF(AT422&gt;1, K422*DK422*100.0/(AV422), 0))*(DX422+DY422)/1000.0</f>
        <v>0</v>
      </c>
      <c r="P422">
        <f>2.0/((1/R422-1/Q422)+SIGN(R422)*SQRT((1/R422-1/Q422)*(1/R422-1/Q422) + 4*DL422/((DL422+1)*(DL422+1))*(2*1/R422*1/Q422-1/Q422*1/Q422)))</f>
        <v>0</v>
      </c>
      <c r="Q422">
        <f>IF(LEFT(DM422,1)&lt;&gt;"0",IF(LEFT(DM422,1)="1",3.0,DN422),$D$5+$E$5*(EE422*DX422/($K$5*1000))+$F$5*(EE422*DX422/($K$5*1000))*MAX(MIN(DK422,$J$5),$I$5)*MAX(MIN(DK422,$J$5),$I$5)+$G$5*MAX(MIN(DK422,$J$5),$I$5)*(EE422*DX422/($K$5*1000))+$H$5*(EE422*DX422/($K$5*1000))*(EE422*DX422/($K$5*1000)))</f>
        <v>0</v>
      </c>
      <c r="R422">
        <f>I422*(1000-(1000*0.61365*exp(17.502*V422/(240.97+V422))/(DX422+DY422)+DS422)/2)/(1000*0.61365*exp(17.502*V422/(240.97+V422))/(DX422+DY422)-DS422)</f>
        <v>0</v>
      </c>
      <c r="S422">
        <f>1/((DL422+1)/(P422/1.6)+1/(Q422/1.37)) + DL422/((DL422+1)/(P422/1.6) + DL422/(Q422/1.37))</f>
        <v>0</v>
      </c>
      <c r="T422">
        <f>(DG422*DJ422)</f>
        <v>0</v>
      </c>
      <c r="U422">
        <f>(DZ422+(T422+2*0.95*5.67E-8*(((DZ422+$B$9)+273)^4-(DZ422+273)^4)-44100*I422)/(1.84*29.3*Q422+8*0.95*5.67E-8*(DZ422+273)^3))</f>
        <v>0</v>
      </c>
      <c r="V422">
        <f>($C$9*EA422+$D$9*EB422+$E$9*U422)</f>
        <v>0</v>
      </c>
      <c r="W422">
        <f>0.61365*exp(17.502*V422/(240.97+V422))</f>
        <v>0</v>
      </c>
      <c r="X422">
        <f>(Y422/Z422*100)</f>
        <v>0</v>
      </c>
      <c r="Y422">
        <f>DS422*(DX422+DY422)/1000</f>
        <v>0</v>
      </c>
      <c r="Z422">
        <f>0.61365*exp(17.502*DZ422/(240.97+DZ422))</f>
        <v>0</v>
      </c>
      <c r="AA422">
        <f>(W422-DS422*(DX422+DY422)/1000)</f>
        <v>0</v>
      </c>
      <c r="AB422">
        <f>(-I422*44100)</f>
        <v>0</v>
      </c>
      <c r="AC422">
        <f>2*29.3*Q422*0.92*(DZ422-V422)</f>
        <v>0</v>
      </c>
      <c r="AD422">
        <f>2*0.95*5.67E-8*(((DZ422+$B$9)+273)^4-(V422+273)^4)</f>
        <v>0</v>
      </c>
      <c r="AE422">
        <f>T422+AD422+AB422+AC422</f>
        <v>0</v>
      </c>
      <c r="AF422">
        <f>DW422*AT422*(DR422-DQ422*(1000-AT422*DT422)/(1000-AT422*DS422))/(100*DK422)</f>
        <v>0</v>
      </c>
      <c r="AG422">
        <f>1000*DW422*AT422*(DS422-DT422)/(100*DK422*(1000-AT422*DS422))</f>
        <v>0</v>
      </c>
      <c r="AH422">
        <f>(AI422 - AJ422 - DX422*1E3/(8.314*(DZ422+273.15)) * AL422/DW422 * AK422) * DW422/(100*DK422) * (1000 - DT422)/1000</f>
        <v>0</v>
      </c>
      <c r="AI422">
        <v>139.3665060650285</v>
      </c>
      <c r="AJ422">
        <v>143.578806060606</v>
      </c>
      <c r="AK422">
        <v>-3.150921010081552</v>
      </c>
      <c r="AL422">
        <v>65.08277901455868</v>
      </c>
      <c r="AM422">
        <f>(AO422 - AN422 + DX422*1E3/(8.314*(DZ422+273.15)) * AQ422/DW422 * AP422) * DW422/(100*DK422) * 1000/(1000 - AO422)</f>
        <v>0</v>
      </c>
      <c r="AN422">
        <v>18.50056186666667</v>
      </c>
      <c r="AO422">
        <v>22.02727757575756</v>
      </c>
      <c r="AP422">
        <v>-1.470891774902513E-05</v>
      </c>
      <c r="AQ422">
        <v>105.27</v>
      </c>
      <c r="AR422">
        <v>0</v>
      </c>
      <c r="AS422">
        <v>0</v>
      </c>
      <c r="AT422">
        <f>IF(AR422*$H$15&gt;=AV422,1.0,(AV422/(AV422-AR422*$H$15)))</f>
        <v>0</v>
      </c>
      <c r="AU422">
        <f>(AT422-1)*100</f>
        <v>0</v>
      </c>
      <c r="AV422">
        <f>MAX(0,($B$15+$C$15*EE422)/(1+$D$15*EE422)*DX422/(DZ422+273)*$E$15)</f>
        <v>0</v>
      </c>
      <c r="AW422" t="s">
        <v>437</v>
      </c>
      <c r="AX422" t="s">
        <v>437</v>
      </c>
      <c r="AY422">
        <v>0</v>
      </c>
      <c r="AZ422">
        <v>0</v>
      </c>
      <c r="BA422">
        <f>1-AY422/AZ422</f>
        <v>0</v>
      </c>
      <c r="BB422">
        <v>0</v>
      </c>
      <c r="BC422" t="s">
        <v>437</v>
      </c>
      <c r="BD422" t="s">
        <v>437</v>
      </c>
      <c r="BE422">
        <v>0</v>
      </c>
      <c r="BF422">
        <v>0</v>
      </c>
      <c r="BG422">
        <f>1-BE422/BF422</f>
        <v>0</v>
      </c>
      <c r="BH422">
        <v>0.5</v>
      </c>
      <c r="BI422">
        <f>DH422</f>
        <v>0</v>
      </c>
      <c r="BJ422">
        <f>K422</f>
        <v>0</v>
      </c>
      <c r="BK422">
        <f>BG422*BH422*BI422</f>
        <v>0</v>
      </c>
      <c r="BL422">
        <f>(BJ422-BB422)/BI422</f>
        <v>0</v>
      </c>
      <c r="BM422">
        <f>(AZ422-BF422)/BF422</f>
        <v>0</v>
      </c>
      <c r="BN422">
        <f>AY422/(BA422+AY422/BF422)</f>
        <v>0</v>
      </c>
      <c r="BO422" t="s">
        <v>437</v>
      </c>
      <c r="BP422">
        <v>0</v>
      </c>
      <c r="BQ422">
        <f>IF(BP422&lt;&gt;0, BP422, BN422)</f>
        <v>0</v>
      </c>
      <c r="BR422">
        <f>1-BQ422/BF422</f>
        <v>0</v>
      </c>
      <c r="BS422">
        <f>(BF422-BE422)/(BF422-BQ422)</f>
        <v>0</v>
      </c>
      <c r="BT422">
        <f>(AZ422-BF422)/(AZ422-BQ422)</f>
        <v>0</v>
      </c>
      <c r="BU422">
        <f>(BF422-BE422)/(BF422-AY422)</f>
        <v>0</v>
      </c>
      <c r="BV422">
        <f>(AZ422-BF422)/(AZ422-AY422)</f>
        <v>0</v>
      </c>
      <c r="BW422">
        <f>(BS422*BQ422/BE422)</f>
        <v>0</v>
      </c>
      <c r="BX422">
        <f>(1-BW422)</f>
        <v>0</v>
      </c>
      <c r="DG422">
        <f>$B$13*EF422+$C$13*EG422+$F$13*ER422*(1-EU422)</f>
        <v>0</v>
      </c>
      <c r="DH422">
        <f>DG422*DI422</f>
        <v>0</v>
      </c>
      <c r="DI422">
        <f>($B$13*$D$11+$C$13*$D$11+$F$13*((FE422+EW422)/MAX(FE422+EW422+FF422, 0.1)*$I$11+FF422/MAX(FE422+EW422+FF422, 0.1)*$J$11))/($B$13+$C$13+$F$13)</f>
        <v>0</v>
      </c>
      <c r="DJ422">
        <f>($B$13*$K$11+$C$13*$K$11+$F$13*((FE422+EW422)/MAX(FE422+EW422+FF422, 0.1)*$P$11+FF422/MAX(FE422+EW422+FF422, 0.1)*$Q$11))/($B$13+$C$13+$F$13)</f>
        <v>0</v>
      </c>
      <c r="DK422">
        <v>4.16</v>
      </c>
      <c r="DL422">
        <v>0.5</v>
      </c>
      <c r="DM422" t="s">
        <v>438</v>
      </c>
      <c r="DN422">
        <v>2</v>
      </c>
      <c r="DO422" t="b">
        <v>1</v>
      </c>
      <c r="DP422">
        <v>1759085750.1</v>
      </c>
      <c r="DQ422">
        <v>162.0026666666667</v>
      </c>
      <c r="DR422">
        <v>151.4639629629629</v>
      </c>
      <c r="DS422">
        <v>22.02666666666666</v>
      </c>
      <c r="DT422">
        <v>18.50822592592593</v>
      </c>
      <c r="DU422">
        <v>162.9121111111111</v>
      </c>
      <c r="DV422">
        <v>21.73422222222222</v>
      </c>
      <c r="DW422">
        <v>499.9894814814814</v>
      </c>
      <c r="DX422">
        <v>90.7719888888889</v>
      </c>
      <c r="DY422">
        <v>0.06624827407407408</v>
      </c>
      <c r="DZ422">
        <v>28.93701111111112</v>
      </c>
      <c r="EA422">
        <v>30.01236296296296</v>
      </c>
      <c r="EB422">
        <v>999.9000000000001</v>
      </c>
      <c r="EC422">
        <v>0</v>
      </c>
      <c r="ED422">
        <v>0</v>
      </c>
      <c r="EE422">
        <v>10016.82222222222</v>
      </c>
      <c r="EF422">
        <v>0</v>
      </c>
      <c r="EG422">
        <v>11.6571</v>
      </c>
      <c r="EH422">
        <v>10.53861111111111</v>
      </c>
      <c r="EI422">
        <v>165.6514814814815</v>
      </c>
      <c r="EJ422">
        <v>154.3204074074074</v>
      </c>
      <c r="EK422">
        <v>3.518452592592593</v>
      </c>
      <c r="EL422">
        <v>151.4639629629629</v>
      </c>
      <c r="EM422">
        <v>18.50822592592593</v>
      </c>
      <c r="EN422">
        <v>1.999405185185185</v>
      </c>
      <c r="EO422">
        <v>1.680028888888889</v>
      </c>
      <c r="EP422">
        <v>17.43962962962963</v>
      </c>
      <c r="EQ422">
        <v>14.71311481481482</v>
      </c>
      <c r="ER422">
        <v>2000.047407407407</v>
      </c>
      <c r="ES422">
        <v>0.9799994444444444</v>
      </c>
      <c r="ET422">
        <v>0.02000045555555556</v>
      </c>
      <c r="EU422">
        <v>0</v>
      </c>
      <c r="EV422">
        <v>709.7611111111112</v>
      </c>
      <c r="EW422">
        <v>5.00078</v>
      </c>
      <c r="EX422">
        <v>13623.32222222222</v>
      </c>
      <c r="EY422">
        <v>16380.02592592593</v>
      </c>
      <c r="EZ422">
        <v>38.76829629629629</v>
      </c>
      <c r="FA422">
        <v>39.64566666666666</v>
      </c>
      <c r="FB422">
        <v>39.02977777777778</v>
      </c>
      <c r="FC422">
        <v>39.28892592592592</v>
      </c>
      <c r="FD422">
        <v>39.92333333333332</v>
      </c>
      <c r="FE422">
        <v>1955.147407407408</v>
      </c>
      <c r="FF422">
        <v>39.9</v>
      </c>
      <c r="FG422">
        <v>0</v>
      </c>
      <c r="FH422">
        <v>1759085750</v>
      </c>
      <c r="FI422">
        <v>0</v>
      </c>
      <c r="FJ422">
        <v>709.3808399999999</v>
      </c>
      <c r="FK422">
        <v>-55.41815374568204</v>
      </c>
      <c r="FL422">
        <v>-1082.53076761098</v>
      </c>
      <c r="FM422">
        <v>13615.524</v>
      </c>
      <c r="FN422">
        <v>15</v>
      </c>
      <c r="FO422">
        <v>0</v>
      </c>
      <c r="FP422" t="s">
        <v>439</v>
      </c>
      <c r="FQ422">
        <v>1746989605.5</v>
      </c>
      <c r="FR422">
        <v>1746989593.5</v>
      </c>
      <c r="FS422">
        <v>0</v>
      </c>
      <c r="FT422">
        <v>-0.274</v>
      </c>
      <c r="FU422">
        <v>-0.002</v>
      </c>
      <c r="FV422">
        <v>2.549</v>
      </c>
      <c r="FW422">
        <v>0.129</v>
      </c>
      <c r="FX422">
        <v>420</v>
      </c>
      <c r="FY422">
        <v>17</v>
      </c>
      <c r="FZ422">
        <v>0.02</v>
      </c>
      <c r="GA422">
        <v>0.04</v>
      </c>
      <c r="GB422">
        <v>9.79281219512195</v>
      </c>
      <c r="GC422">
        <v>13.07719630662021</v>
      </c>
      <c r="GD422">
        <v>1.291562536907897</v>
      </c>
      <c r="GE422">
        <v>0</v>
      </c>
      <c r="GF422">
        <v>713.2831470588235</v>
      </c>
      <c r="GG422">
        <v>-59.64398777468582</v>
      </c>
      <c r="GH422">
        <v>5.860792729618602</v>
      </c>
      <c r="GI422">
        <v>0</v>
      </c>
      <c r="GJ422">
        <v>3.51180756097561</v>
      </c>
      <c r="GK422">
        <v>0.1090670383275261</v>
      </c>
      <c r="GL422">
        <v>0.01083349340780777</v>
      </c>
      <c r="GM422">
        <v>0</v>
      </c>
      <c r="GN422">
        <v>0</v>
      </c>
      <c r="GO422">
        <v>3</v>
      </c>
      <c r="GP422" t="s">
        <v>458</v>
      </c>
      <c r="GQ422">
        <v>3.10196</v>
      </c>
      <c r="GR422">
        <v>2.72432</v>
      </c>
      <c r="GS422">
        <v>0.0350568</v>
      </c>
      <c r="GT422">
        <v>0.0319935</v>
      </c>
      <c r="GU422">
        <v>0.101814</v>
      </c>
      <c r="GV422">
        <v>0.0912205</v>
      </c>
      <c r="GW422">
        <v>25219.7</v>
      </c>
      <c r="GX422">
        <v>22992.5</v>
      </c>
      <c r="GY422">
        <v>26699.5</v>
      </c>
      <c r="GZ422">
        <v>23974</v>
      </c>
      <c r="HA422">
        <v>38363.8</v>
      </c>
      <c r="HB422">
        <v>32206.6</v>
      </c>
      <c r="HC422">
        <v>46621.9</v>
      </c>
      <c r="HD422">
        <v>37933.2</v>
      </c>
      <c r="HE422">
        <v>1.87237</v>
      </c>
      <c r="HF422">
        <v>1.86515</v>
      </c>
      <c r="HG422">
        <v>0.137266</v>
      </c>
      <c r="HH422">
        <v>0</v>
      </c>
      <c r="HI422">
        <v>27.7722</v>
      </c>
      <c r="HJ422">
        <v>999.9</v>
      </c>
      <c r="HK422">
        <v>43.9</v>
      </c>
      <c r="HL422">
        <v>31.7</v>
      </c>
      <c r="HM422">
        <v>22.7057</v>
      </c>
      <c r="HN422">
        <v>60.4447</v>
      </c>
      <c r="HO422">
        <v>22.0954</v>
      </c>
      <c r="HP422">
        <v>1</v>
      </c>
      <c r="HQ422">
        <v>0.103653</v>
      </c>
      <c r="HR422">
        <v>-0.220773</v>
      </c>
      <c r="HS422">
        <v>20.2808</v>
      </c>
      <c r="HT422">
        <v>5.21145</v>
      </c>
      <c r="HU422">
        <v>11.98</v>
      </c>
      <c r="HV422">
        <v>4.96365</v>
      </c>
      <c r="HW422">
        <v>3.27438</v>
      </c>
      <c r="HX422">
        <v>9999</v>
      </c>
      <c r="HY422">
        <v>9999</v>
      </c>
      <c r="HZ422">
        <v>9999</v>
      </c>
      <c r="IA422">
        <v>34.5</v>
      </c>
      <c r="IB422">
        <v>1.86397</v>
      </c>
      <c r="IC422">
        <v>1.86011</v>
      </c>
      <c r="ID422">
        <v>1.85838</v>
      </c>
      <c r="IE422">
        <v>1.85975</v>
      </c>
      <c r="IF422">
        <v>1.85989</v>
      </c>
      <c r="IG422">
        <v>1.85837</v>
      </c>
      <c r="IH422">
        <v>1.85745</v>
      </c>
      <c r="II422">
        <v>1.85242</v>
      </c>
      <c r="IJ422">
        <v>0</v>
      </c>
      <c r="IK422">
        <v>0</v>
      </c>
      <c r="IL422">
        <v>0</v>
      </c>
      <c r="IM422">
        <v>0</v>
      </c>
      <c r="IN422" t="s">
        <v>441</v>
      </c>
      <c r="IO422" t="s">
        <v>442</v>
      </c>
      <c r="IP422" t="s">
        <v>443</v>
      </c>
      <c r="IQ422" t="s">
        <v>443</v>
      </c>
      <c r="IR422" t="s">
        <v>443</v>
      </c>
      <c r="IS422" t="s">
        <v>443</v>
      </c>
      <c r="IT422">
        <v>0</v>
      </c>
      <c r="IU422">
        <v>100</v>
      </c>
      <c r="IV422">
        <v>100</v>
      </c>
      <c r="IW422">
        <v>-0.902</v>
      </c>
      <c r="IX422">
        <v>0.2925</v>
      </c>
      <c r="IY422">
        <v>-0.819046093373875</v>
      </c>
      <c r="IZ422">
        <v>-0.0008311593448893811</v>
      </c>
      <c r="JA422">
        <v>1.768286430498992E-06</v>
      </c>
      <c r="JB422">
        <v>-5.176383660599935E-10</v>
      </c>
      <c r="JC422">
        <v>0.01793090377665582</v>
      </c>
      <c r="JD422">
        <v>0.002652576625932546</v>
      </c>
      <c r="JE422">
        <v>0.0004569377311329863</v>
      </c>
      <c r="JF422">
        <v>1.003524486243527E-07</v>
      </c>
      <c r="JG422">
        <v>2</v>
      </c>
      <c r="JH422">
        <v>1975</v>
      </c>
      <c r="JI422">
        <v>1</v>
      </c>
      <c r="JJ422">
        <v>26</v>
      </c>
      <c r="JK422">
        <v>201602.5</v>
      </c>
      <c r="JL422">
        <v>201602.7</v>
      </c>
      <c r="JM422">
        <v>0.401611</v>
      </c>
      <c r="JN422">
        <v>2.66113</v>
      </c>
      <c r="JO422">
        <v>1.49658</v>
      </c>
      <c r="JP422">
        <v>2.34497</v>
      </c>
      <c r="JQ422">
        <v>1.54907</v>
      </c>
      <c r="JR422">
        <v>2.42065</v>
      </c>
      <c r="JS422">
        <v>36.2224</v>
      </c>
      <c r="JT422">
        <v>24.1751</v>
      </c>
      <c r="JU422">
        <v>18</v>
      </c>
      <c r="JV422">
        <v>482.747</v>
      </c>
      <c r="JW422">
        <v>493.021</v>
      </c>
      <c r="JX422">
        <v>27.7186</v>
      </c>
      <c r="JY422">
        <v>28.6487</v>
      </c>
      <c r="JZ422">
        <v>29.9999</v>
      </c>
      <c r="KA422">
        <v>28.9203</v>
      </c>
      <c r="KB422">
        <v>28.9312</v>
      </c>
      <c r="KC422">
        <v>7.92408</v>
      </c>
      <c r="KD422">
        <v>19.1406</v>
      </c>
      <c r="KE422">
        <v>74.9579</v>
      </c>
      <c r="KF422">
        <v>27.7174</v>
      </c>
      <c r="KG422">
        <v>99.3186</v>
      </c>
      <c r="KH422">
        <v>18.5036</v>
      </c>
      <c r="KI422">
        <v>101.936</v>
      </c>
      <c r="KJ422">
        <v>91.4773</v>
      </c>
    </row>
    <row r="423" spans="1:296">
      <c r="A423">
        <v>405</v>
      </c>
      <c r="B423">
        <v>1759085762.6</v>
      </c>
      <c r="C423">
        <v>12679.5</v>
      </c>
      <c r="D423" t="s">
        <v>1257</v>
      </c>
      <c r="E423" t="s">
        <v>1258</v>
      </c>
      <c r="F423">
        <v>5</v>
      </c>
      <c r="G423" t="s">
        <v>1218</v>
      </c>
      <c r="H423">
        <v>1759085754.814285</v>
      </c>
      <c r="I423">
        <f>(J423)/1000</f>
        <v>0</v>
      </c>
      <c r="J423">
        <f>IF(DO423, AM423, AG423)</f>
        <v>0</v>
      </c>
      <c r="K423">
        <f>IF(DO423, AH423, AF423)</f>
        <v>0</v>
      </c>
      <c r="L423">
        <f>DQ423 - IF(AT423&gt;1, K423*DK423*100.0/(AV423), 0)</f>
        <v>0</v>
      </c>
      <c r="M423">
        <f>((S423-I423/2)*L423-K423)/(S423+I423/2)</f>
        <v>0</v>
      </c>
      <c r="N423">
        <f>M423*(DX423+DY423)/1000.0</f>
        <v>0</v>
      </c>
      <c r="O423">
        <f>(DQ423 - IF(AT423&gt;1, K423*DK423*100.0/(AV423), 0))*(DX423+DY423)/1000.0</f>
        <v>0</v>
      </c>
      <c r="P423">
        <f>2.0/((1/R423-1/Q423)+SIGN(R423)*SQRT((1/R423-1/Q423)*(1/R423-1/Q423) + 4*DL423/((DL423+1)*(DL423+1))*(2*1/R423*1/Q423-1/Q423*1/Q423)))</f>
        <v>0</v>
      </c>
      <c r="Q423">
        <f>IF(LEFT(DM423,1)&lt;&gt;"0",IF(LEFT(DM423,1)="1",3.0,DN423),$D$5+$E$5*(EE423*DX423/($K$5*1000))+$F$5*(EE423*DX423/($K$5*1000))*MAX(MIN(DK423,$J$5),$I$5)*MAX(MIN(DK423,$J$5),$I$5)+$G$5*MAX(MIN(DK423,$J$5),$I$5)*(EE423*DX423/($K$5*1000))+$H$5*(EE423*DX423/($K$5*1000))*(EE423*DX423/($K$5*1000)))</f>
        <v>0</v>
      </c>
      <c r="R423">
        <f>I423*(1000-(1000*0.61365*exp(17.502*V423/(240.97+V423))/(DX423+DY423)+DS423)/2)/(1000*0.61365*exp(17.502*V423/(240.97+V423))/(DX423+DY423)-DS423)</f>
        <v>0</v>
      </c>
      <c r="S423">
        <f>1/((DL423+1)/(P423/1.6)+1/(Q423/1.37)) + DL423/((DL423+1)/(P423/1.6) + DL423/(Q423/1.37))</f>
        <v>0</v>
      </c>
      <c r="T423">
        <f>(DG423*DJ423)</f>
        <v>0</v>
      </c>
      <c r="U423">
        <f>(DZ423+(T423+2*0.95*5.67E-8*(((DZ423+$B$9)+273)^4-(DZ423+273)^4)-44100*I423)/(1.84*29.3*Q423+8*0.95*5.67E-8*(DZ423+273)^3))</f>
        <v>0</v>
      </c>
      <c r="V423">
        <f>($C$9*EA423+$D$9*EB423+$E$9*U423)</f>
        <v>0</v>
      </c>
      <c r="W423">
        <f>0.61365*exp(17.502*V423/(240.97+V423))</f>
        <v>0</v>
      </c>
      <c r="X423">
        <f>(Y423/Z423*100)</f>
        <v>0</v>
      </c>
      <c r="Y423">
        <f>DS423*(DX423+DY423)/1000</f>
        <v>0</v>
      </c>
      <c r="Z423">
        <f>0.61365*exp(17.502*DZ423/(240.97+DZ423))</f>
        <v>0</v>
      </c>
      <c r="AA423">
        <f>(W423-DS423*(DX423+DY423)/1000)</f>
        <v>0</v>
      </c>
      <c r="AB423">
        <f>(-I423*44100)</f>
        <v>0</v>
      </c>
      <c r="AC423">
        <f>2*29.3*Q423*0.92*(DZ423-V423)</f>
        <v>0</v>
      </c>
      <c r="AD423">
        <f>2*0.95*5.67E-8*(((DZ423+$B$9)+273)^4-(V423+273)^4)</f>
        <v>0</v>
      </c>
      <c r="AE423">
        <f>T423+AD423+AB423+AC423</f>
        <v>0</v>
      </c>
      <c r="AF423">
        <f>DW423*AT423*(DR423-DQ423*(1000-AT423*DT423)/(1000-AT423*DS423))/(100*DK423)</f>
        <v>0</v>
      </c>
      <c r="AG423">
        <f>1000*DW423*AT423*(DS423-DT423)/(100*DK423*(1000-AT423*DS423))</f>
        <v>0</v>
      </c>
      <c r="AH423">
        <f>(AI423 - AJ423 - DX423*1E3/(8.314*(DZ423+273.15)) * AL423/DW423 * AK423) * DW423/(100*DK423) * (1000 - DT423)/1000</f>
        <v>0</v>
      </c>
      <c r="AI423">
        <v>122.4203100939524</v>
      </c>
      <c r="AJ423">
        <v>127.8046181818181</v>
      </c>
      <c r="AK423">
        <v>-3.158029094827088</v>
      </c>
      <c r="AL423">
        <v>65.08277901455868</v>
      </c>
      <c r="AM423">
        <f>(AO423 - AN423 + DX423*1E3/(8.314*(DZ423+273.15)) * AQ423/DW423 * AP423) * DW423/(100*DK423) * 1000/(1000 - AO423)</f>
        <v>0</v>
      </c>
      <c r="AN423">
        <v>18.49011024</v>
      </c>
      <c r="AO423">
        <v>22.03028727272727</v>
      </c>
      <c r="AP423">
        <v>7.211334120204469E-06</v>
      </c>
      <c r="AQ423">
        <v>105.27</v>
      </c>
      <c r="AR423">
        <v>0</v>
      </c>
      <c r="AS423">
        <v>0</v>
      </c>
      <c r="AT423">
        <f>IF(AR423*$H$15&gt;=AV423,1.0,(AV423/(AV423-AR423*$H$15)))</f>
        <v>0</v>
      </c>
      <c r="AU423">
        <f>(AT423-1)*100</f>
        <v>0</v>
      </c>
      <c r="AV423">
        <f>MAX(0,($B$15+$C$15*EE423)/(1+$D$15*EE423)*DX423/(DZ423+273)*$E$15)</f>
        <v>0</v>
      </c>
      <c r="AW423" t="s">
        <v>437</v>
      </c>
      <c r="AX423" t="s">
        <v>437</v>
      </c>
      <c r="AY423">
        <v>0</v>
      </c>
      <c r="AZ423">
        <v>0</v>
      </c>
      <c r="BA423">
        <f>1-AY423/AZ423</f>
        <v>0</v>
      </c>
      <c r="BB423">
        <v>0</v>
      </c>
      <c r="BC423" t="s">
        <v>437</v>
      </c>
      <c r="BD423" t="s">
        <v>437</v>
      </c>
      <c r="BE423">
        <v>0</v>
      </c>
      <c r="BF423">
        <v>0</v>
      </c>
      <c r="BG423">
        <f>1-BE423/BF423</f>
        <v>0</v>
      </c>
      <c r="BH423">
        <v>0.5</v>
      </c>
      <c r="BI423">
        <f>DH423</f>
        <v>0</v>
      </c>
      <c r="BJ423">
        <f>K423</f>
        <v>0</v>
      </c>
      <c r="BK423">
        <f>BG423*BH423*BI423</f>
        <v>0</v>
      </c>
      <c r="BL423">
        <f>(BJ423-BB423)/BI423</f>
        <v>0</v>
      </c>
      <c r="BM423">
        <f>(AZ423-BF423)/BF423</f>
        <v>0</v>
      </c>
      <c r="BN423">
        <f>AY423/(BA423+AY423/BF423)</f>
        <v>0</v>
      </c>
      <c r="BO423" t="s">
        <v>437</v>
      </c>
      <c r="BP423">
        <v>0</v>
      </c>
      <c r="BQ423">
        <f>IF(BP423&lt;&gt;0, BP423, BN423)</f>
        <v>0</v>
      </c>
      <c r="BR423">
        <f>1-BQ423/BF423</f>
        <v>0</v>
      </c>
      <c r="BS423">
        <f>(BF423-BE423)/(BF423-BQ423)</f>
        <v>0</v>
      </c>
      <c r="BT423">
        <f>(AZ423-BF423)/(AZ423-BQ423)</f>
        <v>0</v>
      </c>
      <c r="BU423">
        <f>(BF423-BE423)/(BF423-AY423)</f>
        <v>0</v>
      </c>
      <c r="BV423">
        <f>(AZ423-BF423)/(AZ423-AY423)</f>
        <v>0</v>
      </c>
      <c r="BW423">
        <f>(BS423*BQ423/BE423)</f>
        <v>0</v>
      </c>
      <c r="BX423">
        <f>(1-BW423)</f>
        <v>0</v>
      </c>
      <c r="DG423">
        <f>$B$13*EF423+$C$13*EG423+$F$13*ER423*(1-EU423)</f>
        <v>0</v>
      </c>
      <c r="DH423">
        <f>DG423*DI423</f>
        <v>0</v>
      </c>
      <c r="DI423">
        <f>($B$13*$D$11+$C$13*$D$11+$F$13*((FE423+EW423)/MAX(FE423+EW423+FF423, 0.1)*$I$11+FF423/MAX(FE423+EW423+FF423, 0.1)*$J$11))/($B$13+$C$13+$F$13)</f>
        <v>0</v>
      </c>
      <c r="DJ423">
        <f>($B$13*$K$11+$C$13*$K$11+$F$13*((FE423+EW423)/MAX(FE423+EW423+FF423, 0.1)*$P$11+FF423/MAX(FE423+EW423+FF423, 0.1)*$Q$11))/($B$13+$C$13+$F$13)</f>
        <v>0</v>
      </c>
      <c r="DK423">
        <v>4.16</v>
      </c>
      <c r="DL423">
        <v>0.5</v>
      </c>
      <c r="DM423" t="s">
        <v>438</v>
      </c>
      <c r="DN423">
        <v>2</v>
      </c>
      <c r="DO423" t="b">
        <v>1</v>
      </c>
      <c r="DP423">
        <v>1759085754.814285</v>
      </c>
      <c r="DQ423">
        <v>147.472</v>
      </c>
      <c r="DR423">
        <v>135.8145</v>
      </c>
      <c r="DS423">
        <v>22.02782142857142</v>
      </c>
      <c r="DT423">
        <v>18.5007</v>
      </c>
      <c r="DU423">
        <v>148.3768571428571</v>
      </c>
      <c r="DV423">
        <v>21.73533928571428</v>
      </c>
      <c r="DW423">
        <v>500.0405714285714</v>
      </c>
      <c r="DX423">
        <v>90.77049285714288</v>
      </c>
      <c r="DY423">
        <v>0.06623213571428571</v>
      </c>
      <c r="DZ423">
        <v>28.936525</v>
      </c>
      <c r="EA423">
        <v>30.00911071428572</v>
      </c>
      <c r="EB423">
        <v>999.9000000000002</v>
      </c>
      <c r="EC423">
        <v>0</v>
      </c>
      <c r="ED423">
        <v>0</v>
      </c>
      <c r="EE423">
        <v>10003.50535714286</v>
      </c>
      <c r="EF423">
        <v>0</v>
      </c>
      <c r="EG423">
        <v>11.6571</v>
      </c>
      <c r="EH423">
        <v>11.65745678571429</v>
      </c>
      <c r="EI423">
        <v>150.79375</v>
      </c>
      <c r="EJ423">
        <v>138.3747142857143</v>
      </c>
      <c r="EK423">
        <v>3.527128214285715</v>
      </c>
      <c r="EL423">
        <v>135.8145</v>
      </c>
      <c r="EM423">
        <v>18.5007</v>
      </c>
      <c r="EN423">
        <v>1.999476071428571</v>
      </c>
      <c r="EO423">
        <v>1.679316428571429</v>
      </c>
      <c r="EP423">
        <v>17.44019642857143</v>
      </c>
      <c r="EQ423">
        <v>14.70655357142857</v>
      </c>
      <c r="ER423">
        <v>2000.014285714286</v>
      </c>
      <c r="ES423">
        <v>0.9799991785714283</v>
      </c>
      <c r="ET423">
        <v>0.020000725</v>
      </c>
      <c r="EU423">
        <v>0</v>
      </c>
      <c r="EV423">
        <v>705.4326785714286</v>
      </c>
      <c r="EW423">
        <v>5.00078</v>
      </c>
      <c r="EX423">
        <v>13539.28571428571</v>
      </c>
      <c r="EY423">
        <v>16379.75</v>
      </c>
      <c r="EZ423">
        <v>38.79667857142856</v>
      </c>
      <c r="FA423">
        <v>39.6405</v>
      </c>
      <c r="FB423">
        <v>39.00864285714285</v>
      </c>
      <c r="FC423">
        <v>39.30314285714286</v>
      </c>
      <c r="FD423">
        <v>39.92171428571429</v>
      </c>
      <c r="FE423">
        <v>1955.114285714286</v>
      </c>
      <c r="FF423">
        <v>39.9</v>
      </c>
      <c r="FG423">
        <v>0</v>
      </c>
      <c r="FH423">
        <v>1759085754.8</v>
      </c>
      <c r="FI423">
        <v>0</v>
      </c>
      <c r="FJ423">
        <v>705.01948</v>
      </c>
      <c r="FK423">
        <v>-53.24400006447619</v>
      </c>
      <c r="FL423">
        <v>-1029.546155390236</v>
      </c>
      <c r="FM423">
        <v>13530.78</v>
      </c>
      <c r="FN423">
        <v>15</v>
      </c>
      <c r="FO423">
        <v>0</v>
      </c>
      <c r="FP423" t="s">
        <v>439</v>
      </c>
      <c r="FQ423">
        <v>1746989605.5</v>
      </c>
      <c r="FR423">
        <v>1746989593.5</v>
      </c>
      <c r="FS423">
        <v>0</v>
      </c>
      <c r="FT423">
        <v>-0.274</v>
      </c>
      <c r="FU423">
        <v>-0.002</v>
      </c>
      <c r="FV423">
        <v>2.549</v>
      </c>
      <c r="FW423">
        <v>0.129</v>
      </c>
      <c r="FX423">
        <v>420</v>
      </c>
      <c r="FY423">
        <v>17</v>
      </c>
      <c r="FZ423">
        <v>0.02</v>
      </c>
      <c r="GA423">
        <v>0.04</v>
      </c>
      <c r="GB423">
        <v>11.0727495</v>
      </c>
      <c r="GC423">
        <v>14.07549658536584</v>
      </c>
      <c r="GD423">
        <v>1.354652185029334</v>
      </c>
      <c r="GE423">
        <v>0</v>
      </c>
      <c r="GF423">
        <v>708.0700882352942</v>
      </c>
      <c r="GG423">
        <v>-55.1932926002544</v>
      </c>
      <c r="GH423">
        <v>5.419958353256792</v>
      </c>
      <c r="GI423">
        <v>0</v>
      </c>
      <c r="GJ423">
        <v>3.52294525</v>
      </c>
      <c r="GK423">
        <v>0.1097192870544183</v>
      </c>
      <c r="GL423">
        <v>0.01065178740575969</v>
      </c>
      <c r="GM423">
        <v>0</v>
      </c>
      <c r="GN423">
        <v>0</v>
      </c>
      <c r="GO423">
        <v>3</v>
      </c>
      <c r="GP423" t="s">
        <v>458</v>
      </c>
      <c r="GQ423">
        <v>3.10148</v>
      </c>
      <c r="GR423">
        <v>2.72403</v>
      </c>
      <c r="GS423">
        <v>0.03148</v>
      </c>
      <c r="GT423">
        <v>0.0280627</v>
      </c>
      <c r="GU423">
        <v>0.101827</v>
      </c>
      <c r="GV423">
        <v>0.0911932</v>
      </c>
      <c r="GW423">
        <v>25313.3</v>
      </c>
      <c r="GX423">
        <v>23085.8</v>
      </c>
      <c r="GY423">
        <v>26699.6</v>
      </c>
      <c r="GZ423">
        <v>23974</v>
      </c>
      <c r="HA423">
        <v>38363</v>
      </c>
      <c r="HB423">
        <v>32207</v>
      </c>
      <c r="HC423">
        <v>46622.1</v>
      </c>
      <c r="HD423">
        <v>37933.1</v>
      </c>
      <c r="HE423">
        <v>1.87182</v>
      </c>
      <c r="HF423">
        <v>1.86595</v>
      </c>
      <c r="HG423">
        <v>0.136245</v>
      </c>
      <c r="HH423">
        <v>0</v>
      </c>
      <c r="HI423">
        <v>27.7699</v>
      </c>
      <c r="HJ423">
        <v>999.9</v>
      </c>
      <c r="HK423">
        <v>43.9</v>
      </c>
      <c r="HL423">
        <v>31.7</v>
      </c>
      <c r="HM423">
        <v>22.7058</v>
      </c>
      <c r="HN423">
        <v>61.1147</v>
      </c>
      <c r="HO423">
        <v>22.0793</v>
      </c>
      <c r="HP423">
        <v>1</v>
      </c>
      <c r="HQ423">
        <v>0.103402</v>
      </c>
      <c r="HR423">
        <v>-0.217432</v>
      </c>
      <c r="HS423">
        <v>20.2809</v>
      </c>
      <c r="HT423">
        <v>5.21085</v>
      </c>
      <c r="HU423">
        <v>11.98</v>
      </c>
      <c r="HV423">
        <v>4.9634</v>
      </c>
      <c r="HW423">
        <v>3.27448</v>
      </c>
      <c r="HX423">
        <v>9999</v>
      </c>
      <c r="HY423">
        <v>9999</v>
      </c>
      <c r="HZ423">
        <v>9999</v>
      </c>
      <c r="IA423">
        <v>34.5</v>
      </c>
      <c r="IB423">
        <v>1.86396</v>
      </c>
      <c r="IC423">
        <v>1.86011</v>
      </c>
      <c r="ID423">
        <v>1.85838</v>
      </c>
      <c r="IE423">
        <v>1.85975</v>
      </c>
      <c r="IF423">
        <v>1.85989</v>
      </c>
      <c r="IG423">
        <v>1.85837</v>
      </c>
      <c r="IH423">
        <v>1.85745</v>
      </c>
      <c r="II423">
        <v>1.85242</v>
      </c>
      <c r="IJ423">
        <v>0</v>
      </c>
      <c r="IK423">
        <v>0</v>
      </c>
      <c r="IL423">
        <v>0</v>
      </c>
      <c r="IM423">
        <v>0</v>
      </c>
      <c r="IN423" t="s">
        <v>441</v>
      </c>
      <c r="IO423" t="s">
        <v>442</v>
      </c>
      <c r="IP423" t="s">
        <v>443</v>
      </c>
      <c r="IQ423" t="s">
        <v>443</v>
      </c>
      <c r="IR423" t="s">
        <v>443</v>
      </c>
      <c r="IS423" t="s">
        <v>443</v>
      </c>
      <c r="IT423">
        <v>0</v>
      </c>
      <c r="IU423">
        <v>100</v>
      </c>
      <c r="IV423">
        <v>100</v>
      </c>
      <c r="IW423">
        <v>-0.896</v>
      </c>
      <c r="IX423">
        <v>0.2926</v>
      </c>
      <c r="IY423">
        <v>-0.819046093373875</v>
      </c>
      <c r="IZ423">
        <v>-0.0008311593448893811</v>
      </c>
      <c r="JA423">
        <v>1.768286430498992E-06</v>
      </c>
      <c r="JB423">
        <v>-5.176383660599935E-10</v>
      </c>
      <c r="JC423">
        <v>0.01793090377665582</v>
      </c>
      <c r="JD423">
        <v>0.002652576625932546</v>
      </c>
      <c r="JE423">
        <v>0.0004569377311329863</v>
      </c>
      <c r="JF423">
        <v>1.003524486243527E-07</v>
      </c>
      <c r="JG423">
        <v>2</v>
      </c>
      <c r="JH423">
        <v>1975</v>
      </c>
      <c r="JI423">
        <v>1</v>
      </c>
      <c r="JJ423">
        <v>26</v>
      </c>
      <c r="JK423">
        <v>201602.6</v>
      </c>
      <c r="JL423">
        <v>201602.8</v>
      </c>
      <c r="JM423">
        <v>0.355225</v>
      </c>
      <c r="JN423">
        <v>2.67822</v>
      </c>
      <c r="JO423">
        <v>1.49658</v>
      </c>
      <c r="JP423">
        <v>2.34497</v>
      </c>
      <c r="JQ423">
        <v>1.54907</v>
      </c>
      <c r="JR423">
        <v>2.3584</v>
      </c>
      <c r="JS423">
        <v>36.2224</v>
      </c>
      <c r="JT423">
        <v>24.1663</v>
      </c>
      <c r="JU423">
        <v>18</v>
      </c>
      <c r="JV423">
        <v>482.408</v>
      </c>
      <c r="JW423">
        <v>493.528</v>
      </c>
      <c r="JX423">
        <v>27.7057</v>
      </c>
      <c r="JY423">
        <v>28.6462</v>
      </c>
      <c r="JZ423">
        <v>29.9999</v>
      </c>
      <c r="KA423">
        <v>28.9179</v>
      </c>
      <c r="KB423">
        <v>28.9288</v>
      </c>
      <c r="KC423">
        <v>7.13718</v>
      </c>
      <c r="KD423">
        <v>19.1406</v>
      </c>
      <c r="KE423">
        <v>74.9579</v>
      </c>
      <c r="KF423">
        <v>27.7049</v>
      </c>
      <c r="KG423">
        <v>85.9581</v>
      </c>
      <c r="KH423">
        <v>18.4915</v>
      </c>
      <c r="KI423">
        <v>101.936</v>
      </c>
      <c r="KJ423">
        <v>91.477</v>
      </c>
    </row>
    <row r="424" spans="1:296">
      <c r="A424">
        <v>406</v>
      </c>
      <c r="B424">
        <v>1759085767.6</v>
      </c>
      <c r="C424">
        <v>12684.5</v>
      </c>
      <c r="D424" t="s">
        <v>1259</v>
      </c>
      <c r="E424" t="s">
        <v>1260</v>
      </c>
      <c r="F424">
        <v>5</v>
      </c>
      <c r="G424" t="s">
        <v>1218</v>
      </c>
      <c r="H424">
        <v>1759085760.1</v>
      </c>
      <c r="I424">
        <f>(J424)/1000</f>
        <v>0</v>
      </c>
      <c r="J424">
        <f>IF(DO424, AM424, AG424)</f>
        <v>0</v>
      </c>
      <c r="K424">
        <f>IF(DO424, AH424, AF424)</f>
        <v>0</v>
      </c>
      <c r="L424">
        <f>DQ424 - IF(AT424&gt;1, K424*DK424*100.0/(AV424), 0)</f>
        <v>0</v>
      </c>
      <c r="M424">
        <f>((S424-I424/2)*L424-K424)/(S424+I424/2)</f>
        <v>0</v>
      </c>
      <c r="N424">
        <f>M424*(DX424+DY424)/1000.0</f>
        <v>0</v>
      </c>
      <c r="O424">
        <f>(DQ424 - IF(AT424&gt;1, K424*DK424*100.0/(AV424), 0))*(DX424+DY424)/1000.0</f>
        <v>0</v>
      </c>
      <c r="P424">
        <f>2.0/((1/R424-1/Q424)+SIGN(R424)*SQRT((1/R424-1/Q424)*(1/R424-1/Q424) + 4*DL424/((DL424+1)*(DL424+1))*(2*1/R424*1/Q424-1/Q424*1/Q424)))</f>
        <v>0</v>
      </c>
      <c r="Q424">
        <f>IF(LEFT(DM424,1)&lt;&gt;"0",IF(LEFT(DM424,1)="1",3.0,DN424),$D$5+$E$5*(EE424*DX424/($K$5*1000))+$F$5*(EE424*DX424/($K$5*1000))*MAX(MIN(DK424,$J$5),$I$5)*MAX(MIN(DK424,$J$5),$I$5)+$G$5*MAX(MIN(DK424,$J$5),$I$5)*(EE424*DX424/($K$5*1000))+$H$5*(EE424*DX424/($K$5*1000))*(EE424*DX424/($K$5*1000)))</f>
        <v>0</v>
      </c>
      <c r="R424">
        <f>I424*(1000-(1000*0.61365*exp(17.502*V424/(240.97+V424))/(DX424+DY424)+DS424)/2)/(1000*0.61365*exp(17.502*V424/(240.97+V424))/(DX424+DY424)-DS424)</f>
        <v>0</v>
      </c>
      <c r="S424">
        <f>1/((DL424+1)/(P424/1.6)+1/(Q424/1.37)) + DL424/((DL424+1)/(P424/1.6) + DL424/(Q424/1.37))</f>
        <v>0</v>
      </c>
      <c r="T424">
        <f>(DG424*DJ424)</f>
        <v>0</v>
      </c>
      <c r="U424">
        <f>(DZ424+(T424+2*0.95*5.67E-8*(((DZ424+$B$9)+273)^4-(DZ424+273)^4)-44100*I424)/(1.84*29.3*Q424+8*0.95*5.67E-8*(DZ424+273)^3))</f>
        <v>0</v>
      </c>
      <c r="V424">
        <f>($C$9*EA424+$D$9*EB424+$E$9*U424)</f>
        <v>0</v>
      </c>
      <c r="W424">
        <f>0.61365*exp(17.502*V424/(240.97+V424))</f>
        <v>0</v>
      </c>
      <c r="X424">
        <f>(Y424/Z424*100)</f>
        <v>0</v>
      </c>
      <c r="Y424">
        <f>DS424*(DX424+DY424)/1000</f>
        <v>0</v>
      </c>
      <c r="Z424">
        <f>0.61365*exp(17.502*DZ424/(240.97+DZ424))</f>
        <v>0</v>
      </c>
      <c r="AA424">
        <f>(W424-DS424*(DX424+DY424)/1000)</f>
        <v>0</v>
      </c>
      <c r="AB424">
        <f>(-I424*44100)</f>
        <v>0</v>
      </c>
      <c r="AC424">
        <f>2*29.3*Q424*0.92*(DZ424-V424)</f>
        <v>0</v>
      </c>
      <c r="AD424">
        <f>2*0.95*5.67E-8*(((DZ424+$B$9)+273)^4-(V424+273)^4)</f>
        <v>0</v>
      </c>
      <c r="AE424">
        <f>T424+AD424+AB424+AC424</f>
        <v>0</v>
      </c>
      <c r="AF424">
        <f>DW424*AT424*(DR424-DQ424*(1000-AT424*DT424)/(1000-AT424*DS424))/(100*DK424)</f>
        <v>0</v>
      </c>
      <c r="AG424">
        <f>1000*DW424*AT424*(DS424-DT424)/(100*DK424*(1000-AT424*DS424))</f>
        <v>0</v>
      </c>
      <c r="AH424">
        <f>(AI424 - AJ424 - DX424*1E3/(8.314*(DZ424+273.15)) * AL424/DW424 * AK424) * DW424/(100*DK424) * (1000 - DT424)/1000</f>
        <v>0</v>
      </c>
      <c r="AI424">
        <v>105.5052666551054</v>
      </c>
      <c r="AJ424">
        <v>112.0491878787878</v>
      </c>
      <c r="AK424">
        <v>-3.15335133323974</v>
      </c>
      <c r="AL424">
        <v>65.08277901455868</v>
      </c>
      <c r="AM424">
        <f>(AO424 - AN424 + DX424*1E3/(8.314*(DZ424+273.15)) * AQ424/DW424 * AP424) * DW424/(100*DK424) * 1000/(1000 - AO424)</f>
        <v>0</v>
      </c>
      <c r="AN424">
        <v>18.48123093333333</v>
      </c>
      <c r="AO424">
        <v>22.03650848484848</v>
      </c>
      <c r="AP424">
        <v>4.097402597399339E-05</v>
      </c>
      <c r="AQ424">
        <v>105.27</v>
      </c>
      <c r="AR424">
        <v>0</v>
      </c>
      <c r="AS424">
        <v>0</v>
      </c>
      <c r="AT424">
        <f>IF(AR424*$H$15&gt;=AV424,1.0,(AV424/(AV424-AR424*$H$15)))</f>
        <v>0</v>
      </c>
      <c r="AU424">
        <f>(AT424-1)*100</f>
        <v>0</v>
      </c>
      <c r="AV424">
        <f>MAX(0,($B$15+$C$15*EE424)/(1+$D$15*EE424)*DX424/(DZ424+273)*$E$15)</f>
        <v>0</v>
      </c>
      <c r="AW424" t="s">
        <v>437</v>
      </c>
      <c r="AX424" t="s">
        <v>437</v>
      </c>
      <c r="AY424">
        <v>0</v>
      </c>
      <c r="AZ424">
        <v>0</v>
      </c>
      <c r="BA424">
        <f>1-AY424/AZ424</f>
        <v>0</v>
      </c>
      <c r="BB424">
        <v>0</v>
      </c>
      <c r="BC424" t="s">
        <v>437</v>
      </c>
      <c r="BD424" t="s">
        <v>437</v>
      </c>
      <c r="BE424">
        <v>0</v>
      </c>
      <c r="BF424">
        <v>0</v>
      </c>
      <c r="BG424">
        <f>1-BE424/BF424</f>
        <v>0</v>
      </c>
      <c r="BH424">
        <v>0.5</v>
      </c>
      <c r="BI424">
        <f>DH424</f>
        <v>0</v>
      </c>
      <c r="BJ424">
        <f>K424</f>
        <v>0</v>
      </c>
      <c r="BK424">
        <f>BG424*BH424*BI424</f>
        <v>0</v>
      </c>
      <c r="BL424">
        <f>(BJ424-BB424)/BI424</f>
        <v>0</v>
      </c>
      <c r="BM424">
        <f>(AZ424-BF424)/BF424</f>
        <v>0</v>
      </c>
      <c r="BN424">
        <f>AY424/(BA424+AY424/BF424)</f>
        <v>0</v>
      </c>
      <c r="BO424" t="s">
        <v>437</v>
      </c>
      <c r="BP424">
        <v>0</v>
      </c>
      <c r="BQ424">
        <f>IF(BP424&lt;&gt;0, BP424, BN424)</f>
        <v>0</v>
      </c>
      <c r="BR424">
        <f>1-BQ424/BF424</f>
        <v>0</v>
      </c>
      <c r="BS424">
        <f>(BF424-BE424)/(BF424-BQ424)</f>
        <v>0</v>
      </c>
      <c r="BT424">
        <f>(AZ424-BF424)/(AZ424-BQ424)</f>
        <v>0</v>
      </c>
      <c r="BU424">
        <f>(BF424-BE424)/(BF424-AY424)</f>
        <v>0</v>
      </c>
      <c r="BV424">
        <f>(AZ424-BF424)/(AZ424-AY424)</f>
        <v>0</v>
      </c>
      <c r="BW424">
        <f>(BS424*BQ424/BE424)</f>
        <v>0</v>
      </c>
      <c r="BX424">
        <f>(1-BW424)</f>
        <v>0</v>
      </c>
      <c r="DG424">
        <f>$B$13*EF424+$C$13*EG424+$F$13*ER424*(1-EU424)</f>
        <v>0</v>
      </c>
      <c r="DH424">
        <f>DG424*DI424</f>
        <v>0</v>
      </c>
      <c r="DI424">
        <f>($B$13*$D$11+$C$13*$D$11+$F$13*((FE424+EW424)/MAX(FE424+EW424+FF424, 0.1)*$I$11+FF424/MAX(FE424+EW424+FF424, 0.1)*$J$11))/($B$13+$C$13+$F$13)</f>
        <v>0</v>
      </c>
      <c r="DJ424">
        <f>($B$13*$K$11+$C$13*$K$11+$F$13*((FE424+EW424)/MAX(FE424+EW424+FF424, 0.1)*$P$11+FF424/MAX(FE424+EW424+FF424, 0.1)*$Q$11))/($B$13+$C$13+$F$13)</f>
        <v>0</v>
      </c>
      <c r="DK424">
        <v>4.16</v>
      </c>
      <c r="DL424">
        <v>0.5</v>
      </c>
      <c r="DM424" t="s">
        <v>438</v>
      </c>
      <c r="DN424">
        <v>2</v>
      </c>
      <c r="DO424" t="b">
        <v>1</v>
      </c>
      <c r="DP424">
        <v>1759085760.1</v>
      </c>
      <c r="DQ424">
        <v>131.1671111111111</v>
      </c>
      <c r="DR424">
        <v>118.2524888888889</v>
      </c>
      <c r="DS424">
        <v>22.03053703703704</v>
      </c>
      <c r="DT424">
        <v>18.49167407407408</v>
      </c>
      <c r="DU424">
        <v>132.066</v>
      </c>
      <c r="DV424">
        <v>21.7379925925926</v>
      </c>
      <c r="DW424">
        <v>500.0343703703704</v>
      </c>
      <c r="DX424">
        <v>90.76915185185186</v>
      </c>
      <c r="DY424">
        <v>0.06608767777777777</v>
      </c>
      <c r="DZ424">
        <v>28.93486666666667</v>
      </c>
      <c r="EA424">
        <v>30.00239629629629</v>
      </c>
      <c r="EB424">
        <v>999.9000000000001</v>
      </c>
      <c r="EC424">
        <v>0</v>
      </c>
      <c r="ED424">
        <v>0</v>
      </c>
      <c r="EE424">
        <v>9997.773333333333</v>
      </c>
      <c r="EF424">
        <v>0</v>
      </c>
      <c r="EG424">
        <v>11.6571</v>
      </c>
      <c r="EH424">
        <v>12.91456666666667</v>
      </c>
      <c r="EI424">
        <v>134.1218888888889</v>
      </c>
      <c r="EJ424">
        <v>120.4804666666667</v>
      </c>
      <c r="EK424">
        <v>3.538873333333334</v>
      </c>
      <c r="EL424">
        <v>118.2524888888889</v>
      </c>
      <c r="EM424">
        <v>18.49167407407408</v>
      </c>
      <c r="EN424">
        <v>1.999693333333333</v>
      </c>
      <c r="EO424">
        <v>1.678472222222222</v>
      </c>
      <c r="EP424">
        <v>17.44191111111111</v>
      </c>
      <c r="EQ424">
        <v>14.69875555555556</v>
      </c>
      <c r="ER424">
        <v>1999.972222222222</v>
      </c>
      <c r="ES424">
        <v>0.9799987777777778</v>
      </c>
      <c r="ET424">
        <v>0.02000112592592593</v>
      </c>
      <c r="EU424">
        <v>0</v>
      </c>
      <c r="EV424">
        <v>700.7415555555556</v>
      </c>
      <c r="EW424">
        <v>5.00078</v>
      </c>
      <c r="EX424">
        <v>13448.8962962963</v>
      </c>
      <c r="EY424">
        <v>16379.39259259259</v>
      </c>
      <c r="EZ424">
        <v>38.78922222222223</v>
      </c>
      <c r="FA424">
        <v>39.64337037037038</v>
      </c>
      <c r="FB424">
        <v>39.01592592592592</v>
      </c>
      <c r="FC424">
        <v>39.29825925925925</v>
      </c>
      <c r="FD424">
        <v>39.90955555555556</v>
      </c>
      <c r="FE424">
        <v>1955.072222222222</v>
      </c>
      <c r="FF424">
        <v>39.9</v>
      </c>
      <c r="FG424">
        <v>0</v>
      </c>
      <c r="FH424">
        <v>1759085759.6</v>
      </c>
      <c r="FI424">
        <v>0</v>
      </c>
      <c r="FJ424">
        <v>700.79932</v>
      </c>
      <c r="FK424">
        <v>-51.8250000695467</v>
      </c>
      <c r="FL424">
        <v>-999.9000015206765</v>
      </c>
      <c r="FM424">
        <v>13449.476</v>
      </c>
      <c r="FN424">
        <v>15</v>
      </c>
      <c r="FO424">
        <v>0</v>
      </c>
      <c r="FP424" t="s">
        <v>439</v>
      </c>
      <c r="FQ424">
        <v>1746989605.5</v>
      </c>
      <c r="FR424">
        <v>1746989593.5</v>
      </c>
      <c r="FS424">
        <v>0</v>
      </c>
      <c r="FT424">
        <v>-0.274</v>
      </c>
      <c r="FU424">
        <v>-0.002</v>
      </c>
      <c r="FV424">
        <v>2.549</v>
      </c>
      <c r="FW424">
        <v>0.129</v>
      </c>
      <c r="FX424">
        <v>420</v>
      </c>
      <c r="FY424">
        <v>17</v>
      </c>
      <c r="FZ424">
        <v>0.02</v>
      </c>
      <c r="GA424">
        <v>0.04</v>
      </c>
      <c r="GB424">
        <v>12.26681775</v>
      </c>
      <c r="GC424">
        <v>14.32929354596619</v>
      </c>
      <c r="GD424">
        <v>1.379262089864518</v>
      </c>
      <c r="GE424">
        <v>0</v>
      </c>
      <c r="GF424">
        <v>703.1968823529412</v>
      </c>
      <c r="GG424">
        <v>-52.7272727447321</v>
      </c>
      <c r="GH424">
        <v>5.176767613804545</v>
      </c>
      <c r="GI424">
        <v>0</v>
      </c>
      <c r="GJ424">
        <v>3.53298625</v>
      </c>
      <c r="GK424">
        <v>0.1332917448405164</v>
      </c>
      <c r="GL424">
        <v>0.01290132370873236</v>
      </c>
      <c r="GM424">
        <v>0</v>
      </c>
      <c r="GN424">
        <v>0</v>
      </c>
      <c r="GO424">
        <v>3</v>
      </c>
      <c r="GP424" t="s">
        <v>458</v>
      </c>
      <c r="GQ424">
        <v>3.10177</v>
      </c>
      <c r="GR424">
        <v>2.72394</v>
      </c>
      <c r="GS424">
        <v>0.0278242</v>
      </c>
      <c r="GT424">
        <v>0.0240155</v>
      </c>
      <c r="GU424">
        <v>0.101846</v>
      </c>
      <c r="GV424">
        <v>0.0911592</v>
      </c>
      <c r="GW424">
        <v>25409</v>
      </c>
      <c r="GX424">
        <v>23181.8</v>
      </c>
      <c r="GY424">
        <v>26699.8</v>
      </c>
      <c r="GZ424">
        <v>23973.8</v>
      </c>
      <c r="HA424">
        <v>38361.8</v>
      </c>
      <c r="HB424">
        <v>32207.8</v>
      </c>
      <c r="HC424">
        <v>46622.2</v>
      </c>
      <c r="HD424">
        <v>37933</v>
      </c>
      <c r="HE424">
        <v>1.87235</v>
      </c>
      <c r="HF424">
        <v>1.86548</v>
      </c>
      <c r="HG424">
        <v>0.136469</v>
      </c>
      <c r="HH424">
        <v>0</v>
      </c>
      <c r="HI424">
        <v>27.7676</v>
      </c>
      <c r="HJ424">
        <v>999.9</v>
      </c>
      <c r="HK424">
        <v>43.8</v>
      </c>
      <c r="HL424">
        <v>31.7</v>
      </c>
      <c r="HM424">
        <v>22.6536</v>
      </c>
      <c r="HN424">
        <v>60.7347</v>
      </c>
      <c r="HO424">
        <v>22.2516</v>
      </c>
      <c r="HP424">
        <v>1</v>
      </c>
      <c r="HQ424">
        <v>0.103064</v>
      </c>
      <c r="HR424">
        <v>-0.342315</v>
      </c>
      <c r="HS424">
        <v>20.2809</v>
      </c>
      <c r="HT424">
        <v>5.21055</v>
      </c>
      <c r="HU424">
        <v>11.98</v>
      </c>
      <c r="HV424">
        <v>4.96355</v>
      </c>
      <c r="HW424">
        <v>3.27445</v>
      </c>
      <c r="HX424">
        <v>9999</v>
      </c>
      <c r="HY424">
        <v>9999</v>
      </c>
      <c r="HZ424">
        <v>9999</v>
      </c>
      <c r="IA424">
        <v>34.5</v>
      </c>
      <c r="IB424">
        <v>1.86397</v>
      </c>
      <c r="IC424">
        <v>1.8601</v>
      </c>
      <c r="ID424">
        <v>1.85838</v>
      </c>
      <c r="IE424">
        <v>1.85974</v>
      </c>
      <c r="IF424">
        <v>1.85989</v>
      </c>
      <c r="IG424">
        <v>1.85837</v>
      </c>
      <c r="IH424">
        <v>1.85745</v>
      </c>
      <c r="II424">
        <v>1.85242</v>
      </c>
      <c r="IJ424">
        <v>0</v>
      </c>
      <c r="IK424">
        <v>0</v>
      </c>
      <c r="IL424">
        <v>0</v>
      </c>
      <c r="IM424">
        <v>0</v>
      </c>
      <c r="IN424" t="s">
        <v>441</v>
      </c>
      <c r="IO424" t="s">
        <v>442</v>
      </c>
      <c r="IP424" t="s">
        <v>443</v>
      </c>
      <c r="IQ424" t="s">
        <v>443</v>
      </c>
      <c r="IR424" t="s">
        <v>443</v>
      </c>
      <c r="IS424" t="s">
        <v>443</v>
      </c>
      <c r="IT424">
        <v>0</v>
      </c>
      <c r="IU424">
        <v>100</v>
      </c>
      <c r="IV424">
        <v>100</v>
      </c>
      <c r="IW424">
        <v>-0.889</v>
      </c>
      <c r="IX424">
        <v>0.2927</v>
      </c>
      <c r="IY424">
        <v>-0.819046093373875</v>
      </c>
      <c r="IZ424">
        <v>-0.0008311593448893811</v>
      </c>
      <c r="JA424">
        <v>1.768286430498992E-06</v>
      </c>
      <c r="JB424">
        <v>-5.176383660599935E-10</v>
      </c>
      <c r="JC424">
        <v>0.01793090377665582</v>
      </c>
      <c r="JD424">
        <v>0.002652576625932546</v>
      </c>
      <c r="JE424">
        <v>0.0004569377311329863</v>
      </c>
      <c r="JF424">
        <v>1.003524486243527E-07</v>
      </c>
      <c r="JG424">
        <v>2</v>
      </c>
      <c r="JH424">
        <v>1975</v>
      </c>
      <c r="JI424">
        <v>1</v>
      </c>
      <c r="JJ424">
        <v>26</v>
      </c>
      <c r="JK424">
        <v>201602.7</v>
      </c>
      <c r="JL424">
        <v>201602.9</v>
      </c>
      <c r="JM424">
        <v>0.319824</v>
      </c>
      <c r="JN424">
        <v>2.67578</v>
      </c>
      <c r="JO424">
        <v>1.49658</v>
      </c>
      <c r="JP424">
        <v>2.34497</v>
      </c>
      <c r="JQ424">
        <v>1.54907</v>
      </c>
      <c r="JR424">
        <v>2.45361</v>
      </c>
      <c r="JS424">
        <v>36.2224</v>
      </c>
      <c r="JT424">
        <v>24.1751</v>
      </c>
      <c r="JU424">
        <v>18</v>
      </c>
      <c r="JV424">
        <v>482.691</v>
      </c>
      <c r="JW424">
        <v>493.189</v>
      </c>
      <c r="JX424">
        <v>27.7128</v>
      </c>
      <c r="JY424">
        <v>28.6437</v>
      </c>
      <c r="JZ424">
        <v>29.9999</v>
      </c>
      <c r="KA424">
        <v>28.9148</v>
      </c>
      <c r="KB424">
        <v>28.9257</v>
      </c>
      <c r="KC424">
        <v>6.26904</v>
      </c>
      <c r="KD424">
        <v>19.1406</v>
      </c>
      <c r="KE424">
        <v>74.9579</v>
      </c>
      <c r="KF424">
        <v>27.7285</v>
      </c>
      <c r="KG424">
        <v>65.92189999999999</v>
      </c>
      <c r="KH424">
        <v>18.4801</v>
      </c>
      <c r="KI424">
        <v>101.937</v>
      </c>
      <c r="KJ424">
        <v>91.47669999999999</v>
      </c>
    </row>
    <row r="425" spans="1:296">
      <c r="A425">
        <v>407</v>
      </c>
      <c r="B425">
        <v>1759085772.6</v>
      </c>
      <c r="C425">
        <v>12689.5</v>
      </c>
      <c r="D425" t="s">
        <v>1261</v>
      </c>
      <c r="E425" t="s">
        <v>1262</v>
      </c>
      <c r="F425">
        <v>5</v>
      </c>
      <c r="G425" t="s">
        <v>1218</v>
      </c>
      <c r="H425">
        <v>1759085764.814285</v>
      </c>
      <c r="I425">
        <f>(J425)/1000</f>
        <v>0</v>
      </c>
      <c r="J425">
        <f>IF(DO425, AM425, AG425)</f>
        <v>0</v>
      </c>
      <c r="K425">
        <f>IF(DO425, AH425, AF425)</f>
        <v>0</v>
      </c>
      <c r="L425">
        <f>DQ425 - IF(AT425&gt;1, K425*DK425*100.0/(AV425), 0)</f>
        <v>0</v>
      </c>
      <c r="M425">
        <f>((S425-I425/2)*L425-K425)/(S425+I425/2)</f>
        <v>0</v>
      </c>
      <c r="N425">
        <f>M425*(DX425+DY425)/1000.0</f>
        <v>0</v>
      </c>
      <c r="O425">
        <f>(DQ425 - IF(AT425&gt;1, K425*DK425*100.0/(AV425), 0))*(DX425+DY425)/1000.0</f>
        <v>0</v>
      </c>
      <c r="P425">
        <f>2.0/((1/R425-1/Q425)+SIGN(R425)*SQRT((1/R425-1/Q425)*(1/R425-1/Q425) + 4*DL425/((DL425+1)*(DL425+1))*(2*1/R425*1/Q425-1/Q425*1/Q425)))</f>
        <v>0</v>
      </c>
      <c r="Q425">
        <f>IF(LEFT(DM425,1)&lt;&gt;"0",IF(LEFT(DM425,1)="1",3.0,DN425),$D$5+$E$5*(EE425*DX425/($K$5*1000))+$F$5*(EE425*DX425/($K$5*1000))*MAX(MIN(DK425,$J$5),$I$5)*MAX(MIN(DK425,$J$5),$I$5)+$G$5*MAX(MIN(DK425,$J$5),$I$5)*(EE425*DX425/($K$5*1000))+$H$5*(EE425*DX425/($K$5*1000))*(EE425*DX425/($K$5*1000)))</f>
        <v>0</v>
      </c>
      <c r="R425">
        <f>I425*(1000-(1000*0.61365*exp(17.502*V425/(240.97+V425))/(DX425+DY425)+DS425)/2)/(1000*0.61365*exp(17.502*V425/(240.97+V425))/(DX425+DY425)-DS425)</f>
        <v>0</v>
      </c>
      <c r="S425">
        <f>1/((DL425+1)/(P425/1.6)+1/(Q425/1.37)) + DL425/((DL425+1)/(P425/1.6) + DL425/(Q425/1.37))</f>
        <v>0</v>
      </c>
      <c r="T425">
        <f>(DG425*DJ425)</f>
        <v>0</v>
      </c>
      <c r="U425">
        <f>(DZ425+(T425+2*0.95*5.67E-8*(((DZ425+$B$9)+273)^4-(DZ425+273)^4)-44100*I425)/(1.84*29.3*Q425+8*0.95*5.67E-8*(DZ425+273)^3))</f>
        <v>0</v>
      </c>
      <c r="V425">
        <f>($C$9*EA425+$D$9*EB425+$E$9*U425)</f>
        <v>0</v>
      </c>
      <c r="W425">
        <f>0.61365*exp(17.502*V425/(240.97+V425))</f>
        <v>0</v>
      </c>
      <c r="X425">
        <f>(Y425/Z425*100)</f>
        <v>0</v>
      </c>
      <c r="Y425">
        <f>DS425*(DX425+DY425)/1000</f>
        <v>0</v>
      </c>
      <c r="Z425">
        <f>0.61365*exp(17.502*DZ425/(240.97+DZ425))</f>
        <v>0</v>
      </c>
      <c r="AA425">
        <f>(W425-DS425*(DX425+DY425)/1000)</f>
        <v>0</v>
      </c>
      <c r="AB425">
        <f>(-I425*44100)</f>
        <v>0</v>
      </c>
      <c r="AC425">
        <f>2*29.3*Q425*0.92*(DZ425-V425)</f>
        <v>0</v>
      </c>
      <c r="AD425">
        <f>2*0.95*5.67E-8*(((DZ425+$B$9)+273)^4-(V425+273)^4)</f>
        <v>0</v>
      </c>
      <c r="AE425">
        <f>T425+AD425+AB425+AC425</f>
        <v>0</v>
      </c>
      <c r="AF425">
        <f>DW425*AT425*(DR425-DQ425*(1000-AT425*DT425)/(1000-AT425*DS425))/(100*DK425)</f>
        <v>0</v>
      </c>
      <c r="AG425">
        <f>1000*DW425*AT425*(DS425-DT425)/(100*DK425*(1000-AT425*DS425))</f>
        <v>0</v>
      </c>
      <c r="AH425">
        <f>(AI425 - AJ425 - DX425*1E3/(8.314*(DZ425+273.15)) * AL425/DW425 * AK425) * DW425/(100*DK425) * (1000 - DT425)/1000</f>
        <v>0</v>
      </c>
      <c r="AI425">
        <v>88.51562670056184</v>
      </c>
      <c r="AJ425">
        <v>96.22238181818182</v>
      </c>
      <c r="AK425">
        <v>-3.161785989876427</v>
      </c>
      <c r="AL425">
        <v>65.08277901455868</v>
      </c>
      <c r="AM425">
        <f>(AO425 - AN425 + DX425*1E3/(8.314*(DZ425+273.15)) * AQ425/DW425 * AP425) * DW425/(100*DK425) * 1000/(1000 - AO425)</f>
        <v>0</v>
      </c>
      <c r="AN425">
        <v>18.47207917333333</v>
      </c>
      <c r="AO425">
        <v>22.04416363636362</v>
      </c>
      <c r="AP425">
        <v>4.719600399584676E-05</v>
      </c>
      <c r="AQ425">
        <v>105.27</v>
      </c>
      <c r="AR425">
        <v>0</v>
      </c>
      <c r="AS425">
        <v>0</v>
      </c>
      <c r="AT425">
        <f>IF(AR425*$H$15&gt;=AV425,1.0,(AV425/(AV425-AR425*$H$15)))</f>
        <v>0</v>
      </c>
      <c r="AU425">
        <f>(AT425-1)*100</f>
        <v>0</v>
      </c>
      <c r="AV425">
        <f>MAX(0,($B$15+$C$15*EE425)/(1+$D$15*EE425)*DX425/(DZ425+273)*$E$15)</f>
        <v>0</v>
      </c>
      <c r="AW425" t="s">
        <v>437</v>
      </c>
      <c r="AX425" t="s">
        <v>437</v>
      </c>
      <c r="AY425">
        <v>0</v>
      </c>
      <c r="AZ425">
        <v>0</v>
      </c>
      <c r="BA425">
        <f>1-AY425/AZ425</f>
        <v>0</v>
      </c>
      <c r="BB425">
        <v>0</v>
      </c>
      <c r="BC425" t="s">
        <v>437</v>
      </c>
      <c r="BD425" t="s">
        <v>437</v>
      </c>
      <c r="BE425">
        <v>0</v>
      </c>
      <c r="BF425">
        <v>0</v>
      </c>
      <c r="BG425">
        <f>1-BE425/BF425</f>
        <v>0</v>
      </c>
      <c r="BH425">
        <v>0.5</v>
      </c>
      <c r="BI425">
        <f>DH425</f>
        <v>0</v>
      </c>
      <c r="BJ425">
        <f>K425</f>
        <v>0</v>
      </c>
      <c r="BK425">
        <f>BG425*BH425*BI425</f>
        <v>0</v>
      </c>
      <c r="BL425">
        <f>(BJ425-BB425)/BI425</f>
        <v>0</v>
      </c>
      <c r="BM425">
        <f>(AZ425-BF425)/BF425</f>
        <v>0</v>
      </c>
      <c r="BN425">
        <f>AY425/(BA425+AY425/BF425)</f>
        <v>0</v>
      </c>
      <c r="BO425" t="s">
        <v>437</v>
      </c>
      <c r="BP425">
        <v>0</v>
      </c>
      <c r="BQ425">
        <f>IF(BP425&lt;&gt;0, BP425, BN425)</f>
        <v>0</v>
      </c>
      <c r="BR425">
        <f>1-BQ425/BF425</f>
        <v>0</v>
      </c>
      <c r="BS425">
        <f>(BF425-BE425)/(BF425-BQ425)</f>
        <v>0</v>
      </c>
      <c r="BT425">
        <f>(AZ425-BF425)/(AZ425-BQ425)</f>
        <v>0</v>
      </c>
      <c r="BU425">
        <f>(BF425-BE425)/(BF425-AY425)</f>
        <v>0</v>
      </c>
      <c r="BV425">
        <f>(AZ425-BF425)/(AZ425-AY425)</f>
        <v>0</v>
      </c>
      <c r="BW425">
        <f>(BS425*BQ425/BE425)</f>
        <v>0</v>
      </c>
      <c r="BX425">
        <f>(1-BW425)</f>
        <v>0</v>
      </c>
      <c r="DG425">
        <f>$B$13*EF425+$C$13*EG425+$F$13*ER425*(1-EU425)</f>
        <v>0</v>
      </c>
      <c r="DH425">
        <f>DG425*DI425</f>
        <v>0</v>
      </c>
      <c r="DI425">
        <f>($B$13*$D$11+$C$13*$D$11+$F$13*((FE425+EW425)/MAX(FE425+EW425+FF425, 0.1)*$I$11+FF425/MAX(FE425+EW425+FF425, 0.1)*$J$11))/($B$13+$C$13+$F$13)</f>
        <v>0</v>
      </c>
      <c r="DJ425">
        <f>($B$13*$K$11+$C$13*$K$11+$F$13*((FE425+EW425)/MAX(FE425+EW425+FF425, 0.1)*$P$11+FF425/MAX(FE425+EW425+FF425, 0.1)*$Q$11))/($B$13+$C$13+$F$13)</f>
        <v>0</v>
      </c>
      <c r="DK425">
        <v>4.16</v>
      </c>
      <c r="DL425">
        <v>0.5</v>
      </c>
      <c r="DM425" t="s">
        <v>438</v>
      </c>
      <c r="DN425">
        <v>2</v>
      </c>
      <c r="DO425" t="b">
        <v>1</v>
      </c>
      <c r="DP425">
        <v>1759085764.814285</v>
      </c>
      <c r="DQ425">
        <v>116.6157357142857</v>
      </c>
      <c r="DR425">
        <v>102.55295</v>
      </c>
      <c r="DS425">
        <v>22.03461785714286</v>
      </c>
      <c r="DT425">
        <v>18.48305714285714</v>
      </c>
      <c r="DU425">
        <v>117.5086821428571</v>
      </c>
      <c r="DV425">
        <v>21.74198214285714</v>
      </c>
      <c r="DW425">
        <v>500.0106071428571</v>
      </c>
      <c r="DX425">
        <v>90.76846428571426</v>
      </c>
      <c r="DY425">
        <v>0.06605765357142857</v>
      </c>
      <c r="DZ425">
        <v>28.93306071428571</v>
      </c>
      <c r="EA425">
        <v>29.99827142857143</v>
      </c>
      <c r="EB425">
        <v>999.9000000000002</v>
      </c>
      <c r="EC425">
        <v>0</v>
      </c>
      <c r="ED425">
        <v>0</v>
      </c>
      <c r="EE425">
        <v>9985.622499999999</v>
      </c>
      <c r="EF425">
        <v>0</v>
      </c>
      <c r="EG425">
        <v>11.6571</v>
      </c>
      <c r="EH425">
        <v>14.06283214285715</v>
      </c>
      <c r="EI425">
        <v>119.2431785714286</v>
      </c>
      <c r="EJ425">
        <v>104.4841857142857</v>
      </c>
      <c r="EK425">
        <v>3.5515625</v>
      </c>
      <c r="EL425">
        <v>102.55295</v>
      </c>
      <c r="EM425">
        <v>18.48305714285714</v>
      </c>
      <c r="EN425">
        <v>2.0000475</v>
      </c>
      <c r="EO425">
        <v>1.677677857142857</v>
      </c>
      <c r="EP425">
        <v>17.44471428571429</v>
      </c>
      <c r="EQ425">
        <v>14.69142142857143</v>
      </c>
      <c r="ER425">
        <v>1999.945714285715</v>
      </c>
      <c r="ES425">
        <v>0.9799985357142857</v>
      </c>
      <c r="ET425">
        <v>0.02000136071428572</v>
      </c>
      <c r="EU425">
        <v>0</v>
      </c>
      <c r="EV425">
        <v>696.6445714285716</v>
      </c>
      <c r="EW425">
        <v>5.00078</v>
      </c>
      <c r="EX425">
        <v>13370.47857142857</v>
      </c>
      <c r="EY425">
        <v>16379.175</v>
      </c>
      <c r="EZ425">
        <v>38.77446428571428</v>
      </c>
      <c r="FA425">
        <v>39.64271428571427</v>
      </c>
      <c r="FB425">
        <v>39.03542857142857</v>
      </c>
      <c r="FC425">
        <v>39.3055</v>
      </c>
      <c r="FD425">
        <v>39.91271428571428</v>
      </c>
      <c r="FE425">
        <v>1955.045714285714</v>
      </c>
      <c r="FF425">
        <v>39.9</v>
      </c>
      <c r="FG425">
        <v>0</v>
      </c>
      <c r="FH425">
        <v>1759085765</v>
      </c>
      <c r="FI425">
        <v>0</v>
      </c>
      <c r="FJ425">
        <v>696.3451153846153</v>
      </c>
      <c r="FK425">
        <v>-52.35333325887604</v>
      </c>
      <c r="FL425">
        <v>-992.1743576256374</v>
      </c>
      <c r="FM425">
        <v>13364.61153846154</v>
      </c>
      <c r="FN425">
        <v>15</v>
      </c>
      <c r="FO425">
        <v>0</v>
      </c>
      <c r="FP425" t="s">
        <v>439</v>
      </c>
      <c r="FQ425">
        <v>1746989605.5</v>
      </c>
      <c r="FR425">
        <v>1746989593.5</v>
      </c>
      <c r="FS425">
        <v>0</v>
      </c>
      <c r="FT425">
        <v>-0.274</v>
      </c>
      <c r="FU425">
        <v>-0.002</v>
      </c>
      <c r="FV425">
        <v>2.549</v>
      </c>
      <c r="FW425">
        <v>0.129</v>
      </c>
      <c r="FX425">
        <v>420</v>
      </c>
      <c r="FY425">
        <v>17</v>
      </c>
      <c r="FZ425">
        <v>0.02</v>
      </c>
      <c r="GA425">
        <v>0.04</v>
      </c>
      <c r="GB425">
        <v>13.216665</v>
      </c>
      <c r="GC425">
        <v>14.54528780487803</v>
      </c>
      <c r="GD425">
        <v>1.399705909923581</v>
      </c>
      <c r="GE425">
        <v>0</v>
      </c>
      <c r="GF425">
        <v>699.4920882352942</v>
      </c>
      <c r="GG425">
        <v>-52.39451489498239</v>
      </c>
      <c r="GH425">
        <v>5.144510074242176</v>
      </c>
      <c r="GI425">
        <v>0</v>
      </c>
      <c r="GJ425">
        <v>3.54270825</v>
      </c>
      <c r="GK425">
        <v>0.1523129831144458</v>
      </c>
      <c r="GL425">
        <v>0.0147760298943085</v>
      </c>
      <c r="GM425">
        <v>0</v>
      </c>
      <c r="GN425">
        <v>0</v>
      </c>
      <c r="GO425">
        <v>3</v>
      </c>
      <c r="GP425" t="s">
        <v>458</v>
      </c>
      <c r="GQ425">
        <v>3.10157</v>
      </c>
      <c r="GR425">
        <v>2.72443</v>
      </c>
      <c r="GS425">
        <v>0.0240801</v>
      </c>
      <c r="GT425">
        <v>0.0198845</v>
      </c>
      <c r="GU425">
        <v>0.101869</v>
      </c>
      <c r="GV425">
        <v>0.091127</v>
      </c>
      <c r="GW425">
        <v>25507</v>
      </c>
      <c r="GX425">
        <v>23279.8</v>
      </c>
      <c r="GY425">
        <v>26699.9</v>
      </c>
      <c r="GZ425">
        <v>23973.7</v>
      </c>
      <c r="HA425">
        <v>38360.4</v>
      </c>
      <c r="HB425">
        <v>32208.5</v>
      </c>
      <c r="HC425">
        <v>46622.3</v>
      </c>
      <c r="HD425">
        <v>37933</v>
      </c>
      <c r="HE425">
        <v>1.872</v>
      </c>
      <c r="HF425">
        <v>1.86583</v>
      </c>
      <c r="HG425">
        <v>0.136871</v>
      </c>
      <c r="HH425">
        <v>0</v>
      </c>
      <c r="HI425">
        <v>27.7664</v>
      </c>
      <c r="HJ425">
        <v>999.9</v>
      </c>
      <c r="HK425">
        <v>43.8</v>
      </c>
      <c r="HL425">
        <v>31.7</v>
      </c>
      <c r="HM425">
        <v>22.6504</v>
      </c>
      <c r="HN425">
        <v>60.8947</v>
      </c>
      <c r="HO425">
        <v>22.3037</v>
      </c>
      <c r="HP425">
        <v>1</v>
      </c>
      <c r="HQ425">
        <v>0.103046</v>
      </c>
      <c r="HR425">
        <v>-0.326013</v>
      </c>
      <c r="HS425">
        <v>20.2807</v>
      </c>
      <c r="HT425">
        <v>5.21055</v>
      </c>
      <c r="HU425">
        <v>11.98</v>
      </c>
      <c r="HV425">
        <v>4.96365</v>
      </c>
      <c r="HW425">
        <v>3.27445</v>
      </c>
      <c r="HX425">
        <v>9999</v>
      </c>
      <c r="HY425">
        <v>9999</v>
      </c>
      <c r="HZ425">
        <v>9999</v>
      </c>
      <c r="IA425">
        <v>34.5</v>
      </c>
      <c r="IB425">
        <v>1.86398</v>
      </c>
      <c r="IC425">
        <v>1.86012</v>
      </c>
      <c r="ID425">
        <v>1.85838</v>
      </c>
      <c r="IE425">
        <v>1.85975</v>
      </c>
      <c r="IF425">
        <v>1.85989</v>
      </c>
      <c r="IG425">
        <v>1.85837</v>
      </c>
      <c r="IH425">
        <v>1.85745</v>
      </c>
      <c r="II425">
        <v>1.85242</v>
      </c>
      <c r="IJ425">
        <v>0</v>
      </c>
      <c r="IK425">
        <v>0</v>
      </c>
      <c r="IL425">
        <v>0</v>
      </c>
      <c r="IM425">
        <v>0</v>
      </c>
      <c r="IN425" t="s">
        <v>441</v>
      </c>
      <c r="IO425" t="s">
        <v>442</v>
      </c>
      <c r="IP425" t="s">
        <v>443</v>
      </c>
      <c r="IQ425" t="s">
        <v>443</v>
      </c>
      <c r="IR425" t="s">
        <v>443</v>
      </c>
      <c r="IS425" t="s">
        <v>443</v>
      </c>
      <c r="IT425">
        <v>0</v>
      </c>
      <c r="IU425">
        <v>100</v>
      </c>
      <c r="IV425">
        <v>100</v>
      </c>
      <c r="IW425">
        <v>-0.882</v>
      </c>
      <c r="IX425">
        <v>0.2928</v>
      </c>
      <c r="IY425">
        <v>-0.819046093373875</v>
      </c>
      <c r="IZ425">
        <v>-0.0008311593448893811</v>
      </c>
      <c r="JA425">
        <v>1.768286430498992E-06</v>
      </c>
      <c r="JB425">
        <v>-5.176383660599935E-10</v>
      </c>
      <c r="JC425">
        <v>0.01793090377665582</v>
      </c>
      <c r="JD425">
        <v>0.002652576625932546</v>
      </c>
      <c r="JE425">
        <v>0.0004569377311329863</v>
      </c>
      <c r="JF425">
        <v>1.003524486243527E-07</v>
      </c>
      <c r="JG425">
        <v>2</v>
      </c>
      <c r="JH425">
        <v>1975</v>
      </c>
      <c r="JI425">
        <v>1</v>
      </c>
      <c r="JJ425">
        <v>26</v>
      </c>
      <c r="JK425">
        <v>201602.8</v>
      </c>
      <c r="JL425">
        <v>201603</v>
      </c>
      <c r="JM425">
        <v>0.272217</v>
      </c>
      <c r="JN425">
        <v>2.677</v>
      </c>
      <c r="JO425">
        <v>1.49658</v>
      </c>
      <c r="JP425">
        <v>2.34619</v>
      </c>
      <c r="JQ425">
        <v>1.54907</v>
      </c>
      <c r="JR425">
        <v>2.47314</v>
      </c>
      <c r="JS425">
        <v>36.2224</v>
      </c>
      <c r="JT425">
        <v>24.1838</v>
      </c>
      <c r="JU425">
        <v>18</v>
      </c>
      <c r="JV425">
        <v>482.468</v>
      </c>
      <c r="JW425">
        <v>493.394</v>
      </c>
      <c r="JX425">
        <v>27.7289</v>
      </c>
      <c r="JY425">
        <v>28.6413</v>
      </c>
      <c r="JZ425">
        <v>29.9999</v>
      </c>
      <c r="KA425">
        <v>28.9123</v>
      </c>
      <c r="KB425">
        <v>28.9226</v>
      </c>
      <c r="KC425">
        <v>5.48407</v>
      </c>
      <c r="KD425">
        <v>19.1406</v>
      </c>
      <c r="KE425">
        <v>74.9579</v>
      </c>
      <c r="KF425">
        <v>27.7328</v>
      </c>
      <c r="KG425">
        <v>52.5641</v>
      </c>
      <c r="KH425">
        <v>18.4656</v>
      </c>
      <c r="KI425">
        <v>101.937</v>
      </c>
      <c r="KJ425">
        <v>91.4764</v>
      </c>
    </row>
    <row r="426" spans="1:296">
      <c r="A426">
        <v>408</v>
      </c>
      <c r="B426">
        <v>1759085777.6</v>
      </c>
      <c r="C426">
        <v>12694.5</v>
      </c>
      <c r="D426" t="s">
        <v>1263</v>
      </c>
      <c r="E426" t="s">
        <v>1264</v>
      </c>
      <c r="F426">
        <v>5</v>
      </c>
      <c r="G426" t="s">
        <v>1218</v>
      </c>
      <c r="H426">
        <v>1759085770.1</v>
      </c>
      <c r="I426">
        <f>(J426)/1000</f>
        <v>0</v>
      </c>
      <c r="J426">
        <f>IF(DO426, AM426, AG426)</f>
        <v>0</v>
      </c>
      <c r="K426">
        <f>IF(DO426, AH426, AF426)</f>
        <v>0</v>
      </c>
      <c r="L426">
        <f>DQ426 - IF(AT426&gt;1, K426*DK426*100.0/(AV426), 0)</f>
        <v>0</v>
      </c>
      <c r="M426">
        <f>((S426-I426/2)*L426-K426)/(S426+I426/2)</f>
        <v>0</v>
      </c>
      <c r="N426">
        <f>M426*(DX426+DY426)/1000.0</f>
        <v>0</v>
      </c>
      <c r="O426">
        <f>(DQ426 - IF(AT426&gt;1, K426*DK426*100.0/(AV426), 0))*(DX426+DY426)/1000.0</f>
        <v>0</v>
      </c>
      <c r="P426">
        <f>2.0/((1/R426-1/Q426)+SIGN(R426)*SQRT((1/R426-1/Q426)*(1/R426-1/Q426) + 4*DL426/((DL426+1)*(DL426+1))*(2*1/R426*1/Q426-1/Q426*1/Q426)))</f>
        <v>0</v>
      </c>
      <c r="Q426">
        <f>IF(LEFT(DM426,1)&lt;&gt;"0",IF(LEFT(DM426,1)="1",3.0,DN426),$D$5+$E$5*(EE426*DX426/($K$5*1000))+$F$5*(EE426*DX426/($K$5*1000))*MAX(MIN(DK426,$J$5),$I$5)*MAX(MIN(DK426,$J$5),$I$5)+$G$5*MAX(MIN(DK426,$J$5),$I$5)*(EE426*DX426/($K$5*1000))+$H$5*(EE426*DX426/($K$5*1000))*(EE426*DX426/($K$5*1000)))</f>
        <v>0</v>
      </c>
      <c r="R426">
        <f>I426*(1000-(1000*0.61365*exp(17.502*V426/(240.97+V426))/(DX426+DY426)+DS426)/2)/(1000*0.61365*exp(17.502*V426/(240.97+V426))/(DX426+DY426)-DS426)</f>
        <v>0</v>
      </c>
      <c r="S426">
        <f>1/((DL426+1)/(P426/1.6)+1/(Q426/1.37)) + DL426/((DL426+1)/(P426/1.6) + DL426/(Q426/1.37))</f>
        <v>0</v>
      </c>
      <c r="T426">
        <f>(DG426*DJ426)</f>
        <v>0</v>
      </c>
      <c r="U426">
        <f>(DZ426+(T426+2*0.95*5.67E-8*(((DZ426+$B$9)+273)^4-(DZ426+273)^4)-44100*I426)/(1.84*29.3*Q426+8*0.95*5.67E-8*(DZ426+273)^3))</f>
        <v>0</v>
      </c>
      <c r="V426">
        <f>($C$9*EA426+$D$9*EB426+$E$9*U426)</f>
        <v>0</v>
      </c>
      <c r="W426">
        <f>0.61365*exp(17.502*V426/(240.97+V426))</f>
        <v>0</v>
      </c>
      <c r="X426">
        <f>(Y426/Z426*100)</f>
        <v>0</v>
      </c>
      <c r="Y426">
        <f>DS426*(DX426+DY426)/1000</f>
        <v>0</v>
      </c>
      <c r="Z426">
        <f>0.61365*exp(17.502*DZ426/(240.97+DZ426))</f>
        <v>0</v>
      </c>
      <c r="AA426">
        <f>(W426-DS426*(DX426+DY426)/1000)</f>
        <v>0</v>
      </c>
      <c r="AB426">
        <f>(-I426*44100)</f>
        <v>0</v>
      </c>
      <c r="AC426">
        <f>2*29.3*Q426*0.92*(DZ426-V426)</f>
        <v>0</v>
      </c>
      <c r="AD426">
        <f>2*0.95*5.67E-8*(((DZ426+$B$9)+273)^4-(V426+273)^4)</f>
        <v>0</v>
      </c>
      <c r="AE426">
        <f>T426+AD426+AB426+AC426</f>
        <v>0</v>
      </c>
      <c r="AF426">
        <f>DW426*AT426*(DR426-DQ426*(1000-AT426*DT426)/(1000-AT426*DS426))/(100*DK426)</f>
        <v>0</v>
      </c>
      <c r="AG426">
        <f>1000*DW426*AT426*(DS426-DT426)/(100*DK426*(1000-AT426*DS426))</f>
        <v>0</v>
      </c>
      <c r="AH426">
        <f>(AI426 - AJ426 - DX426*1E3/(8.314*(DZ426+273.15)) * AL426/DW426 * AK426) * DW426/(100*DK426) * (1000 - DT426)/1000</f>
        <v>0</v>
      </c>
      <c r="AI426">
        <v>71.49903226200516</v>
      </c>
      <c r="AJ426">
        <v>80.40705757575761</v>
      </c>
      <c r="AK426">
        <v>-3.16364174648843</v>
      </c>
      <c r="AL426">
        <v>65.08277901455868</v>
      </c>
      <c r="AM426">
        <f>(AO426 - AN426 + DX426*1E3/(8.314*(DZ426+273.15)) * AQ426/DW426 * AP426) * DW426/(100*DK426) * 1000/(1000 - AO426)</f>
        <v>0</v>
      </c>
      <c r="AN426">
        <v>18.46256818666666</v>
      </c>
      <c r="AO426">
        <v>22.0503496969697</v>
      </c>
      <c r="AP426">
        <v>5.16771799629027E-05</v>
      </c>
      <c r="AQ426">
        <v>105.27</v>
      </c>
      <c r="AR426">
        <v>0</v>
      </c>
      <c r="AS426">
        <v>0</v>
      </c>
      <c r="AT426">
        <f>IF(AR426*$H$15&gt;=AV426,1.0,(AV426/(AV426-AR426*$H$15)))</f>
        <v>0</v>
      </c>
      <c r="AU426">
        <f>(AT426-1)*100</f>
        <v>0</v>
      </c>
      <c r="AV426">
        <f>MAX(0,($B$15+$C$15*EE426)/(1+$D$15*EE426)*DX426/(DZ426+273)*$E$15)</f>
        <v>0</v>
      </c>
      <c r="AW426" t="s">
        <v>437</v>
      </c>
      <c r="AX426" t="s">
        <v>437</v>
      </c>
      <c r="AY426">
        <v>0</v>
      </c>
      <c r="AZ426">
        <v>0</v>
      </c>
      <c r="BA426">
        <f>1-AY426/AZ426</f>
        <v>0</v>
      </c>
      <c r="BB426">
        <v>0</v>
      </c>
      <c r="BC426" t="s">
        <v>437</v>
      </c>
      <c r="BD426" t="s">
        <v>437</v>
      </c>
      <c r="BE426">
        <v>0</v>
      </c>
      <c r="BF426">
        <v>0</v>
      </c>
      <c r="BG426">
        <f>1-BE426/BF426</f>
        <v>0</v>
      </c>
      <c r="BH426">
        <v>0.5</v>
      </c>
      <c r="BI426">
        <f>DH426</f>
        <v>0</v>
      </c>
      <c r="BJ426">
        <f>K426</f>
        <v>0</v>
      </c>
      <c r="BK426">
        <f>BG426*BH426*BI426</f>
        <v>0</v>
      </c>
      <c r="BL426">
        <f>(BJ426-BB426)/BI426</f>
        <v>0</v>
      </c>
      <c r="BM426">
        <f>(AZ426-BF426)/BF426</f>
        <v>0</v>
      </c>
      <c r="BN426">
        <f>AY426/(BA426+AY426/BF426)</f>
        <v>0</v>
      </c>
      <c r="BO426" t="s">
        <v>437</v>
      </c>
      <c r="BP426">
        <v>0</v>
      </c>
      <c r="BQ426">
        <f>IF(BP426&lt;&gt;0, BP426, BN426)</f>
        <v>0</v>
      </c>
      <c r="BR426">
        <f>1-BQ426/BF426</f>
        <v>0</v>
      </c>
      <c r="BS426">
        <f>(BF426-BE426)/(BF426-BQ426)</f>
        <v>0</v>
      </c>
      <c r="BT426">
        <f>(AZ426-BF426)/(AZ426-BQ426)</f>
        <v>0</v>
      </c>
      <c r="BU426">
        <f>(BF426-BE426)/(BF426-AY426)</f>
        <v>0</v>
      </c>
      <c r="BV426">
        <f>(AZ426-BF426)/(AZ426-AY426)</f>
        <v>0</v>
      </c>
      <c r="BW426">
        <f>(BS426*BQ426/BE426)</f>
        <v>0</v>
      </c>
      <c r="BX426">
        <f>(1-BW426)</f>
        <v>0</v>
      </c>
      <c r="DG426">
        <f>$B$13*EF426+$C$13*EG426+$F$13*ER426*(1-EU426)</f>
        <v>0</v>
      </c>
      <c r="DH426">
        <f>DG426*DI426</f>
        <v>0</v>
      </c>
      <c r="DI426">
        <f>($B$13*$D$11+$C$13*$D$11+$F$13*((FE426+EW426)/MAX(FE426+EW426+FF426, 0.1)*$I$11+FF426/MAX(FE426+EW426+FF426, 0.1)*$J$11))/($B$13+$C$13+$F$13)</f>
        <v>0</v>
      </c>
      <c r="DJ426">
        <f>($B$13*$K$11+$C$13*$K$11+$F$13*((FE426+EW426)/MAX(FE426+EW426+FF426, 0.1)*$P$11+FF426/MAX(FE426+EW426+FF426, 0.1)*$Q$11))/($B$13+$C$13+$F$13)</f>
        <v>0</v>
      </c>
      <c r="DK426">
        <v>4.16</v>
      </c>
      <c r="DL426">
        <v>0.5</v>
      </c>
      <c r="DM426" t="s">
        <v>438</v>
      </c>
      <c r="DN426">
        <v>2</v>
      </c>
      <c r="DO426" t="b">
        <v>1</v>
      </c>
      <c r="DP426">
        <v>1759085770.1</v>
      </c>
      <c r="DQ426">
        <v>100.2844777777778</v>
      </c>
      <c r="DR426">
        <v>84.93044444444443</v>
      </c>
      <c r="DS426">
        <v>22.04062962962963</v>
      </c>
      <c r="DT426">
        <v>18.4735037037037</v>
      </c>
      <c r="DU426">
        <v>101.1698444444445</v>
      </c>
      <c r="DV426">
        <v>21.74786296296296</v>
      </c>
      <c r="DW426">
        <v>499.9674814814815</v>
      </c>
      <c r="DX426">
        <v>90.76859259259261</v>
      </c>
      <c r="DY426">
        <v>0.06622122592592594</v>
      </c>
      <c r="DZ426">
        <v>28.93177777777777</v>
      </c>
      <c r="EA426">
        <v>29.99472222222223</v>
      </c>
      <c r="EB426">
        <v>999.9000000000001</v>
      </c>
      <c r="EC426">
        <v>0</v>
      </c>
      <c r="ED426">
        <v>0</v>
      </c>
      <c r="EE426">
        <v>9989.371481481483</v>
      </c>
      <c r="EF426">
        <v>0</v>
      </c>
      <c r="EG426">
        <v>11.6571</v>
      </c>
      <c r="EH426">
        <v>15.35406666666667</v>
      </c>
      <c r="EI426">
        <v>102.544537037037</v>
      </c>
      <c r="EJ426">
        <v>86.52903703703704</v>
      </c>
      <c r="EK426">
        <v>3.567125555555556</v>
      </c>
      <c r="EL426">
        <v>84.93044444444443</v>
      </c>
      <c r="EM426">
        <v>18.4735037037037</v>
      </c>
      <c r="EN426">
        <v>2.000597037037037</v>
      </c>
      <c r="EO426">
        <v>1.676814074074074</v>
      </c>
      <c r="EP426">
        <v>17.44905185185185</v>
      </c>
      <c r="EQ426">
        <v>14.68343703703704</v>
      </c>
      <c r="ER426">
        <v>1999.977037037037</v>
      </c>
      <c r="ES426">
        <v>0.9799988888888889</v>
      </c>
      <c r="ET426">
        <v>0.02000100740740741</v>
      </c>
      <c r="EU426">
        <v>0</v>
      </c>
      <c r="EV426">
        <v>692.0855185185186</v>
      </c>
      <c r="EW426">
        <v>5.00078</v>
      </c>
      <c r="EX426">
        <v>13282.89259259259</v>
      </c>
      <c r="EY426">
        <v>16379.44444444444</v>
      </c>
      <c r="EZ426">
        <v>38.74988888888889</v>
      </c>
      <c r="FA426">
        <v>39.63644444444444</v>
      </c>
      <c r="FB426">
        <v>39.05755555555556</v>
      </c>
      <c r="FC426">
        <v>39.29603703703703</v>
      </c>
      <c r="FD426">
        <v>39.89551851851851</v>
      </c>
      <c r="FE426">
        <v>1955.077037037037</v>
      </c>
      <c r="FF426">
        <v>39.9</v>
      </c>
      <c r="FG426">
        <v>0</v>
      </c>
      <c r="FH426">
        <v>1759085769.8</v>
      </c>
      <c r="FI426">
        <v>0</v>
      </c>
      <c r="FJ426">
        <v>692.1835</v>
      </c>
      <c r="FK426">
        <v>-52.39388037608959</v>
      </c>
      <c r="FL426">
        <v>-1000.741881007178</v>
      </c>
      <c r="FM426">
        <v>13284.95769230769</v>
      </c>
      <c r="FN426">
        <v>15</v>
      </c>
      <c r="FO426">
        <v>0</v>
      </c>
      <c r="FP426" t="s">
        <v>439</v>
      </c>
      <c r="FQ426">
        <v>1746989605.5</v>
      </c>
      <c r="FR426">
        <v>1746989593.5</v>
      </c>
      <c r="FS426">
        <v>0</v>
      </c>
      <c r="FT426">
        <v>-0.274</v>
      </c>
      <c r="FU426">
        <v>-0.002</v>
      </c>
      <c r="FV426">
        <v>2.549</v>
      </c>
      <c r="FW426">
        <v>0.129</v>
      </c>
      <c r="FX426">
        <v>420</v>
      </c>
      <c r="FY426">
        <v>17</v>
      </c>
      <c r="FZ426">
        <v>0.02</v>
      </c>
      <c r="GA426">
        <v>0.04</v>
      </c>
      <c r="GB426">
        <v>14.49609024390244</v>
      </c>
      <c r="GC426">
        <v>14.6972132404181</v>
      </c>
      <c r="GD426">
        <v>1.449586794750344</v>
      </c>
      <c r="GE426">
        <v>0</v>
      </c>
      <c r="GF426">
        <v>695.3045000000001</v>
      </c>
      <c r="GG426">
        <v>-51.97373569384635</v>
      </c>
      <c r="GH426">
        <v>5.10373326019066</v>
      </c>
      <c r="GI426">
        <v>0</v>
      </c>
      <c r="GJ426">
        <v>3.556971463414635</v>
      </c>
      <c r="GK426">
        <v>0.176530243902435</v>
      </c>
      <c r="GL426">
        <v>0.01746081208976339</v>
      </c>
      <c r="GM426">
        <v>0</v>
      </c>
      <c r="GN426">
        <v>0</v>
      </c>
      <c r="GO426">
        <v>3</v>
      </c>
      <c r="GP426" t="s">
        <v>458</v>
      </c>
      <c r="GQ426">
        <v>3.10176</v>
      </c>
      <c r="GR426">
        <v>2.7246</v>
      </c>
      <c r="GS426">
        <v>0.0202578</v>
      </c>
      <c r="GT426">
        <v>0.0156775</v>
      </c>
      <c r="GU426">
        <v>0.101893</v>
      </c>
      <c r="GV426">
        <v>0.0910904</v>
      </c>
      <c r="GW426">
        <v>25606.9</v>
      </c>
      <c r="GX426">
        <v>23379.7</v>
      </c>
      <c r="GY426">
        <v>26700</v>
      </c>
      <c r="GZ426">
        <v>23973.7</v>
      </c>
      <c r="HA426">
        <v>38359</v>
      </c>
      <c r="HB426">
        <v>32209.3</v>
      </c>
      <c r="HC426">
        <v>46622.4</v>
      </c>
      <c r="HD426">
        <v>37932.9</v>
      </c>
      <c r="HE426">
        <v>1.87225</v>
      </c>
      <c r="HF426">
        <v>1.86537</v>
      </c>
      <c r="HG426">
        <v>0.136673</v>
      </c>
      <c r="HH426">
        <v>0</v>
      </c>
      <c r="HI426">
        <v>27.7649</v>
      </c>
      <c r="HJ426">
        <v>999.9</v>
      </c>
      <c r="HK426">
        <v>43.8</v>
      </c>
      <c r="HL426">
        <v>31.7</v>
      </c>
      <c r="HM426">
        <v>22.6537</v>
      </c>
      <c r="HN426">
        <v>60.9047</v>
      </c>
      <c r="HO426">
        <v>22.0793</v>
      </c>
      <c r="HP426">
        <v>1</v>
      </c>
      <c r="HQ426">
        <v>0.102718</v>
      </c>
      <c r="HR426">
        <v>-0.311198</v>
      </c>
      <c r="HS426">
        <v>20.2808</v>
      </c>
      <c r="HT426">
        <v>5.211</v>
      </c>
      <c r="HU426">
        <v>11.9798</v>
      </c>
      <c r="HV426">
        <v>4.96355</v>
      </c>
      <c r="HW426">
        <v>3.27443</v>
      </c>
      <c r="HX426">
        <v>9999</v>
      </c>
      <c r="HY426">
        <v>9999</v>
      </c>
      <c r="HZ426">
        <v>9999</v>
      </c>
      <c r="IA426">
        <v>34.5</v>
      </c>
      <c r="IB426">
        <v>1.86399</v>
      </c>
      <c r="IC426">
        <v>1.86013</v>
      </c>
      <c r="ID426">
        <v>1.85839</v>
      </c>
      <c r="IE426">
        <v>1.85976</v>
      </c>
      <c r="IF426">
        <v>1.85989</v>
      </c>
      <c r="IG426">
        <v>1.85837</v>
      </c>
      <c r="IH426">
        <v>1.85745</v>
      </c>
      <c r="II426">
        <v>1.85241</v>
      </c>
      <c r="IJ426">
        <v>0</v>
      </c>
      <c r="IK426">
        <v>0</v>
      </c>
      <c r="IL426">
        <v>0</v>
      </c>
      <c r="IM426">
        <v>0</v>
      </c>
      <c r="IN426" t="s">
        <v>441</v>
      </c>
      <c r="IO426" t="s">
        <v>442</v>
      </c>
      <c r="IP426" t="s">
        <v>443</v>
      </c>
      <c r="IQ426" t="s">
        <v>443</v>
      </c>
      <c r="IR426" t="s">
        <v>443</v>
      </c>
      <c r="IS426" t="s">
        <v>443</v>
      </c>
      <c r="IT426">
        <v>0</v>
      </c>
      <c r="IU426">
        <v>100</v>
      </c>
      <c r="IV426">
        <v>100</v>
      </c>
      <c r="IW426">
        <v>-0.873</v>
      </c>
      <c r="IX426">
        <v>0.293</v>
      </c>
      <c r="IY426">
        <v>-0.819046093373875</v>
      </c>
      <c r="IZ426">
        <v>-0.0008311593448893811</v>
      </c>
      <c r="JA426">
        <v>1.768286430498992E-06</v>
      </c>
      <c r="JB426">
        <v>-5.176383660599935E-10</v>
      </c>
      <c r="JC426">
        <v>0.01793090377665582</v>
      </c>
      <c r="JD426">
        <v>0.002652576625932546</v>
      </c>
      <c r="JE426">
        <v>0.0004569377311329863</v>
      </c>
      <c r="JF426">
        <v>1.003524486243527E-07</v>
      </c>
      <c r="JG426">
        <v>2</v>
      </c>
      <c r="JH426">
        <v>1975</v>
      </c>
      <c r="JI426">
        <v>1</v>
      </c>
      <c r="JJ426">
        <v>26</v>
      </c>
      <c r="JK426">
        <v>201602.9</v>
      </c>
      <c r="JL426">
        <v>201603.1</v>
      </c>
      <c r="JM426">
        <v>0.235596</v>
      </c>
      <c r="JN426">
        <v>2.70264</v>
      </c>
      <c r="JO426">
        <v>1.49658</v>
      </c>
      <c r="JP426">
        <v>2.34497</v>
      </c>
      <c r="JQ426">
        <v>1.54907</v>
      </c>
      <c r="JR426">
        <v>2.35229</v>
      </c>
      <c r="JS426">
        <v>36.2224</v>
      </c>
      <c r="JT426">
        <v>24.1751</v>
      </c>
      <c r="JU426">
        <v>18</v>
      </c>
      <c r="JV426">
        <v>482.595</v>
      </c>
      <c r="JW426">
        <v>493.077</v>
      </c>
      <c r="JX426">
        <v>27.7336</v>
      </c>
      <c r="JY426">
        <v>28.6389</v>
      </c>
      <c r="JZ426">
        <v>29.9999</v>
      </c>
      <c r="KA426">
        <v>28.9099</v>
      </c>
      <c r="KB426">
        <v>28.9202</v>
      </c>
      <c r="KC426">
        <v>4.61607</v>
      </c>
      <c r="KD426">
        <v>19.1406</v>
      </c>
      <c r="KE426">
        <v>74.9579</v>
      </c>
      <c r="KF426">
        <v>27.7333</v>
      </c>
      <c r="KG426">
        <v>32.5274</v>
      </c>
      <c r="KH426">
        <v>18.4442</v>
      </c>
      <c r="KI426">
        <v>101.937</v>
      </c>
      <c r="KJ426">
        <v>91.47629999999999</v>
      </c>
    </row>
    <row r="427" spans="1:296">
      <c r="A427">
        <v>409</v>
      </c>
      <c r="B427">
        <v>1759085874.6</v>
      </c>
      <c r="C427">
        <v>12791.5</v>
      </c>
      <c r="D427" t="s">
        <v>1265</v>
      </c>
      <c r="E427" t="s">
        <v>1266</v>
      </c>
      <c r="F427">
        <v>5</v>
      </c>
      <c r="G427" t="s">
        <v>1218</v>
      </c>
      <c r="H427">
        <v>1759085866.599999</v>
      </c>
      <c r="I427">
        <f>(J427)/1000</f>
        <v>0</v>
      </c>
      <c r="J427">
        <f>IF(DO427, AM427, AG427)</f>
        <v>0</v>
      </c>
      <c r="K427">
        <f>IF(DO427, AH427, AF427)</f>
        <v>0</v>
      </c>
      <c r="L427">
        <f>DQ427 - IF(AT427&gt;1, K427*DK427*100.0/(AV427), 0)</f>
        <v>0</v>
      </c>
      <c r="M427">
        <f>((S427-I427/2)*L427-K427)/(S427+I427/2)</f>
        <v>0</v>
      </c>
      <c r="N427">
        <f>M427*(DX427+DY427)/1000.0</f>
        <v>0</v>
      </c>
      <c r="O427">
        <f>(DQ427 - IF(AT427&gt;1, K427*DK427*100.0/(AV427), 0))*(DX427+DY427)/1000.0</f>
        <v>0</v>
      </c>
      <c r="P427">
        <f>2.0/((1/R427-1/Q427)+SIGN(R427)*SQRT((1/R427-1/Q427)*(1/R427-1/Q427) + 4*DL427/((DL427+1)*(DL427+1))*(2*1/R427*1/Q427-1/Q427*1/Q427)))</f>
        <v>0</v>
      </c>
      <c r="Q427">
        <f>IF(LEFT(DM427,1)&lt;&gt;"0",IF(LEFT(DM427,1)="1",3.0,DN427),$D$5+$E$5*(EE427*DX427/($K$5*1000))+$F$5*(EE427*DX427/($K$5*1000))*MAX(MIN(DK427,$J$5),$I$5)*MAX(MIN(DK427,$J$5),$I$5)+$G$5*MAX(MIN(DK427,$J$5),$I$5)*(EE427*DX427/($K$5*1000))+$H$5*(EE427*DX427/($K$5*1000))*(EE427*DX427/($K$5*1000)))</f>
        <v>0</v>
      </c>
      <c r="R427">
        <f>I427*(1000-(1000*0.61365*exp(17.502*V427/(240.97+V427))/(DX427+DY427)+DS427)/2)/(1000*0.61365*exp(17.502*V427/(240.97+V427))/(DX427+DY427)-DS427)</f>
        <v>0</v>
      </c>
      <c r="S427">
        <f>1/((DL427+1)/(P427/1.6)+1/(Q427/1.37)) + DL427/((DL427+1)/(P427/1.6) + DL427/(Q427/1.37))</f>
        <v>0</v>
      </c>
      <c r="T427">
        <f>(DG427*DJ427)</f>
        <v>0</v>
      </c>
      <c r="U427">
        <f>(DZ427+(T427+2*0.95*5.67E-8*(((DZ427+$B$9)+273)^4-(DZ427+273)^4)-44100*I427)/(1.84*29.3*Q427+8*0.95*5.67E-8*(DZ427+273)^3))</f>
        <v>0</v>
      </c>
      <c r="V427">
        <f>($C$9*EA427+$D$9*EB427+$E$9*U427)</f>
        <v>0</v>
      </c>
      <c r="W427">
        <f>0.61365*exp(17.502*V427/(240.97+V427))</f>
        <v>0</v>
      </c>
      <c r="X427">
        <f>(Y427/Z427*100)</f>
        <v>0</v>
      </c>
      <c r="Y427">
        <f>DS427*(DX427+DY427)/1000</f>
        <v>0</v>
      </c>
      <c r="Z427">
        <f>0.61365*exp(17.502*DZ427/(240.97+DZ427))</f>
        <v>0</v>
      </c>
      <c r="AA427">
        <f>(W427-DS427*(DX427+DY427)/1000)</f>
        <v>0</v>
      </c>
      <c r="AB427">
        <f>(-I427*44100)</f>
        <v>0</v>
      </c>
      <c r="AC427">
        <f>2*29.3*Q427*0.92*(DZ427-V427)</f>
        <v>0</v>
      </c>
      <c r="AD427">
        <f>2*0.95*5.67E-8*(((DZ427+$B$9)+273)^4-(V427+273)^4)</f>
        <v>0</v>
      </c>
      <c r="AE427">
        <f>T427+AD427+AB427+AC427</f>
        <v>0</v>
      </c>
      <c r="AF427">
        <f>DW427*AT427*(DR427-DQ427*(1000-AT427*DT427)/(1000-AT427*DS427))/(100*DK427)</f>
        <v>0</v>
      </c>
      <c r="AG427">
        <f>1000*DW427*AT427*(DS427-DT427)/(100*DK427*(1000-AT427*DS427))</f>
        <v>0</v>
      </c>
      <c r="AH427">
        <f>(AI427 - AJ427 - DX427*1E3/(8.314*(DZ427+273.15)) * AL427/DW427 * AK427) * DW427/(100*DK427) * (1000 - DT427)/1000</f>
        <v>0</v>
      </c>
      <c r="AI427">
        <v>428.325081557495</v>
      </c>
      <c r="AJ427">
        <v>407.8210606060604</v>
      </c>
      <c r="AK427">
        <v>-0.1770052723063235</v>
      </c>
      <c r="AL427">
        <v>65.08277901455868</v>
      </c>
      <c r="AM427">
        <f>(AO427 - AN427 + DX427*1E3/(8.314*(DZ427+273.15)) * AQ427/DW427 * AP427) * DW427/(100*DK427) * 1000/(1000 - AO427)</f>
        <v>0</v>
      </c>
      <c r="AN427">
        <v>18.24907304</v>
      </c>
      <c r="AO427">
        <v>22.03280787878787</v>
      </c>
      <c r="AP427">
        <v>8.251185630277486E-05</v>
      </c>
      <c r="AQ427">
        <v>105.27</v>
      </c>
      <c r="AR427">
        <v>0</v>
      </c>
      <c r="AS427">
        <v>0</v>
      </c>
      <c r="AT427">
        <f>IF(AR427*$H$15&gt;=AV427,1.0,(AV427/(AV427-AR427*$H$15)))</f>
        <v>0</v>
      </c>
      <c r="AU427">
        <f>(AT427-1)*100</f>
        <v>0</v>
      </c>
      <c r="AV427">
        <f>MAX(0,($B$15+$C$15*EE427)/(1+$D$15*EE427)*DX427/(DZ427+273)*$E$15)</f>
        <v>0</v>
      </c>
      <c r="AW427" t="s">
        <v>437</v>
      </c>
      <c r="AX427" t="s">
        <v>437</v>
      </c>
      <c r="AY427">
        <v>0</v>
      </c>
      <c r="AZ427">
        <v>0</v>
      </c>
      <c r="BA427">
        <f>1-AY427/AZ427</f>
        <v>0</v>
      </c>
      <c r="BB427">
        <v>0</v>
      </c>
      <c r="BC427" t="s">
        <v>437</v>
      </c>
      <c r="BD427" t="s">
        <v>437</v>
      </c>
      <c r="BE427">
        <v>0</v>
      </c>
      <c r="BF427">
        <v>0</v>
      </c>
      <c r="BG427">
        <f>1-BE427/BF427</f>
        <v>0</v>
      </c>
      <c r="BH427">
        <v>0.5</v>
      </c>
      <c r="BI427">
        <f>DH427</f>
        <v>0</v>
      </c>
      <c r="BJ427">
        <f>K427</f>
        <v>0</v>
      </c>
      <c r="BK427">
        <f>BG427*BH427*BI427</f>
        <v>0</v>
      </c>
      <c r="BL427">
        <f>(BJ427-BB427)/BI427</f>
        <v>0</v>
      </c>
      <c r="BM427">
        <f>(AZ427-BF427)/BF427</f>
        <v>0</v>
      </c>
      <c r="BN427">
        <f>AY427/(BA427+AY427/BF427)</f>
        <v>0</v>
      </c>
      <c r="BO427" t="s">
        <v>437</v>
      </c>
      <c r="BP427">
        <v>0</v>
      </c>
      <c r="BQ427">
        <f>IF(BP427&lt;&gt;0, BP427, BN427)</f>
        <v>0</v>
      </c>
      <c r="BR427">
        <f>1-BQ427/BF427</f>
        <v>0</v>
      </c>
      <c r="BS427">
        <f>(BF427-BE427)/(BF427-BQ427)</f>
        <v>0</v>
      </c>
      <c r="BT427">
        <f>(AZ427-BF427)/(AZ427-BQ427)</f>
        <v>0</v>
      </c>
      <c r="BU427">
        <f>(BF427-BE427)/(BF427-AY427)</f>
        <v>0</v>
      </c>
      <c r="BV427">
        <f>(AZ427-BF427)/(AZ427-AY427)</f>
        <v>0</v>
      </c>
      <c r="BW427">
        <f>(BS427*BQ427/BE427)</f>
        <v>0</v>
      </c>
      <c r="BX427">
        <f>(1-BW427)</f>
        <v>0</v>
      </c>
      <c r="DG427">
        <f>$B$13*EF427+$C$13*EG427+$F$13*ER427*(1-EU427)</f>
        <v>0</v>
      </c>
      <c r="DH427">
        <f>DG427*DI427</f>
        <v>0</v>
      </c>
      <c r="DI427">
        <f>($B$13*$D$11+$C$13*$D$11+$F$13*((FE427+EW427)/MAX(FE427+EW427+FF427, 0.1)*$I$11+FF427/MAX(FE427+EW427+FF427, 0.1)*$J$11))/($B$13+$C$13+$F$13)</f>
        <v>0</v>
      </c>
      <c r="DJ427">
        <f>($B$13*$K$11+$C$13*$K$11+$F$13*((FE427+EW427)/MAX(FE427+EW427+FF427, 0.1)*$P$11+FF427/MAX(FE427+EW427+FF427, 0.1)*$Q$11))/($B$13+$C$13+$F$13)</f>
        <v>0</v>
      </c>
      <c r="DK427">
        <v>4.16</v>
      </c>
      <c r="DL427">
        <v>0.5</v>
      </c>
      <c r="DM427" t="s">
        <v>438</v>
      </c>
      <c r="DN427">
        <v>2</v>
      </c>
      <c r="DO427" t="b">
        <v>1</v>
      </c>
      <c r="DP427">
        <v>1759085866.599999</v>
      </c>
      <c r="DQ427">
        <v>400.371935483871</v>
      </c>
      <c r="DR427">
        <v>420.476129032258</v>
      </c>
      <c r="DS427">
        <v>22.02694193548387</v>
      </c>
      <c r="DT427">
        <v>18.22554838709677</v>
      </c>
      <c r="DU427">
        <v>401.2732580645161</v>
      </c>
      <c r="DV427">
        <v>21.73447741935483</v>
      </c>
      <c r="DW427">
        <v>499.9795483870967</v>
      </c>
      <c r="DX427">
        <v>90.76561935483871</v>
      </c>
      <c r="DY427">
        <v>0.06694712903225807</v>
      </c>
      <c r="DZ427">
        <v>29.02289354838709</v>
      </c>
      <c r="EA427">
        <v>29.96764193548388</v>
      </c>
      <c r="EB427">
        <v>999.9000000000003</v>
      </c>
      <c r="EC427">
        <v>0</v>
      </c>
      <c r="ED427">
        <v>0</v>
      </c>
      <c r="EE427">
        <v>9996.5</v>
      </c>
      <c r="EF427">
        <v>0</v>
      </c>
      <c r="EG427">
        <v>12.19764193548387</v>
      </c>
      <c r="EH427">
        <v>-20.10419677419354</v>
      </c>
      <c r="EI427">
        <v>409.3895806451614</v>
      </c>
      <c r="EJ427">
        <v>428.281870967742</v>
      </c>
      <c r="EK427">
        <v>3.801397096774194</v>
      </c>
      <c r="EL427">
        <v>420.476129032258</v>
      </c>
      <c r="EM427">
        <v>18.22554838709677</v>
      </c>
      <c r="EN427">
        <v>1.999288387096774</v>
      </c>
      <c r="EO427">
        <v>1.654252580645161</v>
      </c>
      <c r="EP427">
        <v>17.43870645161291</v>
      </c>
      <c r="EQ427">
        <v>14.47368064516129</v>
      </c>
      <c r="ER427">
        <v>2000.007741935484</v>
      </c>
      <c r="ES427">
        <v>0.9799979999999996</v>
      </c>
      <c r="ET427">
        <v>0.0200019</v>
      </c>
      <c r="EU427">
        <v>0</v>
      </c>
      <c r="EV427">
        <v>750.5901290322581</v>
      </c>
      <c r="EW427">
        <v>5.000779999999999</v>
      </c>
      <c r="EX427">
        <v>14412.56451612903</v>
      </c>
      <c r="EY427">
        <v>16379.69032258064</v>
      </c>
      <c r="EZ427">
        <v>38.8081935483871</v>
      </c>
      <c r="FA427">
        <v>39.58232258064514</v>
      </c>
      <c r="FB427">
        <v>38.93322580645161</v>
      </c>
      <c r="FC427">
        <v>39.35464516129031</v>
      </c>
      <c r="FD427">
        <v>39.81429032258065</v>
      </c>
      <c r="FE427">
        <v>1955.105806451613</v>
      </c>
      <c r="FF427">
        <v>39.90000000000001</v>
      </c>
      <c r="FG427">
        <v>0</v>
      </c>
      <c r="FH427">
        <v>1759085867</v>
      </c>
      <c r="FI427">
        <v>0</v>
      </c>
      <c r="FJ427">
        <v>751.079076923077</v>
      </c>
      <c r="FK427">
        <v>41.11952132573264</v>
      </c>
      <c r="FL427">
        <v>787.0119647545736</v>
      </c>
      <c r="FM427">
        <v>14420.92692307692</v>
      </c>
      <c r="FN427">
        <v>15</v>
      </c>
      <c r="FO427">
        <v>0</v>
      </c>
      <c r="FP427" t="s">
        <v>439</v>
      </c>
      <c r="FQ427">
        <v>1746989605.5</v>
      </c>
      <c r="FR427">
        <v>1746989593.5</v>
      </c>
      <c r="FS427">
        <v>0</v>
      </c>
      <c r="FT427">
        <v>-0.274</v>
      </c>
      <c r="FU427">
        <v>-0.002</v>
      </c>
      <c r="FV427">
        <v>2.549</v>
      </c>
      <c r="FW427">
        <v>0.129</v>
      </c>
      <c r="FX427">
        <v>420</v>
      </c>
      <c r="FY427">
        <v>17</v>
      </c>
      <c r="FZ427">
        <v>0.02</v>
      </c>
      <c r="GA427">
        <v>0.04</v>
      </c>
      <c r="GB427">
        <v>-19.401915</v>
      </c>
      <c r="GC427">
        <v>-16.847304315197</v>
      </c>
      <c r="GD427">
        <v>1.641902320716735</v>
      </c>
      <c r="GE427">
        <v>0</v>
      </c>
      <c r="GF427">
        <v>748.632205882353</v>
      </c>
      <c r="GG427">
        <v>46.55430095720201</v>
      </c>
      <c r="GH427">
        <v>4.601177041094474</v>
      </c>
      <c r="GI427">
        <v>0</v>
      </c>
      <c r="GJ427">
        <v>3.8009365</v>
      </c>
      <c r="GK427">
        <v>-0.03563819887430681</v>
      </c>
      <c r="GL427">
        <v>0.01000290121664707</v>
      </c>
      <c r="GM427">
        <v>1</v>
      </c>
      <c r="GN427">
        <v>1</v>
      </c>
      <c r="GO427">
        <v>3</v>
      </c>
      <c r="GP427" t="s">
        <v>455</v>
      </c>
      <c r="GQ427">
        <v>3.10181</v>
      </c>
      <c r="GR427">
        <v>2.72459</v>
      </c>
      <c r="GS427">
        <v>0.0850288</v>
      </c>
      <c r="GT427">
        <v>0.0883641</v>
      </c>
      <c r="GU427">
        <v>0.101852</v>
      </c>
      <c r="GV427">
        <v>0.09039659999999999</v>
      </c>
      <c r="GW427">
        <v>23916.4</v>
      </c>
      <c r="GX427">
        <v>21655.9</v>
      </c>
      <c r="GY427">
        <v>26702.1</v>
      </c>
      <c r="GZ427">
        <v>23976.2</v>
      </c>
      <c r="HA427">
        <v>38371.7</v>
      </c>
      <c r="HB427">
        <v>32244.1</v>
      </c>
      <c r="HC427">
        <v>46626.2</v>
      </c>
      <c r="HD427">
        <v>37936.1</v>
      </c>
      <c r="HE427">
        <v>1.87372</v>
      </c>
      <c r="HF427">
        <v>1.86648</v>
      </c>
      <c r="HG427">
        <v>0.13832</v>
      </c>
      <c r="HH427">
        <v>0</v>
      </c>
      <c r="HI427">
        <v>27.7224</v>
      </c>
      <c r="HJ427">
        <v>999.9</v>
      </c>
      <c r="HK427">
        <v>43.6</v>
      </c>
      <c r="HL427">
        <v>31.6</v>
      </c>
      <c r="HM427">
        <v>22.4239</v>
      </c>
      <c r="HN427">
        <v>61.4047</v>
      </c>
      <c r="HO427">
        <v>22.1114</v>
      </c>
      <c r="HP427">
        <v>1</v>
      </c>
      <c r="HQ427">
        <v>0.0993699</v>
      </c>
      <c r="HR427">
        <v>-0.837721</v>
      </c>
      <c r="HS427">
        <v>20.2795</v>
      </c>
      <c r="HT427">
        <v>5.21519</v>
      </c>
      <c r="HU427">
        <v>11.98</v>
      </c>
      <c r="HV427">
        <v>4.96375</v>
      </c>
      <c r="HW427">
        <v>3.27528</v>
      </c>
      <c r="HX427">
        <v>9999</v>
      </c>
      <c r="HY427">
        <v>9999</v>
      </c>
      <c r="HZ427">
        <v>9999</v>
      </c>
      <c r="IA427">
        <v>34.6</v>
      </c>
      <c r="IB427">
        <v>1.86399</v>
      </c>
      <c r="IC427">
        <v>1.86015</v>
      </c>
      <c r="ID427">
        <v>1.8584</v>
      </c>
      <c r="IE427">
        <v>1.85978</v>
      </c>
      <c r="IF427">
        <v>1.85989</v>
      </c>
      <c r="IG427">
        <v>1.85837</v>
      </c>
      <c r="IH427">
        <v>1.85745</v>
      </c>
      <c r="II427">
        <v>1.85242</v>
      </c>
      <c r="IJ427">
        <v>0</v>
      </c>
      <c r="IK427">
        <v>0</v>
      </c>
      <c r="IL427">
        <v>0</v>
      </c>
      <c r="IM427">
        <v>0</v>
      </c>
      <c r="IN427" t="s">
        <v>441</v>
      </c>
      <c r="IO427" t="s">
        <v>442</v>
      </c>
      <c r="IP427" t="s">
        <v>443</v>
      </c>
      <c r="IQ427" t="s">
        <v>443</v>
      </c>
      <c r="IR427" t="s">
        <v>443</v>
      </c>
      <c r="IS427" t="s">
        <v>443</v>
      </c>
      <c r="IT427">
        <v>0</v>
      </c>
      <c r="IU427">
        <v>100</v>
      </c>
      <c r="IV427">
        <v>100</v>
      </c>
      <c r="IW427">
        <v>-0.902</v>
      </c>
      <c r="IX427">
        <v>0.2926</v>
      </c>
      <c r="IY427">
        <v>-0.819046093373875</v>
      </c>
      <c r="IZ427">
        <v>-0.0008311593448893811</v>
      </c>
      <c r="JA427">
        <v>1.768286430498992E-06</v>
      </c>
      <c r="JB427">
        <v>-5.176383660599935E-10</v>
      </c>
      <c r="JC427">
        <v>0.01793090377665582</v>
      </c>
      <c r="JD427">
        <v>0.002652576625932546</v>
      </c>
      <c r="JE427">
        <v>0.0004569377311329863</v>
      </c>
      <c r="JF427">
        <v>1.003524486243527E-07</v>
      </c>
      <c r="JG427">
        <v>2</v>
      </c>
      <c r="JH427">
        <v>1975</v>
      </c>
      <c r="JI427">
        <v>1</v>
      </c>
      <c r="JJ427">
        <v>26</v>
      </c>
      <c r="JK427">
        <v>201604.5</v>
      </c>
      <c r="JL427">
        <v>201604.7</v>
      </c>
      <c r="JM427">
        <v>1.11328</v>
      </c>
      <c r="JN427">
        <v>2.64038</v>
      </c>
      <c r="JO427">
        <v>1.49658</v>
      </c>
      <c r="JP427">
        <v>2.34497</v>
      </c>
      <c r="JQ427">
        <v>1.54907</v>
      </c>
      <c r="JR427">
        <v>2.46826</v>
      </c>
      <c r="JS427">
        <v>36.152</v>
      </c>
      <c r="JT427">
        <v>24.1838</v>
      </c>
      <c r="JU427">
        <v>18</v>
      </c>
      <c r="JV427">
        <v>483.051</v>
      </c>
      <c r="JW427">
        <v>493.347</v>
      </c>
      <c r="JX427">
        <v>28.375</v>
      </c>
      <c r="JY427">
        <v>28.586</v>
      </c>
      <c r="JZ427">
        <v>29.9999</v>
      </c>
      <c r="KA427">
        <v>28.8564</v>
      </c>
      <c r="KB427">
        <v>28.8658</v>
      </c>
      <c r="KC427">
        <v>22.4541</v>
      </c>
      <c r="KD427">
        <v>19.4305</v>
      </c>
      <c r="KE427">
        <v>74.5851</v>
      </c>
      <c r="KF427">
        <v>28.3843</v>
      </c>
      <c r="KG427">
        <v>427.203</v>
      </c>
      <c r="KH427">
        <v>18.322</v>
      </c>
      <c r="KI427">
        <v>101.946</v>
      </c>
      <c r="KJ427">
        <v>91.4847</v>
      </c>
    </row>
    <row r="428" spans="1:296">
      <c r="A428">
        <v>410</v>
      </c>
      <c r="B428">
        <v>1759085879.6</v>
      </c>
      <c r="C428">
        <v>12796.5</v>
      </c>
      <c r="D428" t="s">
        <v>1267</v>
      </c>
      <c r="E428" t="s">
        <v>1268</v>
      </c>
      <c r="F428">
        <v>5</v>
      </c>
      <c r="G428" t="s">
        <v>1218</v>
      </c>
      <c r="H428">
        <v>1759085871.755172</v>
      </c>
      <c r="I428">
        <f>(J428)/1000</f>
        <v>0</v>
      </c>
      <c r="J428">
        <f>IF(DO428, AM428, AG428)</f>
        <v>0</v>
      </c>
      <c r="K428">
        <f>IF(DO428, AH428, AF428)</f>
        <v>0</v>
      </c>
      <c r="L428">
        <f>DQ428 - IF(AT428&gt;1, K428*DK428*100.0/(AV428), 0)</f>
        <v>0</v>
      </c>
      <c r="M428">
        <f>((S428-I428/2)*L428-K428)/(S428+I428/2)</f>
        <v>0</v>
      </c>
      <c r="N428">
        <f>M428*(DX428+DY428)/1000.0</f>
        <v>0</v>
      </c>
      <c r="O428">
        <f>(DQ428 - IF(AT428&gt;1, K428*DK428*100.0/(AV428), 0))*(DX428+DY428)/1000.0</f>
        <v>0</v>
      </c>
      <c r="P428">
        <f>2.0/((1/R428-1/Q428)+SIGN(R428)*SQRT((1/R428-1/Q428)*(1/R428-1/Q428) + 4*DL428/((DL428+1)*(DL428+1))*(2*1/R428*1/Q428-1/Q428*1/Q428)))</f>
        <v>0</v>
      </c>
      <c r="Q428">
        <f>IF(LEFT(DM428,1)&lt;&gt;"0",IF(LEFT(DM428,1)="1",3.0,DN428),$D$5+$E$5*(EE428*DX428/($K$5*1000))+$F$5*(EE428*DX428/($K$5*1000))*MAX(MIN(DK428,$J$5),$I$5)*MAX(MIN(DK428,$J$5),$I$5)+$G$5*MAX(MIN(DK428,$J$5),$I$5)*(EE428*DX428/($K$5*1000))+$H$5*(EE428*DX428/($K$5*1000))*(EE428*DX428/($K$5*1000)))</f>
        <v>0</v>
      </c>
      <c r="R428">
        <f>I428*(1000-(1000*0.61365*exp(17.502*V428/(240.97+V428))/(DX428+DY428)+DS428)/2)/(1000*0.61365*exp(17.502*V428/(240.97+V428))/(DX428+DY428)-DS428)</f>
        <v>0</v>
      </c>
      <c r="S428">
        <f>1/((DL428+1)/(P428/1.6)+1/(Q428/1.37)) + DL428/((DL428+1)/(P428/1.6) + DL428/(Q428/1.37))</f>
        <v>0</v>
      </c>
      <c r="T428">
        <f>(DG428*DJ428)</f>
        <v>0</v>
      </c>
      <c r="U428">
        <f>(DZ428+(T428+2*0.95*5.67E-8*(((DZ428+$B$9)+273)^4-(DZ428+273)^4)-44100*I428)/(1.84*29.3*Q428+8*0.95*5.67E-8*(DZ428+273)^3))</f>
        <v>0</v>
      </c>
      <c r="V428">
        <f>($C$9*EA428+$D$9*EB428+$E$9*U428)</f>
        <v>0</v>
      </c>
      <c r="W428">
        <f>0.61365*exp(17.502*V428/(240.97+V428))</f>
        <v>0</v>
      </c>
      <c r="X428">
        <f>(Y428/Z428*100)</f>
        <v>0</v>
      </c>
      <c r="Y428">
        <f>DS428*(DX428+DY428)/1000</f>
        <v>0</v>
      </c>
      <c r="Z428">
        <f>0.61365*exp(17.502*DZ428/(240.97+DZ428))</f>
        <v>0</v>
      </c>
      <c r="AA428">
        <f>(W428-DS428*(DX428+DY428)/1000)</f>
        <v>0</v>
      </c>
      <c r="AB428">
        <f>(-I428*44100)</f>
        <v>0</v>
      </c>
      <c r="AC428">
        <f>2*29.3*Q428*0.92*(DZ428-V428)</f>
        <v>0</v>
      </c>
      <c r="AD428">
        <f>2*0.95*5.67E-8*(((DZ428+$B$9)+273)^4-(V428+273)^4)</f>
        <v>0</v>
      </c>
      <c r="AE428">
        <f>T428+AD428+AB428+AC428</f>
        <v>0</v>
      </c>
      <c r="AF428">
        <f>DW428*AT428*(DR428-DQ428*(1000-AT428*DT428)/(1000-AT428*DS428))/(100*DK428)</f>
        <v>0</v>
      </c>
      <c r="AG428">
        <f>1000*DW428*AT428*(DS428-DT428)/(100*DK428*(1000-AT428*DS428))</f>
        <v>0</v>
      </c>
      <c r="AH428">
        <f>(AI428 - AJ428 - DX428*1E3/(8.314*(DZ428+273.15)) * AL428/DW428 * AK428) * DW428/(100*DK428) * (1000 - DT428)/1000</f>
        <v>0</v>
      </c>
      <c r="AI428">
        <v>428.166911290588</v>
      </c>
      <c r="AJ428">
        <v>407.1368848484849</v>
      </c>
      <c r="AK428">
        <v>-0.1351946517548824</v>
      </c>
      <c r="AL428">
        <v>65.08277901455868</v>
      </c>
      <c r="AM428">
        <f>(AO428 - AN428 + DX428*1E3/(8.314*(DZ428+273.15)) * AQ428/DW428 * AP428) * DW428/(100*DK428) * 1000/(1000 - AO428)</f>
        <v>0</v>
      </c>
      <c r="AN428">
        <v>18.26081986666668</v>
      </c>
      <c r="AO428">
        <v>22.04962424242424</v>
      </c>
      <c r="AP428">
        <v>6.484632034616487E-05</v>
      </c>
      <c r="AQ428">
        <v>105.27</v>
      </c>
      <c r="AR428">
        <v>0</v>
      </c>
      <c r="AS428">
        <v>0</v>
      </c>
      <c r="AT428">
        <f>IF(AR428*$H$15&gt;=AV428,1.0,(AV428/(AV428-AR428*$H$15)))</f>
        <v>0</v>
      </c>
      <c r="AU428">
        <f>(AT428-1)*100</f>
        <v>0</v>
      </c>
      <c r="AV428">
        <f>MAX(0,($B$15+$C$15*EE428)/(1+$D$15*EE428)*DX428/(DZ428+273)*$E$15)</f>
        <v>0</v>
      </c>
      <c r="AW428" t="s">
        <v>437</v>
      </c>
      <c r="AX428" t="s">
        <v>437</v>
      </c>
      <c r="AY428">
        <v>0</v>
      </c>
      <c r="AZ428">
        <v>0</v>
      </c>
      <c r="BA428">
        <f>1-AY428/AZ428</f>
        <v>0</v>
      </c>
      <c r="BB428">
        <v>0</v>
      </c>
      <c r="BC428" t="s">
        <v>437</v>
      </c>
      <c r="BD428" t="s">
        <v>437</v>
      </c>
      <c r="BE428">
        <v>0</v>
      </c>
      <c r="BF428">
        <v>0</v>
      </c>
      <c r="BG428">
        <f>1-BE428/BF428</f>
        <v>0</v>
      </c>
      <c r="BH428">
        <v>0.5</v>
      </c>
      <c r="BI428">
        <f>DH428</f>
        <v>0</v>
      </c>
      <c r="BJ428">
        <f>K428</f>
        <v>0</v>
      </c>
      <c r="BK428">
        <f>BG428*BH428*BI428</f>
        <v>0</v>
      </c>
      <c r="BL428">
        <f>(BJ428-BB428)/BI428</f>
        <v>0</v>
      </c>
      <c r="BM428">
        <f>(AZ428-BF428)/BF428</f>
        <v>0</v>
      </c>
      <c r="BN428">
        <f>AY428/(BA428+AY428/BF428)</f>
        <v>0</v>
      </c>
      <c r="BO428" t="s">
        <v>437</v>
      </c>
      <c r="BP428">
        <v>0</v>
      </c>
      <c r="BQ428">
        <f>IF(BP428&lt;&gt;0, BP428, BN428)</f>
        <v>0</v>
      </c>
      <c r="BR428">
        <f>1-BQ428/BF428</f>
        <v>0</v>
      </c>
      <c r="BS428">
        <f>(BF428-BE428)/(BF428-BQ428)</f>
        <v>0</v>
      </c>
      <c r="BT428">
        <f>(AZ428-BF428)/(AZ428-BQ428)</f>
        <v>0</v>
      </c>
      <c r="BU428">
        <f>(BF428-BE428)/(BF428-AY428)</f>
        <v>0</v>
      </c>
      <c r="BV428">
        <f>(AZ428-BF428)/(AZ428-AY428)</f>
        <v>0</v>
      </c>
      <c r="BW428">
        <f>(BS428*BQ428/BE428)</f>
        <v>0</v>
      </c>
      <c r="BX428">
        <f>(1-BW428)</f>
        <v>0</v>
      </c>
      <c r="DG428">
        <f>$B$13*EF428+$C$13*EG428+$F$13*ER428*(1-EU428)</f>
        <v>0</v>
      </c>
      <c r="DH428">
        <f>DG428*DI428</f>
        <v>0</v>
      </c>
      <c r="DI428">
        <f>($B$13*$D$11+$C$13*$D$11+$F$13*((FE428+EW428)/MAX(FE428+EW428+FF428, 0.1)*$I$11+FF428/MAX(FE428+EW428+FF428, 0.1)*$J$11))/($B$13+$C$13+$F$13)</f>
        <v>0</v>
      </c>
      <c r="DJ428">
        <f>($B$13*$K$11+$C$13*$K$11+$F$13*((FE428+EW428)/MAX(FE428+EW428+FF428, 0.1)*$P$11+FF428/MAX(FE428+EW428+FF428, 0.1)*$Q$11))/($B$13+$C$13+$F$13)</f>
        <v>0</v>
      </c>
      <c r="DK428">
        <v>4.16</v>
      </c>
      <c r="DL428">
        <v>0.5</v>
      </c>
      <c r="DM428" t="s">
        <v>438</v>
      </c>
      <c r="DN428">
        <v>2</v>
      </c>
      <c r="DO428" t="b">
        <v>1</v>
      </c>
      <c r="DP428">
        <v>1759085871.755172</v>
      </c>
      <c r="DQ428">
        <v>399.3016206896551</v>
      </c>
      <c r="DR428">
        <v>420.6375172413793</v>
      </c>
      <c r="DS428">
        <v>22.03238620689656</v>
      </c>
      <c r="DT428">
        <v>18.23785517241379</v>
      </c>
      <c r="DU428">
        <v>400.2033103448275</v>
      </c>
      <c r="DV428">
        <v>21.73979655172414</v>
      </c>
      <c r="DW428">
        <v>499.9612413793103</v>
      </c>
      <c r="DX428">
        <v>90.76703793103448</v>
      </c>
      <c r="DY428">
        <v>0.06667039655172413</v>
      </c>
      <c r="DZ428">
        <v>29.0368275862069</v>
      </c>
      <c r="EA428">
        <v>29.97368965517241</v>
      </c>
      <c r="EB428">
        <v>999.9000000000002</v>
      </c>
      <c r="EC428">
        <v>0</v>
      </c>
      <c r="ED428">
        <v>0</v>
      </c>
      <c r="EE428">
        <v>10001.27586206897</v>
      </c>
      <c r="EF428">
        <v>0</v>
      </c>
      <c r="EG428">
        <v>12.18520344827586</v>
      </c>
      <c r="EH428">
        <v>-21.33602413793104</v>
      </c>
      <c r="EI428">
        <v>408.2973448275862</v>
      </c>
      <c r="EJ428">
        <v>428.4516551724138</v>
      </c>
      <c r="EK428">
        <v>3.794534827586207</v>
      </c>
      <c r="EL428">
        <v>420.6375172413793</v>
      </c>
      <c r="EM428">
        <v>18.23785517241379</v>
      </c>
      <c r="EN428">
        <v>1.999813793103449</v>
      </c>
      <c r="EO428">
        <v>1.655395172413793</v>
      </c>
      <c r="EP428">
        <v>17.44286206896552</v>
      </c>
      <c r="EQ428">
        <v>14.48435862068966</v>
      </c>
      <c r="ER428">
        <v>2000.015517241379</v>
      </c>
      <c r="ES428">
        <v>0.9799979999999997</v>
      </c>
      <c r="ET428">
        <v>0.0200019</v>
      </c>
      <c r="EU428">
        <v>0</v>
      </c>
      <c r="EV428">
        <v>753.8755172413795</v>
      </c>
      <c r="EW428">
        <v>5.00078</v>
      </c>
      <c r="EX428">
        <v>14475.08620689655</v>
      </c>
      <c r="EY428">
        <v>16379.74137931035</v>
      </c>
      <c r="EZ428">
        <v>38.82510344827585</v>
      </c>
      <c r="FA428">
        <v>39.58372413793103</v>
      </c>
      <c r="FB428">
        <v>38.92220689655172</v>
      </c>
      <c r="FC428">
        <v>39.36613793103448</v>
      </c>
      <c r="FD428">
        <v>39.79499999999999</v>
      </c>
      <c r="FE428">
        <v>1955.111034482758</v>
      </c>
      <c r="FF428">
        <v>39.90000000000001</v>
      </c>
      <c r="FG428">
        <v>0</v>
      </c>
      <c r="FH428">
        <v>1759085871.8</v>
      </c>
      <c r="FI428">
        <v>0</v>
      </c>
      <c r="FJ428">
        <v>754.0606923076925</v>
      </c>
      <c r="FK428">
        <v>32.54673509252059</v>
      </c>
      <c r="FL428">
        <v>630.519658601695</v>
      </c>
      <c r="FM428">
        <v>14477.58846153846</v>
      </c>
      <c r="FN428">
        <v>15</v>
      </c>
      <c r="FO428">
        <v>0</v>
      </c>
      <c r="FP428" t="s">
        <v>439</v>
      </c>
      <c r="FQ428">
        <v>1746989605.5</v>
      </c>
      <c r="FR428">
        <v>1746989593.5</v>
      </c>
      <c r="FS428">
        <v>0</v>
      </c>
      <c r="FT428">
        <v>-0.274</v>
      </c>
      <c r="FU428">
        <v>-0.002</v>
      </c>
      <c r="FV428">
        <v>2.549</v>
      </c>
      <c r="FW428">
        <v>0.129</v>
      </c>
      <c r="FX428">
        <v>420</v>
      </c>
      <c r="FY428">
        <v>17</v>
      </c>
      <c r="FZ428">
        <v>0.02</v>
      </c>
      <c r="GA428">
        <v>0.04</v>
      </c>
      <c r="GB428">
        <v>-20.431905</v>
      </c>
      <c r="GC428">
        <v>-13.5576337711069</v>
      </c>
      <c r="GD428">
        <v>1.325693238073952</v>
      </c>
      <c r="GE428">
        <v>0</v>
      </c>
      <c r="GF428">
        <v>751.6548529411764</v>
      </c>
      <c r="GG428">
        <v>39.40224602019008</v>
      </c>
      <c r="GH428">
        <v>3.905210223552434</v>
      </c>
      <c r="GI428">
        <v>0</v>
      </c>
      <c r="GJ428">
        <v>3.79745825</v>
      </c>
      <c r="GK428">
        <v>-0.09907530956848401</v>
      </c>
      <c r="GL428">
        <v>0.01284220539617317</v>
      </c>
      <c r="GM428">
        <v>1</v>
      </c>
      <c r="GN428">
        <v>1</v>
      </c>
      <c r="GO428">
        <v>3</v>
      </c>
      <c r="GP428" t="s">
        <v>455</v>
      </c>
      <c r="GQ428">
        <v>3.10177</v>
      </c>
      <c r="GR428">
        <v>2.72451</v>
      </c>
      <c r="GS428">
        <v>0.08493439999999999</v>
      </c>
      <c r="GT428">
        <v>0.08880349999999999</v>
      </c>
      <c r="GU428">
        <v>0.101907</v>
      </c>
      <c r="GV428">
        <v>0.0903981</v>
      </c>
      <c r="GW428">
        <v>23918.8</v>
      </c>
      <c r="GX428">
        <v>21645.6</v>
      </c>
      <c r="GY428">
        <v>26702</v>
      </c>
      <c r="GZ428">
        <v>23976.3</v>
      </c>
      <c r="HA428">
        <v>38369.4</v>
      </c>
      <c r="HB428">
        <v>32244.4</v>
      </c>
      <c r="HC428">
        <v>46626.3</v>
      </c>
      <c r="HD428">
        <v>37936.4</v>
      </c>
      <c r="HE428">
        <v>1.8732</v>
      </c>
      <c r="HF428">
        <v>1.86675</v>
      </c>
      <c r="HG428">
        <v>0.138778</v>
      </c>
      <c r="HH428">
        <v>0</v>
      </c>
      <c r="HI428">
        <v>27.7224</v>
      </c>
      <c r="HJ428">
        <v>999.9</v>
      </c>
      <c r="HK428">
        <v>43.6</v>
      </c>
      <c r="HL428">
        <v>31.6</v>
      </c>
      <c r="HM428">
        <v>22.4224</v>
      </c>
      <c r="HN428">
        <v>61.1447</v>
      </c>
      <c r="HO428">
        <v>22.2075</v>
      </c>
      <c r="HP428">
        <v>1</v>
      </c>
      <c r="HQ428">
        <v>0.0988923</v>
      </c>
      <c r="HR428">
        <v>-0.828314</v>
      </c>
      <c r="HS428">
        <v>20.2789</v>
      </c>
      <c r="HT428">
        <v>5.21235</v>
      </c>
      <c r="HU428">
        <v>11.9798</v>
      </c>
      <c r="HV428">
        <v>4.9634</v>
      </c>
      <c r="HW428">
        <v>3.27458</v>
      </c>
      <c r="HX428">
        <v>9999</v>
      </c>
      <c r="HY428">
        <v>9999</v>
      </c>
      <c r="HZ428">
        <v>9999</v>
      </c>
      <c r="IA428">
        <v>34.6</v>
      </c>
      <c r="IB428">
        <v>1.86394</v>
      </c>
      <c r="IC428">
        <v>1.86009</v>
      </c>
      <c r="ID428">
        <v>1.85838</v>
      </c>
      <c r="IE428">
        <v>1.85977</v>
      </c>
      <c r="IF428">
        <v>1.85989</v>
      </c>
      <c r="IG428">
        <v>1.85837</v>
      </c>
      <c r="IH428">
        <v>1.85745</v>
      </c>
      <c r="II428">
        <v>1.85242</v>
      </c>
      <c r="IJ428">
        <v>0</v>
      </c>
      <c r="IK428">
        <v>0</v>
      </c>
      <c r="IL428">
        <v>0</v>
      </c>
      <c r="IM428">
        <v>0</v>
      </c>
      <c r="IN428" t="s">
        <v>441</v>
      </c>
      <c r="IO428" t="s">
        <v>442</v>
      </c>
      <c r="IP428" t="s">
        <v>443</v>
      </c>
      <c r="IQ428" t="s">
        <v>443</v>
      </c>
      <c r="IR428" t="s">
        <v>443</v>
      </c>
      <c r="IS428" t="s">
        <v>443</v>
      </c>
      <c r="IT428">
        <v>0</v>
      </c>
      <c r="IU428">
        <v>100</v>
      </c>
      <c r="IV428">
        <v>100</v>
      </c>
      <c r="IW428">
        <v>-0.902</v>
      </c>
      <c r="IX428">
        <v>0.293</v>
      </c>
      <c r="IY428">
        <v>-0.819046093373875</v>
      </c>
      <c r="IZ428">
        <v>-0.0008311593448893811</v>
      </c>
      <c r="JA428">
        <v>1.768286430498992E-06</v>
      </c>
      <c r="JB428">
        <v>-5.176383660599935E-10</v>
      </c>
      <c r="JC428">
        <v>0.01793090377665582</v>
      </c>
      <c r="JD428">
        <v>0.002652576625932546</v>
      </c>
      <c r="JE428">
        <v>0.0004569377311329863</v>
      </c>
      <c r="JF428">
        <v>1.003524486243527E-07</v>
      </c>
      <c r="JG428">
        <v>2</v>
      </c>
      <c r="JH428">
        <v>1975</v>
      </c>
      <c r="JI428">
        <v>1</v>
      </c>
      <c r="JJ428">
        <v>26</v>
      </c>
      <c r="JK428">
        <v>201604.6</v>
      </c>
      <c r="JL428">
        <v>201604.8</v>
      </c>
      <c r="JM428">
        <v>1.14014</v>
      </c>
      <c r="JN428">
        <v>2.63672</v>
      </c>
      <c r="JO428">
        <v>1.49658</v>
      </c>
      <c r="JP428">
        <v>2.34497</v>
      </c>
      <c r="JQ428">
        <v>1.54907</v>
      </c>
      <c r="JR428">
        <v>2.40601</v>
      </c>
      <c r="JS428">
        <v>36.1285</v>
      </c>
      <c r="JT428">
        <v>24.1751</v>
      </c>
      <c r="JU428">
        <v>18</v>
      </c>
      <c r="JV428">
        <v>482.721</v>
      </c>
      <c r="JW428">
        <v>493.502</v>
      </c>
      <c r="JX428">
        <v>28.3928</v>
      </c>
      <c r="JY428">
        <v>28.5828</v>
      </c>
      <c r="JZ428">
        <v>29.9998</v>
      </c>
      <c r="KA428">
        <v>28.8532</v>
      </c>
      <c r="KB428">
        <v>28.8626</v>
      </c>
      <c r="KC428">
        <v>22.9599</v>
      </c>
      <c r="KD428">
        <v>19.4305</v>
      </c>
      <c r="KE428">
        <v>74.5851</v>
      </c>
      <c r="KF428">
        <v>28.4008</v>
      </c>
      <c r="KG428">
        <v>440.572</v>
      </c>
      <c r="KH428">
        <v>18.3162</v>
      </c>
      <c r="KI428">
        <v>101.946</v>
      </c>
      <c r="KJ428">
        <v>91.4854</v>
      </c>
    </row>
    <row r="429" spans="1:296">
      <c r="A429">
        <v>411</v>
      </c>
      <c r="B429">
        <v>1759085884.6</v>
      </c>
      <c r="C429">
        <v>12801.5</v>
      </c>
      <c r="D429" t="s">
        <v>1269</v>
      </c>
      <c r="E429" t="s">
        <v>1270</v>
      </c>
      <c r="F429">
        <v>5</v>
      </c>
      <c r="G429" t="s">
        <v>1218</v>
      </c>
      <c r="H429">
        <v>1759085876.832142</v>
      </c>
      <c r="I429">
        <f>(J429)/1000</f>
        <v>0</v>
      </c>
      <c r="J429">
        <f>IF(DO429, AM429, AG429)</f>
        <v>0</v>
      </c>
      <c r="K429">
        <f>IF(DO429, AH429, AF429)</f>
        <v>0</v>
      </c>
      <c r="L429">
        <f>DQ429 - IF(AT429&gt;1, K429*DK429*100.0/(AV429), 0)</f>
        <v>0</v>
      </c>
      <c r="M429">
        <f>((S429-I429/2)*L429-K429)/(S429+I429/2)</f>
        <v>0</v>
      </c>
      <c r="N429">
        <f>M429*(DX429+DY429)/1000.0</f>
        <v>0</v>
      </c>
      <c r="O429">
        <f>(DQ429 - IF(AT429&gt;1, K429*DK429*100.0/(AV429), 0))*(DX429+DY429)/1000.0</f>
        <v>0</v>
      </c>
      <c r="P429">
        <f>2.0/((1/R429-1/Q429)+SIGN(R429)*SQRT((1/R429-1/Q429)*(1/R429-1/Q429) + 4*DL429/((DL429+1)*(DL429+1))*(2*1/R429*1/Q429-1/Q429*1/Q429)))</f>
        <v>0</v>
      </c>
      <c r="Q429">
        <f>IF(LEFT(DM429,1)&lt;&gt;"0",IF(LEFT(DM429,1)="1",3.0,DN429),$D$5+$E$5*(EE429*DX429/($K$5*1000))+$F$5*(EE429*DX429/($K$5*1000))*MAX(MIN(DK429,$J$5),$I$5)*MAX(MIN(DK429,$J$5),$I$5)+$G$5*MAX(MIN(DK429,$J$5),$I$5)*(EE429*DX429/($K$5*1000))+$H$5*(EE429*DX429/($K$5*1000))*(EE429*DX429/($K$5*1000)))</f>
        <v>0</v>
      </c>
      <c r="R429">
        <f>I429*(1000-(1000*0.61365*exp(17.502*V429/(240.97+V429))/(DX429+DY429)+DS429)/2)/(1000*0.61365*exp(17.502*V429/(240.97+V429))/(DX429+DY429)-DS429)</f>
        <v>0</v>
      </c>
      <c r="S429">
        <f>1/((DL429+1)/(P429/1.6)+1/(Q429/1.37)) + DL429/((DL429+1)/(P429/1.6) + DL429/(Q429/1.37))</f>
        <v>0</v>
      </c>
      <c r="T429">
        <f>(DG429*DJ429)</f>
        <v>0</v>
      </c>
      <c r="U429">
        <f>(DZ429+(T429+2*0.95*5.67E-8*(((DZ429+$B$9)+273)^4-(DZ429+273)^4)-44100*I429)/(1.84*29.3*Q429+8*0.95*5.67E-8*(DZ429+273)^3))</f>
        <v>0</v>
      </c>
      <c r="V429">
        <f>($C$9*EA429+$D$9*EB429+$E$9*U429)</f>
        <v>0</v>
      </c>
      <c r="W429">
        <f>0.61365*exp(17.502*V429/(240.97+V429))</f>
        <v>0</v>
      </c>
      <c r="X429">
        <f>(Y429/Z429*100)</f>
        <v>0</v>
      </c>
      <c r="Y429">
        <f>DS429*(DX429+DY429)/1000</f>
        <v>0</v>
      </c>
      <c r="Z429">
        <f>0.61365*exp(17.502*DZ429/(240.97+DZ429))</f>
        <v>0</v>
      </c>
      <c r="AA429">
        <f>(W429-DS429*(DX429+DY429)/1000)</f>
        <v>0</v>
      </c>
      <c r="AB429">
        <f>(-I429*44100)</f>
        <v>0</v>
      </c>
      <c r="AC429">
        <f>2*29.3*Q429*0.92*(DZ429-V429)</f>
        <v>0</v>
      </c>
      <c r="AD429">
        <f>2*0.95*5.67E-8*(((DZ429+$B$9)+273)^4-(V429+273)^4)</f>
        <v>0</v>
      </c>
      <c r="AE429">
        <f>T429+AD429+AB429+AC429</f>
        <v>0</v>
      </c>
      <c r="AF429">
        <f>DW429*AT429*(DR429-DQ429*(1000-AT429*DT429)/(1000-AT429*DS429))/(100*DK429)</f>
        <v>0</v>
      </c>
      <c r="AG429">
        <f>1000*DW429*AT429*(DS429-DT429)/(100*DK429*(1000-AT429*DS429))</f>
        <v>0</v>
      </c>
      <c r="AH429">
        <f>(AI429 - AJ429 - DX429*1E3/(8.314*(DZ429+273.15)) * AL429/DW429 * AK429) * DW429/(100*DK429) * (1000 - DT429)/1000</f>
        <v>0</v>
      </c>
      <c r="AI429">
        <v>435.2404785076583</v>
      </c>
      <c r="AJ429">
        <v>409.8407757575758</v>
      </c>
      <c r="AK429">
        <v>0.6795166948989226</v>
      </c>
      <c r="AL429">
        <v>65.08277901455868</v>
      </c>
      <c r="AM429">
        <f>(AO429 - AN429 + DX429*1E3/(8.314*(DZ429+273.15)) * AQ429/DW429 * AP429) * DW429/(100*DK429) * 1000/(1000 - AO429)</f>
        <v>0</v>
      </c>
      <c r="AN429">
        <v>18.26086610666667</v>
      </c>
      <c r="AO429">
        <v>22.06192848484848</v>
      </c>
      <c r="AP429">
        <v>4.382639006006272E-05</v>
      </c>
      <c r="AQ429">
        <v>105.27</v>
      </c>
      <c r="AR429">
        <v>0</v>
      </c>
      <c r="AS429">
        <v>0</v>
      </c>
      <c r="AT429">
        <f>IF(AR429*$H$15&gt;=AV429,1.0,(AV429/(AV429-AR429*$H$15)))</f>
        <v>0</v>
      </c>
      <c r="AU429">
        <f>(AT429-1)*100</f>
        <v>0</v>
      </c>
      <c r="AV429">
        <f>MAX(0,($B$15+$C$15*EE429)/(1+$D$15*EE429)*DX429/(DZ429+273)*$E$15)</f>
        <v>0</v>
      </c>
      <c r="AW429" t="s">
        <v>437</v>
      </c>
      <c r="AX429" t="s">
        <v>437</v>
      </c>
      <c r="AY429">
        <v>0</v>
      </c>
      <c r="AZ429">
        <v>0</v>
      </c>
      <c r="BA429">
        <f>1-AY429/AZ429</f>
        <v>0</v>
      </c>
      <c r="BB429">
        <v>0</v>
      </c>
      <c r="BC429" t="s">
        <v>437</v>
      </c>
      <c r="BD429" t="s">
        <v>437</v>
      </c>
      <c r="BE429">
        <v>0</v>
      </c>
      <c r="BF429">
        <v>0</v>
      </c>
      <c r="BG429">
        <f>1-BE429/BF429</f>
        <v>0</v>
      </c>
      <c r="BH429">
        <v>0.5</v>
      </c>
      <c r="BI429">
        <f>DH429</f>
        <v>0</v>
      </c>
      <c r="BJ429">
        <f>K429</f>
        <v>0</v>
      </c>
      <c r="BK429">
        <f>BG429*BH429*BI429</f>
        <v>0</v>
      </c>
      <c r="BL429">
        <f>(BJ429-BB429)/BI429</f>
        <v>0</v>
      </c>
      <c r="BM429">
        <f>(AZ429-BF429)/BF429</f>
        <v>0</v>
      </c>
      <c r="BN429">
        <f>AY429/(BA429+AY429/BF429)</f>
        <v>0</v>
      </c>
      <c r="BO429" t="s">
        <v>437</v>
      </c>
      <c r="BP429">
        <v>0</v>
      </c>
      <c r="BQ429">
        <f>IF(BP429&lt;&gt;0, BP429, BN429)</f>
        <v>0</v>
      </c>
      <c r="BR429">
        <f>1-BQ429/BF429</f>
        <v>0</v>
      </c>
      <c r="BS429">
        <f>(BF429-BE429)/(BF429-BQ429)</f>
        <v>0</v>
      </c>
      <c r="BT429">
        <f>(AZ429-BF429)/(AZ429-BQ429)</f>
        <v>0</v>
      </c>
      <c r="BU429">
        <f>(BF429-BE429)/(BF429-AY429)</f>
        <v>0</v>
      </c>
      <c r="BV429">
        <f>(AZ429-BF429)/(AZ429-AY429)</f>
        <v>0</v>
      </c>
      <c r="BW429">
        <f>(BS429*BQ429/BE429)</f>
        <v>0</v>
      </c>
      <c r="BX429">
        <f>(1-BW429)</f>
        <v>0</v>
      </c>
      <c r="DG429">
        <f>$B$13*EF429+$C$13*EG429+$F$13*ER429*(1-EU429)</f>
        <v>0</v>
      </c>
      <c r="DH429">
        <f>DG429*DI429</f>
        <v>0</v>
      </c>
      <c r="DI429">
        <f>($B$13*$D$11+$C$13*$D$11+$F$13*((FE429+EW429)/MAX(FE429+EW429+FF429, 0.1)*$I$11+FF429/MAX(FE429+EW429+FF429, 0.1)*$J$11))/($B$13+$C$13+$F$13)</f>
        <v>0</v>
      </c>
      <c r="DJ429">
        <f>($B$13*$K$11+$C$13*$K$11+$F$13*((FE429+EW429)/MAX(FE429+EW429+FF429, 0.1)*$P$11+FF429/MAX(FE429+EW429+FF429, 0.1)*$Q$11))/($B$13+$C$13+$F$13)</f>
        <v>0</v>
      </c>
      <c r="DK429">
        <v>4.16</v>
      </c>
      <c r="DL429">
        <v>0.5</v>
      </c>
      <c r="DM429" t="s">
        <v>438</v>
      </c>
      <c r="DN429">
        <v>2</v>
      </c>
      <c r="DO429" t="b">
        <v>1</v>
      </c>
      <c r="DP429">
        <v>1759085876.832142</v>
      </c>
      <c r="DQ429">
        <v>398.9633571428571</v>
      </c>
      <c r="DR429">
        <v>423.3125</v>
      </c>
      <c r="DS429">
        <v>22.04292142857143</v>
      </c>
      <c r="DT429">
        <v>18.25291428571429</v>
      </c>
      <c r="DU429">
        <v>399.8651785714286</v>
      </c>
      <c r="DV429">
        <v>21.75010000000001</v>
      </c>
      <c r="DW429">
        <v>500.0003571428572</v>
      </c>
      <c r="DX429">
        <v>90.76675357142858</v>
      </c>
      <c r="DY429">
        <v>0.06638156785714286</v>
      </c>
      <c r="DZ429">
        <v>29.05043571428572</v>
      </c>
      <c r="EA429">
        <v>29.984475</v>
      </c>
      <c r="EB429">
        <v>999.9000000000002</v>
      </c>
      <c r="EC429">
        <v>0</v>
      </c>
      <c r="ED429">
        <v>0</v>
      </c>
      <c r="EE429">
        <v>10002.68285714286</v>
      </c>
      <c r="EF429">
        <v>0</v>
      </c>
      <c r="EG429">
        <v>11.74545714285715</v>
      </c>
      <c r="EH429">
        <v>-24.34915000000001</v>
      </c>
      <c r="EI429">
        <v>407.9558571428571</v>
      </c>
      <c r="EJ429">
        <v>431.1828928571428</v>
      </c>
      <c r="EK429">
        <v>3.790008214285714</v>
      </c>
      <c r="EL429">
        <v>423.3125</v>
      </c>
      <c r="EM429">
        <v>18.25291428571429</v>
      </c>
      <c r="EN429">
        <v>2.000764285714286</v>
      </c>
      <c r="EO429">
        <v>1.656757142857143</v>
      </c>
      <c r="EP429">
        <v>17.45038214285714</v>
      </c>
      <c r="EQ429">
        <v>14.49708928571429</v>
      </c>
      <c r="ER429">
        <v>2000.013214285714</v>
      </c>
      <c r="ES429">
        <v>0.9799978928571427</v>
      </c>
      <c r="ET429">
        <v>0.02000201428571429</v>
      </c>
      <c r="EU429">
        <v>0</v>
      </c>
      <c r="EV429">
        <v>756.3221428571429</v>
      </c>
      <c r="EW429">
        <v>5.00078</v>
      </c>
      <c r="EX429">
        <v>14522.68928571429</v>
      </c>
      <c r="EY429">
        <v>16379.725</v>
      </c>
      <c r="EZ429">
        <v>38.81214285714285</v>
      </c>
      <c r="FA429">
        <v>39.58674999999999</v>
      </c>
      <c r="FB429">
        <v>38.87703571428572</v>
      </c>
      <c r="FC429">
        <v>39.34799999999999</v>
      </c>
      <c r="FD429">
        <v>39.80774999999999</v>
      </c>
      <c r="FE429">
        <v>1955.106071428572</v>
      </c>
      <c r="FF429">
        <v>39.9</v>
      </c>
      <c r="FG429">
        <v>0</v>
      </c>
      <c r="FH429">
        <v>1759085877.2</v>
      </c>
      <c r="FI429">
        <v>0</v>
      </c>
      <c r="FJ429">
        <v>756.7362000000001</v>
      </c>
      <c r="FK429">
        <v>23.51484618187236</v>
      </c>
      <c r="FL429">
        <v>458.9692307710455</v>
      </c>
      <c r="FM429">
        <v>14529.96</v>
      </c>
      <c r="FN429">
        <v>15</v>
      </c>
      <c r="FO429">
        <v>0</v>
      </c>
      <c r="FP429" t="s">
        <v>439</v>
      </c>
      <c r="FQ429">
        <v>1746989605.5</v>
      </c>
      <c r="FR429">
        <v>1746989593.5</v>
      </c>
      <c r="FS429">
        <v>0</v>
      </c>
      <c r="FT429">
        <v>-0.274</v>
      </c>
      <c r="FU429">
        <v>-0.002</v>
      </c>
      <c r="FV429">
        <v>2.549</v>
      </c>
      <c r="FW429">
        <v>0.129</v>
      </c>
      <c r="FX429">
        <v>420</v>
      </c>
      <c r="FY429">
        <v>17</v>
      </c>
      <c r="FZ429">
        <v>0.02</v>
      </c>
      <c r="GA429">
        <v>0.04</v>
      </c>
      <c r="GB429">
        <v>-23.300455</v>
      </c>
      <c r="GC429">
        <v>-33.55840300187615</v>
      </c>
      <c r="GD429">
        <v>3.740340102915108</v>
      </c>
      <c r="GE429">
        <v>0</v>
      </c>
      <c r="GF429">
        <v>755.1045588235294</v>
      </c>
      <c r="GG429">
        <v>28.83295648509347</v>
      </c>
      <c r="GH429">
        <v>2.865818671567427</v>
      </c>
      <c r="GI429">
        <v>0</v>
      </c>
      <c r="GJ429">
        <v>3.794637</v>
      </c>
      <c r="GK429">
        <v>-0.05336600375236492</v>
      </c>
      <c r="GL429">
        <v>0.01203899356258652</v>
      </c>
      <c r="GM429">
        <v>1</v>
      </c>
      <c r="GN429">
        <v>1</v>
      </c>
      <c r="GO429">
        <v>3</v>
      </c>
      <c r="GP429" t="s">
        <v>455</v>
      </c>
      <c r="GQ429">
        <v>3.10188</v>
      </c>
      <c r="GR429">
        <v>2.72373</v>
      </c>
      <c r="GS429">
        <v>0.0854534</v>
      </c>
      <c r="GT429">
        <v>0.0907487</v>
      </c>
      <c r="GU429">
        <v>0.10194</v>
      </c>
      <c r="GV429">
        <v>0.09043030000000001</v>
      </c>
      <c r="GW429">
        <v>23905.4</v>
      </c>
      <c r="GX429">
        <v>21599.6</v>
      </c>
      <c r="GY429">
        <v>26702.2</v>
      </c>
      <c r="GZ429">
        <v>23976.5</v>
      </c>
      <c r="HA429">
        <v>38368.3</v>
      </c>
      <c r="HB429">
        <v>32243.8</v>
      </c>
      <c r="HC429">
        <v>46626.6</v>
      </c>
      <c r="HD429">
        <v>37936.8</v>
      </c>
      <c r="HE429">
        <v>1.87367</v>
      </c>
      <c r="HF429">
        <v>1.86677</v>
      </c>
      <c r="HG429">
        <v>0.140369</v>
      </c>
      <c r="HH429">
        <v>0</v>
      </c>
      <c r="HI429">
        <v>27.7237</v>
      </c>
      <c r="HJ429">
        <v>999.9</v>
      </c>
      <c r="HK429">
        <v>43.5</v>
      </c>
      <c r="HL429">
        <v>31.6</v>
      </c>
      <c r="HM429">
        <v>22.3715</v>
      </c>
      <c r="HN429">
        <v>61.1247</v>
      </c>
      <c r="HO429">
        <v>22.2075</v>
      </c>
      <c r="HP429">
        <v>1</v>
      </c>
      <c r="HQ429">
        <v>0.09870429999999999</v>
      </c>
      <c r="HR429">
        <v>-0.808148</v>
      </c>
      <c r="HS429">
        <v>20.2784</v>
      </c>
      <c r="HT429">
        <v>5.20935</v>
      </c>
      <c r="HU429">
        <v>11.9797</v>
      </c>
      <c r="HV429">
        <v>4.96285</v>
      </c>
      <c r="HW429">
        <v>3.274</v>
      </c>
      <c r="HX429">
        <v>9999</v>
      </c>
      <c r="HY429">
        <v>9999</v>
      </c>
      <c r="HZ429">
        <v>9999</v>
      </c>
      <c r="IA429">
        <v>34.6</v>
      </c>
      <c r="IB429">
        <v>1.86395</v>
      </c>
      <c r="IC429">
        <v>1.86008</v>
      </c>
      <c r="ID429">
        <v>1.8584</v>
      </c>
      <c r="IE429">
        <v>1.85979</v>
      </c>
      <c r="IF429">
        <v>1.85989</v>
      </c>
      <c r="IG429">
        <v>1.85837</v>
      </c>
      <c r="IH429">
        <v>1.85745</v>
      </c>
      <c r="II429">
        <v>1.85242</v>
      </c>
      <c r="IJ429">
        <v>0</v>
      </c>
      <c r="IK429">
        <v>0</v>
      </c>
      <c r="IL429">
        <v>0</v>
      </c>
      <c r="IM429">
        <v>0</v>
      </c>
      <c r="IN429" t="s">
        <v>441</v>
      </c>
      <c r="IO429" t="s">
        <v>442</v>
      </c>
      <c r="IP429" t="s">
        <v>443</v>
      </c>
      <c r="IQ429" t="s">
        <v>443</v>
      </c>
      <c r="IR429" t="s">
        <v>443</v>
      </c>
      <c r="IS429" t="s">
        <v>443</v>
      </c>
      <c r="IT429">
        <v>0</v>
      </c>
      <c r="IU429">
        <v>100</v>
      </c>
      <c r="IV429">
        <v>100</v>
      </c>
      <c r="IW429">
        <v>-0.901</v>
      </c>
      <c r="IX429">
        <v>0.2932</v>
      </c>
      <c r="IY429">
        <v>-0.819046093373875</v>
      </c>
      <c r="IZ429">
        <v>-0.0008311593448893811</v>
      </c>
      <c r="JA429">
        <v>1.768286430498992E-06</v>
      </c>
      <c r="JB429">
        <v>-5.176383660599935E-10</v>
      </c>
      <c r="JC429">
        <v>0.01793090377665582</v>
      </c>
      <c r="JD429">
        <v>0.002652576625932546</v>
      </c>
      <c r="JE429">
        <v>0.0004569377311329863</v>
      </c>
      <c r="JF429">
        <v>1.003524486243527E-07</v>
      </c>
      <c r="JG429">
        <v>2</v>
      </c>
      <c r="JH429">
        <v>1975</v>
      </c>
      <c r="JI429">
        <v>1</v>
      </c>
      <c r="JJ429">
        <v>26</v>
      </c>
      <c r="JK429">
        <v>201604.7</v>
      </c>
      <c r="JL429">
        <v>201604.9</v>
      </c>
      <c r="JM429">
        <v>1.17188</v>
      </c>
      <c r="JN429">
        <v>2.65137</v>
      </c>
      <c r="JO429">
        <v>1.49658</v>
      </c>
      <c r="JP429">
        <v>2.34497</v>
      </c>
      <c r="JQ429">
        <v>1.54907</v>
      </c>
      <c r="JR429">
        <v>2.36206</v>
      </c>
      <c r="JS429">
        <v>36.1285</v>
      </c>
      <c r="JT429">
        <v>24.1751</v>
      </c>
      <c r="JU429">
        <v>18</v>
      </c>
      <c r="JV429">
        <v>482.98</v>
      </c>
      <c r="JW429">
        <v>493.494</v>
      </c>
      <c r="JX429">
        <v>28.4071</v>
      </c>
      <c r="JY429">
        <v>28.5792</v>
      </c>
      <c r="JZ429">
        <v>29.9998</v>
      </c>
      <c r="KA429">
        <v>28.8509</v>
      </c>
      <c r="KB429">
        <v>28.8596</v>
      </c>
      <c r="KC429">
        <v>23.6685</v>
      </c>
      <c r="KD429">
        <v>19.0285</v>
      </c>
      <c r="KE429">
        <v>74.5851</v>
      </c>
      <c r="KF429">
        <v>28.4052</v>
      </c>
      <c r="KG429">
        <v>460.608</v>
      </c>
      <c r="KH429">
        <v>18.4271</v>
      </c>
      <c r="KI429">
        <v>101.946</v>
      </c>
      <c r="KJ429">
        <v>91.4863</v>
      </c>
    </row>
    <row r="430" spans="1:296">
      <c r="A430">
        <v>412</v>
      </c>
      <c r="B430">
        <v>1759085889.6</v>
      </c>
      <c r="C430">
        <v>12806.5</v>
      </c>
      <c r="D430" t="s">
        <v>1271</v>
      </c>
      <c r="E430" t="s">
        <v>1272</v>
      </c>
      <c r="F430">
        <v>5</v>
      </c>
      <c r="G430" t="s">
        <v>1218</v>
      </c>
      <c r="H430">
        <v>1759085882.1</v>
      </c>
      <c r="I430">
        <f>(J430)/1000</f>
        <v>0</v>
      </c>
      <c r="J430">
        <f>IF(DO430, AM430, AG430)</f>
        <v>0</v>
      </c>
      <c r="K430">
        <f>IF(DO430, AH430, AF430)</f>
        <v>0</v>
      </c>
      <c r="L430">
        <f>DQ430 - IF(AT430&gt;1, K430*DK430*100.0/(AV430), 0)</f>
        <v>0</v>
      </c>
      <c r="M430">
        <f>((S430-I430/2)*L430-K430)/(S430+I430/2)</f>
        <v>0</v>
      </c>
      <c r="N430">
        <f>M430*(DX430+DY430)/1000.0</f>
        <v>0</v>
      </c>
      <c r="O430">
        <f>(DQ430 - IF(AT430&gt;1, K430*DK430*100.0/(AV430), 0))*(DX430+DY430)/1000.0</f>
        <v>0</v>
      </c>
      <c r="P430">
        <f>2.0/((1/R430-1/Q430)+SIGN(R430)*SQRT((1/R430-1/Q430)*(1/R430-1/Q430) + 4*DL430/((DL430+1)*(DL430+1))*(2*1/R430*1/Q430-1/Q430*1/Q430)))</f>
        <v>0</v>
      </c>
      <c r="Q430">
        <f>IF(LEFT(DM430,1)&lt;&gt;"0",IF(LEFT(DM430,1)="1",3.0,DN430),$D$5+$E$5*(EE430*DX430/($K$5*1000))+$F$5*(EE430*DX430/($K$5*1000))*MAX(MIN(DK430,$J$5),$I$5)*MAX(MIN(DK430,$J$5),$I$5)+$G$5*MAX(MIN(DK430,$J$5),$I$5)*(EE430*DX430/($K$5*1000))+$H$5*(EE430*DX430/($K$5*1000))*(EE430*DX430/($K$5*1000)))</f>
        <v>0</v>
      </c>
      <c r="R430">
        <f>I430*(1000-(1000*0.61365*exp(17.502*V430/(240.97+V430))/(DX430+DY430)+DS430)/2)/(1000*0.61365*exp(17.502*V430/(240.97+V430))/(DX430+DY430)-DS430)</f>
        <v>0</v>
      </c>
      <c r="S430">
        <f>1/((DL430+1)/(P430/1.6)+1/(Q430/1.37)) + DL430/((DL430+1)/(P430/1.6) + DL430/(Q430/1.37))</f>
        <v>0</v>
      </c>
      <c r="T430">
        <f>(DG430*DJ430)</f>
        <v>0</v>
      </c>
      <c r="U430">
        <f>(DZ430+(T430+2*0.95*5.67E-8*(((DZ430+$B$9)+273)^4-(DZ430+273)^4)-44100*I430)/(1.84*29.3*Q430+8*0.95*5.67E-8*(DZ430+273)^3))</f>
        <v>0</v>
      </c>
      <c r="V430">
        <f>($C$9*EA430+$D$9*EB430+$E$9*U430)</f>
        <v>0</v>
      </c>
      <c r="W430">
        <f>0.61365*exp(17.502*V430/(240.97+V430))</f>
        <v>0</v>
      </c>
      <c r="X430">
        <f>(Y430/Z430*100)</f>
        <v>0</v>
      </c>
      <c r="Y430">
        <f>DS430*(DX430+DY430)/1000</f>
        <v>0</v>
      </c>
      <c r="Z430">
        <f>0.61365*exp(17.502*DZ430/(240.97+DZ430))</f>
        <v>0</v>
      </c>
      <c r="AA430">
        <f>(W430-DS430*(DX430+DY430)/1000)</f>
        <v>0</v>
      </c>
      <c r="AB430">
        <f>(-I430*44100)</f>
        <v>0</v>
      </c>
      <c r="AC430">
        <f>2*29.3*Q430*0.92*(DZ430-V430)</f>
        <v>0</v>
      </c>
      <c r="AD430">
        <f>2*0.95*5.67E-8*(((DZ430+$B$9)+273)^4-(V430+273)^4)</f>
        <v>0</v>
      </c>
      <c r="AE430">
        <f>T430+AD430+AB430+AC430</f>
        <v>0</v>
      </c>
      <c r="AF430">
        <f>DW430*AT430*(DR430-DQ430*(1000-AT430*DT430)/(1000-AT430*DS430))/(100*DK430)</f>
        <v>0</v>
      </c>
      <c r="AG430">
        <f>1000*DW430*AT430*(DS430-DT430)/(100*DK430*(1000-AT430*DS430))</f>
        <v>0</v>
      </c>
      <c r="AH430">
        <f>(AI430 - AJ430 - DX430*1E3/(8.314*(DZ430+273.15)) * AL430/DW430 * AK430) * DW430/(100*DK430) * (1000 - DT430)/1000</f>
        <v>0</v>
      </c>
      <c r="AI430">
        <v>449.5967446943041</v>
      </c>
      <c r="AJ430">
        <v>418.2974787878786</v>
      </c>
      <c r="AK430">
        <v>1.820353768206328</v>
      </c>
      <c r="AL430">
        <v>65.08277901455868</v>
      </c>
      <c r="AM430">
        <f>(AO430 - AN430 + DX430*1E3/(8.314*(DZ430+273.15)) * AQ430/DW430 * AP430) * DW430/(100*DK430) * 1000/(1000 - AO430)</f>
        <v>0</v>
      </c>
      <c r="AN430">
        <v>18.35111456000001</v>
      </c>
      <c r="AO430">
        <v>22.08635575757576</v>
      </c>
      <c r="AP430">
        <v>0.007394199134196268</v>
      </c>
      <c r="AQ430">
        <v>105.27</v>
      </c>
      <c r="AR430">
        <v>0</v>
      </c>
      <c r="AS430">
        <v>0</v>
      </c>
      <c r="AT430">
        <f>IF(AR430*$H$15&gt;=AV430,1.0,(AV430/(AV430-AR430*$H$15)))</f>
        <v>0</v>
      </c>
      <c r="AU430">
        <f>(AT430-1)*100</f>
        <v>0</v>
      </c>
      <c r="AV430">
        <f>MAX(0,($B$15+$C$15*EE430)/(1+$D$15*EE430)*DX430/(DZ430+273)*$E$15)</f>
        <v>0</v>
      </c>
      <c r="AW430" t="s">
        <v>437</v>
      </c>
      <c r="AX430" t="s">
        <v>437</v>
      </c>
      <c r="AY430">
        <v>0</v>
      </c>
      <c r="AZ430">
        <v>0</v>
      </c>
      <c r="BA430">
        <f>1-AY430/AZ430</f>
        <v>0</v>
      </c>
      <c r="BB430">
        <v>0</v>
      </c>
      <c r="BC430" t="s">
        <v>437</v>
      </c>
      <c r="BD430" t="s">
        <v>437</v>
      </c>
      <c r="BE430">
        <v>0</v>
      </c>
      <c r="BF430">
        <v>0</v>
      </c>
      <c r="BG430">
        <f>1-BE430/BF430</f>
        <v>0</v>
      </c>
      <c r="BH430">
        <v>0.5</v>
      </c>
      <c r="BI430">
        <f>DH430</f>
        <v>0</v>
      </c>
      <c r="BJ430">
        <f>K430</f>
        <v>0</v>
      </c>
      <c r="BK430">
        <f>BG430*BH430*BI430</f>
        <v>0</v>
      </c>
      <c r="BL430">
        <f>(BJ430-BB430)/BI430</f>
        <v>0</v>
      </c>
      <c r="BM430">
        <f>(AZ430-BF430)/BF430</f>
        <v>0</v>
      </c>
      <c r="BN430">
        <f>AY430/(BA430+AY430/BF430)</f>
        <v>0</v>
      </c>
      <c r="BO430" t="s">
        <v>437</v>
      </c>
      <c r="BP430">
        <v>0</v>
      </c>
      <c r="BQ430">
        <f>IF(BP430&lt;&gt;0, BP430, BN430)</f>
        <v>0</v>
      </c>
      <c r="BR430">
        <f>1-BQ430/BF430</f>
        <v>0</v>
      </c>
      <c r="BS430">
        <f>(BF430-BE430)/(BF430-BQ430)</f>
        <v>0</v>
      </c>
      <c r="BT430">
        <f>(AZ430-BF430)/(AZ430-BQ430)</f>
        <v>0</v>
      </c>
      <c r="BU430">
        <f>(BF430-BE430)/(BF430-AY430)</f>
        <v>0</v>
      </c>
      <c r="BV430">
        <f>(AZ430-BF430)/(AZ430-AY430)</f>
        <v>0</v>
      </c>
      <c r="BW430">
        <f>(BS430*BQ430/BE430)</f>
        <v>0</v>
      </c>
      <c r="BX430">
        <f>(1-BW430)</f>
        <v>0</v>
      </c>
      <c r="DG430">
        <f>$B$13*EF430+$C$13*EG430+$F$13*ER430*(1-EU430)</f>
        <v>0</v>
      </c>
      <c r="DH430">
        <f>DG430*DI430</f>
        <v>0</v>
      </c>
      <c r="DI430">
        <f>($B$13*$D$11+$C$13*$D$11+$F$13*((FE430+EW430)/MAX(FE430+EW430+FF430, 0.1)*$I$11+FF430/MAX(FE430+EW430+FF430, 0.1)*$J$11))/($B$13+$C$13+$F$13)</f>
        <v>0</v>
      </c>
      <c r="DJ430">
        <f>($B$13*$K$11+$C$13*$K$11+$F$13*((FE430+EW430)/MAX(FE430+EW430+FF430, 0.1)*$P$11+FF430/MAX(FE430+EW430+FF430, 0.1)*$Q$11))/($B$13+$C$13+$F$13)</f>
        <v>0</v>
      </c>
      <c r="DK430">
        <v>4.16</v>
      </c>
      <c r="DL430">
        <v>0.5</v>
      </c>
      <c r="DM430" t="s">
        <v>438</v>
      </c>
      <c r="DN430">
        <v>2</v>
      </c>
      <c r="DO430" t="b">
        <v>1</v>
      </c>
      <c r="DP430">
        <v>1759085882.1</v>
      </c>
      <c r="DQ430">
        <v>400.9829259259259</v>
      </c>
      <c r="DR430">
        <v>430.9771851851852</v>
      </c>
      <c r="DS430">
        <v>22.05845555555555</v>
      </c>
      <c r="DT430">
        <v>18.2840037037037</v>
      </c>
      <c r="DU430">
        <v>401.884037037037</v>
      </c>
      <c r="DV430">
        <v>21.7652962962963</v>
      </c>
      <c r="DW430">
        <v>500.0306666666667</v>
      </c>
      <c r="DX430">
        <v>90.76634814814817</v>
      </c>
      <c r="DY430">
        <v>0.06610354444444444</v>
      </c>
      <c r="DZ430">
        <v>29.06525185185185</v>
      </c>
      <c r="EA430">
        <v>29.9979</v>
      </c>
      <c r="EB430">
        <v>999.9000000000001</v>
      </c>
      <c r="EC430">
        <v>0</v>
      </c>
      <c r="ED430">
        <v>0</v>
      </c>
      <c r="EE430">
        <v>10002.5737037037</v>
      </c>
      <c r="EF430">
        <v>0</v>
      </c>
      <c r="EG430">
        <v>11.6571</v>
      </c>
      <c r="EH430">
        <v>-29.9943</v>
      </c>
      <c r="EI430">
        <v>410.0275555555555</v>
      </c>
      <c r="EJ430">
        <v>439.0042962962963</v>
      </c>
      <c r="EK430">
        <v>3.774449629629629</v>
      </c>
      <c r="EL430">
        <v>430.9771851851852</v>
      </c>
      <c r="EM430">
        <v>18.2840037037037</v>
      </c>
      <c r="EN430">
        <v>2.002166296296297</v>
      </c>
      <c r="EO430">
        <v>1.659572592592593</v>
      </c>
      <c r="EP430">
        <v>17.46147037037037</v>
      </c>
      <c r="EQ430">
        <v>14.52333333333334</v>
      </c>
      <c r="ER430">
        <v>2000.02</v>
      </c>
      <c r="ES430">
        <v>0.9799978888888886</v>
      </c>
      <c r="ET430">
        <v>0.02000201851851852</v>
      </c>
      <c r="EU430">
        <v>0</v>
      </c>
      <c r="EV430">
        <v>758.2204814814816</v>
      </c>
      <c r="EW430">
        <v>5.00078</v>
      </c>
      <c r="EX430">
        <v>14559.90740740741</v>
      </c>
      <c r="EY430">
        <v>16379.78518518519</v>
      </c>
      <c r="EZ430">
        <v>38.82140740740741</v>
      </c>
      <c r="FA430">
        <v>39.58299999999999</v>
      </c>
      <c r="FB430">
        <v>38.85637037037037</v>
      </c>
      <c r="FC430">
        <v>39.3122962962963</v>
      </c>
      <c r="FD430">
        <v>39.84229629629629</v>
      </c>
      <c r="FE430">
        <v>1955.11</v>
      </c>
      <c r="FF430">
        <v>39.9</v>
      </c>
      <c r="FG430">
        <v>0</v>
      </c>
      <c r="FH430">
        <v>1759085882</v>
      </c>
      <c r="FI430">
        <v>0</v>
      </c>
      <c r="FJ430">
        <v>758.3745199999998</v>
      </c>
      <c r="FK430">
        <v>16.50915385485717</v>
      </c>
      <c r="FL430">
        <v>344.907691791376</v>
      </c>
      <c r="FM430">
        <v>14562.276</v>
      </c>
      <c r="FN430">
        <v>15</v>
      </c>
      <c r="FO430">
        <v>0</v>
      </c>
      <c r="FP430" t="s">
        <v>439</v>
      </c>
      <c r="FQ430">
        <v>1746989605.5</v>
      </c>
      <c r="FR430">
        <v>1746989593.5</v>
      </c>
      <c r="FS430">
        <v>0</v>
      </c>
      <c r="FT430">
        <v>-0.274</v>
      </c>
      <c r="FU430">
        <v>-0.002</v>
      </c>
      <c r="FV430">
        <v>2.549</v>
      </c>
      <c r="FW430">
        <v>0.129</v>
      </c>
      <c r="FX430">
        <v>420</v>
      </c>
      <c r="FY430">
        <v>17</v>
      </c>
      <c r="FZ430">
        <v>0.02</v>
      </c>
      <c r="GA430">
        <v>0.04</v>
      </c>
      <c r="GB430">
        <v>-26.616305</v>
      </c>
      <c r="GC430">
        <v>-60.04972908067538</v>
      </c>
      <c r="GD430">
        <v>6.195726260494003</v>
      </c>
      <c r="GE430">
        <v>0</v>
      </c>
      <c r="GF430">
        <v>756.6657352941177</v>
      </c>
      <c r="GG430">
        <v>23.30113066100646</v>
      </c>
      <c r="GH430">
        <v>2.337466480524991</v>
      </c>
      <c r="GI430">
        <v>0</v>
      </c>
      <c r="GJ430">
        <v>3.78395875</v>
      </c>
      <c r="GK430">
        <v>-0.1094621763602328</v>
      </c>
      <c r="GL430">
        <v>0.02031675616178677</v>
      </c>
      <c r="GM430">
        <v>0</v>
      </c>
      <c r="GN430">
        <v>0</v>
      </c>
      <c r="GO430">
        <v>3</v>
      </c>
      <c r="GP430" t="s">
        <v>458</v>
      </c>
      <c r="GQ430">
        <v>3.10162</v>
      </c>
      <c r="GR430">
        <v>2.72439</v>
      </c>
      <c r="GS430">
        <v>0.0868625</v>
      </c>
      <c r="GT430">
        <v>0.0931497</v>
      </c>
      <c r="GU430">
        <v>0.102036</v>
      </c>
      <c r="GV430">
        <v>0.09082560000000001</v>
      </c>
      <c r="GW430">
        <v>23868.8</v>
      </c>
      <c r="GX430">
        <v>21542.8</v>
      </c>
      <c r="GY430">
        <v>26702.5</v>
      </c>
      <c r="GZ430">
        <v>23976.7</v>
      </c>
      <c r="HA430">
        <v>38364.7</v>
      </c>
      <c r="HB430">
        <v>32229.9</v>
      </c>
      <c r="HC430">
        <v>46627.1</v>
      </c>
      <c r="HD430">
        <v>37936.8</v>
      </c>
      <c r="HE430">
        <v>1.87318</v>
      </c>
      <c r="HF430">
        <v>1.86725</v>
      </c>
      <c r="HG430">
        <v>0.140656</v>
      </c>
      <c r="HH430">
        <v>0</v>
      </c>
      <c r="HI430">
        <v>27.7262</v>
      </c>
      <c r="HJ430">
        <v>999.9</v>
      </c>
      <c r="HK430">
        <v>43.5</v>
      </c>
      <c r="HL430">
        <v>31.6</v>
      </c>
      <c r="HM430">
        <v>22.372</v>
      </c>
      <c r="HN430">
        <v>61.0747</v>
      </c>
      <c r="HO430">
        <v>22.3397</v>
      </c>
      <c r="HP430">
        <v>1</v>
      </c>
      <c r="HQ430">
        <v>0.09840450000000001</v>
      </c>
      <c r="HR430">
        <v>-0.173775</v>
      </c>
      <c r="HS430">
        <v>20.2783</v>
      </c>
      <c r="HT430">
        <v>5.2119</v>
      </c>
      <c r="HU430">
        <v>11.98</v>
      </c>
      <c r="HV430">
        <v>4.963</v>
      </c>
      <c r="HW430">
        <v>3.2746</v>
      </c>
      <c r="HX430">
        <v>9999</v>
      </c>
      <c r="HY430">
        <v>9999</v>
      </c>
      <c r="HZ430">
        <v>9999</v>
      </c>
      <c r="IA430">
        <v>34.6</v>
      </c>
      <c r="IB430">
        <v>1.86395</v>
      </c>
      <c r="IC430">
        <v>1.86008</v>
      </c>
      <c r="ID430">
        <v>1.8584</v>
      </c>
      <c r="IE430">
        <v>1.85976</v>
      </c>
      <c r="IF430">
        <v>1.85989</v>
      </c>
      <c r="IG430">
        <v>1.85837</v>
      </c>
      <c r="IH430">
        <v>1.85745</v>
      </c>
      <c r="II430">
        <v>1.85242</v>
      </c>
      <c r="IJ430">
        <v>0</v>
      </c>
      <c r="IK430">
        <v>0</v>
      </c>
      <c r="IL430">
        <v>0</v>
      </c>
      <c r="IM430">
        <v>0</v>
      </c>
      <c r="IN430" t="s">
        <v>441</v>
      </c>
      <c r="IO430" t="s">
        <v>442</v>
      </c>
      <c r="IP430" t="s">
        <v>443</v>
      </c>
      <c r="IQ430" t="s">
        <v>443</v>
      </c>
      <c r="IR430" t="s">
        <v>443</v>
      </c>
      <c r="IS430" t="s">
        <v>443</v>
      </c>
      <c r="IT430">
        <v>0</v>
      </c>
      <c r="IU430">
        <v>100</v>
      </c>
      <c r="IV430">
        <v>100</v>
      </c>
      <c r="IW430">
        <v>-0.898</v>
      </c>
      <c r="IX430">
        <v>0.2939</v>
      </c>
      <c r="IY430">
        <v>-0.819046093373875</v>
      </c>
      <c r="IZ430">
        <v>-0.0008311593448893811</v>
      </c>
      <c r="JA430">
        <v>1.768286430498992E-06</v>
      </c>
      <c r="JB430">
        <v>-5.176383660599935E-10</v>
      </c>
      <c r="JC430">
        <v>0.01793090377665582</v>
      </c>
      <c r="JD430">
        <v>0.002652576625932546</v>
      </c>
      <c r="JE430">
        <v>0.0004569377311329863</v>
      </c>
      <c r="JF430">
        <v>1.003524486243527E-07</v>
      </c>
      <c r="JG430">
        <v>2</v>
      </c>
      <c r="JH430">
        <v>1975</v>
      </c>
      <c r="JI430">
        <v>1</v>
      </c>
      <c r="JJ430">
        <v>26</v>
      </c>
      <c r="JK430">
        <v>201604.7</v>
      </c>
      <c r="JL430">
        <v>201604.9</v>
      </c>
      <c r="JM430">
        <v>1.20972</v>
      </c>
      <c r="JN430">
        <v>2.6416</v>
      </c>
      <c r="JO430">
        <v>1.49658</v>
      </c>
      <c r="JP430">
        <v>2.34497</v>
      </c>
      <c r="JQ430">
        <v>1.54907</v>
      </c>
      <c r="JR430">
        <v>2.4707</v>
      </c>
      <c r="JS430">
        <v>36.1285</v>
      </c>
      <c r="JT430">
        <v>24.1751</v>
      </c>
      <c r="JU430">
        <v>18</v>
      </c>
      <c r="JV430">
        <v>482.665</v>
      </c>
      <c r="JW430">
        <v>493.791</v>
      </c>
      <c r="JX430">
        <v>28.4005</v>
      </c>
      <c r="JY430">
        <v>28.576</v>
      </c>
      <c r="JZ430">
        <v>29.9998</v>
      </c>
      <c r="KA430">
        <v>28.8477</v>
      </c>
      <c r="KB430">
        <v>28.8577</v>
      </c>
      <c r="KC430">
        <v>24.3572</v>
      </c>
      <c r="KD430">
        <v>19.0285</v>
      </c>
      <c r="KE430">
        <v>74.5851</v>
      </c>
      <c r="KF430">
        <v>28.0697</v>
      </c>
      <c r="KG430">
        <v>473.982</v>
      </c>
      <c r="KH430">
        <v>18.4283</v>
      </c>
      <c r="KI430">
        <v>101.947</v>
      </c>
      <c r="KJ430">
        <v>91.4866</v>
      </c>
    </row>
    <row r="431" spans="1:296">
      <c r="A431">
        <v>413</v>
      </c>
      <c r="B431">
        <v>1759085894.6</v>
      </c>
      <c r="C431">
        <v>12811.5</v>
      </c>
      <c r="D431" t="s">
        <v>1273</v>
      </c>
      <c r="E431" t="s">
        <v>1274</v>
      </c>
      <c r="F431">
        <v>5</v>
      </c>
      <c r="G431" t="s">
        <v>1218</v>
      </c>
      <c r="H431">
        <v>1759085886.814285</v>
      </c>
      <c r="I431">
        <f>(J431)/1000</f>
        <v>0</v>
      </c>
      <c r="J431">
        <f>IF(DO431, AM431, AG431)</f>
        <v>0</v>
      </c>
      <c r="K431">
        <f>IF(DO431, AH431, AF431)</f>
        <v>0</v>
      </c>
      <c r="L431">
        <f>DQ431 - IF(AT431&gt;1, K431*DK431*100.0/(AV431), 0)</f>
        <v>0</v>
      </c>
      <c r="M431">
        <f>((S431-I431/2)*L431-K431)/(S431+I431/2)</f>
        <v>0</v>
      </c>
      <c r="N431">
        <f>M431*(DX431+DY431)/1000.0</f>
        <v>0</v>
      </c>
      <c r="O431">
        <f>(DQ431 - IF(AT431&gt;1, K431*DK431*100.0/(AV431), 0))*(DX431+DY431)/1000.0</f>
        <v>0</v>
      </c>
      <c r="P431">
        <f>2.0/((1/R431-1/Q431)+SIGN(R431)*SQRT((1/R431-1/Q431)*(1/R431-1/Q431) + 4*DL431/((DL431+1)*(DL431+1))*(2*1/R431*1/Q431-1/Q431*1/Q431)))</f>
        <v>0</v>
      </c>
      <c r="Q431">
        <f>IF(LEFT(DM431,1)&lt;&gt;"0",IF(LEFT(DM431,1)="1",3.0,DN431),$D$5+$E$5*(EE431*DX431/($K$5*1000))+$F$5*(EE431*DX431/($K$5*1000))*MAX(MIN(DK431,$J$5),$I$5)*MAX(MIN(DK431,$J$5),$I$5)+$G$5*MAX(MIN(DK431,$J$5),$I$5)*(EE431*DX431/($K$5*1000))+$H$5*(EE431*DX431/($K$5*1000))*(EE431*DX431/($K$5*1000)))</f>
        <v>0</v>
      </c>
      <c r="R431">
        <f>I431*(1000-(1000*0.61365*exp(17.502*V431/(240.97+V431))/(DX431+DY431)+DS431)/2)/(1000*0.61365*exp(17.502*V431/(240.97+V431))/(DX431+DY431)-DS431)</f>
        <v>0</v>
      </c>
      <c r="S431">
        <f>1/((DL431+1)/(P431/1.6)+1/(Q431/1.37)) + DL431/((DL431+1)/(P431/1.6) + DL431/(Q431/1.37))</f>
        <v>0</v>
      </c>
      <c r="T431">
        <f>(DG431*DJ431)</f>
        <v>0</v>
      </c>
      <c r="U431">
        <f>(DZ431+(T431+2*0.95*5.67E-8*(((DZ431+$B$9)+273)^4-(DZ431+273)^4)-44100*I431)/(1.84*29.3*Q431+8*0.95*5.67E-8*(DZ431+273)^3))</f>
        <v>0</v>
      </c>
      <c r="V431">
        <f>($C$9*EA431+$D$9*EB431+$E$9*U431)</f>
        <v>0</v>
      </c>
      <c r="W431">
        <f>0.61365*exp(17.502*V431/(240.97+V431))</f>
        <v>0</v>
      </c>
      <c r="X431">
        <f>(Y431/Z431*100)</f>
        <v>0</v>
      </c>
      <c r="Y431">
        <f>DS431*(DX431+DY431)/1000</f>
        <v>0</v>
      </c>
      <c r="Z431">
        <f>0.61365*exp(17.502*DZ431/(240.97+DZ431))</f>
        <v>0</v>
      </c>
      <c r="AA431">
        <f>(W431-DS431*(DX431+DY431)/1000)</f>
        <v>0</v>
      </c>
      <c r="AB431">
        <f>(-I431*44100)</f>
        <v>0</v>
      </c>
      <c r="AC431">
        <f>2*29.3*Q431*0.92*(DZ431-V431)</f>
        <v>0</v>
      </c>
      <c r="AD431">
        <f>2*0.95*5.67E-8*(((DZ431+$B$9)+273)^4-(V431+273)^4)</f>
        <v>0</v>
      </c>
      <c r="AE431">
        <f>T431+AD431+AB431+AC431</f>
        <v>0</v>
      </c>
      <c r="AF431">
        <f>DW431*AT431*(DR431-DQ431*(1000-AT431*DT431)/(1000-AT431*DS431))/(100*DK431)</f>
        <v>0</v>
      </c>
      <c r="AG431">
        <f>1000*DW431*AT431*(DS431-DT431)/(100*DK431*(1000-AT431*DS431))</f>
        <v>0</v>
      </c>
      <c r="AH431">
        <f>(AI431 - AJ431 - DX431*1E3/(8.314*(DZ431+273.15)) * AL431/DW431 * AK431) * DW431/(100*DK431) * (1000 - DT431)/1000</f>
        <v>0</v>
      </c>
      <c r="AI431">
        <v>465.8939209404437</v>
      </c>
      <c r="AJ431">
        <v>430.755812121212</v>
      </c>
      <c r="AK431">
        <v>2.55708648762002</v>
      </c>
      <c r="AL431">
        <v>65.08277901455868</v>
      </c>
      <c r="AM431">
        <f>(AO431 - AN431 + DX431*1E3/(8.314*(DZ431+273.15)) * AQ431/DW431 * AP431) * DW431/(100*DK431) * 1000/(1000 - AO431)</f>
        <v>0</v>
      </c>
      <c r="AN431">
        <v>18.39130970666666</v>
      </c>
      <c r="AO431">
        <v>22.13329636363635</v>
      </c>
      <c r="AP431">
        <v>0.007737844155836359</v>
      </c>
      <c r="AQ431">
        <v>105.27</v>
      </c>
      <c r="AR431">
        <v>0</v>
      </c>
      <c r="AS431">
        <v>0</v>
      </c>
      <c r="AT431">
        <f>IF(AR431*$H$15&gt;=AV431,1.0,(AV431/(AV431-AR431*$H$15)))</f>
        <v>0</v>
      </c>
      <c r="AU431">
        <f>(AT431-1)*100</f>
        <v>0</v>
      </c>
      <c r="AV431">
        <f>MAX(0,($B$15+$C$15*EE431)/(1+$D$15*EE431)*DX431/(DZ431+273)*$E$15)</f>
        <v>0</v>
      </c>
      <c r="AW431" t="s">
        <v>437</v>
      </c>
      <c r="AX431" t="s">
        <v>437</v>
      </c>
      <c r="AY431">
        <v>0</v>
      </c>
      <c r="AZ431">
        <v>0</v>
      </c>
      <c r="BA431">
        <f>1-AY431/AZ431</f>
        <v>0</v>
      </c>
      <c r="BB431">
        <v>0</v>
      </c>
      <c r="BC431" t="s">
        <v>437</v>
      </c>
      <c r="BD431" t="s">
        <v>437</v>
      </c>
      <c r="BE431">
        <v>0</v>
      </c>
      <c r="BF431">
        <v>0</v>
      </c>
      <c r="BG431">
        <f>1-BE431/BF431</f>
        <v>0</v>
      </c>
      <c r="BH431">
        <v>0.5</v>
      </c>
      <c r="BI431">
        <f>DH431</f>
        <v>0</v>
      </c>
      <c r="BJ431">
        <f>K431</f>
        <v>0</v>
      </c>
      <c r="BK431">
        <f>BG431*BH431*BI431</f>
        <v>0</v>
      </c>
      <c r="BL431">
        <f>(BJ431-BB431)/BI431</f>
        <v>0</v>
      </c>
      <c r="BM431">
        <f>(AZ431-BF431)/BF431</f>
        <v>0</v>
      </c>
      <c r="BN431">
        <f>AY431/(BA431+AY431/BF431)</f>
        <v>0</v>
      </c>
      <c r="BO431" t="s">
        <v>437</v>
      </c>
      <c r="BP431">
        <v>0</v>
      </c>
      <c r="BQ431">
        <f>IF(BP431&lt;&gt;0, BP431, BN431)</f>
        <v>0</v>
      </c>
      <c r="BR431">
        <f>1-BQ431/BF431</f>
        <v>0</v>
      </c>
      <c r="BS431">
        <f>(BF431-BE431)/(BF431-BQ431)</f>
        <v>0</v>
      </c>
      <c r="BT431">
        <f>(AZ431-BF431)/(AZ431-BQ431)</f>
        <v>0</v>
      </c>
      <c r="BU431">
        <f>(BF431-BE431)/(BF431-AY431)</f>
        <v>0</v>
      </c>
      <c r="BV431">
        <f>(AZ431-BF431)/(AZ431-AY431)</f>
        <v>0</v>
      </c>
      <c r="BW431">
        <f>(BS431*BQ431/BE431)</f>
        <v>0</v>
      </c>
      <c r="BX431">
        <f>(1-BW431)</f>
        <v>0</v>
      </c>
      <c r="DG431">
        <f>$B$13*EF431+$C$13*EG431+$F$13*ER431*(1-EU431)</f>
        <v>0</v>
      </c>
      <c r="DH431">
        <f>DG431*DI431</f>
        <v>0</v>
      </c>
      <c r="DI431">
        <f>($B$13*$D$11+$C$13*$D$11+$F$13*((FE431+EW431)/MAX(FE431+EW431+FF431, 0.1)*$I$11+FF431/MAX(FE431+EW431+FF431, 0.1)*$J$11))/($B$13+$C$13+$F$13)</f>
        <v>0</v>
      </c>
      <c r="DJ431">
        <f>($B$13*$K$11+$C$13*$K$11+$F$13*((FE431+EW431)/MAX(FE431+EW431+FF431, 0.1)*$P$11+FF431/MAX(FE431+EW431+FF431, 0.1)*$Q$11))/($B$13+$C$13+$F$13)</f>
        <v>0</v>
      </c>
      <c r="DK431">
        <v>4.16</v>
      </c>
      <c r="DL431">
        <v>0.5</v>
      </c>
      <c r="DM431" t="s">
        <v>438</v>
      </c>
      <c r="DN431">
        <v>2</v>
      </c>
      <c r="DO431" t="b">
        <v>1</v>
      </c>
      <c r="DP431">
        <v>1759085886.814285</v>
      </c>
      <c r="DQ431">
        <v>406.5789642857143</v>
      </c>
      <c r="DR431">
        <v>443.0091785714285</v>
      </c>
      <c r="DS431">
        <v>22.08141785714286</v>
      </c>
      <c r="DT431">
        <v>18.32446785714286</v>
      </c>
      <c r="DU431">
        <v>407.4781428571428</v>
      </c>
      <c r="DV431">
        <v>21.78774642857143</v>
      </c>
      <c r="DW431">
        <v>500.0362142857143</v>
      </c>
      <c r="DX431">
        <v>90.76618571428573</v>
      </c>
      <c r="DY431">
        <v>0.06614982857142856</v>
      </c>
      <c r="DZ431">
        <v>29.07801428571429</v>
      </c>
      <c r="EA431">
        <v>30.01316071428571</v>
      </c>
      <c r="EB431">
        <v>999.9000000000002</v>
      </c>
      <c r="EC431">
        <v>0</v>
      </c>
      <c r="ED431">
        <v>0</v>
      </c>
      <c r="EE431">
        <v>9995.353214285715</v>
      </c>
      <c r="EF431">
        <v>0</v>
      </c>
      <c r="EG431">
        <v>11.6571</v>
      </c>
      <c r="EH431">
        <v>-36.43015357142857</v>
      </c>
      <c r="EI431">
        <v>415.7598928571429</v>
      </c>
      <c r="EJ431">
        <v>451.2793928571429</v>
      </c>
      <c r="EK431">
        <v>3.756947499999999</v>
      </c>
      <c r="EL431">
        <v>443.0091785714285</v>
      </c>
      <c r="EM431">
        <v>18.32446785714286</v>
      </c>
      <c r="EN431">
        <v>2.004246785714286</v>
      </c>
      <c r="EO431">
        <v>1.663242142857143</v>
      </c>
      <c r="EP431">
        <v>17.47792142857143</v>
      </c>
      <c r="EQ431">
        <v>14.55748928571428</v>
      </c>
      <c r="ER431">
        <v>2000.008214285714</v>
      </c>
      <c r="ES431">
        <v>0.9799977857142854</v>
      </c>
      <c r="ET431">
        <v>0.020002125</v>
      </c>
      <c r="EU431">
        <v>0</v>
      </c>
      <c r="EV431">
        <v>759.4665357142857</v>
      </c>
      <c r="EW431">
        <v>5.00078</v>
      </c>
      <c r="EX431">
        <v>14583.975</v>
      </c>
      <c r="EY431">
        <v>16379.69285714285</v>
      </c>
      <c r="EZ431">
        <v>38.78985714285714</v>
      </c>
      <c r="FA431">
        <v>39.57774999999999</v>
      </c>
      <c r="FB431">
        <v>38.87485714285715</v>
      </c>
      <c r="FC431">
        <v>39.29432142857142</v>
      </c>
      <c r="FD431">
        <v>39.86585714285714</v>
      </c>
      <c r="FE431">
        <v>1955.098214285714</v>
      </c>
      <c r="FF431">
        <v>39.9</v>
      </c>
      <c r="FG431">
        <v>0</v>
      </c>
      <c r="FH431">
        <v>1759085886.8</v>
      </c>
      <c r="FI431">
        <v>0</v>
      </c>
      <c r="FJ431">
        <v>759.6164399999999</v>
      </c>
      <c r="FK431">
        <v>13.2400769653864</v>
      </c>
      <c r="FL431">
        <v>255.1923080810984</v>
      </c>
      <c r="FM431">
        <v>14586.4</v>
      </c>
      <c r="FN431">
        <v>15</v>
      </c>
      <c r="FO431">
        <v>0</v>
      </c>
      <c r="FP431" t="s">
        <v>439</v>
      </c>
      <c r="FQ431">
        <v>1746989605.5</v>
      </c>
      <c r="FR431">
        <v>1746989593.5</v>
      </c>
      <c r="FS431">
        <v>0</v>
      </c>
      <c r="FT431">
        <v>-0.274</v>
      </c>
      <c r="FU431">
        <v>-0.002</v>
      </c>
      <c r="FV431">
        <v>2.549</v>
      </c>
      <c r="FW431">
        <v>0.129</v>
      </c>
      <c r="FX431">
        <v>420</v>
      </c>
      <c r="FY431">
        <v>17</v>
      </c>
      <c r="FZ431">
        <v>0.02</v>
      </c>
      <c r="GA431">
        <v>0.04</v>
      </c>
      <c r="GB431">
        <v>-32.9962</v>
      </c>
      <c r="GC431">
        <v>-83.02762176360226</v>
      </c>
      <c r="GD431">
        <v>8.05114617172611</v>
      </c>
      <c r="GE431">
        <v>0</v>
      </c>
      <c r="GF431">
        <v>758.7004999999999</v>
      </c>
      <c r="GG431">
        <v>15.9011306543237</v>
      </c>
      <c r="GH431">
        <v>1.593770875295808</v>
      </c>
      <c r="GI431">
        <v>0</v>
      </c>
      <c r="GJ431">
        <v>3.7632355</v>
      </c>
      <c r="GK431">
        <v>-0.2559748592870574</v>
      </c>
      <c r="GL431">
        <v>0.03225380388031776</v>
      </c>
      <c r="GM431">
        <v>0</v>
      </c>
      <c r="GN431">
        <v>0</v>
      </c>
      <c r="GO431">
        <v>3</v>
      </c>
      <c r="GP431" t="s">
        <v>458</v>
      </c>
      <c r="GQ431">
        <v>3.10178</v>
      </c>
      <c r="GR431">
        <v>2.72443</v>
      </c>
      <c r="GS431">
        <v>0.0888423</v>
      </c>
      <c r="GT431">
        <v>0.0956849</v>
      </c>
      <c r="GU431">
        <v>0.10218</v>
      </c>
      <c r="GV431">
        <v>0.0908664</v>
      </c>
      <c r="GW431">
        <v>23817.1</v>
      </c>
      <c r="GX431">
        <v>21482.6</v>
      </c>
      <c r="GY431">
        <v>26702.5</v>
      </c>
      <c r="GZ431">
        <v>23976.8</v>
      </c>
      <c r="HA431">
        <v>38358.7</v>
      </c>
      <c r="HB431">
        <v>32228.8</v>
      </c>
      <c r="HC431">
        <v>46627</v>
      </c>
      <c r="HD431">
        <v>37936.9</v>
      </c>
      <c r="HE431">
        <v>1.87297</v>
      </c>
      <c r="HF431">
        <v>1.86747</v>
      </c>
      <c r="HG431">
        <v>0.141226</v>
      </c>
      <c r="HH431">
        <v>0</v>
      </c>
      <c r="HI431">
        <v>27.7292</v>
      </c>
      <c r="HJ431">
        <v>999.9</v>
      </c>
      <c r="HK431">
        <v>43.5</v>
      </c>
      <c r="HL431">
        <v>31.6</v>
      </c>
      <c r="HM431">
        <v>22.3734</v>
      </c>
      <c r="HN431">
        <v>60.8448</v>
      </c>
      <c r="HO431">
        <v>22.0713</v>
      </c>
      <c r="HP431">
        <v>1</v>
      </c>
      <c r="HQ431">
        <v>0.0990244</v>
      </c>
      <c r="HR431">
        <v>0.165735</v>
      </c>
      <c r="HS431">
        <v>20.2806</v>
      </c>
      <c r="HT431">
        <v>5.21175</v>
      </c>
      <c r="HU431">
        <v>11.98</v>
      </c>
      <c r="HV431">
        <v>4.96295</v>
      </c>
      <c r="HW431">
        <v>3.27453</v>
      </c>
      <c r="HX431">
        <v>9999</v>
      </c>
      <c r="HY431">
        <v>9999</v>
      </c>
      <c r="HZ431">
        <v>9999</v>
      </c>
      <c r="IA431">
        <v>34.6</v>
      </c>
      <c r="IB431">
        <v>1.86396</v>
      </c>
      <c r="IC431">
        <v>1.86009</v>
      </c>
      <c r="ID431">
        <v>1.8584</v>
      </c>
      <c r="IE431">
        <v>1.85975</v>
      </c>
      <c r="IF431">
        <v>1.85989</v>
      </c>
      <c r="IG431">
        <v>1.85837</v>
      </c>
      <c r="IH431">
        <v>1.85745</v>
      </c>
      <c r="II431">
        <v>1.85242</v>
      </c>
      <c r="IJ431">
        <v>0</v>
      </c>
      <c r="IK431">
        <v>0</v>
      </c>
      <c r="IL431">
        <v>0</v>
      </c>
      <c r="IM431">
        <v>0</v>
      </c>
      <c r="IN431" t="s">
        <v>441</v>
      </c>
      <c r="IO431" t="s">
        <v>442</v>
      </c>
      <c r="IP431" t="s">
        <v>443</v>
      </c>
      <c r="IQ431" t="s">
        <v>443</v>
      </c>
      <c r="IR431" t="s">
        <v>443</v>
      </c>
      <c r="IS431" t="s">
        <v>443</v>
      </c>
      <c r="IT431">
        <v>0</v>
      </c>
      <c r="IU431">
        <v>100</v>
      </c>
      <c r="IV431">
        <v>100</v>
      </c>
      <c r="IW431">
        <v>-0.893</v>
      </c>
      <c r="IX431">
        <v>0.2948</v>
      </c>
      <c r="IY431">
        <v>-0.819046093373875</v>
      </c>
      <c r="IZ431">
        <v>-0.0008311593448893811</v>
      </c>
      <c r="JA431">
        <v>1.768286430498992E-06</v>
      </c>
      <c r="JB431">
        <v>-5.176383660599935E-10</v>
      </c>
      <c r="JC431">
        <v>0.01793090377665582</v>
      </c>
      <c r="JD431">
        <v>0.002652576625932546</v>
      </c>
      <c r="JE431">
        <v>0.0004569377311329863</v>
      </c>
      <c r="JF431">
        <v>1.003524486243527E-07</v>
      </c>
      <c r="JG431">
        <v>2</v>
      </c>
      <c r="JH431">
        <v>1975</v>
      </c>
      <c r="JI431">
        <v>1</v>
      </c>
      <c r="JJ431">
        <v>26</v>
      </c>
      <c r="JK431">
        <v>201604.8</v>
      </c>
      <c r="JL431">
        <v>201605</v>
      </c>
      <c r="JM431">
        <v>1.24268</v>
      </c>
      <c r="JN431">
        <v>2.63306</v>
      </c>
      <c r="JO431">
        <v>1.49658</v>
      </c>
      <c r="JP431">
        <v>2.34497</v>
      </c>
      <c r="JQ431">
        <v>1.54907</v>
      </c>
      <c r="JR431">
        <v>2.43164</v>
      </c>
      <c r="JS431">
        <v>36.1285</v>
      </c>
      <c r="JT431">
        <v>24.1751</v>
      </c>
      <c r="JU431">
        <v>18</v>
      </c>
      <c r="JV431">
        <v>482.526</v>
      </c>
      <c r="JW431">
        <v>493.915</v>
      </c>
      <c r="JX431">
        <v>28.1161</v>
      </c>
      <c r="JY431">
        <v>28.5728</v>
      </c>
      <c r="JZ431">
        <v>30.0002</v>
      </c>
      <c r="KA431">
        <v>28.8448</v>
      </c>
      <c r="KB431">
        <v>28.8547</v>
      </c>
      <c r="KC431">
        <v>25.1091</v>
      </c>
      <c r="KD431">
        <v>19.0285</v>
      </c>
      <c r="KE431">
        <v>74.5851</v>
      </c>
      <c r="KF431">
        <v>28.0471</v>
      </c>
      <c r="KG431">
        <v>494.019</v>
      </c>
      <c r="KH431">
        <v>18.4221</v>
      </c>
      <c r="KI431">
        <v>101.947</v>
      </c>
      <c r="KJ431">
        <v>91.4868</v>
      </c>
    </row>
    <row r="432" spans="1:296">
      <c r="A432">
        <v>414</v>
      </c>
      <c r="B432">
        <v>1759085899.6</v>
      </c>
      <c r="C432">
        <v>12816.5</v>
      </c>
      <c r="D432" t="s">
        <v>1275</v>
      </c>
      <c r="E432" t="s">
        <v>1276</v>
      </c>
      <c r="F432">
        <v>5</v>
      </c>
      <c r="G432" t="s">
        <v>1218</v>
      </c>
      <c r="H432">
        <v>1759085892.1</v>
      </c>
      <c r="I432">
        <f>(J432)/1000</f>
        <v>0</v>
      </c>
      <c r="J432">
        <f>IF(DO432, AM432, AG432)</f>
        <v>0</v>
      </c>
      <c r="K432">
        <f>IF(DO432, AH432, AF432)</f>
        <v>0</v>
      </c>
      <c r="L432">
        <f>DQ432 - IF(AT432&gt;1, K432*DK432*100.0/(AV432), 0)</f>
        <v>0</v>
      </c>
      <c r="M432">
        <f>((S432-I432/2)*L432-K432)/(S432+I432/2)</f>
        <v>0</v>
      </c>
      <c r="N432">
        <f>M432*(DX432+DY432)/1000.0</f>
        <v>0</v>
      </c>
      <c r="O432">
        <f>(DQ432 - IF(AT432&gt;1, K432*DK432*100.0/(AV432), 0))*(DX432+DY432)/1000.0</f>
        <v>0</v>
      </c>
      <c r="P432">
        <f>2.0/((1/R432-1/Q432)+SIGN(R432)*SQRT((1/R432-1/Q432)*(1/R432-1/Q432) + 4*DL432/((DL432+1)*(DL432+1))*(2*1/R432*1/Q432-1/Q432*1/Q432)))</f>
        <v>0</v>
      </c>
      <c r="Q432">
        <f>IF(LEFT(DM432,1)&lt;&gt;"0",IF(LEFT(DM432,1)="1",3.0,DN432),$D$5+$E$5*(EE432*DX432/($K$5*1000))+$F$5*(EE432*DX432/($K$5*1000))*MAX(MIN(DK432,$J$5),$I$5)*MAX(MIN(DK432,$J$5),$I$5)+$G$5*MAX(MIN(DK432,$J$5),$I$5)*(EE432*DX432/($K$5*1000))+$H$5*(EE432*DX432/($K$5*1000))*(EE432*DX432/($K$5*1000)))</f>
        <v>0</v>
      </c>
      <c r="R432">
        <f>I432*(1000-(1000*0.61365*exp(17.502*V432/(240.97+V432))/(DX432+DY432)+DS432)/2)/(1000*0.61365*exp(17.502*V432/(240.97+V432))/(DX432+DY432)-DS432)</f>
        <v>0</v>
      </c>
      <c r="S432">
        <f>1/((DL432+1)/(P432/1.6)+1/(Q432/1.37)) + DL432/((DL432+1)/(P432/1.6) + DL432/(Q432/1.37))</f>
        <v>0</v>
      </c>
      <c r="T432">
        <f>(DG432*DJ432)</f>
        <v>0</v>
      </c>
      <c r="U432">
        <f>(DZ432+(T432+2*0.95*5.67E-8*(((DZ432+$B$9)+273)^4-(DZ432+273)^4)-44100*I432)/(1.84*29.3*Q432+8*0.95*5.67E-8*(DZ432+273)^3))</f>
        <v>0</v>
      </c>
      <c r="V432">
        <f>($C$9*EA432+$D$9*EB432+$E$9*U432)</f>
        <v>0</v>
      </c>
      <c r="W432">
        <f>0.61365*exp(17.502*V432/(240.97+V432))</f>
        <v>0</v>
      </c>
      <c r="X432">
        <f>(Y432/Z432*100)</f>
        <v>0</v>
      </c>
      <c r="Y432">
        <f>DS432*(DX432+DY432)/1000</f>
        <v>0</v>
      </c>
      <c r="Z432">
        <f>0.61365*exp(17.502*DZ432/(240.97+DZ432))</f>
        <v>0</v>
      </c>
      <c r="AA432">
        <f>(W432-DS432*(DX432+DY432)/1000)</f>
        <v>0</v>
      </c>
      <c r="AB432">
        <f>(-I432*44100)</f>
        <v>0</v>
      </c>
      <c r="AC432">
        <f>2*29.3*Q432*0.92*(DZ432-V432)</f>
        <v>0</v>
      </c>
      <c r="AD432">
        <f>2*0.95*5.67E-8*(((DZ432+$B$9)+273)^4-(V432+273)^4)</f>
        <v>0</v>
      </c>
      <c r="AE432">
        <f>T432+AD432+AB432+AC432</f>
        <v>0</v>
      </c>
      <c r="AF432">
        <f>DW432*AT432*(DR432-DQ432*(1000-AT432*DT432)/(1000-AT432*DS432))/(100*DK432)</f>
        <v>0</v>
      </c>
      <c r="AG432">
        <f>1000*DW432*AT432*(DS432-DT432)/(100*DK432*(1000-AT432*DS432))</f>
        <v>0</v>
      </c>
      <c r="AH432">
        <f>(AI432 - AJ432 - DX432*1E3/(8.314*(DZ432+273.15)) * AL432/DW432 * AK432) * DW432/(100*DK432) * (1000 - DT432)/1000</f>
        <v>0</v>
      </c>
      <c r="AI432">
        <v>482.9091552161196</v>
      </c>
      <c r="AJ432">
        <v>445.488612121212</v>
      </c>
      <c r="AK432">
        <v>2.991093934037286</v>
      </c>
      <c r="AL432">
        <v>65.08277901455868</v>
      </c>
      <c r="AM432">
        <f>(AO432 - AN432 + DX432*1E3/(8.314*(DZ432+273.15)) * AQ432/DW432 * AP432) * DW432/(100*DK432) * 1000/(1000 - AO432)</f>
        <v>0</v>
      </c>
      <c r="AN432">
        <v>18.38968904</v>
      </c>
      <c r="AO432">
        <v>22.1513606060606</v>
      </c>
      <c r="AP432">
        <v>0.001154710743800089</v>
      </c>
      <c r="AQ432">
        <v>105.27</v>
      </c>
      <c r="AR432">
        <v>0</v>
      </c>
      <c r="AS432">
        <v>0</v>
      </c>
      <c r="AT432">
        <f>IF(AR432*$H$15&gt;=AV432,1.0,(AV432/(AV432-AR432*$H$15)))</f>
        <v>0</v>
      </c>
      <c r="AU432">
        <f>(AT432-1)*100</f>
        <v>0</v>
      </c>
      <c r="AV432">
        <f>MAX(0,($B$15+$C$15*EE432)/(1+$D$15*EE432)*DX432/(DZ432+273)*$E$15)</f>
        <v>0</v>
      </c>
      <c r="AW432" t="s">
        <v>437</v>
      </c>
      <c r="AX432" t="s">
        <v>437</v>
      </c>
      <c r="AY432">
        <v>0</v>
      </c>
      <c r="AZ432">
        <v>0</v>
      </c>
      <c r="BA432">
        <f>1-AY432/AZ432</f>
        <v>0</v>
      </c>
      <c r="BB432">
        <v>0</v>
      </c>
      <c r="BC432" t="s">
        <v>437</v>
      </c>
      <c r="BD432" t="s">
        <v>437</v>
      </c>
      <c r="BE432">
        <v>0</v>
      </c>
      <c r="BF432">
        <v>0</v>
      </c>
      <c r="BG432">
        <f>1-BE432/BF432</f>
        <v>0</v>
      </c>
      <c r="BH432">
        <v>0.5</v>
      </c>
      <c r="BI432">
        <f>DH432</f>
        <v>0</v>
      </c>
      <c r="BJ432">
        <f>K432</f>
        <v>0</v>
      </c>
      <c r="BK432">
        <f>BG432*BH432*BI432</f>
        <v>0</v>
      </c>
      <c r="BL432">
        <f>(BJ432-BB432)/BI432</f>
        <v>0</v>
      </c>
      <c r="BM432">
        <f>(AZ432-BF432)/BF432</f>
        <v>0</v>
      </c>
      <c r="BN432">
        <f>AY432/(BA432+AY432/BF432)</f>
        <v>0</v>
      </c>
      <c r="BO432" t="s">
        <v>437</v>
      </c>
      <c r="BP432">
        <v>0</v>
      </c>
      <c r="BQ432">
        <f>IF(BP432&lt;&gt;0, BP432, BN432)</f>
        <v>0</v>
      </c>
      <c r="BR432">
        <f>1-BQ432/BF432</f>
        <v>0</v>
      </c>
      <c r="BS432">
        <f>(BF432-BE432)/(BF432-BQ432)</f>
        <v>0</v>
      </c>
      <c r="BT432">
        <f>(AZ432-BF432)/(AZ432-BQ432)</f>
        <v>0</v>
      </c>
      <c r="BU432">
        <f>(BF432-BE432)/(BF432-AY432)</f>
        <v>0</v>
      </c>
      <c r="BV432">
        <f>(AZ432-BF432)/(AZ432-AY432)</f>
        <v>0</v>
      </c>
      <c r="BW432">
        <f>(BS432*BQ432/BE432)</f>
        <v>0</v>
      </c>
      <c r="BX432">
        <f>(1-BW432)</f>
        <v>0</v>
      </c>
      <c r="DG432">
        <f>$B$13*EF432+$C$13*EG432+$F$13*ER432*(1-EU432)</f>
        <v>0</v>
      </c>
      <c r="DH432">
        <f>DG432*DI432</f>
        <v>0</v>
      </c>
      <c r="DI432">
        <f>($B$13*$D$11+$C$13*$D$11+$F$13*((FE432+EW432)/MAX(FE432+EW432+FF432, 0.1)*$I$11+FF432/MAX(FE432+EW432+FF432, 0.1)*$J$11))/($B$13+$C$13+$F$13)</f>
        <v>0</v>
      </c>
      <c r="DJ432">
        <f>($B$13*$K$11+$C$13*$K$11+$F$13*((FE432+EW432)/MAX(FE432+EW432+FF432, 0.1)*$P$11+FF432/MAX(FE432+EW432+FF432, 0.1)*$Q$11))/($B$13+$C$13+$F$13)</f>
        <v>0</v>
      </c>
      <c r="DK432">
        <v>4.16</v>
      </c>
      <c r="DL432">
        <v>0.5</v>
      </c>
      <c r="DM432" t="s">
        <v>438</v>
      </c>
      <c r="DN432">
        <v>2</v>
      </c>
      <c r="DO432" t="b">
        <v>1</v>
      </c>
      <c r="DP432">
        <v>1759085892.1</v>
      </c>
      <c r="DQ432">
        <v>417.0581111111111</v>
      </c>
      <c r="DR432">
        <v>459.4674074074074</v>
      </c>
      <c r="DS432">
        <v>22.11151481481481</v>
      </c>
      <c r="DT432">
        <v>18.37011111111111</v>
      </c>
      <c r="DU432">
        <v>417.9534074074073</v>
      </c>
      <c r="DV432">
        <v>21.81716296296296</v>
      </c>
      <c r="DW432">
        <v>499.9999259259259</v>
      </c>
      <c r="DX432">
        <v>90.76622222222223</v>
      </c>
      <c r="DY432">
        <v>0.06624436666666667</v>
      </c>
      <c r="DZ432">
        <v>29.08811481481481</v>
      </c>
      <c r="EA432">
        <v>30.02404814814815</v>
      </c>
      <c r="EB432">
        <v>999.9000000000001</v>
      </c>
      <c r="EC432">
        <v>0</v>
      </c>
      <c r="ED432">
        <v>0</v>
      </c>
      <c r="EE432">
        <v>9992.774814814817</v>
      </c>
      <c r="EF432">
        <v>0</v>
      </c>
      <c r="EG432">
        <v>11.6571</v>
      </c>
      <c r="EH432">
        <v>-42.40928888888888</v>
      </c>
      <c r="EI432">
        <v>426.4888888888889</v>
      </c>
      <c r="EJ432">
        <v>468.0662962962964</v>
      </c>
      <c r="EK432">
        <v>3.741398518518519</v>
      </c>
      <c r="EL432">
        <v>459.4674074074074</v>
      </c>
      <c r="EM432">
        <v>18.37011111111111</v>
      </c>
      <c r="EN432">
        <v>2.006978148148148</v>
      </c>
      <c r="EO432">
        <v>1.667385925925926</v>
      </c>
      <c r="EP432">
        <v>17.4995</v>
      </c>
      <c r="EQ432">
        <v>14.59605185185185</v>
      </c>
      <c r="ER432">
        <v>2000.011481481482</v>
      </c>
      <c r="ES432">
        <v>0.9799978888888886</v>
      </c>
      <c r="ET432">
        <v>0.02000201481481481</v>
      </c>
      <c r="EU432">
        <v>0</v>
      </c>
      <c r="EV432">
        <v>760.5312222222223</v>
      </c>
      <c r="EW432">
        <v>5.00078</v>
      </c>
      <c r="EX432">
        <v>14604.95555555555</v>
      </c>
      <c r="EY432">
        <v>16379.71851851852</v>
      </c>
      <c r="EZ432">
        <v>38.81685185185184</v>
      </c>
      <c r="FA432">
        <v>39.57133333333332</v>
      </c>
      <c r="FB432">
        <v>38.87944444444444</v>
      </c>
      <c r="FC432">
        <v>39.30751851851851</v>
      </c>
      <c r="FD432">
        <v>39.86551851851851</v>
      </c>
      <c r="FE432">
        <v>1955.103703703704</v>
      </c>
      <c r="FF432">
        <v>39.9</v>
      </c>
      <c r="FG432">
        <v>0</v>
      </c>
      <c r="FH432">
        <v>1759085891.6</v>
      </c>
      <c r="FI432">
        <v>0</v>
      </c>
      <c r="FJ432">
        <v>760.5512400000001</v>
      </c>
      <c r="FK432">
        <v>11.22223081272975</v>
      </c>
      <c r="FL432">
        <v>200.3384618487991</v>
      </c>
      <c r="FM432">
        <v>14604.948</v>
      </c>
      <c r="FN432">
        <v>15</v>
      </c>
      <c r="FO432">
        <v>0</v>
      </c>
      <c r="FP432" t="s">
        <v>439</v>
      </c>
      <c r="FQ432">
        <v>1746989605.5</v>
      </c>
      <c r="FR432">
        <v>1746989593.5</v>
      </c>
      <c r="FS432">
        <v>0</v>
      </c>
      <c r="FT432">
        <v>-0.274</v>
      </c>
      <c r="FU432">
        <v>-0.002</v>
      </c>
      <c r="FV432">
        <v>2.549</v>
      </c>
      <c r="FW432">
        <v>0.129</v>
      </c>
      <c r="FX432">
        <v>420</v>
      </c>
      <c r="FY432">
        <v>17</v>
      </c>
      <c r="FZ432">
        <v>0.02</v>
      </c>
      <c r="GA432">
        <v>0.04</v>
      </c>
      <c r="GB432">
        <v>-37.768155</v>
      </c>
      <c r="GC432">
        <v>-72.88180863039396</v>
      </c>
      <c r="GD432">
        <v>7.165159387199632</v>
      </c>
      <c r="GE432">
        <v>0</v>
      </c>
      <c r="GF432">
        <v>759.7128235294118</v>
      </c>
      <c r="GG432">
        <v>13.00822001969038</v>
      </c>
      <c r="GH432">
        <v>1.310954512393159</v>
      </c>
      <c r="GI432">
        <v>0</v>
      </c>
      <c r="GJ432">
        <v>3.757203250000001</v>
      </c>
      <c r="GK432">
        <v>-0.2103889305816207</v>
      </c>
      <c r="GL432">
        <v>0.03109567312243779</v>
      </c>
      <c r="GM432">
        <v>0</v>
      </c>
      <c r="GN432">
        <v>0</v>
      </c>
      <c r="GO432">
        <v>3</v>
      </c>
      <c r="GP432" t="s">
        <v>458</v>
      </c>
      <c r="GQ432">
        <v>3.10159</v>
      </c>
      <c r="GR432">
        <v>2.72456</v>
      </c>
      <c r="GS432">
        <v>0.09112870000000001</v>
      </c>
      <c r="GT432">
        <v>0.098181</v>
      </c>
      <c r="GU432">
        <v>0.102235</v>
      </c>
      <c r="GV432">
        <v>0.0908571</v>
      </c>
      <c r="GW432">
        <v>23757.6</v>
      </c>
      <c r="GX432">
        <v>21423.4</v>
      </c>
      <c r="GY432">
        <v>26702.7</v>
      </c>
      <c r="GZ432">
        <v>23976.8</v>
      </c>
      <c r="HA432">
        <v>38356.8</v>
      </c>
      <c r="HB432">
        <v>32229.5</v>
      </c>
      <c r="HC432">
        <v>46627.2</v>
      </c>
      <c r="HD432">
        <v>37937</v>
      </c>
      <c r="HE432">
        <v>1.87325</v>
      </c>
      <c r="HF432">
        <v>1.8676</v>
      </c>
      <c r="HG432">
        <v>0.140607</v>
      </c>
      <c r="HH432">
        <v>0</v>
      </c>
      <c r="HI432">
        <v>27.7342</v>
      </c>
      <c r="HJ432">
        <v>999.9</v>
      </c>
      <c r="HK432">
        <v>43.5</v>
      </c>
      <c r="HL432">
        <v>31.6</v>
      </c>
      <c r="HM432">
        <v>22.372</v>
      </c>
      <c r="HN432">
        <v>60.6448</v>
      </c>
      <c r="HO432">
        <v>22.0994</v>
      </c>
      <c r="HP432">
        <v>1</v>
      </c>
      <c r="HQ432">
        <v>0.0978938</v>
      </c>
      <c r="HR432">
        <v>-0.150242</v>
      </c>
      <c r="HS432">
        <v>20.2812</v>
      </c>
      <c r="HT432">
        <v>5.2116</v>
      </c>
      <c r="HU432">
        <v>11.98</v>
      </c>
      <c r="HV432">
        <v>4.963</v>
      </c>
      <c r="HW432">
        <v>3.27438</v>
      </c>
      <c r="HX432">
        <v>9999</v>
      </c>
      <c r="HY432">
        <v>9999</v>
      </c>
      <c r="HZ432">
        <v>9999</v>
      </c>
      <c r="IA432">
        <v>34.6</v>
      </c>
      <c r="IB432">
        <v>1.86397</v>
      </c>
      <c r="IC432">
        <v>1.86012</v>
      </c>
      <c r="ID432">
        <v>1.85841</v>
      </c>
      <c r="IE432">
        <v>1.85976</v>
      </c>
      <c r="IF432">
        <v>1.85989</v>
      </c>
      <c r="IG432">
        <v>1.85837</v>
      </c>
      <c r="IH432">
        <v>1.85745</v>
      </c>
      <c r="II432">
        <v>1.85242</v>
      </c>
      <c r="IJ432">
        <v>0</v>
      </c>
      <c r="IK432">
        <v>0</v>
      </c>
      <c r="IL432">
        <v>0</v>
      </c>
      <c r="IM432">
        <v>0</v>
      </c>
      <c r="IN432" t="s">
        <v>441</v>
      </c>
      <c r="IO432" t="s">
        <v>442</v>
      </c>
      <c r="IP432" t="s">
        <v>443</v>
      </c>
      <c r="IQ432" t="s">
        <v>443</v>
      </c>
      <c r="IR432" t="s">
        <v>443</v>
      </c>
      <c r="IS432" t="s">
        <v>443</v>
      </c>
      <c r="IT432">
        <v>0</v>
      </c>
      <c r="IU432">
        <v>100</v>
      </c>
      <c r="IV432">
        <v>100</v>
      </c>
      <c r="IW432">
        <v>-0.887</v>
      </c>
      <c r="IX432">
        <v>0.2952</v>
      </c>
      <c r="IY432">
        <v>-0.819046093373875</v>
      </c>
      <c r="IZ432">
        <v>-0.0008311593448893811</v>
      </c>
      <c r="JA432">
        <v>1.768286430498992E-06</v>
      </c>
      <c r="JB432">
        <v>-5.176383660599935E-10</v>
      </c>
      <c r="JC432">
        <v>0.01793090377665582</v>
      </c>
      <c r="JD432">
        <v>0.002652576625932546</v>
      </c>
      <c r="JE432">
        <v>0.0004569377311329863</v>
      </c>
      <c r="JF432">
        <v>1.003524486243527E-07</v>
      </c>
      <c r="JG432">
        <v>2</v>
      </c>
      <c r="JH432">
        <v>1975</v>
      </c>
      <c r="JI432">
        <v>1</v>
      </c>
      <c r="JJ432">
        <v>26</v>
      </c>
      <c r="JK432">
        <v>201604.9</v>
      </c>
      <c r="JL432">
        <v>201605.1</v>
      </c>
      <c r="JM432">
        <v>1.28174</v>
      </c>
      <c r="JN432">
        <v>2.64648</v>
      </c>
      <c r="JO432">
        <v>1.49658</v>
      </c>
      <c r="JP432">
        <v>2.34497</v>
      </c>
      <c r="JQ432">
        <v>1.54907</v>
      </c>
      <c r="JR432">
        <v>2.36328</v>
      </c>
      <c r="JS432">
        <v>36.1285</v>
      </c>
      <c r="JT432">
        <v>24.1663</v>
      </c>
      <c r="JU432">
        <v>18</v>
      </c>
      <c r="JV432">
        <v>482.667</v>
      </c>
      <c r="JW432">
        <v>493.976</v>
      </c>
      <c r="JX432">
        <v>28.0155</v>
      </c>
      <c r="JY432">
        <v>28.57</v>
      </c>
      <c r="JZ432">
        <v>29.9996</v>
      </c>
      <c r="KA432">
        <v>28.8422</v>
      </c>
      <c r="KB432">
        <v>28.8522</v>
      </c>
      <c r="KC432">
        <v>25.803</v>
      </c>
      <c r="KD432">
        <v>19.0285</v>
      </c>
      <c r="KE432">
        <v>74.5851</v>
      </c>
      <c r="KF432">
        <v>28.0151</v>
      </c>
      <c r="KG432">
        <v>507.413</v>
      </c>
      <c r="KH432">
        <v>18.4283</v>
      </c>
      <c r="KI432">
        <v>101.948</v>
      </c>
      <c r="KJ432">
        <v>91.4871</v>
      </c>
    </row>
    <row r="433" spans="1:296">
      <c r="A433">
        <v>415</v>
      </c>
      <c r="B433">
        <v>1759085904.6</v>
      </c>
      <c r="C433">
        <v>12821.5</v>
      </c>
      <c r="D433" t="s">
        <v>1277</v>
      </c>
      <c r="E433" t="s">
        <v>1278</v>
      </c>
      <c r="F433">
        <v>5</v>
      </c>
      <c r="G433" t="s">
        <v>1218</v>
      </c>
      <c r="H433">
        <v>1759085896.814285</v>
      </c>
      <c r="I433">
        <f>(J433)/1000</f>
        <v>0</v>
      </c>
      <c r="J433">
        <f>IF(DO433, AM433, AG433)</f>
        <v>0</v>
      </c>
      <c r="K433">
        <f>IF(DO433, AH433, AF433)</f>
        <v>0</v>
      </c>
      <c r="L433">
        <f>DQ433 - IF(AT433&gt;1, K433*DK433*100.0/(AV433), 0)</f>
        <v>0</v>
      </c>
      <c r="M433">
        <f>((S433-I433/2)*L433-K433)/(S433+I433/2)</f>
        <v>0</v>
      </c>
      <c r="N433">
        <f>M433*(DX433+DY433)/1000.0</f>
        <v>0</v>
      </c>
      <c r="O433">
        <f>(DQ433 - IF(AT433&gt;1, K433*DK433*100.0/(AV433), 0))*(DX433+DY433)/1000.0</f>
        <v>0</v>
      </c>
      <c r="P433">
        <f>2.0/((1/R433-1/Q433)+SIGN(R433)*SQRT((1/R433-1/Q433)*(1/R433-1/Q433) + 4*DL433/((DL433+1)*(DL433+1))*(2*1/R433*1/Q433-1/Q433*1/Q433)))</f>
        <v>0</v>
      </c>
      <c r="Q433">
        <f>IF(LEFT(DM433,1)&lt;&gt;"0",IF(LEFT(DM433,1)="1",3.0,DN433),$D$5+$E$5*(EE433*DX433/($K$5*1000))+$F$5*(EE433*DX433/($K$5*1000))*MAX(MIN(DK433,$J$5),$I$5)*MAX(MIN(DK433,$J$5),$I$5)+$G$5*MAX(MIN(DK433,$J$5),$I$5)*(EE433*DX433/($K$5*1000))+$H$5*(EE433*DX433/($K$5*1000))*(EE433*DX433/($K$5*1000)))</f>
        <v>0</v>
      </c>
      <c r="R433">
        <f>I433*(1000-(1000*0.61365*exp(17.502*V433/(240.97+V433))/(DX433+DY433)+DS433)/2)/(1000*0.61365*exp(17.502*V433/(240.97+V433))/(DX433+DY433)-DS433)</f>
        <v>0</v>
      </c>
      <c r="S433">
        <f>1/((DL433+1)/(P433/1.6)+1/(Q433/1.37)) + DL433/((DL433+1)/(P433/1.6) + DL433/(Q433/1.37))</f>
        <v>0</v>
      </c>
      <c r="T433">
        <f>(DG433*DJ433)</f>
        <v>0</v>
      </c>
      <c r="U433">
        <f>(DZ433+(T433+2*0.95*5.67E-8*(((DZ433+$B$9)+273)^4-(DZ433+273)^4)-44100*I433)/(1.84*29.3*Q433+8*0.95*5.67E-8*(DZ433+273)^3))</f>
        <v>0</v>
      </c>
      <c r="V433">
        <f>($C$9*EA433+$D$9*EB433+$E$9*U433)</f>
        <v>0</v>
      </c>
      <c r="W433">
        <f>0.61365*exp(17.502*V433/(240.97+V433))</f>
        <v>0</v>
      </c>
      <c r="X433">
        <f>(Y433/Z433*100)</f>
        <v>0</v>
      </c>
      <c r="Y433">
        <f>DS433*(DX433+DY433)/1000</f>
        <v>0</v>
      </c>
      <c r="Z433">
        <f>0.61365*exp(17.502*DZ433/(240.97+DZ433))</f>
        <v>0</v>
      </c>
      <c r="AA433">
        <f>(W433-DS433*(DX433+DY433)/1000)</f>
        <v>0</v>
      </c>
      <c r="AB433">
        <f>(-I433*44100)</f>
        <v>0</v>
      </c>
      <c r="AC433">
        <f>2*29.3*Q433*0.92*(DZ433-V433)</f>
        <v>0</v>
      </c>
      <c r="AD433">
        <f>2*0.95*5.67E-8*(((DZ433+$B$9)+273)^4-(V433+273)^4)</f>
        <v>0</v>
      </c>
      <c r="AE433">
        <f>T433+AD433+AB433+AC433</f>
        <v>0</v>
      </c>
      <c r="AF433">
        <f>DW433*AT433*(DR433-DQ433*(1000-AT433*DT433)/(1000-AT433*DS433))/(100*DK433)</f>
        <v>0</v>
      </c>
      <c r="AG433">
        <f>1000*DW433*AT433*(DS433-DT433)/(100*DK433*(1000-AT433*DS433))</f>
        <v>0</v>
      </c>
      <c r="AH433">
        <f>(AI433 - AJ433 - DX433*1E3/(8.314*(DZ433+273.15)) * AL433/DW433 * AK433) * DW433/(100*DK433) * (1000 - DT433)/1000</f>
        <v>0</v>
      </c>
      <c r="AI433">
        <v>499.8458867666145</v>
      </c>
      <c r="AJ433">
        <v>461.3638727272728</v>
      </c>
      <c r="AK433">
        <v>3.201489868858285</v>
      </c>
      <c r="AL433">
        <v>65.08277901455868</v>
      </c>
      <c r="AM433">
        <f>(AO433 - AN433 + DX433*1E3/(8.314*(DZ433+273.15)) * AQ433/DW433 * AP433) * DW433/(100*DK433) * 1000/(1000 - AO433)</f>
        <v>0</v>
      </c>
      <c r="AN433">
        <v>18.38886144</v>
      </c>
      <c r="AO433">
        <v>22.16075272727273</v>
      </c>
      <c r="AP433">
        <v>0.0002742082044934345</v>
      </c>
      <c r="AQ433">
        <v>105.27</v>
      </c>
      <c r="AR433">
        <v>1</v>
      </c>
      <c r="AS433">
        <v>0</v>
      </c>
      <c r="AT433">
        <f>IF(AR433*$H$15&gt;=AV433,1.0,(AV433/(AV433-AR433*$H$15)))</f>
        <v>0</v>
      </c>
      <c r="AU433">
        <f>(AT433-1)*100</f>
        <v>0</v>
      </c>
      <c r="AV433">
        <f>MAX(0,($B$15+$C$15*EE433)/(1+$D$15*EE433)*DX433/(DZ433+273)*$E$15)</f>
        <v>0</v>
      </c>
      <c r="AW433" t="s">
        <v>437</v>
      </c>
      <c r="AX433" t="s">
        <v>437</v>
      </c>
      <c r="AY433">
        <v>0</v>
      </c>
      <c r="AZ433">
        <v>0</v>
      </c>
      <c r="BA433">
        <f>1-AY433/AZ433</f>
        <v>0</v>
      </c>
      <c r="BB433">
        <v>0</v>
      </c>
      <c r="BC433" t="s">
        <v>437</v>
      </c>
      <c r="BD433" t="s">
        <v>437</v>
      </c>
      <c r="BE433">
        <v>0</v>
      </c>
      <c r="BF433">
        <v>0</v>
      </c>
      <c r="BG433">
        <f>1-BE433/BF433</f>
        <v>0</v>
      </c>
      <c r="BH433">
        <v>0.5</v>
      </c>
      <c r="BI433">
        <f>DH433</f>
        <v>0</v>
      </c>
      <c r="BJ433">
        <f>K433</f>
        <v>0</v>
      </c>
      <c r="BK433">
        <f>BG433*BH433*BI433</f>
        <v>0</v>
      </c>
      <c r="BL433">
        <f>(BJ433-BB433)/BI433</f>
        <v>0</v>
      </c>
      <c r="BM433">
        <f>(AZ433-BF433)/BF433</f>
        <v>0</v>
      </c>
      <c r="BN433">
        <f>AY433/(BA433+AY433/BF433)</f>
        <v>0</v>
      </c>
      <c r="BO433" t="s">
        <v>437</v>
      </c>
      <c r="BP433">
        <v>0</v>
      </c>
      <c r="BQ433">
        <f>IF(BP433&lt;&gt;0, BP433, BN433)</f>
        <v>0</v>
      </c>
      <c r="BR433">
        <f>1-BQ433/BF433</f>
        <v>0</v>
      </c>
      <c r="BS433">
        <f>(BF433-BE433)/(BF433-BQ433)</f>
        <v>0</v>
      </c>
      <c r="BT433">
        <f>(AZ433-BF433)/(AZ433-BQ433)</f>
        <v>0</v>
      </c>
      <c r="BU433">
        <f>(BF433-BE433)/(BF433-AY433)</f>
        <v>0</v>
      </c>
      <c r="BV433">
        <f>(AZ433-BF433)/(AZ433-AY433)</f>
        <v>0</v>
      </c>
      <c r="BW433">
        <f>(BS433*BQ433/BE433)</f>
        <v>0</v>
      </c>
      <c r="BX433">
        <f>(1-BW433)</f>
        <v>0</v>
      </c>
      <c r="DG433">
        <f>$B$13*EF433+$C$13*EG433+$F$13*ER433*(1-EU433)</f>
        <v>0</v>
      </c>
      <c r="DH433">
        <f>DG433*DI433</f>
        <v>0</v>
      </c>
      <c r="DI433">
        <f>($B$13*$D$11+$C$13*$D$11+$F$13*((FE433+EW433)/MAX(FE433+EW433+FF433, 0.1)*$I$11+FF433/MAX(FE433+EW433+FF433, 0.1)*$J$11))/($B$13+$C$13+$F$13)</f>
        <v>0</v>
      </c>
      <c r="DJ433">
        <f>($B$13*$K$11+$C$13*$K$11+$F$13*((FE433+EW433)/MAX(FE433+EW433+FF433, 0.1)*$P$11+FF433/MAX(FE433+EW433+FF433, 0.1)*$Q$11))/($B$13+$C$13+$F$13)</f>
        <v>0</v>
      </c>
      <c r="DK433">
        <v>4.16</v>
      </c>
      <c r="DL433">
        <v>0.5</v>
      </c>
      <c r="DM433" t="s">
        <v>438</v>
      </c>
      <c r="DN433">
        <v>2</v>
      </c>
      <c r="DO433" t="b">
        <v>1</v>
      </c>
      <c r="DP433">
        <v>1759085896.814285</v>
      </c>
      <c r="DQ433">
        <v>429.4803214285715</v>
      </c>
      <c r="DR433">
        <v>474.9920357142856</v>
      </c>
      <c r="DS433">
        <v>22.13804642857143</v>
      </c>
      <c r="DT433">
        <v>18.38923214285714</v>
      </c>
      <c r="DU433">
        <v>430.3706428571428</v>
      </c>
      <c r="DV433">
        <v>21.84310357142857</v>
      </c>
      <c r="DW433">
        <v>500.0041785714286</v>
      </c>
      <c r="DX433">
        <v>90.76620714285714</v>
      </c>
      <c r="DY433">
        <v>0.0663036642857143</v>
      </c>
      <c r="DZ433">
        <v>29.09052142857143</v>
      </c>
      <c r="EA433">
        <v>30.02882142857143</v>
      </c>
      <c r="EB433">
        <v>999.9000000000002</v>
      </c>
      <c r="EC433">
        <v>0</v>
      </c>
      <c r="ED433">
        <v>0</v>
      </c>
      <c r="EE433">
        <v>9989.193571428574</v>
      </c>
      <c r="EF433">
        <v>0</v>
      </c>
      <c r="EG433">
        <v>11.6571</v>
      </c>
      <c r="EH433">
        <v>-45.51164285714286</v>
      </c>
      <c r="EI433">
        <v>439.20375</v>
      </c>
      <c r="EJ433">
        <v>483.8904642857142</v>
      </c>
      <c r="EK433">
        <v>3.748811428571428</v>
      </c>
      <c r="EL433">
        <v>474.9920357142856</v>
      </c>
      <c r="EM433">
        <v>18.38923214285714</v>
      </c>
      <c r="EN433">
        <v>2.009385357142857</v>
      </c>
      <c r="EO433">
        <v>1.669121071428571</v>
      </c>
      <c r="EP433">
        <v>17.5185</v>
      </c>
      <c r="EQ433">
        <v>14.61218928571428</v>
      </c>
      <c r="ER433">
        <v>1999.997857142857</v>
      </c>
      <c r="ES433">
        <v>0.9799977857142854</v>
      </c>
      <c r="ET433">
        <v>0.02000212142857143</v>
      </c>
      <c r="EU433">
        <v>0</v>
      </c>
      <c r="EV433">
        <v>761.3138214285715</v>
      </c>
      <c r="EW433">
        <v>5.00078</v>
      </c>
      <c r="EX433">
        <v>14619.78214285714</v>
      </c>
      <c r="EY433">
        <v>16379.6</v>
      </c>
      <c r="EZ433">
        <v>38.83892857142856</v>
      </c>
      <c r="FA433">
        <v>39.57549999999999</v>
      </c>
      <c r="FB433">
        <v>38.88364285714285</v>
      </c>
      <c r="FC433">
        <v>39.339</v>
      </c>
      <c r="FD433">
        <v>39.82560714285713</v>
      </c>
      <c r="FE433">
        <v>1955.090714285714</v>
      </c>
      <c r="FF433">
        <v>39.9</v>
      </c>
      <c r="FG433">
        <v>0</v>
      </c>
      <c r="FH433">
        <v>1759085897</v>
      </c>
      <c r="FI433">
        <v>0</v>
      </c>
      <c r="FJ433">
        <v>761.3741923076923</v>
      </c>
      <c r="FK433">
        <v>8.515863246117579</v>
      </c>
      <c r="FL433">
        <v>172.2427348459252</v>
      </c>
      <c r="FM433">
        <v>14620.78846153846</v>
      </c>
      <c r="FN433">
        <v>15</v>
      </c>
      <c r="FO433">
        <v>0</v>
      </c>
      <c r="FP433" t="s">
        <v>439</v>
      </c>
      <c r="FQ433">
        <v>1746989605.5</v>
      </c>
      <c r="FR433">
        <v>1746989593.5</v>
      </c>
      <c r="FS433">
        <v>0</v>
      </c>
      <c r="FT433">
        <v>-0.274</v>
      </c>
      <c r="FU433">
        <v>-0.002</v>
      </c>
      <c r="FV433">
        <v>2.549</v>
      </c>
      <c r="FW433">
        <v>0.129</v>
      </c>
      <c r="FX433">
        <v>420</v>
      </c>
      <c r="FY433">
        <v>17</v>
      </c>
      <c r="FZ433">
        <v>0.02</v>
      </c>
      <c r="GA433">
        <v>0.04</v>
      </c>
      <c r="GB433">
        <v>-43.5517125</v>
      </c>
      <c r="GC433">
        <v>-40.67672082551581</v>
      </c>
      <c r="GD433">
        <v>4.082650630851695</v>
      </c>
      <c r="GE433">
        <v>0</v>
      </c>
      <c r="GF433">
        <v>760.8468823529411</v>
      </c>
      <c r="GG433">
        <v>10.07309396431124</v>
      </c>
      <c r="GH433">
        <v>1.029885166777053</v>
      </c>
      <c r="GI433">
        <v>0</v>
      </c>
      <c r="GJ433">
        <v>3.74865275</v>
      </c>
      <c r="GK433">
        <v>0.09520041275796715</v>
      </c>
      <c r="GL433">
        <v>0.02198061782429013</v>
      </c>
      <c r="GM433">
        <v>1</v>
      </c>
      <c r="GN433">
        <v>1</v>
      </c>
      <c r="GO433">
        <v>3</v>
      </c>
      <c r="GP433" t="s">
        <v>455</v>
      </c>
      <c r="GQ433">
        <v>3.10151</v>
      </c>
      <c r="GR433">
        <v>2.72428</v>
      </c>
      <c r="GS433">
        <v>0.0935383</v>
      </c>
      <c r="GT433">
        <v>0.10065</v>
      </c>
      <c r="GU433">
        <v>0.102265</v>
      </c>
      <c r="GV433">
        <v>0.09084689999999999</v>
      </c>
      <c r="GW433">
        <v>23694.9</v>
      </c>
      <c r="GX433">
        <v>21364.6</v>
      </c>
      <c r="GY433">
        <v>26703</v>
      </c>
      <c r="GZ433">
        <v>23976.7</v>
      </c>
      <c r="HA433">
        <v>38356</v>
      </c>
      <c r="HB433">
        <v>32229.8</v>
      </c>
      <c r="HC433">
        <v>46627.6</v>
      </c>
      <c r="HD433">
        <v>37936.7</v>
      </c>
      <c r="HE433">
        <v>1.87255</v>
      </c>
      <c r="HF433">
        <v>1.86785</v>
      </c>
      <c r="HG433">
        <v>0.140414</v>
      </c>
      <c r="HH433">
        <v>0</v>
      </c>
      <c r="HI433">
        <v>27.7379</v>
      </c>
      <c r="HJ433">
        <v>999.9</v>
      </c>
      <c r="HK433">
        <v>43.5</v>
      </c>
      <c r="HL433">
        <v>31.6</v>
      </c>
      <c r="HM433">
        <v>22.3726</v>
      </c>
      <c r="HN433">
        <v>61.2248</v>
      </c>
      <c r="HO433">
        <v>22.2756</v>
      </c>
      <c r="HP433">
        <v>1</v>
      </c>
      <c r="HQ433">
        <v>0.0975813</v>
      </c>
      <c r="HR433">
        <v>-0.279496</v>
      </c>
      <c r="HS433">
        <v>20.281</v>
      </c>
      <c r="HT433">
        <v>5.21145</v>
      </c>
      <c r="HU433">
        <v>11.98</v>
      </c>
      <c r="HV433">
        <v>4.963</v>
      </c>
      <c r="HW433">
        <v>3.27448</v>
      </c>
      <c r="HX433">
        <v>9999</v>
      </c>
      <c r="HY433">
        <v>9999</v>
      </c>
      <c r="HZ433">
        <v>9999</v>
      </c>
      <c r="IA433">
        <v>34.6</v>
      </c>
      <c r="IB433">
        <v>1.86396</v>
      </c>
      <c r="IC433">
        <v>1.86011</v>
      </c>
      <c r="ID433">
        <v>1.85838</v>
      </c>
      <c r="IE433">
        <v>1.85975</v>
      </c>
      <c r="IF433">
        <v>1.85989</v>
      </c>
      <c r="IG433">
        <v>1.85837</v>
      </c>
      <c r="IH433">
        <v>1.85745</v>
      </c>
      <c r="II433">
        <v>1.85242</v>
      </c>
      <c r="IJ433">
        <v>0</v>
      </c>
      <c r="IK433">
        <v>0</v>
      </c>
      <c r="IL433">
        <v>0</v>
      </c>
      <c r="IM433">
        <v>0</v>
      </c>
      <c r="IN433" t="s">
        <v>441</v>
      </c>
      <c r="IO433" t="s">
        <v>442</v>
      </c>
      <c r="IP433" t="s">
        <v>443</v>
      </c>
      <c r="IQ433" t="s">
        <v>443</v>
      </c>
      <c r="IR433" t="s">
        <v>443</v>
      </c>
      <c r="IS433" t="s">
        <v>443</v>
      </c>
      <c r="IT433">
        <v>0</v>
      </c>
      <c r="IU433">
        <v>100</v>
      </c>
      <c r="IV433">
        <v>100</v>
      </c>
      <c r="IW433">
        <v>-0.881</v>
      </c>
      <c r="IX433">
        <v>0.2955</v>
      </c>
      <c r="IY433">
        <v>-0.819046093373875</v>
      </c>
      <c r="IZ433">
        <v>-0.0008311593448893811</v>
      </c>
      <c r="JA433">
        <v>1.768286430498992E-06</v>
      </c>
      <c r="JB433">
        <v>-5.176383660599935E-10</v>
      </c>
      <c r="JC433">
        <v>0.01793090377665582</v>
      </c>
      <c r="JD433">
        <v>0.002652576625932546</v>
      </c>
      <c r="JE433">
        <v>0.0004569377311329863</v>
      </c>
      <c r="JF433">
        <v>1.003524486243527E-07</v>
      </c>
      <c r="JG433">
        <v>2</v>
      </c>
      <c r="JH433">
        <v>1975</v>
      </c>
      <c r="JI433">
        <v>1</v>
      </c>
      <c r="JJ433">
        <v>26</v>
      </c>
      <c r="JK433">
        <v>201605</v>
      </c>
      <c r="JL433">
        <v>201605.2</v>
      </c>
      <c r="JM433">
        <v>1.3147</v>
      </c>
      <c r="JN433">
        <v>2.63672</v>
      </c>
      <c r="JO433">
        <v>1.49658</v>
      </c>
      <c r="JP433">
        <v>2.34497</v>
      </c>
      <c r="JQ433">
        <v>1.54907</v>
      </c>
      <c r="JR433">
        <v>2.46704</v>
      </c>
      <c r="JS433">
        <v>36.1285</v>
      </c>
      <c r="JT433">
        <v>24.1838</v>
      </c>
      <c r="JU433">
        <v>18</v>
      </c>
      <c r="JV433">
        <v>482.237</v>
      </c>
      <c r="JW433">
        <v>494.116</v>
      </c>
      <c r="JX433">
        <v>27.9798</v>
      </c>
      <c r="JY433">
        <v>28.567</v>
      </c>
      <c r="JZ433">
        <v>29.9997</v>
      </c>
      <c r="KA433">
        <v>28.8392</v>
      </c>
      <c r="KB433">
        <v>28.8492</v>
      </c>
      <c r="KC433">
        <v>26.5556</v>
      </c>
      <c r="KD433">
        <v>19.0285</v>
      </c>
      <c r="KE433">
        <v>74.5851</v>
      </c>
      <c r="KF433">
        <v>27.9853</v>
      </c>
      <c r="KG433">
        <v>527.448</v>
      </c>
      <c r="KH433">
        <v>18.4307</v>
      </c>
      <c r="KI433">
        <v>101.949</v>
      </c>
      <c r="KJ433">
        <v>91.4863</v>
      </c>
    </row>
    <row r="434" spans="1:296">
      <c r="A434">
        <v>416</v>
      </c>
      <c r="B434">
        <v>1759085909.6</v>
      </c>
      <c r="C434">
        <v>12826.5</v>
      </c>
      <c r="D434" t="s">
        <v>1279</v>
      </c>
      <c r="E434" t="s">
        <v>1280</v>
      </c>
      <c r="F434">
        <v>5</v>
      </c>
      <c r="G434" t="s">
        <v>1218</v>
      </c>
      <c r="H434">
        <v>1759085902.1</v>
      </c>
      <c r="I434">
        <f>(J434)/1000</f>
        <v>0</v>
      </c>
      <c r="J434">
        <f>IF(DO434, AM434, AG434)</f>
        <v>0</v>
      </c>
      <c r="K434">
        <f>IF(DO434, AH434, AF434)</f>
        <v>0</v>
      </c>
      <c r="L434">
        <f>DQ434 - IF(AT434&gt;1, K434*DK434*100.0/(AV434), 0)</f>
        <v>0</v>
      </c>
      <c r="M434">
        <f>((S434-I434/2)*L434-K434)/(S434+I434/2)</f>
        <v>0</v>
      </c>
      <c r="N434">
        <f>M434*(DX434+DY434)/1000.0</f>
        <v>0</v>
      </c>
      <c r="O434">
        <f>(DQ434 - IF(AT434&gt;1, K434*DK434*100.0/(AV434), 0))*(DX434+DY434)/1000.0</f>
        <v>0</v>
      </c>
      <c r="P434">
        <f>2.0/((1/R434-1/Q434)+SIGN(R434)*SQRT((1/R434-1/Q434)*(1/R434-1/Q434) + 4*DL434/((DL434+1)*(DL434+1))*(2*1/R434*1/Q434-1/Q434*1/Q434)))</f>
        <v>0</v>
      </c>
      <c r="Q434">
        <f>IF(LEFT(DM434,1)&lt;&gt;"0",IF(LEFT(DM434,1)="1",3.0,DN434),$D$5+$E$5*(EE434*DX434/($K$5*1000))+$F$5*(EE434*DX434/($K$5*1000))*MAX(MIN(DK434,$J$5),$I$5)*MAX(MIN(DK434,$J$5),$I$5)+$G$5*MAX(MIN(DK434,$J$5),$I$5)*(EE434*DX434/($K$5*1000))+$H$5*(EE434*DX434/($K$5*1000))*(EE434*DX434/($K$5*1000)))</f>
        <v>0</v>
      </c>
      <c r="R434">
        <f>I434*(1000-(1000*0.61365*exp(17.502*V434/(240.97+V434))/(DX434+DY434)+DS434)/2)/(1000*0.61365*exp(17.502*V434/(240.97+V434))/(DX434+DY434)-DS434)</f>
        <v>0</v>
      </c>
      <c r="S434">
        <f>1/((DL434+1)/(P434/1.6)+1/(Q434/1.37)) + DL434/((DL434+1)/(P434/1.6) + DL434/(Q434/1.37))</f>
        <v>0</v>
      </c>
      <c r="T434">
        <f>(DG434*DJ434)</f>
        <v>0</v>
      </c>
      <c r="U434">
        <f>(DZ434+(T434+2*0.95*5.67E-8*(((DZ434+$B$9)+273)^4-(DZ434+273)^4)-44100*I434)/(1.84*29.3*Q434+8*0.95*5.67E-8*(DZ434+273)^3))</f>
        <v>0</v>
      </c>
      <c r="V434">
        <f>($C$9*EA434+$D$9*EB434+$E$9*U434)</f>
        <v>0</v>
      </c>
      <c r="W434">
        <f>0.61365*exp(17.502*V434/(240.97+V434))</f>
        <v>0</v>
      </c>
      <c r="X434">
        <f>(Y434/Z434*100)</f>
        <v>0</v>
      </c>
      <c r="Y434">
        <f>DS434*(DX434+DY434)/1000</f>
        <v>0</v>
      </c>
      <c r="Z434">
        <f>0.61365*exp(17.502*DZ434/(240.97+DZ434))</f>
        <v>0</v>
      </c>
      <c r="AA434">
        <f>(W434-DS434*(DX434+DY434)/1000)</f>
        <v>0</v>
      </c>
      <c r="AB434">
        <f>(-I434*44100)</f>
        <v>0</v>
      </c>
      <c r="AC434">
        <f>2*29.3*Q434*0.92*(DZ434-V434)</f>
        <v>0</v>
      </c>
      <c r="AD434">
        <f>2*0.95*5.67E-8*(((DZ434+$B$9)+273)^4-(V434+273)^4)</f>
        <v>0</v>
      </c>
      <c r="AE434">
        <f>T434+AD434+AB434+AC434</f>
        <v>0</v>
      </c>
      <c r="AF434">
        <f>DW434*AT434*(DR434-DQ434*(1000-AT434*DT434)/(1000-AT434*DS434))/(100*DK434)</f>
        <v>0</v>
      </c>
      <c r="AG434">
        <f>1000*DW434*AT434*(DS434-DT434)/(100*DK434*(1000-AT434*DS434))</f>
        <v>0</v>
      </c>
      <c r="AH434">
        <f>(AI434 - AJ434 - DX434*1E3/(8.314*(DZ434+273.15)) * AL434/DW434 * AK434) * DW434/(100*DK434) * (1000 - DT434)/1000</f>
        <v>0</v>
      </c>
      <c r="AI434">
        <v>517.1782970713826</v>
      </c>
      <c r="AJ434">
        <v>477.9211090909092</v>
      </c>
      <c r="AK434">
        <v>3.32114466839757</v>
      </c>
      <c r="AL434">
        <v>65.08277901455868</v>
      </c>
      <c r="AM434">
        <f>(AO434 - AN434 + DX434*1E3/(8.314*(DZ434+273.15)) * AQ434/DW434 * AP434) * DW434/(100*DK434) * 1000/(1000 - AO434)</f>
        <v>0</v>
      </c>
      <c r="AN434">
        <v>18.38896021333333</v>
      </c>
      <c r="AO434">
        <v>22.16471818181818</v>
      </c>
      <c r="AP434">
        <v>7.302220360291114E-05</v>
      </c>
      <c r="AQ434">
        <v>105.27</v>
      </c>
      <c r="AR434">
        <v>0</v>
      </c>
      <c r="AS434">
        <v>0</v>
      </c>
      <c r="AT434">
        <f>IF(AR434*$H$15&gt;=AV434,1.0,(AV434/(AV434-AR434*$H$15)))</f>
        <v>0</v>
      </c>
      <c r="AU434">
        <f>(AT434-1)*100</f>
        <v>0</v>
      </c>
      <c r="AV434">
        <f>MAX(0,($B$15+$C$15*EE434)/(1+$D$15*EE434)*DX434/(DZ434+273)*$E$15)</f>
        <v>0</v>
      </c>
      <c r="AW434" t="s">
        <v>437</v>
      </c>
      <c r="AX434" t="s">
        <v>437</v>
      </c>
      <c r="AY434">
        <v>0</v>
      </c>
      <c r="AZ434">
        <v>0</v>
      </c>
      <c r="BA434">
        <f>1-AY434/AZ434</f>
        <v>0</v>
      </c>
      <c r="BB434">
        <v>0</v>
      </c>
      <c r="BC434" t="s">
        <v>437</v>
      </c>
      <c r="BD434" t="s">
        <v>437</v>
      </c>
      <c r="BE434">
        <v>0</v>
      </c>
      <c r="BF434">
        <v>0</v>
      </c>
      <c r="BG434">
        <f>1-BE434/BF434</f>
        <v>0</v>
      </c>
      <c r="BH434">
        <v>0.5</v>
      </c>
      <c r="BI434">
        <f>DH434</f>
        <v>0</v>
      </c>
      <c r="BJ434">
        <f>K434</f>
        <v>0</v>
      </c>
      <c r="BK434">
        <f>BG434*BH434*BI434</f>
        <v>0</v>
      </c>
      <c r="BL434">
        <f>(BJ434-BB434)/BI434</f>
        <v>0</v>
      </c>
      <c r="BM434">
        <f>(AZ434-BF434)/BF434</f>
        <v>0</v>
      </c>
      <c r="BN434">
        <f>AY434/(BA434+AY434/BF434)</f>
        <v>0</v>
      </c>
      <c r="BO434" t="s">
        <v>437</v>
      </c>
      <c r="BP434">
        <v>0</v>
      </c>
      <c r="BQ434">
        <f>IF(BP434&lt;&gt;0, BP434, BN434)</f>
        <v>0</v>
      </c>
      <c r="BR434">
        <f>1-BQ434/BF434</f>
        <v>0</v>
      </c>
      <c r="BS434">
        <f>(BF434-BE434)/(BF434-BQ434)</f>
        <v>0</v>
      </c>
      <c r="BT434">
        <f>(AZ434-BF434)/(AZ434-BQ434)</f>
        <v>0</v>
      </c>
      <c r="BU434">
        <f>(BF434-BE434)/(BF434-AY434)</f>
        <v>0</v>
      </c>
      <c r="BV434">
        <f>(AZ434-BF434)/(AZ434-AY434)</f>
        <v>0</v>
      </c>
      <c r="BW434">
        <f>(BS434*BQ434/BE434)</f>
        <v>0</v>
      </c>
      <c r="BX434">
        <f>(1-BW434)</f>
        <v>0</v>
      </c>
      <c r="DG434">
        <f>$B$13*EF434+$C$13*EG434+$F$13*ER434*(1-EU434)</f>
        <v>0</v>
      </c>
      <c r="DH434">
        <f>DG434*DI434</f>
        <v>0</v>
      </c>
      <c r="DI434">
        <f>($B$13*$D$11+$C$13*$D$11+$F$13*((FE434+EW434)/MAX(FE434+EW434+FF434, 0.1)*$I$11+FF434/MAX(FE434+EW434+FF434, 0.1)*$J$11))/($B$13+$C$13+$F$13)</f>
        <v>0</v>
      </c>
      <c r="DJ434">
        <f>($B$13*$K$11+$C$13*$K$11+$F$13*((FE434+EW434)/MAX(FE434+EW434+FF434, 0.1)*$P$11+FF434/MAX(FE434+EW434+FF434, 0.1)*$Q$11))/($B$13+$C$13+$F$13)</f>
        <v>0</v>
      </c>
      <c r="DK434">
        <v>4.16</v>
      </c>
      <c r="DL434">
        <v>0.5</v>
      </c>
      <c r="DM434" t="s">
        <v>438</v>
      </c>
      <c r="DN434">
        <v>2</v>
      </c>
      <c r="DO434" t="b">
        <v>1</v>
      </c>
      <c r="DP434">
        <v>1759085902.1</v>
      </c>
      <c r="DQ434">
        <v>445.133925925926</v>
      </c>
      <c r="DR434">
        <v>492.7058518518519</v>
      </c>
      <c r="DS434">
        <v>22.15545925925926</v>
      </c>
      <c r="DT434">
        <v>18.38928148148148</v>
      </c>
      <c r="DU434">
        <v>446.0177037037037</v>
      </c>
      <c r="DV434">
        <v>21.86012962962963</v>
      </c>
      <c r="DW434">
        <v>499.989</v>
      </c>
      <c r="DX434">
        <v>90.76629629629632</v>
      </c>
      <c r="DY434">
        <v>0.06634750370370371</v>
      </c>
      <c r="DZ434">
        <v>29.08771481481482</v>
      </c>
      <c r="EA434">
        <v>30.03072592592593</v>
      </c>
      <c r="EB434">
        <v>999.9000000000001</v>
      </c>
      <c r="EC434">
        <v>0</v>
      </c>
      <c r="ED434">
        <v>0</v>
      </c>
      <c r="EE434">
        <v>9985.466666666665</v>
      </c>
      <c r="EF434">
        <v>0</v>
      </c>
      <c r="EG434">
        <v>11.6571</v>
      </c>
      <c r="EH434">
        <v>-47.57172222222222</v>
      </c>
      <c r="EI434">
        <v>455.2195925925926</v>
      </c>
      <c r="EJ434">
        <v>501.935962962963</v>
      </c>
      <c r="EK434">
        <v>3.766171111111111</v>
      </c>
      <c r="EL434">
        <v>492.7058518518519</v>
      </c>
      <c r="EM434">
        <v>18.38928148148148</v>
      </c>
      <c r="EN434">
        <v>2.010967777777778</v>
      </c>
      <c r="EO434">
        <v>1.669127037037037</v>
      </c>
      <c r="EP434">
        <v>17.53096666666667</v>
      </c>
      <c r="EQ434">
        <v>14.61224444444445</v>
      </c>
      <c r="ER434">
        <v>2000.004074074074</v>
      </c>
      <c r="ES434">
        <v>0.9799978888888886</v>
      </c>
      <c r="ET434">
        <v>0.02000201481481481</v>
      </c>
      <c r="EU434">
        <v>0</v>
      </c>
      <c r="EV434">
        <v>762.1422222222222</v>
      </c>
      <c r="EW434">
        <v>5.00078</v>
      </c>
      <c r="EX434">
        <v>14634.52592592593</v>
      </c>
      <c r="EY434">
        <v>16379.65185185185</v>
      </c>
      <c r="EZ434">
        <v>38.85385185185186</v>
      </c>
      <c r="FA434">
        <v>39.57133333333333</v>
      </c>
      <c r="FB434">
        <v>38.86074074074074</v>
      </c>
      <c r="FC434">
        <v>39.34007407407407</v>
      </c>
      <c r="FD434">
        <v>39.80981481481481</v>
      </c>
      <c r="FE434">
        <v>1955.098888888889</v>
      </c>
      <c r="FF434">
        <v>39.9</v>
      </c>
      <c r="FG434">
        <v>0</v>
      </c>
      <c r="FH434">
        <v>1759085901.8</v>
      </c>
      <c r="FI434">
        <v>0</v>
      </c>
      <c r="FJ434">
        <v>762.1083846153846</v>
      </c>
      <c r="FK434">
        <v>9.197743594880061</v>
      </c>
      <c r="FL434">
        <v>159.0495727813312</v>
      </c>
      <c r="FM434">
        <v>14634.19230769231</v>
      </c>
      <c r="FN434">
        <v>15</v>
      </c>
      <c r="FO434">
        <v>0</v>
      </c>
      <c r="FP434" t="s">
        <v>439</v>
      </c>
      <c r="FQ434">
        <v>1746989605.5</v>
      </c>
      <c r="FR434">
        <v>1746989593.5</v>
      </c>
      <c r="FS434">
        <v>0</v>
      </c>
      <c r="FT434">
        <v>-0.274</v>
      </c>
      <c r="FU434">
        <v>-0.002</v>
      </c>
      <c r="FV434">
        <v>2.549</v>
      </c>
      <c r="FW434">
        <v>0.129</v>
      </c>
      <c r="FX434">
        <v>420</v>
      </c>
      <c r="FY434">
        <v>17</v>
      </c>
      <c r="FZ434">
        <v>0.02</v>
      </c>
      <c r="GA434">
        <v>0.04</v>
      </c>
      <c r="GB434">
        <v>-46.35670750000001</v>
      </c>
      <c r="GC434">
        <v>-22.86886716697933</v>
      </c>
      <c r="GD434">
        <v>2.304268477238222</v>
      </c>
      <c r="GE434">
        <v>0</v>
      </c>
      <c r="GF434">
        <v>761.6535294117648</v>
      </c>
      <c r="GG434">
        <v>9.238441563308722</v>
      </c>
      <c r="GH434">
        <v>0.9428664129474394</v>
      </c>
      <c r="GI434">
        <v>0</v>
      </c>
      <c r="GJ434">
        <v>3.755719999999999</v>
      </c>
      <c r="GK434">
        <v>0.195828742964346</v>
      </c>
      <c r="GL434">
        <v>0.01986541227863142</v>
      </c>
      <c r="GM434">
        <v>0</v>
      </c>
      <c r="GN434">
        <v>0</v>
      </c>
      <c r="GO434">
        <v>3</v>
      </c>
      <c r="GP434" t="s">
        <v>458</v>
      </c>
      <c r="GQ434">
        <v>3.10174</v>
      </c>
      <c r="GR434">
        <v>2.72442</v>
      </c>
      <c r="GS434">
        <v>0.09600930000000001</v>
      </c>
      <c r="GT434">
        <v>0.103113</v>
      </c>
      <c r="GU434">
        <v>0.102279</v>
      </c>
      <c r="GV434">
        <v>0.09085559999999999</v>
      </c>
      <c r="GW434">
        <v>23630.5</v>
      </c>
      <c r="GX434">
        <v>21306.4</v>
      </c>
      <c r="GY434">
        <v>26703.2</v>
      </c>
      <c r="GZ434">
        <v>23977</v>
      </c>
      <c r="HA434">
        <v>38356.2</v>
      </c>
      <c r="HB434">
        <v>32230.2</v>
      </c>
      <c r="HC434">
        <v>46628.1</v>
      </c>
      <c r="HD434">
        <v>37937.3</v>
      </c>
      <c r="HE434">
        <v>1.87315</v>
      </c>
      <c r="HF434">
        <v>1.86782</v>
      </c>
      <c r="HG434">
        <v>0.141256</v>
      </c>
      <c r="HH434">
        <v>0</v>
      </c>
      <c r="HI434">
        <v>27.7422</v>
      </c>
      <c r="HJ434">
        <v>999.9</v>
      </c>
      <c r="HK434">
        <v>43.5</v>
      </c>
      <c r="HL434">
        <v>31.6</v>
      </c>
      <c r="HM434">
        <v>22.3716</v>
      </c>
      <c r="HN434">
        <v>61.0248</v>
      </c>
      <c r="HO434">
        <v>22.1955</v>
      </c>
      <c r="HP434">
        <v>1</v>
      </c>
      <c r="HQ434">
        <v>0.09738819999999999</v>
      </c>
      <c r="HR434">
        <v>-0.321215</v>
      </c>
      <c r="HS434">
        <v>20.2807</v>
      </c>
      <c r="HT434">
        <v>5.211</v>
      </c>
      <c r="HU434">
        <v>11.98</v>
      </c>
      <c r="HV434">
        <v>4.96275</v>
      </c>
      <c r="HW434">
        <v>3.27443</v>
      </c>
      <c r="HX434">
        <v>9999</v>
      </c>
      <c r="HY434">
        <v>9999</v>
      </c>
      <c r="HZ434">
        <v>9999</v>
      </c>
      <c r="IA434">
        <v>34.6</v>
      </c>
      <c r="IB434">
        <v>1.86395</v>
      </c>
      <c r="IC434">
        <v>1.8601</v>
      </c>
      <c r="ID434">
        <v>1.85839</v>
      </c>
      <c r="IE434">
        <v>1.85976</v>
      </c>
      <c r="IF434">
        <v>1.85989</v>
      </c>
      <c r="IG434">
        <v>1.85837</v>
      </c>
      <c r="IH434">
        <v>1.85745</v>
      </c>
      <c r="II434">
        <v>1.85242</v>
      </c>
      <c r="IJ434">
        <v>0</v>
      </c>
      <c r="IK434">
        <v>0</v>
      </c>
      <c r="IL434">
        <v>0</v>
      </c>
      <c r="IM434">
        <v>0</v>
      </c>
      <c r="IN434" t="s">
        <v>441</v>
      </c>
      <c r="IO434" t="s">
        <v>442</v>
      </c>
      <c r="IP434" t="s">
        <v>443</v>
      </c>
      <c r="IQ434" t="s">
        <v>443</v>
      </c>
      <c r="IR434" t="s">
        <v>443</v>
      </c>
      <c r="IS434" t="s">
        <v>443</v>
      </c>
      <c r="IT434">
        <v>0</v>
      </c>
      <c r="IU434">
        <v>100</v>
      </c>
      <c r="IV434">
        <v>100</v>
      </c>
      <c r="IW434">
        <v>-0.873</v>
      </c>
      <c r="IX434">
        <v>0.2956</v>
      </c>
      <c r="IY434">
        <v>-0.819046093373875</v>
      </c>
      <c r="IZ434">
        <v>-0.0008311593448893811</v>
      </c>
      <c r="JA434">
        <v>1.768286430498992E-06</v>
      </c>
      <c r="JB434">
        <v>-5.176383660599935E-10</v>
      </c>
      <c r="JC434">
        <v>0.01793090377665582</v>
      </c>
      <c r="JD434">
        <v>0.002652576625932546</v>
      </c>
      <c r="JE434">
        <v>0.0004569377311329863</v>
      </c>
      <c r="JF434">
        <v>1.003524486243527E-07</v>
      </c>
      <c r="JG434">
        <v>2</v>
      </c>
      <c r="JH434">
        <v>1975</v>
      </c>
      <c r="JI434">
        <v>1</v>
      </c>
      <c r="JJ434">
        <v>26</v>
      </c>
      <c r="JK434">
        <v>201605.1</v>
      </c>
      <c r="JL434">
        <v>201605.3</v>
      </c>
      <c r="JM434">
        <v>1.35254</v>
      </c>
      <c r="JN434">
        <v>2.63062</v>
      </c>
      <c r="JO434">
        <v>1.49658</v>
      </c>
      <c r="JP434">
        <v>2.34497</v>
      </c>
      <c r="JQ434">
        <v>1.54907</v>
      </c>
      <c r="JR434">
        <v>2.43408</v>
      </c>
      <c r="JS434">
        <v>36.105</v>
      </c>
      <c r="JT434">
        <v>24.1751</v>
      </c>
      <c r="JU434">
        <v>18</v>
      </c>
      <c r="JV434">
        <v>482.562</v>
      </c>
      <c r="JW434">
        <v>494.075</v>
      </c>
      <c r="JX434">
        <v>27.9607</v>
      </c>
      <c r="JY434">
        <v>28.5639</v>
      </c>
      <c r="JZ434">
        <v>29.9998</v>
      </c>
      <c r="KA434">
        <v>28.8361</v>
      </c>
      <c r="KB434">
        <v>28.8464</v>
      </c>
      <c r="KC434">
        <v>27.2333</v>
      </c>
      <c r="KD434">
        <v>19.0285</v>
      </c>
      <c r="KE434">
        <v>74.5851</v>
      </c>
      <c r="KF434">
        <v>27.9572</v>
      </c>
      <c r="KG434">
        <v>540.806</v>
      </c>
      <c r="KH434">
        <v>18.4388</v>
      </c>
      <c r="KI434">
        <v>101.95</v>
      </c>
      <c r="KJ434">
        <v>91.4877</v>
      </c>
    </row>
    <row r="435" spans="1:296">
      <c r="A435">
        <v>417</v>
      </c>
      <c r="B435">
        <v>1759085914.6</v>
      </c>
      <c r="C435">
        <v>12831.5</v>
      </c>
      <c r="D435" t="s">
        <v>1281</v>
      </c>
      <c r="E435" t="s">
        <v>1282</v>
      </c>
      <c r="F435">
        <v>5</v>
      </c>
      <c r="G435" t="s">
        <v>1218</v>
      </c>
      <c r="H435">
        <v>1759085906.814285</v>
      </c>
      <c r="I435">
        <f>(J435)/1000</f>
        <v>0</v>
      </c>
      <c r="J435">
        <f>IF(DO435, AM435, AG435)</f>
        <v>0</v>
      </c>
      <c r="K435">
        <f>IF(DO435, AH435, AF435)</f>
        <v>0</v>
      </c>
      <c r="L435">
        <f>DQ435 - IF(AT435&gt;1, K435*DK435*100.0/(AV435), 0)</f>
        <v>0</v>
      </c>
      <c r="M435">
        <f>((S435-I435/2)*L435-K435)/(S435+I435/2)</f>
        <v>0</v>
      </c>
      <c r="N435">
        <f>M435*(DX435+DY435)/1000.0</f>
        <v>0</v>
      </c>
      <c r="O435">
        <f>(DQ435 - IF(AT435&gt;1, K435*DK435*100.0/(AV435), 0))*(DX435+DY435)/1000.0</f>
        <v>0</v>
      </c>
      <c r="P435">
        <f>2.0/((1/R435-1/Q435)+SIGN(R435)*SQRT((1/R435-1/Q435)*(1/R435-1/Q435) + 4*DL435/((DL435+1)*(DL435+1))*(2*1/R435*1/Q435-1/Q435*1/Q435)))</f>
        <v>0</v>
      </c>
      <c r="Q435">
        <f>IF(LEFT(DM435,1)&lt;&gt;"0",IF(LEFT(DM435,1)="1",3.0,DN435),$D$5+$E$5*(EE435*DX435/($K$5*1000))+$F$5*(EE435*DX435/($K$5*1000))*MAX(MIN(DK435,$J$5),$I$5)*MAX(MIN(DK435,$J$5),$I$5)+$G$5*MAX(MIN(DK435,$J$5),$I$5)*(EE435*DX435/($K$5*1000))+$H$5*(EE435*DX435/($K$5*1000))*(EE435*DX435/($K$5*1000)))</f>
        <v>0</v>
      </c>
      <c r="R435">
        <f>I435*(1000-(1000*0.61365*exp(17.502*V435/(240.97+V435))/(DX435+DY435)+DS435)/2)/(1000*0.61365*exp(17.502*V435/(240.97+V435))/(DX435+DY435)-DS435)</f>
        <v>0</v>
      </c>
      <c r="S435">
        <f>1/((DL435+1)/(P435/1.6)+1/(Q435/1.37)) + DL435/((DL435+1)/(P435/1.6) + DL435/(Q435/1.37))</f>
        <v>0</v>
      </c>
      <c r="T435">
        <f>(DG435*DJ435)</f>
        <v>0</v>
      </c>
      <c r="U435">
        <f>(DZ435+(T435+2*0.95*5.67E-8*(((DZ435+$B$9)+273)^4-(DZ435+273)^4)-44100*I435)/(1.84*29.3*Q435+8*0.95*5.67E-8*(DZ435+273)^3))</f>
        <v>0</v>
      </c>
      <c r="V435">
        <f>($C$9*EA435+$D$9*EB435+$E$9*U435)</f>
        <v>0</v>
      </c>
      <c r="W435">
        <f>0.61365*exp(17.502*V435/(240.97+V435))</f>
        <v>0</v>
      </c>
      <c r="X435">
        <f>(Y435/Z435*100)</f>
        <v>0</v>
      </c>
      <c r="Y435">
        <f>DS435*(DX435+DY435)/1000</f>
        <v>0</v>
      </c>
      <c r="Z435">
        <f>0.61365*exp(17.502*DZ435/(240.97+DZ435))</f>
        <v>0</v>
      </c>
      <c r="AA435">
        <f>(W435-DS435*(DX435+DY435)/1000)</f>
        <v>0</v>
      </c>
      <c r="AB435">
        <f>(-I435*44100)</f>
        <v>0</v>
      </c>
      <c r="AC435">
        <f>2*29.3*Q435*0.92*(DZ435-V435)</f>
        <v>0</v>
      </c>
      <c r="AD435">
        <f>2*0.95*5.67E-8*(((DZ435+$B$9)+273)^4-(V435+273)^4)</f>
        <v>0</v>
      </c>
      <c r="AE435">
        <f>T435+AD435+AB435+AC435</f>
        <v>0</v>
      </c>
      <c r="AF435">
        <f>DW435*AT435*(DR435-DQ435*(1000-AT435*DT435)/(1000-AT435*DS435))/(100*DK435)</f>
        <v>0</v>
      </c>
      <c r="AG435">
        <f>1000*DW435*AT435*(DS435-DT435)/(100*DK435*(1000-AT435*DS435))</f>
        <v>0</v>
      </c>
      <c r="AH435">
        <f>(AI435 - AJ435 - DX435*1E3/(8.314*(DZ435+273.15)) * AL435/DW435 * AK435) * DW435/(100*DK435) * (1000 - DT435)/1000</f>
        <v>0</v>
      </c>
      <c r="AI435">
        <v>534.4748353488899</v>
      </c>
      <c r="AJ435">
        <v>494.8099999999998</v>
      </c>
      <c r="AK435">
        <v>3.377674724044638</v>
      </c>
      <c r="AL435">
        <v>65.08277901455868</v>
      </c>
      <c r="AM435">
        <f>(AO435 - AN435 + DX435*1E3/(8.314*(DZ435+273.15)) * AQ435/DW435 * AP435) * DW435/(100*DK435) * 1000/(1000 - AO435)</f>
        <v>0</v>
      </c>
      <c r="AN435">
        <v>18.38666253333333</v>
      </c>
      <c r="AO435">
        <v>22.1636303030303</v>
      </c>
      <c r="AP435">
        <v>-5.411719987345009E-05</v>
      </c>
      <c r="AQ435">
        <v>105.27</v>
      </c>
      <c r="AR435">
        <v>0</v>
      </c>
      <c r="AS435">
        <v>0</v>
      </c>
      <c r="AT435">
        <f>IF(AR435*$H$15&gt;=AV435,1.0,(AV435/(AV435-AR435*$H$15)))</f>
        <v>0</v>
      </c>
      <c r="AU435">
        <f>(AT435-1)*100</f>
        <v>0</v>
      </c>
      <c r="AV435">
        <f>MAX(0,($B$15+$C$15*EE435)/(1+$D$15*EE435)*DX435/(DZ435+273)*$E$15)</f>
        <v>0</v>
      </c>
      <c r="AW435" t="s">
        <v>437</v>
      </c>
      <c r="AX435" t="s">
        <v>437</v>
      </c>
      <c r="AY435">
        <v>0</v>
      </c>
      <c r="AZ435">
        <v>0</v>
      </c>
      <c r="BA435">
        <f>1-AY435/AZ435</f>
        <v>0</v>
      </c>
      <c r="BB435">
        <v>0</v>
      </c>
      <c r="BC435" t="s">
        <v>437</v>
      </c>
      <c r="BD435" t="s">
        <v>437</v>
      </c>
      <c r="BE435">
        <v>0</v>
      </c>
      <c r="BF435">
        <v>0</v>
      </c>
      <c r="BG435">
        <f>1-BE435/BF435</f>
        <v>0</v>
      </c>
      <c r="BH435">
        <v>0.5</v>
      </c>
      <c r="BI435">
        <f>DH435</f>
        <v>0</v>
      </c>
      <c r="BJ435">
        <f>K435</f>
        <v>0</v>
      </c>
      <c r="BK435">
        <f>BG435*BH435*BI435</f>
        <v>0</v>
      </c>
      <c r="BL435">
        <f>(BJ435-BB435)/BI435</f>
        <v>0</v>
      </c>
      <c r="BM435">
        <f>(AZ435-BF435)/BF435</f>
        <v>0</v>
      </c>
      <c r="BN435">
        <f>AY435/(BA435+AY435/BF435)</f>
        <v>0</v>
      </c>
      <c r="BO435" t="s">
        <v>437</v>
      </c>
      <c r="BP435">
        <v>0</v>
      </c>
      <c r="BQ435">
        <f>IF(BP435&lt;&gt;0, BP435, BN435)</f>
        <v>0</v>
      </c>
      <c r="BR435">
        <f>1-BQ435/BF435</f>
        <v>0</v>
      </c>
      <c r="BS435">
        <f>(BF435-BE435)/(BF435-BQ435)</f>
        <v>0</v>
      </c>
      <c r="BT435">
        <f>(AZ435-BF435)/(AZ435-BQ435)</f>
        <v>0</v>
      </c>
      <c r="BU435">
        <f>(BF435-BE435)/(BF435-AY435)</f>
        <v>0</v>
      </c>
      <c r="BV435">
        <f>(AZ435-BF435)/(AZ435-AY435)</f>
        <v>0</v>
      </c>
      <c r="BW435">
        <f>(BS435*BQ435/BE435)</f>
        <v>0</v>
      </c>
      <c r="BX435">
        <f>(1-BW435)</f>
        <v>0</v>
      </c>
      <c r="DG435">
        <f>$B$13*EF435+$C$13*EG435+$F$13*ER435*(1-EU435)</f>
        <v>0</v>
      </c>
      <c r="DH435">
        <f>DG435*DI435</f>
        <v>0</v>
      </c>
      <c r="DI435">
        <f>($B$13*$D$11+$C$13*$D$11+$F$13*((FE435+EW435)/MAX(FE435+EW435+FF435, 0.1)*$I$11+FF435/MAX(FE435+EW435+FF435, 0.1)*$J$11))/($B$13+$C$13+$F$13)</f>
        <v>0</v>
      </c>
      <c r="DJ435">
        <f>($B$13*$K$11+$C$13*$K$11+$F$13*((FE435+EW435)/MAX(FE435+EW435+FF435, 0.1)*$P$11+FF435/MAX(FE435+EW435+FF435, 0.1)*$Q$11))/($B$13+$C$13+$F$13)</f>
        <v>0</v>
      </c>
      <c r="DK435">
        <v>4.16</v>
      </c>
      <c r="DL435">
        <v>0.5</v>
      </c>
      <c r="DM435" t="s">
        <v>438</v>
      </c>
      <c r="DN435">
        <v>2</v>
      </c>
      <c r="DO435" t="b">
        <v>1</v>
      </c>
      <c r="DP435">
        <v>1759085906.814285</v>
      </c>
      <c r="DQ435">
        <v>460.0596785714285</v>
      </c>
      <c r="DR435">
        <v>508.6070357142857</v>
      </c>
      <c r="DS435">
        <v>22.16163928571428</v>
      </c>
      <c r="DT435">
        <v>18.38823214285715</v>
      </c>
      <c r="DU435">
        <v>460.9366785714286</v>
      </c>
      <c r="DV435">
        <v>21.86618214285714</v>
      </c>
      <c r="DW435">
        <v>499.9779642857143</v>
      </c>
      <c r="DX435">
        <v>90.76604285714286</v>
      </c>
      <c r="DY435">
        <v>0.06631809642857144</v>
      </c>
      <c r="DZ435">
        <v>29.08497142857143</v>
      </c>
      <c r="EA435">
        <v>30.03109285714286</v>
      </c>
      <c r="EB435">
        <v>999.9000000000002</v>
      </c>
      <c r="EC435">
        <v>0</v>
      </c>
      <c r="ED435">
        <v>0</v>
      </c>
      <c r="EE435">
        <v>9990.719642857142</v>
      </c>
      <c r="EF435">
        <v>0</v>
      </c>
      <c r="EG435">
        <v>11.6571</v>
      </c>
      <c r="EH435">
        <v>-48.54720714285714</v>
      </c>
      <c r="EI435">
        <v>470.4864285714285</v>
      </c>
      <c r="EJ435">
        <v>518.1345714285713</v>
      </c>
      <c r="EK435">
        <v>3.773403928571428</v>
      </c>
      <c r="EL435">
        <v>508.6070357142857</v>
      </c>
      <c r="EM435">
        <v>18.38823214285715</v>
      </c>
      <c r="EN435">
        <v>2.011524285714286</v>
      </c>
      <c r="EO435">
        <v>1.669027142857143</v>
      </c>
      <c r="EP435">
        <v>17.53533571428571</v>
      </c>
      <c r="EQ435">
        <v>14.61131785714286</v>
      </c>
      <c r="ER435">
        <v>2000.004285714286</v>
      </c>
      <c r="ES435">
        <v>0.9799978928571426</v>
      </c>
      <c r="ET435">
        <v>0.02000201071428572</v>
      </c>
      <c r="EU435">
        <v>0</v>
      </c>
      <c r="EV435">
        <v>762.7964285714287</v>
      </c>
      <c r="EW435">
        <v>5.00078</v>
      </c>
      <c r="EX435">
        <v>14646.73214285714</v>
      </c>
      <c r="EY435">
        <v>16379.65714285714</v>
      </c>
      <c r="EZ435">
        <v>38.83892857142856</v>
      </c>
      <c r="FA435">
        <v>39.57324999999999</v>
      </c>
      <c r="FB435">
        <v>38.85003571428571</v>
      </c>
      <c r="FC435">
        <v>39.34575</v>
      </c>
      <c r="FD435">
        <v>39.85242857142857</v>
      </c>
      <c r="FE435">
        <v>1955.099285714286</v>
      </c>
      <c r="FF435">
        <v>39.9</v>
      </c>
      <c r="FG435">
        <v>0</v>
      </c>
      <c r="FH435">
        <v>1759085907.2</v>
      </c>
      <c r="FI435">
        <v>0</v>
      </c>
      <c r="FJ435">
        <v>762.915</v>
      </c>
      <c r="FK435">
        <v>9.25176922596512</v>
      </c>
      <c r="FL435">
        <v>151.0923077112918</v>
      </c>
      <c r="FM435">
        <v>14648.944</v>
      </c>
      <c r="FN435">
        <v>15</v>
      </c>
      <c r="FO435">
        <v>0</v>
      </c>
      <c r="FP435" t="s">
        <v>439</v>
      </c>
      <c r="FQ435">
        <v>1746989605.5</v>
      </c>
      <c r="FR435">
        <v>1746989593.5</v>
      </c>
      <c r="FS435">
        <v>0</v>
      </c>
      <c r="FT435">
        <v>-0.274</v>
      </c>
      <c r="FU435">
        <v>-0.002</v>
      </c>
      <c r="FV435">
        <v>2.549</v>
      </c>
      <c r="FW435">
        <v>0.129</v>
      </c>
      <c r="FX435">
        <v>420</v>
      </c>
      <c r="FY435">
        <v>17</v>
      </c>
      <c r="FZ435">
        <v>0.02</v>
      </c>
      <c r="GA435">
        <v>0.04</v>
      </c>
      <c r="GB435">
        <v>-47.9448875</v>
      </c>
      <c r="GC435">
        <v>-12.69505328330204</v>
      </c>
      <c r="GD435">
        <v>1.261792489910188</v>
      </c>
      <c r="GE435">
        <v>0</v>
      </c>
      <c r="GF435">
        <v>762.4405588235294</v>
      </c>
      <c r="GG435">
        <v>8.639312458313588</v>
      </c>
      <c r="GH435">
        <v>0.8821610894367615</v>
      </c>
      <c r="GI435">
        <v>0</v>
      </c>
      <c r="GJ435">
        <v>3.768559000000001</v>
      </c>
      <c r="GK435">
        <v>0.09533088180112813</v>
      </c>
      <c r="GL435">
        <v>0.01006635256684362</v>
      </c>
      <c r="GM435">
        <v>1</v>
      </c>
      <c r="GN435">
        <v>1</v>
      </c>
      <c r="GO435">
        <v>3</v>
      </c>
      <c r="GP435" t="s">
        <v>455</v>
      </c>
      <c r="GQ435">
        <v>3.10183</v>
      </c>
      <c r="GR435">
        <v>2.72449</v>
      </c>
      <c r="GS435">
        <v>0.0984772</v>
      </c>
      <c r="GT435">
        <v>0.105513</v>
      </c>
      <c r="GU435">
        <v>0.102272</v>
      </c>
      <c r="GV435">
        <v>0.0908442</v>
      </c>
      <c r="GW435">
        <v>23566.1</v>
      </c>
      <c r="GX435">
        <v>21249.4</v>
      </c>
      <c r="GY435">
        <v>26703.4</v>
      </c>
      <c r="GZ435">
        <v>23977</v>
      </c>
      <c r="HA435">
        <v>38356.6</v>
      </c>
      <c r="HB435">
        <v>32230.8</v>
      </c>
      <c r="HC435">
        <v>46627.9</v>
      </c>
      <c r="HD435">
        <v>37937.2</v>
      </c>
      <c r="HE435">
        <v>1.87365</v>
      </c>
      <c r="HF435">
        <v>1.86768</v>
      </c>
      <c r="HG435">
        <v>0.139862</v>
      </c>
      <c r="HH435">
        <v>0</v>
      </c>
      <c r="HI435">
        <v>27.745</v>
      </c>
      <c r="HJ435">
        <v>999.9</v>
      </c>
      <c r="HK435">
        <v>43.5</v>
      </c>
      <c r="HL435">
        <v>31.6</v>
      </c>
      <c r="HM435">
        <v>22.3721</v>
      </c>
      <c r="HN435">
        <v>60.9148</v>
      </c>
      <c r="HO435">
        <v>22.0553</v>
      </c>
      <c r="HP435">
        <v>1</v>
      </c>
      <c r="HQ435">
        <v>0.0968521</v>
      </c>
      <c r="HR435">
        <v>-0.300926</v>
      </c>
      <c r="HS435">
        <v>20.2808</v>
      </c>
      <c r="HT435">
        <v>5.211</v>
      </c>
      <c r="HU435">
        <v>11.9797</v>
      </c>
      <c r="HV435">
        <v>4.9628</v>
      </c>
      <c r="HW435">
        <v>3.2744</v>
      </c>
      <c r="HX435">
        <v>9999</v>
      </c>
      <c r="HY435">
        <v>9999</v>
      </c>
      <c r="HZ435">
        <v>9999</v>
      </c>
      <c r="IA435">
        <v>34.6</v>
      </c>
      <c r="IB435">
        <v>1.86394</v>
      </c>
      <c r="IC435">
        <v>1.86009</v>
      </c>
      <c r="ID435">
        <v>1.85841</v>
      </c>
      <c r="IE435">
        <v>1.85977</v>
      </c>
      <c r="IF435">
        <v>1.85989</v>
      </c>
      <c r="IG435">
        <v>1.85837</v>
      </c>
      <c r="IH435">
        <v>1.85745</v>
      </c>
      <c r="II435">
        <v>1.85242</v>
      </c>
      <c r="IJ435">
        <v>0</v>
      </c>
      <c r="IK435">
        <v>0</v>
      </c>
      <c r="IL435">
        <v>0</v>
      </c>
      <c r="IM435">
        <v>0</v>
      </c>
      <c r="IN435" t="s">
        <v>441</v>
      </c>
      <c r="IO435" t="s">
        <v>442</v>
      </c>
      <c r="IP435" t="s">
        <v>443</v>
      </c>
      <c r="IQ435" t="s">
        <v>443</v>
      </c>
      <c r="IR435" t="s">
        <v>443</v>
      </c>
      <c r="IS435" t="s">
        <v>443</v>
      </c>
      <c r="IT435">
        <v>0</v>
      </c>
      <c r="IU435">
        <v>100</v>
      </c>
      <c r="IV435">
        <v>100</v>
      </c>
      <c r="IW435">
        <v>-0.864</v>
      </c>
      <c r="IX435">
        <v>0.2955</v>
      </c>
      <c r="IY435">
        <v>-0.819046093373875</v>
      </c>
      <c r="IZ435">
        <v>-0.0008311593448893811</v>
      </c>
      <c r="JA435">
        <v>1.768286430498992E-06</v>
      </c>
      <c r="JB435">
        <v>-5.176383660599935E-10</v>
      </c>
      <c r="JC435">
        <v>0.01793090377665582</v>
      </c>
      <c r="JD435">
        <v>0.002652576625932546</v>
      </c>
      <c r="JE435">
        <v>0.0004569377311329863</v>
      </c>
      <c r="JF435">
        <v>1.003524486243527E-07</v>
      </c>
      <c r="JG435">
        <v>2</v>
      </c>
      <c r="JH435">
        <v>1975</v>
      </c>
      <c r="JI435">
        <v>1</v>
      </c>
      <c r="JJ435">
        <v>26</v>
      </c>
      <c r="JK435">
        <v>201605.2</v>
      </c>
      <c r="JL435">
        <v>201605.4</v>
      </c>
      <c r="JM435">
        <v>1.3855</v>
      </c>
      <c r="JN435">
        <v>2.63184</v>
      </c>
      <c r="JO435">
        <v>1.49658</v>
      </c>
      <c r="JP435">
        <v>2.34497</v>
      </c>
      <c r="JQ435">
        <v>1.54907</v>
      </c>
      <c r="JR435">
        <v>2.46582</v>
      </c>
      <c r="JS435">
        <v>36.1285</v>
      </c>
      <c r="JT435">
        <v>24.1838</v>
      </c>
      <c r="JU435">
        <v>18</v>
      </c>
      <c r="JV435">
        <v>482.836</v>
      </c>
      <c r="JW435">
        <v>493.954</v>
      </c>
      <c r="JX435">
        <v>27.9421</v>
      </c>
      <c r="JY435">
        <v>28.5609</v>
      </c>
      <c r="JZ435">
        <v>29.9997</v>
      </c>
      <c r="KA435">
        <v>28.8337</v>
      </c>
      <c r="KB435">
        <v>28.8437</v>
      </c>
      <c r="KC435">
        <v>27.9736</v>
      </c>
      <c r="KD435">
        <v>19.0285</v>
      </c>
      <c r="KE435">
        <v>74.5851</v>
      </c>
      <c r="KF435">
        <v>27.9199</v>
      </c>
      <c r="KG435">
        <v>560.841</v>
      </c>
      <c r="KH435">
        <v>18.4463</v>
      </c>
      <c r="KI435">
        <v>101.95</v>
      </c>
      <c r="KJ435">
        <v>91.4876</v>
      </c>
    </row>
    <row r="436" spans="1:296">
      <c r="A436">
        <v>418</v>
      </c>
      <c r="B436">
        <v>1759085919.6</v>
      </c>
      <c r="C436">
        <v>12836.5</v>
      </c>
      <c r="D436" t="s">
        <v>1283</v>
      </c>
      <c r="E436" t="s">
        <v>1284</v>
      </c>
      <c r="F436">
        <v>5</v>
      </c>
      <c r="G436" t="s">
        <v>1218</v>
      </c>
      <c r="H436">
        <v>1759085912.1</v>
      </c>
      <c r="I436">
        <f>(J436)/1000</f>
        <v>0</v>
      </c>
      <c r="J436">
        <f>IF(DO436, AM436, AG436)</f>
        <v>0</v>
      </c>
      <c r="K436">
        <f>IF(DO436, AH436, AF436)</f>
        <v>0</v>
      </c>
      <c r="L436">
        <f>DQ436 - IF(AT436&gt;1, K436*DK436*100.0/(AV436), 0)</f>
        <v>0</v>
      </c>
      <c r="M436">
        <f>((S436-I436/2)*L436-K436)/(S436+I436/2)</f>
        <v>0</v>
      </c>
      <c r="N436">
        <f>M436*(DX436+DY436)/1000.0</f>
        <v>0</v>
      </c>
      <c r="O436">
        <f>(DQ436 - IF(AT436&gt;1, K436*DK436*100.0/(AV436), 0))*(DX436+DY436)/1000.0</f>
        <v>0</v>
      </c>
      <c r="P436">
        <f>2.0/((1/R436-1/Q436)+SIGN(R436)*SQRT((1/R436-1/Q436)*(1/R436-1/Q436) + 4*DL436/((DL436+1)*(DL436+1))*(2*1/R436*1/Q436-1/Q436*1/Q436)))</f>
        <v>0</v>
      </c>
      <c r="Q436">
        <f>IF(LEFT(DM436,1)&lt;&gt;"0",IF(LEFT(DM436,1)="1",3.0,DN436),$D$5+$E$5*(EE436*DX436/($K$5*1000))+$F$5*(EE436*DX436/($K$5*1000))*MAX(MIN(DK436,$J$5),$I$5)*MAX(MIN(DK436,$J$5),$I$5)+$G$5*MAX(MIN(DK436,$J$5),$I$5)*(EE436*DX436/($K$5*1000))+$H$5*(EE436*DX436/($K$5*1000))*(EE436*DX436/($K$5*1000)))</f>
        <v>0</v>
      </c>
      <c r="R436">
        <f>I436*(1000-(1000*0.61365*exp(17.502*V436/(240.97+V436))/(DX436+DY436)+DS436)/2)/(1000*0.61365*exp(17.502*V436/(240.97+V436))/(DX436+DY436)-DS436)</f>
        <v>0</v>
      </c>
      <c r="S436">
        <f>1/((DL436+1)/(P436/1.6)+1/(Q436/1.37)) + DL436/((DL436+1)/(P436/1.6) + DL436/(Q436/1.37))</f>
        <v>0</v>
      </c>
      <c r="T436">
        <f>(DG436*DJ436)</f>
        <v>0</v>
      </c>
      <c r="U436">
        <f>(DZ436+(T436+2*0.95*5.67E-8*(((DZ436+$B$9)+273)^4-(DZ436+273)^4)-44100*I436)/(1.84*29.3*Q436+8*0.95*5.67E-8*(DZ436+273)^3))</f>
        <v>0</v>
      </c>
      <c r="V436">
        <f>($C$9*EA436+$D$9*EB436+$E$9*U436)</f>
        <v>0</v>
      </c>
      <c r="W436">
        <f>0.61365*exp(17.502*V436/(240.97+V436))</f>
        <v>0</v>
      </c>
      <c r="X436">
        <f>(Y436/Z436*100)</f>
        <v>0</v>
      </c>
      <c r="Y436">
        <f>DS436*(DX436+DY436)/1000</f>
        <v>0</v>
      </c>
      <c r="Z436">
        <f>0.61365*exp(17.502*DZ436/(240.97+DZ436))</f>
        <v>0</v>
      </c>
      <c r="AA436">
        <f>(W436-DS436*(DX436+DY436)/1000)</f>
        <v>0</v>
      </c>
      <c r="AB436">
        <f>(-I436*44100)</f>
        <v>0</v>
      </c>
      <c r="AC436">
        <f>2*29.3*Q436*0.92*(DZ436-V436)</f>
        <v>0</v>
      </c>
      <c r="AD436">
        <f>2*0.95*5.67E-8*(((DZ436+$B$9)+273)^4-(V436+273)^4)</f>
        <v>0</v>
      </c>
      <c r="AE436">
        <f>T436+AD436+AB436+AC436</f>
        <v>0</v>
      </c>
      <c r="AF436">
        <f>DW436*AT436*(DR436-DQ436*(1000-AT436*DT436)/(1000-AT436*DS436))/(100*DK436)</f>
        <v>0</v>
      </c>
      <c r="AG436">
        <f>1000*DW436*AT436*(DS436-DT436)/(100*DK436*(1000-AT436*DS436))</f>
        <v>0</v>
      </c>
      <c r="AH436">
        <f>(AI436 - AJ436 - DX436*1E3/(8.314*(DZ436+273.15)) * AL436/DW436 * AK436) * DW436/(100*DK436) * (1000 - DT436)/1000</f>
        <v>0</v>
      </c>
      <c r="AI436">
        <v>551.3443136871301</v>
      </c>
      <c r="AJ436">
        <v>511.6992606060606</v>
      </c>
      <c r="AK436">
        <v>3.375226951288359</v>
      </c>
      <c r="AL436">
        <v>65.08277901455868</v>
      </c>
      <c r="AM436">
        <f>(AO436 - AN436 + DX436*1E3/(8.314*(DZ436+273.15)) * AQ436/DW436 * AP436) * DW436/(100*DK436) * 1000/(1000 - AO436)</f>
        <v>0</v>
      </c>
      <c r="AN436">
        <v>18.3857528</v>
      </c>
      <c r="AO436">
        <v>22.15995333333332</v>
      </c>
      <c r="AP436">
        <v>-9.528291316593424E-05</v>
      </c>
      <c r="AQ436">
        <v>105.27</v>
      </c>
      <c r="AR436">
        <v>0</v>
      </c>
      <c r="AS436">
        <v>0</v>
      </c>
      <c r="AT436">
        <f>IF(AR436*$H$15&gt;=AV436,1.0,(AV436/(AV436-AR436*$H$15)))</f>
        <v>0</v>
      </c>
      <c r="AU436">
        <f>(AT436-1)*100</f>
        <v>0</v>
      </c>
      <c r="AV436">
        <f>MAX(0,($B$15+$C$15*EE436)/(1+$D$15*EE436)*DX436/(DZ436+273)*$E$15)</f>
        <v>0</v>
      </c>
      <c r="AW436" t="s">
        <v>437</v>
      </c>
      <c r="AX436" t="s">
        <v>437</v>
      </c>
      <c r="AY436">
        <v>0</v>
      </c>
      <c r="AZ436">
        <v>0</v>
      </c>
      <c r="BA436">
        <f>1-AY436/AZ436</f>
        <v>0</v>
      </c>
      <c r="BB436">
        <v>0</v>
      </c>
      <c r="BC436" t="s">
        <v>437</v>
      </c>
      <c r="BD436" t="s">
        <v>437</v>
      </c>
      <c r="BE436">
        <v>0</v>
      </c>
      <c r="BF436">
        <v>0</v>
      </c>
      <c r="BG436">
        <f>1-BE436/BF436</f>
        <v>0</v>
      </c>
      <c r="BH436">
        <v>0.5</v>
      </c>
      <c r="BI436">
        <f>DH436</f>
        <v>0</v>
      </c>
      <c r="BJ436">
        <f>K436</f>
        <v>0</v>
      </c>
      <c r="BK436">
        <f>BG436*BH436*BI436</f>
        <v>0</v>
      </c>
      <c r="BL436">
        <f>(BJ436-BB436)/BI436</f>
        <v>0</v>
      </c>
      <c r="BM436">
        <f>(AZ436-BF436)/BF436</f>
        <v>0</v>
      </c>
      <c r="BN436">
        <f>AY436/(BA436+AY436/BF436)</f>
        <v>0</v>
      </c>
      <c r="BO436" t="s">
        <v>437</v>
      </c>
      <c r="BP436">
        <v>0</v>
      </c>
      <c r="BQ436">
        <f>IF(BP436&lt;&gt;0, BP436, BN436)</f>
        <v>0</v>
      </c>
      <c r="BR436">
        <f>1-BQ436/BF436</f>
        <v>0</v>
      </c>
      <c r="BS436">
        <f>(BF436-BE436)/(BF436-BQ436)</f>
        <v>0</v>
      </c>
      <c r="BT436">
        <f>(AZ436-BF436)/(AZ436-BQ436)</f>
        <v>0</v>
      </c>
      <c r="BU436">
        <f>(BF436-BE436)/(BF436-AY436)</f>
        <v>0</v>
      </c>
      <c r="BV436">
        <f>(AZ436-BF436)/(AZ436-AY436)</f>
        <v>0</v>
      </c>
      <c r="BW436">
        <f>(BS436*BQ436/BE436)</f>
        <v>0</v>
      </c>
      <c r="BX436">
        <f>(1-BW436)</f>
        <v>0</v>
      </c>
      <c r="DG436">
        <f>$B$13*EF436+$C$13*EG436+$F$13*ER436*(1-EU436)</f>
        <v>0</v>
      </c>
      <c r="DH436">
        <f>DG436*DI436</f>
        <v>0</v>
      </c>
      <c r="DI436">
        <f>($B$13*$D$11+$C$13*$D$11+$F$13*((FE436+EW436)/MAX(FE436+EW436+FF436, 0.1)*$I$11+FF436/MAX(FE436+EW436+FF436, 0.1)*$J$11))/($B$13+$C$13+$F$13)</f>
        <v>0</v>
      </c>
      <c r="DJ436">
        <f>($B$13*$K$11+$C$13*$K$11+$F$13*((FE436+EW436)/MAX(FE436+EW436+FF436, 0.1)*$P$11+FF436/MAX(FE436+EW436+FF436, 0.1)*$Q$11))/($B$13+$C$13+$F$13)</f>
        <v>0</v>
      </c>
      <c r="DK436">
        <v>4.16</v>
      </c>
      <c r="DL436">
        <v>0.5</v>
      </c>
      <c r="DM436" t="s">
        <v>438</v>
      </c>
      <c r="DN436">
        <v>2</v>
      </c>
      <c r="DO436" t="b">
        <v>1</v>
      </c>
      <c r="DP436">
        <v>1759085912.1</v>
      </c>
      <c r="DQ436">
        <v>477.2723703703704</v>
      </c>
      <c r="DR436">
        <v>526.4313333333333</v>
      </c>
      <c r="DS436">
        <v>22.16347407407407</v>
      </c>
      <c r="DT436">
        <v>18.38702222222222</v>
      </c>
      <c r="DU436">
        <v>478.1410370370371</v>
      </c>
      <c r="DV436">
        <v>21.86798148148148</v>
      </c>
      <c r="DW436">
        <v>500.0422962962963</v>
      </c>
      <c r="DX436">
        <v>90.76573333333336</v>
      </c>
      <c r="DY436">
        <v>0.06615904444444444</v>
      </c>
      <c r="DZ436">
        <v>29.08446296296297</v>
      </c>
      <c r="EA436">
        <v>30.03183333333332</v>
      </c>
      <c r="EB436">
        <v>999.9000000000001</v>
      </c>
      <c r="EC436">
        <v>0</v>
      </c>
      <c r="ED436">
        <v>0</v>
      </c>
      <c r="EE436">
        <v>10005.65666666667</v>
      </c>
      <c r="EF436">
        <v>0</v>
      </c>
      <c r="EG436">
        <v>11.6571</v>
      </c>
      <c r="EH436">
        <v>-49.15888518518518</v>
      </c>
      <c r="EI436">
        <v>488.0901111111111</v>
      </c>
      <c r="EJ436">
        <v>536.2920740740742</v>
      </c>
      <c r="EK436">
        <v>3.776454444444445</v>
      </c>
      <c r="EL436">
        <v>526.4313333333333</v>
      </c>
      <c r="EM436">
        <v>18.38702222222222</v>
      </c>
      <c r="EN436">
        <v>2.011684444444445</v>
      </c>
      <c r="EO436">
        <v>1.668911111111111</v>
      </c>
      <c r="EP436">
        <v>17.5366</v>
      </c>
      <c r="EQ436">
        <v>14.61024074074074</v>
      </c>
      <c r="ER436">
        <v>2000.007407407408</v>
      </c>
      <c r="ES436">
        <v>0.9799978888888887</v>
      </c>
      <c r="ET436">
        <v>0.02000201481481481</v>
      </c>
      <c r="EU436">
        <v>0</v>
      </c>
      <c r="EV436">
        <v>763.5344444444446</v>
      </c>
      <c r="EW436">
        <v>5.00078</v>
      </c>
      <c r="EX436">
        <v>14659.81111111111</v>
      </c>
      <c r="EY436">
        <v>16379.68148148148</v>
      </c>
      <c r="EZ436">
        <v>38.83762962962963</v>
      </c>
      <c r="FA436">
        <v>39.569</v>
      </c>
      <c r="FB436">
        <v>38.78896296296296</v>
      </c>
      <c r="FC436">
        <v>39.34692592592592</v>
      </c>
      <c r="FD436">
        <v>39.92796296296296</v>
      </c>
      <c r="FE436">
        <v>1955.101481481481</v>
      </c>
      <c r="FF436">
        <v>39.9</v>
      </c>
      <c r="FG436">
        <v>0</v>
      </c>
      <c r="FH436">
        <v>1759085912</v>
      </c>
      <c r="FI436">
        <v>0</v>
      </c>
      <c r="FJ436">
        <v>763.57116</v>
      </c>
      <c r="FK436">
        <v>6.923307686058723</v>
      </c>
      <c r="FL436">
        <v>146.0615382191694</v>
      </c>
      <c r="FM436">
        <v>14660.88</v>
      </c>
      <c r="FN436">
        <v>15</v>
      </c>
      <c r="FO436">
        <v>0</v>
      </c>
      <c r="FP436" t="s">
        <v>439</v>
      </c>
      <c r="FQ436">
        <v>1746989605.5</v>
      </c>
      <c r="FR436">
        <v>1746989593.5</v>
      </c>
      <c r="FS436">
        <v>0</v>
      </c>
      <c r="FT436">
        <v>-0.274</v>
      </c>
      <c r="FU436">
        <v>-0.002</v>
      </c>
      <c r="FV436">
        <v>2.549</v>
      </c>
      <c r="FW436">
        <v>0.129</v>
      </c>
      <c r="FX436">
        <v>420</v>
      </c>
      <c r="FY436">
        <v>17</v>
      </c>
      <c r="FZ436">
        <v>0.02</v>
      </c>
      <c r="GA436">
        <v>0.04</v>
      </c>
      <c r="GB436">
        <v>-48.6356425</v>
      </c>
      <c r="GC436">
        <v>-7.733827767354592</v>
      </c>
      <c r="GD436">
        <v>0.791982038270913</v>
      </c>
      <c r="GE436">
        <v>0</v>
      </c>
      <c r="GF436">
        <v>762.9535000000001</v>
      </c>
      <c r="GG436">
        <v>8.123621088329102</v>
      </c>
      <c r="GH436">
        <v>0.8335780513227606</v>
      </c>
      <c r="GI436">
        <v>0</v>
      </c>
      <c r="GJ436">
        <v>3.77370525</v>
      </c>
      <c r="GK436">
        <v>0.04342727954971272</v>
      </c>
      <c r="GL436">
        <v>0.005036342416625358</v>
      </c>
      <c r="GM436">
        <v>1</v>
      </c>
      <c r="GN436">
        <v>1</v>
      </c>
      <c r="GO436">
        <v>3</v>
      </c>
      <c r="GP436" t="s">
        <v>455</v>
      </c>
      <c r="GQ436">
        <v>3.10152</v>
      </c>
      <c r="GR436">
        <v>2.72432</v>
      </c>
      <c r="GS436">
        <v>0.100912</v>
      </c>
      <c r="GT436">
        <v>0.107882</v>
      </c>
      <c r="GU436">
        <v>0.102264</v>
      </c>
      <c r="GV436">
        <v>0.0908413</v>
      </c>
      <c r="GW436">
        <v>23502.7</v>
      </c>
      <c r="GX436">
        <v>21193.2</v>
      </c>
      <c r="GY436">
        <v>26703.6</v>
      </c>
      <c r="GZ436">
        <v>23977</v>
      </c>
      <c r="HA436">
        <v>38357.4</v>
      </c>
      <c r="HB436">
        <v>32231.4</v>
      </c>
      <c r="HC436">
        <v>46628.1</v>
      </c>
      <c r="HD436">
        <v>37937.5</v>
      </c>
      <c r="HE436">
        <v>1.87328</v>
      </c>
      <c r="HF436">
        <v>1.8682</v>
      </c>
      <c r="HG436">
        <v>0.140008</v>
      </c>
      <c r="HH436">
        <v>0</v>
      </c>
      <c r="HI436">
        <v>27.7492</v>
      </c>
      <c r="HJ436">
        <v>999.9</v>
      </c>
      <c r="HK436">
        <v>43.5</v>
      </c>
      <c r="HL436">
        <v>31.6</v>
      </c>
      <c r="HM436">
        <v>22.3731</v>
      </c>
      <c r="HN436">
        <v>61.1948</v>
      </c>
      <c r="HO436">
        <v>22.3598</v>
      </c>
      <c r="HP436">
        <v>1</v>
      </c>
      <c r="HQ436">
        <v>0.09690550000000001</v>
      </c>
      <c r="HR436">
        <v>-0.26299</v>
      </c>
      <c r="HS436">
        <v>20.2809</v>
      </c>
      <c r="HT436">
        <v>5.2119</v>
      </c>
      <c r="HU436">
        <v>11.98</v>
      </c>
      <c r="HV436">
        <v>4.9629</v>
      </c>
      <c r="HW436">
        <v>3.27453</v>
      </c>
      <c r="HX436">
        <v>9999</v>
      </c>
      <c r="HY436">
        <v>9999</v>
      </c>
      <c r="HZ436">
        <v>9999</v>
      </c>
      <c r="IA436">
        <v>34.6</v>
      </c>
      <c r="IB436">
        <v>1.86396</v>
      </c>
      <c r="IC436">
        <v>1.86009</v>
      </c>
      <c r="ID436">
        <v>1.85838</v>
      </c>
      <c r="IE436">
        <v>1.85975</v>
      </c>
      <c r="IF436">
        <v>1.85989</v>
      </c>
      <c r="IG436">
        <v>1.85837</v>
      </c>
      <c r="IH436">
        <v>1.85745</v>
      </c>
      <c r="II436">
        <v>1.85241</v>
      </c>
      <c r="IJ436">
        <v>0</v>
      </c>
      <c r="IK436">
        <v>0</v>
      </c>
      <c r="IL436">
        <v>0</v>
      </c>
      <c r="IM436">
        <v>0</v>
      </c>
      <c r="IN436" t="s">
        <v>441</v>
      </c>
      <c r="IO436" t="s">
        <v>442</v>
      </c>
      <c r="IP436" t="s">
        <v>443</v>
      </c>
      <c r="IQ436" t="s">
        <v>443</v>
      </c>
      <c r="IR436" t="s">
        <v>443</v>
      </c>
      <c r="IS436" t="s">
        <v>443</v>
      </c>
      <c r="IT436">
        <v>0</v>
      </c>
      <c r="IU436">
        <v>100</v>
      </c>
      <c r="IV436">
        <v>100</v>
      </c>
      <c r="IW436">
        <v>-0.856</v>
      </c>
      <c r="IX436">
        <v>0.2954</v>
      </c>
      <c r="IY436">
        <v>-0.819046093373875</v>
      </c>
      <c r="IZ436">
        <v>-0.0008311593448893811</v>
      </c>
      <c r="JA436">
        <v>1.768286430498992E-06</v>
      </c>
      <c r="JB436">
        <v>-5.176383660599935E-10</v>
      </c>
      <c r="JC436">
        <v>0.01793090377665582</v>
      </c>
      <c r="JD436">
        <v>0.002652576625932546</v>
      </c>
      <c r="JE436">
        <v>0.0004569377311329863</v>
      </c>
      <c r="JF436">
        <v>1.003524486243527E-07</v>
      </c>
      <c r="JG436">
        <v>2</v>
      </c>
      <c r="JH436">
        <v>1975</v>
      </c>
      <c r="JI436">
        <v>1</v>
      </c>
      <c r="JJ436">
        <v>26</v>
      </c>
      <c r="JK436">
        <v>201605.2</v>
      </c>
      <c r="JL436">
        <v>201605.4</v>
      </c>
      <c r="JM436">
        <v>1.42334</v>
      </c>
      <c r="JN436">
        <v>2.63306</v>
      </c>
      <c r="JO436">
        <v>1.49658</v>
      </c>
      <c r="JP436">
        <v>2.34497</v>
      </c>
      <c r="JQ436">
        <v>1.54907</v>
      </c>
      <c r="JR436">
        <v>2.48535</v>
      </c>
      <c r="JS436">
        <v>36.105</v>
      </c>
      <c r="JT436">
        <v>24.1751</v>
      </c>
      <c r="JU436">
        <v>18</v>
      </c>
      <c r="JV436">
        <v>482.593</v>
      </c>
      <c r="JW436">
        <v>494.28</v>
      </c>
      <c r="JX436">
        <v>27.9123</v>
      </c>
      <c r="JY436">
        <v>28.5584</v>
      </c>
      <c r="JZ436">
        <v>29.9999</v>
      </c>
      <c r="KA436">
        <v>28.8305</v>
      </c>
      <c r="KB436">
        <v>28.8412</v>
      </c>
      <c r="KC436">
        <v>28.6444</v>
      </c>
      <c r="KD436">
        <v>18.7491</v>
      </c>
      <c r="KE436">
        <v>74.5851</v>
      </c>
      <c r="KF436">
        <v>27.8903</v>
      </c>
      <c r="KG436">
        <v>574.215</v>
      </c>
      <c r="KH436">
        <v>18.4577</v>
      </c>
      <c r="KI436">
        <v>101.95</v>
      </c>
      <c r="KJ436">
        <v>91.488</v>
      </c>
    </row>
    <row r="437" spans="1:296">
      <c r="A437">
        <v>419</v>
      </c>
      <c r="B437">
        <v>1759085924.6</v>
      </c>
      <c r="C437">
        <v>12841.5</v>
      </c>
      <c r="D437" t="s">
        <v>1285</v>
      </c>
      <c r="E437" t="s">
        <v>1286</v>
      </c>
      <c r="F437">
        <v>5</v>
      </c>
      <c r="G437" t="s">
        <v>1218</v>
      </c>
      <c r="H437">
        <v>1759085916.814285</v>
      </c>
      <c r="I437">
        <f>(J437)/1000</f>
        <v>0</v>
      </c>
      <c r="J437">
        <f>IF(DO437, AM437, AG437)</f>
        <v>0</v>
      </c>
      <c r="K437">
        <f>IF(DO437, AH437, AF437)</f>
        <v>0</v>
      </c>
      <c r="L437">
        <f>DQ437 - IF(AT437&gt;1, K437*DK437*100.0/(AV437), 0)</f>
        <v>0</v>
      </c>
      <c r="M437">
        <f>((S437-I437/2)*L437-K437)/(S437+I437/2)</f>
        <v>0</v>
      </c>
      <c r="N437">
        <f>M437*(DX437+DY437)/1000.0</f>
        <v>0</v>
      </c>
      <c r="O437">
        <f>(DQ437 - IF(AT437&gt;1, K437*DK437*100.0/(AV437), 0))*(DX437+DY437)/1000.0</f>
        <v>0</v>
      </c>
      <c r="P437">
        <f>2.0/((1/R437-1/Q437)+SIGN(R437)*SQRT((1/R437-1/Q437)*(1/R437-1/Q437) + 4*DL437/((DL437+1)*(DL437+1))*(2*1/R437*1/Q437-1/Q437*1/Q437)))</f>
        <v>0</v>
      </c>
      <c r="Q437">
        <f>IF(LEFT(DM437,1)&lt;&gt;"0",IF(LEFT(DM437,1)="1",3.0,DN437),$D$5+$E$5*(EE437*DX437/($K$5*1000))+$F$5*(EE437*DX437/($K$5*1000))*MAX(MIN(DK437,$J$5),$I$5)*MAX(MIN(DK437,$J$5),$I$5)+$G$5*MAX(MIN(DK437,$J$5),$I$5)*(EE437*DX437/($K$5*1000))+$H$5*(EE437*DX437/($K$5*1000))*(EE437*DX437/($K$5*1000)))</f>
        <v>0</v>
      </c>
      <c r="R437">
        <f>I437*(1000-(1000*0.61365*exp(17.502*V437/(240.97+V437))/(DX437+DY437)+DS437)/2)/(1000*0.61365*exp(17.502*V437/(240.97+V437))/(DX437+DY437)-DS437)</f>
        <v>0</v>
      </c>
      <c r="S437">
        <f>1/((DL437+1)/(P437/1.6)+1/(Q437/1.37)) + DL437/((DL437+1)/(P437/1.6) + DL437/(Q437/1.37))</f>
        <v>0</v>
      </c>
      <c r="T437">
        <f>(DG437*DJ437)</f>
        <v>0</v>
      </c>
      <c r="U437">
        <f>(DZ437+(T437+2*0.95*5.67E-8*(((DZ437+$B$9)+273)^4-(DZ437+273)^4)-44100*I437)/(1.84*29.3*Q437+8*0.95*5.67E-8*(DZ437+273)^3))</f>
        <v>0</v>
      </c>
      <c r="V437">
        <f>($C$9*EA437+$D$9*EB437+$E$9*U437)</f>
        <v>0</v>
      </c>
      <c r="W437">
        <f>0.61365*exp(17.502*V437/(240.97+V437))</f>
        <v>0</v>
      </c>
      <c r="X437">
        <f>(Y437/Z437*100)</f>
        <v>0</v>
      </c>
      <c r="Y437">
        <f>DS437*(DX437+DY437)/1000</f>
        <v>0</v>
      </c>
      <c r="Z437">
        <f>0.61365*exp(17.502*DZ437/(240.97+DZ437))</f>
        <v>0</v>
      </c>
      <c r="AA437">
        <f>(W437-DS437*(DX437+DY437)/1000)</f>
        <v>0</v>
      </c>
      <c r="AB437">
        <f>(-I437*44100)</f>
        <v>0</v>
      </c>
      <c r="AC437">
        <f>2*29.3*Q437*0.92*(DZ437-V437)</f>
        <v>0</v>
      </c>
      <c r="AD437">
        <f>2*0.95*5.67E-8*(((DZ437+$B$9)+273)^4-(V437+273)^4)</f>
        <v>0</v>
      </c>
      <c r="AE437">
        <f>T437+AD437+AB437+AC437</f>
        <v>0</v>
      </c>
      <c r="AF437">
        <f>DW437*AT437*(DR437-DQ437*(1000-AT437*DT437)/(1000-AT437*DS437))/(100*DK437)</f>
        <v>0</v>
      </c>
      <c r="AG437">
        <f>1000*DW437*AT437*(DS437-DT437)/(100*DK437*(1000-AT437*DS437))</f>
        <v>0</v>
      </c>
      <c r="AH437">
        <f>(AI437 - AJ437 - DX437*1E3/(8.314*(DZ437+273.15)) * AL437/DW437 * AK437) * DW437/(100*DK437) * (1000 - DT437)/1000</f>
        <v>0</v>
      </c>
      <c r="AI437">
        <v>568.5060628624667</v>
      </c>
      <c r="AJ437">
        <v>528.5799878787877</v>
      </c>
      <c r="AK437">
        <v>3.373793280422841</v>
      </c>
      <c r="AL437">
        <v>65.08277901455868</v>
      </c>
      <c r="AM437">
        <f>(AO437 - AN437 + DX437*1E3/(8.314*(DZ437+273.15)) * AQ437/DW437 * AP437) * DW437/(100*DK437) * 1000/(1000 - AO437)</f>
        <v>0</v>
      </c>
      <c r="AN437">
        <v>18.38832568</v>
      </c>
      <c r="AO437">
        <v>22.15927272727273</v>
      </c>
      <c r="AP437">
        <v>-1.928663686056594E-05</v>
      </c>
      <c r="AQ437">
        <v>105.27</v>
      </c>
      <c r="AR437">
        <v>0</v>
      </c>
      <c r="AS437">
        <v>0</v>
      </c>
      <c r="AT437">
        <f>IF(AR437*$H$15&gt;=AV437,1.0,(AV437/(AV437-AR437*$H$15)))</f>
        <v>0</v>
      </c>
      <c r="AU437">
        <f>(AT437-1)*100</f>
        <v>0</v>
      </c>
      <c r="AV437">
        <f>MAX(0,($B$15+$C$15*EE437)/(1+$D$15*EE437)*DX437/(DZ437+273)*$E$15)</f>
        <v>0</v>
      </c>
      <c r="AW437" t="s">
        <v>437</v>
      </c>
      <c r="AX437" t="s">
        <v>437</v>
      </c>
      <c r="AY437">
        <v>0</v>
      </c>
      <c r="AZ437">
        <v>0</v>
      </c>
      <c r="BA437">
        <f>1-AY437/AZ437</f>
        <v>0</v>
      </c>
      <c r="BB437">
        <v>0</v>
      </c>
      <c r="BC437" t="s">
        <v>437</v>
      </c>
      <c r="BD437" t="s">
        <v>437</v>
      </c>
      <c r="BE437">
        <v>0</v>
      </c>
      <c r="BF437">
        <v>0</v>
      </c>
      <c r="BG437">
        <f>1-BE437/BF437</f>
        <v>0</v>
      </c>
      <c r="BH437">
        <v>0.5</v>
      </c>
      <c r="BI437">
        <f>DH437</f>
        <v>0</v>
      </c>
      <c r="BJ437">
        <f>K437</f>
        <v>0</v>
      </c>
      <c r="BK437">
        <f>BG437*BH437*BI437</f>
        <v>0</v>
      </c>
      <c r="BL437">
        <f>(BJ437-BB437)/BI437</f>
        <v>0</v>
      </c>
      <c r="BM437">
        <f>(AZ437-BF437)/BF437</f>
        <v>0</v>
      </c>
      <c r="BN437">
        <f>AY437/(BA437+AY437/BF437)</f>
        <v>0</v>
      </c>
      <c r="BO437" t="s">
        <v>437</v>
      </c>
      <c r="BP437">
        <v>0</v>
      </c>
      <c r="BQ437">
        <f>IF(BP437&lt;&gt;0, BP437, BN437)</f>
        <v>0</v>
      </c>
      <c r="BR437">
        <f>1-BQ437/BF437</f>
        <v>0</v>
      </c>
      <c r="BS437">
        <f>(BF437-BE437)/(BF437-BQ437)</f>
        <v>0</v>
      </c>
      <c r="BT437">
        <f>(AZ437-BF437)/(AZ437-BQ437)</f>
        <v>0</v>
      </c>
      <c r="BU437">
        <f>(BF437-BE437)/(BF437-AY437)</f>
        <v>0</v>
      </c>
      <c r="BV437">
        <f>(AZ437-BF437)/(AZ437-AY437)</f>
        <v>0</v>
      </c>
      <c r="BW437">
        <f>(BS437*BQ437/BE437)</f>
        <v>0</v>
      </c>
      <c r="BX437">
        <f>(1-BW437)</f>
        <v>0</v>
      </c>
      <c r="DG437">
        <f>$B$13*EF437+$C$13*EG437+$F$13*ER437*(1-EU437)</f>
        <v>0</v>
      </c>
      <c r="DH437">
        <f>DG437*DI437</f>
        <v>0</v>
      </c>
      <c r="DI437">
        <f>($B$13*$D$11+$C$13*$D$11+$F$13*((FE437+EW437)/MAX(FE437+EW437+FF437, 0.1)*$I$11+FF437/MAX(FE437+EW437+FF437, 0.1)*$J$11))/($B$13+$C$13+$F$13)</f>
        <v>0</v>
      </c>
      <c r="DJ437">
        <f>($B$13*$K$11+$C$13*$K$11+$F$13*((FE437+EW437)/MAX(FE437+EW437+FF437, 0.1)*$P$11+FF437/MAX(FE437+EW437+FF437, 0.1)*$Q$11))/($B$13+$C$13+$F$13)</f>
        <v>0</v>
      </c>
      <c r="DK437">
        <v>4.16</v>
      </c>
      <c r="DL437">
        <v>0.5</v>
      </c>
      <c r="DM437" t="s">
        <v>438</v>
      </c>
      <c r="DN437">
        <v>2</v>
      </c>
      <c r="DO437" t="b">
        <v>1</v>
      </c>
      <c r="DP437">
        <v>1759085916.814285</v>
      </c>
      <c r="DQ437">
        <v>492.8101428571428</v>
      </c>
      <c r="DR437">
        <v>542.273392857143</v>
      </c>
      <c r="DS437">
        <v>22.16230357142857</v>
      </c>
      <c r="DT437">
        <v>18.386825</v>
      </c>
      <c r="DU437">
        <v>493.6706428571429</v>
      </c>
      <c r="DV437">
        <v>21.86683571428572</v>
      </c>
      <c r="DW437">
        <v>500.0448571428571</v>
      </c>
      <c r="DX437">
        <v>90.76557857142858</v>
      </c>
      <c r="DY437">
        <v>0.06611026428571427</v>
      </c>
      <c r="DZ437">
        <v>29.08408571428571</v>
      </c>
      <c r="EA437">
        <v>30.032825</v>
      </c>
      <c r="EB437">
        <v>999.9000000000002</v>
      </c>
      <c r="EC437">
        <v>0</v>
      </c>
      <c r="ED437">
        <v>0</v>
      </c>
      <c r="EE437">
        <v>10001.68214285714</v>
      </c>
      <c r="EF437">
        <v>0</v>
      </c>
      <c r="EG437">
        <v>11.6571</v>
      </c>
      <c r="EH437">
        <v>-49.46319642857143</v>
      </c>
      <c r="EI437">
        <v>503.9795357142857</v>
      </c>
      <c r="EJ437">
        <v>552.4308214285714</v>
      </c>
      <c r="EK437">
        <v>3.775481071428572</v>
      </c>
      <c r="EL437">
        <v>542.273392857143</v>
      </c>
      <c r="EM437">
        <v>18.386825</v>
      </c>
      <c r="EN437">
        <v>2.011574285714286</v>
      </c>
      <c r="EO437">
        <v>1.668890714285714</v>
      </c>
      <c r="EP437">
        <v>17.53573928571429</v>
      </c>
      <c r="EQ437">
        <v>14.61005</v>
      </c>
      <c r="ER437">
        <v>2000.008571428571</v>
      </c>
      <c r="ES437">
        <v>0.9799977857142854</v>
      </c>
      <c r="ET437">
        <v>0.02000211785714286</v>
      </c>
      <c r="EU437">
        <v>0</v>
      </c>
      <c r="EV437">
        <v>764.100892857143</v>
      </c>
      <c r="EW437">
        <v>5.00078</v>
      </c>
      <c r="EX437">
        <v>14670.98928571428</v>
      </c>
      <c r="EY437">
        <v>16379.68928571428</v>
      </c>
      <c r="EZ437">
        <v>38.86792857142857</v>
      </c>
      <c r="FA437">
        <v>39.56874999999999</v>
      </c>
      <c r="FB437">
        <v>38.76517857142857</v>
      </c>
      <c r="FC437">
        <v>39.37910714285714</v>
      </c>
      <c r="FD437">
        <v>39.95289285714286</v>
      </c>
      <c r="FE437">
        <v>1955.101071428571</v>
      </c>
      <c r="FF437">
        <v>39.9</v>
      </c>
      <c r="FG437">
        <v>0</v>
      </c>
      <c r="FH437">
        <v>1759085916.8</v>
      </c>
      <c r="FI437">
        <v>0</v>
      </c>
      <c r="FJ437">
        <v>764.12072</v>
      </c>
      <c r="FK437">
        <v>6.457000020972501</v>
      </c>
      <c r="FL437">
        <v>135.5615386405383</v>
      </c>
      <c r="FM437">
        <v>14672.108</v>
      </c>
      <c r="FN437">
        <v>15</v>
      </c>
      <c r="FO437">
        <v>0</v>
      </c>
      <c r="FP437" t="s">
        <v>439</v>
      </c>
      <c r="FQ437">
        <v>1746989605.5</v>
      </c>
      <c r="FR437">
        <v>1746989593.5</v>
      </c>
      <c r="FS437">
        <v>0</v>
      </c>
      <c r="FT437">
        <v>-0.274</v>
      </c>
      <c r="FU437">
        <v>-0.002</v>
      </c>
      <c r="FV437">
        <v>2.549</v>
      </c>
      <c r="FW437">
        <v>0.129</v>
      </c>
      <c r="FX437">
        <v>420</v>
      </c>
      <c r="FY437">
        <v>17</v>
      </c>
      <c r="FZ437">
        <v>0.02</v>
      </c>
      <c r="GA437">
        <v>0.04</v>
      </c>
      <c r="GB437">
        <v>-49.20655853658536</v>
      </c>
      <c r="GC437">
        <v>-4.263800696864212</v>
      </c>
      <c r="GD437">
        <v>0.4483764756212593</v>
      </c>
      <c r="GE437">
        <v>0</v>
      </c>
      <c r="GF437">
        <v>763.6489411764707</v>
      </c>
      <c r="GG437">
        <v>7.714835755438239</v>
      </c>
      <c r="GH437">
        <v>0.7922767988219491</v>
      </c>
      <c r="GI437">
        <v>0</v>
      </c>
      <c r="GJ437">
        <v>3.775806829268292</v>
      </c>
      <c r="GK437">
        <v>-0.004214425087105444</v>
      </c>
      <c r="GL437">
        <v>0.002475662452881394</v>
      </c>
      <c r="GM437">
        <v>1</v>
      </c>
      <c r="GN437">
        <v>1</v>
      </c>
      <c r="GO437">
        <v>3</v>
      </c>
      <c r="GP437" t="s">
        <v>455</v>
      </c>
      <c r="GQ437">
        <v>3.10184</v>
      </c>
      <c r="GR437">
        <v>2.724</v>
      </c>
      <c r="GS437">
        <v>0.103308</v>
      </c>
      <c r="GT437">
        <v>0.110209</v>
      </c>
      <c r="GU437">
        <v>0.102263</v>
      </c>
      <c r="GV437">
        <v>0.0909068</v>
      </c>
      <c r="GW437">
        <v>23440</v>
      </c>
      <c r="GX437">
        <v>21138</v>
      </c>
      <c r="GY437">
        <v>26703.5</v>
      </c>
      <c r="GZ437">
        <v>23977.1</v>
      </c>
      <c r="HA437">
        <v>38358.1</v>
      </c>
      <c r="HB437">
        <v>32229.4</v>
      </c>
      <c r="HC437">
        <v>46628.5</v>
      </c>
      <c r="HD437">
        <v>37937.6</v>
      </c>
      <c r="HE437">
        <v>1.8736</v>
      </c>
      <c r="HF437">
        <v>1.86777</v>
      </c>
      <c r="HG437">
        <v>0.139937</v>
      </c>
      <c r="HH437">
        <v>0</v>
      </c>
      <c r="HI437">
        <v>27.7521</v>
      </c>
      <c r="HJ437">
        <v>999.9</v>
      </c>
      <c r="HK437">
        <v>43.5</v>
      </c>
      <c r="HL437">
        <v>31.6</v>
      </c>
      <c r="HM437">
        <v>22.3711</v>
      </c>
      <c r="HN437">
        <v>61.2348</v>
      </c>
      <c r="HO437">
        <v>22.0753</v>
      </c>
      <c r="HP437">
        <v>1</v>
      </c>
      <c r="HQ437">
        <v>0.0964634</v>
      </c>
      <c r="HR437">
        <v>-0.242274</v>
      </c>
      <c r="HS437">
        <v>20.2811</v>
      </c>
      <c r="HT437">
        <v>5.2122</v>
      </c>
      <c r="HU437">
        <v>11.98</v>
      </c>
      <c r="HV437">
        <v>4.9632</v>
      </c>
      <c r="HW437">
        <v>3.27455</v>
      </c>
      <c r="HX437">
        <v>9999</v>
      </c>
      <c r="HY437">
        <v>9999</v>
      </c>
      <c r="HZ437">
        <v>9999</v>
      </c>
      <c r="IA437">
        <v>34.6</v>
      </c>
      <c r="IB437">
        <v>1.86395</v>
      </c>
      <c r="IC437">
        <v>1.86011</v>
      </c>
      <c r="ID437">
        <v>1.85842</v>
      </c>
      <c r="IE437">
        <v>1.85977</v>
      </c>
      <c r="IF437">
        <v>1.85989</v>
      </c>
      <c r="IG437">
        <v>1.85837</v>
      </c>
      <c r="IH437">
        <v>1.85745</v>
      </c>
      <c r="II437">
        <v>1.85241</v>
      </c>
      <c r="IJ437">
        <v>0</v>
      </c>
      <c r="IK437">
        <v>0</v>
      </c>
      <c r="IL437">
        <v>0</v>
      </c>
      <c r="IM437">
        <v>0</v>
      </c>
      <c r="IN437" t="s">
        <v>441</v>
      </c>
      <c r="IO437" t="s">
        <v>442</v>
      </c>
      <c r="IP437" t="s">
        <v>443</v>
      </c>
      <c r="IQ437" t="s">
        <v>443</v>
      </c>
      <c r="IR437" t="s">
        <v>443</v>
      </c>
      <c r="IS437" t="s">
        <v>443</v>
      </c>
      <c r="IT437">
        <v>0</v>
      </c>
      <c r="IU437">
        <v>100</v>
      </c>
      <c r="IV437">
        <v>100</v>
      </c>
      <c r="IW437">
        <v>-0.846</v>
      </c>
      <c r="IX437">
        <v>0.2954</v>
      </c>
      <c r="IY437">
        <v>-0.819046093373875</v>
      </c>
      <c r="IZ437">
        <v>-0.0008311593448893811</v>
      </c>
      <c r="JA437">
        <v>1.768286430498992E-06</v>
      </c>
      <c r="JB437">
        <v>-5.176383660599935E-10</v>
      </c>
      <c r="JC437">
        <v>0.01793090377665582</v>
      </c>
      <c r="JD437">
        <v>0.002652576625932546</v>
      </c>
      <c r="JE437">
        <v>0.0004569377311329863</v>
      </c>
      <c r="JF437">
        <v>1.003524486243527E-07</v>
      </c>
      <c r="JG437">
        <v>2</v>
      </c>
      <c r="JH437">
        <v>1975</v>
      </c>
      <c r="JI437">
        <v>1</v>
      </c>
      <c r="JJ437">
        <v>26</v>
      </c>
      <c r="JK437">
        <v>201605.3</v>
      </c>
      <c r="JL437">
        <v>201605.5</v>
      </c>
      <c r="JM437">
        <v>1.4563</v>
      </c>
      <c r="JN437">
        <v>2.63672</v>
      </c>
      <c r="JO437">
        <v>1.49658</v>
      </c>
      <c r="JP437">
        <v>2.34497</v>
      </c>
      <c r="JQ437">
        <v>1.54907</v>
      </c>
      <c r="JR437">
        <v>2.43652</v>
      </c>
      <c r="JS437">
        <v>36.105</v>
      </c>
      <c r="JT437">
        <v>24.1751</v>
      </c>
      <c r="JU437">
        <v>18</v>
      </c>
      <c r="JV437">
        <v>482.765</v>
      </c>
      <c r="JW437">
        <v>493.974</v>
      </c>
      <c r="JX437">
        <v>27.8827</v>
      </c>
      <c r="JY437">
        <v>28.556</v>
      </c>
      <c r="JZ437">
        <v>29.9998</v>
      </c>
      <c r="KA437">
        <v>28.8281</v>
      </c>
      <c r="KB437">
        <v>28.8382</v>
      </c>
      <c r="KC437">
        <v>29.3754</v>
      </c>
      <c r="KD437">
        <v>18.7491</v>
      </c>
      <c r="KE437">
        <v>74.5851</v>
      </c>
      <c r="KF437">
        <v>27.858</v>
      </c>
      <c r="KG437">
        <v>594.249</v>
      </c>
      <c r="KH437">
        <v>18.4681</v>
      </c>
      <c r="KI437">
        <v>101.951</v>
      </c>
      <c r="KJ437">
        <v>91.48820000000001</v>
      </c>
    </row>
    <row r="438" spans="1:296">
      <c r="A438">
        <v>420</v>
      </c>
      <c r="B438">
        <v>1759085929.5</v>
      </c>
      <c r="C438">
        <v>12846.40000009537</v>
      </c>
      <c r="D438" t="s">
        <v>1287</v>
      </c>
      <c r="E438" t="s">
        <v>1288</v>
      </c>
      <c r="F438">
        <v>5</v>
      </c>
      <c r="G438" t="s">
        <v>1218</v>
      </c>
      <c r="H438">
        <v>1759085921.803571</v>
      </c>
      <c r="I438">
        <f>(J438)/1000</f>
        <v>0</v>
      </c>
      <c r="J438">
        <f>IF(DO438, AM438, AG438)</f>
        <v>0</v>
      </c>
      <c r="K438">
        <f>IF(DO438, AH438, AF438)</f>
        <v>0</v>
      </c>
      <c r="L438">
        <f>DQ438 - IF(AT438&gt;1, K438*DK438*100.0/(AV438), 0)</f>
        <v>0</v>
      </c>
      <c r="M438">
        <f>((S438-I438/2)*L438-K438)/(S438+I438/2)</f>
        <v>0</v>
      </c>
      <c r="N438">
        <f>M438*(DX438+DY438)/1000.0</f>
        <v>0</v>
      </c>
      <c r="O438">
        <f>(DQ438 - IF(AT438&gt;1, K438*DK438*100.0/(AV438), 0))*(DX438+DY438)/1000.0</f>
        <v>0</v>
      </c>
      <c r="P438">
        <f>2.0/((1/R438-1/Q438)+SIGN(R438)*SQRT((1/R438-1/Q438)*(1/R438-1/Q438) + 4*DL438/((DL438+1)*(DL438+1))*(2*1/R438*1/Q438-1/Q438*1/Q438)))</f>
        <v>0</v>
      </c>
      <c r="Q438">
        <f>IF(LEFT(DM438,1)&lt;&gt;"0",IF(LEFT(DM438,1)="1",3.0,DN438),$D$5+$E$5*(EE438*DX438/($K$5*1000))+$F$5*(EE438*DX438/($K$5*1000))*MAX(MIN(DK438,$J$5),$I$5)*MAX(MIN(DK438,$J$5),$I$5)+$G$5*MAX(MIN(DK438,$J$5),$I$5)*(EE438*DX438/($K$5*1000))+$H$5*(EE438*DX438/($K$5*1000))*(EE438*DX438/($K$5*1000)))</f>
        <v>0</v>
      </c>
      <c r="R438">
        <f>I438*(1000-(1000*0.61365*exp(17.502*V438/(240.97+V438))/(DX438+DY438)+DS438)/2)/(1000*0.61365*exp(17.502*V438/(240.97+V438))/(DX438+DY438)-DS438)</f>
        <v>0</v>
      </c>
      <c r="S438">
        <f>1/((DL438+1)/(P438/1.6)+1/(Q438/1.37)) + DL438/((DL438+1)/(P438/1.6) + DL438/(Q438/1.37))</f>
        <v>0</v>
      </c>
      <c r="T438">
        <f>(DG438*DJ438)</f>
        <v>0</v>
      </c>
      <c r="U438">
        <f>(DZ438+(T438+2*0.95*5.67E-8*(((DZ438+$B$9)+273)^4-(DZ438+273)^4)-44100*I438)/(1.84*29.3*Q438+8*0.95*5.67E-8*(DZ438+273)^3))</f>
        <v>0</v>
      </c>
      <c r="V438">
        <f>($C$9*EA438+$D$9*EB438+$E$9*U438)</f>
        <v>0</v>
      </c>
      <c r="W438">
        <f>0.61365*exp(17.502*V438/(240.97+V438))</f>
        <v>0</v>
      </c>
      <c r="X438">
        <f>(Y438/Z438*100)</f>
        <v>0</v>
      </c>
      <c r="Y438">
        <f>DS438*(DX438+DY438)/1000</f>
        <v>0</v>
      </c>
      <c r="Z438">
        <f>0.61365*exp(17.502*DZ438/(240.97+DZ438))</f>
        <v>0</v>
      </c>
      <c r="AA438">
        <f>(W438-DS438*(DX438+DY438)/1000)</f>
        <v>0</v>
      </c>
      <c r="AB438">
        <f>(-I438*44100)</f>
        <v>0</v>
      </c>
      <c r="AC438">
        <f>2*29.3*Q438*0.92*(DZ438-V438)</f>
        <v>0</v>
      </c>
      <c r="AD438">
        <f>2*0.95*5.67E-8*(((DZ438+$B$9)+273)^4-(V438+273)^4)</f>
        <v>0</v>
      </c>
      <c r="AE438">
        <f>T438+AD438+AB438+AC438</f>
        <v>0</v>
      </c>
      <c r="AF438">
        <f>DW438*AT438*(DR438-DQ438*(1000-AT438*DT438)/(1000-AT438*DS438))/(100*DK438)</f>
        <v>0</v>
      </c>
      <c r="AG438">
        <f>1000*DW438*AT438*(DS438-DT438)/(100*DK438*(1000-AT438*DS438))</f>
        <v>0</v>
      </c>
      <c r="AH438">
        <f>(AI438 - AJ438 - DX438*1E3/(8.314*(DZ438+273.15)) * AL438/DW438 * AK438) * DW438/(100*DK438) * (1000 - DT438)/1000</f>
        <v>0</v>
      </c>
      <c r="AI438">
        <v>585.3744632791467</v>
      </c>
      <c r="AJ438">
        <v>545.7017018021097</v>
      </c>
      <c r="AK438">
        <v>3.515847954998177</v>
      </c>
      <c r="AL438">
        <v>65.08277901455868</v>
      </c>
      <c r="AM438">
        <f>(AO438 - AN438 + DX438*1E3/(8.314*(DZ438+273.15)) * AQ438/DW438 * AP438) * DW438/(100*DK438) * 1000/(1000 - AO438)</f>
        <v>0</v>
      </c>
      <c r="AN438">
        <v>18.41416956248762</v>
      </c>
      <c r="AO438">
        <v>22.16823885581946</v>
      </c>
      <c r="AP438">
        <v>0.0001269185519634053</v>
      </c>
      <c r="AQ438">
        <v>105.27</v>
      </c>
      <c r="AR438">
        <v>0</v>
      </c>
      <c r="AS438">
        <v>0</v>
      </c>
      <c r="AT438">
        <f>IF(AR438*$H$15&gt;=AV438,1.0,(AV438/(AV438-AR438*$H$15)))</f>
        <v>0</v>
      </c>
      <c r="AU438">
        <f>(AT438-1)*100</f>
        <v>0</v>
      </c>
      <c r="AV438">
        <f>MAX(0,($B$15+$C$15*EE438)/(1+$D$15*EE438)*DX438/(DZ438+273)*$E$15)</f>
        <v>0</v>
      </c>
      <c r="AW438" t="s">
        <v>437</v>
      </c>
      <c r="AX438" t="s">
        <v>437</v>
      </c>
      <c r="AY438">
        <v>0</v>
      </c>
      <c r="AZ438">
        <v>0</v>
      </c>
      <c r="BA438">
        <f>1-AY438/AZ438</f>
        <v>0</v>
      </c>
      <c r="BB438">
        <v>0</v>
      </c>
      <c r="BC438" t="s">
        <v>437</v>
      </c>
      <c r="BD438" t="s">
        <v>437</v>
      </c>
      <c r="BE438">
        <v>0</v>
      </c>
      <c r="BF438">
        <v>0</v>
      </c>
      <c r="BG438">
        <f>1-BE438/BF438</f>
        <v>0</v>
      </c>
      <c r="BH438">
        <v>0.5</v>
      </c>
      <c r="BI438">
        <f>DH438</f>
        <v>0</v>
      </c>
      <c r="BJ438">
        <f>K438</f>
        <v>0</v>
      </c>
      <c r="BK438">
        <f>BG438*BH438*BI438</f>
        <v>0</v>
      </c>
      <c r="BL438">
        <f>(BJ438-BB438)/BI438</f>
        <v>0</v>
      </c>
      <c r="BM438">
        <f>(AZ438-BF438)/BF438</f>
        <v>0</v>
      </c>
      <c r="BN438">
        <f>AY438/(BA438+AY438/BF438)</f>
        <v>0</v>
      </c>
      <c r="BO438" t="s">
        <v>437</v>
      </c>
      <c r="BP438">
        <v>0</v>
      </c>
      <c r="BQ438">
        <f>IF(BP438&lt;&gt;0, BP438, BN438)</f>
        <v>0</v>
      </c>
      <c r="BR438">
        <f>1-BQ438/BF438</f>
        <v>0</v>
      </c>
      <c r="BS438">
        <f>(BF438-BE438)/(BF438-BQ438)</f>
        <v>0</v>
      </c>
      <c r="BT438">
        <f>(AZ438-BF438)/(AZ438-BQ438)</f>
        <v>0</v>
      </c>
      <c r="BU438">
        <f>(BF438-BE438)/(BF438-AY438)</f>
        <v>0</v>
      </c>
      <c r="BV438">
        <f>(AZ438-BF438)/(AZ438-AY438)</f>
        <v>0</v>
      </c>
      <c r="BW438">
        <f>(BS438*BQ438/BE438)</f>
        <v>0</v>
      </c>
      <c r="BX438">
        <f>(1-BW438)</f>
        <v>0</v>
      </c>
      <c r="DG438">
        <f>$B$13*EF438+$C$13*EG438+$F$13*ER438*(1-EU438)</f>
        <v>0</v>
      </c>
      <c r="DH438">
        <f>DG438*DI438</f>
        <v>0</v>
      </c>
      <c r="DI438">
        <f>($B$13*$D$11+$C$13*$D$11+$F$13*((FE438+EW438)/MAX(FE438+EW438+FF438, 0.1)*$I$11+FF438/MAX(FE438+EW438+FF438, 0.1)*$J$11))/($B$13+$C$13+$F$13)</f>
        <v>0</v>
      </c>
      <c r="DJ438">
        <f>($B$13*$K$11+$C$13*$K$11+$F$13*((FE438+EW438)/MAX(FE438+EW438+FF438, 0.1)*$P$11+FF438/MAX(FE438+EW438+FF438, 0.1)*$Q$11))/($B$13+$C$13+$F$13)</f>
        <v>0</v>
      </c>
      <c r="DK438">
        <v>4.16</v>
      </c>
      <c r="DL438">
        <v>0.5</v>
      </c>
      <c r="DM438" t="s">
        <v>438</v>
      </c>
      <c r="DN438">
        <v>2</v>
      </c>
      <c r="DO438" t="b">
        <v>1</v>
      </c>
      <c r="DP438">
        <v>1759085921.803571</v>
      </c>
      <c r="DQ438">
        <v>509.36075</v>
      </c>
      <c r="DR438">
        <v>559.0582857142857</v>
      </c>
      <c r="DS438">
        <v>22.16203928571429</v>
      </c>
      <c r="DT438">
        <v>18.39471785714286</v>
      </c>
      <c r="DU438">
        <v>510.2122142857143</v>
      </c>
      <c r="DV438">
        <v>21.86657857142858</v>
      </c>
      <c r="DW438">
        <v>500.041</v>
      </c>
      <c r="DX438">
        <v>90.76575357142856</v>
      </c>
      <c r="DY438">
        <v>0.06610268928571429</v>
      </c>
      <c r="DZ438">
        <v>29.08241785714286</v>
      </c>
      <c r="EA438">
        <v>30.03385357142857</v>
      </c>
      <c r="EB438">
        <v>999.9000000000002</v>
      </c>
      <c r="EC438">
        <v>0</v>
      </c>
      <c r="ED438">
        <v>0</v>
      </c>
      <c r="EE438">
        <v>10002.54535714286</v>
      </c>
      <c r="EF438">
        <v>0</v>
      </c>
      <c r="EG438">
        <v>11.6571</v>
      </c>
      <c r="EH438">
        <v>-49.69736428571429</v>
      </c>
      <c r="EI438">
        <v>520.9052857142857</v>
      </c>
      <c r="EJ438">
        <v>569.5347857142857</v>
      </c>
      <c r="EK438">
        <v>3.767326071428571</v>
      </c>
      <c r="EL438">
        <v>559.0582857142857</v>
      </c>
      <c r="EM438">
        <v>18.39471785714286</v>
      </c>
      <c r="EN438">
        <v>2.011553928571428</v>
      </c>
      <c r="EO438">
        <v>1.669610714285714</v>
      </c>
      <c r="EP438">
        <v>17.53558214285714</v>
      </c>
      <c r="EQ438">
        <v>14.61672857142857</v>
      </c>
      <c r="ER438">
        <v>1999.996071428571</v>
      </c>
      <c r="ES438">
        <v>0.9799975714285711</v>
      </c>
      <c r="ET438">
        <v>0.02000233571428572</v>
      </c>
      <c r="EU438">
        <v>0</v>
      </c>
      <c r="EV438">
        <v>764.6896428571429</v>
      </c>
      <c r="EW438">
        <v>5.00078</v>
      </c>
      <c r="EX438">
        <v>14682.1</v>
      </c>
      <c r="EY438">
        <v>16379.58928571429</v>
      </c>
      <c r="EZ438">
        <v>38.87471428571428</v>
      </c>
      <c r="FA438">
        <v>39.56424999999999</v>
      </c>
      <c r="FB438">
        <v>38.76310714285714</v>
      </c>
      <c r="FC438">
        <v>39.38360714285714</v>
      </c>
      <c r="FD438">
        <v>39.9975</v>
      </c>
      <c r="FE438">
        <v>1955.086071428571</v>
      </c>
      <c r="FF438">
        <v>39.9</v>
      </c>
      <c r="FG438">
        <v>0</v>
      </c>
      <c r="FH438">
        <v>1759085921.6</v>
      </c>
      <c r="FI438">
        <v>0</v>
      </c>
      <c r="FJ438">
        <v>764.6836399999999</v>
      </c>
      <c r="FK438">
        <v>6.578000009953787</v>
      </c>
      <c r="FL438">
        <v>123.6076925008654</v>
      </c>
      <c r="FM438">
        <v>14682.632</v>
      </c>
      <c r="FN438">
        <v>15</v>
      </c>
      <c r="FO438">
        <v>0</v>
      </c>
      <c r="FP438" t="s">
        <v>439</v>
      </c>
      <c r="FQ438">
        <v>1746989605.5</v>
      </c>
      <c r="FR438">
        <v>1746989593.5</v>
      </c>
      <c r="FS438">
        <v>0</v>
      </c>
      <c r="FT438">
        <v>-0.274</v>
      </c>
      <c r="FU438">
        <v>-0.002</v>
      </c>
      <c r="FV438">
        <v>2.549</v>
      </c>
      <c r="FW438">
        <v>0.129</v>
      </c>
      <c r="FX438">
        <v>420</v>
      </c>
      <c r="FY438">
        <v>17</v>
      </c>
      <c r="FZ438">
        <v>0.02</v>
      </c>
      <c r="GA438">
        <v>0.04</v>
      </c>
      <c r="GB438">
        <v>-49.54956829268293</v>
      </c>
      <c r="GC438">
        <v>-3.081753466547809</v>
      </c>
      <c r="GD438">
        <v>0.3128317044931816</v>
      </c>
      <c r="GE438">
        <v>0</v>
      </c>
      <c r="GF438">
        <v>764.2996176470589</v>
      </c>
      <c r="GG438">
        <v>6.402459898320852</v>
      </c>
      <c r="GH438">
        <v>0.6616109135020869</v>
      </c>
      <c r="GI438">
        <v>0</v>
      </c>
      <c r="GJ438">
        <v>3.770459024390244</v>
      </c>
      <c r="GK438">
        <v>-0.08343042721769041</v>
      </c>
      <c r="GL438">
        <v>0.01029095288315459</v>
      </c>
      <c r="GM438">
        <v>1</v>
      </c>
      <c r="GN438">
        <v>1</v>
      </c>
      <c r="GO438">
        <v>3</v>
      </c>
      <c r="GP438" t="s">
        <v>455</v>
      </c>
      <c r="GQ438">
        <v>3.10166</v>
      </c>
      <c r="GR438">
        <v>2.72456</v>
      </c>
      <c r="GS438">
        <v>0.105691</v>
      </c>
      <c r="GT438">
        <v>0.112527</v>
      </c>
      <c r="GU438">
        <v>0.10229</v>
      </c>
      <c r="GV438">
        <v>0.0909488</v>
      </c>
      <c r="GW438">
        <v>23378.1</v>
      </c>
      <c r="GX438">
        <v>21083.1</v>
      </c>
      <c r="GY438">
        <v>26703.9</v>
      </c>
      <c r="GZ438">
        <v>23977.3</v>
      </c>
      <c r="HA438">
        <v>38357.7</v>
      </c>
      <c r="HB438">
        <v>32228.2</v>
      </c>
      <c r="HC438">
        <v>46629.1</v>
      </c>
      <c r="HD438">
        <v>37937.6</v>
      </c>
      <c r="HE438">
        <v>1.8733</v>
      </c>
      <c r="HF438">
        <v>1.86815</v>
      </c>
      <c r="HG438">
        <v>0.140078</v>
      </c>
      <c r="HH438">
        <v>0</v>
      </c>
      <c r="HI438">
        <v>27.7545</v>
      </c>
      <c r="HJ438">
        <v>999.9</v>
      </c>
      <c r="HK438">
        <v>43.5</v>
      </c>
      <c r="HL438">
        <v>31.6</v>
      </c>
      <c r="HM438">
        <v>22.373</v>
      </c>
      <c r="HN438">
        <v>61.2148</v>
      </c>
      <c r="HO438">
        <v>22.1234</v>
      </c>
      <c r="HP438">
        <v>1</v>
      </c>
      <c r="HQ438">
        <v>0.0963643</v>
      </c>
      <c r="HR438">
        <v>-0.208208</v>
      </c>
      <c r="HS438">
        <v>20.2813</v>
      </c>
      <c r="HT438">
        <v>5.21175</v>
      </c>
      <c r="HU438">
        <v>11.9798</v>
      </c>
      <c r="HV438">
        <v>4.96315</v>
      </c>
      <c r="HW438">
        <v>3.2744</v>
      </c>
      <c r="HX438">
        <v>9999</v>
      </c>
      <c r="HY438">
        <v>9999</v>
      </c>
      <c r="HZ438">
        <v>9999</v>
      </c>
      <c r="IA438">
        <v>34.6</v>
      </c>
      <c r="IB438">
        <v>1.86395</v>
      </c>
      <c r="IC438">
        <v>1.86011</v>
      </c>
      <c r="ID438">
        <v>1.85841</v>
      </c>
      <c r="IE438">
        <v>1.85975</v>
      </c>
      <c r="IF438">
        <v>1.85989</v>
      </c>
      <c r="IG438">
        <v>1.85837</v>
      </c>
      <c r="IH438">
        <v>1.85745</v>
      </c>
      <c r="II438">
        <v>1.85242</v>
      </c>
      <c r="IJ438">
        <v>0</v>
      </c>
      <c r="IK438">
        <v>0</v>
      </c>
      <c r="IL438">
        <v>0</v>
      </c>
      <c r="IM438">
        <v>0</v>
      </c>
      <c r="IN438" t="s">
        <v>441</v>
      </c>
      <c r="IO438" t="s">
        <v>442</v>
      </c>
      <c r="IP438" t="s">
        <v>443</v>
      </c>
      <c r="IQ438" t="s">
        <v>443</v>
      </c>
      <c r="IR438" t="s">
        <v>443</v>
      </c>
      <c r="IS438" t="s">
        <v>443</v>
      </c>
      <c r="IT438">
        <v>0</v>
      </c>
      <c r="IU438">
        <v>100</v>
      </c>
      <c r="IV438">
        <v>100</v>
      </c>
      <c r="IW438">
        <v>-0.836</v>
      </c>
      <c r="IX438">
        <v>0.2956</v>
      </c>
      <c r="IY438">
        <v>-0.819046093373875</v>
      </c>
      <c r="IZ438">
        <v>-0.0008311593448893811</v>
      </c>
      <c r="JA438">
        <v>1.768286430498992E-06</v>
      </c>
      <c r="JB438">
        <v>-5.176383660599935E-10</v>
      </c>
      <c r="JC438">
        <v>0.01793090377665582</v>
      </c>
      <c r="JD438">
        <v>0.002652576625932546</v>
      </c>
      <c r="JE438">
        <v>0.0004569377311329863</v>
      </c>
      <c r="JF438">
        <v>1.003524486243527E-07</v>
      </c>
      <c r="JG438">
        <v>2</v>
      </c>
      <c r="JH438">
        <v>1975</v>
      </c>
      <c r="JI438">
        <v>1</v>
      </c>
      <c r="JJ438">
        <v>26</v>
      </c>
      <c r="JK438">
        <v>201605.4</v>
      </c>
      <c r="JL438">
        <v>201605.6</v>
      </c>
      <c r="JM438">
        <v>1.49292</v>
      </c>
      <c r="JN438">
        <v>2.63916</v>
      </c>
      <c r="JO438">
        <v>1.49658</v>
      </c>
      <c r="JP438">
        <v>2.34497</v>
      </c>
      <c r="JQ438">
        <v>1.54907</v>
      </c>
      <c r="JR438">
        <v>2.36938</v>
      </c>
      <c r="JS438">
        <v>36.105</v>
      </c>
      <c r="JT438">
        <v>24.1751</v>
      </c>
      <c r="JU438">
        <v>18</v>
      </c>
      <c r="JV438">
        <v>482.569</v>
      </c>
      <c r="JW438">
        <v>494.201</v>
      </c>
      <c r="JX438">
        <v>27.8507</v>
      </c>
      <c r="JY438">
        <v>28.5536</v>
      </c>
      <c r="JZ438">
        <v>29.9999</v>
      </c>
      <c r="KA438">
        <v>28.8254</v>
      </c>
      <c r="KB438">
        <v>28.8357</v>
      </c>
      <c r="KC438">
        <v>30.0322</v>
      </c>
      <c r="KD438">
        <v>18.7491</v>
      </c>
      <c r="KE438">
        <v>74.5851</v>
      </c>
      <c r="KF438">
        <v>27.822</v>
      </c>
      <c r="KG438">
        <v>607.6079999999999</v>
      </c>
      <c r="KH438">
        <v>18.4706</v>
      </c>
      <c r="KI438">
        <v>101.952</v>
      </c>
      <c r="KJ438">
        <v>91.48860000000001</v>
      </c>
    </row>
    <row r="439" spans="1:296">
      <c r="A439">
        <v>421</v>
      </c>
      <c r="B439">
        <v>1759085934.5</v>
      </c>
      <c r="C439">
        <v>12851.40000009537</v>
      </c>
      <c r="D439" t="s">
        <v>1289</v>
      </c>
      <c r="E439" t="s">
        <v>1290</v>
      </c>
      <c r="F439">
        <v>5</v>
      </c>
      <c r="G439" t="s">
        <v>1218</v>
      </c>
      <c r="H439">
        <v>1759085926.771429</v>
      </c>
      <c r="I439">
        <f>(J439)/1000</f>
        <v>0</v>
      </c>
      <c r="J439">
        <f>IF(DO439, AM439, AG439)</f>
        <v>0</v>
      </c>
      <c r="K439">
        <f>IF(DO439, AH439, AF439)</f>
        <v>0</v>
      </c>
      <c r="L439">
        <f>DQ439 - IF(AT439&gt;1, K439*DK439*100.0/(AV439), 0)</f>
        <v>0</v>
      </c>
      <c r="M439">
        <f>((S439-I439/2)*L439-K439)/(S439+I439/2)</f>
        <v>0</v>
      </c>
      <c r="N439">
        <f>M439*(DX439+DY439)/1000.0</f>
        <v>0</v>
      </c>
      <c r="O439">
        <f>(DQ439 - IF(AT439&gt;1, K439*DK439*100.0/(AV439), 0))*(DX439+DY439)/1000.0</f>
        <v>0</v>
      </c>
      <c r="P439">
        <f>2.0/((1/R439-1/Q439)+SIGN(R439)*SQRT((1/R439-1/Q439)*(1/R439-1/Q439) + 4*DL439/((DL439+1)*(DL439+1))*(2*1/R439*1/Q439-1/Q439*1/Q439)))</f>
        <v>0</v>
      </c>
      <c r="Q439">
        <f>IF(LEFT(DM439,1)&lt;&gt;"0",IF(LEFT(DM439,1)="1",3.0,DN439),$D$5+$E$5*(EE439*DX439/($K$5*1000))+$F$5*(EE439*DX439/($K$5*1000))*MAX(MIN(DK439,$J$5),$I$5)*MAX(MIN(DK439,$J$5),$I$5)+$G$5*MAX(MIN(DK439,$J$5),$I$5)*(EE439*DX439/($K$5*1000))+$H$5*(EE439*DX439/($K$5*1000))*(EE439*DX439/($K$5*1000)))</f>
        <v>0</v>
      </c>
      <c r="R439">
        <f>I439*(1000-(1000*0.61365*exp(17.502*V439/(240.97+V439))/(DX439+DY439)+DS439)/2)/(1000*0.61365*exp(17.502*V439/(240.97+V439))/(DX439+DY439)-DS439)</f>
        <v>0</v>
      </c>
      <c r="S439">
        <f>1/((DL439+1)/(P439/1.6)+1/(Q439/1.37)) + DL439/((DL439+1)/(P439/1.6) + DL439/(Q439/1.37))</f>
        <v>0</v>
      </c>
      <c r="T439">
        <f>(DG439*DJ439)</f>
        <v>0</v>
      </c>
      <c r="U439">
        <f>(DZ439+(T439+2*0.95*5.67E-8*(((DZ439+$B$9)+273)^4-(DZ439+273)^4)-44100*I439)/(1.84*29.3*Q439+8*0.95*5.67E-8*(DZ439+273)^3))</f>
        <v>0</v>
      </c>
      <c r="V439">
        <f>($C$9*EA439+$D$9*EB439+$E$9*U439)</f>
        <v>0</v>
      </c>
      <c r="W439">
        <f>0.61365*exp(17.502*V439/(240.97+V439))</f>
        <v>0</v>
      </c>
      <c r="X439">
        <f>(Y439/Z439*100)</f>
        <v>0</v>
      </c>
      <c r="Y439">
        <f>DS439*(DX439+DY439)/1000</f>
        <v>0</v>
      </c>
      <c r="Z439">
        <f>0.61365*exp(17.502*DZ439/(240.97+DZ439))</f>
        <v>0</v>
      </c>
      <c r="AA439">
        <f>(W439-DS439*(DX439+DY439)/1000)</f>
        <v>0</v>
      </c>
      <c r="AB439">
        <f>(-I439*44100)</f>
        <v>0</v>
      </c>
      <c r="AC439">
        <f>2*29.3*Q439*0.92*(DZ439-V439)</f>
        <v>0</v>
      </c>
      <c r="AD439">
        <f>2*0.95*5.67E-8*(((DZ439+$B$9)+273)^4-(V439+273)^4)</f>
        <v>0</v>
      </c>
      <c r="AE439">
        <f>T439+AD439+AB439+AC439</f>
        <v>0</v>
      </c>
      <c r="AF439">
        <f>DW439*AT439*(DR439-DQ439*(1000-AT439*DT439)/(1000-AT439*DS439))/(100*DK439)</f>
        <v>0</v>
      </c>
      <c r="AG439">
        <f>1000*DW439*AT439*(DS439-DT439)/(100*DK439*(1000-AT439*DS439))</f>
        <v>0</v>
      </c>
      <c r="AH439">
        <f>(AI439 - AJ439 - DX439*1E3/(8.314*(DZ439+273.15)) * AL439/DW439 * AK439) * DW439/(100*DK439) * (1000 - DT439)/1000</f>
        <v>0</v>
      </c>
      <c r="AI439">
        <v>602.794749495203</v>
      </c>
      <c r="AJ439">
        <v>562.8049272727271</v>
      </c>
      <c r="AK439">
        <v>3.425221712513095</v>
      </c>
      <c r="AL439">
        <v>65.08277901455868</v>
      </c>
      <c r="AM439">
        <f>(AO439 - AN439 + DX439*1E3/(8.314*(DZ439+273.15)) * AQ439/DW439 * AP439) * DW439/(100*DK439) * 1000/(1000 - AO439)</f>
        <v>0</v>
      </c>
      <c r="AN439">
        <v>18.41543352000001</v>
      </c>
      <c r="AO439">
        <v>22.17021636363636</v>
      </c>
      <c r="AP439">
        <v>2.784885895964021E-05</v>
      </c>
      <c r="AQ439">
        <v>105.27</v>
      </c>
      <c r="AR439">
        <v>0</v>
      </c>
      <c r="AS439">
        <v>0</v>
      </c>
      <c r="AT439">
        <f>IF(AR439*$H$15&gt;=AV439,1.0,(AV439/(AV439-AR439*$H$15)))</f>
        <v>0</v>
      </c>
      <c r="AU439">
        <f>(AT439-1)*100</f>
        <v>0</v>
      </c>
      <c r="AV439">
        <f>MAX(0,($B$15+$C$15*EE439)/(1+$D$15*EE439)*DX439/(DZ439+273)*$E$15)</f>
        <v>0</v>
      </c>
      <c r="AW439" t="s">
        <v>437</v>
      </c>
      <c r="AX439" t="s">
        <v>437</v>
      </c>
      <c r="AY439">
        <v>0</v>
      </c>
      <c r="AZ439">
        <v>0</v>
      </c>
      <c r="BA439">
        <f>1-AY439/AZ439</f>
        <v>0</v>
      </c>
      <c r="BB439">
        <v>0</v>
      </c>
      <c r="BC439" t="s">
        <v>437</v>
      </c>
      <c r="BD439" t="s">
        <v>437</v>
      </c>
      <c r="BE439">
        <v>0</v>
      </c>
      <c r="BF439">
        <v>0</v>
      </c>
      <c r="BG439">
        <f>1-BE439/BF439</f>
        <v>0</v>
      </c>
      <c r="BH439">
        <v>0.5</v>
      </c>
      <c r="BI439">
        <f>DH439</f>
        <v>0</v>
      </c>
      <c r="BJ439">
        <f>K439</f>
        <v>0</v>
      </c>
      <c r="BK439">
        <f>BG439*BH439*BI439</f>
        <v>0</v>
      </c>
      <c r="BL439">
        <f>(BJ439-BB439)/BI439</f>
        <v>0</v>
      </c>
      <c r="BM439">
        <f>(AZ439-BF439)/BF439</f>
        <v>0</v>
      </c>
      <c r="BN439">
        <f>AY439/(BA439+AY439/BF439)</f>
        <v>0</v>
      </c>
      <c r="BO439" t="s">
        <v>437</v>
      </c>
      <c r="BP439">
        <v>0</v>
      </c>
      <c r="BQ439">
        <f>IF(BP439&lt;&gt;0, BP439, BN439)</f>
        <v>0</v>
      </c>
      <c r="BR439">
        <f>1-BQ439/BF439</f>
        <v>0</v>
      </c>
      <c r="BS439">
        <f>(BF439-BE439)/(BF439-BQ439)</f>
        <v>0</v>
      </c>
      <c r="BT439">
        <f>(AZ439-BF439)/(AZ439-BQ439)</f>
        <v>0</v>
      </c>
      <c r="BU439">
        <f>(BF439-BE439)/(BF439-AY439)</f>
        <v>0</v>
      </c>
      <c r="BV439">
        <f>(AZ439-BF439)/(AZ439-AY439)</f>
        <v>0</v>
      </c>
      <c r="BW439">
        <f>(BS439*BQ439/BE439)</f>
        <v>0</v>
      </c>
      <c r="BX439">
        <f>(1-BW439)</f>
        <v>0</v>
      </c>
      <c r="DG439">
        <f>$B$13*EF439+$C$13*EG439+$F$13*ER439*(1-EU439)</f>
        <v>0</v>
      </c>
      <c r="DH439">
        <f>DG439*DI439</f>
        <v>0</v>
      </c>
      <c r="DI439">
        <f>($B$13*$D$11+$C$13*$D$11+$F$13*((FE439+EW439)/MAX(FE439+EW439+FF439, 0.1)*$I$11+FF439/MAX(FE439+EW439+FF439, 0.1)*$J$11))/($B$13+$C$13+$F$13)</f>
        <v>0</v>
      </c>
      <c r="DJ439">
        <f>($B$13*$K$11+$C$13*$K$11+$F$13*((FE439+EW439)/MAX(FE439+EW439+FF439, 0.1)*$P$11+FF439/MAX(FE439+EW439+FF439, 0.1)*$Q$11))/($B$13+$C$13+$F$13)</f>
        <v>0</v>
      </c>
      <c r="DK439">
        <v>4.16</v>
      </c>
      <c r="DL439">
        <v>0.5</v>
      </c>
      <c r="DM439" t="s">
        <v>438</v>
      </c>
      <c r="DN439">
        <v>2</v>
      </c>
      <c r="DO439" t="b">
        <v>1</v>
      </c>
      <c r="DP439">
        <v>1759085926.771429</v>
      </c>
      <c r="DQ439">
        <v>525.98825</v>
      </c>
      <c r="DR439">
        <v>575.8735714285715</v>
      </c>
      <c r="DS439">
        <v>22.16415714285714</v>
      </c>
      <c r="DT439">
        <v>18.40415357142857</v>
      </c>
      <c r="DU439">
        <v>526.83</v>
      </c>
      <c r="DV439">
        <v>21.86864285714286</v>
      </c>
      <c r="DW439">
        <v>499.9902857142856</v>
      </c>
      <c r="DX439">
        <v>90.76593214285711</v>
      </c>
      <c r="DY439">
        <v>0.06622457499999999</v>
      </c>
      <c r="DZ439">
        <v>29.07752857142857</v>
      </c>
      <c r="EA439">
        <v>30.03374642857143</v>
      </c>
      <c r="EB439">
        <v>999.9000000000002</v>
      </c>
      <c r="EC439">
        <v>0</v>
      </c>
      <c r="ED439">
        <v>0</v>
      </c>
      <c r="EE439">
        <v>9997.204285714286</v>
      </c>
      <c r="EF439">
        <v>0</v>
      </c>
      <c r="EG439">
        <v>11.6571</v>
      </c>
      <c r="EH439">
        <v>-49.88510000000001</v>
      </c>
      <c r="EI439">
        <v>537.9108214285715</v>
      </c>
      <c r="EJ439">
        <v>586.6708214285715</v>
      </c>
      <c r="EK439">
        <v>3.760005</v>
      </c>
      <c r="EL439">
        <v>575.8735714285715</v>
      </c>
      <c r="EM439">
        <v>18.40415357142857</v>
      </c>
      <c r="EN439">
        <v>2.011749285714286</v>
      </c>
      <c r="EO439">
        <v>1.670471071428571</v>
      </c>
      <c r="EP439">
        <v>17.53712142857143</v>
      </c>
      <c r="EQ439">
        <v>14.62469642857143</v>
      </c>
      <c r="ER439">
        <v>2000.010714285714</v>
      </c>
      <c r="ES439">
        <v>0.9799976785714283</v>
      </c>
      <c r="ET439">
        <v>0.020002225</v>
      </c>
      <c r="EU439">
        <v>0</v>
      </c>
      <c r="EV439">
        <v>765.1753214285716</v>
      </c>
      <c r="EW439">
        <v>5.00078</v>
      </c>
      <c r="EX439">
        <v>14692.1</v>
      </c>
      <c r="EY439">
        <v>16379.71428571429</v>
      </c>
      <c r="EZ439">
        <v>38.86357142857143</v>
      </c>
      <c r="FA439">
        <v>39.56210714285714</v>
      </c>
      <c r="FB439">
        <v>38.78989285714285</v>
      </c>
      <c r="FC439">
        <v>39.38360714285714</v>
      </c>
      <c r="FD439">
        <v>40.03775</v>
      </c>
      <c r="FE439">
        <v>1955.100714285714</v>
      </c>
      <c r="FF439">
        <v>39.9</v>
      </c>
      <c r="FG439">
        <v>0</v>
      </c>
      <c r="FH439">
        <v>1759085927</v>
      </c>
      <c r="FI439">
        <v>0</v>
      </c>
      <c r="FJ439">
        <v>765.1651538461539</v>
      </c>
      <c r="FK439">
        <v>5.642324786032908</v>
      </c>
      <c r="FL439">
        <v>107.9726494466889</v>
      </c>
      <c r="FM439">
        <v>14692.64615384615</v>
      </c>
      <c r="FN439">
        <v>15</v>
      </c>
      <c r="FO439">
        <v>0</v>
      </c>
      <c r="FP439" t="s">
        <v>439</v>
      </c>
      <c r="FQ439">
        <v>1746989605.5</v>
      </c>
      <c r="FR439">
        <v>1746989593.5</v>
      </c>
      <c r="FS439">
        <v>0</v>
      </c>
      <c r="FT439">
        <v>-0.274</v>
      </c>
      <c r="FU439">
        <v>-0.002</v>
      </c>
      <c r="FV439">
        <v>2.549</v>
      </c>
      <c r="FW439">
        <v>0.129</v>
      </c>
      <c r="FX439">
        <v>420</v>
      </c>
      <c r="FY439">
        <v>17</v>
      </c>
      <c r="FZ439">
        <v>0.02</v>
      </c>
      <c r="GA439">
        <v>0.04</v>
      </c>
      <c r="GB439">
        <v>-49.75702926829268</v>
      </c>
      <c r="GC439">
        <v>-2.43987482081989</v>
      </c>
      <c r="GD439">
        <v>0.2616260226520536</v>
      </c>
      <c r="GE439">
        <v>0</v>
      </c>
      <c r="GF439">
        <v>764.8522352941176</v>
      </c>
      <c r="GG439">
        <v>5.852345301523027</v>
      </c>
      <c r="GH439">
        <v>0.6196203799302565</v>
      </c>
      <c r="GI439">
        <v>0</v>
      </c>
      <c r="GJ439">
        <v>3.764343902439024</v>
      </c>
      <c r="GK439">
        <v>-0.1023780670907815</v>
      </c>
      <c r="GL439">
        <v>0.0113536962667367</v>
      </c>
      <c r="GM439">
        <v>0</v>
      </c>
      <c r="GN439">
        <v>0</v>
      </c>
      <c r="GO439">
        <v>3</v>
      </c>
      <c r="GP439" t="s">
        <v>458</v>
      </c>
      <c r="GQ439">
        <v>3.10182</v>
      </c>
      <c r="GR439">
        <v>2.7244</v>
      </c>
      <c r="GS439">
        <v>0.108042</v>
      </c>
      <c r="GT439">
        <v>0.114768</v>
      </c>
      <c r="GU439">
        <v>0.102298</v>
      </c>
      <c r="GV439">
        <v>0.0909498</v>
      </c>
      <c r="GW439">
        <v>23316.8</v>
      </c>
      <c r="GX439">
        <v>21029.8</v>
      </c>
      <c r="GY439">
        <v>26704</v>
      </c>
      <c r="GZ439">
        <v>23977.2</v>
      </c>
      <c r="HA439">
        <v>38357.6</v>
      </c>
      <c r="HB439">
        <v>32228.8</v>
      </c>
      <c r="HC439">
        <v>46629.1</v>
      </c>
      <c r="HD439">
        <v>37938.1</v>
      </c>
      <c r="HE439">
        <v>1.87372</v>
      </c>
      <c r="HF439">
        <v>1.86795</v>
      </c>
      <c r="HG439">
        <v>0.139758</v>
      </c>
      <c r="HH439">
        <v>0</v>
      </c>
      <c r="HI439">
        <v>27.7554</v>
      </c>
      <c r="HJ439">
        <v>999.9</v>
      </c>
      <c r="HK439">
        <v>43.5</v>
      </c>
      <c r="HL439">
        <v>31.6</v>
      </c>
      <c r="HM439">
        <v>22.37</v>
      </c>
      <c r="HN439">
        <v>61.1048</v>
      </c>
      <c r="HO439">
        <v>22.2636</v>
      </c>
      <c r="HP439">
        <v>1</v>
      </c>
      <c r="HQ439">
        <v>0.0963415</v>
      </c>
      <c r="HR439">
        <v>-0.172868</v>
      </c>
      <c r="HS439">
        <v>20.2813</v>
      </c>
      <c r="HT439">
        <v>5.21325</v>
      </c>
      <c r="HU439">
        <v>11.98</v>
      </c>
      <c r="HV439">
        <v>4.96375</v>
      </c>
      <c r="HW439">
        <v>3.2745</v>
      </c>
      <c r="HX439">
        <v>9999</v>
      </c>
      <c r="HY439">
        <v>9999</v>
      </c>
      <c r="HZ439">
        <v>9999</v>
      </c>
      <c r="IA439">
        <v>34.6</v>
      </c>
      <c r="IB439">
        <v>1.86394</v>
      </c>
      <c r="IC439">
        <v>1.8601</v>
      </c>
      <c r="ID439">
        <v>1.85839</v>
      </c>
      <c r="IE439">
        <v>1.85975</v>
      </c>
      <c r="IF439">
        <v>1.85989</v>
      </c>
      <c r="IG439">
        <v>1.85837</v>
      </c>
      <c r="IH439">
        <v>1.85745</v>
      </c>
      <c r="II439">
        <v>1.85242</v>
      </c>
      <c r="IJ439">
        <v>0</v>
      </c>
      <c r="IK439">
        <v>0</v>
      </c>
      <c r="IL439">
        <v>0</v>
      </c>
      <c r="IM439">
        <v>0</v>
      </c>
      <c r="IN439" t="s">
        <v>441</v>
      </c>
      <c r="IO439" t="s">
        <v>442</v>
      </c>
      <c r="IP439" t="s">
        <v>443</v>
      </c>
      <c r="IQ439" t="s">
        <v>443</v>
      </c>
      <c r="IR439" t="s">
        <v>443</v>
      </c>
      <c r="IS439" t="s">
        <v>443</v>
      </c>
      <c r="IT439">
        <v>0</v>
      </c>
      <c r="IU439">
        <v>100</v>
      </c>
      <c r="IV439">
        <v>100</v>
      </c>
      <c r="IW439">
        <v>-0.825</v>
      </c>
      <c r="IX439">
        <v>0.2956</v>
      </c>
      <c r="IY439">
        <v>-0.819046093373875</v>
      </c>
      <c r="IZ439">
        <v>-0.0008311593448893811</v>
      </c>
      <c r="JA439">
        <v>1.768286430498992E-06</v>
      </c>
      <c r="JB439">
        <v>-5.176383660599935E-10</v>
      </c>
      <c r="JC439">
        <v>0.01793090377665582</v>
      </c>
      <c r="JD439">
        <v>0.002652576625932546</v>
      </c>
      <c r="JE439">
        <v>0.0004569377311329863</v>
      </c>
      <c r="JF439">
        <v>1.003524486243527E-07</v>
      </c>
      <c r="JG439">
        <v>2</v>
      </c>
      <c r="JH439">
        <v>1975</v>
      </c>
      <c r="JI439">
        <v>1</v>
      </c>
      <c r="JJ439">
        <v>26</v>
      </c>
      <c r="JK439">
        <v>201605.5</v>
      </c>
      <c r="JL439">
        <v>201605.7</v>
      </c>
      <c r="JM439">
        <v>1.52466</v>
      </c>
      <c r="JN439">
        <v>2.63794</v>
      </c>
      <c r="JO439">
        <v>1.49658</v>
      </c>
      <c r="JP439">
        <v>2.34497</v>
      </c>
      <c r="JQ439">
        <v>1.54907</v>
      </c>
      <c r="JR439">
        <v>2.33521</v>
      </c>
      <c r="JS439">
        <v>36.105</v>
      </c>
      <c r="JT439">
        <v>24.1751</v>
      </c>
      <c r="JU439">
        <v>18</v>
      </c>
      <c r="JV439">
        <v>482.795</v>
      </c>
      <c r="JW439">
        <v>494.043</v>
      </c>
      <c r="JX439">
        <v>27.8162</v>
      </c>
      <c r="JY439">
        <v>28.5511</v>
      </c>
      <c r="JZ439">
        <v>29.9999</v>
      </c>
      <c r="KA439">
        <v>28.8226</v>
      </c>
      <c r="KB439">
        <v>28.8326</v>
      </c>
      <c r="KC439">
        <v>30.7598</v>
      </c>
      <c r="KD439">
        <v>18.7491</v>
      </c>
      <c r="KE439">
        <v>74.5851</v>
      </c>
      <c r="KF439">
        <v>27.7885</v>
      </c>
      <c r="KG439">
        <v>627.643</v>
      </c>
      <c r="KH439">
        <v>18.4733</v>
      </c>
      <c r="KI439">
        <v>101.952</v>
      </c>
      <c r="KJ439">
        <v>91.4892</v>
      </c>
    </row>
    <row r="440" spans="1:296">
      <c r="A440">
        <v>422</v>
      </c>
      <c r="B440">
        <v>1759085939.5</v>
      </c>
      <c r="C440">
        <v>12856.40000009537</v>
      </c>
      <c r="D440" t="s">
        <v>1291</v>
      </c>
      <c r="E440" t="s">
        <v>1292</v>
      </c>
      <c r="F440">
        <v>5</v>
      </c>
      <c r="G440" t="s">
        <v>1218</v>
      </c>
      <c r="H440">
        <v>1759085931.739286</v>
      </c>
      <c r="I440">
        <f>(J440)/1000</f>
        <v>0</v>
      </c>
      <c r="J440">
        <f>IF(DO440, AM440, AG440)</f>
        <v>0</v>
      </c>
      <c r="K440">
        <f>IF(DO440, AH440, AF440)</f>
        <v>0</v>
      </c>
      <c r="L440">
        <f>DQ440 - IF(AT440&gt;1, K440*DK440*100.0/(AV440), 0)</f>
        <v>0</v>
      </c>
      <c r="M440">
        <f>((S440-I440/2)*L440-K440)/(S440+I440/2)</f>
        <v>0</v>
      </c>
      <c r="N440">
        <f>M440*(DX440+DY440)/1000.0</f>
        <v>0</v>
      </c>
      <c r="O440">
        <f>(DQ440 - IF(AT440&gt;1, K440*DK440*100.0/(AV440), 0))*(DX440+DY440)/1000.0</f>
        <v>0</v>
      </c>
      <c r="P440">
        <f>2.0/((1/R440-1/Q440)+SIGN(R440)*SQRT((1/R440-1/Q440)*(1/R440-1/Q440) + 4*DL440/((DL440+1)*(DL440+1))*(2*1/R440*1/Q440-1/Q440*1/Q440)))</f>
        <v>0</v>
      </c>
      <c r="Q440">
        <f>IF(LEFT(DM440,1)&lt;&gt;"0",IF(LEFT(DM440,1)="1",3.0,DN440),$D$5+$E$5*(EE440*DX440/($K$5*1000))+$F$5*(EE440*DX440/($K$5*1000))*MAX(MIN(DK440,$J$5),$I$5)*MAX(MIN(DK440,$J$5),$I$5)+$G$5*MAX(MIN(DK440,$J$5),$I$5)*(EE440*DX440/($K$5*1000))+$H$5*(EE440*DX440/($K$5*1000))*(EE440*DX440/($K$5*1000)))</f>
        <v>0</v>
      </c>
      <c r="R440">
        <f>I440*(1000-(1000*0.61365*exp(17.502*V440/(240.97+V440))/(DX440+DY440)+DS440)/2)/(1000*0.61365*exp(17.502*V440/(240.97+V440))/(DX440+DY440)-DS440)</f>
        <v>0</v>
      </c>
      <c r="S440">
        <f>1/((DL440+1)/(P440/1.6)+1/(Q440/1.37)) + DL440/((DL440+1)/(P440/1.6) + DL440/(Q440/1.37))</f>
        <v>0</v>
      </c>
      <c r="T440">
        <f>(DG440*DJ440)</f>
        <v>0</v>
      </c>
      <c r="U440">
        <f>(DZ440+(T440+2*0.95*5.67E-8*(((DZ440+$B$9)+273)^4-(DZ440+273)^4)-44100*I440)/(1.84*29.3*Q440+8*0.95*5.67E-8*(DZ440+273)^3))</f>
        <v>0</v>
      </c>
      <c r="V440">
        <f>($C$9*EA440+$D$9*EB440+$E$9*U440)</f>
        <v>0</v>
      </c>
      <c r="W440">
        <f>0.61365*exp(17.502*V440/(240.97+V440))</f>
        <v>0</v>
      </c>
      <c r="X440">
        <f>(Y440/Z440*100)</f>
        <v>0</v>
      </c>
      <c r="Y440">
        <f>DS440*(DX440+DY440)/1000</f>
        <v>0</v>
      </c>
      <c r="Z440">
        <f>0.61365*exp(17.502*DZ440/(240.97+DZ440))</f>
        <v>0</v>
      </c>
      <c r="AA440">
        <f>(W440-DS440*(DX440+DY440)/1000)</f>
        <v>0</v>
      </c>
      <c r="AB440">
        <f>(-I440*44100)</f>
        <v>0</v>
      </c>
      <c r="AC440">
        <f>2*29.3*Q440*0.92*(DZ440-V440)</f>
        <v>0</v>
      </c>
      <c r="AD440">
        <f>2*0.95*5.67E-8*(((DZ440+$B$9)+273)^4-(V440+273)^4)</f>
        <v>0</v>
      </c>
      <c r="AE440">
        <f>T440+AD440+AB440+AC440</f>
        <v>0</v>
      </c>
      <c r="AF440">
        <f>DW440*AT440*(DR440-DQ440*(1000-AT440*DT440)/(1000-AT440*DS440))/(100*DK440)</f>
        <v>0</v>
      </c>
      <c r="AG440">
        <f>1000*DW440*AT440*(DS440-DT440)/(100*DK440*(1000-AT440*DS440))</f>
        <v>0</v>
      </c>
      <c r="AH440">
        <f>(AI440 - AJ440 - DX440*1E3/(8.314*(DZ440+273.15)) * AL440/DW440 * AK440) * DW440/(100*DK440) * (1000 - DT440)/1000</f>
        <v>0</v>
      </c>
      <c r="AI440">
        <v>619.8061232804248</v>
      </c>
      <c r="AJ440">
        <v>579.7580424242424</v>
      </c>
      <c r="AK440">
        <v>3.403362190975676</v>
      </c>
      <c r="AL440">
        <v>65.08277901455868</v>
      </c>
      <c r="AM440">
        <f>(AO440 - AN440 + DX440*1E3/(8.314*(DZ440+273.15)) * AQ440/DW440 * AP440) * DW440/(100*DK440) * 1000/(1000 - AO440)</f>
        <v>0</v>
      </c>
      <c r="AN440">
        <v>18.41093762666666</v>
      </c>
      <c r="AO440">
        <v>22.16803272727273</v>
      </c>
      <c r="AP440">
        <v>-3.465943580243741E-05</v>
      </c>
      <c r="AQ440">
        <v>105.27</v>
      </c>
      <c r="AR440">
        <v>0</v>
      </c>
      <c r="AS440">
        <v>0</v>
      </c>
      <c r="AT440">
        <f>IF(AR440*$H$15&gt;=AV440,1.0,(AV440/(AV440-AR440*$H$15)))</f>
        <v>0</v>
      </c>
      <c r="AU440">
        <f>(AT440-1)*100</f>
        <v>0</v>
      </c>
      <c r="AV440">
        <f>MAX(0,($B$15+$C$15*EE440)/(1+$D$15*EE440)*DX440/(DZ440+273)*$E$15)</f>
        <v>0</v>
      </c>
      <c r="AW440" t="s">
        <v>437</v>
      </c>
      <c r="AX440" t="s">
        <v>437</v>
      </c>
      <c r="AY440">
        <v>0</v>
      </c>
      <c r="AZ440">
        <v>0</v>
      </c>
      <c r="BA440">
        <f>1-AY440/AZ440</f>
        <v>0</v>
      </c>
      <c r="BB440">
        <v>0</v>
      </c>
      <c r="BC440" t="s">
        <v>437</v>
      </c>
      <c r="BD440" t="s">
        <v>437</v>
      </c>
      <c r="BE440">
        <v>0</v>
      </c>
      <c r="BF440">
        <v>0</v>
      </c>
      <c r="BG440">
        <f>1-BE440/BF440</f>
        <v>0</v>
      </c>
      <c r="BH440">
        <v>0.5</v>
      </c>
      <c r="BI440">
        <f>DH440</f>
        <v>0</v>
      </c>
      <c r="BJ440">
        <f>K440</f>
        <v>0</v>
      </c>
      <c r="BK440">
        <f>BG440*BH440*BI440</f>
        <v>0</v>
      </c>
      <c r="BL440">
        <f>(BJ440-BB440)/BI440</f>
        <v>0</v>
      </c>
      <c r="BM440">
        <f>(AZ440-BF440)/BF440</f>
        <v>0</v>
      </c>
      <c r="BN440">
        <f>AY440/(BA440+AY440/BF440)</f>
        <v>0</v>
      </c>
      <c r="BO440" t="s">
        <v>437</v>
      </c>
      <c r="BP440">
        <v>0</v>
      </c>
      <c r="BQ440">
        <f>IF(BP440&lt;&gt;0, BP440, BN440)</f>
        <v>0</v>
      </c>
      <c r="BR440">
        <f>1-BQ440/BF440</f>
        <v>0</v>
      </c>
      <c r="BS440">
        <f>(BF440-BE440)/(BF440-BQ440)</f>
        <v>0</v>
      </c>
      <c r="BT440">
        <f>(AZ440-BF440)/(AZ440-BQ440)</f>
        <v>0</v>
      </c>
      <c r="BU440">
        <f>(BF440-BE440)/(BF440-AY440)</f>
        <v>0</v>
      </c>
      <c r="BV440">
        <f>(AZ440-BF440)/(AZ440-AY440)</f>
        <v>0</v>
      </c>
      <c r="BW440">
        <f>(BS440*BQ440/BE440)</f>
        <v>0</v>
      </c>
      <c r="BX440">
        <f>(1-BW440)</f>
        <v>0</v>
      </c>
      <c r="DG440">
        <f>$B$13*EF440+$C$13*EG440+$F$13*ER440*(1-EU440)</f>
        <v>0</v>
      </c>
      <c r="DH440">
        <f>DG440*DI440</f>
        <v>0</v>
      </c>
      <c r="DI440">
        <f>($B$13*$D$11+$C$13*$D$11+$F$13*((FE440+EW440)/MAX(FE440+EW440+FF440, 0.1)*$I$11+FF440/MAX(FE440+EW440+FF440, 0.1)*$J$11))/($B$13+$C$13+$F$13)</f>
        <v>0</v>
      </c>
      <c r="DJ440">
        <f>($B$13*$K$11+$C$13*$K$11+$F$13*((FE440+EW440)/MAX(FE440+EW440+FF440, 0.1)*$P$11+FF440/MAX(FE440+EW440+FF440, 0.1)*$Q$11))/($B$13+$C$13+$F$13)</f>
        <v>0</v>
      </c>
      <c r="DK440">
        <v>4.16</v>
      </c>
      <c r="DL440">
        <v>0.5</v>
      </c>
      <c r="DM440" t="s">
        <v>438</v>
      </c>
      <c r="DN440">
        <v>2</v>
      </c>
      <c r="DO440" t="b">
        <v>1</v>
      </c>
      <c r="DP440">
        <v>1759085931.739286</v>
      </c>
      <c r="DQ440">
        <v>542.6397499999999</v>
      </c>
      <c r="DR440">
        <v>592.6516428571429</v>
      </c>
      <c r="DS440">
        <v>22.16721785714286</v>
      </c>
      <c r="DT440">
        <v>18.41244642857143</v>
      </c>
      <c r="DU440">
        <v>543.4713214285714</v>
      </c>
      <c r="DV440">
        <v>21.87163214285714</v>
      </c>
      <c r="DW440">
        <v>500.0014642857143</v>
      </c>
      <c r="DX440">
        <v>90.76622857142856</v>
      </c>
      <c r="DY440">
        <v>0.06619423214285715</v>
      </c>
      <c r="DZ440">
        <v>29.07243214285714</v>
      </c>
      <c r="EA440">
        <v>30.033725</v>
      </c>
      <c r="EB440">
        <v>999.9000000000002</v>
      </c>
      <c r="EC440">
        <v>0</v>
      </c>
      <c r="ED440">
        <v>0</v>
      </c>
      <c r="EE440">
        <v>10012.60428571429</v>
      </c>
      <c r="EF440">
        <v>0</v>
      </c>
      <c r="EG440">
        <v>11.6571</v>
      </c>
      <c r="EH440">
        <v>-50.01167142857143</v>
      </c>
      <c r="EI440">
        <v>554.9415</v>
      </c>
      <c r="EJ440">
        <v>603.7684642857142</v>
      </c>
      <c r="EK440">
        <v>3.754775</v>
      </c>
      <c r="EL440">
        <v>592.6516428571429</v>
      </c>
      <c r="EM440">
        <v>18.41244642857143</v>
      </c>
      <c r="EN440">
        <v>2.012033571428572</v>
      </c>
      <c r="EO440">
        <v>1.671228928571429</v>
      </c>
      <c r="EP440">
        <v>17.53935714285715</v>
      </c>
      <c r="EQ440">
        <v>14.63172857142857</v>
      </c>
      <c r="ER440">
        <v>1999.989285714285</v>
      </c>
      <c r="ES440">
        <v>0.979997464285714</v>
      </c>
      <c r="ET440">
        <v>0.02000245</v>
      </c>
      <c r="EU440">
        <v>0</v>
      </c>
      <c r="EV440">
        <v>765.5604642857143</v>
      </c>
      <c r="EW440">
        <v>5.00078</v>
      </c>
      <c r="EX440">
        <v>14700.025</v>
      </c>
      <c r="EY440">
        <v>16379.53928571428</v>
      </c>
      <c r="EZ440">
        <v>38.83907142857142</v>
      </c>
      <c r="FA440">
        <v>39.55767857142856</v>
      </c>
      <c r="FB440">
        <v>38.80557142857142</v>
      </c>
      <c r="FC440">
        <v>39.36360714285713</v>
      </c>
      <c r="FD440">
        <v>40.05564285714286</v>
      </c>
      <c r="FE440">
        <v>1955.079285714286</v>
      </c>
      <c r="FF440">
        <v>39.9</v>
      </c>
      <c r="FG440">
        <v>0</v>
      </c>
      <c r="FH440">
        <v>1759085931.8</v>
      </c>
      <c r="FI440">
        <v>0</v>
      </c>
      <c r="FJ440">
        <v>765.5503076923077</v>
      </c>
      <c r="FK440">
        <v>4.443555573128695</v>
      </c>
      <c r="FL440">
        <v>86.24957277908634</v>
      </c>
      <c r="FM440">
        <v>14700.27692307692</v>
      </c>
      <c r="FN440">
        <v>15</v>
      </c>
      <c r="FO440">
        <v>0</v>
      </c>
      <c r="FP440" t="s">
        <v>439</v>
      </c>
      <c r="FQ440">
        <v>1746989605.5</v>
      </c>
      <c r="FR440">
        <v>1746989593.5</v>
      </c>
      <c r="FS440">
        <v>0</v>
      </c>
      <c r="FT440">
        <v>-0.274</v>
      </c>
      <c r="FU440">
        <v>-0.002</v>
      </c>
      <c r="FV440">
        <v>2.549</v>
      </c>
      <c r="FW440">
        <v>0.129</v>
      </c>
      <c r="FX440">
        <v>420</v>
      </c>
      <c r="FY440">
        <v>17</v>
      </c>
      <c r="FZ440">
        <v>0.02</v>
      </c>
      <c r="GA440">
        <v>0.04</v>
      </c>
      <c r="GB440">
        <v>-49.90247073170732</v>
      </c>
      <c r="GC440">
        <v>-1.526129393218017</v>
      </c>
      <c r="GD440">
        <v>0.1722897293824682</v>
      </c>
      <c r="GE440">
        <v>0</v>
      </c>
      <c r="GF440">
        <v>765.2302941176471</v>
      </c>
      <c r="GG440">
        <v>5.092681446075516</v>
      </c>
      <c r="GH440">
        <v>0.5576319959494598</v>
      </c>
      <c r="GI440">
        <v>0</v>
      </c>
      <c r="GJ440">
        <v>3.760418048780488</v>
      </c>
      <c r="GK440">
        <v>-0.06776025731751537</v>
      </c>
      <c r="GL440">
        <v>0.009506213428790544</v>
      </c>
      <c r="GM440">
        <v>1</v>
      </c>
      <c r="GN440">
        <v>1</v>
      </c>
      <c r="GO440">
        <v>3</v>
      </c>
      <c r="GP440" t="s">
        <v>455</v>
      </c>
      <c r="GQ440">
        <v>3.10171</v>
      </c>
      <c r="GR440">
        <v>2.72463</v>
      </c>
      <c r="GS440">
        <v>0.110347</v>
      </c>
      <c r="GT440">
        <v>0.117</v>
      </c>
      <c r="GU440">
        <v>0.102291</v>
      </c>
      <c r="GV440">
        <v>0.0909358</v>
      </c>
      <c r="GW440">
        <v>23256.6</v>
      </c>
      <c r="GX440">
        <v>20977</v>
      </c>
      <c r="GY440">
        <v>26704.1</v>
      </c>
      <c r="GZ440">
        <v>23977.4</v>
      </c>
      <c r="HA440">
        <v>38358.2</v>
      </c>
      <c r="HB440">
        <v>32229.5</v>
      </c>
      <c r="HC440">
        <v>46629</v>
      </c>
      <c r="HD440">
        <v>37938.1</v>
      </c>
      <c r="HE440">
        <v>1.87342</v>
      </c>
      <c r="HF440">
        <v>1.86838</v>
      </c>
      <c r="HG440">
        <v>0.139624</v>
      </c>
      <c r="HH440">
        <v>0</v>
      </c>
      <c r="HI440">
        <v>27.7554</v>
      </c>
      <c r="HJ440">
        <v>999.9</v>
      </c>
      <c r="HK440">
        <v>43.5</v>
      </c>
      <c r="HL440">
        <v>31.6</v>
      </c>
      <c r="HM440">
        <v>22.37</v>
      </c>
      <c r="HN440">
        <v>61.2947</v>
      </c>
      <c r="HO440">
        <v>22.0833</v>
      </c>
      <c r="HP440">
        <v>1</v>
      </c>
      <c r="HQ440">
        <v>0.09603150000000001</v>
      </c>
      <c r="HR440">
        <v>-0.155016</v>
      </c>
      <c r="HS440">
        <v>20.2813</v>
      </c>
      <c r="HT440">
        <v>5.2137</v>
      </c>
      <c r="HU440">
        <v>11.98</v>
      </c>
      <c r="HV440">
        <v>4.9637</v>
      </c>
      <c r="HW440">
        <v>3.27453</v>
      </c>
      <c r="HX440">
        <v>9999</v>
      </c>
      <c r="HY440">
        <v>9999</v>
      </c>
      <c r="HZ440">
        <v>9999</v>
      </c>
      <c r="IA440">
        <v>34.6</v>
      </c>
      <c r="IB440">
        <v>1.86393</v>
      </c>
      <c r="IC440">
        <v>1.86011</v>
      </c>
      <c r="ID440">
        <v>1.85838</v>
      </c>
      <c r="IE440">
        <v>1.85975</v>
      </c>
      <c r="IF440">
        <v>1.85989</v>
      </c>
      <c r="IG440">
        <v>1.85837</v>
      </c>
      <c r="IH440">
        <v>1.85745</v>
      </c>
      <c r="II440">
        <v>1.85242</v>
      </c>
      <c r="IJ440">
        <v>0</v>
      </c>
      <c r="IK440">
        <v>0</v>
      </c>
      <c r="IL440">
        <v>0</v>
      </c>
      <c r="IM440">
        <v>0</v>
      </c>
      <c r="IN440" t="s">
        <v>441</v>
      </c>
      <c r="IO440" t="s">
        <v>442</v>
      </c>
      <c r="IP440" t="s">
        <v>443</v>
      </c>
      <c r="IQ440" t="s">
        <v>443</v>
      </c>
      <c r="IR440" t="s">
        <v>443</v>
      </c>
      <c r="IS440" t="s">
        <v>443</v>
      </c>
      <c r="IT440">
        <v>0</v>
      </c>
      <c r="IU440">
        <v>100</v>
      </c>
      <c r="IV440">
        <v>100</v>
      </c>
      <c r="IW440">
        <v>-0.8139999999999999</v>
      </c>
      <c r="IX440">
        <v>0.2956</v>
      </c>
      <c r="IY440">
        <v>-0.819046093373875</v>
      </c>
      <c r="IZ440">
        <v>-0.0008311593448893811</v>
      </c>
      <c r="JA440">
        <v>1.768286430498992E-06</v>
      </c>
      <c r="JB440">
        <v>-5.176383660599935E-10</v>
      </c>
      <c r="JC440">
        <v>0.01793090377665582</v>
      </c>
      <c r="JD440">
        <v>0.002652576625932546</v>
      </c>
      <c r="JE440">
        <v>0.0004569377311329863</v>
      </c>
      <c r="JF440">
        <v>1.003524486243527E-07</v>
      </c>
      <c r="JG440">
        <v>2</v>
      </c>
      <c r="JH440">
        <v>1975</v>
      </c>
      <c r="JI440">
        <v>1</v>
      </c>
      <c r="JJ440">
        <v>26</v>
      </c>
      <c r="JK440">
        <v>201605.6</v>
      </c>
      <c r="JL440">
        <v>201605.8</v>
      </c>
      <c r="JM440">
        <v>1.56128</v>
      </c>
      <c r="JN440">
        <v>2.62695</v>
      </c>
      <c r="JO440">
        <v>1.49658</v>
      </c>
      <c r="JP440">
        <v>2.34497</v>
      </c>
      <c r="JQ440">
        <v>1.54907</v>
      </c>
      <c r="JR440">
        <v>2.39746</v>
      </c>
      <c r="JS440">
        <v>36.105</v>
      </c>
      <c r="JT440">
        <v>24.1751</v>
      </c>
      <c r="JU440">
        <v>18</v>
      </c>
      <c r="JV440">
        <v>482.602</v>
      </c>
      <c r="JW440">
        <v>494.303</v>
      </c>
      <c r="JX440">
        <v>27.7811</v>
      </c>
      <c r="JY440">
        <v>28.5487</v>
      </c>
      <c r="JZ440">
        <v>29.9999</v>
      </c>
      <c r="KA440">
        <v>28.8201</v>
      </c>
      <c r="KB440">
        <v>28.8302</v>
      </c>
      <c r="KC440">
        <v>31.4165</v>
      </c>
      <c r="KD440">
        <v>18.7491</v>
      </c>
      <c r="KE440">
        <v>74.5851</v>
      </c>
      <c r="KF440">
        <v>27.7563</v>
      </c>
      <c r="KG440">
        <v>641.02</v>
      </c>
      <c r="KH440">
        <v>18.4839</v>
      </c>
      <c r="KI440">
        <v>101.952</v>
      </c>
      <c r="KJ440">
        <v>91.4896</v>
      </c>
    </row>
    <row r="441" spans="1:296">
      <c r="A441">
        <v>423</v>
      </c>
      <c r="B441">
        <v>1759085944.5</v>
      </c>
      <c r="C441">
        <v>12861.40000009537</v>
      </c>
      <c r="D441" t="s">
        <v>1293</v>
      </c>
      <c r="E441" t="s">
        <v>1294</v>
      </c>
      <c r="F441">
        <v>5</v>
      </c>
      <c r="G441" t="s">
        <v>1218</v>
      </c>
      <c r="H441">
        <v>1759085937</v>
      </c>
      <c r="I441">
        <f>(J441)/1000</f>
        <v>0</v>
      </c>
      <c r="J441">
        <f>IF(DO441, AM441, AG441)</f>
        <v>0</v>
      </c>
      <c r="K441">
        <f>IF(DO441, AH441, AF441)</f>
        <v>0</v>
      </c>
      <c r="L441">
        <f>DQ441 - IF(AT441&gt;1, K441*DK441*100.0/(AV441), 0)</f>
        <v>0</v>
      </c>
      <c r="M441">
        <f>((S441-I441/2)*L441-K441)/(S441+I441/2)</f>
        <v>0</v>
      </c>
      <c r="N441">
        <f>M441*(DX441+DY441)/1000.0</f>
        <v>0</v>
      </c>
      <c r="O441">
        <f>(DQ441 - IF(AT441&gt;1, K441*DK441*100.0/(AV441), 0))*(DX441+DY441)/1000.0</f>
        <v>0</v>
      </c>
      <c r="P441">
        <f>2.0/((1/R441-1/Q441)+SIGN(R441)*SQRT((1/R441-1/Q441)*(1/R441-1/Q441) + 4*DL441/((DL441+1)*(DL441+1))*(2*1/R441*1/Q441-1/Q441*1/Q441)))</f>
        <v>0</v>
      </c>
      <c r="Q441">
        <f>IF(LEFT(DM441,1)&lt;&gt;"0",IF(LEFT(DM441,1)="1",3.0,DN441),$D$5+$E$5*(EE441*DX441/($K$5*1000))+$F$5*(EE441*DX441/($K$5*1000))*MAX(MIN(DK441,$J$5),$I$5)*MAX(MIN(DK441,$J$5),$I$5)+$G$5*MAX(MIN(DK441,$J$5),$I$5)*(EE441*DX441/($K$5*1000))+$H$5*(EE441*DX441/($K$5*1000))*(EE441*DX441/($K$5*1000)))</f>
        <v>0</v>
      </c>
      <c r="R441">
        <f>I441*(1000-(1000*0.61365*exp(17.502*V441/(240.97+V441))/(DX441+DY441)+DS441)/2)/(1000*0.61365*exp(17.502*V441/(240.97+V441))/(DX441+DY441)-DS441)</f>
        <v>0</v>
      </c>
      <c r="S441">
        <f>1/((DL441+1)/(P441/1.6)+1/(Q441/1.37)) + DL441/((DL441+1)/(P441/1.6) + DL441/(Q441/1.37))</f>
        <v>0</v>
      </c>
      <c r="T441">
        <f>(DG441*DJ441)</f>
        <v>0</v>
      </c>
      <c r="U441">
        <f>(DZ441+(T441+2*0.95*5.67E-8*(((DZ441+$B$9)+273)^4-(DZ441+273)^4)-44100*I441)/(1.84*29.3*Q441+8*0.95*5.67E-8*(DZ441+273)^3))</f>
        <v>0</v>
      </c>
      <c r="V441">
        <f>($C$9*EA441+$D$9*EB441+$E$9*U441)</f>
        <v>0</v>
      </c>
      <c r="W441">
        <f>0.61365*exp(17.502*V441/(240.97+V441))</f>
        <v>0</v>
      </c>
      <c r="X441">
        <f>(Y441/Z441*100)</f>
        <v>0</v>
      </c>
      <c r="Y441">
        <f>DS441*(DX441+DY441)/1000</f>
        <v>0</v>
      </c>
      <c r="Z441">
        <f>0.61365*exp(17.502*DZ441/(240.97+DZ441))</f>
        <v>0</v>
      </c>
      <c r="AA441">
        <f>(W441-DS441*(DX441+DY441)/1000)</f>
        <v>0</v>
      </c>
      <c r="AB441">
        <f>(-I441*44100)</f>
        <v>0</v>
      </c>
      <c r="AC441">
        <f>2*29.3*Q441*0.92*(DZ441-V441)</f>
        <v>0</v>
      </c>
      <c r="AD441">
        <f>2*0.95*5.67E-8*(((DZ441+$B$9)+273)^4-(V441+273)^4)</f>
        <v>0</v>
      </c>
      <c r="AE441">
        <f>T441+AD441+AB441+AC441</f>
        <v>0</v>
      </c>
      <c r="AF441">
        <f>DW441*AT441*(DR441-DQ441*(1000-AT441*DT441)/(1000-AT441*DS441))/(100*DK441)</f>
        <v>0</v>
      </c>
      <c r="AG441">
        <f>1000*DW441*AT441*(DS441-DT441)/(100*DK441*(1000-AT441*DS441))</f>
        <v>0</v>
      </c>
      <c r="AH441">
        <f>(AI441 - AJ441 - DX441*1E3/(8.314*(DZ441+273.15)) * AL441/DW441 * AK441) * DW441/(100*DK441) * (1000 - DT441)/1000</f>
        <v>0</v>
      </c>
      <c r="AI441">
        <v>636.9906200417479</v>
      </c>
      <c r="AJ441">
        <v>596.8818242424239</v>
      </c>
      <c r="AK441">
        <v>3.420366107236012</v>
      </c>
      <c r="AL441">
        <v>65.08277901455868</v>
      </c>
      <c r="AM441">
        <f>(AO441 - AN441 + DX441*1E3/(8.314*(DZ441+273.15)) * AQ441/DW441 * AP441) * DW441/(100*DK441) * 1000/(1000 - AO441)</f>
        <v>0</v>
      </c>
      <c r="AN441">
        <v>18.41166498666667</v>
      </c>
      <c r="AO441">
        <v>22.16150727272725</v>
      </c>
      <c r="AP441">
        <v>-4.471372851596862E-05</v>
      </c>
      <c r="AQ441">
        <v>105.27</v>
      </c>
      <c r="AR441">
        <v>0</v>
      </c>
      <c r="AS441">
        <v>0</v>
      </c>
      <c r="AT441">
        <f>IF(AR441*$H$15&gt;=AV441,1.0,(AV441/(AV441-AR441*$H$15)))</f>
        <v>0</v>
      </c>
      <c r="AU441">
        <f>(AT441-1)*100</f>
        <v>0</v>
      </c>
      <c r="AV441">
        <f>MAX(0,($B$15+$C$15*EE441)/(1+$D$15*EE441)*DX441/(DZ441+273)*$E$15)</f>
        <v>0</v>
      </c>
      <c r="AW441" t="s">
        <v>437</v>
      </c>
      <c r="AX441" t="s">
        <v>437</v>
      </c>
      <c r="AY441">
        <v>0</v>
      </c>
      <c r="AZ441">
        <v>0</v>
      </c>
      <c r="BA441">
        <f>1-AY441/AZ441</f>
        <v>0</v>
      </c>
      <c r="BB441">
        <v>0</v>
      </c>
      <c r="BC441" t="s">
        <v>437</v>
      </c>
      <c r="BD441" t="s">
        <v>437</v>
      </c>
      <c r="BE441">
        <v>0</v>
      </c>
      <c r="BF441">
        <v>0</v>
      </c>
      <c r="BG441">
        <f>1-BE441/BF441</f>
        <v>0</v>
      </c>
      <c r="BH441">
        <v>0.5</v>
      </c>
      <c r="BI441">
        <f>DH441</f>
        <v>0</v>
      </c>
      <c r="BJ441">
        <f>K441</f>
        <v>0</v>
      </c>
      <c r="BK441">
        <f>BG441*BH441*BI441</f>
        <v>0</v>
      </c>
      <c r="BL441">
        <f>(BJ441-BB441)/BI441</f>
        <v>0</v>
      </c>
      <c r="BM441">
        <f>(AZ441-BF441)/BF441</f>
        <v>0</v>
      </c>
      <c r="BN441">
        <f>AY441/(BA441+AY441/BF441)</f>
        <v>0</v>
      </c>
      <c r="BO441" t="s">
        <v>437</v>
      </c>
      <c r="BP441">
        <v>0</v>
      </c>
      <c r="BQ441">
        <f>IF(BP441&lt;&gt;0, BP441, BN441)</f>
        <v>0</v>
      </c>
      <c r="BR441">
        <f>1-BQ441/BF441</f>
        <v>0</v>
      </c>
      <c r="BS441">
        <f>(BF441-BE441)/(BF441-BQ441)</f>
        <v>0</v>
      </c>
      <c r="BT441">
        <f>(AZ441-BF441)/(AZ441-BQ441)</f>
        <v>0</v>
      </c>
      <c r="BU441">
        <f>(BF441-BE441)/(BF441-AY441)</f>
        <v>0</v>
      </c>
      <c r="BV441">
        <f>(AZ441-BF441)/(AZ441-AY441)</f>
        <v>0</v>
      </c>
      <c r="BW441">
        <f>(BS441*BQ441/BE441)</f>
        <v>0</v>
      </c>
      <c r="BX441">
        <f>(1-BW441)</f>
        <v>0</v>
      </c>
      <c r="DG441">
        <f>$B$13*EF441+$C$13*EG441+$F$13*ER441*(1-EU441)</f>
        <v>0</v>
      </c>
      <c r="DH441">
        <f>DG441*DI441</f>
        <v>0</v>
      </c>
      <c r="DI441">
        <f>($B$13*$D$11+$C$13*$D$11+$F$13*((FE441+EW441)/MAX(FE441+EW441+FF441, 0.1)*$I$11+FF441/MAX(FE441+EW441+FF441, 0.1)*$J$11))/($B$13+$C$13+$F$13)</f>
        <v>0</v>
      </c>
      <c r="DJ441">
        <f>($B$13*$K$11+$C$13*$K$11+$F$13*((FE441+EW441)/MAX(FE441+EW441+FF441, 0.1)*$P$11+FF441/MAX(FE441+EW441+FF441, 0.1)*$Q$11))/($B$13+$C$13+$F$13)</f>
        <v>0</v>
      </c>
      <c r="DK441">
        <v>4.16</v>
      </c>
      <c r="DL441">
        <v>0.5</v>
      </c>
      <c r="DM441" t="s">
        <v>438</v>
      </c>
      <c r="DN441">
        <v>2</v>
      </c>
      <c r="DO441" t="b">
        <v>1</v>
      </c>
      <c r="DP441">
        <v>1759085937</v>
      </c>
      <c r="DQ441">
        <v>560.2907777777777</v>
      </c>
      <c r="DR441">
        <v>610.3768148148148</v>
      </c>
      <c r="DS441">
        <v>22.16753333333333</v>
      </c>
      <c r="DT441">
        <v>18.41269259259259</v>
      </c>
      <c r="DU441">
        <v>561.1108518518519</v>
      </c>
      <c r="DV441">
        <v>21.87193703703704</v>
      </c>
      <c r="DW441">
        <v>499.9931851851851</v>
      </c>
      <c r="DX441">
        <v>90.76617037037038</v>
      </c>
      <c r="DY441">
        <v>0.06640299259259259</v>
      </c>
      <c r="DZ441">
        <v>29.06721111111111</v>
      </c>
      <c r="EA441">
        <v>30.03044074074074</v>
      </c>
      <c r="EB441">
        <v>999.9000000000001</v>
      </c>
      <c r="EC441">
        <v>0</v>
      </c>
      <c r="ED441">
        <v>0</v>
      </c>
      <c r="EE441">
        <v>10008.6037037037</v>
      </c>
      <c r="EF441">
        <v>0</v>
      </c>
      <c r="EG441">
        <v>11.6571</v>
      </c>
      <c r="EH441">
        <v>-50.08597037037035</v>
      </c>
      <c r="EI441">
        <v>572.9927037037037</v>
      </c>
      <c r="EJ441">
        <v>621.8262962962964</v>
      </c>
      <c r="EK441">
        <v>3.754837037037037</v>
      </c>
      <c r="EL441">
        <v>610.3768148148148</v>
      </c>
      <c r="EM441">
        <v>18.41269259259259</v>
      </c>
      <c r="EN441">
        <v>2.012060740740741</v>
      </c>
      <c r="EO441">
        <v>1.67124962962963</v>
      </c>
      <c r="EP441">
        <v>17.53956666666667</v>
      </c>
      <c r="EQ441">
        <v>14.63192222222222</v>
      </c>
      <c r="ER441">
        <v>2000.004814814815</v>
      </c>
      <c r="ES441">
        <v>0.9799975555555553</v>
      </c>
      <c r="ET441">
        <v>0.02000236666666667</v>
      </c>
      <c r="EU441">
        <v>0</v>
      </c>
      <c r="EV441">
        <v>765.8987777777779</v>
      </c>
      <c r="EW441">
        <v>5.00078</v>
      </c>
      <c r="EX441">
        <v>14706.72962962963</v>
      </c>
      <c r="EY441">
        <v>16379.67037037037</v>
      </c>
      <c r="EZ441">
        <v>38.80529629629629</v>
      </c>
      <c r="FA441">
        <v>39.54600000000001</v>
      </c>
      <c r="FB441">
        <v>38.83533333333333</v>
      </c>
      <c r="FC441">
        <v>39.35166666666666</v>
      </c>
      <c r="FD441">
        <v>40.02533333333334</v>
      </c>
      <c r="FE441">
        <v>1955.094814814815</v>
      </c>
      <c r="FF441">
        <v>39.90111111111111</v>
      </c>
      <c r="FG441">
        <v>0</v>
      </c>
      <c r="FH441">
        <v>1759085937.2</v>
      </c>
      <c r="FI441">
        <v>0</v>
      </c>
      <c r="FJ441">
        <v>765.9380799999999</v>
      </c>
      <c r="FK441">
        <v>4.548923080546531</v>
      </c>
      <c r="FL441">
        <v>58.97692309893174</v>
      </c>
      <c r="FM441">
        <v>14707.336</v>
      </c>
      <c r="FN441">
        <v>15</v>
      </c>
      <c r="FO441">
        <v>0</v>
      </c>
      <c r="FP441" t="s">
        <v>439</v>
      </c>
      <c r="FQ441">
        <v>1746989605.5</v>
      </c>
      <c r="FR441">
        <v>1746989593.5</v>
      </c>
      <c r="FS441">
        <v>0</v>
      </c>
      <c r="FT441">
        <v>-0.274</v>
      </c>
      <c r="FU441">
        <v>-0.002</v>
      </c>
      <c r="FV441">
        <v>2.549</v>
      </c>
      <c r="FW441">
        <v>0.129</v>
      </c>
      <c r="FX441">
        <v>420</v>
      </c>
      <c r="FY441">
        <v>17</v>
      </c>
      <c r="FZ441">
        <v>0.02</v>
      </c>
      <c r="GA441">
        <v>0.04</v>
      </c>
      <c r="GB441">
        <v>-50.04414878048781</v>
      </c>
      <c r="GC441">
        <v>-0.9797387997228203</v>
      </c>
      <c r="GD441">
        <v>0.1160456830187724</v>
      </c>
      <c r="GE441">
        <v>0</v>
      </c>
      <c r="GF441">
        <v>765.6732352941176</v>
      </c>
      <c r="GG441">
        <v>4.525958747608245</v>
      </c>
      <c r="GH441">
        <v>0.5196734301928891</v>
      </c>
      <c r="GI441">
        <v>0</v>
      </c>
      <c r="GJ441">
        <v>3.754890243902439</v>
      </c>
      <c r="GK441">
        <v>0.0002158043677759658</v>
      </c>
      <c r="GL441">
        <v>0.003273822624189978</v>
      </c>
      <c r="GM441">
        <v>1</v>
      </c>
      <c r="GN441">
        <v>1</v>
      </c>
      <c r="GO441">
        <v>3</v>
      </c>
      <c r="GP441" t="s">
        <v>455</v>
      </c>
      <c r="GQ441">
        <v>3.10191</v>
      </c>
      <c r="GR441">
        <v>2.72488</v>
      </c>
      <c r="GS441">
        <v>0.112625</v>
      </c>
      <c r="GT441">
        <v>0.119196</v>
      </c>
      <c r="GU441">
        <v>0.10227</v>
      </c>
      <c r="GV441">
        <v>0.0909611</v>
      </c>
      <c r="GW441">
        <v>23197</v>
      </c>
      <c r="GX441">
        <v>20924.9</v>
      </c>
      <c r="GY441">
        <v>26704.1</v>
      </c>
      <c r="GZ441">
        <v>23977.5</v>
      </c>
      <c r="HA441">
        <v>38359.4</v>
      </c>
      <c r="HB441">
        <v>32228.8</v>
      </c>
      <c r="HC441">
        <v>46629.1</v>
      </c>
      <c r="HD441">
        <v>37938.1</v>
      </c>
      <c r="HE441">
        <v>1.87377</v>
      </c>
      <c r="HF441">
        <v>1.86832</v>
      </c>
      <c r="HG441">
        <v>0.138991</v>
      </c>
      <c r="HH441">
        <v>0</v>
      </c>
      <c r="HI441">
        <v>27.7578</v>
      </c>
      <c r="HJ441">
        <v>999.9</v>
      </c>
      <c r="HK441">
        <v>43.5</v>
      </c>
      <c r="HL441">
        <v>31.6</v>
      </c>
      <c r="HM441">
        <v>22.3708</v>
      </c>
      <c r="HN441">
        <v>61.1847</v>
      </c>
      <c r="HO441">
        <v>22.0913</v>
      </c>
      <c r="HP441">
        <v>1</v>
      </c>
      <c r="HQ441">
        <v>0.0957546</v>
      </c>
      <c r="HR441">
        <v>-0.140245</v>
      </c>
      <c r="HS441">
        <v>20.2814</v>
      </c>
      <c r="HT441">
        <v>5.21265</v>
      </c>
      <c r="HU441">
        <v>11.98</v>
      </c>
      <c r="HV441">
        <v>4.96325</v>
      </c>
      <c r="HW441">
        <v>3.27443</v>
      </c>
      <c r="HX441">
        <v>9999</v>
      </c>
      <c r="HY441">
        <v>9999</v>
      </c>
      <c r="HZ441">
        <v>9999</v>
      </c>
      <c r="IA441">
        <v>34.6</v>
      </c>
      <c r="IB441">
        <v>1.86396</v>
      </c>
      <c r="IC441">
        <v>1.86012</v>
      </c>
      <c r="ID441">
        <v>1.8584</v>
      </c>
      <c r="IE441">
        <v>1.85977</v>
      </c>
      <c r="IF441">
        <v>1.85989</v>
      </c>
      <c r="IG441">
        <v>1.85837</v>
      </c>
      <c r="IH441">
        <v>1.85745</v>
      </c>
      <c r="II441">
        <v>1.85242</v>
      </c>
      <c r="IJ441">
        <v>0</v>
      </c>
      <c r="IK441">
        <v>0</v>
      </c>
      <c r="IL441">
        <v>0</v>
      </c>
      <c r="IM441">
        <v>0</v>
      </c>
      <c r="IN441" t="s">
        <v>441</v>
      </c>
      <c r="IO441" t="s">
        <v>442</v>
      </c>
      <c r="IP441" t="s">
        <v>443</v>
      </c>
      <c r="IQ441" t="s">
        <v>443</v>
      </c>
      <c r="IR441" t="s">
        <v>443</v>
      </c>
      <c r="IS441" t="s">
        <v>443</v>
      </c>
      <c r="IT441">
        <v>0</v>
      </c>
      <c r="IU441">
        <v>100</v>
      </c>
      <c r="IV441">
        <v>100</v>
      </c>
      <c r="IW441">
        <v>-0.803</v>
      </c>
      <c r="IX441">
        <v>0.2954</v>
      </c>
      <c r="IY441">
        <v>-0.819046093373875</v>
      </c>
      <c r="IZ441">
        <v>-0.0008311593448893811</v>
      </c>
      <c r="JA441">
        <v>1.768286430498992E-06</v>
      </c>
      <c r="JB441">
        <v>-5.176383660599935E-10</v>
      </c>
      <c r="JC441">
        <v>0.01793090377665582</v>
      </c>
      <c r="JD441">
        <v>0.002652576625932546</v>
      </c>
      <c r="JE441">
        <v>0.0004569377311329863</v>
      </c>
      <c r="JF441">
        <v>1.003524486243527E-07</v>
      </c>
      <c r="JG441">
        <v>2</v>
      </c>
      <c r="JH441">
        <v>1975</v>
      </c>
      <c r="JI441">
        <v>1</v>
      </c>
      <c r="JJ441">
        <v>26</v>
      </c>
      <c r="JK441">
        <v>201605.6</v>
      </c>
      <c r="JL441">
        <v>201605.9</v>
      </c>
      <c r="JM441">
        <v>1.59302</v>
      </c>
      <c r="JN441">
        <v>2.62939</v>
      </c>
      <c r="JO441">
        <v>1.49658</v>
      </c>
      <c r="JP441">
        <v>2.34497</v>
      </c>
      <c r="JQ441">
        <v>1.54907</v>
      </c>
      <c r="JR441">
        <v>2.44141</v>
      </c>
      <c r="JS441">
        <v>36.0816</v>
      </c>
      <c r="JT441">
        <v>24.1751</v>
      </c>
      <c r="JU441">
        <v>18</v>
      </c>
      <c r="JV441">
        <v>482.783</v>
      </c>
      <c r="JW441">
        <v>494.245</v>
      </c>
      <c r="JX441">
        <v>27.7481</v>
      </c>
      <c r="JY441">
        <v>28.5462</v>
      </c>
      <c r="JZ441">
        <v>29.9999</v>
      </c>
      <c r="KA441">
        <v>28.8171</v>
      </c>
      <c r="KB441">
        <v>28.8272</v>
      </c>
      <c r="KC441">
        <v>32.1388</v>
      </c>
      <c r="KD441">
        <v>18.4766</v>
      </c>
      <c r="KE441">
        <v>74.5851</v>
      </c>
      <c r="KF441">
        <v>27.7264</v>
      </c>
      <c r="KG441">
        <v>661.057</v>
      </c>
      <c r="KH441">
        <v>18.495</v>
      </c>
      <c r="KI441">
        <v>101.952</v>
      </c>
      <c r="KJ441">
        <v>91.4896</v>
      </c>
    </row>
    <row r="442" spans="1:296">
      <c r="A442">
        <v>424</v>
      </c>
      <c r="B442">
        <v>1759085949.5</v>
      </c>
      <c r="C442">
        <v>12866.40000009537</v>
      </c>
      <c r="D442" t="s">
        <v>1295</v>
      </c>
      <c r="E442" t="s">
        <v>1296</v>
      </c>
      <c r="F442">
        <v>5</v>
      </c>
      <c r="G442" t="s">
        <v>1218</v>
      </c>
      <c r="H442">
        <v>1759085941.714286</v>
      </c>
      <c r="I442">
        <f>(J442)/1000</f>
        <v>0</v>
      </c>
      <c r="J442">
        <f>IF(DO442, AM442, AG442)</f>
        <v>0</v>
      </c>
      <c r="K442">
        <f>IF(DO442, AH442, AF442)</f>
        <v>0</v>
      </c>
      <c r="L442">
        <f>DQ442 - IF(AT442&gt;1, K442*DK442*100.0/(AV442), 0)</f>
        <v>0</v>
      </c>
      <c r="M442">
        <f>((S442-I442/2)*L442-K442)/(S442+I442/2)</f>
        <v>0</v>
      </c>
      <c r="N442">
        <f>M442*(DX442+DY442)/1000.0</f>
        <v>0</v>
      </c>
      <c r="O442">
        <f>(DQ442 - IF(AT442&gt;1, K442*DK442*100.0/(AV442), 0))*(DX442+DY442)/1000.0</f>
        <v>0</v>
      </c>
      <c r="P442">
        <f>2.0/((1/R442-1/Q442)+SIGN(R442)*SQRT((1/R442-1/Q442)*(1/R442-1/Q442) + 4*DL442/((DL442+1)*(DL442+1))*(2*1/R442*1/Q442-1/Q442*1/Q442)))</f>
        <v>0</v>
      </c>
      <c r="Q442">
        <f>IF(LEFT(DM442,1)&lt;&gt;"0",IF(LEFT(DM442,1)="1",3.0,DN442),$D$5+$E$5*(EE442*DX442/($K$5*1000))+$F$5*(EE442*DX442/($K$5*1000))*MAX(MIN(DK442,$J$5),$I$5)*MAX(MIN(DK442,$J$5),$I$5)+$G$5*MAX(MIN(DK442,$J$5),$I$5)*(EE442*DX442/($K$5*1000))+$H$5*(EE442*DX442/($K$5*1000))*(EE442*DX442/($K$5*1000)))</f>
        <v>0</v>
      </c>
      <c r="R442">
        <f>I442*(1000-(1000*0.61365*exp(17.502*V442/(240.97+V442))/(DX442+DY442)+DS442)/2)/(1000*0.61365*exp(17.502*V442/(240.97+V442))/(DX442+DY442)-DS442)</f>
        <v>0</v>
      </c>
      <c r="S442">
        <f>1/((DL442+1)/(P442/1.6)+1/(Q442/1.37)) + DL442/((DL442+1)/(P442/1.6) + DL442/(Q442/1.37))</f>
        <v>0</v>
      </c>
      <c r="T442">
        <f>(DG442*DJ442)</f>
        <v>0</v>
      </c>
      <c r="U442">
        <f>(DZ442+(T442+2*0.95*5.67E-8*(((DZ442+$B$9)+273)^4-(DZ442+273)^4)-44100*I442)/(1.84*29.3*Q442+8*0.95*5.67E-8*(DZ442+273)^3))</f>
        <v>0</v>
      </c>
      <c r="V442">
        <f>($C$9*EA442+$D$9*EB442+$E$9*U442)</f>
        <v>0</v>
      </c>
      <c r="W442">
        <f>0.61365*exp(17.502*V442/(240.97+V442))</f>
        <v>0</v>
      </c>
      <c r="X442">
        <f>(Y442/Z442*100)</f>
        <v>0</v>
      </c>
      <c r="Y442">
        <f>DS442*(DX442+DY442)/1000</f>
        <v>0</v>
      </c>
      <c r="Z442">
        <f>0.61365*exp(17.502*DZ442/(240.97+DZ442))</f>
        <v>0</v>
      </c>
      <c r="AA442">
        <f>(W442-DS442*(DX442+DY442)/1000)</f>
        <v>0</v>
      </c>
      <c r="AB442">
        <f>(-I442*44100)</f>
        <v>0</v>
      </c>
      <c r="AC442">
        <f>2*29.3*Q442*0.92*(DZ442-V442)</f>
        <v>0</v>
      </c>
      <c r="AD442">
        <f>2*0.95*5.67E-8*(((DZ442+$B$9)+273)^4-(V442+273)^4)</f>
        <v>0</v>
      </c>
      <c r="AE442">
        <f>T442+AD442+AB442+AC442</f>
        <v>0</v>
      </c>
      <c r="AF442">
        <f>DW442*AT442*(DR442-DQ442*(1000-AT442*DT442)/(1000-AT442*DS442))/(100*DK442)</f>
        <v>0</v>
      </c>
      <c r="AG442">
        <f>1000*DW442*AT442*(DS442-DT442)/(100*DK442*(1000-AT442*DS442))</f>
        <v>0</v>
      </c>
      <c r="AH442">
        <f>(AI442 - AJ442 - DX442*1E3/(8.314*(DZ442+273.15)) * AL442/DW442 * AK442) * DW442/(100*DK442) * (1000 - DT442)/1000</f>
        <v>0</v>
      </c>
      <c r="AI442">
        <v>654.0323316572739</v>
      </c>
      <c r="AJ442">
        <v>613.799933333333</v>
      </c>
      <c r="AK442">
        <v>3.38888539933082</v>
      </c>
      <c r="AL442">
        <v>65.08277901455868</v>
      </c>
      <c r="AM442">
        <f>(AO442 - AN442 + DX442*1E3/(8.314*(DZ442+273.15)) * AQ442/DW442 * AP442) * DW442/(100*DK442) * 1000/(1000 - AO442)</f>
        <v>0</v>
      </c>
      <c r="AN442">
        <v>18.48251565333333</v>
      </c>
      <c r="AO442">
        <v>22.17204121212121</v>
      </c>
      <c r="AP442">
        <v>0.0001337470457468356</v>
      </c>
      <c r="AQ442">
        <v>105.27</v>
      </c>
      <c r="AR442">
        <v>0</v>
      </c>
      <c r="AS442">
        <v>0</v>
      </c>
      <c r="AT442">
        <f>IF(AR442*$H$15&gt;=AV442,1.0,(AV442/(AV442-AR442*$H$15)))</f>
        <v>0</v>
      </c>
      <c r="AU442">
        <f>(AT442-1)*100</f>
        <v>0</v>
      </c>
      <c r="AV442">
        <f>MAX(0,($B$15+$C$15*EE442)/(1+$D$15*EE442)*DX442/(DZ442+273)*$E$15)</f>
        <v>0</v>
      </c>
      <c r="AW442" t="s">
        <v>437</v>
      </c>
      <c r="AX442" t="s">
        <v>437</v>
      </c>
      <c r="AY442">
        <v>0</v>
      </c>
      <c r="AZ442">
        <v>0</v>
      </c>
      <c r="BA442">
        <f>1-AY442/AZ442</f>
        <v>0</v>
      </c>
      <c r="BB442">
        <v>0</v>
      </c>
      <c r="BC442" t="s">
        <v>437</v>
      </c>
      <c r="BD442" t="s">
        <v>437</v>
      </c>
      <c r="BE442">
        <v>0</v>
      </c>
      <c r="BF442">
        <v>0</v>
      </c>
      <c r="BG442">
        <f>1-BE442/BF442</f>
        <v>0</v>
      </c>
      <c r="BH442">
        <v>0.5</v>
      </c>
      <c r="BI442">
        <f>DH442</f>
        <v>0</v>
      </c>
      <c r="BJ442">
        <f>K442</f>
        <v>0</v>
      </c>
      <c r="BK442">
        <f>BG442*BH442*BI442</f>
        <v>0</v>
      </c>
      <c r="BL442">
        <f>(BJ442-BB442)/BI442</f>
        <v>0</v>
      </c>
      <c r="BM442">
        <f>(AZ442-BF442)/BF442</f>
        <v>0</v>
      </c>
      <c r="BN442">
        <f>AY442/(BA442+AY442/BF442)</f>
        <v>0</v>
      </c>
      <c r="BO442" t="s">
        <v>437</v>
      </c>
      <c r="BP442">
        <v>0</v>
      </c>
      <c r="BQ442">
        <f>IF(BP442&lt;&gt;0, BP442, BN442)</f>
        <v>0</v>
      </c>
      <c r="BR442">
        <f>1-BQ442/BF442</f>
        <v>0</v>
      </c>
      <c r="BS442">
        <f>(BF442-BE442)/(BF442-BQ442)</f>
        <v>0</v>
      </c>
      <c r="BT442">
        <f>(AZ442-BF442)/(AZ442-BQ442)</f>
        <v>0</v>
      </c>
      <c r="BU442">
        <f>(BF442-BE442)/(BF442-AY442)</f>
        <v>0</v>
      </c>
      <c r="BV442">
        <f>(AZ442-BF442)/(AZ442-AY442)</f>
        <v>0</v>
      </c>
      <c r="BW442">
        <f>(BS442*BQ442/BE442)</f>
        <v>0</v>
      </c>
      <c r="BX442">
        <f>(1-BW442)</f>
        <v>0</v>
      </c>
      <c r="DG442">
        <f>$B$13*EF442+$C$13*EG442+$F$13*ER442*(1-EU442)</f>
        <v>0</v>
      </c>
      <c r="DH442">
        <f>DG442*DI442</f>
        <v>0</v>
      </c>
      <c r="DI442">
        <f>($B$13*$D$11+$C$13*$D$11+$F$13*((FE442+EW442)/MAX(FE442+EW442+FF442, 0.1)*$I$11+FF442/MAX(FE442+EW442+FF442, 0.1)*$J$11))/($B$13+$C$13+$F$13)</f>
        <v>0</v>
      </c>
      <c r="DJ442">
        <f>($B$13*$K$11+$C$13*$K$11+$F$13*((FE442+EW442)/MAX(FE442+EW442+FF442, 0.1)*$P$11+FF442/MAX(FE442+EW442+FF442, 0.1)*$Q$11))/($B$13+$C$13+$F$13)</f>
        <v>0</v>
      </c>
      <c r="DK442">
        <v>4.16</v>
      </c>
      <c r="DL442">
        <v>0.5</v>
      </c>
      <c r="DM442" t="s">
        <v>438</v>
      </c>
      <c r="DN442">
        <v>2</v>
      </c>
      <c r="DO442" t="b">
        <v>1</v>
      </c>
      <c r="DP442">
        <v>1759085941.714286</v>
      </c>
      <c r="DQ442">
        <v>575.9708571428572</v>
      </c>
      <c r="DR442">
        <v>626.1767142857143</v>
      </c>
      <c r="DS442">
        <v>22.16636071428571</v>
      </c>
      <c r="DT442">
        <v>18.42919285714285</v>
      </c>
      <c r="DU442">
        <v>576.7803214285715</v>
      </c>
      <c r="DV442">
        <v>21.87078571428572</v>
      </c>
      <c r="DW442">
        <v>500.0035714285714</v>
      </c>
      <c r="DX442">
        <v>90.76620000000001</v>
      </c>
      <c r="DY442">
        <v>0.06654581071428571</v>
      </c>
      <c r="DZ442">
        <v>29.0627</v>
      </c>
      <c r="EA442">
        <v>30.02720357142857</v>
      </c>
      <c r="EB442">
        <v>999.9000000000002</v>
      </c>
      <c r="EC442">
        <v>0</v>
      </c>
      <c r="ED442">
        <v>0</v>
      </c>
      <c r="EE442">
        <v>10002.58392857143</v>
      </c>
      <c r="EF442">
        <v>0</v>
      </c>
      <c r="EG442">
        <v>11.65352142857143</v>
      </c>
      <c r="EH442">
        <v>-50.20579285714285</v>
      </c>
      <c r="EI442">
        <v>589.0276071428571</v>
      </c>
      <c r="EJ442">
        <v>637.9336785714287</v>
      </c>
      <c r="EK442">
        <v>3.737156785714286</v>
      </c>
      <c r="EL442">
        <v>626.1767142857143</v>
      </c>
      <c r="EM442">
        <v>18.42919285714285</v>
      </c>
      <c r="EN442">
        <v>2.011954642857143</v>
      </c>
      <c r="EO442">
        <v>1.672747857142857</v>
      </c>
      <c r="EP442">
        <v>17.53873928571428</v>
      </c>
      <c r="EQ442">
        <v>14.64579285714286</v>
      </c>
      <c r="ER442">
        <v>1999.992142857143</v>
      </c>
      <c r="ES442">
        <v>0.9799973571428569</v>
      </c>
      <c r="ET442">
        <v>0.02000256785714286</v>
      </c>
      <c r="EU442">
        <v>0</v>
      </c>
      <c r="EV442">
        <v>766.1665357142856</v>
      </c>
      <c r="EW442">
        <v>5.00078</v>
      </c>
      <c r="EX442">
        <v>14710.65357142857</v>
      </c>
      <c r="EY442">
        <v>16379.56785714286</v>
      </c>
      <c r="EZ442">
        <v>38.81007142857143</v>
      </c>
      <c r="FA442">
        <v>39.54657142857143</v>
      </c>
      <c r="FB442">
        <v>38.83232142857143</v>
      </c>
      <c r="FC442">
        <v>39.34799999999999</v>
      </c>
      <c r="FD442">
        <v>40.02435714285713</v>
      </c>
      <c r="FE442">
        <v>1955.082142857143</v>
      </c>
      <c r="FF442">
        <v>39.90214285714286</v>
      </c>
      <c r="FG442">
        <v>0</v>
      </c>
      <c r="FH442">
        <v>1759085942</v>
      </c>
      <c r="FI442">
        <v>0</v>
      </c>
      <c r="FJ442">
        <v>766.1882400000001</v>
      </c>
      <c r="FK442">
        <v>2.900307673970963</v>
      </c>
      <c r="FL442">
        <v>41.55384612152356</v>
      </c>
      <c r="FM442">
        <v>14711.204</v>
      </c>
      <c r="FN442">
        <v>15</v>
      </c>
      <c r="FO442">
        <v>0</v>
      </c>
      <c r="FP442" t="s">
        <v>439</v>
      </c>
      <c r="FQ442">
        <v>1746989605.5</v>
      </c>
      <c r="FR442">
        <v>1746989593.5</v>
      </c>
      <c r="FS442">
        <v>0</v>
      </c>
      <c r="FT442">
        <v>-0.274</v>
      </c>
      <c r="FU442">
        <v>-0.002</v>
      </c>
      <c r="FV442">
        <v>2.549</v>
      </c>
      <c r="FW442">
        <v>0.129</v>
      </c>
      <c r="FX442">
        <v>420</v>
      </c>
      <c r="FY442">
        <v>17</v>
      </c>
      <c r="FZ442">
        <v>0.02</v>
      </c>
      <c r="GA442">
        <v>0.04</v>
      </c>
      <c r="GB442">
        <v>-50.146895</v>
      </c>
      <c r="GC442">
        <v>-1.391930206378936</v>
      </c>
      <c r="GD442">
        <v>0.144983293778973</v>
      </c>
      <c r="GE442">
        <v>0</v>
      </c>
      <c r="GF442">
        <v>766.0211176470588</v>
      </c>
      <c r="GG442">
        <v>3.358777686489204</v>
      </c>
      <c r="GH442">
        <v>0.4146497291978765</v>
      </c>
      <c r="GI442">
        <v>0</v>
      </c>
      <c r="GJ442">
        <v>3.74210975</v>
      </c>
      <c r="GK442">
        <v>-0.193739549718588</v>
      </c>
      <c r="GL442">
        <v>0.02602846148809992</v>
      </c>
      <c r="GM442">
        <v>0</v>
      </c>
      <c r="GN442">
        <v>0</v>
      </c>
      <c r="GO442">
        <v>3</v>
      </c>
      <c r="GP442" t="s">
        <v>458</v>
      </c>
      <c r="GQ442">
        <v>3.10151</v>
      </c>
      <c r="GR442">
        <v>2.72497</v>
      </c>
      <c r="GS442">
        <v>0.11486</v>
      </c>
      <c r="GT442">
        <v>0.121365</v>
      </c>
      <c r="GU442">
        <v>0.102313</v>
      </c>
      <c r="GV442">
        <v>0.0912828</v>
      </c>
      <c r="GW442">
        <v>23138.9</v>
      </c>
      <c r="GX442">
        <v>20873.4</v>
      </c>
      <c r="GY442">
        <v>26704.4</v>
      </c>
      <c r="GZ442">
        <v>23977.5</v>
      </c>
      <c r="HA442">
        <v>38358.1</v>
      </c>
      <c r="HB442">
        <v>32217.6</v>
      </c>
      <c r="HC442">
        <v>46629.4</v>
      </c>
      <c r="HD442">
        <v>37938.1</v>
      </c>
      <c r="HE442">
        <v>1.87332</v>
      </c>
      <c r="HF442">
        <v>1.86905</v>
      </c>
      <c r="HG442">
        <v>0.139356</v>
      </c>
      <c r="HH442">
        <v>0</v>
      </c>
      <c r="HI442">
        <v>27.758</v>
      </c>
      <c r="HJ442">
        <v>999.9</v>
      </c>
      <c r="HK442">
        <v>43.4</v>
      </c>
      <c r="HL442">
        <v>31.6</v>
      </c>
      <c r="HM442">
        <v>22.321</v>
      </c>
      <c r="HN442">
        <v>61.3147</v>
      </c>
      <c r="HO442">
        <v>22.3878</v>
      </c>
      <c r="HP442">
        <v>1</v>
      </c>
      <c r="HQ442">
        <v>0.0957088</v>
      </c>
      <c r="HR442">
        <v>-0.137783</v>
      </c>
      <c r="HS442">
        <v>20.2813</v>
      </c>
      <c r="HT442">
        <v>5.21205</v>
      </c>
      <c r="HU442">
        <v>11.98</v>
      </c>
      <c r="HV442">
        <v>4.96365</v>
      </c>
      <c r="HW442">
        <v>3.2744</v>
      </c>
      <c r="HX442">
        <v>9999</v>
      </c>
      <c r="HY442">
        <v>9999</v>
      </c>
      <c r="HZ442">
        <v>9999</v>
      </c>
      <c r="IA442">
        <v>34.6</v>
      </c>
      <c r="IB442">
        <v>1.86398</v>
      </c>
      <c r="IC442">
        <v>1.86012</v>
      </c>
      <c r="ID442">
        <v>1.85839</v>
      </c>
      <c r="IE442">
        <v>1.85977</v>
      </c>
      <c r="IF442">
        <v>1.85989</v>
      </c>
      <c r="IG442">
        <v>1.85837</v>
      </c>
      <c r="IH442">
        <v>1.85745</v>
      </c>
      <c r="II442">
        <v>1.85242</v>
      </c>
      <c r="IJ442">
        <v>0</v>
      </c>
      <c r="IK442">
        <v>0</v>
      </c>
      <c r="IL442">
        <v>0</v>
      </c>
      <c r="IM442">
        <v>0</v>
      </c>
      <c r="IN442" t="s">
        <v>441</v>
      </c>
      <c r="IO442" t="s">
        <v>442</v>
      </c>
      <c r="IP442" t="s">
        <v>443</v>
      </c>
      <c r="IQ442" t="s">
        <v>443</v>
      </c>
      <c r="IR442" t="s">
        <v>443</v>
      </c>
      <c r="IS442" t="s">
        <v>443</v>
      </c>
      <c r="IT442">
        <v>0</v>
      </c>
      <c r="IU442">
        <v>100</v>
      </c>
      <c r="IV442">
        <v>100</v>
      </c>
      <c r="IW442">
        <v>-0.791</v>
      </c>
      <c r="IX442">
        <v>0.2958</v>
      </c>
      <c r="IY442">
        <v>-0.819046093373875</v>
      </c>
      <c r="IZ442">
        <v>-0.0008311593448893811</v>
      </c>
      <c r="JA442">
        <v>1.768286430498992E-06</v>
      </c>
      <c r="JB442">
        <v>-5.176383660599935E-10</v>
      </c>
      <c r="JC442">
        <v>0.01793090377665582</v>
      </c>
      <c r="JD442">
        <v>0.002652576625932546</v>
      </c>
      <c r="JE442">
        <v>0.0004569377311329863</v>
      </c>
      <c r="JF442">
        <v>1.003524486243527E-07</v>
      </c>
      <c r="JG442">
        <v>2</v>
      </c>
      <c r="JH442">
        <v>1975</v>
      </c>
      <c r="JI442">
        <v>1</v>
      </c>
      <c r="JJ442">
        <v>26</v>
      </c>
      <c r="JK442">
        <v>201605.7</v>
      </c>
      <c r="JL442">
        <v>201605.9</v>
      </c>
      <c r="JM442">
        <v>1.6272</v>
      </c>
      <c r="JN442">
        <v>2.62939</v>
      </c>
      <c r="JO442">
        <v>1.49658</v>
      </c>
      <c r="JP442">
        <v>2.34497</v>
      </c>
      <c r="JQ442">
        <v>1.54907</v>
      </c>
      <c r="JR442">
        <v>2.47925</v>
      </c>
      <c r="JS442">
        <v>36.0816</v>
      </c>
      <c r="JT442">
        <v>24.1751</v>
      </c>
      <c r="JU442">
        <v>18</v>
      </c>
      <c r="JV442">
        <v>482.502</v>
      </c>
      <c r="JW442">
        <v>494.708</v>
      </c>
      <c r="JX442">
        <v>27.7188</v>
      </c>
      <c r="JY442">
        <v>28.5438</v>
      </c>
      <c r="JZ442">
        <v>29.9999</v>
      </c>
      <c r="KA442">
        <v>28.8146</v>
      </c>
      <c r="KB442">
        <v>28.8254</v>
      </c>
      <c r="KC442">
        <v>32.7428</v>
      </c>
      <c r="KD442">
        <v>18.4766</v>
      </c>
      <c r="KE442">
        <v>74.5851</v>
      </c>
      <c r="KF442">
        <v>27.7054</v>
      </c>
      <c r="KG442">
        <v>674.429</v>
      </c>
      <c r="KH442">
        <v>18.4848</v>
      </c>
      <c r="KI442">
        <v>101.953</v>
      </c>
      <c r="KJ442">
        <v>91.4896</v>
      </c>
    </row>
    <row r="443" spans="1:296">
      <c r="A443">
        <v>425</v>
      </c>
      <c r="B443">
        <v>1759085954.5</v>
      </c>
      <c r="C443">
        <v>12871.40000009537</v>
      </c>
      <c r="D443" t="s">
        <v>1297</v>
      </c>
      <c r="E443" t="s">
        <v>1298</v>
      </c>
      <c r="F443">
        <v>5</v>
      </c>
      <c r="G443" t="s">
        <v>1218</v>
      </c>
      <c r="H443">
        <v>1759085947</v>
      </c>
      <c r="I443">
        <f>(J443)/1000</f>
        <v>0</v>
      </c>
      <c r="J443">
        <f>IF(DO443, AM443, AG443)</f>
        <v>0</v>
      </c>
      <c r="K443">
        <f>IF(DO443, AH443, AF443)</f>
        <v>0</v>
      </c>
      <c r="L443">
        <f>DQ443 - IF(AT443&gt;1, K443*DK443*100.0/(AV443), 0)</f>
        <v>0</v>
      </c>
      <c r="M443">
        <f>((S443-I443/2)*L443-K443)/(S443+I443/2)</f>
        <v>0</v>
      </c>
      <c r="N443">
        <f>M443*(DX443+DY443)/1000.0</f>
        <v>0</v>
      </c>
      <c r="O443">
        <f>(DQ443 - IF(AT443&gt;1, K443*DK443*100.0/(AV443), 0))*(DX443+DY443)/1000.0</f>
        <v>0</v>
      </c>
      <c r="P443">
        <f>2.0/((1/R443-1/Q443)+SIGN(R443)*SQRT((1/R443-1/Q443)*(1/R443-1/Q443) + 4*DL443/((DL443+1)*(DL443+1))*(2*1/R443*1/Q443-1/Q443*1/Q443)))</f>
        <v>0</v>
      </c>
      <c r="Q443">
        <f>IF(LEFT(DM443,1)&lt;&gt;"0",IF(LEFT(DM443,1)="1",3.0,DN443),$D$5+$E$5*(EE443*DX443/($K$5*1000))+$F$5*(EE443*DX443/($K$5*1000))*MAX(MIN(DK443,$J$5),$I$5)*MAX(MIN(DK443,$J$5),$I$5)+$G$5*MAX(MIN(DK443,$J$5),$I$5)*(EE443*DX443/($K$5*1000))+$H$5*(EE443*DX443/($K$5*1000))*(EE443*DX443/($K$5*1000)))</f>
        <v>0</v>
      </c>
      <c r="R443">
        <f>I443*(1000-(1000*0.61365*exp(17.502*V443/(240.97+V443))/(DX443+DY443)+DS443)/2)/(1000*0.61365*exp(17.502*V443/(240.97+V443))/(DX443+DY443)-DS443)</f>
        <v>0</v>
      </c>
      <c r="S443">
        <f>1/((DL443+1)/(P443/1.6)+1/(Q443/1.37)) + DL443/((DL443+1)/(P443/1.6) + DL443/(Q443/1.37))</f>
        <v>0</v>
      </c>
      <c r="T443">
        <f>(DG443*DJ443)</f>
        <v>0</v>
      </c>
      <c r="U443">
        <f>(DZ443+(T443+2*0.95*5.67E-8*(((DZ443+$B$9)+273)^4-(DZ443+273)^4)-44100*I443)/(1.84*29.3*Q443+8*0.95*5.67E-8*(DZ443+273)^3))</f>
        <v>0</v>
      </c>
      <c r="V443">
        <f>($C$9*EA443+$D$9*EB443+$E$9*U443)</f>
        <v>0</v>
      </c>
      <c r="W443">
        <f>0.61365*exp(17.502*V443/(240.97+V443))</f>
        <v>0</v>
      </c>
      <c r="X443">
        <f>(Y443/Z443*100)</f>
        <v>0</v>
      </c>
      <c r="Y443">
        <f>DS443*(DX443+DY443)/1000</f>
        <v>0</v>
      </c>
      <c r="Z443">
        <f>0.61365*exp(17.502*DZ443/(240.97+DZ443))</f>
        <v>0</v>
      </c>
      <c r="AA443">
        <f>(W443-DS443*(DX443+DY443)/1000)</f>
        <v>0</v>
      </c>
      <c r="AB443">
        <f>(-I443*44100)</f>
        <v>0</v>
      </c>
      <c r="AC443">
        <f>2*29.3*Q443*0.92*(DZ443-V443)</f>
        <v>0</v>
      </c>
      <c r="AD443">
        <f>2*0.95*5.67E-8*(((DZ443+$B$9)+273)^4-(V443+273)^4)</f>
        <v>0</v>
      </c>
      <c r="AE443">
        <f>T443+AD443+AB443+AC443</f>
        <v>0</v>
      </c>
      <c r="AF443">
        <f>DW443*AT443*(DR443-DQ443*(1000-AT443*DT443)/(1000-AT443*DS443))/(100*DK443)</f>
        <v>0</v>
      </c>
      <c r="AG443">
        <f>1000*DW443*AT443*(DS443-DT443)/(100*DK443*(1000-AT443*DS443))</f>
        <v>0</v>
      </c>
      <c r="AH443">
        <f>(AI443 - AJ443 - DX443*1E3/(8.314*(DZ443+273.15)) * AL443/DW443 * AK443) * DW443/(100*DK443) * (1000 - DT443)/1000</f>
        <v>0</v>
      </c>
      <c r="AI443">
        <v>670.6761977989312</v>
      </c>
      <c r="AJ443">
        <v>630.6138727272723</v>
      </c>
      <c r="AK443">
        <v>3.351729538870023</v>
      </c>
      <c r="AL443">
        <v>65.08277901455868</v>
      </c>
      <c r="AM443">
        <f>(AO443 - AN443 + DX443*1E3/(8.314*(DZ443+273.15)) * AQ443/DW443 * AP443) * DW443/(100*DK443) * 1000/(1000 - AO443)</f>
        <v>0</v>
      </c>
      <c r="AN443">
        <v>18.51628157333334</v>
      </c>
      <c r="AO443">
        <v>22.19857030303029</v>
      </c>
      <c r="AP443">
        <v>0.003744886580080784</v>
      </c>
      <c r="AQ443">
        <v>105.27</v>
      </c>
      <c r="AR443">
        <v>0</v>
      </c>
      <c r="AS443">
        <v>0</v>
      </c>
      <c r="AT443">
        <f>IF(AR443*$H$15&gt;=AV443,1.0,(AV443/(AV443-AR443*$H$15)))</f>
        <v>0</v>
      </c>
      <c r="AU443">
        <f>(AT443-1)*100</f>
        <v>0</v>
      </c>
      <c r="AV443">
        <f>MAX(0,($B$15+$C$15*EE443)/(1+$D$15*EE443)*DX443/(DZ443+273)*$E$15)</f>
        <v>0</v>
      </c>
      <c r="AW443" t="s">
        <v>437</v>
      </c>
      <c r="AX443" t="s">
        <v>437</v>
      </c>
      <c r="AY443">
        <v>0</v>
      </c>
      <c r="AZ443">
        <v>0</v>
      </c>
      <c r="BA443">
        <f>1-AY443/AZ443</f>
        <v>0</v>
      </c>
      <c r="BB443">
        <v>0</v>
      </c>
      <c r="BC443" t="s">
        <v>437</v>
      </c>
      <c r="BD443" t="s">
        <v>437</v>
      </c>
      <c r="BE443">
        <v>0</v>
      </c>
      <c r="BF443">
        <v>0</v>
      </c>
      <c r="BG443">
        <f>1-BE443/BF443</f>
        <v>0</v>
      </c>
      <c r="BH443">
        <v>0.5</v>
      </c>
      <c r="BI443">
        <f>DH443</f>
        <v>0</v>
      </c>
      <c r="BJ443">
        <f>K443</f>
        <v>0</v>
      </c>
      <c r="BK443">
        <f>BG443*BH443*BI443</f>
        <v>0</v>
      </c>
      <c r="BL443">
        <f>(BJ443-BB443)/BI443</f>
        <v>0</v>
      </c>
      <c r="BM443">
        <f>(AZ443-BF443)/BF443</f>
        <v>0</v>
      </c>
      <c r="BN443">
        <f>AY443/(BA443+AY443/BF443)</f>
        <v>0</v>
      </c>
      <c r="BO443" t="s">
        <v>437</v>
      </c>
      <c r="BP443">
        <v>0</v>
      </c>
      <c r="BQ443">
        <f>IF(BP443&lt;&gt;0, BP443, BN443)</f>
        <v>0</v>
      </c>
      <c r="BR443">
        <f>1-BQ443/BF443</f>
        <v>0</v>
      </c>
      <c r="BS443">
        <f>(BF443-BE443)/(BF443-BQ443)</f>
        <v>0</v>
      </c>
      <c r="BT443">
        <f>(AZ443-BF443)/(AZ443-BQ443)</f>
        <v>0</v>
      </c>
      <c r="BU443">
        <f>(BF443-BE443)/(BF443-AY443)</f>
        <v>0</v>
      </c>
      <c r="BV443">
        <f>(AZ443-BF443)/(AZ443-AY443)</f>
        <v>0</v>
      </c>
      <c r="BW443">
        <f>(BS443*BQ443/BE443)</f>
        <v>0</v>
      </c>
      <c r="BX443">
        <f>(1-BW443)</f>
        <v>0</v>
      </c>
      <c r="DG443">
        <f>$B$13*EF443+$C$13*EG443+$F$13*ER443*(1-EU443)</f>
        <v>0</v>
      </c>
      <c r="DH443">
        <f>DG443*DI443</f>
        <v>0</v>
      </c>
      <c r="DI443">
        <f>($B$13*$D$11+$C$13*$D$11+$F$13*((FE443+EW443)/MAX(FE443+EW443+FF443, 0.1)*$I$11+FF443/MAX(FE443+EW443+FF443, 0.1)*$J$11))/($B$13+$C$13+$F$13)</f>
        <v>0</v>
      </c>
      <c r="DJ443">
        <f>($B$13*$K$11+$C$13*$K$11+$F$13*((FE443+EW443)/MAX(FE443+EW443+FF443, 0.1)*$P$11+FF443/MAX(FE443+EW443+FF443, 0.1)*$Q$11))/($B$13+$C$13+$F$13)</f>
        <v>0</v>
      </c>
      <c r="DK443">
        <v>4.16</v>
      </c>
      <c r="DL443">
        <v>0.5</v>
      </c>
      <c r="DM443" t="s">
        <v>438</v>
      </c>
      <c r="DN443">
        <v>2</v>
      </c>
      <c r="DO443" t="b">
        <v>1</v>
      </c>
      <c r="DP443">
        <v>1759085947</v>
      </c>
      <c r="DQ443">
        <v>593.5449259259259</v>
      </c>
      <c r="DR443">
        <v>643.7125555555556</v>
      </c>
      <c r="DS443">
        <v>22.17271851851851</v>
      </c>
      <c r="DT443">
        <v>18.46406296296296</v>
      </c>
      <c r="DU443">
        <v>594.3419629629631</v>
      </c>
      <c r="DV443">
        <v>21.877</v>
      </c>
      <c r="DW443">
        <v>500.0278148148148</v>
      </c>
      <c r="DX443">
        <v>90.76606296296296</v>
      </c>
      <c r="DY443">
        <v>0.06653752222222223</v>
      </c>
      <c r="DZ443">
        <v>29.05626666666667</v>
      </c>
      <c r="EA443">
        <v>30.026</v>
      </c>
      <c r="EB443">
        <v>999.9000000000001</v>
      </c>
      <c r="EC443">
        <v>0</v>
      </c>
      <c r="ED443">
        <v>0</v>
      </c>
      <c r="EE443">
        <v>10005.40925925926</v>
      </c>
      <c r="EF443">
        <v>0</v>
      </c>
      <c r="EG443">
        <v>11.64325555555556</v>
      </c>
      <c r="EH443">
        <v>-50.16764074074075</v>
      </c>
      <c r="EI443">
        <v>607.0041111111111</v>
      </c>
      <c r="EJ443">
        <v>655.8223333333334</v>
      </c>
      <c r="EK443">
        <v>3.708638518518518</v>
      </c>
      <c r="EL443">
        <v>643.7125555555556</v>
      </c>
      <c r="EM443">
        <v>18.46406296296296</v>
      </c>
      <c r="EN443">
        <v>2.012528518518519</v>
      </c>
      <c r="EO443">
        <v>1.67591037037037</v>
      </c>
      <c r="EP443">
        <v>17.54325925925926</v>
      </c>
      <c r="EQ443">
        <v>14.67504074074074</v>
      </c>
      <c r="ER443">
        <v>2000.004074074074</v>
      </c>
      <c r="ES443">
        <v>0.9799974444444443</v>
      </c>
      <c r="ET443">
        <v>0.02000247777777778</v>
      </c>
      <c r="EU443">
        <v>0</v>
      </c>
      <c r="EV443">
        <v>766.3482592592592</v>
      </c>
      <c r="EW443">
        <v>5.00078</v>
      </c>
      <c r="EX443">
        <v>14713.92962962963</v>
      </c>
      <c r="EY443">
        <v>16379.67777777778</v>
      </c>
      <c r="EZ443">
        <v>38.83081481481481</v>
      </c>
      <c r="FA443">
        <v>39.55288888888889</v>
      </c>
      <c r="FB443">
        <v>38.84696296296296</v>
      </c>
      <c r="FC443">
        <v>39.34696296296296</v>
      </c>
      <c r="FD443">
        <v>39.96744444444445</v>
      </c>
      <c r="FE443">
        <v>1955.094074074074</v>
      </c>
      <c r="FF443">
        <v>39.9025925925926</v>
      </c>
      <c r="FG443">
        <v>0</v>
      </c>
      <c r="FH443">
        <v>1759085946.8</v>
      </c>
      <c r="FI443">
        <v>0</v>
      </c>
      <c r="FJ443">
        <v>766.35068</v>
      </c>
      <c r="FK443">
        <v>0.6015384457151096</v>
      </c>
      <c r="FL443">
        <v>25.83076923207461</v>
      </c>
      <c r="FM443">
        <v>14713.992</v>
      </c>
      <c r="FN443">
        <v>15</v>
      </c>
      <c r="FO443">
        <v>0</v>
      </c>
      <c r="FP443" t="s">
        <v>439</v>
      </c>
      <c r="FQ443">
        <v>1746989605.5</v>
      </c>
      <c r="FR443">
        <v>1746989593.5</v>
      </c>
      <c r="FS443">
        <v>0</v>
      </c>
      <c r="FT443">
        <v>-0.274</v>
      </c>
      <c r="FU443">
        <v>-0.002</v>
      </c>
      <c r="FV443">
        <v>2.549</v>
      </c>
      <c r="FW443">
        <v>0.129</v>
      </c>
      <c r="FX443">
        <v>420</v>
      </c>
      <c r="FY443">
        <v>17</v>
      </c>
      <c r="FZ443">
        <v>0.02</v>
      </c>
      <c r="GA443">
        <v>0.04</v>
      </c>
      <c r="GB443">
        <v>-50.1523268292683</v>
      </c>
      <c r="GC443">
        <v>-0.1595749128920218</v>
      </c>
      <c r="GD443">
        <v>0.1660357998781161</v>
      </c>
      <c r="GE443">
        <v>1</v>
      </c>
      <c r="GF443">
        <v>766.1920294117648</v>
      </c>
      <c r="GG443">
        <v>2.258319326465223</v>
      </c>
      <c r="GH443">
        <v>0.3449232212343942</v>
      </c>
      <c r="GI443">
        <v>0</v>
      </c>
      <c r="GJ443">
        <v>3.724498292682927</v>
      </c>
      <c r="GK443">
        <v>-0.339116027874563</v>
      </c>
      <c r="GL443">
        <v>0.037373343957271</v>
      </c>
      <c r="GM443">
        <v>0</v>
      </c>
      <c r="GN443">
        <v>1</v>
      </c>
      <c r="GO443">
        <v>3</v>
      </c>
      <c r="GP443" t="s">
        <v>455</v>
      </c>
      <c r="GQ443">
        <v>3.10205</v>
      </c>
      <c r="GR443">
        <v>2.72388</v>
      </c>
      <c r="GS443">
        <v>0.117031</v>
      </c>
      <c r="GT443">
        <v>0.123369</v>
      </c>
      <c r="GU443">
        <v>0.102398</v>
      </c>
      <c r="GV443">
        <v>0.0913119</v>
      </c>
      <c r="GW443">
        <v>23082.2</v>
      </c>
      <c r="GX443">
        <v>20825.9</v>
      </c>
      <c r="GY443">
        <v>26704.5</v>
      </c>
      <c r="GZ443">
        <v>23977.6</v>
      </c>
      <c r="HA443">
        <v>38354.8</v>
      </c>
      <c r="HB443">
        <v>32216.7</v>
      </c>
      <c r="HC443">
        <v>46629.6</v>
      </c>
      <c r="HD443">
        <v>37938.1</v>
      </c>
      <c r="HE443">
        <v>1.87405</v>
      </c>
      <c r="HF443">
        <v>1.86845</v>
      </c>
      <c r="HG443">
        <v>0.13826</v>
      </c>
      <c r="HH443">
        <v>0</v>
      </c>
      <c r="HI443">
        <v>27.7601</v>
      </c>
      <c r="HJ443">
        <v>999.9</v>
      </c>
      <c r="HK443">
        <v>43.4</v>
      </c>
      <c r="HL443">
        <v>31.6</v>
      </c>
      <c r="HM443">
        <v>22.32</v>
      </c>
      <c r="HN443">
        <v>61.1147</v>
      </c>
      <c r="HO443">
        <v>22.0312</v>
      </c>
      <c r="HP443">
        <v>1</v>
      </c>
      <c r="HQ443">
        <v>0.0952947</v>
      </c>
      <c r="HR443">
        <v>-0.127086</v>
      </c>
      <c r="HS443">
        <v>20.2813</v>
      </c>
      <c r="HT443">
        <v>5.2125</v>
      </c>
      <c r="HU443">
        <v>11.98</v>
      </c>
      <c r="HV443">
        <v>4.96345</v>
      </c>
      <c r="HW443">
        <v>3.27438</v>
      </c>
      <c r="HX443">
        <v>9999</v>
      </c>
      <c r="HY443">
        <v>9999</v>
      </c>
      <c r="HZ443">
        <v>9999</v>
      </c>
      <c r="IA443">
        <v>34.6</v>
      </c>
      <c r="IB443">
        <v>1.86398</v>
      </c>
      <c r="IC443">
        <v>1.86011</v>
      </c>
      <c r="ID443">
        <v>1.85839</v>
      </c>
      <c r="IE443">
        <v>1.85977</v>
      </c>
      <c r="IF443">
        <v>1.85989</v>
      </c>
      <c r="IG443">
        <v>1.85837</v>
      </c>
      <c r="IH443">
        <v>1.85745</v>
      </c>
      <c r="II443">
        <v>1.85242</v>
      </c>
      <c r="IJ443">
        <v>0</v>
      </c>
      <c r="IK443">
        <v>0</v>
      </c>
      <c r="IL443">
        <v>0</v>
      </c>
      <c r="IM443">
        <v>0</v>
      </c>
      <c r="IN443" t="s">
        <v>441</v>
      </c>
      <c r="IO443" t="s">
        <v>442</v>
      </c>
      <c r="IP443" t="s">
        <v>443</v>
      </c>
      <c r="IQ443" t="s">
        <v>443</v>
      </c>
      <c r="IR443" t="s">
        <v>443</v>
      </c>
      <c r="IS443" t="s">
        <v>443</v>
      </c>
      <c r="IT443">
        <v>0</v>
      </c>
      <c r="IU443">
        <v>100</v>
      </c>
      <c r="IV443">
        <v>100</v>
      </c>
      <c r="IW443">
        <v>-0.779</v>
      </c>
      <c r="IX443">
        <v>0.2963</v>
      </c>
      <c r="IY443">
        <v>-0.819046093373875</v>
      </c>
      <c r="IZ443">
        <v>-0.0008311593448893811</v>
      </c>
      <c r="JA443">
        <v>1.768286430498992E-06</v>
      </c>
      <c r="JB443">
        <v>-5.176383660599935E-10</v>
      </c>
      <c r="JC443">
        <v>0.01793090377665582</v>
      </c>
      <c r="JD443">
        <v>0.002652576625932546</v>
      </c>
      <c r="JE443">
        <v>0.0004569377311329863</v>
      </c>
      <c r="JF443">
        <v>1.003524486243527E-07</v>
      </c>
      <c r="JG443">
        <v>2</v>
      </c>
      <c r="JH443">
        <v>1975</v>
      </c>
      <c r="JI443">
        <v>1</v>
      </c>
      <c r="JJ443">
        <v>26</v>
      </c>
      <c r="JK443">
        <v>201605.8</v>
      </c>
      <c r="JL443">
        <v>201606</v>
      </c>
      <c r="JM443">
        <v>1.65894</v>
      </c>
      <c r="JN443">
        <v>2.62817</v>
      </c>
      <c r="JO443">
        <v>1.49658</v>
      </c>
      <c r="JP443">
        <v>2.34497</v>
      </c>
      <c r="JQ443">
        <v>1.54907</v>
      </c>
      <c r="JR443">
        <v>2.3999</v>
      </c>
      <c r="JS443">
        <v>36.0816</v>
      </c>
      <c r="JT443">
        <v>24.1751</v>
      </c>
      <c r="JU443">
        <v>18</v>
      </c>
      <c r="JV443">
        <v>482.906</v>
      </c>
      <c r="JW443">
        <v>494.286</v>
      </c>
      <c r="JX443">
        <v>27.6966</v>
      </c>
      <c r="JY443">
        <v>28.542</v>
      </c>
      <c r="JZ443">
        <v>29.9999</v>
      </c>
      <c r="KA443">
        <v>28.8122</v>
      </c>
      <c r="KB443">
        <v>28.8223</v>
      </c>
      <c r="KC443">
        <v>33.373</v>
      </c>
      <c r="KD443">
        <v>18.4766</v>
      </c>
      <c r="KE443">
        <v>74.5851</v>
      </c>
      <c r="KF443">
        <v>27.6748</v>
      </c>
      <c r="KG443">
        <v>687.7859999999999</v>
      </c>
      <c r="KH443">
        <v>18.4823</v>
      </c>
      <c r="KI443">
        <v>101.954</v>
      </c>
      <c r="KJ443">
        <v>91.4898</v>
      </c>
    </row>
    <row r="444" spans="1:296">
      <c r="A444">
        <v>426</v>
      </c>
      <c r="B444">
        <v>1759085959.5</v>
      </c>
      <c r="C444">
        <v>12876.40000009537</v>
      </c>
      <c r="D444" t="s">
        <v>1299</v>
      </c>
      <c r="E444" t="s">
        <v>1300</v>
      </c>
      <c r="F444">
        <v>5</v>
      </c>
      <c r="G444" t="s">
        <v>1218</v>
      </c>
      <c r="H444">
        <v>1759085951.714286</v>
      </c>
      <c r="I444">
        <f>(J444)/1000</f>
        <v>0</v>
      </c>
      <c r="J444">
        <f>IF(DO444, AM444, AG444)</f>
        <v>0</v>
      </c>
      <c r="K444">
        <f>IF(DO444, AH444, AF444)</f>
        <v>0</v>
      </c>
      <c r="L444">
        <f>DQ444 - IF(AT444&gt;1, K444*DK444*100.0/(AV444), 0)</f>
        <v>0</v>
      </c>
      <c r="M444">
        <f>((S444-I444/2)*L444-K444)/(S444+I444/2)</f>
        <v>0</v>
      </c>
      <c r="N444">
        <f>M444*(DX444+DY444)/1000.0</f>
        <v>0</v>
      </c>
      <c r="O444">
        <f>(DQ444 - IF(AT444&gt;1, K444*DK444*100.0/(AV444), 0))*(DX444+DY444)/1000.0</f>
        <v>0</v>
      </c>
      <c r="P444">
        <f>2.0/((1/R444-1/Q444)+SIGN(R444)*SQRT((1/R444-1/Q444)*(1/R444-1/Q444) + 4*DL444/((DL444+1)*(DL444+1))*(2*1/R444*1/Q444-1/Q444*1/Q444)))</f>
        <v>0</v>
      </c>
      <c r="Q444">
        <f>IF(LEFT(DM444,1)&lt;&gt;"0",IF(LEFT(DM444,1)="1",3.0,DN444),$D$5+$E$5*(EE444*DX444/($K$5*1000))+$F$5*(EE444*DX444/($K$5*1000))*MAX(MIN(DK444,$J$5),$I$5)*MAX(MIN(DK444,$J$5),$I$5)+$G$5*MAX(MIN(DK444,$J$5),$I$5)*(EE444*DX444/($K$5*1000))+$H$5*(EE444*DX444/($K$5*1000))*(EE444*DX444/($K$5*1000)))</f>
        <v>0</v>
      </c>
      <c r="R444">
        <f>I444*(1000-(1000*0.61365*exp(17.502*V444/(240.97+V444))/(DX444+DY444)+DS444)/2)/(1000*0.61365*exp(17.502*V444/(240.97+V444))/(DX444+DY444)-DS444)</f>
        <v>0</v>
      </c>
      <c r="S444">
        <f>1/((DL444+1)/(P444/1.6)+1/(Q444/1.37)) + DL444/((DL444+1)/(P444/1.6) + DL444/(Q444/1.37))</f>
        <v>0</v>
      </c>
      <c r="T444">
        <f>(DG444*DJ444)</f>
        <v>0</v>
      </c>
      <c r="U444">
        <f>(DZ444+(T444+2*0.95*5.67E-8*(((DZ444+$B$9)+273)^4-(DZ444+273)^4)-44100*I444)/(1.84*29.3*Q444+8*0.95*5.67E-8*(DZ444+273)^3))</f>
        <v>0</v>
      </c>
      <c r="V444">
        <f>($C$9*EA444+$D$9*EB444+$E$9*U444)</f>
        <v>0</v>
      </c>
      <c r="W444">
        <f>0.61365*exp(17.502*V444/(240.97+V444))</f>
        <v>0</v>
      </c>
      <c r="X444">
        <f>(Y444/Z444*100)</f>
        <v>0</v>
      </c>
      <c r="Y444">
        <f>DS444*(DX444+DY444)/1000</f>
        <v>0</v>
      </c>
      <c r="Z444">
        <f>0.61365*exp(17.502*DZ444/(240.97+DZ444))</f>
        <v>0</v>
      </c>
      <c r="AA444">
        <f>(W444-DS444*(DX444+DY444)/1000)</f>
        <v>0</v>
      </c>
      <c r="AB444">
        <f>(-I444*44100)</f>
        <v>0</v>
      </c>
      <c r="AC444">
        <f>2*29.3*Q444*0.92*(DZ444-V444)</f>
        <v>0</v>
      </c>
      <c r="AD444">
        <f>2*0.95*5.67E-8*(((DZ444+$B$9)+273)^4-(V444+273)^4)</f>
        <v>0</v>
      </c>
      <c r="AE444">
        <f>T444+AD444+AB444+AC444</f>
        <v>0</v>
      </c>
      <c r="AF444">
        <f>DW444*AT444*(DR444-DQ444*(1000-AT444*DT444)/(1000-AT444*DS444))/(100*DK444)</f>
        <v>0</v>
      </c>
      <c r="AG444">
        <f>1000*DW444*AT444*(DS444-DT444)/(100*DK444*(1000-AT444*DS444))</f>
        <v>0</v>
      </c>
      <c r="AH444">
        <f>(AI444 - AJ444 - DX444*1E3/(8.314*(DZ444+273.15)) * AL444/DW444 * AK444) * DW444/(100*DK444) * (1000 - DT444)/1000</f>
        <v>0</v>
      </c>
      <c r="AI444">
        <v>686.7765881373151</v>
      </c>
      <c r="AJ444">
        <v>646.9671515151512</v>
      </c>
      <c r="AK444">
        <v>3.274654090944079</v>
      </c>
      <c r="AL444">
        <v>65.08277901455868</v>
      </c>
      <c r="AM444">
        <f>(AO444 - AN444 + DX444*1E3/(8.314*(DZ444+273.15)) * AQ444/DW444 * AP444) * DW444/(100*DK444) * 1000/(1000 - AO444)</f>
        <v>0</v>
      </c>
      <c r="AN444">
        <v>18.51520552000001</v>
      </c>
      <c r="AO444">
        <v>22.20814969696969</v>
      </c>
      <c r="AP444">
        <v>0.0002461552669535205</v>
      </c>
      <c r="AQ444">
        <v>105.27</v>
      </c>
      <c r="AR444">
        <v>0</v>
      </c>
      <c r="AS444">
        <v>0</v>
      </c>
      <c r="AT444">
        <f>IF(AR444*$H$15&gt;=AV444,1.0,(AV444/(AV444-AR444*$H$15)))</f>
        <v>0</v>
      </c>
      <c r="AU444">
        <f>(AT444-1)*100</f>
        <v>0</v>
      </c>
      <c r="AV444">
        <f>MAX(0,($B$15+$C$15*EE444)/(1+$D$15*EE444)*DX444/(DZ444+273)*$E$15)</f>
        <v>0</v>
      </c>
      <c r="AW444" t="s">
        <v>437</v>
      </c>
      <c r="AX444" t="s">
        <v>437</v>
      </c>
      <c r="AY444">
        <v>0</v>
      </c>
      <c r="AZ444">
        <v>0</v>
      </c>
      <c r="BA444">
        <f>1-AY444/AZ444</f>
        <v>0</v>
      </c>
      <c r="BB444">
        <v>0</v>
      </c>
      <c r="BC444" t="s">
        <v>437</v>
      </c>
      <c r="BD444" t="s">
        <v>437</v>
      </c>
      <c r="BE444">
        <v>0</v>
      </c>
      <c r="BF444">
        <v>0</v>
      </c>
      <c r="BG444">
        <f>1-BE444/BF444</f>
        <v>0</v>
      </c>
      <c r="BH444">
        <v>0.5</v>
      </c>
      <c r="BI444">
        <f>DH444</f>
        <v>0</v>
      </c>
      <c r="BJ444">
        <f>K444</f>
        <v>0</v>
      </c>
      <c r="BK444">
        <f>BG444*BH444*BI444</f>
        <v>0</v>
      </c>
      <c r="BL444">
        <f>(BJ444-BB444)/BI444</f>
        <v>0</v>
      </c>
      <c r="BM444">
        <f>(AZ444-BF444)/BF444</f>
        <v>0</v>
      </c>
      <c r="BN444">
        <f>AY444/(BA444+AY444/BF444)</f>
        <v>0</v>
      </c>
      <c r="BO444" t="s">
        <v>437</v>
      </c>
      <c r="BP444">
        <v>0</v>
      </c>
      <c r="BQ444">
        <f>IF(BP444&lt;&gt;0, BP444, BN444)</f>
        <v>0</v>
      </c>
      <c r="BR444">
        <f>1-BQ444/BF444</f>
        <v>0</v>
      </c>
      <c r="BS444">
        <f>(BF444-BE444)/(BF444-BQ444)</f>
        <v>0</v>
      </c>
      <c r="BT444">
        <f>(AZ444-BF444)/(AZ444-BQ444)</f>
        <v>0</v>
      </c>
      <c r="BU444">
        <f>(BF444-BE444)/(BF444-AY444)</f>
        <v>0</v>
      </c>
      <c r="BV444">
        <f>(AZ444-BF444)/(AZ444-AY444)</f>
        <v>0</v>
      </c>
      <c r="BW444">
        <f>(BS444*BQ444/BE444)</f>
        <v>0</v>
      </c>
      <c r="BX444">
        <f>(1-BW444)</f>
        <v>0</v>
      </c>
      <c r="DG444">
        <f>$B$13*EF444+$C$13*EG444+$F$13*ER444*(1-EU444)</f>
        <v>0</v>
      </c>
      <c r="DH444">
        <f>DG444*DI444</f>
        <v>0</v>
      </c>
      <c r="DI444">
        <f>($B$13*$D$11+$C$13*$D$11+$F$13*((FE444+EW444)/MAX(FE444+EW444+FF444, 0.1)*$I$11+FF444/MAX(FE444+EW444+FF444, 0.1)*$J$11))/($B$13+$C$13+$F$13)</f>
        <v>0</v>
      </c>
      <c r="DJ444">
        <f>($B$13*$K$11+$C$13*$K$11+$F$13*((FE444+EW444)/MAX(FE444+EW444+FF444, 0.1)*$P$11+FF444/MAX(FE444+EW444+FF444, 0.1)*$Q$11))/($B$13+$C$13+$F$13)</f>
        <v>0</v>
      </c>
      <c r="DK444">
        <v>4.16</v>
      </c>
      <c r="DL444">
        <v>0.5</v>
      </c>
      <c r="DM444" t="s">
        <v>438</v>
      </c>
      <c r="DN444">
        <v>2</v>
      </c>
      <c r="DO444" t="b">
        <v>1</v>
      </c>
      <c r="DP444">
        <v>1759085951.714286</v>
      </c>
      <c r="DQ444">
        <v>609.0026785714284</v>
      </c>
      <c r="DR444">
        <v>659.0577857142856</v>
      </c>
      <c r="DS444">
        <v>22.18578571428571</v>
      </c>
      <c r="DT444">
        <v>18.49571428571429</v>
      </c>
      <c r="DU444">
        <v>609.7882857142857</v>
      </c>
      <c r="DV444">
        <v>21.88978214285715</v>
      </c>
      <c r="DW444">
        <v>500.0324285714286</v>
      </c>
      <c r="DX444">
        <v>90.76636428571427</v>
      </c>
      <c r="DY444">
        <v>0.06639201071428572</v>
      </c>
      <c r="DZ444">
        <v>29.04895</v>
      </c>
      <c r="EA444">
        <v>30.02214285714286</v>
      </c>
      <c r="EB444">
        <v>999.9000000000002</v>
      </c>
      <c r="EC444">
        <v>0</v>
      </c>
      <c r="ED444">
        <v>0</v>
      </c>
      <c r="EE444">
        <v>9997.851071428571</v>
      </c>
      <c r="EF444">
        <v>0</v>
      </c>
      <c r="EG444">
        <v>11.64168928571429</v>
      </c>
      <c r="EH444">
        <v>-50.05509285714286</v>
      </c>
      <c r="EI444">
        <v>622.82075</v>
      </c>
      <c r="EJ444">
        <v>671.4776071428572</v>
      </c>
      <c r="EK444">
        <v>3.690064285714286</v>
      </c>
      <c r="EL444">
        <v>659.0577857142856</v>
      </c>
      <c r="EM444">
        <v>18.49571428571429</v>
      </c>
      <c r="EN444">
        <v>2.0137225</v>
      </c>
      <c r="EO444">
        <v>1.678789285714286</v>
      </c>
      <c r="EP444">
        <v>17.55266071428571</v>
      </c>
      <c r="EQ444">
        <v>14.70166071428571</v>
      </c>
      <c r="ER444">
        <v>1999.994285714286</v>
      </c>
      <c r="ES444">
        <v>0.9799973571428569</v>
      </c>
      <c r="ET444">
        <v>0.02000256428571429</v>
      </c>
      <c r="EU444">
        <v>0</v>
      </c>
      <c r="EV444">
        <v>766.4732142857143</v>
      </c>
      <c r="EW444">
        <v>5.00078</v>
      </c>
      <c r="EX444">
        <v>14715.275</v>
      </c>
      <c r="EY444">
        <v>16379.59285714285</v>
      </c>
      <c r="EZ444">
        <v>38.86810714285713</v>
      </c>
      <c r="FA444">
        <v>39.55542857142856</v>
      </c>
      <c r="FB444">
        <v>38.79664285714286</v>
      </c>
      <c r="FC444">
        <v>39.34128571428572</v>
      </c>
      <c r="FD444">
        <v>39.98860714285714</v>
      </c>
      <c r="FE444">
        <v>1955.084285714286</v>
      </c>
      <c r="FF444">
        <v>39.90178571428572</v>
      </c>
      <c r="FG444">
        <v>0</v>
      </c>
      <c r="FH444">
        <v>1759085951.6</v>
      </c>
      <c r="FI444">
        <v>0</v>
      </c>
      <c r="FJ444">
        <v>766.4500400000001</v>
      </c>
      <c r="FK444">
        <v>1.113384616396603</v>
      </c>
      <c r="FL444">
        <v>12.38461540292164</v>
      </c>
      <c r="FM444">
        <v>14715.536</v>
      </c>
      <c r="FN444">
        <v>15</v>
      </c>
      <c r="FO444">
        <v>0</v>
      </c>
      <c r="FP444" t="s">
        <v>439</v>
      </c>
      <c r="FQ444">
        <v>1746989605.5</v>
      </c>
      <c r="FR444">
        <v>1746989593.5</v>
      </c>
      <c r="FS444">
        <v>0</v>
      </c>
      <c r="FT444">
        <v>-0.274</v>
      </c>
      <c r="FU444">
        <v>-0.002</v>
      </c>
      <c r="FV444">
        <v>2.549</v>
      </c>
      <c r="FW444">
        <v>0.129</v>
      </c>
      <c r="FX444">
        <v>420</v>
      </c>
      <c r="FY444">
        <v>17</v>
      </c>
      <c r="FZ444">
        <v>0.02</v>
      </c>
      <c r="GA444">
        <v>0.04</v>
      </c>
      <c r="GB444">
        <v>-50.08704</v>
      </c>
      <c r="GC444">
        <v>1.599473921200817</v>
      </c>
      <c r="GD444">
        <v>0.2381981756857091</v>
      </c>
      <c r="GE444">
        <v>0</v>
      </c>
      <c r="GF444">
        <v>766.4037352941177</v>
      </c>
      <c r="GG444">
        <v>1.13275782455819</v>
      </c>
      <c r="GH444">
        <v>0.2519780929814269</v>
      </c>
      <c r="GI444">
        <v>0</v>
      </c>
      <c r="GJ444">
        <v>3.705026</v>
      </c>
      <c r="GK444">
        <v>-0.2617598499061966</v>
      </c>
      <c r="GL444">
        <v>0.03288094727954169</v>
      </c>
      <c r="GM444">
        <v>0</v>
      </c>
      <c r="GN444">
        <v>0</v>
      </c>
      <c r="GO444">
        <v>3</v>
      </c>
      <c r="GP444" t="s">
        <v>458</v>
      </c>
      <c r="GQ444">
        <v>3.10167</v>
      </c>
      <c r="GR444">
        <v>2.72459</v>
      </c>
      <c r="GS444">
        <v>0.119133</v>
      </c>
      <c r="GT444">
        <v>0.125459</v>
      </c>
      <c r="GU444">
        <v>0.102422</v>
      </c>
      <c r="GV444">
        <v>0.09130630000000001</v>
      </c>
      <c r="GW444">
        <v>23027.4</v>
      </c>
      <c r="GX444">
        <v>20776.3</v>
      </c>
      <c r="GY444">
        <v>26704.6</v>
      </c>
      <c r="GZ444">
        <v>23977.6</v>
      </c>
      <c r="HA444">
        <v>38354.1</v>
      </c>
      <c r="HB444">
        <v>32217.3</v>
      </c>
      <c r="HC444">
        <v>46629.7</v>
      </c>
      <c r="HD444">
        <v>37938.3</v>
      </c>
      <c r="HE444">
        <v>1.8735</v>
      </c>
      <c r="HF444">
        <v>1.86908</v>
      </c>
      <c r="HG444">
        <v>0.138514</v>
      </c>
      <c r="HH444">
        <v>0</v>
      </c>
      <c r="HI444">
        <v>27.7625</v>
      </c>
      <c r="HJ444">
        <v>999.9</v>
      </c>
      <c r="HK444">
        <v>43.4</v>
      </c>
      <c r="HL444">
        <v>31.6</v>
      </c>
      <c r="HM444">
        <v>22.3212</v>
      </c>
      <c r="HN444">
        <v>61.2147</v>
      </c>
      <c r="HO444">
        <v>22.1114</v>
      </c>
      <c r="HP444">
        <v>1</v>
      </c>
      <c r="HQ444">
        <v>0.09511940000000001</v>
      </c>
      <c r="HR444">
        <v>-0.122083</v>
      </c>
      <c r="HS444">
        <v>20.2814</v>
      </c>
      <c r="HT444">
        <v>5.21295</v>
      </c>
      <c r="HU444">
        <v>11.9798</v>
      </c>
      <c r="HV444">
        <v>4.96355</v>
      </c>
      <c r="HW444">
        <v>3.27438</v>
      </c>
      <c r="HX444">
        <v>9999</v>
      </c>
      <c r="HY444">
        <v>9999</v>
      </c>
      <c r="HZ444">
        <v>9999</v>
      </c>
      <c r="IA444">
        <v>34.6</v>
      </c>
      <c r="IB444">
        <v>1.86397</v>
      </c>
      <c r="IC444">
        <v>1.86012</v>
      </c>
      <c r="ID444">
        <v>1.8584</v>
      </c>
      <c r="IE444">
        <v>1.85978</v>
      </c>
      <c r="IF444">
        <v>1.85989</v>
      </c>
      <c r="IG444">
        <v>1.85837</v>
      </c>
      <c r="IH444">
        <v>1.85745</v>
      </c>
      <c r="II444">
        <v>1.85242</v>
      </c>
      <c r="IJ444">
        <v>0</v>
      </c>
      <c r="IK444">
        <v>0</v>
      </c>
      <c r="IL444">
        <v>0</v>
      </c>
      <c r="IM444">
        <v>0</v>
      </c>
      <c r="IN444" t="s">
        <v>441</v>
      </c>
      <c r="IO444" t="s">
        <v>442</v>
      </c>
      <c r="IP444" t="s">
        <v>443</v>
      </c>
      <c r="IQ444" t="s">
        <v>443</v>
      </c>
      <c r="IR444" t="s">
        <v>443</v>
      </c>
      <c r="IS444" t="s">
        <v>443</v>
      </c>
      <c r="IT444">
        <v>0</v>
      </c>
      <c r="IU444">
        <v>100</v>
      </c>
      <c r="IV444">
        <v>100</v>
      </c>
      <c r="IW444">
        <v>-0.766</v>
      </c>
      <c r="IX444">
        <v>0.2965</v>
      </c>
      <c r="IY444">
        <v>-0.819046093373875</v>
      </c>
      <c r="IZ444">
        <v>-0.0008311593448893811</v>
      </c>
      <c r="JA444">
        <v>1.768286430498992E-06</v>
      </c>
      <c r="JB444">
        <v>-5.176383660599935E-10</v>
      </c>
      <c r="JC444">
        <v>0.01793090377665582</v>
      </c>
      <c r="JD444">
        <v>0.002652576625932546</v>
      </c>
      <c r="JE444">
        <v>0.0004569377311329863</v>
      </c>
      <c r="JF444">
        <v>1.003524486243527E-07</v>
      </c>
      <c r="JG444">
        <v>2</v>
      </c>
      <c r="JH444">
        <v>1975</v>
      </c>
      <c r="JI444">
        <v>1</v>
      </c>
      <c r="JJ444">
        <v>26</v>
      </c>
      <c r="JK444">
        <v>201605.9</v>
      </c>
      <c r="JL444">
        <v>201606.1</v>
      </c>
      <c r="JM444">
        <v>1.69434</v>
      </c>
      <c r="JN444">
        <v>2.6355</v>
      </c>
      <c r="JO444">
        <v>1.49658</v>
      </c>
      <c r="JP444">
        <v>2.34497</v>
      </c>
      <c r="JQ444">
        <v>1.54907</v>
      </c>
      <c r="JR444">
        <v>2.40723</v>
      </c>
      <c r="JS444">
        <v>36.0816</v>
      </c>
      <c r="JT444">
        <v>24.1751</v>
      </c>
      <c r="JU444">
        <v>18</v>
      </c>
      <c r="JV444">
        <v>482.567</v>
      </c>
      <c r="JW444">
        <v>494.678</v>
      </c>
      <c r="JX444">
        <v>27.6686</v>
      </c>
      <c r="JY444">
        <v>28.5401</v>
      </c>
      <c r="JZ444">
        <v>29.9999</v>
      </c>
      <c r="KA444">
        <v>28.8097</v>
      </c>
      <c r="KB444">
        <v>28.8198</v>
      </c>
      <c r="KC444">
        <v>34.0775</v>
      </c>
      <c r="KD444">
        <v>18.4766</v>
      </c>
      <c r="KE444">
        <v>74.5851</v>
      </c>
      <c r="KF444">
        <v>27.6593</v>
      </c>
      <c r="KG444">
        <v>707.821</v>
      </c>
      <c r="KH444">
        <v>18.4823</v>
      </c>
      <c r="KI444">
        <v>101.954</v>
      </c>
      <c r="KJ444">
        <v>91.4901</v>
      </c>
    </row>
    <row r="445" spans="1:296">
      <c r="A445">
        <v>427</v>
      </c>
      <c r="B445">
        <v>1759085964.5</v>
      </c>
      <c r="C445">
        <v>12881.40000009537</v>
      </c>
      <c r="D445" t="s">
        <v>1301</v>
      </c>
      <c r="E445" t="s">
        <v>1302</v>
      </c>
      <c r="F445">
        <v>5</v>
      </c>
      <c r="G445" t="s">
        <v>1218</v>
      </c>
      <c r="H445">
        <v>1759085957</v>
      </c>
      <c r="I445">
        <f>(J445)/1000</f>
        <v>0</v>
      </c>
      <c r="J445">
        <f>IF(DO445, AM445, AG445)</f>
        <v>0</v>
      </c>
      <c r="K445">
        <f>IF(DO445, AH445, AF445)</f>
        <v>0</v>
      </c>
      <c r="L445">
        <f>DQ445 - IF(AT445&gt;1, K445*DK445*100.0/(AV445), 0)</f>
        <v>0</v>
      </c>
      <c r="M445">
        <f>((S445-I445/2)*L445-K445)/(S445+I445/2)</f>
        <v>0</v>
      </c>
      <c r="N445">
        <f>M445*(DX445+DY445)/1000.0</f>
        <v>0</v>
      </c>
      <c r="O445">
        <f>(DQ445 - IF(AT445&gt;1, K445*DK445*100.0/(AV445), 0))*(DX445+DY445)/1000.0</f>
        <v>0</v>
      </c>
      <c r="P445">
        <f>2.0/((1/R445-1/Q445)+SIGN(R445)*SQRT((1/R445-1/Q445)*(1/R445-1/Q445) + 4*DL445/((DL445+1)*(DL445+1))*(2*1/R445*1/Q445-1/Q445*1/Q445)))</f>
        <v>0</v>
      </c>
      <c r="Q445">
        <f>IF(LEFT(DM445,1)&lt;&gt;"0",IF(LEFT(DM445,1)="1",3.0,DN445),$D$5+$E$5*(EE445*DX445/($K$5*1000))+$F$5*(EE445*DX445/($K$5*1000))*MAX(MIN(DK445,$J$5),$I$5)*MAX(MIN(DK445,$J$5),$I$5)+$G$5*MAX(MIN(DK445,$J$5),$I$5)*(EE445*DX445/($K$5*1000))+$H$5*(EE445*DX445/($K$5*1000))*(EE445*DX445/($K$5*1000)))</f>
        <v>0</v>
      </c>
      <c r="R445">
        <f>I445*(1000-(1000*0.61365*exp(17.502*V445/(240.97+V445))/(DX445+DY445)+DS445)/2)/(1000*0.61365*exp(17.502*V445/(240.97+V445))/(DX445+DY445)-DS445)</f>
        <v>0</v>
      </c>
      <c r="S445">
        <f>1/((DL445+1)/(P445/1.6)+1/(Q445/1.37)) + DL445/((DL445+1)/(P445/1.6) + DL445/(Q445/1.37))</f>
        <v>0</v>
      </c>
      <c r="T445">
        <f>(DG445*DJ445)</f>
        <v>0</v>
      </c>
      <c r="U445">
        <f>(DZ445+(T445+2*0.95*5.67E-8*(((DZ445+$B$9)+273)^4-(DZ445+273)^4)-44100*I445)/(1.84*29.3*Q445+8*0.95*5.67E-8*(DZ445+273)^3))</f>
        <v>0</v>
      </c>
      <c r="V445">
        <f>($C$9*EA445+$D$9*EB445+$E$9*U445)</f>
        <v>0</v>
      </c>
      <c r="W445">
        <f>0.61365*exp(17.502*V445/(240.97+V445))</f>
        <v>0</v>
      </c>
      <c r="X445">
        <f>(Y445/Z445*100)</f>
        <v>0</v>
      </c>
      <c r="Y445">
        <f>DS445*(DX445+DY445)/1000</f>
        <v>0</v>
      </c>
      <c r="Z445">
        <f>0.61365*exp(17.502*DZ445/(240.97+DZ445))</f>
        <v>0</v>
      </c>
      <c r="AA445">
        <f>(W445-DS445*(DX445+DY445)/1000)</f>
        <v>0</v>
      </c>
      <c r="AB445">
        <f>(-I445*44100)</f>
        <v>0</v>
      </c>
      <c r="AC445">
        <f>2*29.3*Q445*0.92*(DZ445-V445)</f>
        <v>0</v>
      </c>
      <c r="AD445">
        <f>2*0.95*5.67E-8*(((DZ445+$B$9)+273)^4-(V445+273)^4)</f>
        <v>0</v>
      </c>
      <c r="AE445">
        <f>T445+AD445+AB445+AC445</f>
        <v>0</v>
      </c>
      <c r="AF445">
        <f>DW445*AT445*(DR445-DQ445*(1000-AT445*DT445)/(1000-AT445*DS445))/(100*DK445)</f>
        <v>0</v>
      </c>
      <c r="AG445">
        <f>1000*DW445*AT445*(DS445-DT445)/(100*DK445*(1000-AT445*DS445))</f>
        <v>0</v>
      </c>
      <c r="AH445">
        <f>(AI445 - AJ445 - DX445*1E3/(8.314*(DZ445+273.15)) * AL445/DW445 * AK445) * DW445/(100*DK445) * (1000 - DT445)/1000</f>
        <v>0</v>
      </c>
      <c r="AI445">
        <v>703.8272221173123</v>
      </c>
      <c r="AJ445">
        <v>663.7198484848483</v>
      </c>
      <c r="AK445">
        <v>3.354776727787316</v>
      </c>
      <c r="AL445">
        <v>65.08277901455868</v>
      </c>
      <c r="AM445">
        <f>(AO445 - AN445 + DX445*1E3/(8.314*(DZ445+273.15)) * AQ445/DW445 * AP445) * DW445/(100*DK445) * 1000/(1000 - AO445)</f>
        <v>0</v>
      </c>
      <c r="AN445">
        <v>18.51358317333333</v>
      </c>
      <c r="AO445">
        <v>22.20564666666666</v>
      </c>
      <c r="AP445">
        <v>-0.0001088457142863981</v>
      </c>
      <c r="AQ445">
        <v>105.27</v>
      </c>
      <c r="AR445">
        <v>0</v>
      </c>
      <c r="AS445">
        <v>0</v>
      </c>
      <c r="AT445">
        <f>IF(AR445*$H$15&gt;=AV445,1.0,(AV445/(AV445-AR445*$H$15)))</f>
        <v>0</v>
      </c>
      <c r="AU445">
        <f>(AT445-1)*100</f>
        <v>0</v>
      </c>
      <c r="AV445">
        <f>MAX(0,($B$15+$C$15*EE445)/(1+$D$15*EE445)*DX445/(DZ445+273)*$E$15)</f>
        <v>0</v>
      </c>
      <c r="AW445" t="s">
        <v>437</v>
      </c>
      <c r="AX445" t="s">
        <v>437</v>
      </c>
      <c r="AY445">
        <v>0</v>
      </c>
      <c r="AZ445">
        <v>0</v>
      </c>
      <c r="BA445">
        <f>1-AY445/AZ445</f>
        <v>0</v>
      </c>
      <c r="BB445">
        <v>0</v>
      </c>
      <c r="BC445" t="s">
        <v>437</v>
      </c>
      <c r="BD445" t="s">
        <v>437</v>
      </c>
      <c r="BE445">
        <v>0</v>
      </c>
      <c r="BF445">
        <v>0</v>
      </c>
      <c r="BG445">
        <f>1-BE445/BF445</f>
        <v>0</v>
      </c>
      <c r="BH445">
        <v>0.5</v>
      </c>
      <c r="BI445">
        <f>DH445</f>
        <v>0</v>
      </c>
      <c r="BJ445">
        <f>K445</f>
        <v>0</v>
      </c>
      <c r="BK445">
        <f>BG445*BH445*BI445</f>
        <v>0</v>
      </c>
      <c r="BL445">
        <f>(BJ445-BB445)/BI445</f>
        <v>0</v>
      </c>
      <c r="BM445">
        <f>(AZ445-BF445)/BF445</f>
        <v>0</v>
      </c>
      <c r="BN445">
        <f>AY445/(BA445+AY445/BF445)</f>
        <v>0</v>
      </c>
      <c r="BO445" t="s">
        <v>437</v>
      </c>
      <c r="BP445">
        <v>0</v>
      </c>
      <c r="BQ445">
        <f>IF(BP445&lt;&gt;0, BP445, BN445)</f>
        <v>0</v>
      </c>
      <c r="BR445">
        <f>1-BQ445/BF445</f>
        <v>0</v>
      </c>
      <c r="BS445">
        <f>(BF445-BE445)/(BF445-BQ445)</f>
        <v>0</v>
      </c>
      <c r="BT445">
        <f>(AZ445-BF445)/(AZ445-BQ445)</f>
        <v>0</v>
      </c>
      <c r="BU445">
        <f>(BF445-BE445)/(BF445-AY445)</f>
        <v>0</v>
      </c>
      <c r="BV445">
        <f>(AZ445-BF445)/(AZ445-AY445)</f>
        <v>0</v>
      </c>
      <c r="BW445">
        <f>(BS445*BQ445/BE445)</f>
        <v>0</v>
      </c>
      <c r="BX445">
        <f>(1-BW445)</f>
        <v>0</v>
      </c>
      <c r="DG445">
        <f>$B$13*EF445+$C$13*EG445+$F$13*ER445*(1-EU445)</f>
        <v>0</v>
      </c>
      <c r="DH445">
        <f>DG445*DI445</f>
        <v>0</v>
      </c>
      <c r="DI445">
        <f>($B$13*$D$11+$C$13*$D$11+$F$13*((FE445+EW445)/MAX(FE445+EW445+FF445, 0.1)*$I$11+FF445/MAX(FE445+EW445+FF445, 0.1)*$J$11))/($B$13+$C$13+$F$13)</f>
        <v>0</v>
      </c>
      <c r="DJ445">
        <f>($B$13*$K$11+$C$13*$K$11+$F$13*((FE445+EW445)/MAX(FE445+EW445+FF445, 0.1)*$P$11+FF445/MAX(FE445+EW445+FF445, 0.1)*$Q$11))/($B$13+$C$13+$F$13)</f>
        <v>0</v>
      </c>
      <c r="DK445">
        <v>4.16</v>
      </c>
      <c r="DL445">
        <v>0.5</v>
      </c>
      <c r="DM445" t="s">
        <v>438</v>
      </c>
      <c r="DN445">
        <v>2</v>
      </c>
      <c r="DO445" t="b">
        <v>1</v>
      </c>
      <c r="DP445">
        <v>1759085957</v>
      </c>
      <c r="DQ445">
        <v>626.2321851851852</v>
      </c>
      <c r="DR445">
        <v>676.2635185185186</v>
      </c>
      <c r="DS445">
        <v>22.2006037037037</v>
      </c>
      <c r="DT445">
        <v>18.51460740740741</v>
      </c>
      <c r="DU445">
        <v>627.0045925925925</v>
      </c>
      <c r="DV445">
        <v>21.90427407407407</v>
      </c>
      <c r="DW445">
        <v>500.008888888889</v>
      </c>
      <c r="DX445">
        <v>90.76646296296296</v>
      </c>
      <c r="DY445">
        <v>0.06634445185185185</v>
      </c>
      <c r="DZ445">
        <v>29.0403</v>
      </c>
      <c r="EA445">
        <v>30.01716296296296</v>
      </c>
      <c r="EB445">
        <v>999.9000000000001</v>
      </c>
      <c r="EC445">
        <v>0</v>
      </c>
      <c r="ED445">
        <v>0</v>
      </c>
      <c r="EE445">
        <v>10001.69185185185</v>
      </c>
      <c r="EF445">
        <v>0</v>
      </c>
      <c r="EG445">
        <v>11.64482962962963</v>
      </c>
      <c r="EH445">
        <v>-50.03137777777778</v>
      </c>
      <c r="EI445">
        <v>640.4505925925924</v>
      </c>
      <c r="EJ445">
        <v>689.0204814814814</v>
      </c>
      <c r="EK445">
        <v>3.68600037037037</v>
      </c>
      <c r="EL445">
        <v>676.2635185185186</v>
      </c>
      <c r="EM445">
        <v>18.51460740740741</v>
      </c>
      <c r="EN445">
        <v>2.015070370370371</v>
      </c>
      <c r="EO445">
        <v>1.680504814814815</v>
      </c>
      <c r="EP445">
        <v>17.56325925925926</v>
      </c>
      <c r="EQ445">
        <v>14.71751851851852</v>
      </c>
      <c r="ER445">
        <v>1999.98925925926</v>
      </c>
      <c r="ES445">
        <v>0.9799973333333332</v>
      </c>
      <c r="ET445">
        <v>0.02000258888888889</v>
      </c>
      <c r="EU445">
        <v>0</v>
      </c>
      <c r="EV445">
        <v>766.4472962962963</v>
      </c>
      <c r="EW445">
        <v>5.00078</v>
      </c>
      <c r="EX445">
        <v>14716.01111111111</v>
      </c>
      <c r="EY445">
        <v>16379.54814814815</v>
      </c>
      <c r="EZ445">
        <v>38.86085185185185</v>
      </c>
      <c r="FA445">
        <v>39.55977777777777</v>
      </c>
      <c r="FB445">
        <v>38.78214814814815</v>
      </c>
      <c r="FC445">
        <v>39.33774074074073</v>
      </c>
      <c r="FD445">
        <v>39.9187037037037</v>
      </c>
      <c r="FE445">
        <v>1955.079259259259</v>
      </c>
      <c r="FF445">
        <v>39.90074074074074</v>
      </c>
      <c r="FG445">
        <v>0</v>
      </c>
      <c r="FH445">
        <v>1759085957</v>
      </c>
      <c r="FI445">
        <v>0</v>
      </c>
      <c r="FJ445">
        <v>766.4350384615385</v>
      </c>
      <c r="FK445">
        <v>-0.002427339787073365</v>
      </c>
      <c r="FL445">
        <v>0.2051281665802427</v>
      </c>
      <c r="FM445">
        <v>14716.08461538462</v>
      </c>
      <c r="FN445">
        <v>15</v>
      </c>
      <c r="FO445">
        <v>0</v>
      </c>
      <c r="FP445" t="s">
        <v>439</v>
      </c>
      <c r="FQ445">
        <v>1746989605.5</v>
      </c>
      <c r="FR445">
        <v>1746989593.5</v>
      </c>
      <c r="FS445">
        <v>0</v>
      </c>
      <c r="FT445">
        <v>-0.274</v>
      </c>
      <c r="FU445">
        <v>-0.002</v>
      </c>
      <c r="FV445">
        <v>2.549</v>
      </c>
      <c r="FW445">
        <v>0.129</v>
      </c>
      <c r="FX445">
        <v>420</v>
      </c>
      <c r="FY445">
        <v>17</v>
      </c>
      <c r="FZ445">
        <v>0.02</v>
      </c>
      <c r="GA445">
        <v>0.04</v>
      </c>
      <c r="GB445">
        <v>-50.10637073170732</v>
      </c>
      <c r="GC445">
        <v>0.4748864111497609</v>
      </c>
      <c r="GD445">
        <v>0.2460457584290531</v>
      </c>
      <c r="GE445">
        <v>1</v>
      </c>
      <c r="GF445">
        <v>766.4261176470588</v>
      </c>
      <c r="GG445">
        <v>-0.1426737964108378</v>
      </c>
      <c r="GH445">
        <v>0.2252670003646497</v>
      </c>
      <c r="GI445">
        <v>1</v>
      </c>
      <c r="GJ445">
        <v>3.692890975609756</v>
      </c>
      <c r="GK445">
        <v>-0.07522787456446542</v>
      </c>
      <c r="GL445">
        <v>0.02150276395221722</v>
      </c>
      <c r="GM445">
        <v>1</v>
      </c>
      <c r="GN445">
        <v>3</v>
      </c>
      <c r="GO445">
        <v>3</v>
      </c>
      <c r="GP445" t="s">
        <v>440</v>
      </c>
      <c r="GQ445">
        <v>3.10173</v>
      </c>
      <c r="GR445">
        <v>2.72471</v>
      </c>
      <c r="GS445">
        <v>0.121257</v>
      </c>
      <c r="GT445">
        <v>0.127535</v>
      </c>
      <c r="GU445">
        <v>0.102413</v>
      </c>
      <c r="GV445">
        <v>0.0913062</v>
      </c>
      <c r="GW445">
        <v>22972</v>
      </c>
      <c r="GX445">
        <v>20727</v>
      </c>
      <c r="GY445">
        <v>26704.7</v>
      </c>
      <c r="GZ445">
        <v>23977.6</v>
      </c>
      <c r="HA445">
        <v>38354.8</v>
      </c>
      <c r="HB445">
        <v>32217.4</v>
      </c>
      <c r="HC445">
        <v>46629.7</v>
      </c>
      <c r="HD445">
        <v>37938.2</v>
      </c>
      <c r="HE445">
        <v>1.87332</v>
      </c>
      <c r="HF445">
        <v>1.86925</v>
      </c>
      <c r="HG445">
        <v>0.136867</v>
      </c>
      <c r="HH445">
        <v>0</v>
      </c>
      <c r="HI445">
        <v>27.7639</v>
      </c>
      <c r="HJ445">
        <v>999.9</v>
      </c>
      <c r="HK445">
        <v>43.4</v>
      </c>
      <c r="HL445">
        <v>31.6</v>
      </c>
      <c r="HM445">
        <v>22.319</v>
      </c>
      <c r="HN445">
        <v>61.0148</v>
      </c>
      <c r="HO445">
        <v>22.3237</v>
      </c>
      <c r="HP445">
        <v>1</v>
      </c>
      <c r="HQ445">
        <v>0.095127</v>
      </c>
      <c r="HR445">
        <v>-0.14204</v>
      </c>
      <c r="HS445">
        <v>20.2812</v>
      </c>
      <c r="HT445">
        <v>5.21235</v>
      </c>
      <c r="HU445">
        <v>11.9798</v>
      </c>
      <c r="HV445">
        <v>4.9632</v>
      </c>
      <c r="HW445">
        <v>3.27438</v>
      </c>
      <c r="HX445">
        <v>9999</v>
      </c>
      <c r="HY445">
        <v>9999</v>
      </c>
      <c r="HZ445">
        <v>9999</v>
      </c>
      <c r="IA445">
        <v>34.6</v>
      </c>
      <c r="IB445">
        <v>1.86397</v>
      </c>
      <c r="IC445">
        <v>1.8601</v>
      </c>
      <c r="ID445">
        <v>1.85837</v>
      </c>
      <c r="IE445">
        <v>1.85975</v>
      </c>
      <c r="IF445">
        <v>1.85989</v>
      </c>
      <c r="IG445">
        <v>1.85837</v>
      </c>
      <c r="IH445">
        <v>1.85745</v>
      </c>
      <c r="II445">
        <v>1.85242</v>
      </c>
      <c r="IJ445">
        <v>0</v>
      </c>
      <c r="IK445">
        <v>0</v>
      </c>
      <c r="IL445">
        <v>0</v>
      </c>
      <c r="IM445">
        <v>0</v>
      </c>
      <c r="IN445" t="s">
        <v>441</v>
      </c>
      <c r="IO445" t="s">
        <v>442</v>
      </c>
      <c r="IP445" t="s">
        <v>443</v>
      </c>
      <c r="IQ445" t="s">
        <v>443</v>
      </c>
      <c r="IR445" t="s">
        <v>443</v>
      </c>
      <c r="IS445" t="s">
        <v>443</v>
      </c>
      <c r="IT445">
        <v>0</v>
      </c>
      <c r="IU445">
        <v>100</v>
      </c>
      <c r="IV445">
        <v>100</v>
      </c>
      <c r="IW445">
        <v>-0.754</v>
      </c>
      <c r="IX445">
        <v>0.2964</v>
      </c>
      <c r="IY445">
        <v>-0.819046093373875</v>
      </c>
      <c r="IZ445">
        <v>-0.0008311593448893811</v>
      </c>
      <c r="JA445">
        <v>1.768286430498992E-06</v>
      </c>
      <c r="JB445">
        <v>-5.176383660599935E-10</v>
      </c>
      <c r="JC445">
        <v>0.01793090377665582</v>
      </c>
      <c r="JD445">
        <v>0.002652576625932546</v>
      </c>
      <c r="JE445">
        <v>0.0004569377311329863</v>
      </c>
      <c r="JF445">
        <v>1.003524486243527E-07</v>
      </c>
      <c r="JG445">
        <v>2</v>
      </c>
      <c r="JH445">
        <v>1975</v>
      </c>
      <c r="JI445">
        <v>1</v>
      </c>
      <c r="JJ445">
        <v>26</v>
      </c>
      <c r="JK445">
        <v>201606</v>
      </c>
      <c r="JL445">
        <v>201606.2</v>
      </c>
      <c r="JM445">
        <v>1.72607</v>
      </c>
      <c r="JN445">
        <v>2.62451</v>
      </c>
      <c r="JO445">
        <v>1.49658</v>
      </c>
      <c r="JP445">
        <v>2.34497</v>
      </c>
      <c r="JQ445">
        <v>1.54907</v>
      </c>
      <c r="JR445">
        <v>2.47681</v>
      </c>
      <c r="JS445">
        <v>36.0816</v>
      </c>
      <c r="JT445">
        <v>24.1838</v>
      </c>
      <c r="JU445">
        <v>18</v>
      </c>
      <c r="JV445">
        <v>482.447</v>
      </c>
      <c r="JW445">
        <v>494.774</v>
      </c>
      <c r="JX445">
        <v>27.6516</v>
      </c>
      <c r="JY445">
        <v>28.5377</v>
      </c>
      <c r="JZ445">
        <v>29.9999</v>
      </c>
      <c r="KA445">
        <v>28.8073</v>
      </c>
      <c r="KB445">
        <v>28.8174</v>
      </c>
      <c r="KC445">
        <v>34.7123</v>
      </c>
      <c r="KD445">
        <v>18.4766</v>
      </c>
      <c r="KE445">
        <v>74.5851</v>
      </c>
      <c r="KF445">
        <v>27.6468</v>
      </c>
      <c r="KG445">
        <v>721.179</v>
      </c>
      <c r="KH445">
        <v>18.4823</v>
      </c>
      <c r="KI445">
        <v>101.954</v>
      </c>
      <c r="KJ445">
        <v>91.48990000000001</v>
      </c>
    </row>
    <row r="446" spans="1:296">
      <c r="A446">
        <v>428</v>
      </c>
      <c r="B446">
        <v>1759085969.5</v>
      </c>
      <c r="C446">
        <v>12886.40000009537</v>
      </c>
      <c r="D446" t="s">
        <v>1303</v>
      </c>
      <c r="E446" t="s">
        <v>1304</v>
      </c>
      <c r="F446">
        <v>5</v>
      </c>
      <c r="G446" t="s">
        <v>1218</v>
      </c>
      <c r="H446">
        <v>1759085961.714286</v>
      </c>
      <c r="I446">
        <f>(J446)/1000</f>
        <v>0</v>
      </c>
      <c r="J446">
        <f>IF(DO446, AM446, AG446)</f>
        <v>0</v>
      </c>
      <c r="K446">
        <f>IF(DO446, AH446, AF446)</f>
        <v>0</v>
      </c>
      <c r="L446">
        <f>DQ446 - IF(AT446&gt;1, K446*DK446*100.0/(AV446), 0)</f>
        <v>0</v>
      </c>
      <c r="M446">
        <f>((S446-I446/2)*L446-K446)/(S446+I446/2)</f>
        <v>0</v>
      </c>
      <c r="N446">
        <f>M446*(DX446+DY446)/1000.0</f>
        <v>0</v>
      </c>
      <c r="O446">
        <f>(DQ446 - IF(AT446&gt;1, K446*DK446*100.0/(AV446), 0))*(DX446+DY446)/1000.0</f>
        <v>0</v>
      </c>
      <c r="P446">
        <f>2.0/((1/R446-1/Q446)+SIGN(R446)*SQRT((1/R446-1/Q446)*(1/R446-1/Q446) + 4*DL446/((DL446+1)*(DL446+1))*(2*1/R446*1/Q446-1/Q446*1/Q446)))</f>
        <v>0</v>
      </c>
      <c r="Q446">
        <f>IF(LEFT(DM446,1)&lt;&gt;"0",IF(LEFT(DM446,1)="1",3.0,DN446),$D$5+$E$5*(EE446*DX446/($K$5*1000))+$F$5*(EE446*DX446/($K$5*1000))*MAX(MIN(DK446,$J$5),$I$5)*MAX(MIN(DK446,$J$5),$I$5)+$G$5*MAX(MIN(DK446,$J$5),$I$5)*(EE446*DX446/($K$5*1000))+$H$5*(EE446*DX446/($K$5*1000))*(EE446*DX446/($K$5*1000)))</f>
        <v>0</v>
      </c>
      <c r="R446">
        <f>I446*(1000-(1000*0.61365*exp(17.502*V446/(240.97+V446))/(DX446+DY446)+DS446)/2)/(1000*0.61365*exp(17.502*V446/(240.97+V446))/(DX446+DY446)-DS446)</f>
        <v>0</v>
      </c>
      <c r="S446">
        <f>1/((DL446+1)/(P446/1.6)+1/(Q446/1.37)) + DL446/((DL446+1)/(P446/1.6) + DL446/(Q446/1.37))</f>
        <v>0</v>
      </c>
      <c r="T446">
        <f>(DG446*DJ446)</f>
        <v>0</v>
      </c>
      <c r="U446">
        <f>(DZ446+(T446+2*0.95*5.67E-8*(((DZ446+$B$9)+273)^4-(DZ446+273)^4)-44100*I446)/(1.84*29.3*Q446+8*0.95*5.67E-8*(DZ446+273)^3))</f>
        <v>0</v>
      </c>
      <c r="V446">
        <f>($C$9*EA446+$D$9*EB446+$E$9*U446)</f>
        <v>0</v>
      </c>
      <c r="W446">
        <f>0.61365*exp(17.502*V446/(240.97+V446))</f>
        <v>0</v>
      </c>
      <c r="X446">
        <f>(Y446/Z446*100)</f>
        <v>0</v>
      </c>
      <c r="Y446">
        <f>DS446*(DX446+DY446)/1000</f>
        <v>0</v>
      </c>
      <c r="Z446">
        <f>0.61365*exp(17.502*DZ446/(240.97+DZ446))</f>
        <v>0</v>
      </c>
      <c r="AA446">
        <f>(W446-DS446*(DX446+DY446)/1000)</f>
        <v>0</v>
      </c>
      <c r="AB446">
        <f>(-I446*44100)</f>
        <v>0</v>
      </c>
      <c r="AC446">
        <f>2*29.3*Q446*0.92*(DZ446-V446)</f>
        <v>0</v>
      </c>
      <c r="AD446">
        <f>2*0.95*5.67E-8*(((DZ446+$B$9)+273)^4-(V446+273)^4)</f>
        <v>0</v>
      </c>
      <c r="AE446">
        <f>T446+AD446+AB446+AC446</f>
        <v>0</v>
      </c>
      <c r="AF446">
        <f>DW446*AT446*(DR446-DQ446*(1000-AT446*DT446)/(1000-AT446*DS446))/(100*DK446)</f>
        <v>0</v>
      </c>
      <c r="AG446">
        <f>1000*DW446*AT446*(DS446-DT446)/(100*DK446*(1000-AT446*DS446))</f>
        <v>0</v>
      </c>
      <c r="AH446">
        <f>(AI446 - AJ446 - DX446*1E3/(8.314*(DZ446+273.15)) * AL446/DW446 * AK446) * DW446/(100*DK446) * (1000 - DT446)/1000</f>
        <v>0</v>
      </c>
      <c r="AI446">
        <v>720.8858886671383</v>
      </c>
      <c r="AJ446">
        <v>680.5766484848483</v>
      </c>
      <c r="AK446">
        <v>3.373147523490352</v>
      </c>
      <c r="AL446">
        <v>65.08277901455868</v>
      </c>
      <c r="AM446">
        <f>(AO446 - AN446 + DX446*1E3/(8.314*(DZ446+273.15)) * AQ446/DW446 * AP446) * DW446/(100*DK446) * 1000/(1000 - AO446)</f>
        <v>0</v>
      </c>
      <c r="AN446">
        <v>18.51467221333333</v>
      </c>
      <c r="AO446">
        <v>22.19793575757575</v>
      </c>
      <c r="AP446">
        <v>-0.0002648588744592761</v>
      </c>
      <c r="AQ446">
        <v>105.27</v>
      </c>
      <c r="AR446">
        <v>1</v>
      </c>
      <c r="AS446">
        <v>0</v>
      </c>
      <c r="AT446">
        <f>IF(AR446*$H$15&gt;=AV446,1.0,(AV446/(AV446-AR446*$H$15)))</f>
        <v>0</v>
      </c>
      <c r="AU446">
        <f>(AT446-1)*100</f>
        <v>0</v>
      </c>
      <c r="AV446">
        <f>MAX(0,($B$15+$C$15*EE446)/(1+$D$15*EE446)*DX446/(DZ446+273)*$E$15)</f>
        <v>0</v>
      </c>
      <c r="AW446" t="s">
        <v>437</v>
      </c>
      <c r="AX446" t="s">
        <v>437</v>
      </c>
      <c r="AY446">
        <v>0</v>
      </c>
      <c r="AZ446">
        <v>0</v>
      </c>
      <c r="BA446">
        <f>1-AY446/AZ446</f>
        <v>0</v>
      </c>
      <c r="BB446">
        <v>0</v>
      </c>
      <c r="BC446" t="s">
        <v>437</v>
      </c>
      <c r="BD446" t="s">
        <v>437</v>
      </c>
      <c r="BE446">
        <v>0</v>
      </c>
      <c r="BF446">
        <v>0</v>
      </c>
      <c r="BG446">
        <f>1-BE446/BF446</f>
        <v>0</v>
      </c>
      <c r="BH446">
        <v>0.5</v>
      </c>
      <c r="BI446">
        <f>DH446</f>
        <v>0</v>
      </c>
      <c r="BJ446">
        <f>K446</f>
        <v>0</v>
      </c>
      <c r="BK446">
        <f>BG446*BH446*BI446</f>
        <v>0</v>
      </c>
      <c r="BL446">
        <f>(BJ446-BB446)/BI446</f>
        <v>0</v>
      </c>
      <c r="BM446">
        <f>(AZ446-BF446)/BF446</f>
        <v>0</v>
      </c>
      <c r="BN446">
        <f>AY446/(BA446+AY446/BF446)</f>
        <v>0</v>
      </c>
      <c r="BO446" t="s">
        <v>437</v>
      </c>
      <c r="BP446">
        <v>0</v>
      </c>
      <c r="BQ446">
        <f>IF(BP446&lt;&gt;0, BP446, BN446)</f>
        <v>0</v>
      </c>
      <c r="BR446">
        <f>1-BQ446/BF446</f>
        <v>0</v>
      </c>
      <c r="BS446">
        <f>(BF446-BE446)/(BF446-BQ446)</f>
        <v>0</v>
      </c>
      <c r="BT446">
        <f>(AZ446-BF446)/(AZ446-BQ446)</f>
        <v>0</v>
      </c>
      <c r="BU446">
        <f>(BF446-BE446)/(BF446-AY446)</f>
        <v>0</v>
      </c>
      <c r="BV446">
        <f>(AZ446-BF446)/(AZ446-AY446)</f>
        <v>0</v>
      </c>
      <c r="BW446">
        <f>(BS446*BQ446/BE446)</f>
        <v>0</v>
      </c>
      <c r="BX446">
        <f>(1-BW446)</f>
        <v>0</v>
      </c>
      <c r="DG446">
        <f>$B$13*EF446+$C$13*EG446+$F$13*ER446*(1-EU446)</f>
        <v>0</v>
      </c>
      <c r="DH446">
        <f>DG446*DI446</f>
        <v>0</v>
      </c>
      <c r="DI446">
        <f>($B$13*$D$11+$C$13*$D$11+$F$13*((FE446+EW446)/MAX(FE446+EW446+FF446, 0.1)*$I$11+FF446/MAX(FE446+EW446+FF446, 0.1)*$J$11))/($B$13+$C$13+$F$13)</f>
        <v>0</v>
      </c>
      <c r="DJ446">
        <f>($B$13*$K$11+$C$13*$K$11+$F$13*((FE446+EW446)/MAX(FE446+EW446+FF446, 0.1)*$P$11+FF446/MAX(FE446+EW446+FF446, 0.1)*$Q$11))/($B$13+$C$13+$F$13)</f>
        <v>0</v>
      </c>
      <c r="DK446">
        <v>4.16</v>
      </c>
      <c r="DL446">
        <v>0.5</v>
      </c>
      <c r="DM446" t="s">
        <v>438</v>
      </c>
      <c r="DN446">
        <v>2</v>
      </c>
      <c r="DO446" t="b">
        <v>1</v>
      </c>
      <c r="DP446">
        <v>1759085961.714286</v>
      </c>
      <c r="DQ446">
        <v>641.5620714285716</v>
      </c>
      <c r="DR446">
        <v>691.7801071428573</v>
      </c>
      <c r="DS446">
        <v>22.20480714285714</v>
      </c>
      <c r="DT446">
        <v>18.51467142857143</v>
      </c>
      <c r="DU446">
        <v>642.3222857142856</v>
      </c>
      <c r="DV446">
        <v>21.90838928571429</v>
      </c>
      <c r="DW446">
        <v>500.0035</v>
      </c>
      <c r="DX446">
        <v>90.7665107142857</v>
      </c>
      <c r="DY446">
        <v>0.06644259642857143</v>
      </c>
      <c r="DZ446">
        <v>29.032275</v>
      </c>
      <c r="EA446">
        <v>30.00608571428571</v>
      </c>
      <c r="EB446">
        <v>999.9000000000002</v>
      </c>
      <c r="EC446">
        <v>0</v>
      </c>
      <c r="ED446">
        <v>0</v>
      </c>
      <c r="EE446">
        <v>9991.744999999999</v>
      </c>
      <c r="EF446">
        <v>0</v>
      </c>
      <c r="EG446">
        <v>11.65395357142857</v>
      </c>
      <c r="EH446">
        <v>-50.21804999999999</v>
      </c>
      <c r="EI446">
        <v>656.1311785714286</v>
      </c>
      <c r="EJ446">
        <v>704.8297500000001</v>
      </c>
      <c r="EK446">
        <v>3.690141785714285</v>
      </c>
      <c r="EL446">
        <v>691.7801071428573</v>
      </c>
      <c r="EM446">
        <v>18.51467142857143</v>
      </c>
      <c r="EN446">
        <v>2.015453571428572</v>
      </c>
      <c r="EO446">
        <v>1.680511785714285</v>
      </c>
      <c r="EP446">
        <v>17.56627142857143</v>
      </c>
      <c r="EQ446">
        <v>14.71758928571428</v>
      </c>
      <c r="ER446">
        <v>1999.991785714286</v>
      </c>
      <c r="ES446">
        <v>0.9799973571428569</v>
      </c>
      <c r="ET446">
        <v>0.02000256071428572</v>
      </c>
      <c r="EU446">
        <v>0</v>
      </c>
      <c r="EV446">
        <v>766.4240714285713</v>
      </c>
      <c r="EW446">
        <v>5.00078</v>
      </c>
      <c r="EX446">
        <v>14715.85</v>
      </c>
      <c r="EY446">
        <v>16379.56071428571</v>
      </c>
      <c r="EZ446">
        <v>38.83674999999999</v>
      </c>
      <c r="FA446">
        <v>39.55324999999999</v>
      </c>
      <c r="FB446">
        <v>38.80324999999999</v>
      </c>
      <c r="FC446">
        <v>39.33235714285713</v>
      </c>
      <c r="FD446">
        <v>39.93264285714285</v>
      </c>
      <c r="FE446">
        <v>1955.081785714286</v>
      </c>
      <c r="FF446">
        <v>39.90035714285715</v>
      </c>
      <c r="FG446">
        <v>0</v>
      </c>
      <c r="FH446">
        <v>1759085961.8</v>
      </c>
      <c r="FI446">
        <v>0</v>
      </c>
      <c r="FJ446">
        <v>766.4146923076922</v>
      </c>
      <c r="FK446">
        <v>-1.009641016691932</v>
      </c>
      <c r="FL446">
        <v>-6.468376104527669</v>
      </c>
      <c r="FM446">
        <v>14715.86923076923</v>
      </c>
      <c r="FN446">
        <v>15</v>
      </c>
      <c r="FO446">
        <v>0</v>
      </c>
      <c r="FP446" t="s">
        <v>439</v>
      </c>
      <c r="FQ446">
        <v>1746989605.5</v>
      </c>
      <c r="FR446">
        <v>1746989593.5</v>
      </c>
      <c r="FS446">
        <v>0</v>
      </c>
      <c r="FT446">
        <v>-0.274</v>
      </c>
      <c r="FU446">
        <v>-0.002</v>
      </c>
      <c r="FV446">
        <v>2.549</v>
      </c>
      <c r="FW446">
        <v>0.129</v>
      </c>
      <c r="FX446">
        <v>420</v>
      </c>
      <c r="FY446">
        <v>17</v>
      </c>
      <c r="FZ446">
        <v>0.02</v>
      </c>
      <c r="GA446">
        <v>0.04</v>
      </c>
      <c r="GB446">
        <v>-50.165115</v>
      </c>
      <c r="GC446">
        <v>-2.431028893058089</v>
      </c>
      <c r="GD446">
        <v>0.3107850298437813</v>
      </c>
      <c r="GE446">
        <v>0</v>
      </c>
      <c r="GF446">
        <v>766.4174999999999</v>
      </c>
      <c r="GG446">
        <v>-0.2993888400045838</v>
      </c>
      <c r="GH446">
        <v>0.2107886103073235</v>
      </c>
      <c r="GI446">
        <v>1</v>
      </c>
      <c r="GJ446">
        <v>3.6860875</v>
      </c>
      <c r="GK446">
        <v>0.05663662288929743</v>
      </c>
      <c r="GL446">
        <v>0.008327173214843102</v>
      </c>
      <c r="GM446">
        <v>1</v>
      </c>
      <c r="GN446">
        <v>2</v>
      </c>
      <c r="GO446">
        <v>3</v>
      </c>
      <c r="GP446" t="s">
        <v>446</v>
      </c>
      <c r="GQ446">
        <v>3.10166</v>
      </c>
      <c r="GR446">
        <v>2.72456</v>
      </c>
      <c r="GS446">
        <v>0.123366</v>
      </c>
      <c r="GT446">
        <v>0.129601</v>
      </c>
      <c r="GU446">
        <v>0.102389</v>
      </c>
      <c r="GV446">
        <v>0.0913001</v>
      </c>
      <c r="GW446">
        <v>22917</v>
      </c>
      <c r="GX446">
        <v>20678.1</v>
      </c>
      <c r="GY446">
        <v>26704.9</v>
      </c>
      <c r="GZ446">
        <v>23977.9</v>
      </c>
      <c r="HA446">
        <v>38356.2</v>
      </c>
      <c r="HB446">
        <v>32218.1</v>
      </c>
      <c r="HC446">
        <v>46629.9</v>
      </c>
      <c r="HD446">
        <v>37938.5</v>
      </c>
      <c r="HE446">
        <v>1.8731</v>
      </c>
      <c r="HF446">
        <v>1.86935</v>
      </c>
      <c r="HG446">
        <v>0.136927</v>
      </c>
      <c r="HH446">
        <v>0</v>
      </c>
      <c r="HI446">
        <v>27.7649</v>
      </c>
      <c r="HJ446">
        <v>999.9</v>
      </c>
      <c r="HK446">
        <v>43.4</v>
      </c>
      <c r="HL446">
        <v>31.6</v>
      </c>
      <c r="HM446">
        <v>22.3192</v>
      </c>
      <c r="HN446">
        <v>61.0848</v>
      </c>
      <c r="HO446">
        <v>22.1274</v>
      </c>
      <c r="HP446">
        <v>1</v>
      </c>
      <c r="HQ446">
        <v>0.0946443</v>
      </c>
      <c r="HR446">
        <v>-0.544434</v>
      </c>
      <c r="HS446">
        <v>20.2794</v>
      </c>
      <c r="HT446">
        <v>5.21265</v>
      </c>
      <c r="HU446">
        <v>11.98</v>
      </c>
      <c r="HV446">
        <v>4.96365</v>
      </c>
      <c r="HW446">
        <v>3.27443</v>
      </c>
      <c r="HX446">
        <v>9999</v>
      </c>
      <c r="HY446">
        <v>9999</v>
      </c>
      <c r="HZ446">
        <v>9999</v>
      </c>
      <c r="IA446">
        <v>34.6</v>
      </c>
      <c r="IB446">
        <v>1.86395</v>
      </c>
      <c r="IC446">
        <v>1.86011</v>
      </c>
      <c r="ID446">
        <v>1.85838</v>
      </c>
      <c r="IE446">
        <v>1.85975</v>
      </c>
      <c r="IF446">
        <v>1.85989</v>
      </c>
      <c r="IG446">
        <v>1.85837</v>
      </c>
      <c r="IH446">
        <v>1.85745</v>
      </c>
      <c r="II446">
        <v>1.85242</v>
      </c>
      <c r="IJ446">
        <v>0</v>
      </c>
      <c r="IK446">
        <v>0</v>
      </c>
      <c r="IL446">
        <v>0</v>
      </c>
      <c r="IM446">
        <v>0</v>
      </c>
      <c r="IN446" t="s">
        <v>441</v>
      </c>
      <c r="IO446" t="s">
        <v>442</v>
      </c>
      <c r="IP446" t="s">
        <v>443</v>
      </c>
      <c r="IQ446" t="s">
        <v>443</v>
      </c>
      <c r="IR446" t="s">
        <v>443</v>
      </c>
      <c r="IS446" t="s">
        <v>443</v>
      </c>
      <c r="IT446">
        <v>0</v>
      </c>
      <c r="IU446">
        <v>100</v>
      </c>
      <c r="IV446">
        <v>100</v>
      </c>
      <c r="IW446">
        <v>-0.739</v>
      </c>
      <c r="IX446">
        <v>0.2963</v>
      </c>
      <c r="IY446">
        <v>-0.819046093373875</v>
      </c>
      <c r="IZ446">
        <v>-0.0008311593448893811</v>
      </c>
      <c r="JA446">
        <v>1.768286430498992E-06</v>
      </c>
      <c r="JB446">
        <v>-5.176383660599935E-10</v>
      </c>
      <c r="JC446">
        <v>0.01793090377665582</v>
      </c>
      <c r="JD446">
        <v>0.002652576625932546</v>
      </c>
      <c r="JE446">
        <v>0.0004569377311329863</v>
      </c>
      <c r="JF446">
        <v>1.003524486243527E-07</v>
      </c>
      <c r="JG446">
        <v>2</v>
      </c>
      <c r="JH446">
        <v>1975</v>
      </c>
      <c r="JI446">
        <v>1</v>
      </c>
      <c r="JJ446">
        <v>26</v>
      </c>
      <c r="JK446">
        <v>201606.1</v>
      </c>
      <c r="JL446">
        <v>201606.3</v>
      </c>
      <c r="JM446">
        <v>1.76147</v>
      </c>
      <c r="JN446">
        <v>2.62085</v>
      </c>
      <c r="JO446">
        <v>1.49658</v>
      </c>
      <c r="JP446">
        <v>2.34497</v>
      </c>
      <c r="JQ446">
        <v>1.54907</v>
      </c>
      <c r="JR446">
        <v>2.40112</v>
      </c>
      <c r="JS446">
        <v>36.0816</v>
      </c>
      <c r="JT446">
        <v>24.1751</v>
      </c>
      <c r="JU446">
        <v>18</v>
      </c>
      <c r="JV446">
        <v>482.298</v>
      </c>
      <c r="JW446">
        <v>494.816</v>
      </c>
      <c r="JX446">
        <v>27.6481</v>
      </c>
      <c r="JY446">
        <v>28.5359</v>
      </c>
      <c r="JZ446">
        <v>29.9999</v>
      </c>
      <c r="KA446">
        <v>28.8048</v>
      </c>
      <c r="KB446">
        <v>28.8146</v>
      </c>
      <c r="KC446">
        <v>35.4184</v>
      </c>
      <c r="KD446">
        <v>18.4766</v>
      </c>
      <c r="KE446">
        <v>74.5851</v>
      </c>
      <c r="KF446">
        <v>27.8566</v>
      </c>
      <c r="KG446">
        <v>741.2190000000001</v>
      </c>
      <c r="KH446">
        <v>18.4823</v>
      </c>
      <c r="KI446">
        <v>101.955</v>
      </c>
      <c r="KJ446">
        <v>91.49079999999999</v>
      </c>
    </row>
    <row r="447" spans="1:296">
      <c r="A447">
        <v>429</v>
      </c>
      <c r="B447">
        <v>1759085974.5</v>
      </c>
      <c r="C447">
        <v>12891.40000009537</v>
      </c>
      <c r="D447" t="s">
        <v>1305</v>
      </c>
      <c r="E447" t="s">
        <v>1306</v>
      </c>
      <c r="F447">
        <v>5</v>
      </c>
      <c r="G447" t="s">
        <v>1218</v>
      </c>
      <c r="H447">
        <v>1759085967</v>
      </c>
      <c r="I447">
        <f>(J447)/1000</f>
        <v>0</v>
      </c>
      <c r="J447">
        <f>IF(DO447, AM447, AG447)</f>
        <v>0</v>
      </c>
      <c r="K447">
        <f>IF(DO447, AH447, AF447)</f>
        <v>0</v>
      </c>
      <c r="L447">
        <f>DQ447 - IF(AT447&gt;1, K447*DK447*100.0/(AV447), 0)</f>
        <v>0</v>
      </c>
      <c r="M447">
        <f>((S447-I447/2)*L447-K447)/(S447+I447/2)</f>
        <v>0</v>
      </c>
      <c r="N447">
        <f>M447*(DX447+DY447)/1000.0</f>
        <v>0</v>
      </c>
      <c r="O447">
        <f>(DQ447 - IF(AT447&gt;1, K447*DK447*100.0/(AV447), 0))*(DX447+DY447)/1000.0</f>
        <v>0</v>
      </c>
      <c r="P447">
        <f>2.0/((1/R447-1/Q447)+SIGN(R447)*SQRT((1/R447-1/Q447)*(1/R447-1/Q447) + 4*DL447/((DL447+1)*(DL447+1))*(2*1/R447*1/Q447-1/Q447*1/Q447)))</f>
        <v>0</v>
      </c>
      <c r="Q447">
        <f>IF(LEFT(DM447,1)&lt;&gt;"0",IF(LEFT(DM447,1)="1",3.0,DN447),$D$5+$E$5*(EE447*DX447/($K$5*1000))+$F$5*(EE447*DX447/($K$5*1000))*MAX(MIN(DK447,$J$5),$I$5)*MAX(MIN(DK447,$J$5),$I$5)+$G$5*MAX(MIN(DK447,$J$5),$I$5)*(EE447*DX447/($K$5*1000))+$H$5*(EE447*DX447/($K$5*1000))*(EE447*DX447/($K$5*1000)))</f>
        <v>0</v>
      </c>
      <c r="R447">
        <f>I447*(1000-(1000*0.61365*exp(17.502*V447/(240.97+V447))/(DX447+DY447)+DS447)/2)/(1000*0.61365*exp(17.502*V447/(240.97+V447))/(DX447+DY447)-DS447)</f>
        <v>0</v>
      </c>
      <c r="S447">
        <f>1/((DL447+1)/(P447/1.6)+1/(Q447/1.37)) + DL447/((DL447+1)/(P447/1.6) + DL447/(Q447/1.37))</f>
        <v>0</v>
      </c>
      <c r="T447">
        <f>(DG447*DJ447)</f>
        <v>0</v>
      </c>
      <c r="U447">
        <f>(DZ447+(T447+2*0.95*5.67E-8*(((DZ447+$B$9)+273)^4-(DZ447+273)^4)-44100*I447)/(1.84*29.3*Q447+8*0.95*5.67E-8*(DZ447+273)^3))</f>
        <v>0</v>
      </c>
      <c r="V447">
        <f>($C$9*EA447+$D$9*EB447+$E$9*U447)</f>
        <v>0</v>
      </c>
      <c r="W447">
        <f>0.61365*exp(17.502*V447/(240.97+V447))</f>
        <v>0</v>
      </c>
      <c r="X447">
        <f>(Y447/Z447*100)</f>
        <v>0</v>
      </c>
      <c r="Y447">
        <f>DS447*(DX447+DY447)/1000</f>
        <v>0</v>
      </c>
      <c r="Z447">
        <f>0.61365*exp(17.502*DZ447/(240.97+DZ447))</f>
        <v>0</v>
      </c>
      <c r="AA447">
        <f>(W447-DS447*(DX447+DY447)/1000)</f>
        <v>0</v>
      </c>
      <c r="AB447">
        <f>(-I447*44100)</f>
        <v>0</v>
      </c>
      <c r="AC447">
        <f>2*29.3*Q447*0.92*(DZ447-V447)</f>
        <v>0</v>
      </c>
      <c r="AD447">
        <f>2*0.95*5.67E-8*(((DZ447+$B$9)+273)^4-(V447+273)^4)</f>
        <v>0</v>
      </c>
      <c r="AE447">
        <f>T447+AD447+AB447+AC447</f>
        <v>0</v>
      </c>
      <c r="AF447">
        <f>DW447*AT447*(DR447-DQ447*(1000-AT447*DT447)/(1000-AT447*DS447))/(100*DK447)</f>
        <v>0</v>
      </c>
      <c r="AG447">
        <f>1000*DW447*AT447*(DS447-DT447)/(100*DK447*(1000-AT447*DS447))</f>
        <v>0</v>
      </c>
      <c r="AH447">
        <f>(AI447 - AJ447 - DX447*1E3/(8.314*(DZ447+273.15)) * AL447/DW447 * AK447) * DW447/(100*DK447) * (1000 - DT447)/1000</f>
        <v>0</v>
      </c>
      <c r="AI447">
        <v>738.0738394564087</v>
      </c>
      <c r="AJ447">
        <v>697.6182484848483</v>
      </c>
      <c r="AK447">
        <v>3.41089374862868</v>
      </c>
      <c r="AL447">
        <v>65.08277901455868</v>
      </c>
      <c r="AM447">
        <f>(AO447 - AN447 + DX447*1E3/(8.314*(DZ447+273.15)) * AQ447/DW447 * AP447) * DW447/(100*DK447) * 1000/(1000 - AO447)</f>
        <v>0</v>
      </c>
      <c r="AN447">
        <v>18.51231866666668</v>
      </c>
      <c r="AO447">
        <v>22.18930545454544</v>
      </c>
      <c r="AP447">
        <v>-9.964482924527473E-05</v>
      </c>
      <c r="AQ447">
        <v>105.27</v>
      </c>
      <c r="AR447">
        <v>0</v>
      </c>
      <c r="AS447">
        <v>0</v>
      </c>
      <c r="AT447">
        <f>IF(AR447*$H$15&gt;=AV447,1.0,(AV447/(AV447-AR447*$H$15)))</f>
        <v>0</v>
      </c>
      <c r="AU447">
        <f>(AT447-1)*100</f>
        <v>0</v>
      </c>
      <c r="AV447">
        <f>MAX(0,($B$15+$C$15*EE447)/(1+$D$15*EE447)*DX447/(DZ447+273)*$E$15)</f>
        <v>0</v>
      </c>
      <c r="AW447" t="s">
        <v>437</v>
      </c>
      <c r="AX447" t="s">
        <v>437</v>
      </c>
      <c r="AY447">
        <v>0</v>
      </c>
      <c r="AZ447">
        <v>0</v>
      </c>
      <c r="BA447">
        <f>1-AY447/AZ447</f>
        <v>0</v>
      </c>
      <c r="BB447">
        <v>0</v>
      </c>
      <c r="BC447" t="s">
        <v>437</v>
      </c>
      <c r="BD447" t="s">
        <v>437</v>
      </c>
      <c r="BE447">
        <v>0</v>
      </c>
      <c r="BF447">
        <v>0</v>
      </c>
      <c r="BG447">
        <f>1-BE447/BF447</f>
        <v>0</v>
      </c>
      <c r="BH447">
        <v>0.5</v>
      </c>
      <c r="BI447">
        <f>DH447</f>
        <v>0</v>
      </c>
      <c r="BJ447">
        <f>K447</f>
        <v>0</v>
      </c>
      <c r="BK447">
        <f>BG447*BH447*BI447</f>
        <v>0</v>
      </c>
      <c r="BL447">
        <f>(BJ447-BB447)/BI447</f>
        <v>0</v>
      </c>
      <c r="BM447">
        <f>(AZ447-BF447)/BF447</f>
        <v>0</v>
      </c>
      <c r="BN447">
        <f>AY447/(BA447+AY447/BF447)</f>
        <v>0</v>
      </c>
      <c r="BO447" t="s">
        <v>437</v>
      </c>
      <c r="BP447">
        <v>0</v>
      </c>
      <c r="BQ447">
        <f>IF(BP447&lt;&gt;0, BP447, BN447)</f>
        <v>0</v>
      </c>
      <c r="BR447">
        <f>1-BQ447/BF447</f>
        <v>0</v>
      </c>
      <c r="BS447">
        <f>(BF447-BE447)/(BF447-BQ447)</f>
        <v>0</v>
      </c>
      <c r="BT447">
        <f>(AZ447-BF447)/(AZ447-BQ447)</f>
        <v>0</v>
      </c>
      <c r="BU447">
        <f>(BF447-BE447)/(BF447-AY447)</f>
        <v>0</v>
      </c>
      <c r="BV447">
        <f>(AZ447-BF447)/(AZ447-AY447)</f>
        <v>0</v>
      </c>
      <c r="BW447">
        <f>(BS447*BQ447/BE447)</f>
        <v>0</v>
      </c>
      <c r="BX447">
        <f>(1-BW447)</f>
        <v>0</v>
      </c>
      <c r="DG447">
        <f>$B$13*EF447+$C$13*EG447+$F$13*ER447*(1-EU447)</f>
        <v>0</v>
      </c>
      <c r="DH447">
        <f>DG447*DI447</f>
        <v>0</v>
      </c>
      <c r="DI447">
        <f>($B$13*$D$11+$C$13*$D$11+$F$13*((FE447+EW447)/MAX(FE447+EW447+FF447, 0.1)*$I$11+FF447/MAX(FE447+EW447+FF447, 0.1)*$J$11))/($B$13+$C$13+$F$13)</f>
        <v>0</v>
      </c>
      <c r="DJ447">
        <f>($B$13*$K$11+$C$13*$K$11+$F$13*((FE447+EW447)/MAX(FE447+EW447+FF447, 0.1)*$P$11+FF447/MAX(FE447+EW447+FF447, 0.1)*$Q$11))/($B$13+$C$13+$F$13)</f>
        <v>0</v>
      </c>
      <c r="DK447">
        <v>4.16</v>
      </c>
      <c r="DL447">
        <v>0.5</v>
      </c>
      <c r="DM447" t="s">
        <v>438</v>
      </c>
      <c r="DN447">
        <v>2</v>
      </c>
      <c r="DO447" t="b">
        <v>1</v>
      </c>
      <c r="DP447">
        <v>1759085967</v>
      </c>
      <c r="DQ447">
        <v>658.9150370370371</v>
      </c>
      <c r="DR447">
        <v>709.5014444444445</v>
      </c>
      <c r="DS447">
        <v>22.2003074074074</v>
      </c>
      <c r="DT447">
        <v>18.51351851851852</v>
      </c>
      <c r="DU447">
        <v>659.6611111111112</v>
      </c>
      <c r="DV447">
        <v>21.90399259259259</v>
      </c>
      <c r="DW447">
        <v>499.9971111111111</v>
      </c>
      <c r="DX447">
        <v>90.76646296296298</v>
      </c>
      <c r="DY447">
        <v>0.06660611481481482</v>
      </c>
      <c r="DZ447">
        <v>29.02288518518519</v>
      </c>
      <c r="EA447">
        <v>29.99985185185185</v>
      </c>
      <c r="EB447">
        <v>999.9000000000001</v>
      </c>
      <c r="EC447">
        <v>0</v>
      </c>
      <c r="ED447">
        <v>0</v>
      </c>
      <c r="EE447">
        <v>9996.575185185186</v>
      </c>
      <c r="EF447">
        <v>0</v>
      </c>
      <c r="EG447">
        <v>11.6571</v>
      </c>
      <c r="EH447">
        <v>-50.58643333333333</v>
      </c>
      <c r="EI447">
        <v>673.874925925926</v>
      </c>
      <c r="EJ447">
        <v>722.8844814814815</v>
      </c>
      <c r="EK447">
        <v>3.686791851851852</v>
      </c>
      <c r="EL447">
        <v>709.5014444444445</v>
      </c>
      <c r="EM447">
        <v>18.51351851851852</v>
      </c>
      <c r="EN447">
        <v>2.015043703703704</v>
      </c>
      <c r="EO447">
        <v>1.680406666666667</v>
      </c>
      <c r="EP447">
        <v>17.56304444444444</v>
      </c>
      <c r="EQ447">
        <v>14.71661851851852</v>
      </c>
      <c r="ER447">
        <v>1999.997407407408</v>
      </c>
      <c r="ES447">
        <v>0.9799974444444443</v>
      </c>
      <c r="ET447">
        <v>0.02000247037037037</v>
      </c>
      <c r="EU447">
        <v>0</v>
      </c>
      <c r="EV447">
        <v>766.2864444444446</v>
      </c>
      <c r="EW447">
        <v>5.00078</v>
      </c>
      <c r="EX447">
        <v>14715.18518518518</v>
      </c>
      <c r="EY447">
        <v>16379.6</v>
      </c>
      <c r="EZ447">
        <v>38.81911111111111</v>
      </c>
      <c r="FA447">
        <v>39.5507037037037</v>
      </c>
      <c r="FB447">
        <v>38.85385185185186</v>
      </c>
      <c r="FC447">
        <v>39.34225925925926</v>
      </c>
      <c r="FD447">
        <v>39.87462962962962</v>
      </c>
      <c r="FE447">
        <v>1955.087407407407</v>
      </c>
      <c r="FF447">
        <v>39.9</v>
      </c>
      <c r="FG447">
        <v>0</v>
      </c>
      <c r="FH447">
        <v>1759085966.6</v>
      </c>
      <c r="FI447">
        <v>0</v>
      </c>
      <c r="FJ447">
        <v>766.3022692307693</v>
      </c>
      <c r="FK447">
        <v>-0.5782222092638649</v>
      </c>
      <c r="FL447">
        <v>-11.18290605723047</v>
      </c>
      <c r="FM447">
        <v>14715.16538461538</v>
      </c>
      <c r="FN447">
        <v>15</v>
      </c>
      <c r="FO447">
        <v>0</v>
      </c>
      <c r="FP447" t="s">
        <v>439</v>
      </c>
      <c r="FQ447">
        <v>1746989605.5</v>
      </c>
      <c r="FR447">
        <v>1746989593.5</v>
      </c>
      <c r="FS447">
        <v>0</v>
      </c>
      <c r="FT447">
        <v>-0.274</v>
      </c>
      <c r="FU447">
        <v>-0.002</v>
      </c>
      <c r="FV447">
        <v>2.549</v>
      </c>
      <c r="FW447">
        <v>0.129</v>
      </c>
      <c r="FX447">
        <v>420</v>
      </c>
      <c r="FY447">
        <v>17</v>
      </c>
      <c r="FZ447">
        <v>0.02</v>
      </c>
      <c r="GA447">
        <v>0.04</v>
      </c>
      <c r="GB447">
        <v>-50.32305</v>
      </c>
      <c r="GC447">
        <v>-4.066367729831046</v>
      </c>
      <c r="GD447">
        <v>0.3967455488093095</v>
      </c>
      <c r="GE447">
        <v>0</v>
      </c>
      <c r="GF447">
        <v>766.3709705882353</v>
      </c>
      <c r="GG447">
        <v>-0.9140565246125862</v>
      </c>
      <c r="GH447">
        <v>0.2147521807454915</v>
      </c>
      <c r="GI447">
        <v>1</v>
      </c>
      <c r="GJ447">
        <v>3.68804025</v>
      </c>
      <c r="GK447">
        <v>-0.02420499061913595</v>
      </c>
      <c r="GL447">
        <v>0.004946644563489482</v>
      </c>
      <c r="GM447">
        <v>1</v>
      </c>
      <c r="GN447">
        <v>2</v>
      </c>
      <c r="GO447">
        <v>3</v>
      </c>
      <c r="GP447" t="s">
        <v>446</v>
      </c>
      <c r="GQ447">
        <v>3.1019</v>
      </c>
      <c r="GR447">
        <v>2.72457</v>
      </c>
      <c r="GS447">
        <v>0.125468</v>
      </c>
      <c r="GT447">
        <v>0.131665</v>
      </c>
      <c r="GU447">
        <v>0.102359</v>
      </c>
      <c r="GV447">
        <v>0.091304</v>
      </c>
      <c r="GW447">
        <v>22862.1</v>
      </c>
      <c r="GX447">
        <v>20629.1</v>
      </c>
      <c r="GY447">
        <v>26704.9</v>
      </c>
      <c r="GZ447">
        <v>23977.8</v>
      </c>
      <c r="HA447">
        <v>38357.9</v>
      </c>
      <c r="HB447">
        <v>32218.2</v>
      </c>
      <c r="HC447">
        <v>46630.1</v>
      </c>
      <c r="HD447">
        <v>37938.5</v>
      </c>
      <c r="HE447">
        <v>1.87395</v>
      </c>
      <c r="HF447">
        <v>1.86887</v>
      </c>
      <c r="HG447">
        <v>0.137441</v>
      </c>
      <c r="HH447">
        <v>0</v>
      </c>
      <c r="HI447">
        <v>27.7635</v>
      </c>
      <c r="HJ447">
        <v>999.9</v>
      </c>
      <c r="HK447">
        <v>43.4</v>
      </c>
      <c r="HL447">
        <v>31.6</v>
      </c>
      <c r="HM447">
        <v>22.3209</v>
      </c>
      <c r="HN447">
        <v>60.9748</v>
      </c>
      <c r="HO447">
        <v>22.0713</v>
      </c>
      <c r="HP447">
        <v>1</v>
      </c>
      <c r="HQ447">
        <v>0.09468749999999999</v>
      </c>
      <c r="HR447">
        <v>-0.729461</v>
      </c>
      <c r="HS447">
        <v>20.2792</v>
      </c>
      <c r="HT447">
        <v>5.21265</v>
      </c>
      <c r="HU447">
        <v>11.9794</v>
      </c>
      <c r="HV447">
        <v>4.96345</v>
      </c>
      <c r="HW447">
        <v>3.27445</v>
      </c>
      <c r="HX447">
        <v>9999</v>
      </c>
      <c r="HY447">
        <v>9999</v>
      </c>
      <c r="HZ447">
        <v>9999</v>
      </c>
      <c r="IA447">
        <v>34.6</v>
      </c>
      <c r="IB447">
        <v>1.86398</v>
      </c>
      <c r="IC447">
        <v>1.86009</v>
      </c>
      <c r="ID447">
        <v>1.85841</v>
      </c>
      <c r="IE447">
        <v>1.85974</v>
      </c>
      <c r="IF447">
        <v>1.85989</v>
      </c>
      <c r="IG447">
        <v>1.85837</v>
      </c>
      <c r="IH447">
        <v>1.85745</v>
      </c>
      <c r="II447">
        <v>1.85242</v>
      </c>
      <c r="IJ447">
        <v>0</v>
      </c>
      <c r="IK447">
        <v>0</v>
      </c>
      <c r="IL447">
        <v>0</v>
      </c>
      <c r="IM447">
        <v>0</v>
      </c>
      <c r="IN447" t="s">
        <v>441</v>
      </c>
      <c r="IO447" t="s">
        <v>442</v>
      </c>
      <c r="IP447" t="s">
        <v>443</v>
      </c>
      <c r="IQ447" t="s">
        <v>443</v>
      </c>
      <c r="IR447" t="s">
        <v>443</v>
      </c>
      <c r="IS447" t="s">
        <v>443</v>
      </c>
      <c r="IT447">
        <v>0</v>
      </c>
      <c r="IU447">
        <v>100</v>
      </c>
      <c r="IV447">
        <v>100</v>
      </c>
      <c r="IW447">
        <v>-0.726</v>
      </c>
      <c r="IX447">
        <v>0.2961</v>
      </c>
      <c r="IY447">
        <v>-0.819046093373875</v>
      </c>
      <c r="IZ447">
        <v>-0.0008311593448893811</v>
      </c>
      <c r="JA447">
        <v>1.768286430498992E-06</v>
      </c>
      <c r="JB447">
        <v>-5.176383660599935E-10</v>
      </c>
      <c r="JC447">
        <v>0.01793090377665582</v>
      </c>
      <c r="JD447">
        <v>0.002652576625932546</v>
      </c>
      <c r="JE447">
        <v>0.0004569377311329863</v>
      </c>
      <c r="JF447">
        <v>1.003524486243527E-07</v>
      </c>
      <c r="JG447">
        <v>2</v>
      </c>
      <c r="JH447">
        <v>1975</v>
      </c>
      <c r="JI447">
        <v>1</v>
      </c>
      <c r="JJ447">
        <v>26</v>
      </c>
      <c r="JK447">
        <v>201606.1</v>
      </c>
      <c r="JL447">
        <v>201606.4</v>
      </c>
      <c r="JM447">
        <v>1.79321</v>
      </c>
      <c r="JN447">
        <v>2.63672</v>
      </c>
      <c r="JO447">
        <v>1.49658</v>
      </c>
      <c r="JP447">
        <v>2.34497</v>
      </c>
      <c r="JQ447">
        <v>1.54907</v>
      </c>
      <c r="JR447">
        <v>2.38281</v>
      </c>
      <c r="JS447">
        <v>36.0816</v>
      </c>
      <c r="JT447">
        <v>24.1751</v>
      </c>
      <c r="JU447">
        <v>18</v>
      </c>
      <c r="JV447">
        <v>482.773</v>
      </c>
      <c r="JW447">
        <v>494.481</v>
      </c>
      <c r="JX447">
        <v>27.8291</v>
      </c>
      <c r="JY447">
        <v>28.5338</v>
      </c>
      <c r="JZ447">
        <v>30</v>
      </c>
      <c r="KA447">
        <v>28.8024</v>
      </c>
      <c r="KB447">
        <v>28.8121</v>
      </c>
      <c r="KC447">
        <v>36.0431</v>
      </c>
      <c r="KD447">
        <v>18.4766</v>
      </c>
      <c r="KE447">
        <v>74.5851</v>
      </c>
      <c r="KF447">
        <v>27.8584</v>
      </c>
      <c r="KG447">
        <v>754.706</v>
      </c>
      <c r="KH447">
        <v>18.4848</v>
      </c>
      <c r="KI447">
        <v>101.955</v>
      </c>
      <c r="KJ447">
        <v>91.4906</v>
      </c>
    </row>
    <row r="448" spans="1:296">
      <c r="A448">
        <v>430</v>
      </c>
      <c r="B448">
        <v>1759085979.5</v>
      </c>
      <c r="C448">
        <v>12896.40000009537</v>
      </c>
      <c r="D448" t="s">
        <v>1307</v>
      </c>
      <c r="E448" t="s">
        <v>1308</v>
      </c>
      <c r="F448">
        <v>5</v>
      </c>
      <c r="G448" t="s">
        <v>1218</v>
      </c>
      <c r="H448">
        <v>1759085971.714286</v>
      </c>
      <c r="I448">
        <f>(J448)/1000</f>
        <v>0</v>
      </c>
      <c r="J448">
        <f>IF(DO448, AM448, AG448)</f>
        <v>0</v>
      </c>
      <c r="K448">
        <f>IF(DO448, AH448, AF448)</f>
        <v>0</v>
      </c>
      <c r="L448">
        <f>DQ448 - IF(AT448&gt;1, K448*DK448*100.0/(AV448), 0)</f>
        <v>0</v>
      </c>
      <c r="M448">
        <f>((S448-I448/2)*L448-K448)/(S448+I448/2)</f>
        <v>0</v>
      </c>
      <c r="N448">
        <f>M448*(DX448+DY448)/1000.0</f>
        <v>0</v>
      </c>
      <c r="O448">
        <f>(DQ448 - IF(AT448&gt;1, K448*DK448*100.0/(AV448), 0))*(DX448+DY448)/1000.0</f>
        <v>0</v>
      </c>
      <c r="P448">
        <f>2.0/((1/R448-1/Q448)+SIGN(R448)*SQRT((1/R448-1/Q448)*(1/R448-1/Q448) + 4*DL448/((DL448+1)*(DL448+1))*(2*1/R448*1/Q448-1/Q448*1/Q448)))</f>
        <v>0</v>
      </c>
      <c r="Q448">
        <f>IF(LEFT(DM448,1)&lt;&gt;"0",IF(LEFT(DM448,1)="1",3.0,DN448),$D$5+$E$5*(EE448*DX448/($K$5*1000))+$F$5*(EE448*DX448/($K$5*1000))*MAX(MIN(DK448,$J$5),$I$5)*MAX(MIN(DK448,$J$5),$I$5)+$G$5*MAX(MIN(DK448,$J$5),$I$5)*(EE448*DX448/($K$5*1000))+$H$5*(EE448*DX448/($K$5*1000))*(EE448*DX448/($K$5*1000)))</f>
        <v>0</v>
      </c>
      <c r="R448">
        <f>I448*(1000-(1000*0.61365*exp(17.502*V448/(240.97+V448))/(DX448+DY448)+DS448)/2)/(1000*0.61365*exp(17.502*V448/(240.97+V448))/(DX448+DY448)-DS448)</f>
        <v>0</v>
      </c>
      <c r="S448">
        <f>1/((DL448+1)/(P448/1.6)+1/(Q448/1.37)) + DL448/((DL448+1)/(P448/1.6) + DL448/(Q448/1.37))</f>
        <v>0</v>
      </c>
      <c r="T448">
        <f>(DG448*DJ448)</f>
        <v>0</v>
      </c>
      <c r="U448">
        <f>(DZ448+(T448+2*0.95*5.67E-8*(((DZ448+$B$9)+273)^4-(DZ448+273)^4)-44100*I448)/(1.84*29.3*Q448+8*0.95*5.67E-8*(DZ448+273)^3))</f>
        <v>0</v>
      </c>
      <c r="V448">
        <f>($C$9*EA448+$D$9*EB448+$E$9*U448)</f>
        <v>0</v>
      </c>
      <c r="W448">
        <f>0.61365*exp(17.502*V448/(240.97+V448))</f>
        <v>0</v>
      </c>
      <c r="X448">
        <f>(Y448/Z448*100)</f>
        <v>0</v>
      </c>
      <c r="Y448">
        <f>DS448*(DX448+DY448)/1000</f>
        <v>0</v>
      </c>
      <c r="Z448">
        <f>0.61365*exp(17.502*DZ448/(240.97+DZ448))</f>
        <v>0</v>
      </c>
      <c r="AA448">
        <f>(W448-DS448*(DX448+DY448)/1000)</f>
        <v>0</v>
      </c>
      <c r="AB448">
        <f>(-I448*44100)</f>
        <v>0</v>
      </c>
      <c r="AC448">
        <f>2*29.3*Q448*0.92*(DZ448-V448)</f>
        <v>0</v>
      </c>
      <c r="AD448">
        <f>2*0.95*5.67E-8*(((DZ448+$B$9)+273)^4-(V448+273)^4)</f>
        <v>0</v>
      </c>
      <c r="AE448">
        <f>T448+AD448+AB448+AC448</f>
        <v>0</v>
      </c>
      <c r="AF448">
        <f>DW448*AT448*(DR448-DQ448*(1000-AT448*DT448)/(1000-AT448*DS448))/(100*DK448)</f>
        <v>0</v>
      </c>
      <c r="AG448">
        <f>1000*DW448*AT448*(DS448-DT448)/(100*DK448*(1000-AT448*DS448))</f>
        <v>0</v>
      </c>
      <c r="AH448">
        <f>(AI448 - AJ448 - DX448*1E3/(8.314*(DZ448+273.15)) * AL448/DW448 * AK448) * DW448/(100*DK448) * (1000 - DT448)/1000</f>
        <v>0</v>
      </c>
      <c r="AI448">
        <v>755.0465237908725</v>
      </c>
      <c r="AJ448">
        <v>714.5423333333337</v>
      </c>
      <c r="AK448">
        <v>3.375416312492058</v>
      </c>
      <c r="AL448">
        <v>65.08277901455868</v>
      </c>
      <c r="AM448">
        <f>(AO448 - AN448 + DX448*1E3/(8.314*(DZ448+273.15)) * AQ448/DW448 * AP448) * DW448/(100*DK448) * 1000/(1000 - AO448)</f>
        <v>0</v>
      </c>
      <c r="AN448">
        <v>18.50990370666666</v>
      </c>
      <c r="AO448">
        <v>22.18184121212121</v>
      </c>
      <c r="AP448">
        <v>-9.364817001214508E-05</v>
      </c>
      <c r="AQ448">
        <v>105.27</v>
      </c>
      <c r="AR448">
        <v>0</v>
      </c>
      <c r="AS448">
        <v>0</v>
      </c>
      <c r="AT448">
        <f>IF(AR448*$H$15&gt;=AV448,1.0,(AV448/(AV448-AR448*$H$15)))</f>
        <v>0</v>
      </c>
      <c r="AU448">
        <f>(AT448-1)*100</f>
        <v>0</v>
      </c>
      <c r="AV448">
        <f>MAX(0,($B$15+$C$15*EE448)/(1+$D$15*EE448)*DX448/(DZ448+273)*$E$15)</f>
        <v>0</v>
      </c>
      <c r="AW448" t="s">
        <v>437</v>
      </c>
      <c r="AX448" t="s">
        <v>437</v>
      </c>
      <c r="AY448">
        <v>0</v>
      </c>
      <c r="AZ448">
        <v>0</v>
      </c>
      <c r="BA448">
        <f>1-AY448/AZ448</f>
        <v>0</v>
      </c>
      <c r="BB448">
        <v>0</v>
      </c>
      <c r="BC448" t="s">
        <v>437</v>
      </c>
      <c r="BD448" t="s">
        <v>437</v>
      </c>
      <c r="BE448">
        <v>0</v>
      </c>
      <c r="BF448">
        <v>0</v>
      </c>
      <c r="BG448">
        <f>1-BE448/BF448</f>
        <v>0</v>
      </c>
      <c r="BH448">
        <v>0.5</v>
      </c>
      <c r="BI448">
        <f>DH448</f>
        <v>0</v>
      </c>
      <c r="BJ448">
        <f>K448</f>
        <v>0</v>
      </c>
      <c r="BK448">
        <f>BG448*BH448*BI448</f>
        <v>0</v>
      </c>
      <c r="BL448">
        <f>(BJ448-BB448)/BI448</f>
        <v>0</v>
      </c>
      <c r="BM448">
        <f>(AZ448-BF448)/BF448</f>
        <v>0</v>
      </c>
      <c r="BN448">
        <f>AY448/(BA448+AY448/BF448)</f>
        <v>0</v>
      </c>
      <c r="BO448" t="s">
        <v>437</v>
      </c>
      <c r="BP448">
        <v>0</v>
      </c>
      <c r="BQ448">
        <f>IF(BP448&lt;&gt;0, BP448, BN448)</f>
        <v>0</v>
      </c>
      <c r="BR448">
        <f>1-BQ448/BF448</f>
        <v>0</v>
      </c>
      <c r="BS448">
        <f>(BF448-BE448)/(BF448-BQ448)</f>
        <v>0</v>
      </c>
      <c r="BT448">
        <f>(AZ448-BF448)/(AZ448-BQ448)</f>
        <v>0</v>
      </c>
      <c r="BU448">
        <f>(BF448-BE448)/(BF448-AY448)</f>
        <v>0</v>
      </c>
      <c r="BV448">
        <f>(AZ448-BF448)/(AZ448-AY448)</f>
        <v>0</v>
      </c>
      <c r="BW448">
        <f>(BS448*BQ448/BE448)</f>
        <v>0</v>
      </c>
      <c r="BX448">
        <f>(1-BW448)</f>
        <v>0</v>
      </c>
      <c r="DG448">
        <f>$B$13*EF448+$C$13*EG448+$F$13*ER448*(1-EU448)</f>
        <v>0</v>
      </c>
      <c r="DH448">
        <f>DG448*DI448</f>
        <v>0</v>
      </c>
      <c r="DI448">
        <f>($B$13*$D$11+$C$13*$D$11+$F$13*((FE448+EW448)/MAX(FE448+EW448+FF448, 0.1)*$I$11+FF448/MAX(FE448+EW448+FF448, 0.1)*$J$11))/($B$13+$C$13+$F$13)</f>
        <v>0</v>
      </c>
      <c r="DJ448">
        <f>($B$13*$K$11+$C$13*$K$11+$F$13*((FE448+EW448)/MAX(FE448+EW448+FF448, 0.1)*$P$11+FF448/MAX(FE448+EW448+FF448, 0.1)*$Q$11))/($B$13+$C$13+$F$13)</f>
        <v>0</v>
      </c>
      <c r="DK448">
        <v>4.16</v>
      </c>
      <c r="DL448">
        <v>0.5</v>
      </c>
      <c r="DM448" t="s">
        <v>438</v>
      </c>
      <c r="DN448">
        <v>2</v>
      </c>
      <c r="DO448" t="b">
        <v>1</v>
      </c>
      <c r="DP448">
        <v>1759085971.714286</v>
      </c>
      <c r="DQ448">
        <v>674.5303928571428</v>
      </c>
      <c r="DR448">
        <v>725.2955000000001</v>
      </c>
      <c r="DS448">
        <v>22.19329642857143</v>
      </c>
      <c r="DT448">
        <v>18.51264285714285</v>
      </c>
      <c r="DU448">
        <v>675.2633928571429</v>
      </c>
      <c r="DV448">
        <v>21.89714285714286</v>
      </c>
      <c r="DW448">
        <v>500.0214285714285</v>
      </c>
      <c r="DX448">
        <v>90.76542500000001</v>
      </c>
      <c r="DY448">
        <v>0.06645079285714287</v>
      </c>
      <c r="DZ448">
        <v>29.01796785714286</v>
      </c>
      <c r="EA448">
        <v>29.998825</v>
      </c>
      <c r="EB448">
        <v>999.9000000000002</v>
      </c>
      <c r="EC448">
        <v>0</v>
      </c>
      <c r="ED448">
        <v>0</v>
      </c>
      <c r="EE448">
        <v>9998.747499999999</v>
      </c>
      <c r="EF448">
        <v>0</v>
      </c>
      <c r="EG448">
        <v>11.6571</v>
      </c>
      <c r="EH448">
        <v>-50.76509642857143</v>
      </c>
      <c r="EI448">
        <v>689.8398928571429</v>
      </c>
      <c r="EJ448">
        <v>738.9756785714284</v>
      </c>
      <c r="EK448">
        <v>3.6806525</v>
      </c>
      <c r="EL448">
        <v>725.2955000000001</v>
      </c>
      <c r="EM448">
        <v>18.51264285714285</v>
      </c>
      <c r="EN448">
        <v>2.014383928571429</v>
      </c>
      <c r="EO448">
        <v>1.680308928571429</v>
      </c>
      <c r="EP448">
        <v>17.55786428571428</v>
      </c>
      <c r="EQ448">
        <v>14.71571071428572</v>
      </c>
      <c r="ER448">
        <v>2000.011071428571</v>
      </c>
      <c r="ES448">
        <v>0.9799975714285711</v>
      </c>
      <c r="ET448">
        <v>0.02000234285714286</v>
      </c>
      <c r="EU448">
        <v>0</v>
      </c>
      <c r="EV448">
        <v>766.2424285714286</v>
      </c>
      <c r="EW448">
        <v>5.00078</v>
      </c>
      <c r="EX448">
        <v>14713.89285714286</v>
      </c>
      <c r="EY448">
        <v>16379.70357142856</v>
      </c>
      <c r="EZ448">
        <v>38.83221428571428</v>
      </c>
      <c r="FA448">
        <v>39.55114285714286</v>
      </c>
      <c r="FB448">
        <v>38.86132142857142</v>
      </c>
      <c r="FC448">
        <v>39.36128571428571</v>
      </c>
      <c r="FD448">
        <v>39.85910714285713</v>
      </c>
      <c r="FE448">
        <v>1955.101071428571</v>
      </c>
      <c r="FF448">
        <v>39.9</v>
      </c>
      <c r="FG448">
        <v>0</v>
      </c>
      <c r="FH448">
        <v>1759085972</v>
      </c>
      <c r="FI448">
        <v>0</v>
      </c>
      <c r="FJ448">
        <v>766.21332</v>
      </c>
      <c r="FK448">
        <v>-1.196769217284939</v>
      </c>
      <c r="FL448">
        <v>-21.68461541745364</v>
      </c>
      <c r="FM448">
        <v>14713.7</v>
      </c>
      <c r="FN448">
        <v>15</v>
      </c>
      <c r="FO448">
        <v>0</v>
      </c>
      <c r="FP448" t="s">
        <v>439</v>
      </c>
      <c r="FQ448">
        <v>1746989605.5</v>
      </c>
      <c r="FR448">
        <v>1746989593.5</v>
      </c>
      <c r="FS448">
        <v>0</v>
      </c>
      <c r="FT448">
        <v>-0.274</v>
      </c>
      <c r="FU448">
        <v>-0.002</v>
      </c>
      <c r="FV448">
        <v>2.549</v>
      </c>
      <c r="FW448">
        <v>0.129</v>
      </c>
      <c r="FX448">
        <v>420</v>
      </c>
      <c r="FY448">
        <v>17</v>
      </c>
      <c r="FZ448">
        <v>0.02</v>
      </c>
      <c r="GA448">
        <v>0.04</v>
      </c>
      <c r="GB448">
        <v>-50.61384390243902</v>
      </c>
      <c r="GC448">
        <v>-2.678634146341429</v>
      </c>
      <c r="GD448">
        <v>0.2818907944999186</v>
      </c>
      <c r="GE448">
        <v>0</v>
      </c>
      <c r="GF448">
        <v>766.2768529411765</v>
      </c>
      <c r="GG448">
        <v>-0.9203514064539944</v>
      </c>
      <c r="GH448">
        <v>0.2269559600130903</v>
      </c>
      <c r="GI448">
        <v>1</v>
      </c>
      <c r="GJ448">
        <v>3.684459268292683</v>
      </c>
      <c r="GK448">
        <v>-0.07651777003483888</v>
      </c>
      <c r="GL448">
        <v>0.007694577878798622</v>
      </c>
      <c r="GM448">
        <v>1</v>
      </c>
      <c r="GN448">
        <v>2</v>
      </c>
      <c r="GO448">
        <v>3</v>
      </c>
      <c r="GP448" t="s">
        <v>446</v>
      </c>
      <c r="GQ448">
        <v>3.10173</v>
      </c>
      <c r="GR448">
        <v>2.72419</v>
      </c>
      <c r="GS448">
        <v>0.127537</v>
      </c>
      <c r="GT448">
        <v>0.13366</v>
      </c>
      <c r="GU448">
        <v>0.102335</v>
      </c>
      <c r="GV448">
        <v>0.09128219999999999</v>
      </c>
      <c r="GW448">
        <v>22808.2</v>
      </c>
      <c r="GX448">
        <v>20581.6</v>
      </c>
      <c r="GY448">
        <v>26705.1</v>
      </c>
      <c r="GZ448">
        <v>23977.7</v>
      </c>
      <c r="HA448">
        <v>38359.5</v>
      </c>
      <c r="HB448">
        <v>32218.7</v>
      </c>
      <c r="HC448">
        <v>46630.4</v>
      </c>
      <c r="HD448">
        <v>37937.9</v>
      </c>
      <c r="HE448">
        <v>1.87348</v>
      </c>
      <c r="HF448">
        <v>1.86943</v>
      </c>
      <c r="HG448">
        <v>0.137754</v>
      </c>
      <c r="HH448">
        <v>0</v>
      </c>
      <c r="HI448">
        <v>27.7623</v>
      </c>
      <c r="HJ448">
        <v>999.9</v>
      </c>
      <c r="HK448">
        <v>43.4</v>
      </c>
      <c r="HL448">
        <v>31.6</v>
      </c>
      <c r="HM448">
        <v>22.3208</v>
      </c>
      <c r="HN448">
        <v>60.9247</v>
      </c>
      <c r="HO448">
        <v>22.2636</v>
      </c>
      <c r="HP448">
        <v>1</v>
      </c>
      <c r="HQ448">
        <v>0.0945452</v>
      </c>
      <c r="HR448">
        <v>-0.517584</v>
      </c>
      <c r="HS448">
        <v>20.2799</v>
      </c>
      <c r="HT448">
        <v>5.21205</v>
      </c>
      <c r="HU448">
        <v>11.9797</v>
      </c>
      <c r="HV448">
        <v>4.9634</v>
      </c>
      <c r="HW448">
        <v>3.2743</v>
      </c>
      <c r="HX448">
        <v>9999</v>
      </c>
      <c r="HY448">
        <v>9999</v>
      </c>
      <c r="HZ448">
        <v>9999</v>
      </c>
      <c r="IA448">
        <v>34.6</v>
      </c>
      <c r="IB448">
        <v>1.86395</v>
      </c>
      <c r="IC448">
        <v>1.8601</v>
      </c>
      <c r="ID448">
        <v>1.85838</v>
      </c>
      <c r="IE448">
        <v>1.85975</v>
      </c>
      <c r="IF448">
        <v>1.85989</v>
      </c>
      <c r="IG448">
        <v>1.85837</v>
      </c>
      <c r="IH448">
        <v>1.85745</v>
      </c>
      <c r="II448">
        <v>1.85242</v>
      </c>
      <c r="IJ448">
        <v>0</v>
      </c>
      <c r="IK448">
        <v>0</v>
      </c>
      <c r="IL448">
        <v>0</v>
      </c>
      <c r="IM448">
        <v>0</v>
      </c>
      <c r="IN448" t="s">
        <v>441</v>
      </c>
      <c r="IO448" t="s">
        <v>442</v>
      </c>
      <c r="IP448" t="s">
        <v>443</v>
      </c>
      <c r="IQ448" t="s">
        <v>443</v>
      </c>
      <c r="IR448" t="s">
        <v>443</v>
      </c>
      <c r="IS448" t="s">
        <v>443</v>
      </c>
      <c r="IT448">
        <v>0</v>
      </c>
      <c r="IU448">
        <v>100</v>
      </c>
      <c r="IV448">
        <v>100</v>
      </c>
      <c r="IW448">
        <v>-0.711</v>
      </c>
      <c r="IX448">
        <v>0.2958</v>
      </c>
      <c r="IY448">
        <v>-0.819046093373875</v>
      </c>
      <c r="IZ448">
        <v>-0.0008311593448893811</v>
      </c>
      <c r="JA448">
        <v>1.768286430498992E-06</v>
      </c>
      <c r="JB448">
        <v>-5.176383660599935E-10</v>
      </c>
      <c r="JC448">
        <v>0.01793090377665582</v>
      </c>
      <c r="JD448">
        <v>0.002652576625932546</v>
      </c>
      <c r="JE448">
        <v>0.0004569377311329863</v>
      </c>
      <c r="JF448">
        <v>1.003524486243527E-07</v>
      </c>
      <c r="JG448">
        <v>2</v>
      </c>
      <c r="JH448">
        <v>1975</v>
      </c>
      <c r="JI448">
        <v>1</v>
      </c>
      <c r="JJ448">
        <v>26</v>
      </c>
      <c r="JK448">
        <v>201606.2</v>
      </c>
      <c r="JL448">
        <v>201606.4</v>
      </c>
      <c r="JM448">
        <v>1.82861</v>
      </c>
      <c r="JN448">
        <v>2.62329</v>
      </c>
      <c r="JO448">
        <v>1.49658</v>
      </c>
      <c r="JP448">
        <v>2.34497</v>
      </c>
      <c r="JQ448">
        <v>1.54907</v>
      </c>
      <c r="JR448">
        <v>2.46338</v>
      </c>
      <c r="JS448">
        <v>36.0582</v>
      </c>
      <c r="JT448">
        <v>24.1751</v>
      </c>
      <c r="JU448">
        <v>18</v>
      </c>
      <c r="JV448">
        <v>482.474</v>
      </c>
      <c r="JW448">
        <v>494.824</v>
      </c>
      <c r="JX448">
        <v>27.8767</v>
      </c>
      <c r="JY448">
        <v>28.5314</v>
      </c>
      <c r="JZ448">
        <v>29.9999</v>
      </c>
      <c r="KA448">
        <v>28.7993</v>
      </c>
      <c r="KB448">
        <v>28.8097</v>
      </c>
      <c r="KC448">
        <v>36.7584</v>
      </c>
      <c r="KD448">
        <v>18.4766</v>
      </c>
      <c r="KE448">
        <v>74.5851</v>
      </c>
      <c r="KF448">
        <v>27.8631</v>
      </c>
      <c r="KG448">
        <v>774.985</v>
      </c>
      <c r="KH448">
        <v>18.4934</v>
      </c>
      <c r="KI448">
        <v>101.956</v>
      </c>
      <c r="KJ448">
        <v>91.4896</v>
      </c>
    </row>
    <row r="449" spans="1:296">
      <c r="A449">
        <v>431</v>
      </c>
      <c r="B449">
        <v>1759085984.5</v>
      </c>
      <c r="C449">
        <v>12901.40000009537</v>
      </c>
      <c r="D449" t="s">
        <v>1309</v>
      </c>
      <c r="E449" t="s">
        <v>1310</v>
      </c>
      <c r="F449">
        <v>5</v>
      </c>
      <c r="G449" t="s">
        <v>1218</v>
      </c>
      <c r="H449">
        <v>1759085977</v>
      </c>
      <c r="I449">
        <f>(J449)/1000</f>
        <v>0</v>
      </c>
      <c r="J449">
        <f>IF(DO449, AM449, AG449)</f>
        <v>0</v>
      </c>
      <c r="K449">
        <f>IF(DO449, AH449, AF449)</f>
        <v>0</v>
      </c>
      <c r="L449">
        <f>DQ449 - IF(AT449&gt;1, K449*DK449*100.0/(AV449), 0)</f>
        <v>0</v>
      </c>
      <c r="M449">
        <f>((S449-I449/2)*L449-K449)/(S449+I449/2)</f>
        <v>0</v>
      </c>
      <c r="N449">
        <f>M449*(DX449+DY449)/1000.0</f>
        <v>0</v>
      </c>
      <c r="O449">
        <f>(DQ449 - IF(AT449&gt;1, K449*DK449*100.0/(AV449), 0))*(DX449+DY449)/1000.0</f>
        <v>0</v>
      </c>
      <c r="P449">
        <f>2.0/((1/R449-1/Q449)+SIGN(R449)*SQRT((1/R449-1/Q449)*(1/R449-1/Q449) + 4*DL449/((DL449+1)*(DL449+1))*(2*1/R449*1/Q449-1/Q449*1/Q449)))</f>
        <v>0</v>
      </c>
      <c r="Q449">
        <f>IF(LEFT(DM449,1)&lt;&gt;"0",IF(LEFT(DM449,1)="1",3.0,DN449),$D$5+$E$5*(EE449*DX449/($K$5*1000))+$F$5*(EE449*DX449/($K$5*1000))*MAX(MIN(DK449,$J$5),$I$5)*MAX(MIN(DK449,$J$5),$I$5)+$G$5*MAX(MIN(DK449,$J$5),$I$5)*(EE449*DX449/($K$5*1000))+$H$5*(EE449*DX449/($K$5*1000))*(EE449*DX449/($K$5*1000)))</f>
        <v>0</v>
      </c>
      <c r="R449">
        <f>I449*(1000-(1000*0.61365*exp(17.502*V449/(240.97+V449))/(DX449+DY449)+DS449)/2)/(1000*0.61365*exp(17.502*V449/(240.97+V449))/(DX449+DY449)-DS449)</f>
        <v>0</v>
      </c>
      <c r="S449">
        <f>1/((DL449+1)/(P449/1.6)+1/(Q449/1.37)) + DL449/((DL449+1)/(P449/1.6) + DL449/(Q449/1.37))</f>
        <v>0</v>
      </c>
      <c r="T449">
        <f>(DG449*DJ449)</f>
        <v>0</v>
      </c>
      <c r="U449">
        <f>(DZ449+(T449+2*0.95*5.67E-8*(((DZ449+$B$9)+273)^4-(DZ449+273)^4)-44100*I449)/(1.84*29.3*Q449+8*0.95*5.67E-8*(DZ449+273)^3))</f>
        <v>0</v>
      </c>
      <c r="V449">
        <f>($C$9*EA449+$D$9*EB449+$E$9*U449)</f>
        <v>0</v>
      </c>
      <c r="W449">
        <f>0.61365*exp(17.502*V449/(240.97+V449))</f>
        <v>0</v>
      </c>
      <c r="X449">
        <f>(Y449/Z449*100)</f>
        <v>0</v>
      </c>
      <c r="Y449">
        <f>DS449*(DX449+DY449)/1000</f>
        <v>0</v>
      </c>
      <c r="Z449">
        <f>0.61365*exp(17.502*DZ449/(240.97+DZ449))</f>
        <v>0</v>
      </c>
      <c r="AA449">
        <f>(W449-DS449*(DX449+DY449)/1000)</f>
        <v>0</v>
      </c>
      <c r="AB449">
        <f>(-I449*44100)</f>
        <v>0</v>
      </c>
      <c r="AC449">
        <f>2*29.3*Q449*0.92*(DZ449-V449)</f>
        <v>0</v>
      </c>
      <c r="AD449">
        <f>2*0.95*5.67E-8*(((DZ449+$B$9)+273)^4-(V449+273)^4)</f>
        <v>0</v>
      </c>
      <c r="AE449">
        <f>T449+AD449+AB449+AC449</f>
        <v>0</v>
      </c>
      <c r="AF449">
        <f>DW449*AT449*(DR449-DQ449*(1000-AT449*DT449)/(1000-AT449*DS449))/(100*DK449)</f>
        <v>0</v>
      </c>
      <c r="AG449">
        <f>1000*DW449*AT449*(DS449-DT449)/(100*DK449*(1000-AT449*DS449))</f>
        <v>0</v>
      </c>
      <c r="AH449">
        <f>(AI449 - AJ449 - DX449*1E3/(8.314*(DZ449+273.15)) * AL449/DW449 * AK449) * DW449/(100*DK449) * (1000 - DT449)/1000</f>
        <v>0</v>
      </c>
      <c r="AI449">
        <v>772.4148494573964</v>
      </c>
      <c r="AJ449">
        <v>731.7140242424243</v>
      </c>
      <c r="AK449">
        <v>3.438015454978179</v>
      </c>
      <c r="AL449">
        <v>65.08277901455868</v>
      </c>
      <c r="AM449">
        <f>(AO449 - AN449 + DX449*1E3/(8.314*(DZ449+273.15)) * AQ449/DW449 * AP449) * DW449/(100*DK449) * 1000/(1000 - AO449)</f>
        <v>0</v>
      </c>
      <c r="AN449">
        <v>18.50802608</v>
      </c>
      <c r="AO449">
        <v>22.16807515151515</v>
      </c>
      <c r="AP449">
        <v>-0.0001833329337331499</v>
      </c>
      <c r="AQ449">
        <v>105.27</v>
      </c>
      <c r="AR449">
        <v>0</v>
      </c>
      <c r="AS449">
        <v>0</v>
      </c>
      <c r="AT449">
        <f>IF(AR449*$H$15&gt;=AV449,1.0,(AV449/(AV449-AR449*$H$15)))</f>
        <v>0</v>
      </c>
      <c r="AU449">
        <f>(AT449-1)*100</f>
        <v>0</v>
      </c>
      <c r="AV449">
        <f>MAX(0,($B$15+$C$15*EE449)/(1+$D$15*EE449)*DX449/(DZ449+273)*$E$15)</f>
        <v>0</v>
      </c>
      <c r="AW449" t="s">
        <v>437</v>
      </c>
      <c r="AX449" t="s">
        <v>437</v>
      </c>
      <c r="AY449">
        <v>0</v>
      </c>
      <c r="AZ449">
        <v>0</v>
      </c>
      <c r="BA449">
        <f>1-AY449/AZ449</f>
        <v>0</v>
      </c>
      <c r="BB449">
        <v>0</v>
      </c>
      <c r="BC449" t="s">
        <v>437</v>
      </c>
      <c r="BD449" t="s">
        <v>437</v>
      </c>
      <c r="BE449">
        <v>0</v>
      </c>
      <c r="BF449">
        <v>0</v>
      </c>
      <c r="BG449">
        <f>1-BE449/BF449</f>
        <v>0</v>
      </c>
      <c r="BH449">
        <v>0.5</v>
      </c>
      <c r="BI449">
        <f>DH449</f>
        <v>0</v>
      </c>
      <c r="BJ449">
        <f>K449</f>
        <v>0</v>
      </c>
      <c r="BK449">
        <f>BG449*BH449*BI449</f>
        <v>0</v>
      </c>
      <c r="BL449">
        <f>(BJ449-BB449)/BI449</f>
        <v>0</v>
      </c>
      <c r="BM449">
        <f>(AZ449-BF449)/BF449</f>
        <v>0</v>
      </c>
      <c r="BN449">
        <f>AY449/(BA449+AY449/BF449)</f>
        <v>0</v>
      </c>
      <c r="BO449" t="s">
        <v>437</v>
      </c>
      <c r="BP449">
        <v>0</v>
      </c>
      <c r="BQ449">
        <f>IF(BP449&lt;&gt;0, BP449, BN449)</f>
        <v>0</v>
      </c>
      <c r="BR449">
        <f>1-BQ449/BF449</f>
        <v>0</v>
      </c>
      <c r="BS449">
        <f>(BF449-BE449)/(BF449-BQ449)</f>
        <v>0</v>
      </c>
      <c r="BT449">
        <f>(AZ449-BF449)/(AZ449-BQ449)</f>
        <v>0</v>
      </c>
      <c r="BU449">
        <f>(BF449-BE449)/(BF449-AY449)</f>
        <v>0</v>
      </c>
      <c r="BV449">
        <f>(AZ449-BF449)/(AZ449-AY449)</f>
        <v>0</v>
      </c>
      <c r="BW449">
        <f>(BS449*BQ449/BE449)</f>
        <v>0</v>
      </c>
      <c r="BX449">
        <f>(1-BW449)</f>
        <v>0</v>
      </c>
      <c r="DG449">
        <f>$B$13*EF449+$C$13*EG449+$F$13*ER449*(1-EU449)</f>
        <v>0</v>
      </c>
      <c r="DH449">
        <f>DG449*DI449</f>
        <v>0</v>
      </c>
      <c r="DI449">
        <f>($B$13*$D$11+$C$13*$D$11+$F$13*((FE449+EW449)/MAX(FE449+EW449+FF449, 0.1)*$I$11+FF449/MAX(FE449+EW449+FF449, 0.1)*$J$11))/($B$13+$C$13+$F$13)</f>
        <v>0</v>
      </c>
      <c r="DJ449">
        <f>($B$13*$K$11+$C$13*$K$11+$F$13*((FE449+EW449)/MAX(FE449+EW449+FF449, 0.1)*$P$11+FF449/MAX(FE449+EW449+FF449, 0.1)*$Q$11))/($B$13+$C$13+$F$13)</f>
        <v>0</v>
      </c>
      <c r="DK449">
        <v>4.16</v>
      </c>
      <c r="DL449">
        <v>0.5</v>
      </c>
      <c r="DM449" t="s">
        <v>438</v>
      </c>
      <c r="DN449">
        <v>2</v>
      </c>
      <c r="DO449" t="b">
        <v>1</v>
      </c>
      <c r="DP449">
        <v>1759085977</v>
      </c>
      <c r="DQ449">
        <v>692.1034814814816</v>
      </c>
      <c r="DR449">
        <v>743.1338148148149</v>
      </c>
      <c r="DS449">
        <v>22.18345925925925</v>
      </c>
      <c r="DT449">
        <v>18.51031851851852</v>
      </c>
      <c r="DU449">
        <v>692.8215185185186</v>
      </c>
      <c r="DV449">
        <v>21.88752592592593</v>
      </c>
      <c r="DW449">
        <v>500.0115555555556</v>
      </c>
      <c r="DX449">
        <v>90.76476666666666</v>
      </c>
      <c r="DY449">
        <v>0.06638071481481482</v>
      </c>
      <c r="DZ449">
        <v>29.01517407407407</v>
      </c>
      <c r="EA449">
        <v>30.00494074074074</v>
      </c>
      <c r="EB449">
        <v>999.9000000000001</v>
      </c>
      <c r="EC449">
        <v>0</v>
      </c>
      <c r="ED449">
        <v>0</v>
      </c>
      <c r="EE449">
        <v>9996.574074074075</v>
      </c>
      <c r="EF449">
        <v>0</v>
      </c>
      <c r="EG449">
        <v>11.6571</v>
      </c>
      <c r="EH449">
        <v>-51.03039259259258</v>
      </c>
      <c r="EI449">
        <v>707.8047407407407</v>
      </c>
      <c r="EJ449">
        <v>757.148740740741</v>
      </c>
      <c r="EK449">
        <v>3.673141851851852</v>
      </c>
      <c r="EL449">
        <v>743.1338148148149</v>
      </c>
      <c r="EM449">
        <v>18.51031851851852</v>
      </c>
      <c r="EN449">
        <v>2.013476666666667</v>
      </c>
      <c r="EO449">
        <v>1.680085925925926</v>
      </c>
      <c r="EP449">
        <v>17.55071851851852</v>
      </c>
      <c r="EQ449">
        <v>14.71364444444445</v>
      </c>
      <c r="ER449">
        <v>2000.00962962963</v>
      </c>
      <c r="ES449">
        <v>0.9799975555555553</v>
      </c>
      <c r="ET449">
        <v>0.02000235555555556</v>
      </c>
      <c r="EU449">
        <v>0</v>
      </c>
      <c r="EV449">
        <v>766.1095185185186</v>
      </c>
      <c r="EW449">
        <v>5.00078</v>
      </c>
      <c r="EX449">
        <v>14711.95555555555</v>
      </c>
      <c r="EY449">
        <v>16379.68888888889</v>
      </c>
      <c r="EZ449">
        <v>38.82144444444445</v>
      </c>
      <c r="FA449">
        <v>39.54840740740741</v>
      </c>
      <c r="FB449">
        <v>38.83774074074073</v>
      </c>
      <c r="FC449">
        <v>39.3724074074074</v>
      </c>
      <c r="FD449">
        <v>39.87948148148148</v>
      </c>
      <c r="FE449">
        <v>1955.099629629629</v>
      </c>
      <c r="FF449">
        <v>39.90111111111111</v>
      </c>
      <c r="FG449">
        <v>0</v>
      </c>
      <c r="FH449">
        <v>1759085976.8</v>
      </c>
      <c r="FI449">
        <v>0</v>
      </c>
      <c r="FJ449">
        <v>766.1152800000001</v>
      </c>
      <c r="FK449">
        <v>-1.16553845965839</v>
      </c>
      <c r="FL449">
        <v>-26.94615395114894</v>
      </c>
      <c r="FM449">
        <v>14711.836</v>
      </c>
      <c r="FN449">
        <v>15</v>
      </c>
      <c r="FO449">
        <v>0</v>
      </c>
      <c r="FP449" t="s">
        <v>439</v>
      </c>
      <c r="FQ449">
        <v>1746989605.5</v>
      </c>
      <c r="FR449">
        <v>1746989593.5</v>
      </c>
      <c r="FS449">
        <v>0</v>
      </c>
      <c r="FT449">
        <v>-0.274</v>
      </c>
      <c r="FU449">
        <v>-0.002</v>
      </c>
      <c r="FV449">
        <v>2.549</v>
      </c>
      <c r="FW449">
        <v>0.129</v>
      </c>
      <c r="FX449">
        <v>420</v>
      </c>
      <c r="FY449">
        <v>17</v>
      </c>
      <c r="FZ449">
        <v>0.02</v>
      </c>
      <c r="GA449">
        <v>0.04</v>
      </c>
      <c r="GB449">
        <v>-50.8992125</v>
      </c>
      <c r="GC449">
        <v>-2.676998499061719</v>
      </c>
      <c r="GD449">
        <v>0.2855387558524233</v>
      </c>
      <c r="GE449">
        <v>0</v>
      </c>
      <c r="GF449">
        <v>766.1828823529411</v>
      </c>
      <c r="GG449">
        <v>-1.569289529588774</v>
      </c>
      <c r="GH449">
        <v>0.2786996870664425</v>
      </c>
      <c r="GI449">
        <v>0</v>
      </c>
      <c r="GJ449">
        <v>3.677123</v>
      </c>
      <c r="GK449">
        <v>-0.08352495309568393</v>
      </c>
      <c r="GL449">
        <v>0.008224539561580348</v>
      </c>
      <c r="GM449">
        <v>1</v>
      </c>
      <c r="GN449">
        <v>1</v>
      </c>
      <c r="GO449">
        <v>3</v>
      </c>
      <c r="GP449" t="s">
        <v>455</v>
      </c>
      <c r="GQ449">
        <v>3.10175</v>
      </c>
      <c r="GR449">
        <v>2.72448</v>
      </c>
      <c r="GS449">
        <v>0.129605</v>
      </c>
      <c r="GT449">
        <v>0.135719</v>
      </c>
      <c r="GU449">
        <v>0.10229</v>
      </c>
      <c r="GV449">
        <v>0.09128509999999999</v>
      </c>
      <c r="GW449">
        <v>22754.2</v>
      </c>
      <c r="GX449">
        <v>20532.7</v>
      </c>
      <c r="GY449">
        <v>26705.1</v>
      </c>
      <c r="GZ449">
        <v>23977.7</v>
      </c>
      <c r="HA449">
        <v>38361.5</v>
      </c>
      <c r="HB449">
        <v>32219</v>
      </c>
      <c r="HC449">
        <v>46630.2</v>
      </c>
      <c r="HD449">
        <v>37938.2</v>
      </c>
      <c r="HE449">
        <v>1.87375</v>
      </c>
      <c r="HF449">
        <v>1.86937</v>
      </c>
      <c r="HG449">
        <v>0.138193</v>
      </c>
      <c r="HH449">
        <v>0</v>
      </c>
      <c r="HI449">
        <v>27.7601</v>
      </c>
      <c r="HJ449">
        <v>999.9</v>
      </c>
      <c r="HK449">
        <v>43.4</v>
      </c>
      <c r="HL449">
        <v>31.6</v>
      </c>
      <c r="HM449">
        <v>22.3215</v>
      </c>
      <c r="HN449">
        <v>61.1147</v>
      </c>
      <c r="HO449">
        <v>22.0833</v>
      </c>
      <c r="HP449">
        <v>1</v>
      </c>
      <c r="HQ449">
        <v>0.09447659999999999</v>
      </c>
      <c r="HR449">
        <v>-0.387198</v>
      </c>
      <c r="HS449">
        <v>20.2807</v>
      </c>
      <c r="HT449">
        <v>5.2134</v>
      </c>
      <c r="HU449">
        <v>11.9797</v>
      </c>
      <c r="HV449">
        <v>4.96375</v>
      </c>
      <c r="HW449">
        <v>3.27458</v>
      </c>
      <c r="HX449">
        <v>9999</v>
      </c>
      <c r="HY449">
        <v>9999</v>
      </c>
      <c r="HZ449">
        <v>9999</v>
      </c>
      <c r="IA449">
        <v>34.6</v>
      </c>
      <c r="IB449">
        <v>1.86397</v>
      </c>
      <c r="IC449">
        <v>1.86009</v>
      </c>
      <c r="ID449">
        <v>1.85841</v>
      </c>
      <c r="IE449">
        <v>1.85976</v>
      </c>
      <c r="IF449">
        <v>1.85989</v>
      </c>
      <c r="IG449">
        <v>1.85837</v>
      </c>
      <c r="IH449">
        <v>1.85745</v>
      </c>
      <c r="II449">
        <v>1.85242</v>
      </c>
      <c r="IJ449">
        <v>0</v>
      </c>
      <c r="IK449">
        <v>0</v>
      </c>
      <c r="IL449">
        <v>0</v>
      </c>
      <c r="IM449">
        <v>0</v>
      </c>
      <c r="IN449" t="s">
        <v>441</v>
      </c>
      <c r="IO449" t="s">
        <v>442</v>
      </c>
      <c r="IP449" t="s">
        <v>443</v>
      </c>
      <c r="IQ449" t="s">
        <v>443</v>
      </c>
      <c r="IR449" t="s">
        <v>443</v>
      </c>
      <c r="IS449" t="s">
        <v>443</v>
      </c>
      <c r="IT449">
        <v>0</v>
      </c>
      <c r="IU449">
        <v>100</v>
      </c>
      <c r="IV449">
        <v>100</v>
      </c>
      <c r="IW449">
        <v>-0.696</v>
      </c>
      <c r="IX449">
        <v>0.2956</v>
      </c>
      <c r="IY449">
        <v>-0.819046093373875</v>
      </c>
      <c r="IZ449">
        <v>-0.0008311593448893811</v>
      </c>
      <c r="JA449">
        <v>1.768286430498992E-06</v>
      </c>
      <c r="JB449">
        <v>-5.176383660599935E-10</v>
      </c>
      <c r="JC449">
        <v>0.01793090377665582</v>
      </c>
      <c r="JD449">
        <v>0.002652576625932546</v>
      </c>
      <c r="JE449">
        <v>0.0004569377311329863</v>
      </c>
      <c r="JF449">
        <v>1.003524486243527E-07</v>
      </c>
      <c r="JG449">
        <v>2</v>
      </c>
      <c r="JH449">
        <v>1975</v>
      </c>
      <c r="JI449">
        <v>1</v>
      </c>
      <c r="JJ449">
        <v>26</v>
      </c>
      <c r="JK449">
        <v>201606.3</v>
      </c>
      <c r="JL449">
        <v>201606.5</v>
      </c>
      <c r="JM449">
        <v>1.85913</v>
      </c>
      <c r="JN449">
        <v>2.61841</v>
      </c>
      <c r="JO449">
        <v>1.49658</v>
      </c>
      <c r="JP449">
        <v>2.34497</v>
      </c>
      <c r="JQ449">
        <v>1.54907</v>
      </c>
      <c r="JR449">
        <v>2.41455</v>
      </c>
      <c r="JS449">
        <v>36.0582</v>
      </c>
      <c r="JT449">
        <v>24.1751</v>
      </c>
      <c r="JU449">
        <v>18</v>
      </c>
      <c r="JV449">
        <v>482.62</v>
      </c>
      <c r="JW449">
        <v>494.771</v>
      </c>
      <c r="JX449">
        <v>27.8836</v>
      </c>
      <c r="JY449">
        <v>28.5298</v>
      </c>
      <c r="JZ449">
        <v>29.9999</v>
      </c>
      <c r="KA449">
        <v>28.7975</v>
      </c>
      <c r="KB449">
        <v>28.8073</v>
      </c>
      <c r="KC449">
        <v>37.3753</v>
      </c>
      <c r="KD449">
        <v>18.4766</v>
      </c>
      <c r="KE449">
        <v>74.5851</v>
      </c>
      <c r="KF449">
        <v>27.8525</v>
      </c>
      <c r="KG449">
        <v>788.345</v>
      </c>
      <c r="KH449">
        <v>18.5096</v>
      </c>
      <c r="KI449">
        <v>101.955</v>
      </c>
      <c r="KJ449">
        <v>91.4901</v>
      </c>
    </row>
    <row r="450" spans="1:296">
      <c r="A450">
        <v>432</v>
      </c>
      <c r="B450">
        <v>1759085989.5</v>
      </c>
      <c r="C450">
        <v>12906.40000009537</v>
      </c>
      <c r="D450" t="s">
        <v>1311</v>
      </c>
      <c r="E450" t="s">
        <v>1312</v>
      </c>
      <c r="F450">
        <v>5</v>
      </c>
      <c r="G450" t="s">
        <v>1218</v>
      </c>
      <c r="H450">
        <v>1759085981.714286</v>
      </c>
      <c r="I450">
        <f>(J450)/1000</f>
        <v>0</v>
      </c>
      <c r="J450">
        <f>IF(DO450, AM450, AG450)</f>
        <v>0</v>
      </c>
      <c r="K450">
        <f>IF(DO450, AH450, AF450)</f>
        <v>0</v>
      </c>
      <c r="L450">
        <f>DQ450 - IF(AT450&gt;1, K450*DK450*100.0/(AV450), 0)</f>
        <v>0</v>
      </c>
      <c r="M450">
        <f>((S450-I450/2)*L450-K450)/(S450+I450/2)</f>
        <v>0</v>
      </c>
      <c r="N450">
        <f>M450*(DX450+DY450)/1000.0</f>
        <v>0</v>
      </c>
      <c r="O450">
        <f>(DQ450 - IF(AT450&gt;1, K450*DK450*100.0/(AV450), 0))*(DX450+DY450)/1000.0</f>
        <v>0</v>
      </c>
      <c r="P450">
        <f>2.0/((1/R450-1/Q450)+SIGN(R450)*SQRT((1/R450-1/Q450)*(1/R450-1/Q450) + 4*DL450/((DL450+1)*(DL450+1))*(2*1/R450*1/Q450-1/Q450*1/Q450)))</f>
        <v>0</v>
      </c>
      <c r="Q450">
        <f>IF(LEFT(DM450,1)&lt;&gt;"0",IF(LEFT(DM450,1)="1",3.0,DN450),$D$5+$E$5*(EE450*DX450/($K$5*1000))+$F$5*(EE450*DX450/($K$5*1000))*MAX(MIN(DK450,$J$5),$I$5)*MAX(MIN(DK450,$J$5),$I$5)+$G$5*MAX(MIN(DK450,$J$5),$I$5)*(EE450*DX450/($K$5*1000))+$H$5*(EE450*DX450/($K$5*1000))*(EE450*DX450/($K$5*1000)))</f>
        <v>0</v>
      </c>
      <c r="R450">
        <f>I450*(1000-(1000*0.61365*exp(17.502*V450/(240.97+V450))/(DX450+DY450)+DS450)/2)/(1000*0.61365*exp(17.502*V450/(240.97+V450))/(DX450+DY450)-DS450)</f>
        <v>0</v>
      </c>
      <c r="S450">
        <f>1/((DL450+1)/(P450/1.6)+1/(Q450/1.37)) + DL450/((DL450+1)/(P450/1.6) + DL450/(Q450/1.37))</f>
        <v>0</v>
      </c>
      <c r="T450">
        <f>(DG450*DJ450)</f>
        <v>0</v>
      </c>
      <c r="U450">
        <f>(DZ450+(T450+2*0.95*5.67E-8*(((DZ450+$B$9)+273)^4-(DZ450+273)^4)-44100*I450)/(1.84*29.3*Q450+8*0.95*5.67E-8*(DZ450+273)^3))</f>
        <v>0</v>
      </c>
      <c r="V450">
        <f>($C$9*EA450+$D$9*EB450+$E$9*U450)</f>
        <v>0</v>
      </c>
      <c r="W450">
        <f>0.61365*exp(17.502*V450/(240.97+V450))</f>
        <v>0</v>
      </c>
      <c r="X450">
        <f>(Y450/Z450*100)</f>
        <v>0</v>
      </c>
      <c r="Y450">
        <f>DS450*(DX450+DY450)/1000</f>
        <v>0</v>
      </c>
      <c r="Z450">
        <f>0.61365*exp(17.502*DZ450/(240.97+DZ450))</f>
        <v>0</v>
      </c>
      <c r="AA450">
        <f>(W450-DS450*(DX450+DY450)/1000)</f>
        <v>0</v>
      </c>
      <c r="AB450">
        <f>(-I450*44100)</f>
        <v>0</v>
      </c>
      <c r="AC450">
        <f>2*29.3*Q450*0.92*(DZ450-V450)</f>
        <v>0</v>
      </c>
      <c r="AD450">
        <f>2*0.95*5.67E-8*(((DZ450+$B$9)+273)^4-(V450+273)^4)</f>
        <v>0</v>
      </c>
      <c r="AE450">
        <f>T450+AD450+AB450+AC450</f>
        <v>0</v>
      </c>
      <c r="AF450">
        <f>DW450*AT450*(DR450-DQ450*(1000-AT450*DT450)/(1000-AT450*DS450))/(100*DK450)</f>
        <v>0</v>
      </c>
      <c r="AG450">
        <f>1000*DW450*AT450*(DS450-DT450)/(100*DK450*(1000-AT450*DS450))</f>
        <v>0</v>
      </c>
      <c r="AH450">
        <f>(AI450 - AJ450 - DX450*1E3/(8.314*(DZ450+273.15)) * AL450/DW450 * AK450) * DW450/(100*DK450) * (1000 - DT450)/1000</f>
        <v>0</v>
      </c>
      <c r="AI450">
        <v>789.5820081903344</v>
      </c>
      <c r="AJ450">
        <v>748.8681696969694</v>
      </c>
      <c r="AK450">
        <v>3.425833451925639</v>
      </c>
      <c r="AL450">
        <v>65.08277901455868</v>
      </c>
      <c r="AM450">
        <f>(AO450 - AN450 + DX450*1E3/(8.314*(DZ450+273.15)) * AQ450/DW450 * AP450) * DW450/(100*DK450) * 1000/(1000 - AO450)</f>
        <v>0</v>
      </c>
      <c r="AN450">
        <v>18.50644472000001</v>
      </c>
      <c r="AO450">
        <v>22.15595151515151</v>
      </c>
      <c r="AP450">
        <v>-0.0001433692352093106</v>
      </c>
      <c r="AQ450">
        <v>105.27</v>
      </c>
      <c r="AR450">
        <v>0</v>
      </c>
      <c r="AS450">
        <v>0</v>
      </c>
      <c r="AT450">
        <f>IF(AR450*$H$15&gt;=AV450,1.0,(AV450/(AV450-AR450*$H$15)))</f>
        <v>0</v>
      </c>
      <c r="AU450">
        <f>(AT450-1)*100</f>
        <v>0</v>
      </c>
      <c r="AV450">
        <f>MAX(0,($B$15+$C$15*EE450)/(1+$D$15*EE450)*DX450/(DZ450+273)*$E$15)</f>
        <v>0</v>
      </c>
      <c r="AW450" t="s">
        <v>437</v>
      </c>
      <c r="AX450" t="s">
        <v>437</v>
      </c>
      <c r="AY450">
        <v>0</v>
      </c>
      <c r="AZ450">
        <v>0</v>
      </c>
      <c r="BA450">
        <f>1-AY450/AZ450</f>
        <v>0</v>
      </c>
      <c r="BB450">
        <v>0</v>
      </c>
      <c r="BC450" t="s">
        <v>437</v>
      </c>
      <c r="BD450" t="s">
        <v>437</v>
      </c>
      <c r="BE450">
        <v>0</v>
      </c>
      <c r="BF450">
        <v>0</v>
      </c>
      <c r="BG450">
        <f>1-BE450/BF450</f>
        <v>0</v>
      </c>
      <c r="BH450">
        <v>0.5</v>
      </c>
      <c r="BI450">
        <f>DH450</f>
        <v>0</v>
      </c>
      <c r="BJ450">
        <f>K450</f>
        <v>0</v>
      </c>
      <c r="BK450">
        <f>BG450*BH450*BI450</f>
        <v>0</v>
      </c>
      <c r="BL450">
        <f>(BJ450-BB450)/BI450</f>
        <v>0</v>
      </c>
      <c r="BM450">
        <f>(AZ450-BF450)/BF450</f>
        <v>0</v>
      </c>
      <c r="BN450">
        <f>AY450/(BA450+AY450/BF450)</f>
        <v>0</v>
      </c>
      <c r="BO450" t="s">
        <v>437</v>
      </c>
      <c r="BP450">
        <v>0</v>
      </c>
      <c r="BQ450">
        <f>IF(BP450&lt;&gt;0, BP450, BN450)</f>
        <v>0</v>
      </c>
      <c r="BR450">
        <f>1-BQ450/BF450</f>
        <v>0</v>
      </c>
      <c r="BS450">
        <f>(BF450-BE450)/(BF450-BQ450)</f>
        <v>0</v>
      </c>
      <c r="BT450">
        <f>(AZ450-BF450)/(AZ450-BQ450)</f>
        <v>0</v>
      </c>
      <c r="BU450">
        <f>(BF450-BE450)/(BF450-AY450)</f>
        <v>0</v>
      </c>
      <c r="BV450">
        <f>(AZ450-BF450)/(AZ450-AY450)</f>
        <v>0</v>
      </c>
      <c r="BW450">
        <f>(BS450*BQ450/BE450)</f>
        <v>0</v>
      </c>
      <c r="BX450">
        <f>(1-BW450)</f>
        <v>0</v>
      </c>
      <c r="DG450">
        <f>$B$13*EF450+$C$13*EG450+$F$13*ER450*(1-EU450)</f>
        <v>0</v>
      </c>
      <c r="DH450">
        <f>DG450*DI450</f>
        <v>0</v>
      </c>
      <c r="DI450">
        <f>($B$13*$D$11+$C$13*$D$11+$F$13*((FE450+EW450)/MAX(FE450+EW450+FF450, 0.1)*$I$11+FF450/MAX(FE450+EW450+FF450, 0.1)*$J$11))/($B$13+$C$13+$F$13)</f>
        <v>0</v>
      </c>
      <c r="DJ450">
        <f>($B$13*$K$11+$C$13*$K$11+$F$13*((FE450+EW450)/MAX(FE450+EW450+FF450, 0.1)*$P$11+FF450/MAX(FE450+EW450+FF450, 0.1)*$Q$11))/($B$13+$C$13+$F$13)</f>
        <v>0</v>
      </c>
      <c r="DK450">
        <v>4.16</v>
      </c>
      <c r="DL450">
        <v>0.5</v>
      </c>
      <c r="DM450" t="s">
        <v>438</v>
      </c>
      <c r="DN450">
        <v>2</v>
      </c>
      <c r="DO450" t="b">
        <v>1</v>
      </c>
      <c r="DP450">
        <v>1759085981.714286</v>
      </c>
      <c r="DQ450">
        <v>707.8590714285714</v>
      </c>
      <c r="DR450">
        <v>759.0135</v>
      </c>
      <c r="DS450">
        <v>22.17382857142857</v>
      </c>
      <c r="DT450">
        <v>18.50867857142857</v>
      </c>
      <c r="DU450">
        <v>708.5632142857143</v>
      </c>
      <c r="DV450">
        <v>21.87809642857143</v>
      </c>
      <c r="DW450">
        <v>500.0126428571429</v>
      </c>
      <c r="DX450">
        <v>90.76454642857142</v>
      </c>
      <c r="DY450">
        <v>0.06635093214285713</v>
      </c>
      <c r="DZ450">
        <v>29.01609642857143</v>
      </c>
      <c r="EA450">
        <v>30.00945357142857</v>
      </c>
      <c r="EB450">
        <v>999.9000000000002</v>
      </c>
      <c r="EC450">
        <v>0</v>
      </c>
      <c r="ED450">
        <v>0</v>
      </c>
      <c r="EE450">
        <v>9996.585714285715</v>
      </c>
      <c r="EF450">
        <v>0</v>
      </c>
      <c r="EG450">
        <v>11.6571</v>
      </c>
      <c r="EH450">
        <v>-51.15446071428571</v>
      </c>
      <c r="EI450">
        <v>723.9106785714284</v>
      </c>
      <c r="EJ450">
        <v>773.326642857143</v>
      </c>
      <c r="EK450">
        <v>3.665146428571429</v>
      </c>
      <c r="EL450">
        <v>759.0135</v>
      </c>
      <c r="EM450">
        <v>18.50867857142857</v>
      </c>
      <c r="EN450">
        <v>2.012596785714286</v>
      </c>
      <c r="EO450">
        <v>1.679932857142857</v>
      </c>
      <c r="EP450">
        <v>17.54378571428571</v>
      </c>
      <c r="EQ450">
        <v>14.71222857142857</v>
      </c>
      <c r="ER450">
        <v>1999.99</v>
      </c>
      <c r="ES450">
        <v>0.9799973571428569</v>
      </c>
      <c r="ET450">
        <v>0.02000255357142857</v>
      </c>
      <c r="EU450">
        <v>0</v>
      </c>
      <c r="EV450">
        <v>766.0735000000002</v>
      </c>
      <c r="EW450">
        <v>5.00078</v>
      </c>
      <c r="EX450">
        <v>14710.05</v>
      </c>
      <c r="EY450">
        <v>16379.52857142857</v>
      </c>
      <c r="EZ450">
        <v>38.84117857142856</v>
      </c>
      <c r="FA450">
        <v>39.54882142857142</v>
      </c>
      <c r="FB450">
        <v>38.83907142857142</v>
      </c>
      <c r="FC450">
        <v>39.36589285714285</v>
      </c>
      <c r="FD450">
        <v>39.8747857142857</v>
      </c>
      <c r="FE450">
        <v>1955.08</v>
      </c>
      <c r="FF450">
        <v>39.90107142857143</v>
      </c>
      <c r="FG450">
        <v>0</v>
      </c>
      <c r="FH450">
        <v>1759085981.6</v>
      </c>
      <c r="FI450">
        <v>0</v>
      </c>
      <c r="FJ450">
        <v>766.0826800000001</v>
      </c>
      <c r="FK450">
        <v>-0.2231538353392651</v>
      </c>
      <c r="FL450">
        <v>-21.86923082445415</v>
      </c>
      <c r="FM450">
        <v>14709.956</v>
      </c>
      <c r="FN450">
        <v>15</v>
      </c>
      <c r="FO450">
        <v>0</v>
      </c>
      <c r="FP450" t="s">
        <v>439</v>
      </c>
      <c r="FQ450">
        <v>1746989605.5</v>
      </c>
      <c r="FR450">
        <v>1746989593.5</v>
      </c>
      <c r="FS450">
        <v>0</v>
      </c>
      <c r="FT450">
        <v>-0.274</v>
      </c>
      <c r="FU450">
        <v>-0.002</v>
      </c>
      <c r="FV450">
        <v>2.549</v>
      </c>
      <c r="FW450">
        <v>0.129</v>
      </c>
      <c r="FX450">
        <v>420</v>
      </c>
      <c r="FY450">
        <v>17</v>
      </c>
      <c r="FZ450">
        <v>0.02</v>
      </c>
      <c r="GA450">
        <v>0.04</v>
      </c>
      <c r="GB450">
        <v>-51.057465</v>
      </c>
      <c r="GC450">
        <v>-2.333034146341315</v>
      </c>
      <c r="GD450">
        <v>0.2634622909924679</v>
      </c>
      <c r="GE450">
        <v>0</v>
      </c>
      <c r="GF450">
        <v>766.1322647058823</v>
      </c>
      <c r="GG450">
        <v>-0.5440336080708403</v>
      </c>
      <c r="GH450">
        <v>0.2644348367215907</v>
      </c>
      <c r="GI450">
        <v>1</v>
      </c>
      <c r="GJ450">
        <v>3.6706435</v>
      </c>
      <c r="GK450">
        <v>-0.09611932457786511</v>
      </c>
      <c r="GL450">
        <v>0.009499539607265165</v>
      </c>
      <c r="GM450">
        <v>1</v>
      </c>
      <c r="GN450">
        <v>2</v>
      </c>
      <c r="GO450">
        <v>3</v>
      </c>
      <c r="GP450" t="s">
        <v>446</v>
      </c>
      <c r="GQ450">
        <v>3.10165</v>
      </c>
      <c r="GR450">
        <v>2.72444</v>
      </c>
      <c r="GS450">
        <v>0.13165</v>
      </c>
      <c r="GT450">
        <v>0.137668</v>
      </c>
      <c r="GU450">
        <v>0.102255</v>
      </c>
      <c r="GV450">
        <v>0.0912796</v>
      </c>
      <c r="GW450">
        <v>22701.1</v>
      </c>
      <c r="GX450">
        <v>20486.5</v>
      </c>
      <c r="GY450">
        <v>26705.5</v>
      </c>
      <c r="GZ450">
        <v>23977.8</v>
      </c>
      <c r="HA450">
        <v>38363.8</v>
      </c>
      <c r="HB450">
        <v>32219.6</v>
      </c>
      <c r="HC450">
        <v>46630.8</v>
      </c>
      <c r="HD450">
        <v>37938.4</v>
      </c>
      <c r="HE450">
        <v>1.87345</v>
      </c>
      <c r="HF450">
        <v>1.8696</v>
      </c>
      <c r="HG450">
        <v>0.138022</v>
      </c>
      <c r="HH450">
        <v>0</v>
      </c>
      <c r="HI450">
        <v>27.7601</v>
      </c>
      <c r="HJ450">
        <v>999.9</v>
      </c>
      <c r="HK450">
        <v>43.4</v>
      </c>
      <c r="HL450">
        <v>31.6</v>
      </c>
      <c r="HM450">
        <v>22.3212</v>
      </c>
      <c r="HN450">
        <v>60.9447</v>
      </c>
      <c r="HO450">
        <v>22.0913</v>
      </c>
      <c r="HP450">
        <v>1</v>
      </c>
      <c r="HQ450">
        <v>0.094065</v>
      </c>
      <c r="HR450">
        <v>-0.310376</v>
      </c>
      <c r="HS450">
        <v>20.2807</v>
      </c>
      <c r="HT450">
        <v>5.2125</v>
      </c>
      <c r="HU450">
        <v>11.9796</v>
      </c>
      <c r="HV450">
        <v>4.96355</v>
      </c>
      <c r="HW450">
        <v>3.2744</v>
      </c>
      <c r="HX450">
        <v>9999</v>
      </c>
      <c r="HY450">
        <v>9999</v>
      </c>
      <c r="HZ450">
        <v>9999</v>
      </c>
      <c r="IA450">
        <v>34.6</v>
      </c>
      <c r="IB450">
        <v>1.86398</v>
      </c>
      <c r="IC450">
        <v>1.86009</v>
      </c>
      <c r="ID450">
        <v>1.85838</v>
      </c>
      <c r="IE450">
        <v>1.85976</v>
      </c>
      <c r="IF450">
        <v>1.85989</v>
      </c>
      <c r="IG450">
        <v>1.85837</v>
      </c>
      <c r="IH450">
        <v>1.85745</v>
      </c>
      <c r="II450">
        <v>1.85242</v>
      </c>
      <c r="IJ450">
        <v>0</v>
      </c>
      <c r="IK450">
        <v>0</v>
      </c>
      <c r="IL450">
        <v>0</v>
      </c>
      <c r="IM450">
        <v>0</v>
      </c>
      <c r="IN450" t="s">
        <v>441</v>
      </c>
      <c r="IO450" t="s">
        <v>442</v>
      </c>
      <c r="IP450" t="s">
        <v>443</v>
      </c>
      <c r="IQ450" t="s">
        <v>443</v>
      </c>
      <c r="IR450" t="s">
        <v>443</v>
      </c>
      <c r="IS450" t="s">
        <v>443</v>
      </c>
      <c r="IT450">
        <v>0</v>
      </c>
      <c r="IU450">
        <v>100</v>
      </c>
      <c r="IV450">
        <v>100</v>
      </c>
      <c r="IW450">
        <v>-0.68</v>
      </c>
      <c r="IX450">
        <v>0.2953</v>
      </c>
      <c r="IY450">
        <v>-0.819046093373875</v>
      </c>
      <c r="IZ450">
        <v>-0.0008311593448893811</v>
      </c>
      <c r="JA450">
        <v>1.768286430498992E-06</v>
      </c>
      <c r="JB450">
        <v>-5.176383660599935E-10</v>
      </c>
      <c r="JC450">
        <v>0.01793090377665582</v>
      </c>
      <c r="JD450">
        <v>0.002652576625932546</v>
      </c>
      <c r="JE450">
        <v>0.0004569377311329863</v>
      </c>
      <c r="JF450">
        <v>1.003524486243527E-07</v>
      </c>
      <c r="JG450">
        <v>2</v>
      </c>
      <c r="JH450">
        <v>1975</v>
      </c>
      <c r="JI450">
        <v>1</v>
      </c>
      <c r="JJ450">
        <v>26</v>
      </c>
      <c r="JK450">
        <v>201606.4</v>
      </c>
      <c r="JL450">
        <v>201606.6</v>
      </c>
      <c r="JM450">
        <v>1.89331</v>
      </c>
      <c r="JN450">
        <v>2.63062</v>
      </c>
      <c r="JO450">
        <v>1.49658</v>
      </c>
      <c r="JP450">
        <v>2.34497</v>
      </c>
      <c r="JQ450">
        <v>1.54907</v>
      </c>
      <c r="JR450">
        <v>2.3877</v>
      </c>
      <c r="JS450">
        <v>36.0582</v>
      </c>
      <c r="JT450">
        <v>24.1663</v>
      </c>
      <c r="JU450">
        <v>18</v>
      </c>
      <c r="JV450">
        <v>482.427</v>
      </c>
      <c r="JW450">
        <v>494.899</v>
      </c>
      <c r="JX450">
        <v>27.8666</v>
      </c>
      <c r="JY450">
        <v>28.528</v>
      </c>
      <c r="JZ450">
        <v>29.9997</v>
      </c>
      <c r="KA450">
        <v>28.795</v>
      </c>
      <c r="KB450">
        <v>28.8048</v>
      </c>
      <c r="KC450">
        <v>38.0741</v>
      </c>
      <c r="KD450">
        <v>18.4766</v>
      </c>
      <c r="KE450">
        <v>74.5851</v>
      </c>
      <c r="KF450">
        <v>27.8395</v>
      </c>
      <c r="KG450">
        <v>808.4</v>
      </c>
      <c r="KH450">
        <v>18.529</v>
      </c>
      <c r="KI450">
        <v>101.957</v>
      </c>
      <c r="KJ450">
        <v>91.4905</v>
      </c>
    </row>
    <row r="451" spans="1:296">
      <c r="A451">
        <v>433</v>
      </c>
      <c r="B451">
        <v>1759085994.5</v>
      </c>
      <c r="C451">
        <v>12911.40000009537</v>
      </c>
      <c r="D451" t="s">
        <v>1313</v>
      </c>
      <c r="E451" t="s">
        <v>1314</v>
      </c>
      <c r="F451">
        <v>5</v>
      </c>
      <c r="G451" t="s">
        <v>1218</v>
      </c>
      <c r="H451">
        <v>1759085987</v>
      </c>
      <c r="I451">
        <f>(J451)/1000</f>
        <v>0</v>
      </c>
      <c r="J451">
        <f>IF(DO451, AM451, AG451)</f>
        <v>0</v>
      </c>
      <c r="K451">
        <f>IF(DO451, AH451, AF451)</f>
        <v>0</v>
      </c>
      <c r="L451">
        <f>DQ451 - IF(AT451&gt;1, K451*DK451*100.0/(AV451), 0)</f>
        <v>0</v>
      </c>
      <c r="M451">
        <f>((S451-I451/2)*L451-K451)/(S451+I451/2)</f>
        <v>0</v>
      </c>
      <c r="N451">
        <f>M451*(DX451+DY451)/1000.0</f>
        <v>0</v>
      </c>
      <c r="O451">
        <f>(DQ451 - IF(AT451&gt;1, K451*DK451*100.0/(AV451), 0))*(DX451+DY451)/1000.0</f>
        <v>0</v>
      </c>
      <c r="P451">
        <f>2.0/((1/R451-1/Q451)+SIGN(R451)*SQRT((1/R451-1/Q451)*(1/R451-1/Q451) + 4*DL451/((DL451+1)*(DL451+1))*(2*1/R451*1/Q451-1/Q451*1/Q451)))</f>
        <v>0</v>
      </c>
      <c r="Q451">
        <f>IF(LEFT(DM451,1)&lt;&gt;"0",IF(LEFT(DM451,1)="1",3.0,DN451),$D$5+$E$5*(EE451*DX451/($K$5*1000))+$F$5*(EE451*DX451/($K$5*1000))*MAX(MIN(DK451,$J$5),$I$5)*MAX(MIN(DK451,$J$5),$I$5)+$G$5*MAX(MIN(DK451,$J$5),$I$5)*(EE451*DX451/($K$5*1000))+$H$5*(EE451*DX451/($K$5*1000))*(EE451*DX451/($K$5*1000)))</f>
        <v>0</v>
      </c>
      <c r="R451">
        <f>I451*(1000-(1000*0.61365*exp(17.502*V451/(240.97+V451))/(DX451+DY451)+DS451)/2)/(1000*0.61365*exp(17.502*V451/(240.97+V451))/(DX451+DY451)-DS451)</f>
        <v>0</v>
      </c>
      <c r="S451">
        <f>1/((DL451+1)/(P451/1.6)+1/(Q451/1.37)) + DL451/((DL451+1)/(P451/1.6) + DL451/(Q451/1.37))</f>
        <v>0</v>
      </c>
      <c r="T451">
        <f>(DG451*DJ451)</f>
        <v>0</v>
      </c>
      <c r="U451">
        <f>(DZ451+(T451+2*0.95*5.67E-8*(((DZ451+$B$9)+273)^4-(DZ451+273)^4)-44100*I451)/(1.84*29.3*Q451+8*0.95*5.67E-8*(DZ451+273)^3))</f>
        <v>0</v>
      </c>
      <c r="V451">
        <f>($C$9*EA451+$D$9*EB451+$E$9*U451)</f>
        <v>0</v>
      </c>
      <c r="W451">
        <f>0.61365*exp(17.502*V451/(240.97+V451))</f>
        <v>0</v>
      </c>
      <c r="X451">
        <f>(Y451/Z451*100)</f>
        <v>0</v>
      </c>
      <c r="Y451">
        <f>DS451*(DX451+DY451)/1000</f>
        <v>0</v>
      </c>
      <c r="Z451">
        <f>0.61365*exp(17.502*DZ451/(240.97+DZ451))</f>
        <v>0</v>
      </c>
      <c r="AA451">
        <f>(W451-DS451*(DX451+DY451)/1000)</f>
        <v>0</v>
      </c>
      <c r="AB451">
        <f>(-I451*44100)</f>
        <v>0</v>
      </c>
      <c r="AC451">
        <f>2*29.3*Q451*0.92*(DZ451-V451)</f>
        <v>0</v>
      </c>
      <c r="AD451">
        <f>2*0.95*5.67E-8*(((DZ451+$B$9)+273)^4-(V451+273)^4)</f>
        <v>0</v>
      </c>
      <c r="AE451">
        <f>T451+AD451+AB451+AC451</f>
        <v>0</v>
      </c>
      <c r="AF451">
        <f>DW451*AT451*(DR451-DQ451*(1000-AT451*DT451)/(1000-AT451*DS451))/(100*DK451)</f>
        <v>0</v>
      </c>
      <c r="AG451">
        <f>1000*DW451*AT451*(DS451-DT451)/(100*DK451*(1000-AT451*DS451))</f>
        <v>0</v>
      </c>
      <c r="AH451">
        <f>(AI451 - AJ451 - DX451*1E3/(8.314*(DZ451+273.15)) * AL451/DW451 * AK451) * DW451/(100*DK451) * (1000 - DT451)/1000</f>
        <v>0</v>
      </c>
      <c r="AI451">
        <v>806.7040155658633</v>
      </c>
      <c r="AJ451">
        <v>765.9529818181813</v>
      </c>
      <c r="AK451">
        <v>3.414519328584759</v>
      </c>
      <c r="AL451">
        <v>65.08277901455868</v>
      </c>
      <c r="AM451">
        <f>(AO451 - AN451 + DX451*1E3/(8.314*(DZ451+273.15)) * AQ451/DW451 * AP451) * DW451/(100*DK451) * 1000/(1000 - AO451)</f>
        <v>0</v>
      </c>
      <c r="AN451">
        <v>18.50422242666668</v>
      </c>
      <c r="AO451">
        <v>22.14207999999999</v>
      </c>
      <c r="AP451">
        <v>-0.0001488717086836825</v>
      </c>
      <c r="AQ451">
        <v>105.27</v>
      </c>
      <c r="AR451">
        <v>0</v>
      </c>
      <c r="AS451">
        <v>0</v>
      </c>
      <c r="AT451">
        <f>IF(AR451*$H$15&gt;=AV451,1.0,(AV451/(AV451-AR451*$H$15)))</f>
        <v>0</v>
      </c>
      <c r="AU451">
        <f>(AT451-1)*100</f>
        <v>0</v>
      </c>
      <c r="AV451">
        <f>MAX(0,($B$15+$C$15*EE451)/(1+$D$15*EE451)*DX451/(DZ451+273)*$E$15)</f>
        <v>0</v>
      </c>
      <c r="AW451" t="s">
        <v>437</v>
      </c>
      <c r="AX451" t="s">
        <v>437</v>
      </c>
      <c r="AY451">
        <v>0</v>
      </c>
      <c r="AZ451">
        <v>0</v>
      </c>
      <c r="BA451">
        <f>1-AY451/AZ451</f>
        <v>0</v>
      </c>
      <c r="BB451">
        <v>0</v>
      </c>
      <c r="BC451" t="s">
        <v>437</v>
      </c>
      <c r="BD451" t="s">
        <v>437</v>
      </c>
      <c r="BE451">
        <v>0</v>
      </c>
      <c r="BF451">
        <v>0</v>
      </c>
      <c r="BG451">
        <f>1-BE451/BF451</f>
        <v>0</v>
      </c>
      <c r="BH451">
        <v>0.5</v>
      </c>
      <c r="BI451">
        <f>DH451</f>
        <v>0</v>
      </c>
      <c r="BJ451">
        <f>K451</f>
        <v>0</v>
      </c>
      <c r="BK451">
        <f>BG451*BH451*BI451</f>
        <v>0</v>
      </c>
      <c r="BL451">
        <f>(BJ451-BB451)/BI451</f>
        <v>0</v>
      </c>
      <c r="BM451">
        <f>(AZ451-BF451)/BF451</f>
        <v>0</v>
      </c>
      <c r="BN451">
        <f>AY451/(BA451+AY451/BF451)</f>
        <v>0</v>
      </c>
      <c r="BO451" t="s">
        <v>437</v>
      </c>
      <c r="BP451">
        <v>0</v>
      </c>
      <c r="BQ451">
        <f>IF(BP451&lt;&gt;0, BP451, BN451)</f>
        <v>0</v>
      </c>
      <c r="BR451">
        <f>1-BQ451/BF451</f>
        <v>0</v>
      </c>
      <c r="BS451">
        <f>(BF451-BE451)/(BF451-BQ451)</f>
        <v>0</v>
      </c>
      <c r="BT451">
        <f>(AZ451-BF451)/(AZ451-BQ451)</f>
        <v>0</v>
      </c>
      <c r="BU451">
        <f>(BF451-BE451)/(BF451-AY451)</f>
        <v>0</v>
      </c>
      <c r="BV451">
        <f>(AZ451-BF451)/(AZ451-AY451)</f>
        <v>0</v>
      </c>
      <c r="BW451">
        <f>(BS451*BQ451/BE451)</f>
        <v>0</v>
      </c>
      <c r="BX451">
        <f>(1-BW451)</f>
        <v>0</v>
      </c>
      <c r="DG451">
        <f>$B$13*EF451+$C$13*EG451+$F$13*ER451*(1-EU451)</f>
        <v>0</v>
      </c>
      <c r="DH451">
        <f>DG451*DI451</f>
        <v>0</v>
      </c>
      <c r="DI451">
        <f>($B$13*$D$11+$C$13*$D$11+$F$13*((FE451+EW451)/MAX(FE451+EW451+FF451, 0.1)*$I$11+FF451/MAX(FE451+EW451+FF451, 0.1)*$J$11))/($B$13+$C$13+$F$13)</f>
        <v>0</v>
      </c>
      <c r="DJ451">
        <f>($B$13*$K$11+$C$13*$K$11+$F$13*((FE451+EW451)/MAX(FE451+EW451+FF451, 0.1)*$P$11+FF451/MAX(FE451+EW451+FF451, 0.1)*$Q$11))/($B$13+$C$13+$F$13)</f>
        <v>0</v>
      </c>
      <c r="DK451">
        <v>4.16</v>
      </c>
      <c r="DL451">
        <v>0.5</v>
      </c>
      <c r="DM451" t="s">
        <v>438</v>
      </c>
      <c r="DN451">
        <v>2</v>
      </c>
      <c r="DO451" t="b">
        <v>1</v>
      </c>
      <c r="DP451">
        <v>1759085987</v>
      </c>
      <c r="DQ451">
        <v>725.5383333333334</v>
      </c>
      <c r="DR451">
        <v>776.8940000000001</v>
      </c>
      <c r="DS451">
        <v>22.16116296296297</v>
      </c>
      <c r="DT451">
        <v>18.5064962962963</v>
      </c>
      <c r="DU451">
        <v>726.2265185185184</v>
      </c>
      <c r="DV451">
        <v>21.86571111111111</v>
      </c>
      <c r="DW451">
        <v>499.9762222222221</v>
      </c>
      <c r="DX451">
        <v>90.76541111111109</v>
      </c>
      <c r="DY451">
        <v>0.06647804444444445</v>
      </c>
      <c r="DZ451">
        <v>29.01756666666666</v>
      </c>
      <c r="EA451">
        <v>30.01503703703704</v>
      </c>
      <c r="EB451">
        <v>999.9000000000001</v>
      </c>
      <c r="EC451">
        <v>0</v>
      </c>
      <c r="ED451">
        <v>0</v>
      </c>
      <c r="EE451">
        <v>9989.559259259258</v>
      </c>
      <c r="EF451">
        <v>0</v>
      </c>
      <c r="EG451">
        <v>11.76194074074074</v>
      </c>
      <c r="EH451">
        <v>-51.35567037037036</v>
      </c>
      <c r="EI451">
        <v>741.9813333333333</v>
      </c>
      <c r="EJ451">
        <v>791.5427037037036</v>
      </c>
      <c r="EK451">
        <v>3.654668148148148</v>
      </c>
      <c r="EL451">
        <v>776.8940000000001</v>
      </c>
      <c r="EM451">
        <v>18.5064962962963</v>
      </c>
      <c r="EN451">
        <v>2.011467037037037</v>
      </c>
      <c r="EO451">
        <v>1.67975</v>
      </c>
      <c r="EP451">
        <v>17.53488518518519</v>
      </c>
      <c r="EQ451">
        <v>14.71054444444444</v>
      </c>
      <c r="ER451">
        <v>1999.973703703704</v>
      </c>
      <c r="ES451">
        <v>0.9799972222222221</v>
      </c>
      <c r="ET451">
        <v>0.02000268888888889</v>
      </c>
      <c r="EU451">
        <v>0</v>
      </c>
      <c r="EV451">
        <v>765.9927037037036</v>
      </c>
      <c r="EW451">
        <v>5.00078</v>
      </c>
      <c r="EX451">
        <v>14708.30740740741</v>
      </c>
      <c r="EY451">
        <v>16379.39629629629</v>
      </c>
      <c r="EZ451">
        <v>38.8261111111111</v>
      </c>
      <c r="FA451">
        <v>39.53674074074074</v>
      </c>
      <c r="FB451">
        <v>38.84244444444445</v>
      </c>
      <c r="FC451">
        <v>39.33314814814815</v>
      </c>
      <c r="FD451">
        <v>39.86788888888889</v>
      </c>
      <c r="FE451">
        <v>1955.063703703704</v>
      </c>
      <c r="FF451">
        <v>39.90111111111111</v>
      </c>
      <c r="FG451">
        <v>0</v>
      </c>
      <c r="FH451">
        <v>1759085987</v>
      </c>
      <c r="FI451">
        <v>0</v>
      </c>
      <c r="FJ451">
        <v>765.9837692307693</v>
      </c>
      <c r="FK451">
        <v>-0.9937777717173822</v>
      </c>
      <c r="FL451">
        <v>-13.07350428196384</v>
      </c>
      <c r="FM451">
        <v>14708.37692307692</v>
      </c>
      <c r="FN451">
        <v>15</v>
      </c>
      <c r="FO451">
        <v>0</v>
      </c>
      <c r="FP451" t="s">
        <v>439</v>
      </c>
      <c r="FQ451">
        <v>1746989605.5</v>
      </c>
      <c r="FR451">
        <v>1746989593.5</v>
      </c>
      <c r="FS451">
        <v>0</v>
      </c>
      <c r="FT451">
        <v>-0.274</v>
      </c>
      <c r="FU451">
        <v>-0.002</v>
      </c>
      <c r="FV451">
        <v>2.549</v>
      </c>
      <c r="FW451">
        <v>0.129</v>
      </c>
      <c r="FX451">
        <v>420</v>
      </c>
      <c r="FY451">
        <v>17</v>
      </c>
      <c r="FZ451">
        <v>0.02</v>
      </c>
      <c r="GA451">
        <v>0.04</v>
      </c>
      <c r="GB451">
        <v>-51.22572</v>
      </c>
      <c r="GC451">
        <v>-2.010276923076761</v>
      </c>
      <c r="GD451">
        <v>0.2455754672193455</v>
      </c>
      <c r="GE451">
        <v>0</v>
      </c>
      <c r="GF451">
        <v>766.0280294117647</v>
      </c>
      <c r="GG451">
        <v>-0.740702821587841</v>
      </c>
      <c r="GH451">
        <v>0.2816994106463123</v>
      </c>
      <c r="GI451">
        <v>1</v>
      </c>
      <c r="GJ451">
        <v>3.6598625</v>
      </c>
      <c r="GK451">
        <v>-0.1208965103189597</v>
      </c>
      <c r="GL451">
        <v>0.01182373159159156</v>
      </c>
      <c r="GM451">
        <v>0</v>
      </c>
      <c r="GN451">
        <v>1</v>
      </c>
      <c r="GO451">
        <v>3</v>
      </c>
      <c r="GP451" t="s">
        <v>455</v>
      </c>
      <c r="GQ451">
        <v>3.1015</v>
      </c>
      <c r="GR451">
        <v>2.72481</v>
      </c>
      <c r="GS451">
        <v>0.133662</v>
      </c>
      <c r="GT451">
        <v>0.139656</v>
      </c>
      <c r="GU451">
        <v>0.102205</v>
      </c>
      <c r="GV451">
        <v>0.0912709</v>
      </c>
      <c r="GW451">
        <v>22648.4</v>
      </c>
      <c r="GX451">
        <v>20439.4</v>
      </c>
      <c r="GY451">
        <v>26705.4</v>
      </c>
      <c r="GZ451">
        <v>23978</v>
      </c>
      <c r="HA451">
        <v>38366.1</v>
      </c>
      <c r="HB451">
        <v>32220.3</v>
      </c>
      <c r="HC451">
        <v>46630.7</v>
      </c>
      <c r="HD451">
        <v>37938.6</v>
      </c>
      <c r="HE451">
        <v>1.8738</v>
      </c>
      <c r="HF451">
        <v>1.86945</v>
      </c>
      <c r="HG451">
        <v>0.139326</v>
      </c>
      <c r="HH451">
        <v>0</v>
      </c>
      <c r="HI451">
        <v>27.7609</v>
      </c>
      <c r="HJ451">
        <v>999.9</v>
      </c>
      <c r="HK451">
        <v>43.4</v>
      </c>
      <c r="HL451">
        <v>31.6</v>
      </c>
      <c r="HM451">
        <v>22.3199</v>
      </c>
      <c r="HN451">
        <v>61.2847</v>
      </c>
      <c r="HO451">
        <v>22.3918</v>
      </c>
      <c r="HP451">
        <v>1</v>
      </c>
      <c r="HQ451">
        <v>0.0939151</v>
      </c>
      <c r="HR451">
        <v>-0.275893</v>
      </c>
      <c r="HS451">
        <v>20.281</v>
      </c>
      <c r="HT451">
        <v>5.2131</v>
      </c>
      <c r="HU451">
        <v>11.98</v>
      </c>
      <c r="HV451">
        <v>4.9638</v>
      </c>
      <c r="HW451">
        <v>3.27448</v>
      </c>
      <c r="HX451">
        <v>9999</v>
      </c>
      <c r="HY451">
        <v>9999</v>
      </c>
      <c r="HZ451">
        <v>9999</v>
      </c>
      <c r="IA451">
        <v>34.6</v>
      </c>
      <c r="IB451">
        <v>1.86397</v>
      </c>
      <c r="IC451">
        <v>1.86009</v>
      </c>
      <c r="ID451">
        <v>1.85838</v>
      </c>
      <c r="IE451">
        <v>1.85975</v>
      </c>
      <c r="IF451">
        <v>1.85989</v>
      </c>
      <c r="IG451">
        <v>1.85837</v>
      </c>
      <c r="IH451">
        <v>1.85745</v>
      </c>
      <c r="II451">
        <v>1.85242</v>
      </c>
      <c r="IJ451">
        <v>0</v>
      </c>
      <c r="IK451">
        <v>0</v>
      </c>
      <c r="IL451">
        <v>0</v>
      </c>
      <c r="IM451">
        <v>0</v>
      </c>
      <c r="IN451" t="s">
        <v>441</v>
      </c>
      <c r="IO451" t="s">
        <v>442</v>
      </c>
      <c r="IP451" t="s">
        <v>443</v>
      </c>
      <c r="IQ451" t="s">
        <v>443</v>
      </c>
      <c r="IR451" t="s">
        <v>443</v>
      </c>
      <c r="IS451" t="s">
        <v>443</v>
      </c>
      <c r="IT451">
        <v>0</v>
      </c>
      <c r="IU451">
        <v>100</v>
      </c>
      <c r="IV451">
        <v>100</v>
      </c>
      <c r="IW451">
        <v>-0.664</v>
      </c>
      <c r="IX451">
        <v>0.295</v>
      </c>
      <c r="IY451">
        <v>-0.819046093373875</v>
      </c>
      <c r="IZ451">
        <v>-0.0008311593448893811</v>
      </c>
      <c r="JA451">
        <v>1.768286430498992E-06</v>
      </c>
      <c r="JB451">
        <v>-5.176383660599935E-10</v>
      </c>
      <c r="JC451">
        <v>0.01793090377665582</v>
      </c>
      <c r="JD451">
        <v>0.002652576625932546</v>
      </c>
      <c r="JE451">
        <v>0.0004569377311329863</v>
      </c>
      <c r="JF451">
        <v>1.003524486243527E-07</v>
      </c>
      <c r="JG451">
        <v>2</v>
      </c>
      <c r="JH451">
        <v>1975</v>
      </c>
      <c r="JI451">
        <v>1</v>
      </c>
      <c r="JJ451">
        <v>26</v>
      </c>
      <c r="JK451">
        <v>201606.5</v>
      </c>
      <c r="JL451">
        <v>201606.7</v>
      </c>
      <c r="JM451">
        <v>1.92505</v>
      </c>
      <c r="JN451">
        <v>2.62207</v>
      </c>
      <c r="JO451">
        <v>1.49658</v>
      </c>
      <c r="JP451">
        <v>2.34497</v>
      </c>
      <c r="JQ451">
        <v>1.54907</v>
      </c>
      <c r="JR451">
        <v>2.46338</v>
      </c>
      <c r="JS451">
        <v>36.0582</v>
      </c>
      <c r="JT451">
        <v>24.1751</v>
      </c>
      <c r="JU451">
        <v>18</v>
      </c>
      <c r="JV451">
        <v>482.616</v>
      </c>
      <c r="JW451">
        <v>494.779</v>
      </c>
      <c r="JX451">
        <v>27.8454</v>
      </c>
      <c r="JY451">
        <v>28.5261</v>
      </c>
      <c r="JZ451">
        <v>29.9999</v>
      </c>
      <c r="KA451">
        <v>28.7931</v>
      </c>
      <c r="KB451">
        <v>28.8024</v>
      </c>
      <c r="KC451">
        <v>38.6852</v>
      </c>
      <c r="KD451">
        <v>18.4766</v>
      </c>
      <c r="KE451">
        <v>74.5851</v>
      </c>
      <c r="KF451">
        <v>27.8247</v>
      </c>
      <c r="KG451">
        <v>821.775</v>
      </c>
      <c r="KH451">
        <v>18.556</v>
      </c>
      <c r="KI451">
        <v>101.956</v>
      </c>
      <c r="KJ451">
        <v>91.491</v>
      </c>
    </row>
    <row r="452" spans="1:296">
      <c r="A452">
        <v>434</v>
      </c>
      <c r="B452">
        <v>1759085999.5</v>
      </c>
      <c r="C452">
        <v>12916.40000009537</v>
      </c>
      <c r="D452" t="s">
        <v>1315</v>
      </c>
      <c r="E452" t="s">
        <v>1316</v>
      </c>
      <c r="F452">
        <v>5</v>
      </c>
      <c r="G452" t="s">
        <v>1218</v>
      </c>
      <c r="H452">
        <v>1759085991.714286</v>
      </c>
      <c r="I452">
        <f>(J452)/1000</f>
        <v>0</v>
      </c>
      <c r="J452">
        <f>IF(DO452, AM452, AG452)</f>
        <v>0</v>
      </c>
      <c r="K452">
        <f>IF(DO452, AH452, AF452)</f>
        <v>0</v>
      </c>
      <c r="L452">
        <f>DQ452 - IF(AT452&gt;1, K452*DK452*100.0/(AV452), 0)</f>
        <v>0</v>
      </c>
      <c r="M452">
        <f>((S452-I452/2)*L452-K452)/(S452+I452/2)</f>
        <v>0</v>
      </c>
      <c r="N452">
        <f>M452*(DX452+DY452)/1000.0</f>
        <v>0</v>
      </c>
      <c r="O452">
        <f>(DQ452 - IF(AT452&gt;1, K452*DK452*100.0/(AV452), 0))*(DX452+DY452)/1000.0</f>
        <v>0</v>
      </c>
      <c r="P452">
        <f>2.0/((1/R452-1/Q452)+SIGN(R452)*SQRT((1/R452-1/Q452)*(1/R452-1/Q452) + 4*DL452/((DL452+1)*(DL452+1))*(2*1/R452*1/Q452-1/Q452*1/Q452)))</f>
        <v>0</v>
      </c>
      <c r="Q452">
        <f>IF(LEFT(DM452,1)&lt;&gt;"0",IF(LEFT(DM452,1)="1",3.0,DN452),$D$5+$E$5*(EE452*DX452/($K$5*1000))+$F$5*(EE452*DX452/($K$5*1000))*MAX(MIN(DK452,$J$5),$I$5)*MAX(MIN(DK452,$J$5),$I$5)+$G$5*MAX(MIN(DK452,$J$5),$I$5)*(EE452*DX452/($K$5*1000))+$H$5*(EE452*DX452/($K$5*1000))*(EE452*DX452/($K$5*1000)))</f>
        <v>0</v>
      </c>
      <c r="R452">
        <f>I452*(1000-(1000*0.61365*exp(17.502*V452/(240.97+V452))/(DX452+DY452)+DS452)/2)/(1000*0.61365*exp(17.502*V452/(240.97+V452))/(DX452+DY452)-DS452)</f>
        <v>0</v>
      </c>
      <c r="S452">
        <f>1/((DL452+1)/(P452/1.6)+1/(Q452/1.37)) + DL452/((DL452+1)/(P452/1.6) + DL452/(Q452/1.37))</f>
        <v>0</v>
      </c>
      <c r="T452">
        <f>(DG452*DJ452)</f>
        <v>0</v>
      </c>
      <c r="U452">
        <f>(DZ452+(T452+2*0.95*5.67E-8*(((DZ452+$B$9)+273)^4-(DZ452+273)^4)-44100*I452)/(1.84*29.3*Q452+8*0.95*5.67E-8*(DZ452+273)^3))</f>
        <v>0</v>
      </c>
      <c r="V452">
        <f>($C$9*EA452+$D$9*EB452+$E$9*U452)</f>
        <v>0</v>
      </c>
      <c r="W452">
        <f>0.61365*exp(17.502*V452/(240.97+V452))</f>
        <v>0</v>
      </c>
      <c r="X452">
        <f>(Y452/Z452*100)</f>
        <v>0</v>
      </c>
      <c r="Y452">
        <f>DS452*(DX452+DY452)/1000</f>
        <v>0</v>
      </c>
      <c r="Z452">
        <f>0.61365*exp(17.502*DZ452/(240.97+DZ452))</f>
        <v>0</v>
      </c>
      <c r="AA452">
        <f>(W452-DS452*(DX452+DY452)/1000)</f>
        <v>0</v>
      </c>
      <c r="AB452">
        <f>(-I452*44100)</f>
        <v>0</v>
      </c>
      <c r="AC452">
        <f>2*29.3*Q452*0.92*(DZ452-V452)</f>
        <v>0</v>
      </c>
      <c r="AD452">
        <f>2*0.95*5.67E-8*(((DZ452+$B$9)+273)^4-(V452+273)^4)</f>
        <v>0</v>
      </c>
      <c r="AE452">
        <f>T452+AD452+AB452+AC452</f>
        <v>0</v>
      </c>
      <c r="AF452">
        <f>DW452*AT452*(DR452-DQ452*(1000-AT452*DT452)/(1000-AT452*DS452))/(100*DK452)</f>
        <v>0</v>
      </c>
      <c r="AG452">
        <f>1000*DW452*AT452*(DS452-DT452)/(100*DK452*(1000-AT452*DS452))</f>
        <v>0</v>
      </c>
      <c r="AH452">
        <f>(AI452 - AJ452 - DX452*1E3/(8.314*(DZ452+273.15)) * AL452/DW452 * AK452) * DW452/(100*DK452) * (1000 - DT452)/1000</f>
        <v>0</v>
      </c>
      <c r="AI452">
        <v>823.8094798727872</v>
      </c>
      <c r="AJ452">
        <v>783.0501212121216</v>
      </c>
      <c r="AK452">
        <v>3.411892575032585</v>
      </c>
      <c r="AL452">
        <v>65.08277901455868</v>
      </c>
      <c r="AM452">
        <f>(AO452 - AN452 + DX452*1E3/(8.314*(DZ452+273.15)) * AQ452/DW452 * AP452) * DW452/(100*DK452) * 1000/(1000 - AO452)</f>
        <v>0</v>
      </c>
      <c r="AN452">
        <v>18.50303586666667</v>
      </c>
      <c r="AO452">
        <v>22.1249612121212</v>
      </c>
      <c r="AP452">
        <v>-0.000140918113465682</v>
      </c>
      <c r="AQ452">
        <v>105.27</v>
      </c>
      <c r="AR452">
        <v>0</v>
      </c>
      <c r="AS452">
        <v>0</v>
      </c>
      <c r="AT452">
        <f>IF(AR452*$H$15&gt;=AV452,1.0,(AV452/(AV452-AR452*$H$15)))</f>
        <v>0</v>
      </c>
      <c r="AU452">
        <f>(AT452-1)*100</f>
        <v>0</v>
      </c>
      <c r="AV452">
        <f>MAX(0,($B$15+$C$15*EE452)/(1+$D$15*EE452)*DX452/(DZ452+273)*$E$15)</f>
        <v>0</v>
      </c>
      <c r="AW452" t="s">
        <v>437</v>
      </c>
      <c r="AX452" t="s">
        <v>437</v>
      </c>
      <c r="AY452">
        <v>0</v>
      </c>
      <c r="AZ452">
        <v>0</v>
      </c>
      <c r="BA452">
        <f>1-AY452/AZ452</f>
        <v>0</v>
      </c>
      <c r="BB452">
        <v>0</v>
      </c>
      <c r="BC452" t="s">
        <v>437</v>
      </c>
      <c r="BD452" t="s">
        <v>437</v>
      </c>
      <c r="BE452">
        <v>0</v>
      </c>
      <c r="BF452">
        <v>0</v>
      </c>
      <c r="BG452">
        <f>1-BE452/BF452</f>
        <v>0</v>
      </c>
      <c r="BH452">
        <v>0.5</v>
      </c>
      <c r="BI452">
        <f>DH452</f>
        <v>0</v>
      </c>
      <c r="BJ452">
        <f>K452</f>
        <v>0</v>
      </c>
      <c r="BK452">
        <f>BG452*BH452*BI452</f>
        <v>0</v>
      </c>
      <c r="BL452">
        <f>(BJ452-BB452)/BI452</f>
        <v>0</v>
      </c>
      <c r="BM452">
        <f>(AZ452-BF452)/BF452</f>
        <v>0</v>
      </c>
      <c r="BN452">
        <f>AY452/(BA452+AY452/BF452)</f>
        <v>0</v>
      </c>
      <c r="BO452" t="s">
        <v>437</v>
      </c>
      <c r="BP452">
        <v>0</v>
      </c>
      <c r="BQ452">
        <f>IF(BP452&lt;&gt;0, BP452, BN452)</f>
        <v>0</v>
      </c>
      <c r="BR452">
        <f>1-BQ452/BF452</f>
        <v>0</v>
      </c>
      <c r="BS452">
        <f>(BF452-BE452)/(BF452-BQ452)</f>
        <v>0</v>
      </c>
      <c r="BT452">
        <f>(AZ452-BF452)/(AZ452-BQ452)</f>
        <v>0</v>
      </c>
      <c r="BU452">
        <f>(BF452-BE452)/(BF452-AY452)</f>
        <v>0</v>
      </c>
      <c r="BV452">
        <f>(AZ452-BF452)/(AZ452-AY452)</f>
        <v>0</v>
      </c>
      <c r="BW452">
        <f>(BS452*BQ452/BE452)</f>
        <v>0</v>
      </c>
      <c r="BX452">
        <f>(1-BW452)</f>
        <v>0</v>
      </c>
      <c r="DG452">
        <f>$B$13*EF452+$C$13*EG452+$F$13*ER452*(1-EU452)</f>
        <v>0</v>
      </c>
      <c r="DH452">
        <f>DG452*DI452</f>
        <v>0</v>
      </c>
      <c r="DI452">
        <f>($B$13*$D$11+$C$13*$D$11+$F$13*((FE452+EW452)/MAX(FE452+EW452+FF452, 0.1)*$I$11+FF452/MAX(FE452+EW452+FF452, 0.1)*$J$11))/($B$13+$C$13+$F$13)</f>
        <v>0</v>
      </c>
      <c r="DJ452">
        <f>($B$13*$K$11+$C$13*$K$11+$F$13*((FE452+EW452)/MAX(FE452+EW452+FF452, 0.1)*$P$11+FF452/MAX(FE452+EW452+FF452, 0.1)*$Q$11))/($B$13+$C$13+$F$13)</f>
        <v>0</v>
      </c>
      <c r="DK452">
        <v>4.16</v>
      </c>
      <c r="DL452">
        <v>0.5</v>
      </c>
      <c r="DM452" t="s">
        <v>438</v>
      </c>
      <c r="DN452">
        <v>2</v>
      </c>
      <c r="DO452" t="b">
        <v>1</v>
      </c>
      <c r="DP452">
        <v>1759085991.714286</v>
      </c>
      <c r="DQ452">
        <v>741.3462142857143</v>
      </c>
      <c r="DR452">
        <v>792.7319285714285</v>
      </c>
      <c r="DS452">
        <v>22.14775714285714</v>
      </c>
      <c r="DT452">
        <v>18.504925</v>
      </c>
      <c r="DU452">
        <v>742.0196785714287</v>
      </c>
      <c r="DV452">
        <v>21.85261071428572</v>
      </c>
      <c r="DW452">
        <v>499.9857142857143</v>
      </c>
      <c r="DX452">
        <v>90.76617142857143</v>
      </c>
      <c r="DY452">
        <v>0.06653159285714286</v>
      </c>
      <c r="DZ452">
        <v>29.01837857142857</v>
      </c>
      <c r="EA452">
        <v>30.01978214285714</v>
      </c>
      <c r="EB452">
        <v>999.9000000000002</v>
      </c>
      <c r="EC452">
        <v>0</v>
      </c>
      <c r="ED452">
        <v>0</v>
      </c>
      <c r="EE452">
        <v>9993.478571428572</v>
      </c>
      <c r="EF452">
        <v>0</v>
      </c>
      <c r="EG452">
        <v>12.32826071428571</v>
      </c>
      <c r="EH452">
        <v>-51.38569642857142</v>
      </c>
      <c r="EI452">
        <v>758.1371071428572</v>
      </c>
      <c r="EJ452">
        <v>807.6779642857143</v>
      </c>
      <c r="EK452">
        <v>3.642828214285714</v>
      </c>
      <c r="EL452">
        <v>792.7319285714285</v>
      </c>
      <c r="EM452">
        <v>18.504925</v>
      </c>
      <c r="EN452">
        <v>2.010267142857143</v>
      </c>
      <c r="EO452">
        <v>1.679621785714286</v>
      </c>
      <c r="EP452">
        <v>17.52543571428572</v>
      </c>
      <c r="EQ452">
        <v>14.70936428571429</v>
      </c>
      <c r="ER452">
        <v>1999.983571428572</v>
      </c>
      <c r="ES452">
        <v>0.9799973571428569</v>
      </c>
      <c r="ET452">
        <v>0.02000255357142857</v>
      </c>
      <c r="EU452">
        <v>0</v>
      </c>
      <c r="EV452">
        <v>765.9613571428571</v>
      </c>
      <c r="EW452">
        <v>5.00078</v>
      </c>
      <c r="EX452">
        <v>14707.75357142857</v>
      </c>
      <c r="EY452">
        <v>16379.48214285714</v>
      </c>
      <c r="EZ452">
        <v>38.82117857142856</v>
      </c>
      <c r="FA452">
        <v>39.53542857142856</v>
      </c>
      <c r="FB452">
        <v>38.85474999999999</v>
      </c>
      <c r="FC452">
        <v>39.3122857142857</v>
      </c>
      <c r="FD452">
        <v>39.73414285714284</v>
      </c>
      <c r="FE452">
        <v>1955.073571428571</v>
      </c>
      <c r="FF452">
        <v>39.9</v>
      </c>
      <c r="FG452">
        <v>0</v>
      </c>
      <c r="FH452">
        <v>1759085991.8</v>
      </c>
      <c r="FI452">
        <v>0</v>
      </c>
      <c r="FJ452">
        <v>765.9553846153847</v>
      </c>
      <c r="FK452">
        <v>-1.640136756111225</v>
      </c>
      <c r="FL452">
        <v>-3.442735094956288</v>
      </c>
      <c r="FM452">
        <v>14707.75769230769</v>
      </c>
      <c r="FN452">
        <v>15</v>
      </c>
      <c r="FO452">
        <v>0</v>
      </c>
      <c r="FP452" t="s">
        <v>439</v>
      </c>
      <c r="FQ452">
        <v>1746989605.5</v>
      </c>
      <c r="FR452">
        <v>1746989593.5</v>
      </c>
      <c r="FS452">
        <v>0</v>
      </c>
      <c r="FT452">
        <v>-0.274</v>
      </c>
      <c r="FU452">
        <v>-0.002</v>
      </c>
      <c r="FV452">
        <v>2.549</v>
      </c>
      <c r="FW452">
        <v>0.129</v>
      </c>
      <c r="FX452">
        <v>420</v>
      </c>
      <c r="FY452">
        <v>17</v>
      </c>
      <c r="FZ452">
        <v>0.02</v>
      </c>
      <c r="GA452">
        <v>0.04</v>
      </c>
      <c r="GB452">
        <v>-51.33933500000001</v>
      </c>
      <c r="GC452">
        <v>-1.15299512195119</v>
      </c>
      <c r="GD452">
        <v>0.1854403914334735</v>
      </c>
      <c r="GE452">
        <v>0</v>
      </c>
      <c r="GF452">
        <v>765.9687647058824</v>
      </c>
      <c r="GG452">
        <v>-0.8648128346607179</v>
      </c>
      <c r="GH452">
        <v>0.2754130650520876</v>
      </c>
      <c r="GI452">
        <v>1</v>
      </c>
      <c r="GJ452">
        <v>3.65135125</v>
      </c>
      <c r="GK452">
        <v>-0.1461398499061927</v>
      </c>
      <c r="GL452">
        <v>0.01410601417614136</v>
      </c>
      <c r="GM452">
        <v>0</v>
      </c>
      <c r="GN452">
        <v>1</v>
      </c>
      <c r="GO452">
        <v>3</v>
      </c>
      <c r="GP452" t="s">
        <v>455</v>
      </c>
      <c r="GQ452">
        <v>3.10182</v>
      </c>
      <c r="GR452">
        <v>2.72445</v>
      </c>
      <c r="GS452">
        <v>0.135656</v>
      </c>
      <c r="GT452">
        <v>0.141555</v>
      </c>
      <c r="GU452">
        <v>0.102153</v>
      </c>
      <c r="GV452">
        <v>0.0912679</v>
      </c>
      <c r="GW452">
        <v>22596.4</v>
      </c>
      <c r="GX452">
        <v>20394.3</v>
      </c>
      <c r="GY452">
        <v>26705.5</v>
      </c>
      <c r="GZ452">
        <v>23977.9</v>
      </c>
      <c r="HA452">
        <v>38368.7</v>
      </c>
      <c r="HB452">
        <v>32220.5</v>
      </c>
      <c r="HC452">
        <v>46630.9</v>
      </c>
      <c r="HD452">
        <v>37938.6</v>
      </c>
      <c r="HE452">
        <v>1.874</v>
      </c>
      <c r="HF452">
        <v>1.86927</v>
      </c>
      <c r="HG452">
        <v>0.138946</v>
      </c>
      <c r="HH452">
        <v>0</v>
      </c>
      <c r="HI452">
        <v>27.7625</v>
      </c>
      <c r="HJ452">
        <v>999.9</v>
      </c>
      <c r="HK452">
        <v>43.4</v>
      </c>
      <c r="HL452">
        <v>31.6</v>
      </c>
      <c r="HM452">
        <v>22.3187</v>
      </c>
      <c r="HN452">
        <v>61.2347</v>
      </c>
      <c r="HO452">
        <v>22.0833</v>
      </c>
      <c r="HP452">
        <v>1</v>
      </c>
      <c r="HQ452">
        <v>0.0938948</v>
      </c>
      <c r="HR452">
        <v>-0.233932</v>
      </c>
      <c r="HS452">
        <v>20.2809</v>
      </c>
      <c r="HT452">
        <v>5.2116</v>
      </c>
      <c r="HU452">
        <v>11.98</v>
      </c>
      <c r="HV452">
        <v>4.9631</v>
      </c>
      <c r="HW452">
        <v>3.27435</v>
      </c>
      <c r="HX452">
        <v>9999</v>
      </c>
      <c r="HY452">
        <v>9999</v>
      </c>
      <c r="HZ452">
        <v>9999</v>
      </c>
      <c r="IA452">
        <v>34.6</v>
      </c>
      <c r="IB452">
        <v>1.86398</v>
      </c>
      <c r="IC452">
        <v>1.86008</v>
      </c>
      <c r="ID452">
        <v>1.85838</v>
      </c>
      <c r="IE452">
        <v>1.85975</v>
      </c>
      <c r="IF452">
        <v>1.85989</v>
      </c>
      <c r="IG452">
        <v>1.85837</v>
      </c>
      <c r="IH452">
        <v>1.85745</v>
      </c>
      <c r="II452">
        <v>1.85241</v>
      </c>
      <c r="IJ452">
        <v>0</v>
      </c>
      <c r="IK452">
        <v>0</v>
      </c>
      <c r="IL452">
        <v>0</v>
      </c>
      <c r="IM452">
        <v>0</v>
      </c>
      <c r="IN452" t="s">
        <v>441</v>
      </c>
      <c r="IO452" t="s">
        <v>442</v>
      </c>
      <c r="IP452" t="s">
        <v>443</v>
      </c>
      <c r="IQ452" t="s">
        <v>443</v>
      </c>
      <c r="IR452" t="s">
        <v>443</v>
      </c>
      <c r="IS452" t="s">
        <v>443</v>
      </c>
      <c r="IT452">
        <v>0</v>
      </c>
      <c r="IU452">
        <v>100</v>
      </c>
      <c r="IV452">
        <v>100</v>
      </c>
      <c r="IW452">
        <v>-0.649</v>
      </c>
      <c r="IX452">
        <v>0.2946</v>
      </c>
      <c r="IY452">
        <v>-0.819046093373875</v>
      </c>
      <c r="IZ452">
        <v>-0.0008311593448893811</v>
      </c>
      <c r="JA452">
        <v>1.768286430498992E-06</v>
      </c>
      <c r="JB452">
        <v>-5.176383660599935E-10</v>
      </c>
      <c r="JC452">
        <v>0.01793090377665582</v>
      </c>
      <c r="JD452">
        <v>0.002652576625932546</v>
      </c>
      <c r="JE452">
        <v>0.0004569377311329863</v>
      </c>
      <c r="JF452">
        <v>1.003524486243527E-07</v>
      </c>
      <c r="JG452">
        <v>2</v>
      </c>
      <c r="JH452">
        <v>1975</v>
      </c>
      <c r="JI452">
        <v>1</v>
      </c>
      <c r="JJ452">
        <v>26</v>
      </c>
      <c r="JK452">
        <v>201606.6</v>
      </c>
      <c r="JL452">
        <v>201606.8</v>
      </c>
      <c r="JM452">
        <v>1.95923</v>
      </c>
      <c r="JN452">
        <v>2.61719</v>
      </c>
      <c r="JO452">
        <v>1.49658</v>
      </c>
      <c r="JP452">
        <v>2.34497</v>
      </c>
      <c r="JQ452">
        <v>1.54907</v>
      </c>
      <c r="JR452">
        <v>2.40601</v>
      </c>
      <c r="JS452">
        <v>36.0582</v>
      </c>
      <c r="JT452">
        <v>24.1751</v>
      </c>
      <c r="JU452">
        <v>18</v>
      </c>
      <c r="JV452">
        <v>482.714</v>
      </c>
      <c r="JW452">
        <v>494.646</v>
      </c>
      <c r="JX452">
        <v>27.825</v>
      </c>
      <c r="JY452">
        <v>28.5241</v>
      </c>
      <c r="JZ452">
        <v>29.9999</v>
      </c>
      <c r="KA452">
        <v>28.7907</v>
      </c>
      <c r="KB452">
        <v>28.8003</v>
      </c>
      <c r="KC452">
        <v>39.3791</v>
      </c>
      <c r="KD452">
        <v>18.4766</v>
      </c>
      <c r="KE452">
        <v>74.5851</v>
      </c>
      <c r="KF452">
        <v>27.7959</v>
      </c>
      <c r="KG452">
        <v>841.813</v>
      </c>
      <c r="KH452">
        <v>18.588</v>
      </c>
      <c r="KI452">
        <v>101.957</v>
      </c>
      <c r="KJ452">
        <v>91.4909</v>
      </c>
    </row>
    <row r="453" spans="1:296">
      <c r="A453">
        <v>435</v>
      </c>
      <c r="B453">
        <v>1759086004.5</v>
      </c>
      <c r="C453">
        <v>12921.40000009537</v>
      </c>
      <c r="D453" t="s">
        <v>1317</v>
      </c>
      <c r="E453" t="s">
        <v>1318</v>
      </c>
      <c r="F453">
        <v>5</v>
      </c>
      <c r="G453" t="s">
        <v>1218</v>
      </c>
      <c r="H453">
        <v>1759085997</v>
      </c>
      <c r="I453">
        <f>(J453)/1000</f>
        <v>0</v>
      </c>
      <c r="J453">
        <f>IF(DO453, AM453, AG453)</f>
        <v>0</v>
      </c>
      <c r="K453">
        <f>IF(DO453, AH453, AF453)</f>
        <v>0</v>
      </c>
      <c r="L453">
        <f>DQ453 - IF(AT453&gt;1, K453*DK453*100.0/(AV453), 0)</f>
        <v>0</v>
      </c>
      <c r="M453">
        <f>((S453-I453/2)*L453-K453)/(S453+I453/2)</f>
        <v>0</v>
      </c>
      <c r="N453">
        <f>M453*(DX453+DY453)/1000.0</f>
        <v>0</v>
      </c>
      <c r="O453">
        <f>(DQ453 - IF(AT453&gt;1, K453*DK453*100.0/(AV453), 0))*(DX453+DY453)/1000.0</f>
        <v>0</v>
      </c>
      <c r="P453">
        <f>2.0/((1/R453-1/Q453)+SIGN(R453)*SQRT((1/R453-1/Q453)*(1/R453-1/Q453) + 4*DL453/((DL453+1)*(DL453+1))*(2*1/R453*1/Q453-1/Q453*1/Q453)))</f>
        <v>0</v>
      </c>
      <c r="Q453">
        <f>IF(LEFT(DM453,1)&lt;&gt;"0",IF(LEFT(DM453,1)="1",3.0,DN453),$D$5+$E$5*(EE453*DX453/($K$5*1000))+$F$5*(EE453*DX453/($K$5*1000))*MAX(MIN(DK453,$J$5),$I$5)*MAX(MIN(DK453,$J$5),$I$5)+$G$5*MAX(MIN(DK453,$J$5),$I$5)*(EE453*DX453/($K$5*1000))+$H$5*(EE453*DX453/($K$5*1000))*(EE453*DX453/($K$5*1000)))</f>
        <v>0</v>
      </c>
      <c r="R453">
        <f>I453*(1000-(1000*0.61365*exp(17.502*V453/(240.97+V453))/(DX453+DY453)+DS453)/2)/(1000*0.61365*exp(17.502*V453/(240.97+V453))/(DX453+DY453)-DS453)</f>
        <v>0</v>
      </c>
      <c r="S453">
        <f>1/((DL453+1)/(P453/1.6)+1/(Q453/1.37)) + DL453/((DL453+1)/(P453/1.6) + DL453/(Q453/1.37))</f>
        <v>0</v>
      </c>
      <c r="T453">
        <f>(DG453*DJ453)</f>
        <v>0</v>
      </c>
      <c r="U453">
        <f>(DZ453+(T453+2*0.95*5.67E-8*(((DZ453+$B$9)+273)^4-(DZ453+273)^4)-44100*I453)/(1.84*29.3*Q453+8*0.95*5.67E-8*(DZ453+273)^3))</f>
        <v>0</v>
      </c>
      <c r="V453">
        <f>($C$9*EA453+$D$9*EB453+$E$9*U453)</f>
        <v>0</v>
      </c>
      <c r="W453">
        <f>0.61365*exp(17.502*V453/(240.97+V453))</f>
        <v>0</v>
      </c>
      <c r="X453">
        <f>(Y453/Z453*100)</f>
        <v>0</v>
      </c>
      <c r="Y453">
        <f>DS453*(DX453+DY453)/1000</f>
        <v>0</v>
      </c>
      <c r="Z453">
        <f>0.61365*exp(17.502*DZ453/(240.97+DZ453))</f>
        <v>0</v>
      </c>
      <c r="AA453">
        <f>(W453-DS453*(DX453+DY453)/1000)</f>
        <v>0</v>
      </c>
      <c r="AB453">
        <f>(-I453*44100)</f>
        <v>0</v>
      </c>
      <c r="AC453">
        <f>2*29.3*Q453*0.92*(DZ453-V453)</f>
        <v>0</v>
      </c>
      <c r="AD453">
        <f>2*0.95*5.67E-8*(((DZ453+$B$9)+273)^4-(V453+273)^4)</f>
        <v>0</v>
      </c>
      <c r="AE453">
        <f>T453+AD453+AB453+AC453</f>
        <v>0</v>
      </c>
      <c r="AF453">
        <f>DW453*AT453*(DR453-DQ453*(1000-AT453*DT453)/(1000-AT453*DS453))/(100*DK453)</f>
        <v>0</v>
      </c>
      <c r="AG453">
        <f>1000*DW453*AT453*(DS453-DT453)/(100*DK453*(1000-AT453*DS453))</f>
        <v>0</v>
      </c>
      <c r="AH453">
        <f>(AI453 - AJ453 - DX453*1E3/(8.314*(DZ453+273.15)) * AL453/DW453 * AK453) * DW453/(100*DK453) * (1000 - DT453)/1000</f>
        <v>0</v>
      </c>
      <c r="AI453">
        <v>840.8288116089719</v>
      </c>
      <c r="AJ453">
        <v>800.131618181818</v>
      </c>
      <c r="AK453">
        <v>3.409242406266431</v>
      </c>
      <c r="AL453">
        <v>65.08277901455868</v>
      </c>
      <c r="AM453">
        <f>(AO453 - AN453 + DX453*1E3/(8.314*(DZ453+273.15)) * AQ453/DW453 * AP453) * DW453/(100*DK453) * 1000/(1000 - AO453)</f>
        <v>0</v>
      </c>
      <c r="AN453">
        <v>18.50085413333333</v>
      </c>
      <c r="AO453">
        <v>22.10556181818181</v>
      </c>
      <c r="AP453">
        <v>-0.000141167099567381</v>
      </c>
      <c r="AQ453">
        <v>105.27</v>
      </c>
      <c r="AR453">
        <v>0</v>
      </c>
      <c r="AS453">
        <v>0</v>
      </c>
      <c r="AT453">
        <f>IF(AR453*$H$15&gt;=AV453,1.0,(AV453/(AV453-AR453*$H$15)))</f>
        <v>0</v>
      </c>
      <c r="AU453">
        <f>(AT453-1)*100</f>
        <v>0</v>
      </c>
      <c r="AV453">
        <f>MAX(0,($B$15+$C$15*EE453)/(1+$D$15*EE453)*DX453/(DZ453+273)*$E$15)</f>
        <v>0</v>
      </c>
      <c r="AW453" t="s">
        <v>437</v>
      </c>
      <c r="AX453" t="s">
        <v>437</v>
      </c>
      <c r="AY453">
        <v>0</v>
      </c>
      <c r="AZ453">
        <v>0</v>
      </c>
      <c r="BA453">
        <f>1-AY453/AZ453</f>
        <v>0</v>
      </c>
      <c r="BB453">
        <v>0</v>
      </c>
      <c r="BC453" t="s">
        <v>437</v>
      </c>
      <c r="BD453" t="s">
        <v>437</v>
      </c>
      <c r="BE453">
        <v>0</v>
      </c>
      <c r="BF453">
        <v>0</v>
      </c>
      <c r="BG453">
        <f>1-BE453/BF453</f>
        <v>0</v>
      </c>
      <c r="BH453">
        <v>0.5</v>
      </c>
      <c r="BI453">
        <f>DH453</f>
        <v>0</v>
      </c>
      <c r="BJ453">
        <f>K453</f>
        <v>0</v>
      </c>
      <c r="BK453">
        <f>BG453*BH453*BI453</f>
        <v>0</v>
      </c>
      <c r="BL453">
        <f>(BJ453-BB453)/BI453</f>
        <v>0</v>
      </c>
      <c r="BM453">
        <f>(AZ453-BF453)/BF453</f>
        <v>0</v>
      </c>
      <c r="BN453">
        <f>AY453/(BA453+AY453/BF453)</f>
        <v>0</v>
      </c>
      <c r="BO453" t="s">
        <v>437</v>
      </c>
      <c r="BP453">
        <v>0</v>
      </c>
      <c r="BQ453">
        <f>IF(BP453&lt;&gt;0, BP453, BN453)</f>
        <v>0</v>
      </c>
      <c r="BR453">
        <f>1-BQ453/BF453</f>
        <v>0</v>
      </c>
      <c r="BS453">
        <f>(BF453-BE453)/(BF453-BQ453)</f>
        <v>0</v>
      </c>
      <c r="BT453">
        <f>(AZ453-BF453)/(AZ453-BQ453)</f>
        <v>0</v>
      </c>
      <c r="BU453">
        <f>(BF453-BE453)/(BF453-AY453)</f>
        <v>0</v>
      </c>
      <c r="BV453">
        <f>(AZ453-BF453)/(AZ453-AY453)</f>
        <v>0</v>
      </c>
      <c r="BW453">
        <f>(BS453*BQ453/BE453)</f>
        <v>0</v>
      </c>
      <c r="BX453">
        <f>(1-BW453)</f>
        <v>0</v>
      </c>
      <c r="DG453">
        <f>$B$13*EF453+$C$13*EG453+$F$13*ER453*(1-EU453)</f>
        <v>0</v>
      </c>
      <c r="DH453">
        <f>DG453*DI453</f>
        <v>0</v>
      </c>
      <c r="DI453">
        <f>($B$13*$D$11+$C$13*$D$11+$F$13*((FE453+EW453)/MAX(FE453+EW453+FF453, 0.1)*$I$11+FF453/MAX(FE453+EW453+FF453, 0.1)*$J$11))/($B$13+$C$13+$F$13)</f>
        <v>0</v>
      </c>
      <c r="DJ453">
        <f>($B$13*$K$11+$C$13*$K$11+$F$13*((FE453+EW453)/MAX(FE453+EW453+FF453, 0.1)*$P$11+FF453/MAX(FE453+EW453+FF453, 0.1)*$Q$11))/($B$13+$C$13+$F$13)</f>
        <v>0</v>
      </c>
      <c r="DK453">
        <v>4.16</v>
      </c>
      <c r="DL453">
        <v>0.5</v>
      </c>
      <c r="DM453" t="s">
        <v>438</v>
      </c>
      <c r="DN453">
        <v>2</v>
      </c>
      <c r="DO453" t="b">
        <v>1</v>
      </c>
      <c r="DP453">
        <v>1759085997</v>
      </c>
      <c r="DQ453">
        <v>759.0345555555554</v>
      </c>
      <c r="DR453">
        <v>810.468037037037</v>
      </c>
      <c r="DS453">
        <v>22.13094444444444</v>
      </c>
      <c r="DT453">
        <v>18.50305555555556</v>
      </c>
      <c r="DU453">
        <v>759.6912962962963</v>
      </c>
      <c r="DV453">
        <v>21.83618148148149</v>
      </c>
      <c r="DW453">
        <v>499.9726666666666</v>
      </c>
      <c r="DX453">
        <v>90.7664111111111</v>
      </c>
      <c r="DY453">
        <v>0.06660514444444444</v>
      </c>
      <c r="DZ453">
        <v>29.01716296296297</v>
      </c>
      <c r="EA453">
        <v>30.02619629629629</v>
      </c>
      <c r="EB453">
        <v>999.9000000000001</v>
      </c>
      <c r="EC453">
        <v>0</v>
      </c>
      <c r="ED453">
        <v>0</v>
      </c>
      <c r="EE453">
        <v>9992.240740740741</v>
      </c>
      <c r="EF453">
        <v>0</v>
      </c>
      <c r="EG453">
        <v>12.85991111111111</v>
      </c>
      <c r="EH453">
        <v>-51.43347777777777</v>
      </c>
      <c r="EI453">
        <v>776.2126296296295</v>
      </c>
      <c r="EJ453">
        <v>825.746925925926</v>
      </c>
      <c r="EK453">
        <v>3.627886666666667</v>
      </c>
      <c r="EL453">
        <v>810.468037037037</v>
      </c>
      <c r="EM453">
        <v>18.50305555555556</v>
      </c>
      <c r="EN453">
        <v>2.008746296296296</v>
      </c>
      <c r="EO453">
        <v>1.679455925925926</v>
      </c>
      <c r="EP453">
        <v>17.51344814814815</v>
      </c>
      <c r="EQ453">
        <v>14.70783703703704</v>
      </c>
      <c r="ER453">
        <v>2000</v>
      </c>
      <c r="ES453">
        <v>0.9799975555555553</v>
      </c>
      <c r="ET453">
        <v>0.02000235925925926</v>
      </c>
      <c r="EU453">
        <v>0</v>
      </c>
      <c r="EV453">
        <v>765.8233703703705</v>
      </c>
      <c r="EW453">
        <v>5.00078</v>
      </c>
      <c r="EX453">
        <v>14707.49629629629</v>
      </c>
      <c r="EY453">
        <v>16379.61481481482</v>
      </c>
      <c r="EZ453">
        <v>38.79614814814815</v>
      </c>
      <c r="FA453">
        <v>39.53451851851852</v>
      </c>
      <c r="FB453">
        <v>38.84707407407408</v>
      </c>
      <c r="FC453">
        <v>39.30059259259259</v>
      </c>
      <c r="FD453">
        <v>39.64803703703703</v>
      </c>
      <c r="FE453">
        <v>1955.09</v>
      </c>
      <c r="FF453">
        <v>39.9</v>
      </c>
      <c r="FG453">
        <v>0</v>
      </c>
      <c r="FH453">
        <v>1759085996.6</v>
      </c>
      <c r="FI453">
        <v>0</v>
      </c>
      <c r="FJ453">
        <v>765.8108846153847</v>
      </c>
      <c r="FK453">
        <v>-0.5240000127827614</v>
      </c>
      <c r="FL453">
        <v>1.097435848368921</v>
      </c>
      <c r="FM453">
        <v>14707.48846153846</v>
      </c>
      <c r="FN453">
        <v>15</v>
      </c>
      <c r="FO453">
        <v>0</v>
      </c>
      <c r="FP453" t="s">
        <v>439</v>
      </c>
      <c r="FQ453">
        <v>1746989605.5</v>
      </c>
      <c r="FR453">
        <v>1746989593.5</v>
      </c>
      <c r="FS453">
        <v>0</v>
      </c>
      <c r="FT453">
        <v>-0.274</v>
      </c>
      <c r="FU453">
        <v>-0.002</v>
      </c>
      <c r="FV453">
        <v>2.549</v>
      </c>
      <c r="FW453">
        <v>0.129</v>
      </c>
      <c r="FX453">
        <v>420</v>
      </c>
      <c r="FY453">
        <v>17</v>
      </c>
      <c r="FZ453">
        <v>0.02</v>
      </c>
      <c r="GA453">
        <v>0.04</v>
      </c>
      <c r="GB453">
        <v>-51.3961225</v>
      </c>
      <c r="GC453">
        <v>-0.4280656660411467</v>
      </c>
      <c r="GD453">
        <v>0.1184792523767345</v>
      </c>
      <c r="GE453">
        <v>1</v>
      </c>
      <c r="GF453">
        <v>765.9012352941177</v>
      </c>
      <c r="GG453">
        <v>-1.450878537676697</v>
      </c>
      <c r="GH453">
        <v>0.2662055882676263</v>
      </c>
      <c r="GI453">
        <v>0</v>
      </c>
      <c r="GJ453">
        <v>3.635189</v>
      </c>
      <c r="GK453">
        <v>-0.1695160975609745</v>
      </c>
      <c r="GL453">
        <v>0.01641506454449694</v>
      </c>
      <c r="GM453">
        <v>0</v>
      </c>
      <c r="GN453">
        <v>1</v>
      </c>
      <c r="GO453">
        <v>3</v>
      </c>
      <c r="GP453" t="s">
        <v>455</v>
      </c>
      <c r="GQ453">
        <v>3.10153</v>
      </c>
      <c r="GR453">
        <v>2.72498</v>
      </c>
      <c r="GS453">
        <v>0.137617</v>
      </c>
      <c r="GT453">
        <v>0.143478</v>
      </c>
      <c r="GU453">
        <v>0.10209</v>
      </c>
      <c r="GV453">
        <v>0.0912665</v>
      </c>
      <c r="GW453">
        <v>22545.3</v>
      </c>
      <c r="GX453">
        <v>20348.8</v>
      </c>
      <c r="GY453">
        <v>26705.8</v>
      </c>
      <c r="GZ453">
        <v>23978.1</v>
      </c>
      <c r="HA453">
        <v>38371.9</v>
      </c>
      <c r="HB453">
        <v>32221.1</v>
      </c>
      <c r="HC453">
        <v>46631.2</v>
      </c>
      <c r="HD453">
        <v>37939</v>
      </c>
      <c r="HE453">
        <v>1.87357</v>
      </c>
      <c r="HF453">
        <v>1.8698</v>
      </c>
      <c r="HG453">
        <v>0.139423</v>
      </c>
      <c r="HH453">
        <v>0</v>
      </c>
      <c r="HI453">
        <v>27.7633</v>
      </c>
      <c r="HJ453">
        <v>999.9</v>
      </c>
      <c r="HK453">
        <v>43.4</v>
      </c>
      <c r="HL453">
        <v>31.6</v>
      </c>
      <c r="HM453">
        <v>22.3191</v>
      </c>
      <c r="HN453">
        <v>61.4547</v>
      </c>
      <c r="HO453">
        <v>22.2276</v>
      </c>
      <c r="HP453">
        <v>1</v>
      </c>
      <c r="HQ453">
        <v>0.0934146</v>
      </c>
      <c r="HR453">
        <v>-0.19134</v>
      </c>
      <c r="HS453">
        <v>20.2811</v>
      </c>
      <c r="HT453">
        <v>5.21205</v>
      </c>
      <c r="HU453">
        <v>11.98</v>
      </c>
      <c r="HV453">
        <v>4.96335</v>
      </c>
      <c r="HW453">
        <v>3.27443</v>
      </c>
      <c r="HX453">
        <v>9999</v>
      </c>
      <c r="HY453">
        <v>9999</v>
      </c>
      <c r="HZ453">
        <v>9999</v>
      </c>
      <c r="IA453">
        <v>34.6</v>
      </c>
      <c r="IB453">
        <v>1.86396</v>
      </c>
      <c r="IC453">
        <v>1.86013</v>
      </c>
      <c r="ID453">
        <v>1.85839</v>
      </c>
      <c r="IE453">
        <v>1.85975</v>
      </c>
      <c r="IF453">
        <v>1.85989</v>
      </c>
      <c r="IG453">
        <v>1.85837</v>
      </c>
      <c r="IH453">
        <v>1.85745</v>
      </c>
      <c r="II453">
        <v>1.85242</v>
      </c>
      <c r="IJ453">
        <v>0</v>
      </c>
      <c r="IK453">
        <v>0</v>
      </c>
      <c r="IL453">
        <v>0</v>
      </c>
      <c r="IM453">
        <v>0</v>
      </c>
      <c r="IN453" t="s">
        <v>441</v>
      </c>
      <c r="IO453" t="s">
        <v>442</v>
      </c>
      <c r="IP453" t="s">
        <v>443</v>
      </c>
      <c r="IQ453" t="s">
        <v>443</v>
      </c>
      <c r="IR453" t="s">
        <v>443</v>
      </c>
      <c r="IS453" t="s">
        <v>443</v>
      </c>
      <c r="IT453">
        <v>0</v>
      </c>
      <c r="IU453">
        <v>100</v>
      </c>
      <c r="IV453">
        <v>100</v>
      </c>
      <c r="IW453">
        <v>-0.632</v>
      </c>
      <c r="IX453">
        <v>0.2942</v>
      </c>
      <c r="IY453">
        <v>-0.819046093373875</v>
      </c>
      <c r="IZ453">
        <v>-0.0008311593448893811</v>
      </c>
      <c r="JA453">
        <v>1.768286430498992E-06</v>
      </c>
      <c r="JB453">
        <v>-5.176383660599935E-10</v>
      </c>
      <c r="JC453">
        <v>0.01793090377665582</v>
      </c>
      <c r="JD453">
        <v>0.002652576625932546</v>
      </c>
      <c r="JE453">
        <v>0.0004569377311329863</v>
      </c>
      <c r="JF453">
        <v>1.003524486243527E-07</v>
      </c>
      <c r="JG453">
        <v>2</v>
      </c>
      <c r="JH453">
        <v>1975</v>
      </c>
      <c r="JI453">
        <v>1</v>
      </c>
      <c r="JJ453">
        <v>26</v>
      </c>
      <c r="JK453">
        <v>201606.6</v>
      </c>
      <c r="JL453">
        <v>201606.9</v>
      </c>
      <c r="JM453">
        <v>1.98975</v>
      </c>
      <c r="JN453">
        <v>2.62939</v>
      </c>
      <c r="JO453">
        <v>1.49658</v>
      </c>
      <c r="JP453">
        <v>2.34497</v>
      </c>
      <c r="JQ453">
        <v>1.54907</v>
      </c>
      <c r="JR453">
        <v>2.38892</v>
      </c>
      <c r="JS453">
        <v>36.0582</v>
      </c>
      <c r="JT453">
        <v>24.1663</v>
      </c>
      <c r="JU453">
        <v>18</v>
      </c>
      <c r="JV453">
        <v>482.451</v>
      </c>
      <c r="JW453">
        <v>494.978</v>
      </c>
      <c r="JX453">
        <v>27.7941</v>
      </c>
      <c r="JY453">
        <v>28.5219</v>
      </c>
      <c r="JZ453">
        <v>30</v>
      </c>
      <c r="KA453">
        <v>28.7887</v>
      </c>
      <c r="KB453">
        <v>28.7984</v>
      </c>
      <c r="KC453">
        <v>39.9908</v>
      </c>
      <c r="KD453">
        <v>18.183</v>
      </c>
      <c r="KE453">
        <v>74.5851</v>
      </c>
      <c r="KF453">
        <v>27.7662</v>
      </c>
      <c r="KG453">
        <v>855.182</v>
      </c>
      <c r="KH453">
        <v>18.6289</v>
      </c>
      <c r="KI453">
        <v>101.958</v>
      </c>
      <c r="KJ453">
        <v>91.4919</v>
      </c>
    </row>
    <row r="454" spans="1:296">
      <c r="A454">
        <v>436</v>
      </c>
      <c r="B454">
        <v>1759086009.5</v>
      </c>
      <c r="C454">
        <v>12926.40000009537</v>
      </c>
      <c r="D454" t="s">
        <v>1319</v>
      </c>
      <c r="E454" t="s">
        <v>1320</v>
      </c>
      <c r="F454">
        <v>5</v>
      </c>
      <c r="G454" t="s">
        <v>1218</v>
      </c>
      <c r="H454">
        <v>1759086001.714286</v>
      </c>
      <c r="I454">
        <f>(J454)/1000</f>
        <v>0</v>
      </c>
      <c r="J454">
        <f>IF(DO454, AM454, AG454)</f>
        <v>0</v>
      </c>
      <c r="K454">
        <f>IF(DO454, AH454, AF454)</f>
        <v>0</v>
      </c>
      <c r="L454">
        <f>DQ454 - IF(AT454&gt;1, K454*DK454*100.0/(AV454), 0)</f>
        <v>0</v>
      </c>
      <c r="M454">
        <f>((S454-I454/2)*L454-K454)/(S454+I454/2)</f>
        <v>0</v>
      </c>
      <c r="N454">
        <f>M454*(DX454+DY454)/1000.0</f>
        <v>0</v>
      </c>
      <c r="O454">
        <f>(DQ454 - IF(AT454&gt;1, K454*DK454*100.0/(AV454), 0))*(DX454+DY454)/1000.0</f>
        <v>0</v>
      </c>
      <c r="P454">
        <f>2.0/((1/R454-1/Q454)+SIGN(R454)*SQRT((1/R454-1/Q454)*(1/R454-1/Q454) + 4*DL454/((DL454+1)*(DL454+1))*(2*1/R454*1/Q454-1/Q454*1/Q454)))</f>
        <v>0</v>
      </c>
      <c r="Q454">
        <f>IF(LEFT(DM454,1)&lt;&gt;"0",IF(LEFT(DM454,1)="1",3.0,DN454),$D$5+$E$5*(EE454*DX454/($K$5*1000))+$F$5*(EE454*DX454/($K$5*1000))*MAX(MIN(DK454,$J$5),$I$5)*MAX(MIN(DK454,$J$5),$I$5)+$G$5*MAX(MIN(DK454,$J$5),$I$5)*(EE454*DX454/($K$5*1000))+$H$5*(EE454*DX454/($K$5*1000))*(EE454*DX454/($K$5*1000)))</f>
        <v>0</v>
      </c>
      <c r="R454">
        <f>I454*(1000-(1000*0.61365*exp(17.502*V454/(240.97+V454))/(DX454+DY454)+DS454)/2)/(1000*0.61365*exp(17.502*V454/(240.97+V454))/(DX454+DY454)-DS454)</f>
        <v>0</v>
      </c>
      <c r="S454">
        <f>1/((DL454+1)/(P454/1.6)+1/(Q454/1.37)) + DL454/((DL454+1)/(P454/1.6) + DL454/(Q454/1.37))</f>
        <v>0</v>
      </c>
      <c r="T454">
        <f>(DG454*DJ454)</f>
        <v>0</v>
      </c>
      <c r="U454">
        <f>(DZ454+(T454+2*0.95*5.67E-8*(((DZ454+$B$9)+273)^4-(DZ454+273)^4)-44100*I454)/(1.84*29.3*Q454+8*0.95*5.67E-8*(DZ454+273)^3))</f>
        <v>0</v>
      </c>
      <c r="V454">
        <f>($C$9*EA454+$D$9*EB454+$E$9*U454)</f>
        <v>0</v>
      </c>
      <c r="W454">
        <f>0.61365*exp(17.502*V454/(240.97+V454))</f>
        <v>0</v>
      </c>
      <c r="X454">
        <f>(Y454/Z454*100)</f>
        <v>0</v>
      </c>
      <c r="Y454">
        <f>DS454*(DX454+DY454)/1000</f>
        <v>0</v>
      </c>
      <c r="Z454">
        <f>0.61365*exp(17.502*DZ454/(240.97+DZ454))</f>
        <v>0</v>
      </c>
      <c r="AA454">
        <f>(W454-DS454*(DX454+DY454)/1000)</f>
        <v>0</v>
      </c>
      <c r="AB454">
        <f>(-I454*44100)</f>
        <v>0</v>
      </c>
      <c r="AC454">
        <f>2*29.3*Q454*0.92*(DZ454-V454)</f>
        <v>0</v>
      </c>
      <c r="AD454">
        <f>2*0.95*5.67E-8*(((DZ454+$B$9)+273)^4-(V454+273)^4)</f>
        <v>0</v>
      </c>
      <c r="AE454">
        <f>T454+AD454+AB454+AC454</f>
        <v>0</v>
      </c>
      <c r="AF454">
        <f>DW454*AT454*(DR454-DQ454*(1000-AT454*DT454)/(1000-AT454*DS454))/(100*DK454)</f>
        <v>0</v>
      </c>
      <c r="AG454">
        <f>1000*DW454*AT454*(DS454-DT454)/(100*DK454*(1000-AT454*DS454))</f>
        <v>0</v>
      </c>
      <c r="AH454">
        <f>(AI454 - AJ454 - DX454*1E3/(8.314*(DZ454+273.15)) * AL454/DW454 * AK454) * DW454/(100*DK454) * (1000 - DT454)/1000</f>
        <v>0</v>
      </c>
      <c r="AI454">
        <v>857.8800130302956</v>
      </c>
      <c r="AJ454">
        <v>817.091406060606</v>
      </c>
      <c r="AK454">
        <v>3.391740420768723</v>
      </c>
      <c r="AL454">
        <v>65.08277901455868</v>
      </c>
      <c r="AM454">
        <f>(AO454 - AN454 + DX454*1E3/(8.314*(DZ454+273.15)) * AQ454/DW454 * AP454) * DW454/(100*DK454) * 1000/(1000 - AO454)</f>
        <v>0</v>
      </c>
      <c r="AN454">
        <v>18.51378485333334</v>
      </c>
      <c r="AO454">
        <v>22.08784545454547</v>
      </c>
      <c r="AP454">
        <v>-0.0001366543948804525</v>
      </c>
      <c r="AQ454">
        <v>105.27</v>
      </c>
      <c r="AR454">
        <v>0</v>
      </c>
      <c r="AS454">
        <v>0</v>
      </c>
      <c r="AT454">
        <f>IF(AR454*$H$15&gt;=AV454,1.0,(AV454/(AV454-AR454*$H$15)))</f>
        <v>0</v>
      </c>
      <c r="AU454">
        <f>(AT454-1)*100</f>
        <v>0</v>
      </c>
      <c r="AV454">
        <f>MAX(0,($B$15+$C$15*EE454)/(1+$D$15*EE454)*DX454/(DZ454+273)*$E$15)</f>
        <v>0</v>
      </c>
      <c r="AW454" t="s">
        <v>437</v>
      </c>
      <c r="AX454" t="s">
        <v>437</v>
      </c>
      <c r="AY454">
        <v>0</v>
      </c>
      <c r="AZ454">
        <v>0</v>
      </c>
      <c r="BA454">
        <f>1-AY454/AZ454</f>
        <v>0</v>
      </c>
      <c r="BB454">
        <v>0</v>
      </c>
      <c r="BC454" t="s">
        <v>437</v>
      </c>
      <c r="BD454" t="s">
        <v>437</v>
      </c>
      <c r="BE454">
        <v>0</v>
      </c>
      <c r="BF454">
        <v>0</v>
      </c>
      <c r="BG454">
        <f>1-BE454/BF454</f>
        <v>0</v>
      </c>
      <c r="BH454">
        <v>0.5</v>
      </c>
      <c r="BI454">
        <f>DH454</f>
        <v>0</v>
      </c>
      <c r="BJ454">
        <f>K454</f>
        <v>0</v>
      </c>
      <c r="BK454">
        <f>BG454*BH454*BI454</f>
        <v>0</v>
      </c>
      <c r="BL454">
        <f>(BJ454-BB454)/BI454</f>
        <v>0</v>
      </c>
      <c r="BM454">
        <f>(AZ454-BF454)/BF454</f>
        <v>0</v>
      </c>
      <c r="BN454">
        <f>AY454/(BA454+AY454/BF454)</f>
        <v>0</v>
      </c>
      <c r="BO454" t="s">
        <v>437</v>
      </c>
      <c r="BP454">
        <v>0</v>
      </c>
      <c r="BQ454">
        <f>IF(BP454&lt;&gt;0, BP454, BN454)</f>
        <v>0</v>
      </c>
      <c r="BR454">
        <f>1-BQ454/BF454</f>
        <v>0</v>
      </c>
      <c r="BS454">
        <f>(BF454-BE454)/(BF454-BQ454)</f>
        <v>0</v>
      </c>
      <c r="BT454">
        <f>(AZ454-BF454)/(AZ454-BQ454)</f>
        <v>0</v>
      </c>
      <c r="BU454">
        <f>(BF454-BE454)/(BF454-AY454)</f>
        <v>0</v>
      </c>
      <c r="BV454">
        <f>(AZ454-BF454)/(AZ454-AY454)</f>
        <v>0</v>
      </c>
      <c r="BW454">
        <f>(BS454*BQ454/BE454)</f>
        <v>0</v>
      </c>
      <c r="BX454">
        <f>(1-BW454)</f>
        <v>0</v>
      </c>
      <c r="DG454">
        <f>$B$13*EF454+$C$13*EG454+$F$13*ER454*(1-EU454)</f>
        <v>0</v>
      </c>
      <c r="DH454">
        <f>DG454*DI454</f>
        <v>0</v>
      </c>
      <c r="DI454">
        <f>($B$13*$D$11+$C$13*$D$11+$F$13*((FE454+EW454)/MAX(FE454+EW454+FF454, 0.1)*$I$11+FF454/MAX(FE454+EW454+FF454, 0.1)*$J$11))/($B$13+$C$13+$F$13)</f>
        <v>0</v>
      </c>
      <c r="DJ454">
        <f>($B$13*$K$11+$C$13*$K$11+$F$13*((FE454+EW454)/MAX(FE454+EW454+FF454, 0.1)*$P$11+FF454/MAX(FE454+EW454+FF454, 0.1)*$Q$11))/($B$13+$C$13+$F$13)</f>
        <v>0</v>
      </c>
      <c r="DK454">
        <v>4.16</v>
      </c>
      <c r="DL454">
        <v>0.5</v>
      </c>
      <c r="DM454" t="s">
        <v>438</v>
      </c>
      <c r="DN454">
        <v>2</v>
      </c>
      <c r="DO454" t="b">
        <v>1</v>
      </c>
      <c r="DP454">
        <v>1759086001.714286</v>
      </c>
      <c r="DQ454">
        <v>774.780142857143</v>
      </c>
      <c r="DR454">
        <v>826.2479999999998</v>
      </c>
      <c r="DS454">
        <v>22.11436428571428</v>
      </c>
      <c r="DT454">
        <v>18.50517142857143</v>
      </c>
      <c r="DU454">
        <v>775.4216785714286</v>
      </c>
      <c r="DV454">
        <v>21.81996785714286</v>
      </c>
      <c r="DW454">
        <v>500.0208571428572</v>
      </c>
      <c r="DX454">
        <v>90.76761785714284</v>
      </c>
      <c r="DY454">
        <v>0.06662289642857143</v>
      </c>
      <c r="DZ454">
        <v>29.01423571428571</v>
      </c>
      <c r="EA454">
        <v>30.02980357142857</v>
      </c>
      <c r="EB454">
        <v>999.9000000000002</v>
      </c>
      <c r="EC454">
        <v>0</v>
      </c>
      <c r="ED454">
        <v>0</v>
      </c>
      <c r="EE454">
        <v>10003.1375</v>
      </c>
      <c r="EF454">
        <v>0</v>
      </c>
      <c r="EG454">
        <v>12.75971071428572</v>
      </c>
      <c r="EH454">
        <v>-51.46793571428572</v>
      </c>
      <c r="EI454">
        <v>792.3011071428571</v>
      </c>
      <c r="EJ454">
        <v>841.8263571428571</v>
      </c>
      <c r="EK454">
        <v>3.609189285714286</v>
      </c>
      <c r="EL454">
        <v>826.2479999999998</v>
      </c>
      <c r="EM454">
        <v>18.50517142857143</v>
      </c>
      <c r="EN454">
        <v>2.007268214285714</v>
      </c>
      <c r="EO454">
        <v>1.679670357142857</v>
      </c>
      <c r="EP454">
        <v>17.501775</v>
      </c>
      <c r="EQ454">
        <v>14.70981071428571</v>
      </c>
      <c r="ER454">
        <v>2000.008571428571</v>
      </c>
      <c r="ES454">
        <v>0.9799976785714283</v>
      </c>
      <c r="ET454">
        <v>0.02000223571428572</v>
      </c>
      <c r="EU454">
        <v>0</v>
      </c>
      <c r="EV454">
        <v>765.8024999999999</v>
      </c>
      <c r="EW454">
        <v>5.00078</v>
      </c>
      <c r="EX454">
        <v>14707.86428571429</v>
      </c>
      <c r="EY454">
        <v>16379.68928571429</v>
      </c>
      <c r="EZ454">
        <v>38.79671428571428</v>
      </c>
      <c r="FA454">
        <v>39.53549999999999</v>
      </c>
      <c r="FB454">
        <v>38.85471428571428</v>
      </c>
      <c r="FC454">
        <v>39.31221428571428</v>
      </c>
      <c r="FD454">
        <v>39.53549999999999</v>
      </c>
      <c r="FE454">
        <v>1955.098571428571</v>
      </c>
      <c r="FF454">
        <v>39.9</v>
      </c>
      <c r="FG454">
        <v>0</v>
      </c>
      <c r="FH454">
        <v>1759086002</v>
      </c>
      <c r="FI454">
        <v>0</v>
      </c>
      <c r="FJ454">
        <v>765.8325599999999</v>
      </c>
      <c r="FK454">
        <v>0.3786153806255358</v>
      </c>
      <c r="FL454">
        <v>3.192307634191197</v>
      </c>
      <c r="FM454">
        <v>14707.836</v>
      </c>
      <c r="FN454">
        <v>15</v>
      </c>
      <c r="FO454">
        <v>0</v>
      </c>
      <c r="FP454" t="s">
        <v>439</v>
      </c>
      <c r="FQ454">
        <v>1746989605.5</v>
      </c>
      <c r="FR454">
        <v>1746989593.5</v>
      </c>
      <c r="FS454">
        <v>0</v>
      </c>
      <c r="FT454">
        <v>-0.274</v>
      </c>
      <c r="FU454">
        <v>-0.002</v>
      </c>
      <c r="FV454">
        <v>2.549</v>
      </c>
      <c r="FW454">
        <v>0.129</v>
      </c>
      <c r="FX454">
        <v>420</v>
      </c>
      <c r="FY454">
        <v>17</v>
      </c>
      <c r="FZ454">
        <v>0.02</v>
      </c>
      <c r="GA454">
        <v>0.04</v>
      </c>
      <c r="GB454">
        <v>-51.4548725</v>
      </c>
      <c r="GC454">
        <v>-0.4678818011255768</v>
      </c>
      <c r="GD454">
        <v>0.1089049080333386</v>
      </c>
      <c r="GE454">
        <v>1</v>
      </c>
      <c r="GF454">
        <v>765.826794117647</v>
      </c>
      <c r="GG454">
        <v>0.04038197028816674</v>
      </c>
      <c r="GH454">
        <v>0.2357833975360197</v>
      </c>
      <c r="GI454">
        <v>1</v>
      </c>
      <c r="GJ454">
        <v>3.61794025</v>
      </c>
      <c r="GK454">
        <v>-0.2309303189493435</v>
      </c>
      <c r="GL454">
        <v>0.02270634564251808</v>
      </c>
      <c r="GM454">
        <v>0</v>
      </c>
      <c r="GN454">
        <v>2</v>
      </c>
      <c r="GO454">
        <v>3</v>
      </c>
      <c r="GP454" t="s">
        <v>446</v>
      </c>
      <c r="GQ454">
        <v>3.10205</v>
      </c>
      <c r="GR454">
        <v>2.7245</v>
      </c>
      <c r="GS454">
        <v>0.13956</v>
      </c>
      <c r="GT454">
        <v>0.145381</v>
      </c>
      <c r="GU454">
        <v>0.10204</v>
      </c>
      <c r="GV454">
        <v>0.0913819</v>
      </c>
      <c r="GW454">
        <v>22494.5</v>
      </c>
      <c r="GX454">
        <v>20303.7</v>
      </c>
      <c r="GY454">
        <v>26705.7</v>
      </c>
      <c r="GZ454">
        <v>23978.2</v>
      </c>
      <c r="HA454">
        <v>38374.4</v>
      </c>
      <c r="HB454">
        <v>32217.1</v>
      </c>
      <c r="HC454">
        <v>46631.2</v>
      </c>
      <c r="HD454">
        <v>37938.9</v>
      </c>
      <c r="HE454">
        <v>1.87433</v>
      </c>
      <c r="HF454">
        <v>1.86955</v>
      </c>
      <c r="HG454">
        <v>0.138737</v>
      </c>
      <c r="HH454">
        <v>0</v>
      </c>
      <c r="HI454">
        <v>27.7649</v>
      </c>
      <c r="HJ454">
        <v>999.9</v>
      </c>
      <c r="HK454">
        <v>43.4</v>
      </c>
      <c r="HL454">
        <v>31.6</v>
      </c>
      <c r="HM454">
        <v>22.3195</v>
      </c>
      <c r="HN454">
        <v>60.7747</v>
      </c>
      <c r="HO454">
        <v>22.2476</v>
      </c>
      <c r="HP454">
        <v>1</v>
      </c>
      <c r="HQ454">
        <v>0.093468</v>
      </c>
      <c r="HR454">
        <v>-0.155692</v>
      </c>
      <c r="HS454">
        <v>20.2812</v>
      </c>
      <c r="HT454">
        <v>5.21055</v>
      </c>
      <c r="HU454">
        <v>11.9798</v>
      </c>
      <c r="HV454">
        <v>4.96345</v>
      </c>
      <c r="HW454">
        <v>3.27438</v>
      </c>
      <c r="HX454">
        <v>9999</v>
      </c>
      <c r="HY454">
        <v>9999</v>
      </c>
      <c r="HZ454">
        <v>9999</v>
      </c>
      <c r="IA454">
        <v>34.6</v>
      </c>
      <c r="IB454">
        <v>1.86395</v>
      </c>
      <c r="IC454">
        <v>1.86011</v>
      </c>
      <c r="ID454">
        <v>1.85842</v>
      </c>
      <c r="IE454">
        <v>1.85975</v>
      </c>
      <c r="IF454">
        <v>1.85989</v>
      </c>
      <c r="IG454">
        <v>1.85837</v>
      </c>
      <c r="IH454">
        <v>1.85745</v>
      </c>
      <c r="II454">
        <v>1.85242</v>
      </c>
      <c r="IJ454">
        <v>0</v>
      </c>
      <c r="IK454">
        <v>0</v>
      </c>
      <c r="IL454">
        <v>0</v>
      </c>
      <c r="IM454">
        <v>0</v>
      </c>
      <c r="IN454" t="s">
        <v>441</v>
      </c>
      <c r="IO454" t="s">
        <v>442</v>
      </c>
      <c r="IP454" t="s">
        <v>443</v>
      </c>
      <c r="IQ454" t="s">
        <v>443</v>
      </c>
      <c r="IR454" t="s">
        <v>443</v>
      </c>
      <c r="IS454" t="s">
        <v>443</v>
      </c>
      <c r="IT454">
        <v>0</v>
      </c>
      <c r="IU454">
        <v>100</v>
      </c>
      <c r="IV454">
        <v>100</v>
      </c>
      <c r="IW454">
        <v>-0.616</v>
      </c>
      <c r="IX454">
        <v>0.2938</v>
      </c>
      <c r="IY454">
        <v>-0.819046093373875</v>
      </c>
      <c r="IZ454">
        <v>-0.0008311593448893811</v>
      </c>
      <c r="JA454">
        <v>1.768286430498992E-06</v>
      </c>
      <c r="JB454">
        <v>-5.176383660599935E-10</v>
      </c>
      <c r="JC454">
        <v>0.01793090377665582</v>
      </c>
      <c r="JD454">
        <v>0.002652576625932546</v>
      </c>
      <c r="JE454">
        <v>0.0004569377311329863</v>
      </c>
      <c r="JF454">
        <v>1.003524486243527E-07</v>
      </c>
      <c r="JG454">
        <v>2</v>
      </c>
      <c r="JH454">
        <v>1975</v>
      </c>
      <c r="JI454">
        <v>1</v>
      </c>
      <c r="JJ454">
        <v>26</v>
      </c>
      <c r="JK454">
        <v>201606.7</v>
      </c>
      <c r="JL454">
        <v>201606.9</v>
      </c>
      <c r="JM454">
        <v>2.02393</v>
      </c>
      <c r="JN454">
        <v>2.62207</v>
      </c>
      <c r="JO454">
        <v>1.49658</v>
      </c>
      <c r="JP454">
        <v>2.34375</v>
      </c>
      <c r="JQ454">
        <v>1.54907</v>
      </c>
      <c r="JR454">
        <v>2.47925</v>
      </c>
      <c r="JS454">
        <v>36.0582</v>
      </c>
      <c r="JT454">
        <v>24.1751</v>
      </c>
      <c r="JU454">
        <v>18</v>
      </c>
      <c r="JV454">
        <v>482.869</v>
      </c>
      <c r="JW454">
        <v>494.792</v>
      </c>
      <c r="JX454">
        <v>27.7621</v>
      </c>
      <c r="JY454">
        <v>28.5207</v>
      </c>
      <c r="JZ454">
        <v>30</v>
      </c>
      <c r="KA454">
        <v>28.7862</v>
      </c>
      <c r="KB454">
        <v>28.796</v>
      </c>
      <c r="KC454">
        <v>40.6685</v>
      </c>
      <c r="KD454">
        <v>17.9039</v>
      </c>
      <c r="KE454">
        <v>74.5851</v>
      </c>
      <c r="KF454">
        <v>27.7337</v>
      </c>
      <c r="KG454">
        <v>875.2140000000001</v>
      </c>
      <c r="KH454">
        <v>18.6743</v>
      </c>
      <c r="KI454">
        <v>101.958</v>
      </c>
      <c r="KJ454">
        <v>91.4918</v>
      </c>
    </row>
    <row r="455" spans="1:296">
      <c r="A455">
        <v>437</v>
      </c>
      <c r="B455">
        <v>1759086014.5</v>
      </c>
      <c r="C455">
        <v>12931.40000009537</v>
      </c>
      <c r="D455" t="s">
        <v>1321</v>
      </c>
      <c r="E455" t="s">
        <v>1322</v>
      </c>
      <c r="F455">
        <v>5</v>
      </c>
      <c r="G455" t="s">
        <v>1218</v>
      </c>
      <c r="H455">
        <v>1759086007</v>
      </c>
      <c r="I455">
        <f>(J455)/1000</f>
        <v>0</v>
      </c>
      <c r="J455">
        <f>IF(DO455, AM455, AG455)</f>
        <v>0</v>
      </c>
      <c r="K455">
        <f>IF(DO455, AH455, AF455)</f>
        <v>0</v>
      </c>
      <c r="L455">
        <f>DQ455 - IF(AT455&gt;1, K455*DK455*100.0/(AV455), 0)</f>
        <v>0</v>
      </c>
      <c r="M455">
        <f>((S455-I455/2)*L455-K455)/(S455+I455/2)</f>
        <v>0</v>
      </c>
      <c r="N455">
        <f>M455*(DX455+DY455)/1000.0</f>
        <v>0</v>
      </c>
      <c r="O455">
        <f>(DQ455 - IF(AT455&gt;1, K455*DK455*100.0/(AV455), 0))*(DX455+DY455)/1000.0</f>
        <v>0</v>
      </c>
      <c r="P455">
        <f>2.0/((1/R455-1/Q455)+SIGN(R455)*SQRT((1/R455-1/Q455)*(1/R455-1/Q455) + 4*DL455/((DL455+1)*(DL455+1))*(2*1/R455*1/Q455-1/Q455*1/Q455)))</f>
        <v>0</v>
      </c>
      <c r="Q455">
        <f>IF(LEFT(DM455,1)&lt;&gt;"0",IF(LEFT(DM455,1)="1",3.0,DN455),$D$5+$E$5*(EE455*DX455/($K$5*1000))+$F$5*(EE455*DX455/($K$5*1000))*MAX(MIN(DK455,$J$5),$I$5)*MAX(MIN(DK455,$J$5),$I$5)+$G$5*MAX(MIN(DK455,$J$5),$I$5)*(EE455*DX455/($K$5*1000))+$H$5*(EE455*DX455/($K$5*1000))*(EE455*DX455/($K$5*1000)))</f>
        <v>0</v>
      </c>
      <c r="R455">
        <f>I455*(1000-(1000*0.61365*exp(17.502*V455/(240.97+V455))/(DX455+DY455)+DS455)/2)/(1000*0.61365*exp(17.502*V455/(240.97+V455))/(DX455+DY455)-DS455)</f>
        <v>0</v>
      </c>
      <c r="S455">
        <f>1/((DL455+1)/(P455/1.6)+1/(Q455/1.37)) + DL455/((DL455+1)/(P455/1.6) + DL455/(Q455/1.37))</f>
        <v>0</v>
      </c>
      <c r="T455">
        <f>(DG455*DJ455)</f>
        <v>0</v>
      </c>
      <c r="U455">
        <f>(DZ455+(T455+2*0.95*5.67E-8*(((DZ455+$B$9)+273)^4-(DZ455+273)^4)-44100*I455)/(1.84*29.3*Q455+8*0.95*5.67E-8*(DZ455+273)^3))</f>
        <v>0</v>
      </c>
      <c r="V455">
        <f>($C$9*EA455+$D$9*EB455+$E$9*U455)</f>
        <v>0</v>
      </c>
      <c r="W455">
        <f>0.61365*exp(17.502*V455/(240.97+V455))</f>
        <v>0</v>
      </c>
      <c r="X455">
        <f>(Y455/Z455*100)</f>
        <v>0</v>
      </c>
      <c r="Y455">
        <f>DS455*(DX455+DY455)/1000</f>
        <v>0</v>
      </c>
      <c r="Z455">
        <f>0.61365*exp(17.502*DZ455/(240.97+DZ455))</f>
        <v>0</v>
      </c>
      <c r="AA455">
        <f>(W455-DS455*(DX455+DY455)/1000)</f>
        <v>0</v>
      </c>
      <c r="AB455">
        <f>(-I455*44100)</f>
        <v>0</v>
      </c>
      <c r="AC455">
        <f>2*29.3*Q455*0.92*(DZ455-V455)</f>
        <v>0</v>
      </c>
      <c r="AD455">
        <f>2*0.95*5.67E-8*(((DZ455+$B$9)+273)^4-(V455+273)^4)</f>
        <v>0</v>
      </c>
      <c r="AE455">
        <f>T455+AD455+AB455+AC455</f>
        <v>0</v>
      </c>
      <c r="AF455">
        <f>DW455*AT455*(DR455-DQ455*(1000-AT455*DT455)/(1000-AT455*DS455))/(100*DK455)</f>
        <v>0</v>
      </c>
      <c r="AG455">
        <f>1000*DW455*AT455*(DS455-DT455)/(100*DK455*(1000-AT455*DS455))</f>
        <v>0</v>
      </c>
      <c r="AH455">
        <f>(AI455 - AJ455 - DX455*1E3/(8.314*(DZ455+273.15)) * AL455/DW455 * AK455) * DW455/(100*DK455) * (1000 - DT455)/1000</f>
        <v>0</v>
      </c>
      <c r="AI455">
        <v>875.5681109360656</v>
      </c>
      <c r="AJ455">
        <v>834.3579090909089</v>
      </c>
      <c r="AK455">
        <v>3.459223421131389</v>
      </c>
      <c r="AL455">
        <v>65.08277901455868</v>
      </c>
      <c r="AM455">
        <f>(AO455 - AN455 + DX455*1E3/(8.314*(DZ455+273.15)) * AQ455/DW455 * AP455) * DW455/(100*DK455) * 1000/(1000 - AO455)</f>
        <v>0</v>
      </c>
      <c r="AN455">
        <v>18.58503202666667</v>
      </c>
      <c r="AO455">
        <v>22.09070727272726</v>
      </c>
      <c r="AP455">
        <v>8.629416450200936E-05</v>
      </c>
      <c r="AQ455">
        <v>105.27</v>
      </c>
      <c r="AR455">
        <v>0</v>
      </c>
      <c r="AS455">
        <v>0</v>
      </c>
      <c r="AT455">
        <f>IF(AR455*$H$15&gt;=AV455,1.0,(AV455/(AV455-AR455*$H$15)))</f>
        <v>0</v>
      </c>
      <c r="AU455">
        <f>(AT455-1)*100</f>
        <v>0</v>
      </c>
      <c r="AV455">
        <f>MAX(0,($B$15+$C$15*EE455)/(1+$D$15*EE455)*DX455/(DZ455+273)*$E$15)</f>
        <v>0</v>
      </c>
      <c r="AW455" t="s">
        <v>437</v>
      </c>
      <c r="AX455" t="s">
        <v>437</v>
      </c>
      <c r="AY455">
        <v>0</v>
      </c>
      <c r="AZ455">
        <v>0</v>
      </c>
      <c r="BA455">
        <f>1-AY455/AZ455</f>
        <v>0</v>
      </c>
      <c r="BB455">
        <v>0</v>
      </c>
      <c r="BC455" t="s">
        <v>437</v>
      </c>
      <c r="BD455" t="s">
        <v>437</v>
      </c>
      <c r="BE455">
        <v>0</v>
      </c>
      <c r="BF455">
        <v>0</v>
      </c>
      <c r="BG455">
        <f>1-BE455/BF455</f>
        <v>0</v>
      </c>
      <c r="BH455">
        <v>0.5</v>
      </c>
      <c r="BI455">
        <f>DH455</f>
        <v>0</v>
      </c>
      <c r="BJ455">
        <f>K455</f>
        <v>0</v>
      </c>
      <c r="BK455">
        <f>BG455*BH455*BI455</f>
        <v>0</v>
      </c>
      <c r="BL455">
        <f>(BJ455-BB455)/BI455</f>
        <v>0</v>
      </c>
      <c r="BM455">
        <f>(AZ455-BF455)/BF455</f>
        <v>0</v>
      </c>
      <c r="BN455">
        <f>AY455/(BA455+AY455/BF455)</f>
        <v>0</v>
      </c>
      <c r="BO455" t="s">
        <v>437</v>
      </c>
      <c r="BP455">
        <v>0</v>
      </c>
      <c r="BQ455">
        <f>IF(BP455&lt;&gt;0, BP455, BN455)</f>
        <v>0</v>
      </c>
      <c r="BR455">
        <f>1-BQ455/BF455</f>
        <v>0</v>
      </c>
      <c r="BS455">
        <f>(BF455-BE455)/(BF455-BQ455)</f>
        <v>0</v>
      </c>
      <c r="BT455">
        <f>(AZ455-BF455)/(AZ455-BQ455)</f>
        <v>0</v>
      </c>
      <c r="BU455">
        <f>(BF455-BE455)/(BF455-AY455)</f>
        <v>0</v>
      </c>
      <c r="BV455">
        <f>(AZ455-BF455)/(AZ455-AY455)</f>
        <v>0</v>
      </c>
      <c r="BW455">
        <f>(BS455*BQ455/BE455)</f>
        <v>0</v>
      </c>
      <c r="BX455">
        <f>(1-BW455)</f>
        <v>0</v>
      </c>
      <c r="DG455">
        <f>$B$13*EF455+$C$13*EG455+$F$13*ER455*(1-EU455)</f>
        <v>0</v>
      </c>
      <c r="DH455">
        <f>DG455*DI455</f>
        <v>0</v>
      </c>
      <c r="DI455">
        <f>($B$13*$D$11+$C$13*$D$11+$F$13*((FE455+EW455)/MAX(FE455+EW455+FF455, 0.1)*$I$11+FF455/MAX(FE455+EW455+FF455, 0.1)*$J$11))/($B$13+$C$13+$F$13)</f>
        <v>0</v>
      </c>
      <c r="DJ455">
        <f>($B$13*$K$11+$C$13*$K$11+$F$13*((FE455+EW455)/MAX(FE455+EW455+FF455, 0.1)*$P$11+FF455/MAX(FE455+EW455+FF455, 0.1)*$Q$11))/($B$13+$C$13+$F$13)</f>
        <v>0</v>
      </c>
      <c r="DK455">
        <v>4.16</v>
      </c>
      <c r="DL455">
        <v>0.5</v>
      </c>
      <c r="DM455" t="s">
        <v>438</v>
      </c>
      <c r="DN455">
        <v>2</v>
      </c>
      <c r="DO455" t="b">
        <v>1</v>
      </c>
      <c r="DP455">
        <v>1759086007</v>
      </c>
      <c r="DQ455">
        <v>792.4313703703702</v>
      </c>
      <c r="DR455">
        <v>844.1177777777777</v>
      </c>
      <c r="DS455">
        <v>22.0981888888889</v>
      </c>
      <c r="DT455">
        <v>18.52844444444444</v>
      </c>
      <c r="DU455">
        <v>793.0554444444444</v>
      </c>
      <c r="DV455">
        <v>21.80414444444445</v>
      </c>
      <c r="DW455">
        <v>500.0475555555556</v>
      </c>
      <c r="DX455">
        <v>90.76857407407408</v>
      </c>
      <c r="DY455">
        <v>0.06661425185185187</v>
      </c>
      <c r="DZ455">
        <v>29.00881111111111</v>
      </c>
      <c r="EA455">
        <v>30.03214814814815</v>
      </c>
      <c r="EB455">
        <v>999.9000000000001</v>
      </c>
      <c r="EC455">
        <v>0</v>
      </c>
      <c r="ED455">
        <v>0</v>
      </c>
      <c r="EE455">
        <v>9998.605555555554</v>
      </c>
      <c r="EF455">
        <v>0</v>
      </c>
      <c r="EG455">
        <v>12.17260370370371</v>
      </c>
      <c r="EH455">
        <v>-51.68653703703704</v>
      </c>
      <c r="EI455">
        <v>810.3380740740741</v>
      </c>
      <c r="EJ455">
        <v>860.0538148148148</v>
      </c>
      <c r="EK455">
        <v>3.569742592592593</v>
      </c>
      <c r="EL455">
        <v>844.1177777777777</v>
      </c>
      <c r="EM455">
        <v>18.52844444444444</v>
      </c>
      <c r="EN455">
        <v>2.005821111111111</v>
      </c>
      <c r="EO455">
        <v>1.68179962962963</v>
      </c>
      <c r="EP455">
        <v>17.49034814814815</v>
      </c>
      <c r="EQ455">
        <v>14.72943333333333</v>
      </c>
      <c r="ER455">
        <v>2000.014444444445</v>
      </c>
      <c r="ES455">
        <v>0.9799977777777775</v>
      </c>
      <c r="ET455">
        <v>0.02000213333333333</v>
      </c>
      <c r="EU455">
        <v>0</v>
      </c>
      <c r="EV455">
        <v>765.8131111111112</v>
      </c>
      <c r="EW455">
        <v>5.00078</v>
      </c>
      <c r="EX455">
        <v>14708.48148148148</v>
      </c>
      <c r="EY455">
        <v>16379.73333333334</v>
      </c>
      <c r="EZ455">
        <v>38.79837037037037</v>
      </c>
      <c r="FA455">
        <v>39.53918518518518</v>
      </c>
      <c r="FB455">
        <v>38.87251851851852</v>
      </c>
      <c r="FC455">
        <v>39.30992592592592</v>
      </c>
      <c r="FD455">
        <v>39.57614814814814</v>
      </c>
      <c r="FE455">
        <v>1955.104444444445</v>
      </c>
      <c r="FF455">
        <v>39.9</v>
      </c>
      <c r="FG455">
        <v>0</v>
      </c>
      <c r="FH455">
        <v>1759086006.8</v>
      </c>
      <c r="FI455">
        <v>0</v>
      </c>
      <c r="FJ455">
        <v>765.8448</v>
      </c>
      <c r="FK455">
        <v>1.336076930719686</v>
      </c>
      <c r="FL455">
        <v>11.51538462188121</v>
      </c>
      <c r="FM455">
        <v>14708.476</v>
      </c>
      <c r="FN455">
        <v>15</v>
      </c>
      <c r="FO455">
        <v>0</v>
      </c>
      <c r="FP455" t="s">
        <v>439</v>
      </c>
      <c r="FQ455">
        <v>1746989605.5</v>
      </c>
      <c r="FR455">
        <v>1746989593.5</v>
      </c>
      <c r="FS455">
        <v>0</v>
      </c>
      <c r="FT455">
        <v>-0.274</v>
      </c>
      <c r="FU455">
        <v>-0.002</v>
      </c>
      <c r="FV455">
        <v>2.549</v>
      </c>
      <c r="FW455">
        <v>0.129</v>
      </c>
      <c r="FX455">
        <v>420</v>
      </c>
      <c r="FY455">
        <v>17</v>
      </c>
      <c r="FZ455">
        <v>0.02</v>
      </c>
      <c r="GA455">
        <v>0.04</v>
      </c>
      <c r="GB455">
        <v>-51.58000999999999</v>
      </c>
      <c r="GC455">
        <v>-1.843069418386371</v>
      </c>
      <c r="GD455">
        <v>0.2571124868612955</v>
      </c>
      <c r="GE455">
        <v>0</v>
      </c>
      <c r="GF455">
        <v>765.8276470588235</v>
      </c>
      <c r="GG455">
        <v>0.258365161400781</v>
      </c>
      <c r="GH455">
        <v>0.2390069999409161</v>
      </c>
      <c r="GI455">
        <v>1</v>
      </c>
      <c r="GJ455">
        <v>3.593346250000001</v>
      </c>
      <c r="GK455">
        <v>-0.3961329455909885</v>
      </c>
      <c r="GL455">
        <v>0.0408168551389925</v>
      </c>
      <c r="GM455">
        <v>0</v>
      </c>
      <c r="GN455">
        <v>1</v>
      </c>
      <c r="GO455">
        <v>3</v>
      </c>
      <c r="GP455" t="s">
        <v>455</v>
      </c>
      <c r="GQ455">
        <v>3.10185</v>
      </c>
      <c r="GR455">
        <v>2.72462</v>
      </c>
      <c r="GS455">
        <v>0.141506</v>
      </c>
      <c r="GT455">
        <v>0.147295</v>
      </c>
      <c r="GU455">
        <v>0.102057</v>
      </c>
      <c r="GV455">
        <v>0.0915897</v>
      </c>
      <c r="GW455">
        <v>22443.7</v>
      </c>
      <c r="GX455">
        <v>20258.2</v>
      </c>
      <c r="GY455">
        <v>26705.7</v>
      </c>
      <c r="GZ455">
        <v>23978.1</v>
      </c>
      <c r="HA455">
        <v>38374.2</v>
      </c>
      <c r="HB455">
        <v>32209.9</v>
      </c>
      <c r="HC455">
        <v>46631.6</v>
      </c>
      <c r="HD455">
        <v>37938.9</v>
      </c>
      <c r="HE455">
        <v>1.87385</v>
      </c>
      <c r="HF455">
        <v>1.87018</v>
      </c>
      <c r="HG455">
        <v>0.139236</v>
      </c>
      <c r="HH455">
        <v>0</v>
      </c>
      <c r="HI455">
        <v>27.7657</v>
      </c>
      <c r="HJ455">
        <v>999.9</v>
      </c>
      <c r="HK455">
        <v>43.3</v>
      </c>
      <c r="HL455">
        <v>31.6</v>
      </c>
      <c r="HM455">
        <v>22.2687</v>
      </c>
      <c r="HN455">
        <v>61.1747</v>
      </c>
      <c r="HO455">
        <v>21.9712</v>
      </c>
      <c r="HP455">
        <v>1</v>
      </c>
      <c r="HQ455">
        <v>0.093468</v>
      </c>
      <c r="HR455">
        <v>-0.128949</v>
      </c>
      <c r="HS455">
        <v>20.2814</v>
      </c>
      <c r="HT455">
        <v>5.2119</v>
      </c>
      <c r="HU455">
        <v>11.98</v>
      </c>
      <c r="HV455">
        <v>4.96365</v>
      </c>
      <c r="HW455">
        <v>3.27463</v>
      </c>
      <c r="HX455">
        <v>9999</v>
      </c>
      <c r="HY455">
        <v>9999</v>
      </c>
      <c r="HZ455">
        <v>9999</v>
      </c>
      <c r="IA455">
        <v>34.6</v>
      </c>
      <c r="IB455">
        <v>1.86391</v>
      </c>
      <c r="IC455">
        <v>1.8601</v>
      </c>
      <c r="ID455">
        <v>1.8584</v>
      </c>
      <c r="IE455">
        <v>1.85975</v>
      </c>
      <c r="IF455">
        <v>1.85989</v>
      </c>
      <c r="IG455">
        <v>1.85837</v>
      </c>
      <c r="IH455">
        <v>1.85745</v>
      </c>
      <c r="II455">
        <v>1.85241</v>
      </c>
      <c r="IJ455">
        <v>0</v>
      </c>
      <c r="IK455">
        <v>0</v>
      </c>
      <c r="IL455">
        <v>0</v>
      </c>
      <c r="IM455">
        <v>0</v>
      </c>
      <c r="IN455" t="s">
        <v>441</v>
      </c>
      <c r="IO455" t="s">
        <v>442</v>
      </c>
      <c r="IP455" t="s">
        <v>443</v>
      </c>
      <c r="IQ455" t="s">
        <v>443</v>
      </c>
      <c r="IR455" t="s">
        <v>443</v>
      </c>
      <c r="IS455" t="s">
        <v>443</v>
      </c>
      <c r="IT455">
        <v>0</v>
      </c>
      <c r="IU455">
        <v>100</v>
      </c>
      <c r="IV455">
        <v>100</v>
      </c>
      <c r="IW455">
        <v>-0.598</v>
      </c>
      <c r="IX455">
        <v>0.2939</v>
      </c>
      <c r="IY455">
        <v>-0.819046093373875</v>
      </c>
      <c r="IZ455">
        <v>-0.0008311593448893811</v>
      </c>
      <c r="JA455">
        <v>1.768286430498992E-06</v>
      </c>
      <c r="JB455">
        <v>-5.176383660599935E-10</v>
      </c>
      <c r="JC455">
        <v>0.01793090377665582</v>
      </c>
      <c r="JD455">
        <v>0.002652576625932546</v>
      </c>
      <c r="JE455">
        <v>0.0004569377311329863</v>
      </c>
      <c r="JF455">
        <v>1.003524486243527E-07</v>
      </c>
      <c r="JG455">
        <v>2</v>
      </c>
      <c r="JH455">
        <v>1975</v>
      </c>
      <c r="JI455">
        <v>1</v>
      </c>
      <c r="JJ455">
        <v>26</v>
      </c>
      <c r="JK455">
        <v>201606.8</v>
      </c>
      <c r="JL455">
        <v>201607</v>
      </c>
      <c r="JM455">
        <v>2.05322</v>
      </c>
      <c r="JN455">
        <v>2.62085</v>
      </c>
      <c r="JO455">
        <v>1.49658</v>
      </c>
      <c r="JP455">
        <v>2.34497</v>
      </c>
      <c r="JQ455">
        <v>1.54907</v>
      </c>
      <c r="JR455">
        <v>2.39136</v>
      </c>
      <c r="JS455">
        <v>36.0582</v>
      </c>
      <c r="JT455">
        <v>24.1751</v>
      </c>
      <c r="JU455">
        <v>18</v>
      </c>
      <c r="JV455">
        <v>482.574</v>
      </c>
      <c r="JW455">
        <v>495.19</v>
      </c>
      <c r="JX455">
        <v>27.7285</v>
      </c>
      <c r="JY455">
        <v>28.5192</v>
      </c>
      <c r="JZ455">
        <v>30</v>
      </c>
      <c r="KA455">
        <v>28.7837</v>
      </c>
      <c r="KB455">
        <v>28.7942</v>
      </c>
      <c r="KC455">
        <v>41.2642</v>
      </c>
      <c r="KD455">
        <v>17.6192</v>
      </c>
      <c r="KE455">
        <v>74.5851</v>
      </c>
      <c r="KF455">
        <v>27.702</v>
      </c>
      <c r="KG455">
        <v>888.626</v>
      </c>
      <c r="KH455">
        <v>18.6969</v>
      </c>
      <c r="KI455">
        <v>101.958</v>
      </c>
      <c r="KJ455">
        <v>91.49169999999999</v>
      </c>
    </row>
    <row r="456" spans="1:296">
      <c r="A456">
        <v>438</v>
      </c>
      <c r="B456">
        <v>1759086019</v>
      </c>
      <c r="C456">
        <v>12935.90000009537</v>
      </c>
      <c r="D456" t="s">
        <v>1323</v>
      </c>
      <c r="E456" t="s">
        <v>1324</v>
      </c>
      <c r="F456">
        <v>5</v>
      </c>
      <c r="G456" t="s">
        <v>1218</v>
      </c>
      <c r="H456">
        <v>1759086011.444444</v>
      </c>
      <c r="I456">
        <f>(J456)/1000</f>
        <v>0</v>
      </c>
      <c r="J456">
        <f>IF(DO456, AM456, AG456)</f>
        <v>0</v>
      </c>
      <c r="K456">
        <f>IF(DO456, AH456, AF456)</f>
        <v>0</v>
      </c>
      <c r="L456">
        <f>DQ456 - IF(AT456&gt;1, K456*DK456*100.0/(AV456), 0)</f>
        <v>0</v>
      </c>
      <c r="M456">
        <f>((S456-I456/2)*L456-K456)/(S456+I456/2)</f>
        <v>0</v>
      </c>
      <c r="N456">
        <f>M456*(DX456+DY456)/1000.0</f>
        <v>0</v>
      </c>
      <c r="O456">
        <f>(DQ456 - IF(AT456&gt;1, K456*DK456*100.0/(AV456), 0))*(DX456+DY456)/1000.0</f>
        <v>0</v>
      </c>
      <c r="P456">
        <f>2.0/((1/R456-1/Q456)+SIGN(R456)*SQRT((1/R456-1/Q456)*(1/R456-1/Q456) + 4*DL456/((DL456+1)*(DL456+1))*(2*1/R456*1/Q456-1/Q456*1/Q456)))</f>
        <v>0</v>
      </c>
      <c r="Q456">
        <f>IF(LEFT(DM456,1)&lt;&gt;"0",IF(LEFT(DM456,1)="1",3.0,DN456),$D$5+$E$5*(EE456*DX456/($K$5*1000))+$F$5*(EE456*DX456/($K$5*1000))*MAX(MIN(DK456,$J$5),$I$5)*MAX(MIN(DK456,$J$5),$I$5)+$G$5*MAX(MIN(DK456,$J$5),$I$5)*(EE456*DX456/($K$5*1000))+$H$5*(EE456*DX456/($K$5*1000))*(EE456*DX456/($K$5*1000)))</f>
        <v>0</v>
      </c>
      <c r="R456">
        <f>I456*(1000-(1000*0.61365*exp(17.502*V456/(240.97+V456))/(DX456+DY456)+DS456)/2)/(1000*0.61365*exp(17.502*V456/(240.97+V456))/(DX456+DY456)-DS456)</f>
        <v>0</v>
      </c>
      <c r="S456">
        <f>1/((DL456+1)/(P456/1.6)+1/(Q456/1.37)) + DL456/((DL456+1)/(P456/1.6) + DL456/(Q456/1.37))</f>
        <v>0</v>
      </c>
      <c r="T456">
        <f>(DG456*DJ456)</f>
        <v>0</v>
      </c>
      <c r="U456">
        <f>(DZ456+(T456+2*0.95*5.67E-8*(((DZ456+$B$9)+273)^4-(DZ456+273)^4)-44100*I456)/(1.84*29.3*Q456+8*0.95*5.67E-8*(DZ456+273)^3))</f>
        <v>0</v>
      </c>
      <c r="V456">
        <f>($C$9*EA456+$D$9*EB456+$E$9*U456)</f>
        <v>0</v>
      </c>
      <c r="W456">
        <f>0.61365*exp(17.502*V456/(240.97+V456))</f>
        <v>0</v>
      </c>
      <c r="X456">
        <f>(Y456/Z456*100)</f>
        <v>0</v>
      </c>
      <c r="Y456">
        <f>DS456*(DX456+DY456)/1000</f>
        <v>0</v>
      </c>
      <c r="Z456">
        <f>0.61365*exp(17.502*DZ456/(240.97+DZ456))</f>
        <v>0</v>
      </c>
      <c r="AA456">
        <f>(W456-DS456*(DX456+DY456)/1000)</f>
        <v>0</v>
      </c>
      <c r="AB456">
        <f>(-I456*44100)</f>
        <v>0</v>
      </c>
      <c r="AC456">
        <f>2*29.3*Q456*0.92*(DZ456-V456)</f>
        <v>0</v>
      </c>
      <c r="AD456">
        <f>2*0.95*5.67E-8*(((DZ456+$B$9)+273)^4-(V456+273)^4)</f>
        <v>0</v>
      </c>
      <c r="AE456">
        <f>T456+AD456+AB456+AC456</f>
        <v>0</v>
      </c>
      <c r="AF456">
        <f>DW456*AT456*(DR456-DQ456*(1000-AT456*DT456)/(1000-AT456*DS456))/(100*DK456)</f>
        <v>0</v>
      </c>
      <c r="AG456">
        <f>1000*DW456*AT456*(DS456-DT456)/(100*DK456*(1000-AT456*DS456))</f>
        <v>0</v>
      </c>
      <c r="AH456">
        <f>(AI456 - AJ456 - DX456*1E3/(8.314*(DZ456+273.15)) * AL456/DW456 * AK456) * DW456/(100*DK456) * (1000 - DT456)/1000</f>
        <v>0</v>
      </c>
      <c r="AI456">
        <v>890.4062828352132</v>
      </c>
      <c r="AJ456">
        <v>849.686521212121</v>
      </c>
      <c r="AK456">
        <v>3.390680084616903</v>
      </c>
      <c r="AL456">
        <v>65.08277901455868</v>
      </c>
      <c r="AM456">
        <f>(AO456 - AN456 + DX456*1E3/(8.314*(DZ456+273.15)) * AQ456/DW456 * AP456) * DW456/(100*DK456) * 1000/(1000 - AO456)</f>
        <v>0</v>
      </c>
      <c r="AN456">
        <v>18.60980026666667</v>
      </c>
      <c r="AO456">
        <v>22.09827393939392</v>
      </c>
      <c r="AP456">
        <v>4.315642566368937E-05</v>
      </c>
      <c r="AQ456">
        <v>105.27</v>
      </c>
      <c r="AR456">
        <v>0</v>
      </c>
      <c r="AS456">
        <v>0</v>
      </c>
      <c r="AT456">
        <f>IF(AR456*$H$15&gt;=AV456,1.0,(AV456/(AV456-AR456*$H$15)))</f>
        <v>0</v>
      </c>
      <c r="AU456">
        <f>(AT456-1)*100</f>
        <v>0</v>
      </c>
      <c r="AV456">
        <f>MAX(0,($B$15+$C$15*EE456)/(1+$D$15*EE456)*DX456/(DZ456+273)*$E$15)</f>
        <v>0</v>
      </c>
      <c r="AW456" t="s">
        <v>437</v>
      </c>
      <c r="AX456" t="s">
        <v>437</v>
      </c>
      <c r="AY456">
        <v>0</v>
      </c>
      <c r="AZ456">
        <v>0</v>
      </c>
      <c r="BA456">
        <f>1-AY456/AZ456</f>
        <v>0</v>
      </c>
      <c r="BB456">
        <v>0</v>
      </c>
      <c r="BC456" t="s">
        <v>437</v>
      </c>
      <c r="BD456" t="s">
        <v>437</v>
      </c>
      <c r="BE456">
        <v>0</v>
      </c>
      <c r="BF456">
        <v>0</v>
      </c>
      <c r="BG456">
        <f>1-BE456/BF456</f>
        <v>0</v>
      </c>
      <c r="BH456">
        <v>0.5</v>
      </c>
      <c r="BI456">
        <f>DH456</f>
        <v>0</v>
      </c>
      <c r="BJ456">
        <f>K456</f>
        <v>0</v>
      </c>
      <c r="BK456">
        <f>BG456*BH456*BI456</f>
        <v>0</v>
      </c>
      <c r="BL456">
        <f>(BJ456-BB456)/BI456</f>
        <v>0</v>
      </c>
      <c r="BM456">
        <f>(AZ456-BF456)/BF456</f>
        <v>0</v>
      </c>
      <c r="BN456">
        <f>AY456/(BA456+AY456/BF456)</f>
        <v>0</v>
      </c>
      <c r="BO456" t="s">
        <v>437</v>
      </c>
      <c r="BP456">
        <v>0</v>
      </c>
      <c r="BQ456">
        <f>IF(BP456&lt;&gt;0, BP456, BN456)</f>
        <v>0</v>
      </c>
      <c r="BR456">
        <f>1-BQ456/BF456</f>
        <v>0</v>
      </c>
      <c r="BS456">
        <f>(BF456-BE456)/(BF456-BQ456)</f>
        <v>0</v>
      </c>
      <c r="BT456">
        <f>(AZ456-BF456)/(AZ456-BQ456)</f>
        <v>0</v>
      </c>
      <c r="BU456">
        <f>(BF456-BE456)/(BF456-AY456)</f>
        <v>0</v>
      </c>
      <c r="BV456">
        <f>(AZ456-BF456)/(AZ456-AY456)</f>
        <v>0</v>
      </c>
      <c r="BW456">
        <f>(BS456*BQ456/BE456)</f>
        <v>0</v>
      </c>
      <c r="BX456">
        <f>(1-BW456)</f>
        <v>0</v>
      </c>
      <c r="DG456">
        <f>$B$13*EF456+$C$13*EG456+$F$13*ER456*(1-EU456)</f>
        <v>0</v>
      </c>
      <c r="DH456">
        <f>DG456*DI456</f>
        <v>0</v>
      </c>
      <c r="DI456">
        <f>($B$13*$D$11+$C$13*$D$11+$F$13*((FE456+EW456)/MAX(FE456+EW456+FF456, 0.1)*$I$11+FF456/MAX(FE456+EW456+FF456, 0.1)*$J$11))/($B$13+$C$13+$F$13)</f>
        <v>0</v>
      </c>
      <c r="DJ456">
        <f>($B$13*$K$11+$C$13*$K$11+$F$13*((FE456+EW456)/MAX(FE456+EW456+FF456, 0.1)*$P$11+FF456/MAX(FE456+EW456+FF456, 0.1)*$Q$11))/($B$13+$C$13+$F$13)</f>
        <v>0</v>
      </c>
      <c r="DK456">
        <v>4.16</v>
      </c>
      <c r="DL456">
        <v>0.5</v>
      </c>
      <c r="DM456" t="s">
        <v>438</v>
      </c>
      <c r="DN456">
        <v>2</v>
      </c>
      <c r="DO456" t="b">
        <v>1</v>
      </c>
      <c r="DP456">
        <v>1759086011.444444</v>
      </c>
      <c r="DQ456">
        <v>807.3102592592593</v>
      </c>
      <c r="DR456">
        <v>858.9567037037037</v>
      </c>
      <c r="DS456">
        <v>22.09277037037038</v>
      </c>
      <c r="DT456">
        <v>18.55955555555556</v>
      </c>
      <c r="DU456">
        <v>807.9194444444444</v>
      </c>
      <c r="DV456">
        <v>21.79884814814815</v>
      </c>
      <c r="DW456">
        <v>500.037</v>
      </c>
      <c r="DX456">
        <v>90.76962962962962</v>
      </c>
      <c r="DY456">
        <v>0.06661127407407408</v>
      </c>
      <c r="DZ456">
        <v>29.00336296296296</v>
      </c>
      <c r="EA456">
        <v>30.03275555555556</v>
      </c>
      <c r="EB456">
        <v>999.9000000000001</v>
      </c>
      <c r="EC456">
        <v>0</v>
      </c>
      <c r="ED456">
        <v>0</v>
      </c>
      <c r="EE456">
        <v>9997.820370370371</v>
      </c>
      <c r="EF456">
        <v>0</v>
      </c>
      <c r="EG456">
        <v>11.68992222222222</v>
      </c>
      <c r="EH456">
        <v>-51.64652962962963</v>
      </c>
      <c r="EI456">
        <v>825.5487777777778</v>
      </c>
      <c r="EJ456">
        <v>875.2007407407408</v>
      </c>
      <c r="EK456">
        <v>3.533212962962963</v>
      </c>
      <c r="EL456">
        <v>858.9567037037037</v>
      </c>
      <c r="EM456">
        <v>18.55955555555556</v>
      </c>
      <c r="EN456">
        <v>2.005352962962963</v>
      </c>
      <c r="EO456">
        <v>1.684643333333333</v>
      </c>
      <c r="EP456">
        <v>17.48665555555555</v>
      </c>
      <c r="EQ456">
        <v>14.75561851851852</v>
      </c>
      <c r="ER456">
        <v>1999.997777777777</v>
      </c>
      <c r="ES456">
        <v>0.9799976666666664</v>
      </c>
      <c r="ET456">
        <v>0.02000224444444445</v>
      </c>
      <c r="EU456">
        <v>0</v>
      </c>
      <c r="EV456">
        <v>765.9094074074072</v>
      </c>
      <c r="EW456">
        <v>5.00078</v>
      </c>
      <c r="EX456">
        <v>14709.32962962963</v>
      </c>
      <c r="EY456">
        <v>16379.6037037037</v>
      </c>
      <c r="EZ456">
        <v>38.80296296296296</v>
      </c>
      <c r="FA456">
        <v>39.53918518518518</v>
      </c>
      <c r="FB456">
        <v>38.87711111111111</v>
      </c>
      <c r="FC456">
        <v>39.32148148148148</v>
      </c>
      <c r="FD456">
        <v>39.65014814814815</v>
      </c>
      <c r="FE456">
        <v>1955.087777777778</v>
      </c>
      <c r="FF456">
        <v>39.9</v>
      </c>
      <c r="FG456">
        <v>0</v>
      </c>
      <c r="FH456">
        <v>1759086011.6</v>
      </c>
      <c r="FI456">
        <v>0</v>
      </c>
      <c r="FJ456">
        <v>765.9493199999998</v>
      </c>
      <c r="FK456">
        <v>1.196615398872326</v>
      </c>
      <c r="FL456">
        <v>13.86923078229735</v>
      </c>
      <c r="FM456">
        <v>14709.496</v>
      </c>
      <c r="FN456">
        <v>15</v>
      </c>
      <c r="FO456">
        <v>0</v>
      </c>
      <c r="FP456" t="s">
        <v>439</v>
      </c>
      <c r="FQ456">
        <v>1746989605.5</v>
      </c>
      <c r="FR456">
        <v>1746989593.5</v>
      </c>
      <c r="FS456">
        <v>0</v>
      </c>
      <c r="FT456">
        <v>-0.274</v>
      </c>
      <c r="FU456">
        <v>-0.002</v>
      </c>
      <c r="FV456">
        <v>2.549</v>
      </c>
      <c r="FW456">
        <v>0.129</v>
      </c>
      <c r="FX456">
        <v>420</v>
      </c>
      <c r="FY456">
        <v>17</v>
      </c>
      <c r="FZ456">
        <v>0.02</v>
      </c>
      <c r="GA456">
        <v>0.04</v>
      </c>
      <c r="GB456">
        <v>-51.58428780487804</v>
      </c>
      <c r="GC456">
        <v>-0.6768627177700404</v>
      </c>
      <c r="GD456">
        <v>0.3199568219308029</v>
      </c>
      <c r="GE456">
        <v>0</v>
      </c>
      <c r="GF456">
        <v>765.8926176470588</v>
      </c>
      <c r="GG456">
        <v>1.136516426070208</v>
      </c>
      <c r="GH456">
        <v>0.2715904155271773</v>
      </c>
      <c r="GI456">
        <v>0</v>
      </c>
      <c r="GJ456">
        <v>3.556545609756098</v>
      </c>
      <c r="GK456">
        <v>-0.5101116376306523</v>
      </c>
      <c r="GL456">
        <v>0.05158599469835239</v>
      </c>
      <c r="GM456">
        <v>0</v>
      </c>
      <c r="GN456">
        <v>0</v>
      </c>
      <c r="GO456">
        <v>3</v>
      </c>
      <c r="GP456" t="s">
        <v>458</v>
      </c>
      <c r="GQ456">
        <v>3.10146</v>
      </c>
      <c r="GR456">
        <v>2.72472</v>
      </c>
      <c r="GS456">
        <v>0.143205</v>
      </c>
      <c r="GT456">
        <v>0.148856</v>
      </c>
      <c r="GU456">
        <v>0.102081</v>
      </c>
      <c r="GV456">
        <v>0.09169049999999999</v>
      </c>
      <c r="GW456">
        <v>22399.3</v>
      </c>
      <c r="GX456">
        <v>20221.1</v>
      </c>
      <c r="GY456">
        <v>26705.7</v>
      </c>
      <c r="GZ456">
        <v>23978.1</v>
      </c>
      <c r="HA456">
        <v>38373.3</v>
      </c>
      <c r="HB456">
        <v>32206.3</v>
      </c>
      <c r="HC456">
        <v>46631.5</v>
      </c>
      <c r="HD456">
        <v>37938.7</v>
      </c>
      <c r="HE456">
        <v>1.8733</v>
      </c>
      <c r="HF456">
        <v>1.87055</v>
      </c>
      <c r="HG456">
        <v>0.139404</v>
      </c>
      <c r="HH456">
        <v>0</v>
      </c>
      <c r="HI456">
        <v>27.7673</v>
      </c>
      <c r="HJ456">
        <v>999.9</v>
      </c>
      <c r="HK456">
        <v>43.3</v>
      </c>
      <c r="HL456">
        <v>31.6</v>
      </c>
      <c r="HM456">
        <v>22.269</v>
      </c>
      <c r="HN456">
        <v>61.4247</v>
      </c>
      <c r="HO456">
        <v>22.2716</v>
      </c>
      <c r="HP456">
        <v>1</v>
      </c>
      <c r="HQ456">
        <v>0.09336129999999999</v>
      </c>
      <c r="HR456">
        <v>-0.115419</v>
      </c>
      <c r="HS456">
        <v>20.2813</v>
      </c>
      <c r="HT456">
        <v>5.21145</v>
      </c>
      <c r="HU456">
        <v>11.98</v>
      </c>
      <c r="HV456">
        <v>4.96385</v>
      </c>
      <c r="HW456">
        <v>3.27465</v>
      </c>
      <c r="HX456">
        <v>9999</v>
      </c>
      <c r="HY456">
        <v>9999</v>
      </c>
      <c r="HZ456">
        <v>9999</v>
      </c>
      <c r="IA456">
        <v>34.6</v>
      </c>
      <c r="IB456">
        <v>1.86392</v>
      </c>
      <c r="IC456">
        <v>1.8601</v>
      </c>
      <c r="ID456">
        <v>1.8584</v>
      </c>
      <c r="IE456">
        <v>1.85975</v>
      </c>
      <c r="IF456">
        <v>1.85989</v>
      </c>
      <c r="IG456">
        <v>1.85837</v>
      </c>
      <c r="IH456">
        <v>1.85745</v>
      </c>
      <c r="II456">
        <v>1.85242</v>
      </c>
      <c r="IJ456">
        <v>0</v>
      </c>
      <c r="IK456">
        <v>0</v>
      </c>
      <c r="IL456">
        <v>0</v>
      </c>
      <c r="IM456">
        <v>0</v>
      </c>
      <c r="IN456" t="s">
        <v>441</v>
      </c>
      <c r="IO456" t="s">
        <v>442</v>
      </c>
      <c r="IP456" t="s">
        <v>443</v>
      </c>
      <c r="IQ456" t="s">
        <v>443</v>
      </c>
      <c r="IR456" t="s">
        <v>443</v>
      </c>
      <c r="IS456" t="s">
        <v>443</v>
      </c>
      <c r="IT456">
        <v>0</v>
      </c>
      <c r="IU456">
        <v>100</v>
      </c>
      <c r="IV456">
        <v>100</v>
      </c>
      <c r="IW456">
        <v>-0.583</v>
      </c>
      <c r="IX456">
        <v>0.2941</v>
      </c>
      <c r="IY456">
        <v>-0.819046093373875</v>
      </c>
      <c r="IZ456">
        <v>-0.0008311593448893811</v>
      </c>
      <c r="JA456">
        <v>1.768286430498992E-06</v>
      </c>
      <c r="JB456">
        <v>-5.176383660599935E-10</v>
      </c>
      <c r="JC456">
        <v>0.01793090377665582</v>
      </c>
      <c r="JD456">
        <v>0.002652576625932546</v>
      </c>
      <c r="JE456">
        <v>0.0004569377311329863</v>
      </c>
      <c r="JF456">
        <v>1.003524486243527E-07</v>
      </c>
      <c r="JG456">
        <v>2</v>
      </c>
      <c r="JH456">
        <v>1975</v>
      </c>
      <c r="JI456">
        <v>1</v>
      </c>
      <c r="JJ456">
        <v>26</v>
      </c>
      <c r="JK456">
        <v>201606.9</v>
      </c>
      <c r="JL456">
        <v>201607.1</v>
      </c>
      <c r="JM456">
        <v>2.08252</v>
      </c>
      <c r="JN456">
        <v>2.61597</v>
      </c>
      <c r="JO456">
        <v>1.49658</v>
      </c>
      <c r="JP456">
        <v>2.34497</v>
      </c>
      <c r="JQ456">
        <v>1.54907</v>
      </c>
      <c r="JR456">
        <v>2.44751</v>
      </c>
      <c r="JS456">
        <v>36.0347</v>
      </c>
      <c r="JT456">
        <v>24.1751</v>
      </c>
      <c r="JU456">
        <v>18</v>
      </c>
      <c r="JV456">
        <v>482.241</v>
      </c>
      <c r="JW456">
        <v>495.421</v>
      </c>
      <c r="JX456">
        <v>27.6971</v>
      </c>
      <c r="JY456">
        <v>28.5168</v>
      </c>
      <c r="JZ456">
        <v>30</v>
      </c>
      <c r="KA456">
        <v>28.782</v>
      </c>
      <c r="KB456">
        <v>28.7922</v>
      </c>
      <c r="KC456">
        <v>41.9166</v>
      </c>
      <c r="KD456">
        <v>17.3458</v>
      </c>
      <c r="KE456">
        <v>74.5851</v>
      </c>
      <c r="KF456">
        <v>27.6682</v>
      </c>
      <c r="KG456">
        <v>908.703</v>
      </c>
      <c r="KH456">
        <v>18.7169</v>
      </c>
      <c r="KI456">
        <v>101.958</v>
      </c>
      <c r="KJ456">
        <v>91.4914</v>
      </c>
    </row>
    <row r="457" spans="1:296">
      <c r="A457">
        <v>439</v>
      </c>
      <c r="B457">
        <v>1759086024.5</v>
      </c>
      <c r="C457">
        <v>12941.40000009537</v>
      </c>
      <c r="D457" t="s">
        <v>1325</v>
      </c>
      <c r="E457" t="s">
        <v>1326</v>
      </c>
      <c r="F457">
        <v>5</v>
      </c>
      <c r="G457" t="s">
        <v>1218</v>
      </c>
      <c r="H457">
        <v>1759086016.732143</v>
      </c>
      <c r="I457">
        <f>(J457)/1000</f>
        <v>0</v>
      </c>
      <c r="J457">
        <f>IF(DO457, AM457, AG457)</f>
        <v>0</v>
      </c>
      <c r="K457">
        <f>IF(DO457, AH457, AF457)</f>
        <v>0</v>
      </c>
      <c r="L457">
        <f>DQ457 - IF(AT457&gt;1, K457*DK457*100.0/(AV457), 0)</f>
        <v>0</v>
      </c>
      <c r="M457">
        <f>((S457-I457/2)*L457-K457)/(S457+I457/2)</f>
        <v>0</v>
      </c>
      <c r="N457">
        <f>M457*(DX457+DY457)/1000.0</f>
        <v>0</v>
      </c>
      <c r="O457">
        <f>(DQ457 - IF(AT457&gt;1, K457*DK457*100.0/(AV457), 0))*(DX457+DY457)/1000.0</f>
        <v>0</v>
      </c>
      <c r="P457">
        <f>2.0/((1/R457-1/Q457)+SIGN(R457)*SQRT((1/R457-1/Q457)*(1/R457-1/Q457) + 4*DL457/((DL457+1)*(DL457+1))*(2*1/R457*1/Q457-1/Q457*1/Q457)))</f>
        <v>0</v>
      </c>
      <c r="Q457">
        <f>IF(LEFT(DM457,1)&lt;&gt;"0",IF(LEFT(DM457,1)="1",3.0,DN457),$D$5+$E$5*(EE457*DX457/($K$5*1000))+$F$5*(EE457*DX457/($K$5*1000))*MAX(MIN(DK457,$J$5),$I$5)*MAX(MIN(DK457,$J$5),$I$5)+$G$5*MAX(MIN(DK457,$J$5),$I$5)*(EE457*DX457/($K$5*1000))+$H$5*(EE457*DX457/($K$5*1000))*(EE457*DX457/($K$5*1000)))</f>
        <v>0</v>
      </c>
      <c r="R457">
        <f>I457*(1000-(1000*0.61365*exp(17.502*V457/(240.97+V457))/(DX457+DY457)+DS457)/2)/(1000*0.61365*exp(17.502*V457/(240.97+V457))/(DX457+DY457)-DS457)</f>
        <v>0</v>
      </c>
      <c r="S457">
        <f>1/((DL457+1)/(P457/1.6)+1/(Q457/1.37)) + DL457/((DL457+1)/(P457/1.6) + DL457/(Q457/1.37))</f>
        <v>0</v>
      </c>
      <c r="T457">
        <f>(DG457*DJ457)</f>
        <v>0</v>
      </c>
      <c r="U457">
        <f>(DZ457+(T457+2*0.95*5.67E-8*(((DZ457+$B$9)+273)^4-(DZ457+273)^4)-44100*I457)/(1.84*29.3*Q457+8*0.95*5.67E-8*(DZ457+273)^3))</f>
        <v>0</v>
      </c>
      <c r="V457">
        <f>($C$9*EA457+$D$9*EB457+$E$9*U457)</f>
        <v>0</v>
      </c>
      <c r="W457">
        <f>0.61365*exp(17.502*V457/(240.97+V457))</f>
        <v>0</v>
      </c>
      <c r="X457">
        <f>(Y457/Z457*100)</f>
        <v>0</v>
      </c>
      <c r="Y457">
        <f>DS457*(DX457+DY457)/1000</f>
        <v>0</v>
      </c>
      <c r="Z457">
        <f>0.61365*exp(17.502*DZ457/(240.97+DZ457))</f>
        <v>0</v>
      </c>
      <c r="AA457">
        <f>(W457-DS457*(DX457+DY457)/1000)</f>
        <v>0</v>
      </c>
      <c r="AB457">
        <f>(-I457*44100)</f>
        <v>0</v>
      </c>
      <c r="AC457">
        <f>2*29.3*Q457*0.92*(DZ457-V457)</f>
        <v>0</v>
      </c>
      <c r="AD457">
        <f>2*0.95*5.67E-8*(((DZ457+$B$9)+273)^4-(V457+273)^4)</f>
        <v>0</v>
      </c>
      <c r="AE457">
        <f>T457+AD457+AB457+AC457</f>
        <v>0</v>
      </c>
      <c r="AF457">
        <f>DW457*AT457*(DR457-DQ457*(1000-AT457*DT457)/(1000-AT457*DS457))/(100*DK457)</f>
        <v>0</v>
      </c>
      <c r="AG457">
        <f>1000*DW457*AT457*(DS457-DT457)/(100*DK457*(1000-AT457*DS457))</f>
        <v>0</v>
      </c>
      <c r="AH457">
        <f>(AI457 - AJ457 - DX457*1E3/(8.314*(DZ457+273.15)) * AL457/DW457 * AK457) * DW457/(100*DK457) * (1000 - DT457)/1000</f>
        <v>0</v>
      </c>
      <c r="AI457">
        <v>909.0002130632873</v>
      </c>
      <c r="AJ457">
        <v>868.2482969696972</v>
      </c>
      <c r="AK457">
        <v>3.394992733073556</v>
      </c>
      <c r="AL457">
        <v>65.08277901455868</v>
      </c>
      <c r="AM457">
        <f>(AO457 - AN457 + DX457*1E3/(8.314*(DZ457+273.15)) * AQ457/DW457 * AP457) * DW457/(100*DK457) * 1000/(1000 - AO457)</f>
        <v>0</v>
      </c>
      <c r="AN457">
        <v>18.63894949333334</v>
      </c>
      <c r="AO457">
        <v>22.10339878787879</v>
      </c>
      <c r="AP457">
        <v>1.450628452000141E-05</v>
      </c>
      <c r="AQ457">
        <v>105.27</v>
      </c>
      <c r="AR457">
        <v>0</v>
      </c>
      <c r="AS457">
        <v>0</v>
      </c>
      <c r="AT457">
        <f>IF(AR457*$H$15&gt;=AV457,1.0,(AV457/(AV457-AR457*$H$15)))</f>
        <v>0</v>
      </c>
      <c r="AU457">
        <f>(AT457-1)*100</f>
        <v>0</v>
      </c>
      <c r="AV457">
        <f>MAX(0,($B$15+$C$15*EE457)/(1+$D$15*EE457)*DX457/(DZ457+273)*$E$15)</f>
        <v>0</v>
      </c>
      <c r="AW457" t="s">
        <v>437</v>
      </c>
      <c r="AX457" t="s">
        <v>437</v>
      </c>
      <c r="AY457">
        <v>0</v>
      </c>
      <c r="AZ457">
        <v>0</v>
      </c>
      <c r="BA457">
        <f>1-AY457/AZ457</f>
        <v>0</v>
      </c>
      <c r="BB457">
        <v>0</v>
      </c>
      <c r="BC457" t="s">
        <v>437</v>
      </c>
      <c r="BD457" t="s">
        <v>437</v>
      </c>
      <c r="BE457">
        <v>0</v>
      </c>
      <c r="BF457">
        <v>0</v>
      </c>
      <c r="BG457">
        <f>1-BE457/BF457</f>
        <v>0</v>
      </c>
      <c r="BH457">
        <v>0.5</v>
      </c>
      <c r="BI457">
        <f>DH457</f>
        <v>0</v>
      </c>
      <c r="BJ457">
        <f>K457</f>
        <v>0</v>
      </c>
      <c r="BK457">
        <f>BG457*BH457*BI457</f>
        <v>0</v>
      </c>
      <c r="BL457">
        <f>(BJ457-BB457)/BI457</f>
        <v>0</v>
      </c>
      <c r="BM457">
        <f>(AZ457-BF457)/BF457</f>
        <v>0</v>
      </c>
      <c r="BN457">
        <f>AY457/(BA457+AY457/BF457)</f>
        <v>0</v>
      </c>
      <c r="BO457" t="s">
        <v>437</v>
      </c>
      <c r="BP457">
        <v>0</v>
      </c>
      <c r="BQ457">
        <f>IF(BP457&lt;&gt;0, BP457, BN457)</f>
        <v>0</v>
      </c>
      <c r="BR457">
        <f>1-BQ457/BF457</f>
        <v>0</v>
      </c>
      <c r="BS457">
        <f>(BF457-BE457)/(BF457-BQ457)</f>
        <v>0</v>
      </c>
      <c r="BT457">
        <f>(AZ457-BF457)/(AZ457-BQ457)</f>
        <v>0</v>
      </c>
      <c r="BU457">
        <f>(BF457-BE457)/(BF457-AY457)</f>
        <v>0</v>
      </c>
      <c r="BV457">
        <f>(AZ457-BF457)/(AZ457-AY457)</f>
        <v>0</v>
      </c>
      <c r="BW457">
        <f>(BS457*BQ457/BE457)</f>
        <v>0</v>
      </c>
      <c r="BX457">
        <f>(1-BW457)</f>
        <v>0</v>
      </c>
      <c r="DG457">
        <f>$B$13*EF457+$C$13*EG457+$F$13*ER457*(1-EU457)</f>
        <v>0</v>
      </c>
      <c r="DH457">
        <f>DG457*DI457</f>
        <v>0</v>
      </c>
      <c r="DI457">
        <f>($B$13*$D$11+$C$13*$D$11+$F$13*((FE457+EW457)/MAX(FE457+EW457+FF457, 0.1)*$I$11+FF457/MAX(FE457+EW457+FF457, 0.1)*$J$11))/($B$13+$C$13+$F$13)</f>
        <v>0</v>
      </c>
      <c r="DJ457">
        <f>($B$13*$K$11+$C$13*$K$11+$F$13*((FE457+EW457)/MAX(FE457+EW457+FF457, 0.1)*$P$11+FF457/MAX(FE457+EW457+FF457, 0.1)*$Q$11))/($B$13+$C$13+$F$13)</f>
        <v>0</v>
      </c>
      <c r="DK457">
        <v>4.16</v>
      </c>
      <c r="DL457">
        <v>0.5</v>
      </c>
      <c r="DM457" t="s">
        <v>438</v>
      </c>
      <c r="DN457">
        <v>2</v>
      </c>
      <c r="DO457" t="b">
        <v>1</v>
      </c>
      <c r="DP457">
        <v>1759086016.732143</v>
      </c>
      <c r="DQ457">
        <v>824.9359285714287</v>
      </c>
      <c r="DR457">
        <v>876.6062857142858</v>
      </c>
      <c r="DS457">
        <v>22.09460357142857</v>
      </c>
      <c r="DT457">
        <v>18.602375</v>
      </c>
      <c r="DU457">
        <v>825.5271071428572</v>
      </c>
      <c r="DV457">
        <v>21.80064642857142</v>
      </c>
      <c r="DW457">
        <v>499.9589642857143</v>
      </c>
      <c r="DX457">
        <v>90.76953214285713</v>
      </c>
      <c r="DY457">
        <v>0.06671733928571429</v>
      </c>
      <c r="DZ457">
        <v>28.99599642857143</v>
      </c>
      <c r="EA457">
        <v>30.03915357142857</v>
      </c>
      <c r="EB457">
        <v>999.9000000000002</v>
      </c>
      <c r="EC457">
        <v>0</v>
      </c>
      <c r="ED457">
        <v>0</v>
      </c>
      <c r="EE457">
        <v>9990.136785714287</v>
      </c>
      <c r="EF457">
        <v>0</v>
      </c>
      <c r="EG457">
        <v>11.64933571428571</v>
      </c>
      <c r="EH457">
        <v>-51.67033571428572</v>
      </c>
      <c r="EI457">
        <v>843.5743571428571</v>
      </c>
      <c r="EJ457">
        <v>893.2228214285714</v>
      </c>
      <c r="EK457">
        <v>3.492227857142857</v>
      </c>
      <c r="EL457">
        <v>876.6062857142858</v>
      </c>
      <c r="EM457">
        <v>18.602375</v>
      </c>
      <c r="EN457">
        <v>2.005517857142857</v>
      </c>
      <c r="EO457">
        <v>1.688529285714285</v>
      </c>
      <c r="EP457">
        <v>17.48795357142857</v>
      </c>
      <c r="EQ457">
        <v>14.79136071428572</v>
      </c>
      <c r="ER457">
        <v>1999.987857142857</v>
      </c>
      <c r="ES457">
        <v>0.9799975714285711</v>
      </c>
      <c r="ET457">
        <v>0.02000234285714286</v>
      </c>
      <c r="EU457">
        <v>0</v>
      </c>
      <c r="EV457">
        <v>766.0581785714287</v>
      </c>
      <c r="EW457">
        <v>5.00078</v>
      </c>
      <c r="EX457">
        <v>14710.71071428571</v>
      </c>
      <c r="EY457">
        <v>16379.52142857143</v>
      </c>
      <c r="EZ457">
        <v>38.79435714285714</v>
      </c>
      <c r="FA457">
        <v>39.54678571428571</v>
      </c>
      <c r="FB457">
        <v>38.86357142857143</v>
      </c>
      <c r="FC457">
        <v>39.32117857142857</v>
      </c>
      <c r="FD457">
        <v>39.72739285714285</v>
      </c>
      <c r="FE457">
        <v>1955.077857142857</v>
      </c>
      <c r="FF457">
        <v>39.9</v>
      </c>
      <c r="FG457">
        <v>0</v>
      </c>
      <c r="FH457">
        <v>1759086017</v>
      </c>
      <c r="FI457">
        <v>0</v>
      </c>
      <c r="FJ457">
        <v>766.0446923076923</v>
      </c>
      <c r="FK457">
        <v>1.350222215791839</v>
      </c>
      <c r="FL457">
        <v>19.01538459799674</v>
      </c>
      <c r="FM457">
        <v>14711.02307692308</v>
      </c>
      <c r="FN457">
        <v>15</v>
      </c>
      <c r="FO457">
        <v>0</v>
      </c>
      <c r="FP457" t="s">
        <v>439</v>
      </c>
      <c r="FQ457">
        <v>1746989605.5</v>
      </c>
      <c r="FR457">
        <v>1746989593.5</v>
      </c>
      <c r="FS457">
        <v>0</v>
      </c>
      <c r="FT457">
        <v>-0.274</v>
      </c>
      <c r="FU457">
        <v>-0.002</v>
      </c>
      <c r="FV457">
        <v>2.549</v>
      </c>
      <c r="FW457">
        <v>0.129</v>
      </c>
      <c r="FX457">
        <v>420</v>
      </c>
      <c r="FY457">
        <v>17</v>
      </c>
      <c r="FZ457">
        <v>0.02</v>
      </c>
      <c r="GA457">
        <v>0.04</v>
      </c>
      <c r="GB457">
        <v>-51.6322</v>
      </c>
      <c r="GC457">
        <v>0.4398303939963802</v>
      </c>
      <c r="GD457">
        <v>0.3339503503516656</v>
      </c>
      <c r="GE457">
        <v>1</v>
      </c>
      <c r="GF457">
        <v>765.9964411764706</v>
      </c>
      <c r="GG457">
        <v>1.360106954041253</v>
      </c>
      <c r="GH457">
        <v>0.2874433132019125</v>
      </c>
      <c r="GI457">
        <v>0</v>
      </c>
      <c r="GJ457">
        <v>3.51523375</v>
      </c>
      <c r="GK457">
        <v>-0.4587407504690498</v>
      </c>
      <c r="GL457">
        <v>0.04616401421494343</v>
      </c>
      <c r="GM457">
        <v>0</v>
      </c>
      <c r="GN457">
        <v>1</v>
      </c>
      <c r="GO457">
        <v>3</v>
      </c>
      <c r="GP457" t="s">
        <v>455</v>
      </c>
      <c r="GQ457">
        <v>3.10195</v>
      </c>
      <c r="GR457">
        <v>2.72501</v>
      </c>
      <c r="GS457">
        <v>0.145256</v>
      </c>
      <c r="GT457">
        <v>0.150935</v>
      </c>
      <c r="GU457">
        <v>0.102094</v>
      </c>
      <c r="GV457">
        <v>0.0918286</v>
      </c>
      <c r="GW457">
        <v>22345.7</v>
      </c>
      <c r="GX457">
        <v>20171.7</v>
      </c>
      <c r="GY457">
        <v>26705.7</v>
      </c>
      <c r="GZ457">
        <v>23978.1</v>
      </c>
      <c r="HA457">
        <v>38373.1</v>
      </c>
      <c r="HB457">
        <v>32201.9</v>
      </c>
      <c r="HC457">
        <v>46631.7</v>
      </c>
      <c r="HD457">
        <v>37939.1</v>
      </c>
      <c r="HE457">
        <v>1.87433</v>
      </c>
      <c r="HF457">
        <v>1.87013</v>
      </c>
      <c r="HG457">
        <v>0.139572</v>
      </c>
      <c r="HH457">
        <v>0</v>
      </c>
      <c r="HI457">
        <v>27.7658</v>
      </c>
      <c r="HJ457">
        <v>999.9</v>
      </c>
      <c r="HK457">
        <v>43.3</v>
      </c>
      <c r="HL457">
        <v>31.6</v>
      </c>
      <c r="HM457">
        <v>22.2691</v>
      </c>
      <c r="HN457">
        <v>60.8647</v>
      </c>
      <c r="HO457">
        <v>22.2596</v>
      </c>
      <c r="HP457">
        <v>1</v>
      </c>
      <c r="HQ457">
        <v>0.0932673</v>
      </c>
      <c r="HR457">
        <v>-0.0578595</v>
      </c>
      <c r="HS457">
        <v>20.2812</v>
      </c>
      <c r="HT457">
        <v>5.211</v>
      </c>
      <c r="HU457">
        <v>11.98</v>
      </c>
      <c r="HV457">
        <v>4.9638</v>
      </c>
      <c r="HW457">
        <v>3.27443</v>
      </c>
      <c r="HX457">
        <v>9999</v>
      </c>
      <c r="HY457">
        <v>9999</v>
      </c>
      <c r="HZ457">
        <v>9999</v>
      </c>
      <c r="IA457">
        <v>34.6</v>
      </c>
      <c r="IB457">
        <v>1.86394</v>
      </c>
      <c r="IC457">
        <v>1.86008</v>
      </c>
      <c r="ID457">
        <v>1.85841</v>
      </c>
      <c r="IE457">
        <v>1.85974</v>
      </c>
      <c r="IF457">
        <v>1.85989</v>
      </c>
      <c r="IG457">
        <v>1.85837</v>
      </c>
      <c r="IH457">
        <v>1.85745</v>
      </c>
      <c r="II457">
        <v>1.85241</v>
      </c>
      <c r="IJ457">
        <v>0</v>
      </c>
      <c r="IK457">
        <v>0</v>
      </c>
      <c r="IL457">
        <v>0</v>
      </c>
      <c r="IM457">
        <v>0</v>
      </c>
      <c r="IN457" t="s">
        <v>441</v>
      </c>
      <c r="IO457" t="s">
        <v>442</v>
      </c>
      <c r="IP457" t="s">
        <v>443</v>
      </c>
      <c r="IQ457" t="s">
        <v>443</v>
      </c>
      <c r="IR457" t="s">
        <v>443</v>
      </c>
      <c r="IS457" t="s">
        <v>443</v>
      </c>
      <c r="IT457">
        <v>0</v>
      </c>
      <c r="IU457">
        <v>100</v>
      </c>
      <c r="IV457">
        <v>100</v>
      </c>
      <c r="IW457">
        <v>-0.5649999999999999</v>
      </c>
      <c r="IX457">
        <v>0.2942</v>
      </c>
      <c r="IY457">
        <v>-0.819046093373875</v>
      </c>
      <c r="IZ457">
        <v>-0.0008311593448893811</v>
      </c>
      <c r="JA457">
        <v>1.768286430498992E-06</v>
      </c>
      <c r="JB457">
        <v>-5.176383660599935E-10</v>
      </c>
      <c r="JC457">
        <v>0.01793090377665582</v>
      </c>
      <c r="JD457">
        <v>0.002652576625932546</v>
      </c>
      <c r="JE457">
        <v>0.0004569377311329863</v>
      </c>
      <c r="JF457">
        <v>1.003524486243527E-07</v>
      </c>
      <c r="JG457">
        <v>2</v>
      </c>
      <c r="JH457">
        <v>1975</v>
      </c>
      <c r="JI457">
        <v>1</v>
      </c>
      <c r="JJ457">
        <v>26</v>
      </c>
      <c r="JK457">
        <v>201607</v>
      </c>
      <c r="JL457">
        <v>201607.2</v>
      </c>
      <c r="JM457">
        <v>2.11914</v>
      </c>
      <c r="JN457">
        <v>2.61597</v>
      </c>
      <c r="JO457">
        <v>1.49658</v>
      </c>
      <c r="JP457">
        <v>2.34497</v>
      </c>
      <c r="JQ457">
        <v>1.54907</v>
      </c>
      <c r="JR457">
        <v>2.47192</v>
      </c>
      <c r="JS457">
        <v>36.0347</v>
      </c>
      <c r="JT457">
        <v>24.1751</v>
      </c>
      <c r="JU457">
        <v>18</v>
      </c>
      <c r="JV457">
        <v>482.82</v>
      </c>
      <c r="JW457">
        <v>495.121</v>
      </c>
      <c r="JX457">
        <v>27.6603</v>
      </c>
      <c r="JY457">
        <v>28.5152</v>
      </c>
      <c r="JZ457">
        <v>29.9999</v>
      </c>
      <c r="KA457">
        <v>28.7797</v>
      </c>
      <c r="KB457">
        <v>28.7899</v>
      </c>
      <c r="KC457">
        <v>42.571</v>
      </c>
      <c r="KD457">
        <v>17.3458</v>
      </c>
      <c r="KE457">
        <v>74.5851</v>
      </c>
      <c r="KF457">
        <v>27.6204</v>
      </c>
      <c r="KG457">
        <v>922.078</v>
      </c>
      <c r="KH457">
        <v>18.7466</v>
      </c>
      <c r="KI457">
        <v>101.958</v>
      </c>
      <c r="KJ457">
        <v>91.492</v>
      </c>
    </row>
    <row r="458" spans="1:296">
      <c r="A458">
        <v>440</v>
      </c>
      <c r="B458">
        <v>1759086029</v>
      </c>
      <c r="C458">
        <v>12945.90000009537</v>
      </c>
      <c r="D458" t="s">
        <v>1327</v>
      </c>
      <c r="E458" t="s">
        <v>1328</v>
      </c>
      <c r="F458">
        <v>5</v>
      </c>
      <c r="G458" t="s">
        <v>1218</v>
      </c>
      <c r="H458">
        <v>1759086021.178571</v>
      </c>
      <c r="I458">
        <f>(J458)/1000</f>
        <v>0</v>
      </c>
      <c r="J458">
        <f>IF(DO458, AM458, AG458)</f>
        <v>0</v>
      </c>
      <c r="K458">
        <f>IF(DO458, AH458, AF458)</f>
        <v>0</v>
      </c>
      <c r="L458">
        <f>DQ458 - IF(AT458&gt;1, K458*DK458*100.0/(AV458), 0)</f>
        <v>0</v>
      </c>
      <c r="M458">
        <f>((S458-I458/2)*L458-K458)/(S458+I458/2)</f>
        <v>0</v>
      </c>
      <c r="N458">
        <f>M458*(DX458+DY458)/1000.0</f>
        <v>0</v>
      </c>
      <c r="O458">
        <f>(DQ458 - IF(AT458&gt;1, K458*DK458*100.0/(AV458), 0))*(DX458+DY458)/1000.0</f>
        <v>0</v>
      </c>
      <c r="P458">
        <f>2.0/((1/R458-1/Q458)+SIGN(R458)*SQRT((1/R458-1/Q458)*(1/R458-1/Q458) + 4*DL458/((DL458+1)*(DL458+1))*(2*1/R458*1/Q458-1/Q458*1/Q458)))</f>
        <v>0</v>
      </c>
      <c r="Q458">
        <f>IF(LEFT(DM458,1)&lt;&gt;"0",IF(LEFT(DM458,1)="1",3.0,DN458),$D$5+$E$5*(EE458*DX458/($K$5*1000))+$F$5*(EE458*DX458/($K$5*1000))*MAX(MIN(DK458,$J$5),$I$5)*MAX(MIN(DK458,$J$5),$I$5)+$G$5*MAX(MIN(DK458,$J$5),$I$5)*(EE458*DX458/($K$5*1000))+$H$5*(EE458*DX458/($K$5*1000))*(EE458*DX458/($K$5*1000)))</f>
        <v>0</v>
      </c>
      <c r="R458">
        <f>I458*(1000-(1000*0.61365*exp(17.502*V458/(240.97+V458))/(DX458+DY458)+DS458)/2)/(1000*0.61365*exp(17.502*V458/(240.97+V458))/(DX458+DY458)-DS458)</f>
        <v>0</v>
      </c>
      <c r="S458">
        <f>1/((DL458+1)/(P458/1.6)+1/(Q458/1.37)) + DL458/((DL458+1)/(P458/1.6) + DL458/(Q458/1.37))</f>
        <v>0</v>
      </c>
      <c r="T458">
        <f>(DG458*DJ458)</f>
        <v>0</v>
      </c>
      <c r="U458">
        <f>(DZ458+(T458+2*0.95*5.67E-8*(((DZ458+$B$9)+273)^4-(DZ458+273)^4)-44100*I458)/(1.84*29.3*Q458+8*0.95*5.67E-8*(DZ458+273)^3))</f>
        <v>0</v>
      </c>
      <c r="V458">
        <f>($C$9*EA458+$D$9*EB458+$E$9*U458)</f>
        <v>0</v>
      </c>
      <c r="W458">
        <f>0.61365*exp(17.502*V458/(240.97+V458))</f>
        <v>0</v>
      </c>
      <c r="X458">
        <f>(Y458/Z458*100)</f>
        <v>0</v>
      </c>
      <c r="Y458">
        <f>DS458*(DX458+DY458)/1000</f>
        <v>0</v>
      </c>
      <c r="Z458">
        <f>0.61365*exp(17.502*DZ458/(240.97+DZ458))</f>
        <v>0</v>
      </c>
      <c r="AA458">
        <f>(W458-DS458*(DX458+DY458)/1000)</f>
        <v>0</v>
      </c>
      <c r="AB458">
        <f>(-I458*44100)</f>
        <v>0</v>
      </c>
      <c r="AC458">
        <f>2*29.3*Q458*0.92*(DZ458-V458)</f>
        <v>0</v>
      </c>
      <c r="AD458">
        <f>2*0.95*5.67E-8*(((DZ458+$B$9)+273)^4-(V458+273)^4)</f>
        <v>0</v>
      </c>
      <c r="AE458">
        <f>T458+AD458+AB458+AC458</f>
        <v>0</v>
      </c>
      <c r="AF458">
        <f>DW458*AT458*(DR458-DQ458*(1000-AT458*DT458)/(1000-AT458*DS458))/(100*DK458)</f>
        <v>0</v>
      </c>
      <c r="AG458">
        <f>1000*DW458*AT458*(DS458-DT458)/(100*DK458*(1000-AT458*DS458))</f>
        <v>0</v>
      </c>
      <c r="AH458">
        <f>(AI458 - AJ458 - DX458*1E3/(8.314*(DZ458+273.15)) * AL458/DW458 * AK458) * DW458/(100*DK458) * (1000 - DT458)/1000</f>
        <v>0</v>
      </c>
      <c r="AI458">
        <v>924.7189722925509</v>
      </c>
      <c r="AJ458">
        <v>883.921151515151</v>
      </c>
      <c r="AK458">
        <v>3.480782787586327</v>
      </c>
      <c r="AL458">
        <v>65.08277901455868</v>
      </c>
      <c r="AM458">
        <f>(AO458 - AN458 + DX458*1E3/(8.314*(DZ458+273.15)) * AQ458/DW458 * AP458) * DW458/(100*DK458) * 1000/(1000 - AO458)</f>
        <v>0</v>
      </c>
      <c r="AN458">
        <v>18.67726357333334</v>
      </c>
      <c r="AO458">
        <v>22.1073703030303</v>
      </c>
      <c r="AP458">
        <v>2.723472198788434E-05</v>
      </c>
      <c r="AQ458">
        <v>105.27</v>
      </c>
      <c r="AR458">
        <v>0</v>
      </c>
      <c r="AS458">
        <v>0</v>
      </c>
      <c r="AT458">
        <f>IF(AR458*$H$15&gt;=AV458,1.0,(AV458/(AV458-AR458*$H$15)))</f>
        <v>0</v>
      </c>
      <c r="AU458">
        <f>(AT458-1)*100</f>
        <v>0</v>
      </c>
      <c r="AV458">
        <f>MAX(0,($B$15+$C$15*EE458)/(1+$D$15*EE458)*DX458/(DZ458+273)*$E$15)</f>
        <v>0</v>
      </c>
      <c r="AW458" t="s">
        <v>437</v>
      </c>
      <c r="AX458" t="s">
        <v>437</v>
      </c>
      <c r="AY458">
        <v>0</v>
      </c>
      <c r="AZ458">
        <v>0</v>
      </c>
      <c r="BA458">
        <f>1-AY458/AZ458</f>
        <v>0</v>
      </c>
      <c r="BB458">
        <v>0</v>
      </c>
      <c r="BC458" t="s">
        <v>437</v>
      </c>
      <c r="BD458" t="s">
        <v>437</v>
      </c>
      <c r="BE458">
        <v>0</v>
      </c>
      <c r="BF458">
        <v>0</v>
      </c>
      <c r="BG458">
        <f>1-BE458/BF458</f>
        <v>0</v>
      </c>
      <c r="BH458">
        <v>0.5</v>
      </c>
      <c r="BI458">
        <f>DH458</f>
        <v>0</v>
      </c>
      <c r="BJ458">
        <f>K458</f>
        <v>0</v>
      </c>
      <c r="BK458">
        <f>BG458*BH458*BI458</f>
        <v>0</v>
      </c>
      <c r="BL458">
        <f>(BJ458-BB458)/BI458</f>
        <v>0</v>
      </c>
      <c r="BM458">
        <f>(AZ458-BF458)/BF458</f>
        <v>0</v>
      </c>
      <c r="BN458">
        <f>AY458/(BA458+AY458/BF458)</f>
        <v>0</v>
      </c>
      <c r="BO458" t="s">
        <v>437</v>
      </c>
      <c r="BP458">
        <v>0</v>
      </c>
      <c r="BQ458">
        <f>IF(BP458&lt;&gt;0, BP458, BN458)</f>
        <v>0</v>
      </c>
      <c r="BR458">
        <f>1-BQ458/BF458</f>
        <v>0</v>
      </c>
      <c r="BS458">
        <f>(BF458-BE458)/(BF458-BQ458)</f>
        <v>0</v>
      </c>
      <c r="BT458">
        <f>(AZ458-BF458)/(AZ458-BQ458)</f>
        <v>0</v>
      </c>
      <c r="BU458">
        <f>(BF458-BE458)/(BF458-AY458)</f>
        <v>0</v>
      </c>
      <c r="BV458">
        <f>(AZ458-BF458)/(AZ458-AY458)</f>
        <v>0</v>
      </c>
      <c r="BW458">
        <f>(BS458*BQ458/BE458)</f>
        <v>0</v>
      </c>
      <c r="BX458">
        <f>(1-BW458)</f>
        <v>0</v>
      </c>
      <c r="DG458">
        <f>$B$13*EF458+$C$13*EG458+$F$13*ER458*(1-EU458)</f>
        <v>0</v>
      </c>
      <c r="DH458">
        <f>DG458*DI458</f>
        <v>0</v>
      </c>
      <c r="DI458">
        <f>($B$13*$D$11+$C$13*$D$11+$F$13*((FE458+EW458)/MAX(FE458+EW458+FF458, 0.1)*$I$11+FF458/MAX(FE458+EW458+FF458, 0.1)*$J$11))/($B$13+$C$13+$F$13)</f>
        <v>0</v>
      </c>
      <c r="DJ458">
        <f>($B$13*$K$11+$C$13*$K$11+$F$13*((FE458+EW458)/MAX(FE458+EW458+FF458, 0.1)*$P$11+FF458/MAX(FE458+EW458+FF458, 0.1)*$Q$11))/($B$13+$C$13+$F$13)</f>
        <v>0</v>
      </c>
      <c r="DK458">
        <v>4.16</v>
      </c>
      <c r="DL458">
        <v>0.5</v>
      </c>
      <c r="DM458" t="s">
        <v>438</v>
      </c>
      <c r="DN458">
        <v>2</v>
      </c>
      <c r="DO458" t="b">
        <v>1</v>
      </c>
      <c r="DP458">
        <v>1759086021.178571</v>
      </c>
      <c r="DQ458">
        <v>839.8056785714286</v>
      </c>
      <c r="DR458">
        <v>891.4012857142858</v>
      </c>
      <c r="DS458">
        <v>22.10034285714286</v>
      </c>
      <c r="DT458">
        <v>18.63440714285715</v>
      </c>
      <c r="DU458">
        <v>840.3815000000002</v>
      </c>
      <c r="DV458">
        <v>21.80626428571428</v>
      </c>
      <c r="DW458">
        <v>499.9564642857143</v>
      </c>
      <c r="DX458">
        <v>90.76871428571428</v>
      </c>
      <c r="DY458">
        <v>0.06671399285714287</v>
      </c>
      <c r="DZ458">
        <v>28.98986428571429</v>
      </c>
      <c r="EA458">
        <v>30.03932857142857</v>
      </c>
      <c r="EB458">
        <v>999.9000000000002</v>
      </c>
      <c r="EC458">
        <v>0</v>
      </c>
      <c r="ED458">
        <v>0</v>
      </c>
      <c r="EE458">
        <v>9996.966785714287</v>
      </c>
      <c r="EF458">
        <v>0</v>
      </c>
      <c r="EG458">
        <v>11.64993214285714</v>
      </c>
      <c r="EH458">
        <v>-51.59557142857143</v>
      </c>
      <c r="EI458">
        <v>858.7851428571429</v>
      </c>
      <c r="EJ458">
        <v>908.3278214285716</v>
      </c>
      <c r="EK458">
        <v>3.465942142857142</v>
      </c>
      <c r="EL458">
        <v>891.4012857142858</v>
      </c>
      <c r="EM458">
        <v>18.63440714285715</v>
      </c>
      <c r="EN458">
        <v>2.006021428571429</v>
      </c>
      <c r="EO458">
        <v>1.691421071428572</v>
      </c>
      <c r="EP458">
        <v>17.49192857142857</v>
      </c>
      <c r="EQ458">
        <v>14.81791071428571</v>
      </c>
      <c r="ER458">
        <v>1999.998214285714</v>
      </c>
      <c r="ES458">
        <v>0.9799976785714283</v>
      </c>
      <c r="ET458">
        <v>0.02000223214285714</v>
      </c>
      <c r="EU458">
        <v>0</v>
      </c>
      <c r="EV458">
        <v>766.1832857142857</v>
      </c>
      <c r="EW458">
        <v>5.00078</v>
      </c>
      <c r="EX458">
        <v>14712.51785714286</v>
      </c>
      <c r="EY458">
        <v>16379.62142857143</v>
      </c>
      <c r="EZ458">
        <v>38.78107142857142</v>
      </c>
      <c r="FA458">
        <v>39.54007142857142</v>
      </c>
      <c r="FB458">
        <v>38.87035714285714</v>
      </c>
      <c r="FC458">
        <v>39.30117857142857</v>
      </c>
      <c r="FD458">
        <v>39.81675</v>
      </c>
      <c r="FE458">
        <v>1955.088214285714</v>
      </c>
      <c r="FF458">
        <v>39.9</v>
      </c>
      <c r="FG458">
        <v>0</v>
      </c>
      <c r="FH458">
        <v>1759086021.2</v>
      </c>
      <c r="FI458">
        <v>0</v>
      </c>
      <c r="FJ458">
        <v>766.1548000000001</v>
      </c>
      <c r="FK458">
        <v>1.202153843947062</v>
      </c>
      <c r="FL458">
        <v>27.30769230771984</v>
      </c>
      <c r="FM458">
        <v>14712.756</v>
      </c>
      <c r="FN458">
        <v>15</v>
      </c>
      <c r="FO458">
        <v>0</v>
      </c>
      <c r="FP458" t="s">
        <v>439</v>
      </c>
      <c r="FQ458">
        <v>1746989605.5</v>
      </c>
      <c r="FR458">
        <v>1746989593.5</v>
      </c>
      <c r="FS458">
        <v>0</v>
      </c>
      <c r="FT458">
        <v>-0.274</v>
      </c>
      <c r="FU458">
        <v>-0.002</v>
      </c>
      <c r="FV458">
        <v>2.549</v>
      </c>
      <c r="FW458">
        <v>0.129</v>
      </c>
      <c r="FX458">
        <v>420</v>
      </c>
      <c r="FY458">
        <v>17</v>
      </c>
      <c r="FZ458">
        <v>0.02</v>
      </c>
      <c r="GA458">
        <v>0.04</v>
      </c>
      <c r="GB458">
        <v>-51.67598048780487</v>
      </c>
      <c r="GC458">
        <v>0.260646689895443</v>
      </c>
      <c r="GD458">
        <v>0.3351066544597061</v>
      </c>
      <c r="GE458">
        <v>1</v>
      </c>
      <c r="GF458">
        <v>766.0875588235294</v>
      </c>
      <c r="GG458">
        <v>1.096974789403269</v>
      </c>
      <c r="GH458">
        <v>0.2571966735646654</v>
      </c>
      <c r="GI458">
        <v>0</v>
      </c>
      <c r="GJ458">
        <v>3.489798292682927</v>
      </c>
      <c r="GK458">
        <v>-0.3968617421602695</v>
      </c>
      <c r="GL458">
        <v>0.04073823582410853</v>
      </c>
      <c r="GM458">
        <v>0</v>
      </c>
      <c r="GN458">
        <v>1</v>
      </c>
      <c r="GO458">
        <v>3</v>
      </c>
      <c r="GP458" t="s">
        <v>455</v>
      </c>
      <c r="GQ458">
        <v>3.10176</v>
      </c>
      <c r="GR458">
        <v>2.72457</v>
      </c>
      <c r="GS458">
        <v>0.146957</v>
      </c>
      <c r="GT458">
        <v>0.152554</v>
      </c>
      <c r="GU458">
        <v>0.102106</v>
      </c>
      <c r="GV458">
        <v>0.09188979999999999</v>
      </c>
      <c r="GW458">
        <v>22301.4</v>
      </c>
      <c r="GX458">
        <v>20133.1</v>
      </c>
      <c r="GY458">
        <v>26705.9</v>
      </c>
      <c r="GZ458">
        <v>23977.9</v>
      </c>
      <c r="HA458">
        <v>38372.7</v>
      </c>
      <c r="HB458">
        <v>32199.7</v>
      </c>
      <c r="HC458">
        <v>46631.6</v>
      </c>
      <c r="HD458">
        <v>37938.8</v>
      </c>
      <c r="HE458">
        <v>1.8739</v>
      </c>
      <c r="HF458">
        <v>1.87038</v>
      </c>
      <c r="HG458">
        <v>0.13914</v>
      </c>
      <c r="HH458">
        <v>0</v>
      </c>
      <c r="HI458">
        <v>27.7649</v>
      </c>
      <c r="HJ458">
        <v>999.9</v>
      </c>
      <c r="HK458">
        <v>43.3</v>
      </c>
      <c r="HL458">
        <v>31.6</v>
      </c>
      <c r="HM458">
        <v>22.2685</v>
      </c>
      <c r="HN458">
        <v>61.2648</v>
      </c>
      <c r="HO458">
        <v>22.2035</v>
      </c>
      <c r="HP458">
        <v>1</v>
      </c>
      <c r="HQ458">
        <v>0.09310209999999999</v>
      </c>
      <c r="HR458">
        <v>-0.0217211</v>
      </c>
      <c r="HS458">
        <v>20.2812</v>
      </c>
      <c r="HT458">
        <v>5.2113</v>
      </c>
      <c r="HU458">
        <v>11.9798</v>
      </c>
      <c r="HV458">
        <v>4.96365</v>
      </c>
      <c r="HW458">
        <v>3.27458</v>
      </c>
      <c r="HX458">
        <v>9999</v>
      </c>
      <c r="HY458">
        <v>9999</v>
      </c>
      <c r="HZ458">
        <v>9999</v>
      </c>
      <c r="IA458">
        <v>34.6</v>
      </c>
      <c r="IB458">
        <v>1.86391</v>
      </c>
      <c r="IC458">
        <v>1.86008</v>
      </c>
      <c r="ID458">
        <v>1.85839</v>
      </c>
      <c r="IE458">
        <v>1.85975</v>
      </c>
      <c r="IF458">
        <v>1.85989</v>
      </c>
      <c r="IG458">
        <v>1.85838</v>
      </c>
      <c r="IH458">
        <v>1.85745</v>
      </c>
      <c r="II458">
        <v>1.85242</v>
      </c>
      <c r="IJ458">
        <v>0</v>
      </c>
      <c r="IK458">
        <v>0</v>
      </c>
      <c r="IL458">
        <v>0</v>
      </c>
      <c r="IM458">
        <v>0</v>
      </c>
      <c r="IN458" t="s">
        <v>441</v>
      </c>
      <c r="IO458" t="s">
        <v>442</v>
      </c>
      <c r="IP458" t="s">
        <v>443</v>
      </c>
      <c r="IQ458" t="s">
        <v>443</v>
      </c>
      <c r="IR458" t="s">
        <v>443</v>
      </c>
      <c r="IS458" t="s">
        <v>443</v>
      </c>
      <c r="IT458">
        <v>0</v>
      </c>
      <c r="IU458">
        <v>100</v>
      </c>
      <c r="IV458">
        <v>100</v>
      </c>
      <c r="IW458">
        <v>-0.548</v>
      </c>
      <c r="IX458">
        <v>0.2942</v>
      </c>
      <c r="IY458">
        <v>-0.819046093373875</v>
      </c>
      <c r="IZ458">
        <v>-0.0008311593448893811</v>
      </c>
      <c r="JA458">
        <v>1.768286430498992E-06</v>
      </c>
      <c r="JB458">
        <v>-5.176383660599935E-10</v>
      </c>
      <c r="JC458">
        <v>0.01793090377665582</v>
      </c>
      <c r="JD458">
        <v>0.002652576625932546</v>
      </c>
      <c r="JE458">
        <v>0.0004569377311329863</v>
      </c>
      <c r="JF458">
        <v>1.003524486243527E-07</v>
      </c>
      <c r="JG458">
        <v>2</v>
      </c>
      <c r="JH458">
        <v>1975</v>
      </c>
      <c r="JI458">
        <v>1</v>
      </c>
      <c r="JJ458">
        <v>26</v>
      </c>
      <c r="JK458">
        <v>201607.1</v>
      </c>
      <c r="JL458">
        <v>201607.3</v>
      </c>
      <c r="JM458">
        <v>2.14722</v>
      </c>
      <c r="JN458">
        <v>2.62207</v>
      </c>
      <c r="JO458">
        <v>1.49658</v>
      </c>
      <c r="JP458">
        <v>2.34497</v>
      </c>
      <c r="JQ458">
        <v>1.54907</v>
      </c>
      <c r="JR458">
        <v>2.44019</v>
      </c>
      <c r="JS458">
        <v>36.0347</v>
      </c>
      <c r="JT458">
        <v>24.1838</v>
      </c>
      <c r="JU458">
        <v>18</v>
      </c>
      <c r="JV458">
        <v>482.566</v>
      </c>
      <c r="JW458">
        <v>495.267</v>
      </c>
      <c r="JX458">
        <v>27.6195</v>
      </c>
      <c r="JY458">
        <v>28.5143</v>
      </c>
      <c r="JZ458">
        <v>29.9999</v>
      </c>
      <c r="KA458">
        <v>28.7788</v>
      </c>
      <c r="KB458">
        <v>28.7877</v>
      </c>
      <c r="KC458">
        <v>43.2037</v>
      </c>
      <c r="KD458">
        <v>17.0638</v>
      </c>
      <c r="KE458">
        <v>74.5851</v>
      </c>
      <c r="KF458">
        <v>27.5835</v>
      </c>
      <c r="KG458">
        <v>942.134</v>
      </c>
      <c r="KH458">
        <v>18.7687</v>
      </c>
      <c r="KI458">
        <v>101.958</v>
      </c>
      <c r="KJ458">
        <v>91.4913</v>
      </c>
    </row>
    <row r="459" spans="1:296">
      <c r="A459">
        <v>441</v>
      </c>
      <c r="B459">
        <v>1759086034.5</v>
      </c>
      <c r="C459">
        <v>12951.40000009537</v>
      </c>
      <c r="D459" t="s">
        <v>1329</v>
      </c>
      <c r="E459" t="s">
        <v>1330</v>
      </c>
      <c r="F459">
        <v>5</v>
      </c>
      <c r="G459" t="s">
        <v>1218</v>
      </c>
      <c r="H459">
        <v>1759086026.75</v>
      </c>
      <c r="I459">
        <f>(J459)/1000</f>
        <v>0</v>
      </c>
      <c r="J459">
        <f>IF(DO459, AM459, AG459)</f>
        <v>0</v>
      </c>
      <c r="K459">
        <f>IF(DO459, AH459, AF459)</f>
        <v>0</v>
      </c>
      <c r="L459">
        <f>DQ459 - IF(AT459&gt;1, K459*DK459*100.0/(AV459), 0)</f>
        <v>0</v>
      </c>
      <c r="M459">
        <f>((S459-I459/2)*L459-K459)/(S459+I459/2)</f>
        <v>0</v>
      </c>
      <c r="N459">
        <f>M459*(DX459+DY459)/1000.0</f>
        <v>0</v>
      </c>
      <c r="O459">
        <f>(DQ459 - IF(AT459&gt;1, K459*DK459*100.0/(AV459), 0))*(DX459+DY459)/1000.0</f>
        <v>0</v>
      </c>
      <c r="P459">
        <f>2.0/((1/R459-1/Q459)+SIGN(R459)*SQRT((1/R459-1/Q459)*(1/R459-1/Q459) + 4*DL459/((DL459+1)*(DL459+1))*(2*1/R459*1/Q459-1/Q459*1/Q459)))</f>
        <v>0</v>
      </c>
      <c r="Q459">
        <f>IF(LEFT(DM459,1)&lt;&gt;"0",IF(LEFT(DM459,1)="1",3.0,DN459),$D$5+$E$5*(EE459*DX459/($K$5*1000))+$F$5*(EE459*DX459/($K$5*1000))*MAX(MIN(DK459,$J$5),$I$5)*MAX(MIN(DK459,$J$5),$I$5)+$G$5*MAX(MIN(DK459,$J$5),$I$5)*(EE459*DX459/($K$5*1000))+$H$5*(EE459*DX459/($K$5*1000))*(EE459*DX459/($K$5*1000)))</f>
        <v>0</v>
      </c>
      <c r="R459">
        <f>I459*(1000-(1000*0.61365*exp(17.502*V459/(240.97+V459))/(DX459+DY459)+DS459)/2)/(1000*0.61365*exp(17.502*V459/(240.97+V459))/(DX459+DY459)-DS459)</f>
        <v>0</v>
      </c>
      <c r="S459">
        <f>1/((DL459+1)/(P459/1.6)+1/(Q459/1.37)) + DL459/((DL459+1)/(P459/1.6) + DL459/(Q459/1.37))</f>
        <v>0</v>
      </c>
      <c r="T459">
        <f>(DG459*DJ459)</f>
        <v>0</v>
      </c>
      <c r="U459">
        <f>(DZ459+(T459+2*0.95*5.67E-8*(((DZ459+$B$9)+273)^4-(DZ459+273)^4)-44100*I459)/(1.84*29.3*Q459+8*0.95*5.67E-8*(DZ459+273)^3))</f>
        <v>0</v>
      </c>
      <c r="V459">
        <f>($C$9*EA459+$D$9*EB459+$E$9*U459)</f>
        <v>0</v>
      </c>
      <c r="W459">
        <f>0.61365*exp(17.502*V459/(240.97+V459))</f>
        <v>0</v>
      </c>
      <c r="X459">
        <f>(Y459/Z459*100)</f>
        <v>0</v>
      </c>
      <c r="Y459">
        <f>DS459*(DX459+DY459)/1000</f>
        <v>0</v>
      </c>
      <c r="Z459">
        <f>0.61365*exp(17.502*DZ459/(240.97+DZ459))</f>
        <v>0</v>
      </c>
      <c r="AA459">
        <f>(W459-DS459*(DX459+DY459)/1000)</f>
        <v>0</v>
      </c>
      <c r="AB459">
        <f>(-I459*44100)</f>
        <v>0</v>
      </c>
      <c r="AC459">
        <f>2*29.3*Q459*0.92*(DZ459-V459)</f>
        <v>0</v>
      </c>
      <c r="AD459">
        <f>2*0.95*5.67E-8*(((DZ459+$B$9)+273)^4-(V459+273)^4)</f>
        <v>0</v>
      </c>
      <c r="AE459">
        <f>T459+AD459+AB459+AC459</f>
        <v>0</v>
      </c>
      <c r="AF459">
        <f>DW459*AT459*(DR459-DQ459*(1000-AT459*DT459)/(1000-AT459*DS459))/(100*DK459)</f>
        <v>0</v>
      </c>
      <c r="AG459">
        <f>1000*DW459*AT459*(DS459-DT459)/(100*DK459*(1000-AT459*DS459))</f>
        <v>0</v>
      </c>
      <c r="AH459">
        <f>(AI459 - AJ459 - DX459*1E3/(8.314*(DZ459+273.15)) * AL459/DW459 * AK459) * DW459/(100*DK459) * (1000 - DT459)/1000</f>
        <v>0</v>
      </c>
      <c r="AI459">
        <v>943.4977697819253</v>
      </c>
      <c r="AJ459">
        <v>902.7103878787874</v>
      </c>
      <c r="AK459">
        <v>3.440265991602481</v>
      </c>
      <c r="AL459">
        <v>65.08277901455868</v>
      </c>
      <c r="AM459">
        <f>(AO459 - AN459 + DX459*1E3/(8.314*(DZ459+273.15)) * AQ459/DW459 * AP459) * DW459/(100*DK459) * 1000/(1000 - AO459)</f>
        <v>0</v>
      </c>
      <c r="AN459">
        <v>18.69387032</v>
      </c>
      <c r="AO459">
        <v>22.10463333333333</v>
      </c>
      <c r="AP459">
        <v>-3.115959595970696E-05</v>
      </c>
      <c r="AQ459">
        <v>105.27</v>
      </c>
      <c r="AR459">
        <v>0</v>
      </c>
      <c r="AS459">
        <v>0</v>
      </c>
      <c r="AT459">
        <f>IF(AR459*$H$15&gt;=AV459,1.0,(AV459/(AV459-AR459*$H$15)))</f>
        <v>0</v>
      </c>
      <c r="AU459">
        <f>(AT459-1)*100</f>
        <v>0</v>
      </c>
      <c r="AV459">
        <f>MAX(0,($B$15+$C$15*EE459)/(1+$D$15*EE459)*DX459/(DZ459+273)*$E$15)</f>
        <v>0</v>
      </c>
      <c r="AW459" t="s">
        <v>437</v>
      </c>
      <c r="AX459" t="s">
        <v>437</v>
      </c>
      <c r="AY459">
        <v>0</v>
      </c>
      <c r="AZ459">
        <v>0</v>
      </c>
      <c r="BA459">
        <f>1-AY459/AZ459</f>
        <v>0</v>
      </c>
      <c r="BB459">
        <v>0</v>
      </c>
      <c r="BC459" t="s">
        <v>437</v>
      </c>
      <c r="BD459" t="s">
        <v>437</v>
      </c>
      <c r="BE459">
        <v>0</v>
      </c>
      <c r="BF459">
        <v>0</v>
      </c>
      <c r="BG459">
        <f>1-BE459/BF459</f>
        <v>0</v>
      </c>
      <c r="BH459">
        <v>0.5</v>
      </c>
      <c r="BI459">
        <f>DH459</f>
        <v>0</v>
      </c>
      <c r="BJ459">
        <f>K459</f>
        <v>0</v>
      </c>
      <c r="BK459">
        <f>BG459*BH459*BI459</f>
        <v>0</v>
      </c>
      <c r="BL459">
        <f>(BJ459-BB459)/BI459</f>
        <v>0</v>
      </c>
      <c r="BM459">
        <f>(AZ459-BF459)/BF459</f>
        <v>0</v>
      </c>
      <c r="BN459">
        <f>AY459/(BA459+AY459/BF459)</f>
        <v>0</v>
      </c>
      <c r="BO459" t="s">
        <v>437</v>
      </c>
      <c r="BP459">
        <v>0</v>
      </c>
      <c r="BQ459">
        <f>IF(BP459&lt;&gt;0, BP459, BN459)</f>
        <v>0</v>
      </c>
      <c r="BR459">
        <f>1-BQ459/BF459</f>
        <v>0</v>
      </c>
      <c r="BS459">
        <f>(BF459-BE459)/(BF459-BQ459)</f>
        <v>0</v>
      </c>
      <c r="BT459">
        <f>(AZ459-BF459)/(AZ459-BQ459)</f>
        <v>0</v>
      </c>
      <c r="BU459">
        <f>(BF459-BE459)/(BF459-AY459)</f>
        <v>0</v>
      </c>
      <c r="BV459">
        <f>(AZ459-BF459)/(AZ459-AY459)</f>
        <v>0</v>
      </c>
      <c r="BW459">
        <f>(BS459*BQ459/BE459)</f>
        <v>0</v>
      </c>
      <c r="BX459">
        <f>(1-BW459)</f>
        <v>0</v>
      </c>
      <c r="DG459">
        <f>$B$13*EF459+$C$13*EG459+$F$13*ER459*(1-EU459)</f>
        <v>0</v>
      </c>
      <c r="DH459">
        <f>DG459*DI459</f>
        <v>0</v>
      </c>
      <c r="DI459">
        <f>($B$13*$D$11+$C$13*$D$11+$F$13*((FE459+EW459)/MAX(FE459+EW459+FF459, 0.1)*$I$11+FF459/MAX(FE459+EW459+FF459, 0.1)*$J$11))/($B$13+$C$13+$F$13)</f>
        <v>0</v>
      </c>
      <c r="DJ459">
        <f>($B$13*$K$11+$C$13*$K$11+$F$13*((FE459+EW459)/MAX(FE459+EW459+FF459, 0.1)*$P$11+FF459/MAX(FE459+EW459+FF459, 0.1)*$Q$11))/($B$13+$C$13+$F$13)</f>
        <v>0</v>
      </c>
      <c r="DK459">
        <v>4.16</v>
      </c>
      <c r="DL459">
        <v>0.5</v>
      </c>
      <c r="DM459" t="s">
        <v>438</v>
      </c>
      <c r="DN459">
        <v>2</v>
      </c>
      <c r="DO459" t="b">
        <v>1</v>
      </c>
      <c r="DP459">
        <v>1759086026.75</v>
      </c>
      <c r="DQ459">
        <v>858.3891428571427</v>
      </c>
      <c r="DR459">
        <v>910.0975714285714</v>
      </c>
      <c r="DS459">
        <v>22.10488214285714</v>
      </c>
      <c r="DT459">
        <v>18.66495</v>
      </c>
      <c r="DU459">
        <v>858.9453928571428</v>
      </c>
      <c r="DV459">
        <v>21.81069642857143</v>
      </c>
      <c r="DW459">
        <v>499.984</v>
      </c>
      <c r="DX459">
        <v>90.76753571428571</v>
      </c>
      <c r="DY459">
        <v>0.06666635</v>
      </c>
      <c r="DZ459">
        <v>28.98188571428571</v>
      </c>
      <c r="EA459">
        <v>30.04584642857143</v>
      </c>
      <c r="EB459">
        <v>999.9000000000002</v>
      </c>
      <c r="EC459">
        <v>0</v>
      </c>
      <c r="ED459">
        <v>0</v>
      </c>
      <c r="EE459">
        <v>10005.18357142857</v>
      </c>
      <c r="EF459">
        <v>0</v>
      </c>
      <c r="EG459">
        <v>11.65335357142857</v>
      </c>
      <c r="EH459">
        <v>-51.7083357142857</v>
      </c>
      <c r="EI459">
        <v>877.7926428571428</v>
      </c>
      <c r="EJ459">
        <v>927.4078928571428</v>
      </c>
      <c r="EK459">
        <v>3.43993607142857</v>
      </c>
      <c r="EL459">
        <v>910.0975714285714</v>
      </c>
      <c r="EM459">
        <v>18.66495</v>
      </c>
      <c r="EN459">
        <v>2.0064075</v>
      </c>
      <c r="EO459">
        <v>1.6941725</v>
      </c>
      <c r="EP459">
        <v>17.494975</v>
      </c>
      <c r="EQ459">
        <v>14.84312142857143</v>
      </c>
      <c r="ER459">
        <v>2000.013214285714</v>
      </c>
      <c r="ES459">
        <v>0.9799977857142854</v>
      </c>
      <c r="ET459">
        <v>0.02000212142857143</v>
      </c>
      <c r="EU459">
        <v>0</v>
      </c>
      <c r="EV459">
        <v>766.2544642857143</v>
      </c>
      <c r="EW459">
        <v>5.00078</v>
      </c>
      <c r="EX459">
        <v>14715.08571428571</v>
      </c>
      <c r="EY459">
        <v>16379.73571428572</v>
      </c>
      <c r="EZ459">
        <v>38.77664285714285</v>
      </c>
      <c r="FA459">
        <v>39.54</v>
      </c>
      <c r="FB459">
        <v>38.87932142857143</v>
      </c>
      <c r="FC459">
        <v>39.30114285714285</v>
      </c>
      <c r="FD459">
        <v>39.82346428571429</v>
      </c>
      <c r="FE459">
        <v>1955.103214285714</v>
      </c>
      <c r="FF459">
        <v>39.9</v>
      </c>
      <c r="FG459">
        <v>0</v>
      </c>
      <c r="FH459">
        <v>1759086026.6</v>
      </c>
      <c r="FI459">
        <v>0</v>
      </c>
      <c r="FJ459">
        <v>766.2204615384616</v>
      </c>
      <c r="FK459">
        <v>0.4951111054575774</v>
      </c>
      <c r="FL459">
        <v>29.48034185670756</v>
      </c>
      <c r="FM459">
        <v>14715.08076923077</v>
      </c>
      <c r="FN459">
        <v>15</v>
      </c>
      <c r="FO459">
        <v>0</v>
      </c>
      <c r="FP459" t="s">
        <v>439</v>
      </c>
      <c r="FQ459">
        <v>1746989605.5</v>
      </c>
      <c r="FR459">
        <v>1746989593.5</v>
      </c>
      <c r="FS459">
        <v>0</v>
      </c>
      <c r="FT459">
        <v>-0.274</v>
      </c>
      <c r="FU459">
        <v>-0.002</v>
      </c>
      <c r="FV459">
        <v>2.549</v>
      </c>
      <c r="FW459">
        <v>0.129</v>
      </c>
      <c r="FX459">
        <v>420</v>
      </c>
      <c r="FY459">
        <v>17</v>
      </c>
      <c r="FZ459">
        <v>0.02</v>
      </c>
      <c r="GA459">
        <v>0.04</v>
      </c>
      <c r="GB459">
        <v>-51.63851500000001</v>
      </c>
      <c r="GC459">
        <v>-1.002815009380753</v>
      </c>
      <c r="GD459">
        <v>0.2832432731328322</v>
      </c>
      <c r="GE459">
        <v>0</v>
      </c>
      <c r="GF459">
        <v>766.1808529411765</v>
      </c>
      <c r="GG459">
        <v>0.9507868569472475</v>
      </c>
      <c r="GH459">
        <v>0.2213690201441544</v>
      </c>
      <c r="GI459">
        <v>1</v>
      </c>
      <c r="GJ459">
        <v>3.4571025</v>
      </c>
      <c r="GK459">
        <v>-0.289682026266419</v>
      </c>
      <c r="GL459">
        <v>0.02850722292244545</v>
      </c>
      <c r="GM459">
        <v>0</v>
      </c>
      <c r="GN459">
        <v>1</v>
      </c>
      <c r="GO459">
        <v>3</v>
      </c>
      <c r="GP459" t="s">
        <v>455</v>
      </c>
      <c r="GQ459">
        <v>3.10165</v>
      </c>
      <c r="GR459">
        <v>2.72478</v>
      </c>
      <c r="GS459">
        <v>0.148994</v>
      </c>
      <c r="GT459">
        <v>0.154545</v>
      </c>
      <c r="GU459">
        <v>0.102095</v>
      </c>
      <c r="GV459">
        <v>0.0920267</v>
      </c>
      <c r="GW459">
        <v>22248.1</v>
      </c>
      <c r="GX459">
        <v>20085.9</v>
      </c>
      <c r="GY459">
        <v>26705.9</v>
      </c>
      <c r="GZ459">
        <v>23978</v>
      </c>
      <c r="HA459">
        <v>38373.5</v>
      </c>
      <c r="HB459">
        <v>32195</v>
      </c>
      <c r="HC459">
        <v>46631.7</v>
      </c>
      <c r="HD459">
        <v>37938.8</v>
      </c>
      <c r="HE459">
        <v>1.8735</v>
      </c>
      <c r="HF459">
        <v>1.87057</v>
      </c>
      <c r="HG459">
        <v>0.140928</v>
      </c>
      <c r="HH459">
        <v>0</v>
      </c>
      <c r="HI459">
        <v>27.7625</v>
      </c>
      <c r="HJ459">
        <v>999.9</v>
      </c>
      <c r="HK459">
        <v>43.3</v>
      </c>
      <c r="HL459">
        <v>31.6</v>
      </c>
      <c r="HM459">
        <v>22.2693</v>
      </c>
      <c r="HN459">
        <v>61.2448</v>
      </c>
      <c r="HO459">
        <v>22.1995</v>
      </c>
      <c r="HP459">
        <v>1</v>
      </c>
      <c r="HQ459">
        <v>0.0927515</v>
      </c>
      <c r="HR459">
        <v>0.0160703</v>
      </c>
      <c r="HS459">
        <v>20.2809</v>
      </c>
      <c r="HT459">
        <v>5.2098</v>
      </c>
      <c r="HU459">
        <v>11.9797</v>
      </c>
      <c r="HV459">
        <v>4.9632</v>
      </c>
      <c r="HW459">
        <v>3.27425</v>
      </c>
      <c r="HX459">
        <v>9999</v>
      </c>
      <c r="HY459">
        <v>9999</v>
      </c>
      <c r="HZ459">
        <v>9999</v>
      </c>
      <c r="IA459">
        <v>34.6</v>
      </c>
      <c r="IB459">
        <v>1.86393</v>
      </c>
      <c r="IC459">
        <v>1.86006</v>
      </c>
      <c r="ID459">
        <v>1.85838</v>
      </c>
      <c r="IE459">
        <v>1.85974</v>
      </c>
      <c r="IF459">
        <v>1.85989</v>
      </c>
      <c r="IG459">
        <v>1.85837</v>
      </c>
      <c r="IH459">
        <v>1.85745</v>
      </c>
      <c r="II459">
        <v>1.85241</v>
      </c>
      <c r="IJ459">
        <v>0</v>
      </c>
      <c r="IK459">
        <v>0</v>
      </c>
      <c r="IL459">
        <v>0</v>
      </c>
      <c r="IM459">
        <v>0</v>
      </c>
      <c r="IN459" t="s">
        <v>441</v>
      </c>
      <c r="IO459" t="s">
        <v>442</v>
      </c>
      <c r="IP459" t="s">
        <v>443</v>
      </c>
      <c r="IQ459" t="s">
        <v>443</v>
      </c>
      <c r="IR459" t="s">
        <v>443</v>
      </c>
      <c r="IS459" t="s">
        <v>443</v>
      </c>
      <c r="IT459">
        <v>0</v>
      </c>
      <c r="IU459">
        <v>100</v>
      </c>
      <c r="IV459">
        <v>100</v>
      </c>
      <c r="IW459">
        <v>-0.529</v>
      </c>
      <c r="IX459">
        <v>0.2942</v>
      </c>
      <c r="IY459">
        <v>-0.819046093373875</v>
      </c>
      <c r="IZ459">
        <v>-0.0008311593448893811</v>
      </c>
      <c r="JA459">
        <v>1.768286430498992E-06</v>
      </c>
      <c r="JB459">
        <v>-5.176383660599935E-10</v>
      </c>
      <c r="JC459">
        <v>0.01793090377665582</v>
      </c>
      <c r="JD459">
        <v>0.002652576625932546</v>
      </c>
      <c r="JE459">
        <v>0.0004569377311329863</v>
      </c>
      <c r="JF459">
        <v>1.003524486243527E-07</v>
      </c>
      <c r="JG459">
        <v>2</v>
      </c>
      <c r="JH459">
        <v>1975</v>
      </c>
      <c r="JI459">
        <v>1</v>
      </c>
      <c r="JJ459">
        <v>26</v>
      </c>
      <c r="JK459">
        <v>201607.1</v>
      </c>
      <c r="JL459">
        <v>201607.4</v>
      </c>
      <c r="JM459">
        <v>2.18384</v>
      </c>
      <c r="JN459">
        <v>2.62329</v>
      </c>
      <c r="JO459">
        <v>1.49658</v>
      </c>
      <c r="JP459">
        <v>2.34497</v>
      </c>
      <c r="JQ459">
        <v>1.54907</v>
      </c>
      <c r="JR459">
        <v>2.41577</v>
      </c>
      <c r="JS459">
        <v>36.0347</v>
      </c>
      <c r="JT459">
        <v>24.1663</v>
      </c>
      <c r="JU459">
        <v>18</v>
      </c>
      <c r="JV459">
        <v>482.315</v>
      </c>
      <c r="JW459">
        <v>495.38</v>
      </c>
      <c r="JX459">
        <v>27.5742</v>
      </c>
      <c r="JY459">
        <v>28.5119</v>
      </c>
      <c r="JZ459">
        <v>30</v>
      </c>
      <c r="KA459">
        <v>28.7764</v>
      </c>
      <c r="KB459">
        <v>28.7853</v>
      </c>
      <c r="KC459">
        <v>43.8531</v>
      </c>
      <c r="KD459">
        <v>17.0638</v>
      </c>
      <c r="KE459">
        <v>74.5851</v>
      </c>
      <c r="KF459">
        <v>27.5367</v>
      </c>
      <c r="KG459">
        <v>955.508</v>
      </c>
      <c r="KH459">
        <v>18.7416</v>
      </c>
      <c r="KI459">
        <v>101.959</v>
      </c>
      <c r="KJ459">
        <v>91.4914</v>
      </c>
    </row>
    <row r="460" spans="1:296">
      <c r="A460">
        <v>442</v>
      </c>
      <c r="B460">
        <v>1759086039</v>
      </c>
      <c r="C460">
        <v>12955.90000009537</v>
      </c>
      <c r="D460" t="s">
        <v>1331</v>
      </c>
      <c r="E460" t="s">
        <v>1332</v>
      </c>
      <c r="F460">
        <v>5</v>
      </c>
      <c r="G460" t="s">
        <v>1218</v>
      </c>
      <c r="H460">
        <v>1759086031.178571</v>
      </c>
      <c r="I460">
        <f>(J460)/1000</f>
        <v>0</v>
      </c>
      <c r="J460">
        <f>IF(DO460, AM460, AG460)</f>
        <v>0</v>
      </c>
      <c r="K460">
        <f>IF(DO460, AH460, AF460)</f>
        <v>0</v>
      </c>
      <c r="L460">
        <f>DQ460 - IF(AT460&gt;1, K460*DK460*100.0/(AV460), 0)</f>
        <v>0</v>
      </c>
      <c r="M460">
        <f>((S460-I460/2)*L460-K460)/(S460+I460/2)</f>
        <v>0</v>
      </c>
      <c r="N460">
        <f>M460*(DX460+DY460)/1000.0</f>
        <v>0</v>
      </c>
      <c r="O460">
        <f>(DQ460 - IF(AT460&gt;1, K460*DK460*100.0/(AV460), 0))*(DX460+DY460)/1000.0</f>
        <v>0</v>
      </c>
      <c r="P460">
        <f>2.0/((1/R460-1/Q460)+SIGN(R460)*SQRT((1/R460-1/Q460)*(1/R460-1/Q460) + 4*DL460/((DL460+1)*(DL460+1))*(2*1/R460*1/Q460-1/Q460*1/Q460)))</f>
        <v>0</v>
      </c>
      <c r="Q460">
        <f>IF(LEFT(DM460,1)&lt;&gt;"0",IF(LEFT(DM460,1)="1",3.0,DN460),$D$5+$E$5*(EE460*DX460/($K$5*1000))+$F$5*(EE460*DX460/($K$5*1000))*MAX(MIN(DK460,$J$5),$I$5)*MAX(MIN(DK460,$J$5),$I$5)+$G$5*MAX(MIN(DK460,$J$5),$I$5)*(EE460*DX460/($K$5*1000))+$H$5*(EE460*DX460/($K$5*1000))*(EE460*DX460/($K$5*1000)))</f>
        <v>0</v>
      </c>
      <c r="R460">
        <f>I460*(1000-(1000*0.61365*exp(17.502*V460/(240.97+V460))/(DX460+DY460)+DS460)/2)/(1000*0.61365*exp(17.502*V460/(240.97+V460))/(DX460+DY460)-DS460)</f>
        <v>0</v>
      </c>
      <c r="S460">
        <f>1/((DL460+1)/(P460/1.6)+1/(Q460/1.37)) + DL460/((DL460+1)/(P460/1.6) + DL460/(Q460/1.37))</f>
        <v>0</v>
      </c>
      <c r="T460">
        <f>(DG460*DJ460)</f>
        <v>0</v>
      </c>
      <c r="U460">
        <f>(DZ460+(T460+2*0.95*5.67E-8*(((DZ460+$B$9)+273)^4-(DZ460+273)^4)-44100*I460)/(1.84*29.3*Q460+8*0.95*5.67E-8*(DZ460+273)^3))</f>
        <v>0</v>
      </c>
      <c r="V460">
        <f>($C$9*EA460+$D$9*EB460+$E$9*U460)</f>
        <v>0</v>
      </c>
      <c r="W460">
        <f>0.61365*exp(17.502*V460/(240.97+V460))</f>
        <v>0</v>
      </c>
      <c r="X460">
        <f>(Y460/Z460*100)</f>
        <v>0</v>
      </c>
      <c r="Y460">
        <f>DS460*(DX460+DY460)/1000</f>
        <v>0</v>
      </c>
      <c r="Z460">
        <f>0.61365*exp(17.502*DZ460/(240.97+DZ460))</f>
        <v>0</v>
      </c>
      <c r="AA460">
        <f>(W460-DS460*(DX460+DY460)/1000)</f>
        <v>0</v>
      </c>
      <c r="AB460">
        <f>(-I460*44100)</f>
        <v>0</v>
      </c>
      <c r="AC460">
        <f>2*29.3*Q460*0.92*(DZ460-V460)</f>
        <v>0</v>
      </c>
      <c r="AD460">
        <f>2*0.95*5.67E-8*(((DZ460+$B$9)+273)^4-(V460+273)^4)</f>
        <v>0</v>
      </c>
      <c r="AE460">
        <f>T460+AD460+AB460+AC460</f>
        <v>0</v>
      </c>
      <c r="AF460">
        <f>DW460*AT460*(DR460-DQ460*(1000-AT460*DT460)/(1000-AT460*DS460))/(100*DK460)</f>
        <v>0</v>
      </c>
      <c r="AG460">
        <f>1000*DW460*AT460*(DS460-DT460)/(100*DK460*(1000-AT460*DS460))</f>
        <v>0</v>
      </c>
      <c r="AH460">
        <f>(AI460 - AJ460 - DX460*1E3/(8.314*(DZ460+273.15)) * AL460/DW460 * AK460) * DW460/(100*DK460) * (1000 - DT460)/1000</f>
        <v>0</v>
      </c>
      <c r="AI460">
        <v>958.9721019557594</v>
      </c>
      <c r="AJ460">
        <v>918.1937151515153</v>
      </c>
      <c r="AK460">
        <v>3.434010161468029</v>
      </c>
      <c r="AL460">
        <v>65.08277901455868</v>
      </c>
      <c r="AM460">
        <f>(AO460 - AN460 + DX460*1E3/(8.314*(DZ460+273.15)) * AQ460/DW460 * AP460) * DW460/(100*DK460) * 1000/(1000 - AO460)</f>
        <v>0</v>
      </c>
      <c r="AN460">
        <v>18.73344461333334</v>
      </c>
      <c r="AO460">
        <v>22.11081818181819</v>
      </c>
      <c r="AP460">
        <v>3.83080061700831E-05</v>
      </c>
      <c r="AQ460">
        <v>105.27</v>
      </c>
      <c r="AR460">
        <v>0</v>
      </c>
      <c r="AS460">
        <v>0</v>
      </c>
      <c r="AT460">
        <f>IF(AR460*$H$15&gt;=AV460,1.0,(AV460/(AV460-AR460*$H$15)))</f>
        <v>0</v>
      </c>
      <c r="AU460">
        <f>(AT460-1)*100</f>
        <v>0</v>
      </c>
      <c r="AV460">
        <f>MAX(0,($B$15+$C$15*EE460)/(1+$D$15*EE460)*DX460/(DZ460+273)*$E$15)</f>
        <v>0</v>
      </c>
      <c r="AW460" t="s">
        <v>437</v>
      </c>
      <c r="AX460" t="s">
        <v>437</v>
      </c>
      <c r="AY460">
        <v>0</v>
      </c>
      <c r="AZ460">
        <v>0</v>
      </c>
      <c r="BA460">
        <f>1-AY460/AZ460</f>
        <v>0</v>
      </c>
      <c r="BB460">
        <v>0</v>
      </c>
      <c r="BC460" t="s">
        <v>437</v>
      </c>
      <c r="BD460" t="s">
        <v>437</v>
      </c>
      <c r="BE460">
        <v>0</v>
      </c>
      <c r="BF460">
        <v>0</v>
      </c>
      <c r="BG460">
        <f>1-BE460/BF460</f>
        <v>0</v>
      </c>
      <c r="BH460">
        <v>0.5</v>
      </c>
      <c r="BI460">
        <f>DH460</f>
        <v>0</v>
      </c>
      <c r="BJ460">
        <f>K460</f>
        <v>0</v>
      </c>
      <c r="BK460">
        <f>BG460*BH460*BI460</f>
        <v>0</v>
      </c>
      <c r="BL460">
        <f>(BJ460-BB460)/BI460</f>
        <v>0</v>
      </c>
      <c r="BM460">
        <f>(AZ460-BF460)/BF460</f>
        <v>0</v>
      </c>
      <c r="BN460">
        <f>AY460/(BA460+AY460/BF460)</f>
        <v>0</v>
      </c>
      <c r="BO460" t="s">
        <v>437</v>
      </c>
      <c r="BP460">
        <v>0</v>
      </c>
      <c r="BQ460">
        <f>IF(BP460&lt;&gt;0, BP460, BN460)</f>
        <v>0</v>
      </c>
      <c r="BR460">
        <f>1-BQ460/BF460</f>
        <v>0</v>
      </c>
      <c r="BS460">
        <f>(BF460-BE460)/(BF460-BQ460)</f>
        <v>0</v>
      </c>
      <c r="BT460">
        <f>(AZ460-BF460)/(AZ460-BQ460)</f>
        <v>0</v>
      </c>
      <c r="BU460">
        <f>(BF460-BE460)/(BF460-AY460)</f>
        <v>0</v>
      </c>
      <c r="BV460">
        <f>(AZ460-BF460)/(AZ460-AY460)</f>
        <v>0</v>
      </c>
      <c r="BW460">
        <f>(BS460*BQ460/BE460)</f>
        <v>0</v>
      </c>
      <c r="BX460">
        <f>(1-BW460)</f>
        <v>0</v>
      </c>
      <c r="DG460">
        <f>$B$13*EF460+$C$13*EG460+$F$13*ER460*(1-EU460)</f>
        <v>0</v>
      </c>
      <c r="DH460">
        <f>DG460*DI460</f>
        <v>0</v>
      </c>
      <c r="DI460">
        <f>($B$13*$D$11+$C$13*$D$11+$F$13*((FE460+EW460)/MAX(FE460+EW460+FF460, 0.1)*$I$11+FF460/MAX(FE460+EW460+FF460, 0.1)*$J$11))/($B$13+$C$13+$F$13)</f>
        <v>0</v>
      </c>
      <c r="DJ460">
        <f>($B$13*$K$11+$C$13*$K$11+$F$13*((FE460+EW460)/MAX(FE460+EW460+FF460, 0.1)*$P$11+FF460/MAX(FE460+EW460+FF460, 0.1)*$Q$11))/($B$13+$C$13+$F$13)</f>
        <v>0</v>
      </c>
      <c r="DK460">
        <v>4.16</v>
      </c>
      <c r="DL460">
        <v>0.5</v>
      </c>
      <c r="DM460" t="s">
        <v>438</v>
      </c>
      <c r="DN460">
        <v>2</v>
      </c>
      <c r="DO460" t="b">
        <v>1</v>
      </c>
      <c r="DP460">
        <v>1759086031.178571</v>
      </c>
      <c r="DQ460">
        <v>873.2794642857142</v>
      </c>
      <c r="DR460">
        <v>925.0498571428571</v>
      </c>
      <c r="DS460">
        <v>22.10664285714286</v>
      </c>
      <c r="DT460">
        <v>18.69387857142857</v>
      </c>
      <c r="DU460">
        <v>873.8198214285713</v>
      </c>
      <c r="DV460">
        <v>21.81240714285714</v>
      </c>
      <c r="DW460">
        <v>500.0203928571428</v>
      </c>
      <c r="DX460">
        <v>90.76686071428571</v>
      </c>
      <c r="DY460">
        <v>0.06650157499999999</v>
      </c>
      <c r="DZ460">
        <v>28.97487142857143</v>
      </c>
      <c r="EA460">
        <v>30.04925</v>
      </c>
      <c r="EB460">
        <v>999.9000000000002</v>
      </c>
      <c r="EC460">
        <v>0</v>
      </c>
      <c r="ED460">
        <v>0</v>
      </c>
      <c r="EE460">
        <v>10016.29857142857</v>
      </c>
      <c r="EF460">
        <v>0</v>
      </c>
      <c r="EG460">
        <v>11.6571</v>
      </c>
      <c r="EH460">
        <v>-51.77035714285714</v>
      </c>
      <c r="EI460">
        <v>893.0211428571428</v>
      </c>
      <c r="EJ460">
        <v>942.6723214285713</v>
      </c>
      <c r="EK460">
        <v>3.412762142857143</v>
      </c>
      <c r="EL460">
        <v>925.0498571428571</v>
      </c>
      <c r="EM460">
        <v>18.69387857142857</v>
      </c>
      <c r="EN460">
        <v>2.006551428571429</v>
      </c>
      <c r="EO460">
        <v>1.696785</v>
      </c>
      <c r="EP460">
        <v>17.49612142857143</v>
      </c>
      <c r="EQ460">
        <v>14.86703928571428</v>
      </c>
      <c r="ER460">
        <v>2000.001071428571</v>
      </c>
      <c r="ES460">
        <v>0.9799976785714283</v>
      </c>
      <c r="ET460">
        <v>0.02000223214285714</v>
      </c>
      <c r="EU460">
        <v>0</v>
      </c>
      <c r="EV460">
        <v>766.3709642857142</v>
      </c>
      <c r="EW460">
        <v>5.00078</v>
      </c>
      <c r="EX460">
        <v>14717.38571428572</v>
      </c>
      <c r="EY460">
        <v>16379.64285714286</v>
      </c>
      <c r="EZ460">
        <v>38.77664285714286</v>
      </c>
      <c r="FA460">
        <v>39.531</v>
      </c>
      <c r="FB460">
        <v>38.89942857142857</v>
      </c>
      <c r="FC460">
        <v>39.28992857142857</v>
      </c>
      <c r="FD460">
        <v>39.89046428571428</v>
      </c>
      <c r="FE460">
        <v>1955.091071428571</v>
      </c>
      <c r="FF460">
        <v>39.9</v>
      </c>
      <c r="FG460">
        <v>0</v>
      </c>
      <c r="FH460">
        <v>1759086031.4</v>
      </c>
      <c r="FI460">
        <v>0</v>
      </c>
      <c r="FJ460">
        <v>766.3166153846154</v>
      </c>
      <c r="FK460">
        <v>1.677128192683306</v>
      </c>
      <c r="FL460">
        <v>32.17094016212515</v>
      </c>
      <c r="FM460">
        <v>14717.50769230769</v>
      </c>
      <c r="FN460">
        <v>15</v>
      </c>
      <c r="FO460">
        <v>0</v>
      </c>
      <c r="FP460" t="s">
        <v>439</v>
      </c>
      <c r="FQ460">
        <v>1746989605.5</v>
      </c>
      <c r="FR460">
        <v>1746989593.5</v>
      </c>
      <c r="FS460">
        <v>0</v>
      </c>
      <c r="FT460">
        <v>-0.274</v>
      </c>
      <c r="FU460">
        <v>-0.002</v>
      </c>
      <c r="FV460">
        <v>2.549</v>
      </c>
      <c r="FW460">
        <v>0.129</v>
      </c>
      <c r="FX460">
        <v>420</v>
      </c>
      <c r="FY460">
        <v>17</v>
      </c>
      <c r="FZ460">
        <v>0.02</v>
      </c>
      <c r="GA460">
        <v>0.04</v>
      </c>
      <c r="GB460">
        <v>-51.69135853658538</v>
      </c>
      <c r="GC460">
        <v>-1.068407665505319</v>
      </c>
      <c r="GD460">
        <v>0.2031313848234624</v>
      </c>
      <c r="GE460">
        <v>0</v>
      </c>
      <c r="GF460">
        <v>766.2889999999999</v>
      </c>
      <c r="GG460">
        <v>1.07602749705071</v>
      </c>
      <c r="GH460">
        <v>0.2442823824039306</v>
      </c>
      <c r="GI460">
        <v>0</v>
      </c>
      <c r="GJ460">
        <v>3.428194634146342</v>
      </c>
      <c r="GK460">
        <v>-0.3370850174215971</v>
      </c>
      <c r="GL460">
        <v>0.03403297289950355</v>
      </c>
      <c r="GM460">
        <v>0</v>
      </c>
      <c r="GN460">
        <v>0</v>
      </c>
      <c r="GO460">
        <v>3</v>
      </c>
      <c r="GP460" t="s">
        <v>458</v>
      </c>
      <c r="GQ460">
        <v>3.10197</v>
      </c>
      <c r="GR460">
        <v>2.72496</v>
      </c>
      <c r="GS460">
        <v>0.150648</v>
      </c>
      <c r="GT460">
        <v>0.156156</v>
      </c>
      <c r="GU460">
        <v>0.102118</v>
      </c>
      <c r="GV460">
        <v>0.0920859</v>
      </c>
      <c r="GW460">
        <v>22205</v>
      </c>
      <c r="GX460">
        <v>20047.7</v>
      </c>
      <c r="GY460">
        <v>26706</v>
      </c>
      <c r="GZ460">
        <v>23978.1</v>
      </c>
      <c r="HA460">
        <v>38373.1</v>
      </c>
      <c r="HB460">
        <v>32193</v>
      </c>
      <c r="HC460">
        <v>46632.1</v>
      </c>
      <c r="HD460">
        <v>37938.8</v>
      </c>
      <c r="HE460">
        <v>1.87427</v>
      </c>
      <c r="HF460">
        <v>1.87013</v>
      </c>
      <c r="HG460">
        <v>0.141338</v>
      </c>
      <c r="HH460">
        <v>0</v>
      </c>
      <c r="HI460">
        <v>27.7625</v>
      </c>
      <c r="HJ460">
        <v>999.9</v>
      </c>
      <c r="HK460">
        <v>43.3</v>
      </c>
      <c r="HL460">
        <v>31.6</v>
      </c>
      <c r="HM460">
        <v>22.2665</v>
      </c>
      <c r="HN460">
        <v>60.8948</v>
      </c>
      <c r="HO460">
        <v>22.0593</v>
      </c>
      <c r="HP460">
        <v>1</v>
      </c>
      <c r="HQ460">
        <v>0.0927515</v>
      </c>
      <c r="HR460">
        <v>0.0690496</v>
      </c>
      <c r="HS460">
        <v>20.281</v>
      </c>
      <c r="HT460">
        <v>5.21055</v>
      </c>
      <c r="HU460">
        <v>11.9797</v>
      </c>
      <c r="HV460">
        <v>4.9635</v>
      </c>
      <c r="HW460">
        <v>3.27438</v>
      </c>
      <c r="HX460">
        <v>9999</v>
      </c>
      <c r="HY460">
        <v>9999</v>
      </c>
      <c r="HZ460">
        <v>9999</v>
      </c>
      <c r="IA460">
        <v>34.6</v>
      </c>
      <c r="IB460">
        <v>1.86394</v>
      </c>
      <c r="IC460">
        <v>1.86009</v>
      </c>
      <c r="ID460">
        <v>1.85838</v>
      </c>
      <c r="IE460">
        <v>1.85974</v>
      </c>
      <c r="IF460">
        <v>1.85989</v>
      </c>
      <c r="IG460">
        <v>1.85837</v>
      </c>
      <c r="IH460">
        <v>1.85745</v>
      </c>
      <c r="II460">
        <v>1.85242</v>
      </c>
      <c r="IJ460">
        <v>0</v>
      </c>
      <c r="IK460">
        <v>0</v>
      </c>
      <c r="IL460">
        <v>0</v>
      </c>
      <c r="IM460">
        <v>0</v>
      </c>
      <c r="IN460" t="s">
        <v>441</v>
      </c>
      <c r="IO460" t="s">
        <v>442</v>
      </c>
      <c r="IP460" t="s">
        <v>443</v>
      </c>
      <c r="IQ460" t="s">
        <v>443</v>
      </c>
      <c r="IR460" t="s">
        <v>443</v>
      </c>
      <c r="IS460" t="s">
        <v>443</v>
      </c>
      <c r="IT460">
        <v>0</v>
      </c>
      <c r="IU460">
        <v>100</v>
      </c>
      <c r="IV460">
        <v>100</v>
      </c>
      <c r="IW460">
        <v>-0.512</v>
      </c>
      <c r="IX460">
        <v>0.2943</v>
      </c>
      <c r="IY460">
        <v>-0.819046093373875</v>
      </c>
      <c r="IZ460">
        <v>-0.0008311593448893811</v>
      </c>
      <c r="JA460">
        <v>1.768286430498992E-06</v>
      </c>
      <c r="JB460">
        <v>-5.176383660599935E-10</v>
      </c>
      <c r="JC460">
        <v>0.01793090377665582</v>
      </c>
      <c r="JD460">
        <v>0.002652576625932546</v>
      </c>
      <c r="JE460">
        <v>0.0004569377311329863</v>
      </c>
      <c r="JF460">
        <v>1.003524486243527E-07</v>
      </c>
      <c r="JG460">
        <v>2</v>
      </c>
      <c r="JH460">
        <v>1975</v>
      </c>
      <c r="JI460">
        <v>1</v>
      </c>
      <c r="JJ460">
        <v>26</v>
      </c>
      <c r="JK460">
        <v>201607.2</v>
      </c>
      <c r="JL460">
        <v>201607.4</v>
      </c>
      <c r="JM460">
        <v>2.21069</v>
      </c>
      <c r="JN460">
        <v>2.62695</v>
      </c>
      <c r="JO460">
        <v>1.49658</v>
      </c>
      <c r="JP460">
        <v>2.34497</v>
      </c>
      <c r="JQ460">
        <v>1.54907</v>
      </c>
      <c r="JR460">
        <v>2.35596</v>
      </c>
      <c r="JS460">
        <v>36.0347</v>
      </c>
      <c r="JT460">
        <v>24.1751</v>
      </c>
      <c r="JU460">
        <v>18</v>
      </c>
      <c r="JV460">
        <v>482.747</v>
      </c>
      <c r="JW460">
        <v>495.068</v>
      </c>
      <c r="JX460">
        <v>27.5338</v>
      </c>
      <c r="JY460">
        <v>28.5113</v>
      </c>
      <c r="JZ460">
        <v>30</v>
      </c>
      <c r="KA460">
        <v>28.7739</v>
      </c>
      <c r="KB460">
        <v>28.7836</v>
      </c>
      <c r="KC460">
        <v>44.4768</v>
      </c>
      <c r="KD460">
        <v>17.0638</v>
      </c>
      <c r="KE460">
        <v>74.5851</v>
      </c>
      <c r="KF460">
        <v>27.4755</v>
      </c>
      <c r="KG460">
        <v>975.548</v>
      </c>
      <c r="KH460">
        <v>18.7416</v>
      </c>
      <c r="KI460">
        <v>101.959</v>
      </c>
      <c r="KJ460">
        <v>91.4915</v>
      </c>
    </row>
    <row r="461" spans="1:296">
      <c r="A461">
        <v>443</v>
      </c>
      <c r="B461">
        <v>1759086044.5</v>
      </c>
      <c r="C461">
        <v>12961.40000009537</v>
      </c>
      <c r="D461" t="s">
        <v>1333</v>
      </c>
      <c r="E461" t="s">
        <v>1334</v>
      </c>
      <c r="F461">
        <v>5</v>
      </c>
      <c r="G461" t="s">
        <v>1218</v>
      </c>
      <c r="H461">
        <v>1759086036.75</v>
      </c>
      <c r="I461">
        <f>(J461)/1000</f>
        <v>0</v>
      </c>
      <c r="J461">
        <f>IF(DO461, AM461, AG461)</f>
        <v>0</v>
      </c>
      <c r="K461">
        <f>IF(DO461, AH461, AF461)</f>
        <v>0</v>
      </c>
      <c r="L461">
        <f>DQ461 - IF(AT461&gt;1, K461*DK461*100.0/(AV461), 0)</f>
        <v>0</v>
      </c>
      <c r="M461">
        <f>((S461-I461/2)*L461-K461)/(S461+I461/2)</f>
        <v>0</v>
      </c>
      <c r="N461">
        <f>M461*(DX461+DY461)/1000.0</f>
        <v>0</v>
      </c>
      <c r="O461">
        <f>(DQ461 - IF(AT461&gt;1, K461*DK461*100.0/(AV461), 0))*(DX461+DY461)/1000.0</f>
        <v>0</v>
      </c>
      <c r="P461">
        <f>2.0/((1/R461-1/Q461)+SIGN(R461)*SQRT((1/R461-1/Q461)*(1/R461-1/Q461) + 4*DL461/((DL461+1)*(DL461+1))*(2*1/R461*1/Q461-1/Q461*1/Q461)))</f>
        <v>0</v>
      </c>
      <c r="Q461">
        <f>IF(LEFT(DM461,1)&lt;&gt;"0",IF(LEFT(DM461,1)="1",3.0,DN461),$D$5+$E$5*(EE461*DX461/($K$5*1000))+$F$5*(EE461*DX461/($K$5*1000))*MAX(MIN(DK461,$J$5),$I$5)*MAX(MIN(DK461,$J$5),$I$5)+$G$5*MAX(MIN(DK461,$J$5),$I$5)*(EE461*DX461/($K$5*1000))+$H$5*(EE461*DX461/($K$5*1000))*(EE461*DX461/($K$5*1000)))</f>
        <v>0</v>
      </c>
      <c r="R461">
        <f>I461*(1000-(1000*0.61365*exp(17.502*V461/(240.97+V461))/(DX461+DY461)+DS461)/2)/(1000*0.61365*exp(17.502*V461/(240.97+V461))/(DX461+DY461)-DS461)</f>
        <v>0</v>
      </c>
      <c r="S461">
        <f>1/((DL461+1)/(P461/1.6)+1/(Q461/1.37)) + DL461/((DL461+1)/(P461/1.6) + DL461/(Q461/1.37))</f>
        <v>0</v>
      </c>
      <c r="T461">
        <f>(DG461*DJ461)</f>
        <v>0</v>
      </c>
      <c r="U461">
        <f>(DZ461+(T461+2*0.95*5.67E-8*(((DZ461+$B$9)+273)^4-(DZ461+273)^4)-44100*I461)/(1.84*29.3*Q461+8*0.95*5.67E-8*(DZ461+273)^3))</f>
        <v>0</v>
      </c>
      <c r="V461">
        <f>($C$9*EA461+$D$9*EB461+$E$9*U461)</f>
        <v>0</v>
      </c>
      <c r="W461">
        <f>0.61365*exp(17.502*V461/(240.97+V461))</f>
        <v>0</v>
      </c>
      <c r="X461">
        <f>(Y461/Z461*100)</f>
        <v>0</v>
      </c>
      <c r="Y461">
        <f>DS461*(DX461+DY461)/1000</f>
        <v>0</v>
      </c>
      <c r="Z461">
        <f>0.61365*exp(17.502*DZ461/(240.97+DZ461))</f>
        <v>0</v>
      </c>
      <c r="AA461">
        <f>(W461-DS461*(DX461+DY461)/1000)</f>
        <v>0</v>
      </c>
      <c r="AB461">
        <f>(-I461*44100)</f>
        <v>0</v>
      </c>
      <c r="AC461">
        <f>2*29.3*Q461*0.92*(DZ461-V461)</f>
        <v>0</v>
      </c>
      <c r="AD461">
        <f>2*0.95*5.67E-8*(((DZ461+$B$9)+273)^4-(V461+273)^4)</f>
        <v>0</v>
      </c>
      <c r="AE461">
        <f>T461+AD461+AB461+AC461</f>
        <v>0</v>
      </c>
      <c r="AF461">
        <f>DW461*AT461*(DR461-DQ461*(1000-AT461*DT461)/(1000-AT461*DS461))/(100*DK461)</f>
        <v>0</v>
      </c>
      <c r="AG461">
        <f>1000*DW461*AT461*(DS461-DT461)/(100*DK461*(1000-AT461*DS461))</f>
        <v>0</v>
      </c>
      <c r="AH461">
        <f>(AI461 - AJ461 - DX461*1E3/(8.314*(DZ461+273.15)) * AL461/DW461 * AK461) * DW461/(100*DK461) * (1000 - DT461)/1000</f>
        <v>0</v>
      </c>
      <c r="AI461">
        <v>977.7368917419267</v>
      </c>
      <c r="AJ461">
        <v>937.1593939393942</v>
      </c>
      <c r="AK461">
        <v>3.45001366105287</v>
      </c>
      <c r="AL461">
        <v>65.08277901455868</v>
      </c>
      <c r="AM461">
        <f>(AO461 - AN461 + DX461*1E3/(8.314*(DZ461+273.15)) * AQ461/DW461 * AP461) * DW461/(100*DK461) * 1000/(1000 - AO461)</f>
        <v>0</v>
      </c>
      <c r="AN461">
        <v>18.73317493333334</v>
      </c>
      <c r="AO461">
        <v>22.10316787878787</v>
      </c>
      <c r="AP461">
        <v>-4.306708786716884E-05</v>
      </c>
      <c r="AQ461">
        <v>105.27</v>
      </c>
      <c r="AR461">
        <v>0</v>
      </c>
      <c r="AS461">
        <v>0</v>
      </c>
      <c r="AT461">
        <f>IF(AR461*$H$15&gt;=AV461,1.0,(AV461/(AV461-AR461*$H$15)))</f>
        <v>0</v>
      </c>
      <c r="AU461">
        <f>(AT461-1)*100</f>
        <v>0</v>
      </c>
      <c r="AV461">
        <f>MAX(0,($B$15+$C$15*EE461)/(1+$D$15*EE461)*DX461/(DZ461+273)*$E$15)</f>
        <v>0</v>
      </c>
      <c r="AW461" t="s">
        <v>437</v>
      </c>
      <c r="AX461" t="s">
        <v>437</v>
      </c>
      <c r="AY461">
        <v>0</v>
      </c>
      <c r="AZ461">
        <v>0</v>
      </c>
      <c r="BA461">
        <f>1-AY461/AZ461</f>
        <v>0</v>
      </c>
      <c r="BB461">
        <v>0</v>
      </c>
      <c r="BC461" t="s">
        <v>437</v>
      </c>
      <c r="BD461" t="s">
        <v>437</v>
      </c>
      <c r="BE461">
        <v>0</v>
      </c>
      <c r="BF461">
        <v>0</v>
      </c>
      <c r="BG461">
        <f>1-BE461/BF461</f>
        <v>0</v>
      </c>
      <c r="BH461">
        <v>0.5</v>
      </c>
      <c r="BI461">
        <f>DH461</f>
        <v>0</v>
      </c>
      <c r="BJ461">
        <f>K461</f>
        <v>0</v>
      </c>
      <c r="BK461">
        <f>BG461*BH461*BI461</f>
        <v>0</v>
      </c>
      <c r="BL461">
        <f>(BJ461-BB461)/BI461</f>
        <v>0</v>
      </c>
      <c r="BM461">
        <f>(AZ461-BF461)/BF461</f>
        <v>0</v>
      </c>
      <c r="BN461">
        <f>AY461/(BA461+AY461/BF461)</f>
        <v>0</v>
      </c>
      <c r="BO461" t="s">
        <v>437</v>
      </c>
      <c r="BP461">
        <v>0</v>
      </c>
      <c r="BQ461">
        <f>IF(BP461&lt;&gt;0, BP461, BN461)</f>
        <v>0</v>
      </c>
      <c r="BR461">
        <f>1-BQ461/BF461</f>
        <v>0</v>
      </c>
      <c r="BS461">
        <f>(BF461-BE461)/(BF461-BQ461)</f>
        <v>0</v>
      </c>
      <c r="BT461">
        <f>(AZ461-BF461)/(AZ461-BQ461)</f>
        <v>0</v>
      </c>
      <c r="BU461">
        <f>(BF461-BE461)/(BF461-AY461)</f>
        <v>0</v>
      </c>
      <c r="BV461">
        <f>(AZ461-BF461)/(AZ461-AY461)</f>
        <v>0</v>
      </c>
      <c r="BW461">
        <f>(BS461*BQ461/BE461)</f>
        <v>0</v>
      </c>
      <c r="BX461">
        <f>(1-BW461)</f>
        <v>0</v>
      </c>
      <c r="DG461">
        <f>$B$13*EF461+$C$13*EG461+$F$13*ER461*(1-EU461)</f>
        <v>0</v>
      </c>
      <c r="DH461">
        <f>DG461*DI461</f>
        <v>0</v>
      </c>
      <c r="DI461">
        <f>($B$13*$D$11+$C$13*$D$11+$F$13*((FE461+EW461)/MAX(FE461+EW461+FF461, 0.1)*$I$11+FF461/MAX(FE461+EW461+FF461, 0.1)*$J$11))/($B$13+$C$13+$F$13)</f>
        <v>0</v>
      </c>
      <c r="DJ461">
        <f>($B$13*$K$11+$C$13*$K$11+$F$13*((FE461+EW461)/MAX(FE461+EW461+FF461, 0.1)*$P$11+FF461/MAX(FE461+EW461+FF461, 0.1)*$Q$11))/($B$13+$C$13+$F$13)</f>
        <v>0</v>
      </c>
      <c r="DK461">
        <v>4.16</v>
      </c>
      <c r="DL461">
        <v>0.5</v>
      </c>
      <c r="DM461" t="s">
        <v>438</v>
      </c>
      <c r="DN461">
        <v>2</v>
      </c>
      <c r="DO461" t="b">
        <v>1</v>
      </c>
      <c r="DP461">
        <v>1759086036.75</v>
      </c>
      <c r="DQ461">
        <v>892.0079642857143</v>
      </c>
      <c r="DR461">
        <v>943.7499642857144</v>
      </c>
      <c r="DS461">
        <v>22.10746071428571</v>
      </c>
      <c r="DT461">
        <v>18.71667142857143</v>
      </c>
      <c r="DU461">
        <v>892.5280714285713</v>
      </c>
      <c r="DV461">
        <v>21.81320357142857</v>
      </c>
      <c r="DW461">
        <v>500.0187857142858</v>
      </c>
      <c r="DX461">
        <v>90.76686428571428</v>
      </c>
      <c r="DY461">
        <v>0.06656733928571429</v>
      </c>
      <c r="DZ461">
        <v>28.96495</v>
      </c>
      <c r="EA461">
        <v>30.06</v>
      </c>
      <c r="EB461">
        <v>999.9000000000002</v>
      </c>
      <c r="EC461">
        <v>0</v>
      </c>
      <c r="ED461">
        <v>0</v>
      </c>
      <c r="EE461">
        <v>10007.54428571429</v>
      </c>
      <c r="EF461">
        <v>0</v>
      </c>
      <c r="EG461">
        <v>11.65536428571429</v>
      </c>
      <c r="EH461">
        <v>-51.74193571428572</v>
      </c>
      <c r="EI461">
        <v>912.1737500000002</v>
      </c>
      <c r="EJ461">
        <v>961.7508571428571</v>
      </c>
      <c r="EK461">
        <v>3.390780357142857</v>
      </c>
      <c r="EL461">
        <v>943.7499642857144</v>
      </c>
      <c r="EM461">
        <v>18.71667142857143</v>
      </c>
      <c r="EN461">
        <v>2.006624642857143</v>
      </c>
      <c r="EO461">
        <v>1.698855</v>
      </c>
      <c r="EP461">
        <v>17.49670357142857</v>
      </c>
      <c r="EQ461">
        <v>14.88596071428572</v>
      </c>
      <c r="ER461">
        <v>2000.009285714285</v>
      </c>
      <c r="ES461">
        <v>0.9799977857142854</v>
      </c>
      <c r="ET461">
        <v>0.02000212142857143</v>
      </c>
      <c r="EU461">
        <v>0</v>
      </c>
      <c r="EV461">
        <v>766.4843928571429</v>
      </c>
      <c r="EW461">
        <v>5.00078</v>
      </c>
      <c r="EX461">
        <v>14720.44642857143</v>
      </c>
      <c r="EY461">
        <v>16379.69642857143</v>
      </c>
      <c r="EZ461">
        <v>38.76764285714286</v>
      </c>
      <c r="FA461">
        <v>39.52649999999999</v>
      </c>
      <c r="FB461">
        <v>38.90832142857143</v>
      </c>
      <c r="FC461">
        <v>39.27871428571429</v>
      </c>
      <c r="FD461">
        <v>39.94171428571428</v>
      </c>
      <c r="FE461">
        <v>1955.099285714286</v>
      </c>
      <c r="FF461">
        <v>39.9</v>
      </c>
      <c r="FG461">
        <v>0</v>
      </c>
      <c r="FH461">
        <v>1759086036.8</v>
      </c>
      <c r="FI461">
        <v>0</v>
      </c>
      <c r="FJ461">
        <v>766.4637599999999</v>
      </c>
      <c r="FK461">
        <v>2.051923078835584</v>
      </c>
      <c r="FL461">
        <v>36.86923083792372</v>
      </c>
      <c r="FM461">
        <v>14720.692</v>
      </c>
      <c r="FN461">
        <v>15</v>
      </c>
      <c r="FO461">
        <v>0</v>
      </c>
      <c r="FP461" t="s">
        <v>439</v>
      </c>
      <c r="FQ461">
        <v>1746989605.5</v>
      </c>
      <c r="FR461">
        <v>1746989593.5</v>
      </c>
      <c r="FS461">
        <v>0</v>
      </c>
      <c r="FT461">
        <v>-0.274</v>
      </c>
      <c r="FU461">
        <v>-0.002</v>
      </c>
      <c r="FV461">
        <v>2.549</v>
      </c>
      <c r="FW461">
        <v>0.129</v>
      </c>
      <c r="FX461">
        <v>420</v>
      </c>
      <c r="FY461">
        <v>17</v>
      </c>
      <c r="FZ461">
        <v>0.02</v>
      </c>
      <c r="GA461">
        <v>0.04</v>
      </c>
      <c r="GB461">
        <v>-51.74360250000001</v>
      </c>
      <c r="GC461">
        <v>0.2743328330206233</v>
      </c>
      <c r="GD461">
        <v>0.07398263812375179</v>
      </c>
      <c r="GE461">
        <v>1</v>
      </c>
      <c r="GF461">
        <v>766.3855294117648</v>
      </c>
      <c r="GG461">
        <v>1.664598928869833</v>
      </c>
      <c r="GH461">
        <v>0.2815706196335656</v>
      </c>
      <c r="GI461">
        <v>0</v>
      </c>
      <c r="GJ461">
        <v>3.40076775</v>
      </c>
      <c r="GK461">
        <v>-0.2554893433395863</v>
      </c>
      <c r="GL461">
        <v>0.02607618276200526</v>
      </c>
      <c r="GM461">
        <v>0</v>
      </c>
      <c r="GN461">
        <v>1</v>
      </c>
      <c r="GO461">
        <v>3</v>
      </c>
      <c r="GP461" t="s">
        <v>455</v>
      </c>
      <c r="GQ461">
        <v>3.10171</v>
      </c>
      <c r="GR461">
        <v>2.72487</v>
      </c>
      <c r="GS461">
        <v>0.15266</v>
      </c>
      <c r="GT461">
        <v>0.158107</v>
      </c>
      <c r="GU461">
        <v>0.10209</v>
      </c>
      <c r="GV461">
        <v>0.0920911</v>
      </c>
      <c r="GW461">
        <v>22152.3</v>
      </c>
      <c r="GX461">
        <v>20001.3</v>
      </c>
      <c r="GY461">
        <v>26705.9</v>
      </c>
      <c r="GZ461">
        <v>23978</v>
      </c>
      <c r="HA461">
        <v>38374.3</v>
      </c>
      <c r="HB461">
        <v>32192.9</v>
      </c>
      <c r="HC461">
        <v>46631.9</v>
      </c>
      <c r="HD461">
        <v>37938.6</v>
      </c>
      <c r="HE461">
        <v>1.87377</v>
      </c>
      <c r="HF461">
        <v>1.87092</v>
      </c>
      <c r="HG461">
        <v>0.141479</v>
      </c>
      <c r="HH461">
        <v>0</v>
      </c>
      <c r="HI461">
        <v>27.7601</v>
      </c>
      <c r="HJ461">
        <v>999.9</v>
      </c>
      <c r="HK461">
        <v>43.3</v>
      </c>
      <c r="HL461">
        <v>31.6</v>
      </c>
      <c r="HM461">
        <v>22.2676</v>
      </c>
      <c r="HN461">
        <v>61.3848</v>
      </c>
      <c r="HO461">
        <v>22.0353</v>
      </c>
      <c r="HP461">
        <v>1</v>
      </c>
      <c r="HQ461">
        <v>0.09297759999999999</v>
      </c>
      <c r="HR461">
        <v>0.166373</v>
      </c>
      <c r="HS461">
        <v>20.281</v>
      </c>
      <c r="HT461">
        <v>5.21055</v>
      </c>
      <c r="HU461">
        <v>11.9794</v>
      </c>
      <c r="HV461">
        <v>4.96375</v>
      </c>
      <c r="HW461">
        <v>3.27445</v>
      </c>
      <c r="HX461">
        <v>9999</v>
      </c>
      <c r="HY461">
        <v>9999</v>
      </c>
      <c r="HZ461">
        <v>9999</v>
      </c>
      <c r="IA461">
        <v>34.6</v>
      </c>
      <c r="IB461">
        <v>1.86394</v>
      </c>
      <c r="IC461">
        <v>1.86007</v>
      </c>
      <c r="ID461">
        <v>1.85839</v>
      </c>
      <c r="IE461">
        <v>1.85974</v>
      </c>
      <c r="IF461">
        <v>1.85989</v>
      </c>
      <c r="IG461">
        <v>1.85837</v>
      </c>
      <c r="IH461">
        <v>1.85745</v>
      </c>
      <c r="II461">
        <v>1.8524</v>
      </c>
      <c r="IJ461">
        <v>0</v>
      </c>
      <c r="IK461">
        <v>0</v>
      </c>
      <c r="IL461">
        <v>0</v>
      </c>
      <c r="IM461">
        <v>0</v>
      </c>
      <c r="IN461" t="s">
        <v>441</v>
      </c>
      <c r="IO461" t="s">
        <v>442</v>
      </c>
      <c r="IP461" t="s">
        <v>443</v>
      </c>
      <c r="IQ461" t="s">
        <v>443</v>
      </c>
      <c r="IR461" t="s">
        <v>443</v>
      </c>
      <c r="IS461" t="s">
        <v>443</v>
      </c>
      <c r="IT461">
        <v>0</v>
      </c>
      <c r="IU461">
        <v>100</v>
      </c>
      <c r="IV461">
        <v>100</v>
      </c>
      <c r="IW461">
        <v>-0.492</v>
      </c>
      <c r="IX461">
        <v>0.2941</v>
      </c>
      <c r="IY461">
        <v>-0.819046093373875</v>
      </c>
      <c r="IZ461">
        <v>-0.0008311593448893811</v>
      </c>
      <c r="JA461">
        <v>1.768286430498992E-06</v>
      </c>
      <c r="JB461">
        <v>-5.176383660599935E-10</v>
      </c>
      <c r="JC461">
        <v>0.01793090377665582</v>
      </c>
      <c r="JD461">
        <v>0.002652576625932546</v>
      </c>
      <c r="JE461">
        <v>0.0004569377311329863</v>
      </c>
      <c r="JF461">
        <v>1.003524486243527E-07</v>
      </c>
      <c r="JG461">
        <v>2</v>
      </c>
      <c r="JH461">
        <v>1975</v>
      </c>
      <c r="JI461">
        <v>1</v>
      </c>
      <c r="JJ461">
        <v>26</v>
      </c>
      <c r="JK461">
        <v>201607.3</v>
      </c>
      <c r="JL461">
        <v>201607.5</v>
      </c>
      <c r="JM461">
        <v>2.24609</v>
      </c>
      <c r="JN461">
        <v>2.61719</v>
      </c>
      <c r="JO461">
        <v>1.49658</v>
      </c>
      <c r="JP461">
        <v>2.34497</v>
      </c>
      <c r="JQ461">
        <v>1.54907</v>
      </c>
      <c r="JR461">
        <v>2.38037</v>
      </c>
      <c r="JS461">
        <v>36.0347</v>
      </c>
      <c r="JT461">
        <v>24.1751</v>
      </c>
      <c r="JU461">
        <v>18</v>
      </c>
      <c r="JV461">
        <v>482.44</v>
      </c>
      <c r="JW461">
        <v>495.578</v>
      </c>
      <c r="JX461">
        <v>27.4674</v>
      </c>
      <c r="JY461">
        <v>28.5094</v>
      </c>
      <c r="JZ461">
        <v>30.0002</v>
      </c>
      <c r="KA461">
        <v>28.7717</v>
      </c>
      <c r="KB461">
        <v>28.7814</v>
      </c>
      <c r="KC461">
        <v>45.1213</v>
      </c>
      <c r="KD461">
        <v>17.0638</v>
      </c>
      <c r="KE461">
        <v>74.5851</v>
      </c>
      <c r="KF461">
        <v>27.4102</v>
      </c>
      <c r="KG461">
        <v>988.917</v>
      </c>
      <c r="KH461">
        <v>18.7416</v>
      </c>
      <c r="KI461">
        <v>101.959</v>
      </c>
      <c r="KJ461">
        <v>91.49120000000001</v>
      </c>
    </row>
    <row r="462" spans="1:296">
      <c r="A462">
        <v>444</v>
      </c>
      <c r="B462">
        <v>1759086049</v>
      </c>
      <c r="C462">
        <v>12965.90000009537</v>
      </c>
      <c r="D462" t="s">
        <v>1335</v>
      </c>
      <c r="E462" t="s">
        <v>1336</v>
      </c>
      <c r="F462">
        <v>5</v>
      </c>
      <c r="G462" t="s">
        <v>1218</v>
      </c>
      <c r="H462">
        <v>1759086041.178571</v>
      </c>
      <c r="I462">
        <f>(J462)/1000</f>
        <v>0</v>
      </c>
      <c r="J462">
        <f>IF(DO462, AM462, AG462)</f>
        <v>0</v>
      </c>
      <c r="K462">
        <f>IF(DO462, AH462, AF462)</f>
        <v>0</v>
      </c>
      <c r="L462">
        <f>DQ462 - IF(AT462&gt;1, K462*DK462*100.0/(AV462), 0)</f>
        <v>0</v>
      </c>
      <c r="M462">
        <f>((S462-I462/2)*L462-K462)/(S462+I462/2)</f>
        <v>0</v>
      </c>
      <c r="N462">
        <f>M462*(DX462+DY462)/1000.0</f>
        <v>0</v>
      </c>
      <c r="O462">
        <f>(DQ462 - IF(AT462&gt;1, K462*DK462*100.0/(AV462), 0))*(DX462+DY462)/1000.0</f>
        <v>0</v>
      </c>
      <c r="P462">
        <f>2.0/((1/R462-1/Q462)+SIGN(R462)*SQRT((1/R462-1/Q462)*(1/R462-1/Q462) + 4*DL462/((DL462+1)*(DL462+1))*(2*1/R462*1/Q462-1/Q462*1/Q462)))</f>
        <v>0</v>
      </c>
      <c r="Q462">
        <f>IF(LEFT(DM462,1)&lt;&gt;"0",IF(LEFT(DM462,1)="1",3.0,DN462),$D$5+$E$5*(EE462*DX462/($K$5*1000))+$F$5*(EE462*DX462/($K$5*1000))*MAX(MIN(DK462,$J$5),$I$5)*MAX(MIN(DK462,$J$5),$I$5)+$G$5*MAX(MIN(DK462,$J$5),$I$5)*(EE462*DX462/($K$5*1000))+$H$5*(EE462*DX462/($K$5*1000))*(EE462*DX462/($K$5*1000)))</f>
        <v>0</v>
      </c>
      <c r="R462">
        <f>I462*(1000-(1000*0.61365*exp(17.502*V462/(240.97+V462))/(DX462+DY462)+DS462)/2)/(1000*0.61365*exp(17.502*V462/(240.97+V462))/(DX462+DY462)-DS462)</f>
        <v>0</v>
      </c>
      <c r="S462">
        <f>1/((DL462+1)/(P462/1.6)+1/(Q462/1.37)) + DL462/((DL462+1)/(P462/1.6) + DL462/(Q462/1.37))</f>
        <v>0</v>
      </c>
      <c r="T462">
        <f>(DG462*DJ462)</f>
        <v>0</v>
      </c>
      <c r="U462">
        <f>(DZ462+(T462+2*0.95*5.67E-8*(((DZ462+$B$9)+273)^4-(DZ462+273)^4)-44100*I462)/(1.84*29.3*Q462+8*0.95*5.67E-8*(DZ462+273)^3))</f>
        <v>0</v>
      </c>
      <c r="V462">
        <f>($C$9*EA462+$D$9*EB462+$E$9*U462)</f>
        <v>0</v>
      </c>
      <c r="W462">
        <f>0.61365*exp(17.502*V462/(240.97+V462))</f>
        <v>0</v>
      </c>
      <c r="X462">
        <f>(Y462/Z462*100)</f>
        <v>0</v>
      </c>
      <c r="Y462">
        <f>DS462*(DX462+DY462)/1000</f>
        <v>0</v>
      </c>
      <c r="Z462">
        <f>0.61365*exp(17.502*DZ462/(240.97+DZ462))</f>
        <v>0</v>
      </c>
      <c r="AA462">
        <f>(W462-DS462*(DX462+DY462)/1000)</f>
        <v>0</v>
      </c>
      <c r="AB462">
        <f>(-I462*44100)</f>
        <v>0</v>
      </c>
      <c r="AC462">
        <f>2*29.3*Q462*0.92*(DZ462-V462)</f>
        <v>0</v>
      </c>
      <c r="AD462">
        <f>2*0.95*5.67E-8*(((DZ462+$B$9)+273)^4-(V462+273)^4)</f>
        <v>0</v>
      </c>
      <c r="AE462">
        <f>T462+AD462+AB462+AC462</f>
        <v>0</v>
      </c>
      <c r="AF462">
        <f>DW462*AT462*(DR462-DQ462*(1000-AT462*DT462)/(1000-AT462*DS462))/(100*DK462)</f>
        <v>0</v>
      </c>
      <c r="AG462">
        <f>1000*DW462*AT462*(DS462-DT462)/(100*DK462*(1000-AT462*DS462))</f>
        <v>0</v>
      </c>
      <c r="AH462">
        <f>(AI462 - AJ462 - DX462*1E3/(8.314*(DZ462+273.15)) * AL462/DW462 * AK462) * DW462/(100*DK462) * (1000 - DT462)/1000</f>
        <v>0</v>
      </c>
      <c r="AI462">
        <v>993.1818595299019</v>
      </c>
      <c r="AJ462">
        <v>952.6475878787878</v>
      </c>
      <c r="AK462">
        <v>3.445361254564073</v>
      </c>
      <c r="AL462">
        <v>65.08277901455868</v>
      </c>
      <c r="AM462">
        <f>(AO462 - AN462 + DX462*1E3/(8.314*(DZ462+273.15)) * AQ462/DW462 * AP462) * DW462/(100*DK462) * 1000/(1000 - AO462)</f>
        <v>0</v>
      </c>
      <c r="AN462">
        <v>18.73434216</v>
      </c>
      <c r="AO462">
        <v>22.08865939393938</v>
      </c>
      <c r="AP462">
        <v>-7.613210157552327E-05</v>
      </c>
      <c r="AQ462">
        <v>105.27</v>
      </c>
      <c r="AR462">
        <v>1</v>
      </c>
      <c r="AS462">
        <v>0</v>
      </c>
      <c r="AT462">
        <f>IF(AR462*$H$15&gt;=AV462,1.0,(AV462/(AV462-AR462*$H$15)))</f>
        <v>0</v>
      </c>
      <c r="AU462">
        <f>(AT462-1)*100</f>
        <v>0</v>
      </c>
      <c r="AV462">
        <f>MAX(0,($B$15+$C$15*EE462)/(1+$D$15*EE462)*DX462/(DZ462+273)*$E$15)</f>
        <v>0</v>
      </c>
      <c r="AW462" t="s">
        <v>437</v>
      </c>
      <c r="AX462" t="s">
        <v>437</v>
      </c>
      <c r="AY462">
        <v>0</v>
      </c>
      <c r="AZ462">
        <v>0</v>
      </c>
      <c r="BA462">
        <f>1-AY462/AZ462</f>
        <v>0</v>
      </c>
      <c r="BB462">
        <v>0</v>
      </c>
      <c r="BC462" t="s">
        <v>437</v>
      </c>
      <c r="BD462" t="s">
        <v>437</v>
      </c>
      <c r="BE462">
        <v>0</v>
      </c>
      <c r="BF462">
        <v>0</v>
      </c>
      <c r="BG462">
        <f>1-BE462/BF462</f>
        <v>0</v>
      </c>
      <c r="BH462">
        <v>0.5</v>
      </c>
      <c r="BI462">
        <f>DH462</f>
        <v>0</v>
      </c>
      <c r="BJ462">
        <f>K462</f>
        <v>0</v>
      </c>
      <c r="BK462">
        <f>BG462*BH462*BI462</f>
        <v>0</v>
      </c>
      <c r="BL462">
        <f>(BJ462-BB462)/BI462</f>
        <v>0</v>
      </c>
      <c r="BM462">
        <f>(AZ462-BF462)/BF462</f>
        <v>0</v>
      </c>
      <c r="BN462">
        <f>AY462/(BA462+AY462/BF462)</f>
        <v>0</v>
      </c>
      <c r="BO462" t="s">
        <v>437</v>
      </c>
      <c r="BP462">
        <v>0</v>
      </c>
      <c r="BQ462">
        <f>IF(BP462&lt;&gt;0, BP462, BN462)</f>
        <v>0</v>
      </c>
      <c r="BR462">
        <f>1-BQ462/BF462</f>
        <v>0</v>
      </c>
      <c r="BS462">
        <f>(BF462-BE462)/(BF462-BQ462)</f>
        <v>0</v>
      </c>
      <c r="BT462">
        <f>(AZ462-BF462)/(AZ462-BQ462)</f>
        <v>0</v>
      </c>
      <c r="BU462">
        <f>(BF462-BE462)/(BF462-AY462)</f>
        <v>0</v>
      </c>
      <c r="BV462">
        <f>(AZ462-BF462)/(AZ462-AY462)</f>
        <v>0</v>
      </c>
      <c r="BW462">
        <f>(BS462*BQ462/BE462)</f>
        <v>0</v>
      </c>
      <c r="BX462">
        <f>(1-BW462)</f>
        <v>0</v>
      </c>
      <c r="DG462">
        <f>$B$13*EF462+$C$13*EG462+$F$13*ER462*(1-EU462)</f>
        <v>0</v>
      </c>
      <c r="DH462">
        <f>DG462*DI462</f>
        <v>0</v>
      </c>
      <c r="DI462">
        <f>($B$13*$D$11+$C$13*$D$11+$F$13*((FE462+EW462)/MAX(FE462+EW462+FF462, 0.1)*$I$11+FF462/MAX(FE462+EW462+FF462, 0.1)*$J$11))/($B$13+$C$13+$F$13)</f>
        <v>0</v>
      </c>
      <c r="DJ462">
        <f>($B$13*$K$11+$C$13*$K$11+$F$13*((FE462+EW462)/MAX(FE462+EW462+FF462, 0.1)*$P$11+FF462/MAX(FE462+EW462+FF462, 0.1)*$Q$11))/($B$13+$C$13+$F$13)</f>
        <v>0</v>
      </c>
      <c r="DK462">
        <v>4.16</v>
      </c>
      <c r="DL462">
        <v>0.5</v>
      </c>
      <c r="DM462" t="s">
        <v>438</v>
      </c>
      <c r="DN462">
        <v>2</v>
      </c>
      <c r="DO462" t="b">
        <v>1</v>
      </c>
      <c r="DP462">
        <v>1759086041.178571</v>
      </c>
      <c r="DQ462">
        <v>906.9328214285714</v>
      </c>
      <c r="DR462">
        <v>958.6254285714285</v>
      </c>
      <c r="DS462">
        <v>22.10388214285714</v>
      </c>
      <c r="DT462">
        <v>18.730925</v>
      </c>
      <c r="DU462">
        <v>907.4366785714285</v>
      </c>
      <c r="DV462">
        <v>21.8097</v>
      </c>
      <c r="DW462">
        <v>499.9981428571428</v>
      </c>
      <c r="DX462">
        <v>90.76713214285715</v>
      </c>
      <c r="DY462">
        <v>0.06660741071428572</v>
      </c>
      <c r="DZ462">
        <v>28.95698571428571</v>
      </c>
      <c r="EA462">
        <v>30.06118214285714</v>
      </c>
      <c r="EB462">
        <v>999.9000000000002</v>
      </c>
      <c r="EC462">
        <v>0</v>
      </c>
      <c r="ED462">
        <v>0</v>
      </c>
      <c r="EE462">
        <v>10013.4375</v>
      </c>
      <c r="EF462">
        <v>0</v>
      </c>
      <c r="EG462">
        <v>11.65080714285714</v>
      </c>
      <c r="EH462">
        <v>-51.69255357142858</v>
      </c>
      <c r="EI462">
        <v>927.4325714285715</v>
      </c>
      <c r="EJ462">
        <v>976.9240357142859</v>
      </c>
      <c r="EK462">
        <v>3.372939642857143</v>
      </c>
      <c r="EL462">
        <v>958.6254285714285</v>
      </c>
      <c r="EM462">
        <v>18.730925</v>
      </c>
      <c r="EN462">
        <v>2.006305357142857</v>
      </c>
      <c r="EO462">
        <v>1.700153571428571</v>
      </c>
      <c r="EP462">
        <v>17.49418928571428</v>
      </c>
      <c r="EQ462">
        <v>14.89783928571429</v>
      </c>
      <c r="ER462">
        <v>2000.0075</v>
      </c>
      <c r="ES462">
        <v>0.9799977857142854</v>
      </c>
      <c r="ET462">
        <v>0.02000212142857143</v>
      </c>
      <c r="EU462">
        <v>0</v>
      </c>
      <c r="EV462">
        <v>766.6524642857142</v>
      </c>
      <c r="EW462">
        <v>5.00078</v>
      </c>
      <c r="EX462">
        <v>14723.37142857143</v>
      </c>
      <c r="EY462">
        <v>16379.68571428572</v>
      </c>
      <c r="EZ462">
        <v>38.77878571428572</v>
      </c>
      <c r="FA462">
        <v>39.52207142857143</v>
      </c>
      <c r="FB462">
        <v>38.90382142857143</v>
      </c>
      <c r="FC462">
        <v>39.25642857142856</v>
      </c>
      <c r="FD462">
        <v>39.98639285714285</v>
      </c>
      <c r="FE462">
        <v>1955.0975</v>
      </c>
      <c r="FF462">
        <v>39.9</v>
      </c>
      <c r="FG462">
        <v>0</v>
      </c>
      <c r="FH462">
        <v>1759086041.6</v>
      </c>
      <c r="FI462">
        <v>0</v>
      </c>
      <c r="FJ462">
        <v>766.68332</v>
      </c>
      <c r="FK462">
        <v>2.194307691856966</v>
      </c>
      <c r="FL462">
        <v>41.64615392883212</v>
      </c>
      <c r="FM462">
        <v>14723.88</v>
      </c>
      <c r="FN462">
        <v>15</v>
      </c>
      <c r="FO462">
        <v>0</v>
      </c>
      <c r="FP462" t="s">
        <v>439</v>
      </c>
      <c r="FQ462">
        <v>1746989605.5</v>
      </c>
      <c r="FR462">
        <v>1746989593.5</v>
      </c>
      <c r="FS462">
        <v>0</v>
      </c>
      <c r="FT462">
        <v>-0.274</v>
      </c>
      <c r="FU462">
        <v>-0.002</v>
      </c>
      <c r="FV462">
        <v>2.549</v>
      </c>
      <c r="FW462">
        <v>0.129</v>
      </c>
      <c r="FX462">
        <v>420</v>
      </c>
      <c r="FY462">
        <v>17</v>
      </c>
      <c r="FZ462">
        <v>0.02</v>
      </c>
      <c r="GA462">
        <v>0.04</v>
      </c>
      <c r="GB462">
        <v>-51.71274249999999</v>
      </c>
      <c r="GC462">
        <v>0.3889947467169059</v>
      </c>
      <c r="GD462">
        <v>0.06846470947685429</v>
      </c>
      <c r="GE462">
        <v>1</v>
      </c>
      <c r="GF462">
        <v>766.527205882353</v>
      </c>
      <c r="GG462">
        <v>2.141405649565419</v>
      </c>
      <c r="GH462">
        <v>0.3116154095913909</v>
      </c>
      <c r="GI462">
        <v>0</v>
      </c>
      <c r="GJ462">
        <v>3.386612</v>
      </c>
      <c r="GK462">
        <v>-0.2262378236397854</v>
      </c>
      <c r="GL462">
        <v>0.02375082537513171</v>
      </c>
      <c r="GM462">
        <v>0</v>
      </c>
      <c r="GN462">
        <v>1</v>
      </c>
      <c r="GO462">
        <v>3</v>
      </c>
      <c r="GP462" t="s">
        <v>455</v>
      </c>
      <c r="GQ462">
        <v>3.10182</v>
      </c>
      <c r="GR462">
        <v>2.72514</v>
      </c>
      <c r="GS462">
        <v>0.154286</v>
      </c>
      <c r="GT462">
        <v>0.159671</v>
      </c>
      <c r="GU462">
        <v>0.102039</v>
      </c>
      <c r="GV462">
        <v>0.0920835</v>
      </c>
      <c r="GW462">
        <v>22109.8</v>
      </c>
      <c r="GX462">
        <v>19964.1</v>
      </c>
      <c r="GY462">
        <v>26705.8</v>
      </c>
      <c r="GZ462">
        <v>23977.9</v>
      </c>
      <c r="HA462">
        <v>38376.5</v>
      </c>
      <c r="HB462">
        <v>32193.3</v>
      </c>
      <c r="HC462">
        <v>46631.6</v>
      </c>
      <c r="HD462">
        <v>37938.6</v>
      </c>
      <c r="HE462">
        <v>1.87383</v>
      </c>
      <c r="HF462">
        <v>1.87073</v>
      </c>
      <c r="HG462">
        <v>0.140369</v>
      </c>
      <c r="HH462">
        <v>0</v>
      </c>
      <c r="HI462">
        <v>27.7585</v>
      </c>
      <c r="HJ462">
        <v>999.9</v>
      </c>
      <c r="HK462">
        <v>43.3</v>
      </c>
      <c r="HL462">
        <v>31.6</v>
      </c>
      <c r="HM462">
        <v>22.2692</v>
      </c>
      <c r="HN462">
        <v>61.3647</v>
      </c>
      <c r="HO462">
        <v>22.1675</v>
      </c>
      <c r="HP462">
        <v>1</v>
      </c>
      <c r="HQ462">
        <v>0.0930208</v>
      </c>
      <c r="HR462">
        <v>0.224199</v>
      </c>
      <c r="HS462">
        <v>20.2808</v>
      </c>
      <c r="HT462">
        <v>5.2113</v>
      </c>
      <c r="HU462">
        <v>11.9797</v>
      </c>
      <c r="HV462">
        <v>4.96375</v>
      </c>
      <c r="HW462">
        <v>3.27463</v>
      </c>
      <c r="HX462">
        <v>9999</v>
      </c>
      <c r="HY462">
        <v>9999</v>
      </c>
      <c r="HZ462">
        <v>9999</v>
      </c>
      <c r="IA462">
        <v>34.6</v>
      </c>
      <c r="IB462">
        <v>1.86393</v>
      </c>
      <c r="IC462">
        <v>1.86006</v>
      </c>
      <c r="ID462">
        <v>1.85837</v>
      </c>
      <c r="IE462">
        <v>1.85974</v>
      </c>
      <c r="IF462">
        <v>1.85989</v>
      </c>
      <c r="IG462">
        <v>1.85837</v>
      </c>
      <c r="IH462">
        <v>1.85745</v>
      </c>
      <c r="II462">
        <v>1.8524</v>
      </c>
      <c r="IJ462">
        <v>0</v>
      </c>
      <c r="IK462">
        <v>0</v>
      </c>
      <c r="IL462">
        <v>0</v>
      </c>
      <c r="IM462">
        <v>0</v>
      </c>
      <c r="IN462" t="s">
        <v>441</v>
      </c>
      <c r="IO462" t="s">
        <v>442</v>
      </c>
      <c r="IP462" t="s">
        <v>443</v>
      </c>
      <c r="IQ462" t="s">
        <v>443</v>
      </c>
      <c r="IR462" t="s">
        <v>443</v>
      </c>
      <c r="IS462" t="s">
        <v>443</v>
      </c>
      <c r="IT462">
        <v>0</v>
      </c>
      <c r="IU462">
        <v>100</v>
      </c>
      <c r="IV462">
        <v>100</v>
      </c>
      <c r="IW462">
        <v>-0.475</v>
      </c>
      <c r="IX462">
        <v>0.2938</v>
      </c>
      <c r="IY462">
        <v>-0.819046093373875</v>
      </c>
      <c r="IZ462">
        <v>-0.0008311593448893811</v>
      </c>
      <c r="JA462">
        <v>1.768286430498992E-06</v>
      </c>
      <c r="JB462">
        <v>-5.176383660599935E-10</v>
      </c>
      <c r="JC462">
        <v>0.01793090377665582</v>
      </c>
      <c r="JD462">
        <v>0.002652576625932546</v>
      </c>
      <c r="JE462">
        <v>0.0004569377311329863</v>
      </c>
      <c r="JF462">
        <v>1.003524486243527E-07</v>
      </c>
      <c r="JG462">
        <v>2</v>
      </c>
      <c r="JH462">
        <v>1975</v>
      </c>
      <c r="JI462">
        <v>1</v>
      </c>
      <c r="JJ462">
        <v>26</v>
      </c>
      <c r="JK462">
        <v>201607.4</v>
      </c>
      <c r="JL462">
        <v>201607.6</v>
      </c>
      <c r="JM462">
        <v>2.27295</v>
      </c>
      <c r="JN462">
        <v>2.61353</v>
      </c>
      <c r="JO462">
        <v>1.49658</v>
      </c>
      <c r="JP462">
        <v>2.34497</v>
      </c>
      <c r="JQ462">
        <v>1.54907</v>
      </c>
      <c r="JR462">
        <v>2.45239</v>
      </c>
      <c r="JS462">
        <v>36.0113</v>
      </c>
      <c r="JT462">
        <v>24.1838</v>
      </c>
      <c r="JU462">
        <v>18</v>
      </c>
      <c r="JV462">
        <v>482.458</v>
      </c>
      <c r="JW462">
        <v>495.434</v>
      </c>
      <c r="JX462">
        <v>27.409</v>
      </c>
      <c r="JY462">
        <v>28.5088</v>
      </c>
      <c r="JZ462">
        <v>30.0002</v>
      </c>
      <c r="KA462">
        <v>28.7703</v>
      </c>
      <c r="KB462">
        <v>28.7799</v>
      </c>
      <c r="KC462">
        <v>45.7396</v>
      </c>
      <c r="KD462">
        <v>17.0638</v>
      </c>
      <c r="KE462">
        <v>74.5851</v>
      </c>
      <c r="KF462">
        <v>27.351</v>
      </c>
      <c r="KG462">
        <v>1008.95</v>
      </c>
      <c r="KH462">
        <v>18.7416</v>
      </c>
      <c r="KI462">
        <v>101.958</v>
      </c>
      <c r="KJ462">
        <v>91.4909</v>
      </c>
    </row>
    <row r="463" spans="1:296">
      <c r="A463">
        <v>445</v>
      </c>
      <c r="B463">
        <v>1759086054.5</v>
      </c>
      <c r="C463">
        <v>12971.40000009537</v>
      </c>
      <c r="D463" t="s">
        <v>1337</v>
      </c>
      <c r="E463" t="s">
        <v>1338</v>
      </c>
      <c r="F463">
        <v>5</v>
      </c>
      <c r="G463" t="s">
        <v>1218</v>
      </c>
      <c r="H463">
        <v>1759086046.75</v>
      </c>
      <c r="I463">
        <f>(J463)/1000</f>
        <v>0</v>
      </c>
      <c r="J463">
        <f>IF(DO463, AM463, AG463)</f>
        <v>0</v>
      </c>
      <c r="K463">
        <f>IF(DO463, AH463, AF463)</f>
        <v>0</v>
      </c>
      <c r="L463">
        <f>DQ463 - IF(AT463&gt;1, K463*DK463*100.0/(AV463), 0)</f>
        <v>0</v>
      </c>
      <c r="M463">
        <f>((S463-I463/2)*L463-K463)/(S463+I463/2)</f>
        <v>0</v>
      </c>
      <c r="N463">
        <f>M463*(DX463+DY463)/1000.0</f>
        <v>0</v>
      </c>
      <c r="O463">
        <f>(DQ463 - IF(AT463&gt;1, K463*DK463*100.0/(AV463), 0))*(DX463+DY463)/1000.0</f>
        <v>0</v>
      </c>
      <c r="P463">
        <f>2.0/((1/R463-1/Q463)+SIGN(R463)*SQRT((1/R463-1/Q463)*(1/R463-1/Q463) + 4*DL463/((DL463+1)*(DL463+1))*(2*1/R463*1/Q463-1/Q463*1/Q463)))</f>
        <v>0</v>
      </c>
      <c r="Q463">
        <f>IF(LEFT(DM463,1)&lt;&gt;"0",IF(LEFT(DM463,1)="1",3.0,DN463),$D$5+$E$5*(EE463*DX463/($K$5*1000))+$F$5*(EE463*DX463/($K$5*1000))*MAX(MIN(DK463,$J$5),$I$5)*MAX(MIN(DK463,$J$5),$I$5)+$G$5*MAX(MIN(DK463,$J$5),$I$5)*(EE463*DX463/($K$5*1000))+$H$5*(EE463*DX463/($K$5*1000))*(EE463*DX463/($K$5*1000)))</f>
        <v>0</v>
      </c>
      <c r="R463">
        <f>I463*(1000-(1000*0.61365*exp(17.502*V463/(240.97+V463))/(DX463+DY463)+DS463)/2)/(1000*0.61365*exp(17.502*V463/(240.97+V463))/(DX463+DY463)-DS463)</f>
        <v>0</v>
      </c>
      <c r="S463">
        <f>1/((DL463+1)/(P463/1.6)+1/(Q463/1.37)) + DL463/((DL463+1)/(P463/1.6) + DL463/(Q463/1.37))</f>
        <v>0</v>
      </c>
      <c r="T463">
        <f>(DG463*DJ463)</f>
        <v>0</v>
      </c>
      <c r="U463">
        <f>(DZ463+(T463+2*0.95*5.67E-8*(((DZ463+$B$9)+273)^4-(DZ463+273)^4)-44100*I463)/(1.84*29.3*Q463+8*0.95*5.67E-8*(DZ463+273)^3))</f>
        <v>0</v>
      </c>
      <c r="V463">
        <f>($C$9*EA463+$D$9*EB463+$E$9*U463)</f>
        <v>0</v>
      </c>
      <c r="W463">
        <f>0.61365*exp(17.502*V463/(240.97+V463))</f>
        <v>0</v>
      </c>
      <c r="X463">
        <f>(Y463/Z463*100)</f>
        <v>0</v>
      </c>
      <c r="Y463">
        <f>DS463*(DX463+DY463)/1000</f>
        <v>0</v>
      </c>
      <c r="Z463">
        <f>0.61365*exp(17.502*DZ463/(240.97+DZ463))</f>
        <v>0</v>
      </c>
      <c r="AA463">
        <f>(W463-DS463*(DX463+DY463)/1000)</f>
        <v>0</v>
      </c>
      <c r="AB463">
        <f>(-I463*44100)</f>
        <v>0</v>
      </c>
      <c r="AC463">
        <f>2*29.3*Q463*0.92*(DZ463-V463)</f>
        <v>0</v>
      </c>
      <c r="AD463">
        <f>2*0.95*5.67E-8*(((DZ463+$B$9)+273)^4-(V463+273)^4)</f>
        <v>0</v>
      </c>
      <c r="AE463">
        <f>T463+AD463+AB463+AC463</f>
        <v>0</v>
      </c>
      <c r="AF463">
        <f>DW463*AT463*(DR463-DQ463*(1000-AT463*DT463)/(1000-AT463*DS463))/(100*DK463)</f>
        <v>0</v>
      </c>
      <c r="AG463">
        <f>1000*DW463*AT463*(DS463-DT463)/(100*DK463*(1000-AT463*DS463))</f>
        <v>0</v>
      </c>
      <c r="AH463">
        <f>(AI463 - AJ463 - DX463*1E3/(8.314*(DZ463+273.15)) * AL463/DW463 * AK463) * DW463/(100*DK463) * (1000 - DT463)/1000</f>
        <v>0</v>
      </c>
      <c r="AI463">
        <v>1011.835286375322</v>
      </c>
      <c r="AJ463">
        <v>971.3310545454547</v>
      </c>
      <c r="AK463">
        <v>3.392983009484893</v>
      </c>
      <c r="AL463">
        <v>65.08277901455868</v>
      </c>
      <c r="AM463">
        <f>(AO463 - AN463 + DX463*1E3/(8.314*(DZ463+273.15)) * AQ463/DW463 * AP463) * DW463/(100*DK463) * 1000/(1000 - AO463)</f>
        <v>0</v>
      </c>
      <c r="AN463">
        <v>18.72902506666667</v>
      </c>
      <c r="AO463">
        <v>22.06478666666665</v>
      </c>
      <c r="AP463">
        <v>-9.741416957034606E-05</v>
      </c>
      <c r="AQ463">
        <v>105.27</v>
      </c>
      <c r="AR463">
        <v>1</v>
      </c>
      <c r="AS463">
        <v>0</v>
      </c>
      <c r="AT463">
        <f>IF(AR463*$H$15&gt;=AV463,1.0,(AV463/(AV463-AR463*$H$15)))</f>
        <v>0</v>
      </c>
      <c r="AU463">
        <f>(AT463-1)*100</f>
        <v>0</v>
      </c>
      <c r="AV463">
        <f>MAX(0,($B$15+$C$15*EE463)/(1+$D$15*EE463)*DX463/(DZ463+273)*$E$15)</f>
        <v>0</v>
      </c>
      <c r="AW463" t="s">
        <v>437</v>
      </c>
      <c r="AX463" t="s">
        <v>437</v>
      </c>
      <c r="AY463">
        <v>0</v>
      </c>
      <c r="AZ463">
        <v>0</v>
      </c>
      <c r="BA463">
        <f>1-AY463/AZ463</f>
        <v>0</v>
      </c>
      <c r="BB463">
        <v>0</v>
      </c>
      <c r="BC463" t="s">
        <v>437</v>
      </c>
      <c r="BD463" t="s">
        <v>437</v>
      </c>
      <c r="BE463">
        <v>0</v>
      </c>
      <c r="BF463">
        <v>0</v>
      </c>
      <c r="BG463">
        <f>1-BE463/BF463</f>
        <v>0</v>
      </c>
      <c r="BH463">
        <v>0.5</v>
      </c>
      <c r="BI463">
        <f>DH463</f>
        <v>0</v>
      </c>
      <c r="BJ463">
        <f>K463</f>
        <v>0</v>
      </c>
      <c r="BK463">
        <f>BG463*BH463*BI463</f>
        <v>0</v>
      </c>
      <c r="BL463">
        <f>(BJ463-BB463)/BI463</f>
        <v>0</v>
      </c>
      <c r="BM463">
        <f>(AZ463-BF463)/BF463</f>
        <v>0</v>
      </c>
      <c r="BN463">
        <f>AY463/(BA463+AY463/BF463)</f>
        <v>0</v>
      </c>
      <c r="BO463" t="s">
        <v>437</v>
      </c>
      <c r="BP463">
        <v>0</v>
      </c>
      <c r="BQ463">
        <f>IF(BP463&lt;&gt;0, BP463, BN463)</f>
        <v>0</v>
      </c>
      <c r="BR463">
        <f>1-BQ463/BF463</f>
        <v>0</v>
      </c>
      <c r="BS463">
        <f>(BF463-BE463)/(BF463-BQ463)</f>
        <v>0</v>
      </c>
      <c r="BT463">
        <f>(AZ463-BF463)/(AZ463-BQ463)</f>
        <v>0</v>
      </c>
      <c r="BU463">
        <f>(BF463-BE463)/(BF463-AY463)</f>
        <v>0</v>
      </c>
      <c r="BV463">
        <f>(AZ463-BF463)/(AZ463-AY463)</f>
        <v>0</v>
      </c>
      <c r="BW463">
        <f>(BS463*BQ463/BE463)</f>
        <v>0</v>
      </c>
      <c r="BX463">
        <f>(1-BW463)</f>
        <v>0</v>
      </c>
      <c r="DG463">
        <f>$B$13*EF463+$C$13*EG463+$F$13*ER463*(1-EU463)</f>
        <v>0</v>
      </c>
      <c r="DH463">
        <f>DG463*DI463</f>
        <v>0</v>
      </c>
      <c r="DI463">
        <f>($B$13*$D$11+$C$13*$D$11+$F$13*((FE463+EW463)/MAX(FE463+EW463+FF463, 0.1)*$I$11+FF463/MAX(FE463+EW463+FF463, 0.1)*$J$11))/($B$13+$C$13+$F$13)</f>
        <v>0</v>
      </c>
      <c r="DJ463">
        <f>($B$13*$K$11+$C$13*$K$11+$F$13*((FE463+EW463)/MAX(FE463+EW463+FF463, 0.1)*$P$11+FF463/MAX(FE463+EW463+FF463, 0.1)*$Q$11))/($B$13+$C$13+$F$13)</f>
        <v>0</v>
      </c>
      <c r="DK463">
        <v>4.16</v>
      </c>
      <c r="DL463">
        <v>0.5</v>
      </c>
      <c r="DM463" t="s">
        <v>438</v>
      </c>
      <c r="DN463">
        <v>2</v>
      </c>
      <c r="DO463" t="b">
        <v>1</v>
      </c>
      <c r="DP463">
        <v>1759086046.75</v>
      </c>
      <c r="DQ463">
        <v>925.6511071428571</v>
      </c>
      <c r="DR463">
        <v>977.2783928571428</v>
      </c>
      <c r="DS463">
        <v>22.09255</v>
      </c>
      <c r="DT463">
        <v>18.73246071428571</v>
      </c>
      <c r="DU463">
        <v>926.1343214285714</v>
      </c>
      <c r="DV463">
        <v>21.79862499999999</v>
      </c>
      <c r="DW463">
        <v>500.0461428571429</v>
      </c>
      <c r="DX463">
        <v>90.76765357142857</v>
      </c>
      <c r="DY463">
        <v>0.06664483571428571</v>
      </c>
      <c r="DZ463">
        <v>28.94488571428571</v>
      </c>
      <c r="EA463">
        <v>30.05423214285714</v>
      </c>
      <c r="EB463">
        <v>999.9000000000002</v>
      </c>
      <c r="EC463">
        <v>0</v>
      </c>
      <c r="ED463">
        <v>0</v>
      </c>
      <c r="EE463">
        <v>10015.40535714286</v>
      </c>
      <c r="EF463">
        <v>0</v>
      </c>
      <c r="EG463">
        <v>11.6456</v>
      </c>
      <c r="EH463">
        <v>-51.62728214285715</v>
      </c>
      <c r="EI463">
        <v>946.5628571428571</v>
      </c>
      <c r="EJ463">
        <v>995.9354642857143</v>
      </c>
      <c r="EK463">
        <v>3.360076071428572</v>
      </c>
      <c r="EL463">
        <v>977.2783928571428</v>
      </c>
      <c r="EM463">
        <v>18.73246071428571</v>
      </c>
      <c r="EN463">
        <v>2.005288214285715</v>
      </c>
      <c r="EO463">
        <v>1.7003025</v>
      </c>
      <c r="EP463">
        <v>17.48615714285715</v>
      </c>
      <c r="EQ463">
        <v>14.89920714285714</v>
      </c>
      <c r="ER463">
        <v>1999.989642857143</v>
      </c>
      <c r="ES463">
        <v>0.9799975714285711</v>
      </c>
      <c r="ET463">
        <v>0.02000233571428572</v>
      </c>
      <c r="EU463">
        <v>0</v>
      </c>
      <c r="EV463">
        <v>766.8285357142857</v>
      </c>
      <c r="EW463">
        <v>5.00078</v>
      </c>
      <c r="EX463">
        <v>14727.33214285714</v>
      </c>
      <c r="EY463">
        <v>16379.53571428571</v>
      </c>
      <c r="EZ463">
        <v>38.78321428571429</v>
      </c>
      <c r="FA463">
        <v>39.53099999999999</v>
      </c>
      <c r="FB463">
        <v>38.90157142857142</v>
      </c>
      <c r="FC463">
        <v>39.25421428571428</v>
      </c>
      <c r="FD463">
        <v>40.01310714285714</v>
      </c>
      <c r="FE463">
        <v>1955.079642857143</v>
      </c>
      <c r="FF463">
        <v>39.9</v>
      </c>
      <c r="FG463">
        <v>0</v>
      </c>
      <c r="FH463">
        <v>1759086047</v>
      </c>
      <c r="FI463">
        <v>0</v>
      </c>
      <c r="FJ463">
        <v>766.8666153846152</v>
      </c>
      <c r="FK463">
        <v>2.492854703697086</v>
      </c>
      <c r="FL463">
        <v>46.52991445514871</v>
      </c>
      <c r="FM463">
        <v>14727.67692307692</v>
      </c>
      <c r="FN463">
        <v>15</v>
      </c>
      <c r="FO463">
        <v>0</v>
      </c>
      <c r="FP463" t="s">
        <v>439</v>
      </c>
      <c r="FQ463">
        <v>1746989605.5</v>
      </c>
      <c r="FR463">
        <v>1746989593.5</v>
      </c>
      <c r="FS463">
        <v>0</v>
      </c>
      <c r="FT463">
        <v>-0.274</v>
      </c>
      <c r="FU463">
        <v>-0.002</v>
      </c>
      <c r="FV463">
        <v>2.549</v>
      </c>
      <c r="FW463">
        <v>0.129</v>
      </c>
      <c r="FX463">
        <v>420</v>
      </c>
      <c r="FY463">
        <v>17</v>
      </c>
      <c r="FZ463">
        <v>0.02</v>
      </c>
      <c r="GA463">
        <v>0.04</v>
      </c>
      <c r="GB463">
        <v>-51.66503</v>
      </c>
      <c r="GC463">
        <v>0.7403482176360222</v>
      </c>
      <c r="GD463">
        <v>0.07875802562278984</v>
      </c>
      <c r="GE463">
        <v>0</v>
      </c>
      <c r="GF463">
        <v>766.7191470588235</v>
      </c>
      <c r="GG463">
        <v>2.45104660103924</v>
      </c>
      <c r="GH463">
        <v>0.3322443406637844</v>
      </c>
      <c r="GI463">
        <v>0</v>
      </c>
      <c r="GJ463">
        <v>3.36778175</v>
      </c>
      <c r="GK463">
        <v>-0.1375131332082629</v>
      </c>
      <c r="GL463">
        <v>0.01376465780313845</v>
      </c>
      <c r="GM463">
        <v>0</v>
      </c>
      <c r="GN463">
        <v>0</v>
      </c>
      <c r="GO463">
        <v>3</v>
      </c>
      <c r="GP463" t="s">
        <v>458</v>
      </c>
      <c r="GQ463">
        <v>3.10187</v>
      </c>
      <c r="GR463">
        <v>2.72444</v>
      </c>
      <c r="GS463">
        <v>0.156233</v>
      </c>
      <c r="GT463">
        <v>0.161577</v>
      </c>
      <c r="GU463">
        <v>0.101964</v>
      </c>
      <c r="GV463">
        <v>0.0920762</v>
      </c>
      <c r="GW463">
        <v>22058.9</v>
      </c>
      <c r="GX463">
        <v>19918.9</v>
      </c>
      <c r="GY463">
        <v>26705.8</v>
      </c>
      <c r="GZ463">
        <v>23978</v>
      </c>
      <c r="HA463">
        <v>38380.1</v>
      </c>
      <c r="HB463">
        <v>32193.7</v>
      </c>
      <c r="HC463">
        <v>46631.8</v>
      </c>
      <c r="HD463">
        <v>37938.5</v>
      </c>
      <c r="HE463">
        <v>1.87383</v>
      </c>
      <c r="HF463">
        <v>1.8707</v>
      </c>
      <c r="HG463">
        <v>0.140622</v>
      </c>
      <c r="HH463">
        <v>0</v>
      </c>
      <c r="HI463">
        <v>27.7564</v>
      </c>
      <c r="HJ463">
        <v>999.9</v>
      </c>
      <c r="HK463">
        <v>43.3</v>
      </c>
      <c r="HL463">
        <v>31.6</v>
      </c>
      <c r="HM463">
        <v>22.2683</v>
      </c>
      <c r="HN463">
        <v>60.9847</v>
      </c>
      <c r="HO463">
        <v>22.2636</v>
      </c>
      <c r="HP463">
        <v>1</v>
      </c>
      <c r="HQ463">
        <v>0.09321649999999999</v>
      </c>
      <c r="HR463">
        <v>0.239807</v>
      </c>
      <c r="HS463">
        <v>20.2809</v>
      </c>
      <c r="HT463">
        <v>5.2116</v>
      </c>
      <c r="HU463">
        <v>11.9796</v>
      </c>
      <c r="HV463">
        <v>4.96375</v>
      </c>
      <c r="HW463">
        <v>3.27463</v>
      </c>
      <c r="HX463">
        <v>9999</v>
      </c>
      <c r="HY463">
        <v>9999</v>
      </c>
      <c r="HZ463">
        <v>9999</v>
      </c>
      <c r="IA463">
        <v>34.6</v>
      </c>
      <c r="IB463">
        <v>1.86394</v>
      </c>
      <c r="IC463">
        <v>1.86007</v>
      </c>
      <c r="ID463">
        <v>1.85838</v>
      </c>
      <c r="IE463">
        <v>1.85974</v>
      </c>
      <c r="IF463">
        <v>1.85989</v>
      </c>
      <c r="IG463">
        <v>1.85837</v>
      </c>
      <c r="IH463">
        <v>1.85745</v>
      </c>
      <c r="II463">
        <v>1.85242</v>
      </c>
      <c r="IJ463">
        <v>0</v>
      </c>
      <c r="IK463">
        <v>0</v>
      </c>
      <c r="IL463">
        <v>0</v>
      </c>
      <c r="IM463">
        <v>0</v>
      </c>
      <c r="IN463" t="s">
        <v>441</v>
      </c>
      <c r="IO463" t="s">
        <v>442</v>
      </c>
      <c r="IP463" t="s">
        <v>443</v>
      </c>
      <c r="IQ463" t="s">
        <v>443</v>
      </c>
      <c r="IR463" t="s">
        <v>443</v>
      </c>
      <c r="IS463" t="s">
        <v>443</v>
      </c>
      <c r="IT463">
        <v>0</v>
      </c>
      <c r="IU463">
        <v>100</v>
      </c>
      <c r="IV463">
        <v>100</v>
      </c>
      <c r="IW463">
        <v>-0.455</v>
      </c>
      <c r="IX463">
        <v>0.2932</v>
      </c>
      <c r="IY463">
        <v>-0.819046093373875</v>
      </c>
      <c r="IZ463">
        <v>-0.0008311593448893811</v>
      </c>
      <c r="JA463">
        <v>1.768286430498992E-06</v>
      </c>
      <c r="JB463">
        <v>-5.176383660599935E-10</v>
      </c>
      <c r="JC463">
        <v>0.01793090377665582</v>
      </c>
      <c r="JD463">
        <v>0.002652576625932546</v>
      </c>
      <c r="JE463">
        <v>0.0004569377311329863</v>
      </c>
      <c r="JF463">
        <v>1.003524486243527E-07</v>
      </c>
      <c r="JG463">
        <v>2</v>
      </c>
      <c r="JH463">
        <v>1975</v>
      </c>
      <c r="JI463">
        <v>1</v>
      </c>
      <c r="JJ463">
        <v>26</v>
      </c>
      <c r="JK463">
        <v>201607.5</v>
      </c>
      <c r="JL463">
        <v>201607.7</v>
      </c>
      <c r="JM463">
        <v>2.30957</v>
      </c>
      <c r="JN463">
        <v>2.61353</v>
      </c>
      <c r="JO463">
        <v>1.49658</v>
      </c>
      <c r="JP463">
        <v>2.34497</v>
      </c>
      <c r="JQ463">
        <v>1.54907</v>
      </c>
      <c r="JR463">
        <v>2.45972</v>
      </c>
      <c r="JS463">
        <v>36.0113</v>
      </c>
      <c r="JT463">
        <v>24.1751</v>
      </c>
      <c r="JU463">
        <v>18</v>
      </c>
      <c r="JV463">
        <v>482.441</v>
      </c>
      <c r="JW463">
        <v>495.399</v>
      </c>
      <c r="JX463">
        <v>27.3389</v>
      </c>
      <c r="JY463">
        <v>28.507</v>
      </c>
      <c r="JZ463">
        <v>30.0001</v>
      </c>
      <c r="KA463">
        <v>28.7681</v>
      </c>
      <c r="KB463">
        <v>28.7777</v>
      </c>
      <c r="KC463">
        <v>46.3816</v>
      </c>
      <c r="KD463">
        <v>17.0638</v>
      </c>
      <c r="KE463">
        <v>74.5851</v>
      </c>
      <c r="KF463">
        <v>27.3078</v>
      </c>
      <c r="KG463">
        <v>1022.33</v>
      </c>
      <c r="KH463">
        <v>18.7546</v>
      </c>
      <c r="KI463">
        <v>101.959</v>
      </c>
      <c r="KJ463">
        <v>91.491</v>
      </c>
    </row>
    <row r="464" spans="1:296">
      <c r="A464">
        <v>446</v>
      </c>
      <c r="B464">
        <v>1759086059</v>
      </c>
      <c r="C464">
        <v>12975.90000009537</v>
      </c>
      <c r="D464" t="s">
        <v>1339</v>
      </c>
      <c r="E464" t="s">
        <v>1340</v>
      </c>
      <c r="F464">
        <v>5</v>
      </c>
      <c r="G464" t="s">
        <v>1218</v>
      </c>
      <c r="H464">
        <v>1759086051.178571</v>
      </c>
      <c r="I464">
        <f>(J464)/1000</f>
        <v>0</v>
      </c>
      <c r="J464">
        <f>IF(DO464, AM464, AG464)</f>
        <v>0</v>
      </c>
      <c r="K464">
        <f>IF(DO464, AH464, AF464)</f>
        <v>0</v>
      </c>
      <c r="L464">
        <f>DQ464 - IF(AT464&gt;1, K464*DK464*100.0/(AV464), 0)</f>
        <v>0</v>
      </c>
      <c r="M464">
        <f>((S464-I464/2)*L464-K464)/(S464+I464/2)</f>
        <v>0</v>
      </c>
      <c r="N464">
        <f>M464*(DX464+DY464)/1000.0</f>
        <v>0</v>
      </c>
      <c r="O464">
        <f>(DQ464 - IF(AT464&gt;1, K464*DK464*100.0/(AV464), 0))*(DX464+DY464)/1000.0</f>
        <v>0</v>
      </c>
      <c r="P464">
        <f>2.0/((1/R464-1/Q464)+SIGN(R464)*SQRT((1/R464-1/Q464)*(1/R464-1/Q464) + 4*DL464/((DL464+1)*(DL464+1))*(2*1/R464*1/Q464-1/Q464*1/Q464)))</f>
        <v>0</v>
      </c>
      <c r="Q464">
        <f>IF(LEFT(DM464,1)&lt;&gt;"0",IF(LEFT(DM464,1)="1",3.0,DN464),$D$5+$E$5*(EE464*DX464/($K$5*1000))+$F$5*(EE464*DX464/($K$5*1000))*MAX(MIN(DK464,$J$5),$I$5)*MAX(MIN(DK464,$J$5),$I$5)+$G$5*MAX(MIN(DK464,$J$5),$I$5)*(EE464*DX464/($K$5*1000))+$H$5*(EE464*DX464/($K$5*1000))*(EE464*DX464/($K$5*1000)))</f>
        <v>0</v>
      </c>
      <c r="R464">
        <f>I464*(1000-(1000*0.61365*exp(17.502*V464/(240.97+V464))/(DX464+DY464)+DS464)/2)/(1000*0.61365*exp(17.502*V464/(240.97+V464))/(DX464+DY464)-DS464)</f>
        <v>0</v>
      </c>
      <c r="S464">
        <f>1/((DL464+1)/(P464/1.6)+1/(Q464/1.37)) + DL464/((DL464+1)/(P464/1.6) + DL464/(Q464/1.37))</f>
        <v>0</v>
      </c>
      <c r="T464">
        <f>(DG464*DJ464)</f>
        <v>0</v>
      </c>
      <c r="U464">
        <f>(DZ464+(T464+2*0.95*5.67E-8*(((DZ464+$B$9)+273)^4-(DZ464+273)^4)-44100*I464)/(1.84*29.3*Q464+8*0.95*5.67E-8*(DZ464+273)^3))</f>
        <v>0</v>
      </c>
      <c r="V464">
        <f>($C$9*EA464+$D$9*EB464+$E$9*U464)</f>
        <v>0</v>
      </c>
      <c r="W464">
        <f>0.61365*exp(17.502*V464/(240.97+V464))</f>
        <v>0</v>
      </c>
      <c r="X464">
        <f>(Y464/Z464*100)</f>
        <v>0</v>
      </c>
      <c r="Y464">
        <f>DS464*(DX464+DY464)/1000</f>
        <v>0</v>
      </c>
      <c r="Z464">
        <f>0.61365*exp(17.502*DZ464/(240.97+DZ464))</f>
        <v>0</v>
      </c>
      <c r="AA464">
        <f>(W464-DS464*(DX464+DY464)/1000)</f>
        <v>0</v>
      </c>
      <c r="AB464">
        <f>(-I464*44100)</f>
        <v>0</v>
      </c>
      <c r="AC464">
        <f>2*29.3*Q464*0.92*(DZ464-V464)</f>
        <v>0</v>
      </c>
      <c r="AD464">
        <f>2*0.95*5.67E-8*(((DZ464+$B$9)+273)^4-(V464+273)^4)</f>
        <v>0</v>
      </c>
      <c r="AE464">
        <f>T464+AD464+AB464+AC464</f>
        <v>0</v>
      </c>
      <c r="AF464">
        <f>DW464*AT464*(DR464-DQ464*(1000-AT464*DT464)/(1000-AT464*DS464))/(100*DK464)</f>
        <v>0</v>
      </c>
      <c r="AG464">
        <f>1000*DW464*AT464*(DS464-DT464)/(100*DK464*(1000-AT464*DS464))</f>
        <v>0</v>
      </c>
      <c r="AH464">
        <f>(AI464 - AJ464 - DX464*1E3/(8.314*(DZ464+273.15)) * AL464/DW464 * AK464) * DW464/(100*DK464) * (1000 - DT464)/1000</f>
        <v>0</v>
      </c>
      <c r="AI464">
        <v>1027.30593139517</v>
      </c>
      <c r="AJ464">
        <v>986.802090909091</v>
      </c>
      <c r="AK464">
        <v>3.437409009075672</v>
      </c>
      <c r="AL464">
        <v>65.08277901455868</v>
      </c>
      <c r="AM464">
        <f>(AO464 - AN464 + DX464*1E3/(8.314*(DZ464+273.15)) * AQ464/DW464 * AP464) * DW464/(100*DK464) * 1000/(1000 - AO464)</f>
        <v>0</v>
      </c>
      <c r="AN464">
        <v>18.72768824</v>
      </c>
      <c r="AO464">
        <v>22.04371696969697</v>
      </c>
      <c r="AP464">
        <v>-0.001887670995672784</v>
      </c>
      <c r="AQ464">
        <v>105.27</v>
      </c>
      <c r="AR464">
        <v>1</v>
      </c>
      <c r="AS464">
        <v>0</v>
      </c>
      <c r="AT464">
        <f>IF(AR464*$H$15&gt;=AV464,1.0,(AV464/(AV464-AR464*$H$15)))</f>
        <v>0</v>
      </c>
      <c r="AU464">
        <f>(AT464-1)*100</f>
        <v>0</v>
      </c>
      <c r="AV464">
        <f>MAX(0,($B$15+$C$15*EE464)/(1+$D$15*EE464)*DX464/(DZ464+273)*$E$15)</f>
        <v>0</v>
      </c>
      <c r="AW464" t="s">
        <v>437</v>
      </c>
      <c r="AX464" t="s">
        <v>437</v>
      </c>
      <c r="AY464">
        <v>0</v>
      </c>
      <c r="AZ464">
        <v>0</v>
      </c>
      <c r="BA464">
        <f>1-AY464/AZ464</f>
        <v>0</v>
      </c>
      <c r="BB464">
        <v>0</v>
      </c>
      <c r="BC464" t="s">
        <v>437</v>
      </c>
      <c r="BD464" t="s">
        <v>437</v>
      </c>
      <c r="BE464">
        <v>0</v>
      </c>
      <c r="BF464">
        <v>0</v>
      </c>
      <c r="BG464">
        <f>1-BE464/BF464</f>
        <v>0</v>
      </c>
      <c r="BH464">
        <v>0.5</v>
      </c>
      <c r="BI464">
        <f>DH464</f>
        <v>0</v>
      </c>
      <c r="BJ464">
        <f>K464</f>
        <v>0</v>
      </c>
      <c r="BK464">
        <f>BG464*BH464*BI464</f>
        <v>0</v>
      </c>
      <c r="BL464">
        <f>(BJ464-BB464)/BI464</f>
        <v>0</v>
      </c>
      <c r="BM464">
        <f>(AZ464-BF464)/BF464</f>
        <v>0</v>
      </c>
      <c r="BN464">
        <f>AY464/(BA464+AY464/BF464)</f>
        <v>0</v>
      </c>
      <c r="BO464" t="s">
        <v>437</v>
      </c>
      <c r="BP464">
        <v>0</v>
      </c>
      <c r="BQ464">
        <f>IF(BP464&lt;&gt;0, BP464, BN464)</f>
        <v>0</v>
      </c>
      <c r="BR464">
        <f>1-BQ464/BF464</f>
        <v>0</v>
      </c>
      <c r="BS464">
        <f>(BF464-BE464)/(BF464-BQ464)</f>
        <v>0</v>
      </c>
      <c r="BT464">
        <f>(AZ464-BF464)/(AZ464-BQ464)</f>
        <v>0</v>
      </c>
      <c r="BU464">
        <f>(BF464-BE464)/(BF464-AY464)</f>
        <v>0</v>
      </c>
      <c r="BV464">
        <f>(AZ464-BF464)/(AZ464-AY464)</f>
        <v>0</v>
      </c>
      <c r="BW464">
        <f>(BS464*BQ464/BE464)</f>
        <v>0</v>
      </c>
      <c r="BX464">
        <f>(1-BW464)</f>
        <v>0</v>
      </c>
      <c r="DG464">
        <f>$B$13*EF464+$C$13*EG464+$F$13*ER464*(1-EU464)</f>
        <v>0</v>
      </c>
      <c r="DH464">
        <f>DG464*DI464</f>
        <v>0</v>
      </c>
      <c r="DI464">
        <f>($B$13*$D$11+$C$13*$D$11+$F$13*((FE464+EW464)/MAX(FE464+EW464+FF464, 0.1)*$I$11+FF464/MAX(FE464+EW464+FF464, 0.1)*$J$11))/($B$13+$C$13+$F$13)</f>
        <v>0</v>
      </c>
      <c r="DJ464">
        <f>($B$13*$K$11+$C$13*$K$11+$F$13*((FE464+EW464)/MAX(FE464+EW464+FF464, 0.1)*$P$11+FF464/MAX(FE464+EW464+FF464, 0.1)*$Q$11))/($B$13+$C$13+$F$13)</f>
        <v>0</v>
      </c>
      <c r="DK464">
        <v>4.16</v>
      </c>
      <c r="DL464">
        <v>0.5</v>
      </c>
      <c r="DM464" t="s">
        <v>438</v>
      </c>
      <c r="DN464">
        <v>2</v>
      </c>
      <c r="DO464" t="b">
        <v>1</v>
      </c>
      <c r="DP464">
        <v>1759086051.178571</v>
      </c>
      <c r="DQ464">
        <v>940.5106428571428</v>
      </c>
      <c r="DR464">
        <v>992.1288571428571</v>
      </c>
      <c r="DS464">
        <v>22.07644642857143</v>
      </c>
      <c r="DT464">
        <v>18.73092857142857</v>
      </c>
      <c r="DU464">
        <v>940.9773214285714</v>
      </c>
      <c r="DV464">
        <v>21.78287857142857</v>
      </c>
      <c r="DW464">
        <v>500.0313928571429</v>
      </c>
      <c r="DX464">
        <v>90.76753571428571</v>
      </c>
      <c r="DY464">
        <v>0.06650352857142858</v>
      </c>
      <c r="DZ464">
        <v>28.93430714285714</v>
      </c>
      <c r="EA464">
        <v>30.05253928571429</v>
      </c>
      <c r="EB464">
        <v>999.9000000000002</v>
      </c>
      <c r="EC464">
        <v>0</v>
      </c>
      <c r="ED464">
        <v>0</v>
      </c>
      <c r="EE464">
        <v>10017.10464285714</v>
      </c>
      <c r="EF464">
        <v>0</v>
      </c>
      <c r="EG464">
        <v>11.64397142857143</v>
      </c>
      <c r="EH464">
        <v>-51.61866071428572</v>
      </c>
      <c r="EI464">
        <v>961.7422857142858</v>
      </c>
      <c r="EJ464">
        <v>1011.06875</v>
      </c>
      <c r="EK464">
        <v>3.345509285714286</v>
      </c>
      <c r="EL464">
        <v>992.1288571428571</v>
      </c>
      <c r="EM464">
        <v>18.73092857142857</v>
      </c>
      <c r="EN464">
        <v>2.003824285714286</v>
      </c>
      <c r="EO464">
        <v>1.700160714285715</v>
      </c>
      <c r="EP464">
        <v>17.47459285714286</v>
      </c>
      <c r="EQ464">
        <v>14.89791428571428</v>
      </c>
      <c r="ER464">
        <v>1999.971785714286</v>
      </c>
      <c r="ES464">
        <v>0.9799973571428569</v>
      </c>
      <c r="ET464">
        <v>0.02000255</v>
      </c>
      <c r="EU464">
        <v>0</v>
      </c>
      <c r="EV464">
        <v>767.0317500000001</v>
      </c>
      <c r="EW464">
        <v>5.00078</v>
      </c>
      <c r="EX464">
        <v>14730.95714285714</v>
      </c>
      <c r="EY464">
        <v>16379.39642857143</v>
      </c>
      <c r="EZ464">
        <v>38.79207142857143</v>
      </c>
      <c r="FA464">
        <v>39.531</v>
      </c>
      <c r="FB464">
        <v>38.91053571428571</v>
      </c>
      <c r="FC464">
        <v>39.25864285714285</v>
      </c>
      <c r="FD464">
        <v>40.02435714285713</v>
      </c>
      <c r="FE464">
        <v>1955.061785714286</v>
      </c>
      <c r="FF464">
        <v>39.9</v>
      </c>
      <c r="FG464">
        <v>0</v>
      </c>
      <c r="FH464">
        <v>1759086051.8</v>
      </c>
      <c r="FI464">
        <v>0</v>
      </c>
      <c r="FJ464">
        <v>767.0767692307692</v>
      </c>
      <c r="FK464">
        <v>2.347487169180926</v>
      </c>
      <c r="FL464">
        <v>49.21709406017585</v>
      </c>
      <c r="FM464">
        <v>14731.63076923077</v>
      </c>
      <c r="FN464">
        <v>15</v>
      </c>
      <c r="FO464">
        <v>0</v>
      </c>
      <c r="FP464" t="s">
        <v>439</v>
      </c>
      <c r="FQ464">
        <v>1746989605.5</v>
      </c>
      <c r="FR464">
        <v>1746989593.5</v>
      </c>
      <c r="FS464">
        <v>0</v>
      </c>
      <c r="FT464">
        <v>-0.274</v>
      </c>
      <c r="FU464">
        <v>-0.002</v>
      </c>
      <c r="FV464">
        <v>2.549</v>
      </c>
      <c r="FW464">
        <v>0.129</v>
      </c>
      <c r="FX464">
        <v>420</v>
      </c>
      <c r="FY464">
        <v>17</v>
      </c>
      <c r="FZ464">
        <v>0.02</v>
      </c>
      <c r="GA464">
        <v>0.04</v>
      </c>
      <c r="GB464">
        <v>-51.64030975609757</v>
      </c>
      <c r="GC464">
        <v>0.2613365853657006</v>
      </c>
      <c r="GD464">
        <v>0.06388884327535162</v>
      </c>
      <c r="GE464">
        <v>1</v>
      </c>
      <c r="GF464">
        <v>766.9179411764705</v>
      </c>
      <c r="GG464">
        <v>2.57946523994807</v>
      </c>
      <c r="GH464">
        <v>0.3292303807345457</v>
      </c>
      <c r="GI464">
        <v>0</v>
      </c>
      <c r="GJ464">
        <v>3.353198780487805</v>
      </c>
      <c r="GK464">
        <v>-0.1891388153310109</v>
      </c>
      <c r="GL464">
        <v>0.01890985060047545</v>
      </c>
      <c r="GM464">
        <v>0</v>
      </c>
      <c r="GN464">
        <v>1</v>
      </c>
      <c r="GO464">
        <v>3</v>
      </c>
      <c r="GP464" t="s">
        <v>455</v>
      </c>
      <c r="GQ464">
        <v>3.1019</v>
      </c>
      <c r="GR464">
        <v>2.72436</v>
      </c>
      <c r="GS464">
        <v>0.157817</v>
      </c>
      <c r="GT464">
        <v>0.163122</v>
      </c>
      <c r="GU464">
        <v>0.101892</v>
      </c>
      <c r="GV464">
        <v>0.0920638</v>
      </c>
      <c r="GW464">
        <v>22017.4</v>
      </c>
      <c r="GX464">
        <v>19882.3</v>
      </c>
      <c r="GY464">
        <v>26705.7</v>
      </c>
      <c r="GZ464">
        <v>23978.1</v>
      </c>
      <c r="HA464">
        <v>38383.5</v>
      </c>
      <c r="HB464">
        <v>32194.4</v>
      </c>
      <c r="HC464">
        <v>46631.9</v>
      </c>
      <c r="HD464">
        <v>37938.6</v>
      </c>
      <c r="HE464">
        <v>1.87388</v>
      </c>
      <c r="HF464">
        <v>1.8707</v>
      </c>
      <c r="HG464">
        <v>0.141263</v>
      </c>
      <c r="HH464">
        <v>0</v>
      </c>
      <c r="HI464">
        <v>27.7554</v>
      </c>
      <c r="HJ464">
        <v>999.9</v>
      </c>
      <c r="HK464">
        <v>43.3</v>
      </c>
      <c r="HL464">
        <v>31.6</v>
      </c>
      <c r="HM464">
        <v>22.2682</v>
      </c>
      <c r="HN464">
        <v>60.5147</v>
      </c>
      <c r="HO464">
        <v>21.9391</v>
      </c>
      <c r="HP464">
        <v>1</v>
      </c>
      <c r="HQ464">
        <v>0.0932419</v>
      </c>
      <c r="HR464">
        <v>0.246481</v>
      </c>
      <c r="HS464">
        <v>20.2809</v>
      </c>
      <c r="HT464">
        <v>5.21145</v>
      </c>
      <c r="HU464">
        <v>11.9796</v>
      </c>
      <c r="HV464">
        <v>4.96365</v>
      </c>
      <c r="HW464">
        <v>3.27458</v>
      </c>
      <c r="HX464">
        <v>9999</v>
      </c>
      <c r="HY464">
        <v>9999</v>
      </c>
      <c r="HZ464">
        <v>9999</v>
      </c>
      <c r="IA464">
        <v>34.6</v>
      </c>
      <c r="IB464">
        <v>1.86398</v>
      </c>
      <c r="IC464">
        <v>1.86009</v>
      </c>
      <c r="ID464">
        <v>1.85838</v>
      </c>
      <c r="IE464">
        <v>1.85974</v>
      </c>
      <c r="IF464">
        <v>1.85989</v>
      </c>
      <c r="IG464">
        <v>1.85837</v>
      </c>
      <c r="IH464">
        <v>1.85745</v>
      </c>
      <c r="II464">
        <v>1.85242</v>
      </c>
      <c r="IJ464">
        <v>0</v>
      </c>
      <c r="IK464">
        <v>0</v>
      </c>
      <c r="IL464">
        <v>0</v>
      </c>
      <c r="IM464">
        <v>0</v>
      </c>
      <c r="IN464" t="s">
        <v>441</v>
      </c>
      <c r="IO464" t="s">
        <v>442</v>
      </c>
      <c r="IP464" t="s">
        <v>443</v>
      </c>
      <c r="IQ464" t="s">
        <v>443</v>
      </c>
      <c r="IR464" t="s">
        <v>443</v>
      </c>
      <c r="IS464" t="s">
        <v>443</v>
      </c>
      <c r="IT464">
        <v>0</v>
      </c>
      <c r="IU464">
        <v>100</v>
      </c>
      <c r="IV464">
        <v>100</v>
      </c>
      <c r="IW464">
        <v>-0.437</v>
      </c>
      <c r="IX464">
        <v>0.2928</v>
      </c>
      <c r="IY464">
        <v>-0.819046093373875</v>
      </c>
      <c r="IZ464">
        <v>-0.0008311593448893811</v>
      </c>
      <c r="JA464">
        <v>1.768286430498992E-06</v>
      </c>
      <c r="JB464">
        <v>-5.176383660599935E-10</v>
      </c>
      <c r="JC464">
        <v>0.01793090377665582</v>
      </c>
      <c r="JD464">
        <v>0.002652576625932546</v>
      </c>
      <c r="JE464">
        <v>0.0004569377311329863</v>
      </c>
      <c r="JF464">
        <v>1.003524486243527E-07</v>
      </c>
      <c r="JG464">
        <v>2</v>
      </c>
      <c r="JH464">
        <v>1975</v>
      </c>
      <c r="JI464">
        <v>1</v>
      </c>
      <c r="JJ464">
        <v>26</v>
      </c>
      <c r="JK464">
        <v>201607.6</v>
      </c>
      <c r="JL464">
        <v>201607.8</v>
      </c>
      <c r="JM464">
        <v>2.33643</v>
      </c>
      <c r="JN464">
        <v>2.61719</v>
      </c>
      <c r="JO464">
        <v>1.49658</v>
      </c>
      <c r="JP464">
        <v>2.34497</v>
      </c>
      <c r="JQ464">
        <v>1.54907</v>
      </c>
      <c r="JR464">
        <v>2.38037</v>
      </c>
      <c r="JS464">
        <v>36.0113</v>
      </c>
      <c r="JT464">
        <v>24.1751</v>
      </c>
      <c r="JU464">
        <v>18</v>
      </c>
      <c r="JV464">
        <v>482.459</v>
      </c>
      <c r="JW464">
        <v>495.379</v>
      </c>
      <c r="JX464">
        <v>27.2971</v>
      </c>
      <c r="JY464">
        <v>28.5064</v>
      </c>
      <c r="JZ464">
        <v>30.0001</v>
      </c>
      <c r="KA464">
        <v>28.7666</v>
      </c>
      <c r="KB464">
        <v>28.7755</v>
      </c>
      <c r="KC464">
        <v>46.9973</v>
      </c>
      <c r="KD464">
        <v>17.0638</v>
      </c>
      <c r="KE464">
        <v>74.5851</v>
      </c>
      <c r="KF464">
        <v>27.2529</v>
      </c>
      <c r="KG464">
        <v>1042.37</v>
      </c>
      <c r="KH464">
        <v>18.7793</v>
      </c>
      <c r="KI464">
        <v>101.959</v>
      </c>
      <c r="KJ464">
        <v>91.4913</v>
      </c>
    </row>
    <row r="465" spans="1:296">
      <c r="A465">
        <v>447</v>
      </c>
      <c r="B465">
        <v>1759086064.5</v>
      </c>
      <c r="C465">
        <v>12981.40000009537</v>
      </c>
      <c r="D465" t="s">
        <v>1341</v>
      </c>
      <c r="E465" t="s">
        <v>1342</v>
      </c>
      <c r="F465">
        <v>5</v>
      </c>
      <c r="G465" t="s">
        <v>1218</v>
      </c>
      <c r="H465">
        <v>1759086056.75</v>
      </c>
      <c r="I465">
        <f>(J465)/1000</f>
        <v>0</v>
      </c>
      <c r="J465">
        <f>IF(DO465, AM465, AG465)</f>
        <v>0</v>
      </c>
      <c r="K465">
        <f>IF(DO465, AH465, AF465)</f>
        <v>0</v>
      </c>
      <c r="L465">
        <f>DQ465 - IF(AT465&gt;1, K465*DK465*100.0/(AV465), 0)</f>
        <v>0</v>
      </c>
      <c r="M465">
        <f>((S465-I465/2)*L465-K465)/(S465+I465/2)</f>
        <v>0</v>
      </c>
      <c r="N465">
        <f>M465*(DX465+DY465)/1000.0</f>
        <v>0</v>
      </c>
      <c r="O465">
        <f>(DQ465 - IF(AT465&gt;1, K465*DK465*100.0/(AV465), 0))*(DX465+DY465)/1000.0</f>
        <v>0</v>
      </c>
      <c r="P465">
        <f>2.0/((1/R465-1/Q465)+SIGN(R465)*SQRT((1/R465-1/Q465)*(1/R465-1/Q465) + 4*DL465/((DL465+1)*(DL465+1))*(2*1/R465*1/Q465-1/Q465*1/Q465)))</f>
        <v>0</v>
      </c>
      <c r="Q465">
        <f>IF(LEFT(DM465,1)&lt;&gt;"0",IF(LEFT(DM465,1)="1",3.0,DN465),$D$5+$E$5*(EE465*DX465/($K$5*1000))+$F$5*(EE465*DX465/($K$5*1000))*MAX(MIN(DK465,$J$5),$I$5)*MAX(MIN(DK465,$J$5),$I$5)+$G$5*MAX(MIN(DK465,$J$5),$I$5)*(EE465*DX465/($K$5*1000))+$H$5*(EE465*DX465/($K$5*1000))*(EE465*DX465/($K$5*1000)))</f>
        <v>0</v>
      </c>
      <c r="R465">
        <f>I465*(1000-(1000*0.61365*exp(17.502*V465/(240.97+V465))/(DX465+DY465)+DS465)/2)/(1000*0.61365*exp(17.502*V465/(240.97+V465))/(DX465+DY465)-DS465)</f>
        <v>0</v>
      </c>
      <c r="S465">
        <f>1/((DL465+1)/(P465/1.6)+1/(Q465/1.37)) + DL465/((DL465+1)/(P465/1.6) + DL465/(Q465/1.37))</f>
        <v>0</v>
      </c>
      <c r="T465">
        <f>(DG465*DJ465)</f>
        <v>0</v>
      </c>
      <c r="U465">
        <f>(DZ465+(T465+2*0.95*5.67E-8*(((DZ465+$B$9)+273)^4-(DZ465+273)^4)-44100*I465)/(1.84*29.3*Q465+8*0.95*5.67E-8*(DZ465+273)^3))</f>
        <v>0</v>
      </c>
      <c r="V465">
        <f>($C$9*EA465+$D$9*EB465+$E$9*U465)</f>
        <v>0</v>
      </c>
      <c r="W465">
        <f>0.61365*exp(17.502*V465/(240.97+V465))</f>
        <v>0</v>
      </c>
      <c r="X465">
        <f>(Y465/Z465*100)</f>
        <v>0</v>
      </c>
      <c r="Y465">
        <f>DS465*(DX465+DY465)/1000</f>
        <v>0</v>
      </c>
      <c r="Z465">
        <f>0.61365*exp(17.502*DZ465/(240.97+DZ465))</f>
        <v>0</v>
      </c>
      <c r="AA465">
        <f>(W465-DS465*(DX465+DY465)/1000)</f>
        <v>0</v>
      </c>
      <c r="AB465">
        <f>(-I465*44100)</f>
        <v>0</v>
      </c>
      <c r="AC465">
        <f>2*29.3*Q465*0.92*(DZ465-V465)</f>
        <v>0</v>
      </c>
      <c r="AD465">
        <f>2*0.95*5.67E-8*(((DZ465+$B$9)+273)^4-(V465+273)^4)</f>
        <v>0</v>
      </c>
      <c r="AE465">
        <f>T465+AD465+AB465+AC465</f>
        <v>0</v>
      </c>
      <c r="AF465">
        <f>DW465*AT465*(DR465-DQ465*(1000-AT465*DT465)/(1000-AT465*DS465))/(100*DK465)</f>
        <v>0</v>
      </c>
      <c r="AG465">
        <f>1000*DW465*AT465*(DS465-DT465)/(100*DK465*(1000-AT465*DS465))</f>
        <v>0</v>
      </c>
      <c r="AH465">
        <f>(AI465 - AJ465 - DX465*1E3/(8.314*(DZ465+273.15)) * AL465/DW465 * AK465) * DW465/(100*DK465) * (1000 - DT465)/1000</f>
        <v>0</v>
      </c>
      <c r="AI465">
        <v>1046.127470524289</v>
      </c>
      <c r="AJ465">
        <v>1005.514648484849</v>
      </c>
      <c r="AK465">
        <v>3.405779348654378</v>
      </c>
      <c r="AL465">
        <v>65.08277901455868</v>
      </c>
      <c r="AM465">
        <f>(AO465 - AN465 + DX465*1E3/(8.314*(DZ465+273.15)) * AQ465/DW465 * AP465) * DW465/(100*DK465) * 1000/(1000 - AO465)</f>
        <v>0</v>
      </c>
      <c r="AN465">
        <v>18.72479832</v>
      </c>
      <c r="AO465">
        <v>22.01744666666666</v>
      </c>
      <c r="AP465">
        <v>-0.001894772486775467</v>
      </c>
      <c r="AQ465">
        <v>105.27</v>
      </c>
      <c r="AR465">
        <v>1</v>
      </c>
      <c r="AS465">
        <v>0</v>
      </c>
      <c r="AT465">
        <f>IF(AR465*$H$15&gt;=AV465,1.0,(AV465/(AV465-AR465*$H$15)))</f>
        <v>0</v>
      </c>
      <c r="AU465">
        <f>(AT465-1)*100</f>
        <v>0</v>
      </c>
      <c r="AV465">
        <f>MAX(0,($B$15+$C$15*EE465)/(1+$D$15*EE465)*DX465/(DZ465+273)*$E$15)</f>
        <v>0</v>
      </c>
      <c r="AW465" t="s">
        <v>437</v>
      </c>
      <c r="AX465" t="s">
        <v>437</v>
      </c>
      <c r="AY465">
        <v>0</v>
      </c>
      <c r="AZ465">
        <v>0</v>
      </c>
      <c r="BA465">
        <f>1-AY465/AZ465</f>
        <v>0</v>
      </c>
      <c r="BB465">
        <v>0</v>
      </c>
      <c r="BC465" t="s">
        <v>437</v>
      </c>
      <c r="BD465" t="s">
        <v>437</v>
      </c>
      <c r="BE465">
        <v>0</v>
      </c>
      <c r="BF465">
        <v>0</v>
      </c>
      <c r="BG465">
        <f>1-BE465/BF465</f>
        <v>0</v>
      </c>
      <c r="BH465">
        <v>0.5</v>
      </c>
      <c r="BI465">
        <f>DH465</f>
        <v>0</v>
      </c>
      <c r="BJ465">
        <f>K465</f>
        <v>0</v>
      </c>
      <c r="BK465">
        <f>BG465*BH465*BI465</f>
        <v>0</v>
      </c>
      <c r="BL465">
        <f>(BJ465-BB465)/BI465</f>
        <v>0</v>
      </c>
      <c r="BM465">
        <f>(AZ465-BF465)/BF465</f>
        <v>0</v>
      </c>
      <c r="BN465">
        <f>AY465/(BA465+AY465/BF465)</f>
        <v>0</v>
      </c>
      <c r="BO465" t="s">
        <v>437</v>
      </c>
      <c r="BP465">
        <v>0</v>
      </c>
      <c r="BQ465">
        <f>IF(BP465&lt;&gt;0, BP465, BN465)</f>
        <v>0</v>
      </c>
      <c r="BR465">
        <f>1-BQ465/BF465</f>
        <v>0</v>
      </c>
      <c r="BS465">
        <f>(BF465-BE465)/(BF465-BQ465)</f>
        <v>0</v>
      </c>
      <c r="BT465">
        <f>(AZ465-BF465)/(AZ465-BQ465)</f>
        <v>0</v>
      </c>
      <c r="BU465">
        <f>(BF465-BE465)/(BF465-AY465)</f>
        <v>0</v>
      </c>
      <c r="BV465">
        <f>(AZ465-BF465)/(AZ465-AY465)</f>
        <v>0</v>
      </c>
      <c r="BW465">
        <f>(BS465*BQ465/BE465)</f>
        <v>0</v>
      </c>
      <c r="BX465">
        <f>(1-BW465)</f>
        <v>0</v>
      </c>
      <c r="DG465">
        <f>$B$13*EF465+$C$13*EG465+$F$13*ER465*(1-EU465)</f>
        <v>0</v>
      </c>
      <c r="DH465">
        <f>DG465*DI465</f>
        <v>0</v>
      </c>
      <c r="DI465">
        <f>($B$13*$D$11+$C$13*$D$11+$F$13*((FE465+EW465)/MAX(FE465+EW465+FF465, 0.1)*$I$11+FF465/MAX(FE465+EW465+FF465, 0.1)*$J$11))/($B$13+$C$13+$F$13)</f>
        <v>0</v>
      </c>
      <c r="DJ465">
        <f>($B$13*$K$11+$C$13*$K$11+$F$13*((FE465+EW465)/MAX(FE465+EW465+FF465, 0.1)*$P$11+FF465/MAX(FE465+EW465+FF465, 0.1)*$Q$11))/($B$13+$C$13+$F$13)</f>
        <v>0</v>
      </c>
      <c r="DK465">
        <v>4.16</v>
      </c>
      <c r="DL465">
        <v>0.5</v>
      </c>
      <c r="DM465" t="s">
        <v>438</v>
      </c>
      <c r="DN465">
        <v>2</v>
      </c>
      <c r="DO465" t="b">
        <v>1</v>
      </c>
      <c r="DP465">
        <v>1759086056.75</v>
      </c>
      <c r="DQ465">
        <v>959.1373571428574</v>
      </c>
      <c r="DR465">
        <v>1010.808535714286</v>
      </c>
      <c r="DS465">
        <v>22.05163928571428</v>
      </c>
      <c r="DT465">
        <v>18.72785714285714</v>
      </c>
      <c r="DU465">
        <v>959.5831071428572</v>
      </c>
      <c r="DV465">
        <v>21.75862142857143</v>
      </c>
      <c r="DW465">
        <v>500.0968928571429</v>
      </c>
      <c r="DX465">
        <v>90.76691428571426</v>
      </c>
      <c r="DY465">
        <v>0.06635750714285714</v>
      </c>
      <c r="DZ465">
        <v>28.91936785714286</v>
      </c>
      <c r="EA465">
        <v>30.05060357142857</v>
      </c>
      <c r="EB465">
        <v>999.9000000000002</v>
      </c>
      <c r="EC465">
        <v>0</v>
      </c>
      <c r="ED465">
        <v>0</v>
      </c>
      <c r="EE465">
        <v>10004.00107142857</v>
      </c>
      <c r="EF465">
        <v>0</v>
      </c>
      <c r="EG465">
        <v>11.64815</v>
      </c>
      <c r="EH465">
        <v>-51.67161785714286</v>
      </c>
      <c r="EI465">
        <v>980.7646785714286</v>
      </c>
      <c r="EJ465">
        <v>1030.101428571429</v>
      </c>
      <c r="EK465">
        <v>3.323782857142857</v>
      </c>
      <c r="EL465">
        <v>1010.808535714286</v>
      </c>
      <c r="EM465">
        <v>18.72785714285714</v>
      </c>
      <c r="EN465">
        <v>2.001558571428572</v>
      </c>
      <c r="EO465">
        <v>1.699869285714286</v>
      </c>
      <c r="EP465">
        <v>17.45668214285714</v>
      </c>
      <c r="EQ465">
        <v>14.89525</v>
      </c>
      <c r="ER465">
        <v>1999.978928571429</v>
      </c>
      <c r="ES465">
        <v>0.9799973571428569</v>
      </c>
      <c r="ET465">
        <v>0.02000255</v>
      </c>
      <c r="EU465">
        <v>0</v>
      </c>
      <c r="EV465">
        <v>767.3431071428569</v>
      </c>
      <c r="EW465">
        <v>5.00078</v>
      </c>
      <c r="EX465">
        <v>14735.83571428571</v>
      </c>
      <c r="EY465">
        <v>16379.45714285715</v>
      </c>
      <c r="EZ465">
        <v>38.7765</v>
      </c>
      <c r="FA465">
        <v>39.5355</v>
      </c>
      <c r="FB465">
        <v>38.91503571428571</v>
      </c>
      <c r="FC465">
        <v>39.26749999999999</v>
      </c>
      <c r="FD465">
        <v>40.01096428571428</v>
      </c>
      <c r="FE465">
        <v>1955.068928571429</v>
      </c>
      <c r="FF465">
        <v>39.9</v>
      </c>
      <c r="FG465">
        <v>0</v>
      </c>
      <c r="FH465">
        <v>1759086056.6</v>
      </c>
      <c r="FI465">
        <v>0</v>
      </c>
      <c r="FJ465">
        <v>767.3165769230769</v>
      </c>
      <c r="FK465">
        <v>3.057470074953803</v>
      </c>
      <c r="FL465">
        <v>50.82051285100183</v>
      </c>
      <c r="FM465">
        <v>14735.85769230769</v>
      </c>
      <c r="FN465">
        <v>15</v>
      </c>
      <c r="FO465">
        <v>0</v>
      </c>
      <c r="FP465" t="s">
        <v>439</v>
      </c>
      <c r="FQ465">
        <v>1746989605.5</v>
      </c>
      <c r="FR465">
        <v>1746989593.5</v>
      </c>
      <c r="FS465">
        <v>0</v>
      </c>
      <c r="FT465">
        <v>-0.274</v>
      </c>
      <c r="FU465">
        <v>-0.002</v>
      </c>
      <c r="FV465">
        <v>2.549</v>
      </c>
      <c r="FW465">
        <v>0.129</v>
      </c>
      <c r="FX465">
        <v>420</v>
      </c>
      <c r="FY465">
        <v>17</v>
      </c>
      <c r="FZ465">
        <v>0.02</v>
      </c>
      <c r="GA465">
        <v>0.04</v>
      </c>
      <c r="GB465">
        <v>-51.6554325</v>
      </c>
      <c r="GC465">
        <v>-0.6705016885553324</v>
      </c>
      <c r="GD465">
        <v>0.0911798206499113</v>
      </c>
      <c r="GE465">
        <v>0</v>
      </c>
      <c r="GF465">
        <v>767.2090588235293</v>
      </c>
      <c r="GG465">
        <v>2.812253624630459</v>
      </c>
      <c r="GH465">
        <v>0.3643847305169451</v>
      </c>
      <c r="GI465">
        <v>0</v>
      </c>
      <c r="GJ465">
        <v>3.33302925</v>
      </c>
      <c r="GK465">
        <v>-0.2378378611632349</v>
      </c>
      <c r="GL465">
        <v>0.0229671410266385</v>
      </c>
      <c r="GM465">
        <v>0</v>
      </c>
      <c r="GN465">
        <v>0</v>
      </c>
      <c r="GO465">
        <v>3</v>
      </c>
      <c r="GP465" t="s">
        <v>458</v>
      </c>
      <c r="GQ465">
        <v>3.10164</v>
      </c>
      <c r="GR465">
        <v>2.72412</v>
      </c>
      <c r="GS465">
        <v>0.159732</v>
      </c>
      <c r="GT465">
        <v>0.164999</v>
      </c>
      <c r="GU465">
        <v>0.101809</v>
      </c>
      <c r="GV465">
        <v>0.09205339999999999</v>
      </c>
      <c r="GW465">
        <v>21967.5</v>
      </c>
      <c r="GX465">
        <v>19837.7</v>
      </c>
      <c r="GY465">
        <v>26705.8</v>
      </c>
      <c r="GZ465">
        <v>23978.1</v>
      </c>
      <c r="HA465">
        <v>38387.5</v>
      </c>
      <c r="HB465">
        <v>32194.9</v>
      </c>
      <c r="HC465">
        <v>46632.1</v>
      </c>
      <c r="HD465">
        <v>37938.6</v>
      </c>
      <c r="HE465">
        <v>1.8736</v>
      </c>
      <c r="HF465">
        <v>1.87127</v>
      </c>
      <c r="HG465">
        <v>0.141323</v>
      </c>
      <c r="HH465">
        <v>0</v>
      </c>
      <c r="HI465">
        <v>27.7531</v>
      </c>
      <c r="HJ465">
        <v>999.9</v>
      </c>
      <c r="HK465">
        <v>43.3</v>
      </c>
      <c r="HL465">
        <v>31.6</v>
      </c>
      <c r="HM465">
        <v>22.2682</v>
      </c>
      <c r="HN465">
        <v>60.8847</v>
      </c>
      <c r="HO465">
        <v>22.0232</v>
      </c>
      <c r="HP465">
        <v>1</v>
      </c>
      <c r="HQ465">
        <v>0.0933003</v>
      </c>
      <c r="HR465">
        <v>0.292552</v>
      </c>
      <c r="HS465">
        <v>20.2809</v>
      </c>
      <c r="HT465">
        <v>5.21085</v>
      </c>
      <c r="HU465">
        <v>11.979</v>
      </c>
      <c r="HV465">
        <v>4.9634</v>
      </c>
      <c r="HW465">
        <v>3.27435</v>
      </c>
      <c r="HX465">
        <v>9999</v>
      </c>
      <c r="HY465">
        <v>9999</v>
      </c>
      <c r="HZ465">
        <v>9999</v>
      </c>
      <c r="IA465">
        <v>34.6</v>
      </c>
      <c r="IB465">
        <v>1.86393</v>
      </c>
      <c r="IC465">
        <v>1.86008</v>
      </c>
      <c r="ID465">
        <v>1.85838</v>
      </c>
      <c r="IE465">
        <v>1.85975</v>
      </c>
      <c r="IF465">
        <v>1.85989</v>
      </c>
      <c r="IG465">
        <v>1.85837</v>
      </c>
      <c r="IH465">
        <v>1.85745</v>
      </c>
      <c r="II465">
        <v>1.85241</v>
      </c>
      <c r="IJ465">
        <v>0</v>
      </c>
      <c r="IK465">
        <v>0</v>
      </c>
      <c r="IL465">
        <v>0</v>
      </c>
      <c r="IM465">
        <v>0</v>
      </c>
      <c r="IN465" t="s">
        <v>441</v>
      </c>
      <c r="IO465" t="s">
        <v>442</v>
      </c>
      <c r="IP465" t="s">
        <v>443</v>
      </c>
      <c r="IQ465" t="s">
        <v>443</v>
      </c>
      <c r="IR465" t="s">
        <v>443</v>
      </c>
      <c r="IS465" t="s">
        <v>443</v>
      </c>
      <c r="IT465">
        <v>0</v>
      </c>
      <c r="IU465">
        <v>100</v>
      </c>
      <c r="IV465">
        <v>100</v>
      </c>
      <c r="IW465">
        <v>-0.416</v>
      </c>
      <c r="IX465">
        <v>0.2922</v>
      </c>
      <c r="IY465">
        <v>-0.819046093373875</v>
      </c>
      <c r="IZ465">
        <v>-0.0008311593448893811</v>
      </c>
      <c r="JA465">
        <v>1.768286430498992E-06</v>
      </c>
      <c r="JB465">
        <v>-5.176383660599935E-10</v>
      </c>
      <c r="JC465">
        <v>0.01793090377665582</v>
      </c>
      <c r="JD465">
        <v>0.002652576625932546</v>
      </c>
      <c r="JE465">
        <v>0.0004569377311329863</v>
      </c>
      <c r="JF465">
        <v>1.003524486243527E-07</v>
      </c>
      <c r="JG465">
        <v>2</v>
      </c>
      <c r="JH465">
        <v>1975</v>
      </c>
      <c r="JI465">
        <v>1</v>
      </c>
      <c r="JJ465">
        <v>26</v>
      </c>
      <c r="JK465">
        <v>201607.6</v>
      </c>
      <c r="JL465">
        <v>201607.9</v>
      </c>
      <c r="JM465">
        <v>2.37183</v>
      </c>
      <c r="JN465">
        <v>2.62207</v>
      </c>
      <c r="JO465">
        <v>1.49658</v>
      </c>
      <c r="JP465">
        <v>2.34497</v>
      </c>
      <c r="JQ465">
        <v>1.54907</v>
      </c>
      <c r="JR465">
        <v>2.40234</v>
      </c>
      <c r="JS465">
        <v>36.0113</v>
      </c>
      <c r="JT465">
        <v>24.1751</v>
      </c>
      <c r="JU465">
        <v>18</v>
      </c>
      <c r="JV465">
        <v>482.28</v>
      </c>
      <c r="JW465">
        <v>495.739</v>
      </c>
      <c r="JX465">
        <v>27.2405</v>
      </c>
      <c r="JY465">
        <v>28.5046</v>
      </c>
      <c r="JZ465">
        <v>30.0001</v>
      </c>
      <c r="KA465">
        <v>28.7641</v>
      </c>
      <c r="KB465">
        <v>28.773</v>
      </c>
      <c r="KC465">
        <v>47.6338</v>
      </c>
      <c r="KD465">
        <v>16.7705</v>
      </c>
      <c r="KE465">
        <v>74.5851</v>
      </c>
      <c r="KF465">
        <v>27.2001</v>
      </c>
      <c r="KG465">
        <v>1055.89</v>
      </c>
      <c r="KH465">
        <v>18.8153</v>
      </c>
      <c r="KI465">
        <v>101.959</v>
      </c>
      <c r="KJ465">
        <v>91.49120000000001</v>
      </c>
    </row>
    <row r="466" spans="1:296">
      <c r="A466">
        <v>448</v>
      </c>
      <c r="B466">
        <v>1759086069</v>
      </c>
      <c r="C466">
        <v>12985.90000009537</v>
      </c>
      <c r="D466" t="s">
        <v>1343</v>
      </c>
      <c r="E466" t="s">
        <v>1344</v>
      </c>
      <c r="F466">
        <v>5</v>
      </c>
      <c r="G466" t="s">
        <v>1218</v>
      </c>
      <c r="H466">
        <v>1759086061.178571</v>
      </c>
      <c r="I466">
        <f>(J466)/1000</f>
        <v>0</v>
      </c>
      <c r="J466">
        <f>IF(DO466, AM466, AG466)</f>
        <v>0</v>
      </c>
      <c r="K466">
        <f>IF(DO466, AH466, AF466)</f>
        <v>0</v>
      </c>
      <c r="L466">
        <f>DQ466 - IF(AT466&gt;1, K466*DK466*100.0/(AV466), 0)</f>
        <v>0</v>
      </c>
      <c r="M466">
        <f>((S466-I466/2)*L466-K466)/(S466+I466/2)</f>
        <v>0</v>
      </c>
      <c r="N466">
        <f>M466*(DX466+DY466)/1000.0</f>
        <v>0</v>
      </c>
      <c r="O466">
        <f>(DQ466 - IF(AT466&gt;1, K466*DK466*100.0/(AV466), 0))*(DX466+DY466)/1000.0</f>
        <v>0</v>
      </c>
      <c r="P466">
        <f>2.0/((1/R466-1/Q466)+SIGN(R466)*SQRT((1/R466-1/Q466)*(1/R466-1/Q466) + 4*DL466/((DL466+1)*(DL466+1))*(2*1/R466*1/Q466-1/Q466*1/Q466)))</f>
        <v>0</v>
      </c>
      <c r="Q466">
        <f>IF(LEFT(DM466,1)&lt;&gt;"0",IF(LEFT(DM466,1)="1",3.0,DN466),$D$5+$E$5*(EE466*DX466/($K$5*1000))+$F$5*(EE466*DX466/($K$5*1000))*MAX(MIN(DK466,$J$5),$I$5)*MAX(MIN(DK466,$J$5),$I$5)+$G$5*MAX(MIN(DK466,$J$5),$I$5)*(EE466*DX466/($K$5*1000))+$H$5*(EE466*DX466/($K$5*1000))*(EE466*DX466/($K$5*1000)))</f>
        <v>0</v>
      </c>
      <c r="R466">
        <f>I466*(1000-(1000*0.61365*exp(17.502*V466/(240.97+V466))/(DX466+DY466)+DS466)/2)/(1000*0.61365*exp(17.502*V466/(240.97+V466))/(DX466+DY466)-DS466)</f>
        <v>0</v>
      </c>
      <c r="S466">
        <f>1/((DL466+1)/(P466/1.6)+1/(Q466/1.37)) + DL466/((DL466+1)/(P466/1.6) + DL466/(Q466/1.37))</f>
        <v>0</v>
      </c>
      <c r="T466">
        <f>(DG466*DJ466)</f>
        <v>0</v>
      </c>
      <c r="U466">
        <f>(DZ466+(T466+2*0.95*5.67E-8*(((DZ466+$B$9)+273)^4-(DZ466+273)^4)-44100*I466)/(1.84*29.3*Q466+8*0.95*5.67E-8*(DZ466+273)^3))</f>
        <v>0</v>
      </c>
      <c r="V466">
        <f>($C$9*EA466+$D$9*EB466+$E$9*U466)</f>
        <v>0</v>
      </c>
      <c r="W466">
        <f>0.61365*exp(17.502*V466/(240.97+V466))</f>
        <v>0</v>
      </c>
      <c r="X466">
        <f>(Y466/Z466*100)</f>
        <v>0</v>
      </c>
      <c r="Y466">
        <f>DS466*(DX466+DY466)/1000</f>
        <v>0</v>
      </c>
      <c r="Z466">
        <f>0.61365*exp(17.502*DZ466/(240.97+DZ466))</f>
        <v>0</v>
      </c>
      <c r="AA466">
        <f>(W466-DS466*(DX466+DY466)/1000)</f>
        <v>0</v>
      </c>
      <c r="AB466">
        <f>(-I466*44100)</f>
        <v>0</v>
      </c>
      <c r="AC466">
        <f>2*29.3*Q466*0.92*(DZ466-V466)</f>
        <v>0</v>
      </c>
      <c r="AD466">
        <f>2*0.95*5.67E-8*(((DZ466+$B$9)+273)^4-(V466+273)^4)</f>
        <v>0</v>
      </c>
      <c r="AE466">
        <f>T466+AD466+AB466+AC466</f>
        <v>0</v>
      </c>
      <c r="AF466">
        <f>DW466*AT466*(DR466-DQ466*(1000-AT466*DT466)/(1000-AT466*DS466))/(100*DK466)</f>
        <v>0</v>
      </c>
      <c r="AG466">
        <f>1000*DW466*AT466*(DS466-DT466)/(100*DK466*(1000-AT466*DS466))</f>
        <v>0</v>
      </c>
      <c r="AH466">
        <f>(AI466 - AJ466 - DX466*1E3/(8.314*(DZ466+273.15)) * AL466/DW466 * AK466) * DW466/(100*DK466) * (1000 - DT466)/1000</f>
        <v>0</v>
      </c>
      <c r="AI466">
        <v>1061.51269498265</v>
      </c>
      <c r="AJ466">
        <v>1020.940848484848</v>
      </c>
      <c r="AK466">
        <v>3.42268387612131</v>
      </c>
      <c r="AL466">
        <v>65.08277901455868</v>
      </c>
      <c r="AM466">
        <f>(AO466 - AN466 + DX466*1E3/(8.314*(DZ466+273.15)) * AQ466/DW466 * AP466) * DW466/(100*DK466) * 1000/(1000 - AO466)</f>
        <v>0</v>
      </c>
      <c r="AN466">
        <v>18.72613213333334</v>
      </c>
      <c r="AO466">
        <v>21.99266242424243</v>
      </c>
      <c r="AP466">
        <v>-0.005748181818183423</v>
      </c>
      <c r="AQ466">
        <v>105.27</v>
      </c>
      <c r="AR466">
        <v>1</v>
      </c>
      <c r="AS466">
        <v>0</v>
      </c>
      <c r="AT466">
        <f>IF(AR466*$H$15&gt;=AV466,1.0,(AV466/(AV466-AR466*$H$15)))</f>
        <v>0</v>
      </c>
      <c r="AU466">
        <f>(AT466-1)*100</f>
        <v>0</v>
      </c>
      <c r="AV466">
        <f>MAX(0,($B$15+$C$15*EE466)/(1+$D$15*EE466)*DX466/(DZ466+273)*$E$15)</f>
        <v>0</v>
      </c>
      <c r="AW466" t="s">
        <v>437</v>
      </c>
      <c r="AX466" t="s">
        <v>437</v>
      </c>
      <c r="AY466">
        <v>0</v>
      </c>
      <c r="AZ466">
        <v>0</v>
      </c>
      <c r="BA466">
        <f>1-AY466/AZ466</f>
        <v>0</v>
      </c>
      <c r="BB466">
        <v>0</v>
      </c>
      <c r="BC466" t="s">
        <v>437</v>
      </c>
      <c r="BD466" t="s">
        <v>437</v>
      </c>
      <c r="BE466">
        <v>0</v>
      </c>
      <c r="BF466">
        <v>0</v>
      </c>
      <c r="BG466">
        <f>1-BE466/BF466</f>
        <v>0</v>
      </c>
      <c r="BH466">
        <v>0.5</v>
      </c>
      <c r="BI466">
        <f>DH466</f>
        <v>0</v>
      </c>
      <c r="BJ466">
        <f>K466</f>
        <v>0</v>
      </c>
      <c r="BK466">
        <f>BG466*BH466*BI466</f>
        <v>0</v>
      </c>
      <c r="BL466">
        <f>(BJ466-BB466)/BI466</f>
        <v>0</v>
      </c>
      <c r="BM466">
        <f>(AZ466-BF466)/BF466</f>
        <v>0</v>
      </c>
      <c r="BN466">
        <f>AY466/(BA466+AY466/BF466)</f>
        <v>0</v>
      </c>
      <c r="BO466" t="s">
        <v>437</v>
      </c>
      <c r="BP466">
        <v>0</v>
      </c>
      <c r="BQ466">
        <f>IF(BP466&lt;&gt;0, BP466, BN466)</f>
        <v>0</v>
      </c>
      <c r="BR466">
        <f>1-BQ466/BF466</f>
        <v>0</v>
      </c>
      <c r="BS466">
        <f>(BF466-BE466)/(BF466-BQ466)</f>
        <v>0</v>
      </c>
      <c r="BT466">
        <f>(AZ466-BF466)/(AZ466-BQ466)</f>
        <v>0</v>
      </c>
      <c r="BU466">
        <f>(BF466-BE466)/(BF466-AY466)</f>
        <v>0</v>
      </c>
      <c r="BV466">
        <f>(AZ466-BF466)/(AZ466-AY466)</f>
        <v>0</v>
      </c>
      <c r="BW466">
        <f>(BS466*BQ466/BE466)</f>
        <v>0</v>
      </c>
      <c r="BX466">
        <f>(1-BW466)</f>
        <v>0</v>
      </c>
      <c r="DG466">
        <f>$B$13*EF466+$C$13*EG466+$F$13*ER466*(1-EU466)</f>
        <v>0</v>
      </c>
      <c r="DH466">
        <f>DG466*DI466</f>
        <v>0</v>
      </c>
      <c r="DI466">
        <f>($B$13*$D$11+$C$13*$D$11+$F$13*((FE466+EW466)/MAX(FE466+EW466+FF466, 0.1)*$I$11+FF466/MAX(FE466+EW466+FF466, 0.1)*$J$11))/($B$13+$C$13+$F$13)</f>
        <v>0</v>
      </c>
      <c r="DJ466">
        <f>($B$13*$K$11+$C$13*$K$11+$F$13*((FE466+EW466)/MAX(FE466+EW466+FF466, 0.1)*$P$11+FF466/MAX(FE466+EW466+FF466, 0.1)*$Q$11))/($B$13+$C$13+$F$13)</f>
        <v>0</v>
      </c>
      <c r="DK466">
        <v>4.16</v>
      </c>
      <c r="DL466">
        <v>0.5</v>
      </c>
      <c r="DM466" t="s">
        <v>438</v>
      </c>
      <c r="DN466">
        <v>2</v>
      </c>
      <c r="DO466" t="b">
        <v>1</v>
      </c>
      <c r="DP466">
        <v>1759086061.178571</v>
      </c>
      <c r="DQ466">
        <v>973.9637142857143</v>
      </c>
      <c r="DR466">
        <v>1025.692</v>
      </c>
      <c r="DS466">
        <v>22.03011071428572</v>
      </c>
      <c r="DT466">
        <v>18.72686071428572</v>
      </c>
      <c r="DU466">
        <v>974.3926071428572</v>
      </c>
      <c r="DV466">
        <v>21.73755714285715</v>
      </c>
      <c r="DW466">
        <v>500.0878214285714</v>
      </c>
      <c r="DX466">
        <v>90.76662142857143</v>
      </c>
      <c r="DY466">
        <v>0.06617104285714284</v>
      </c>
      <c r="DZ466">
        <v>28.90640714285714</v>
      </c>
      <c r="EA466">
        <v>30.05397142857143</v>
      </c>
      <c r="EB466">
        <v>999.9000000000002</v>
      </c>
      <c r="EC466">
        <v>0</v>
      </c>
      <c r="ED466">
        <v>0</v>
      </c>
      <c r="EE466">
        <v>9995.651071428571</v>
      </c>
      <c r="EF466">
        <v>0</v>
      </c>
      <c r="EG466">
        <v>11.64928571428572</v>
      </c>
      <c r="EH466">
        <v>-51.72841785714286</v>
      </c>
      <c r="EI466">
        <v>995.9039285714287</v>
      </c>
      <c r="EJ466">
        <v>1045.266785714286</v>
      </c>
      <c r="EK466">
        <v>3.303243214285715</v>
      </c>
      <c r="EL466">
        <v>1025.692</v>
      </c>
      <c r="EM466">
        <v>18.72686071428572</v>
      </c>
      <c r="EN466">
        <v>1.999597857142857</v>
      </c>
      <c r="EO466">
        <v>1.699773571428571</v>
      </c>
      <c r="EP466">
        <v>17.44116428571429</v>
      </c>
      <c r="EQ466">
        <v>14.89436785714286</v>
      </c>
      <c r="ER466">
        <v>1999.990357142857</v>
      </c>
      <c r="ES466">
        <v>0.979997464285714</v>
      </c>
      <c r="ET466">
        <v>0.02000244285714286</v>
      </c>
      <c r="EU466">
        <v>0</v>
      </c>
      <c r="EV466">
        <v>767.5954999999998</v>
      </c>
      <c r="EW466">
        <v>5.00078</v>
      </c>
      <c r="EX466">
        <v>14739.72857142857</v>
      </c>
      <c r="EY466">
        <v>16379.54285714286</v>
      </c>
      <c r="EZ466">
        <v>38.76542857142856</v>
      </c>
      <c r="FA466">
        <v>39.531</v>
      </c>
      <c r="FB466">
        <v>38.91728571428571</v>
      </c>
      <c r="FC466">
        <v>39.26746428571429</v>
      </c>
      <c r="FD466">
        <v>39.97528571428571</v>
      </c>
      <c r="FE466">
        <v>1955.080357142857</v>
      </c>
      <c r="FF466">
        <v>39.9</v>
      </c>
      <c r="FG466">
        <v>0</v>
      </c>
      <c r="FH466">
        <v>1759086061.4</v>
      </c>
      <c r="FI466">
        <v>0</v>
      </c>
      <c r="FJ466">
        <v>767.5668846153847</v>
      </c>
      <c r="FK466">
        <v>3.36324784305656</v>
      </c>
      <c r="FL466">
        <v>55.45299147517547</v>
      </c>
      <c r="FM466">
        <v>14740.06153846154</v>
      </c>
      <c r="FN466">
        <v>15</v>
      </c>
      <c r="FO466">
        <v>0</v>
      </c>
      <c r="FP466" t="s">
        <v>439</v>
      </c>
      <c r="FQ466">
        <v>1746989605.5</v>
      </c>
      <c r="FR466">
        <v>1746989593.5</v>
      </c>
      <c r="FS466">
        <v>0</v>
      </c>
      <c r="FT466">
        <v>-0.274</v>
      </c>
      <c r="FU466">
        <v>-0.002</v>
      </c>
      <c r="FV466">
        <v>2.549</v>
      </c>
      <c r="FW466">
        <v>0.129</v>
      </c>
      <c r="FX466">
        <v>420</v>
      </c>
      <c r="FY466">
        <v>17</v>
      </c>
      <c r="FZ466">
        <v>0.02</v>
      </c>
      <c r="GA466">
        <v>0.04</v>
      </c>
      <c r="GB466">
        <v>-51.68170250000001</v>
      </c>
      <c r="GC466">
        <v>-0.8862495309568017</v>
      </c>
      <c r="GD466">
        <v>0.09769284643079047</v>
      </c>
      <c r="GE466">
        <v>0</v>
      </c>
      <c r="GF466">
        <v>767.3626470588234</v>
      </c>
      <c r="GG466">
        <v>3.202077912198474</v>
      </c>
      <c r="GH466">
        <v>0.4072017770064671</v>
      </c>
      <c r="GI466">
        <v>0</v>
      </c>
      <c r="GJ466">
        <v>3.31669425</v>
      </c>
      <c r="GK466">
        <v>-0.2638143714821724</v>
      </c>
      <c r="GL466">
        <v>0.02546637536905284</v>
      </c>
      <c r="GM466">
        <v>0</v>
      </c>
      <c r="GN466">
        <v>0</v>
      </c>
      <c r="GO466">
        <v>3</v>
      </c>
      <c r="GP466" t="s">
        <v>458</v>
      </c>
      <c r="GQ466">
        <v>3.1018</v>
      </c>
      <c r="GR466">
        <v>2.72419</v>
      </c>
      <c r="GS466">
        <v>0.161296</v>
      </c>
      <c r="GT466">
        <v>0.166522</v>
      </c>
      <c r="GU466">
        <v>0.10173</v>
      </c>
      <c r="GV466">
        <v>0.0921353</v>
      </c>
      <c r="GW466">
        <v>21926.7</v>
      </c>
      <c r="GX466">
        <v>19801.4</v>
      </c>
      <c r="GY466">
        <v>26705.9</v>
      </c>
      <c r="GZ466">
        <v>23977.9</v>
      </c>
      <c r="HA466">
        <v>38391.1</v>
      </c>
      <c r="HB466">
        <v>32191.9</v>
      </c>
      <c r="HC466">
        <v>46632.1</v>
      </c>
      <c r="HD466">
        <v>37938.3</v>
      </c>
      <c r="HE466">
        <v>1.87348</v>
      </c>
      <c r="HF466">
        <v>1.8713</v>
      </c>
      <c r="HG466">
        <v>0.141405</v>
      </c>
      <c r="HH466">
        <v>0</v>
      </c>
      <c r="HI466">
        <v>27.7514</v>
      </c>
      <c r="HJ466">
        <v>999.9</v>
      </c>
      <c r="HK466">
        <v>43.3</v>
      </c>
      <c r="HL466">
        <v>31.6</v>
      </c>
      <c r="HM466">
        <v>22.2694</v>
      </c>
      <c r="HN466">
        <v>61.0447</v>
      </c>
      <c r="HO466">
        <v>21.9471</v>
      </c>
      <c r="HP466">
        <v>1</v>
      </c>
      <c r="HQ466">
        <v>0.0930971</v>
      </c>
      <c r="HR466">
        <v>0.344273</v>
      </c>
      <c r="HS466">
        <v>20.2808</v>
      </c>
      <c r="HT466">
        <v>5.21115</v>
      </c>
      <c r="HU466">
        <v>11.9796</v>
      </c>
      <c r="HV466">
        <v>4.96375</v>
      </c>
      <c r="HW466">
        <v>3.27448</v>
      </c>
      <c r="HX466">
        <v>9999</v>
      </c>
      <c r="HY466">
        <v>9999</v>
      </c>
      <c r="HZ466">
        <v>9999</v>
      </c>
      <c r="IA466">
        <v>34.6</v>
      </c>
      <c r="IB466">
        <v>1.86392</v>
      </c>
      <c r="IC466">
        <v>1.86007</v>
      </c>
      <c r="ID466">
        <v>1.85837</v>
      </c>
      <c r="IE466">
        <v>1.85974</v>
      </c>
      <c r="IF466">
        <v>1.85989</v>
      </c>
      <c r="IG466">
        <v>1.85837</v>
      </c>
      <c r="IH466">
        <v>1.85745</v>
      </c>
      <c r="II466">
        <v>1.8524</v>
      </c>
      <c r="IJ466">
        <v>0</v>
      </c>
      <c r="IK466">
        <v>0</v>
      </c>
      <c r="IL466">
        <v>0</v>
      </c>
      <c r="IM466">
        <v>0</v>
      </c>
      <c r="IN466" t="s">
        <v>441</v>
      </c>
      <c r="IO466" t="s">
        <v>442</v>
      </c>
      <c r="IP466" t="s">
        <v>443</v>
      </c>
      <c r="IQ466" t="s">
        <v>443</v>
      </c>
      <c r="IR466" t="s">
        <v>443</v>
      </c>
      <c r="IS466" t="s">
        <v>443</v>
      </c>
      <c r="IT466">
        <v>0</v>
      </c>
      <c r="IU466">
        <v>100</v>
      </c>
      <c r="IV466">
        <v>100</v>
      </c>
      <c r="IW466">
        <v>-0.4</v>
      </c>
      <c r="IX466">
        <v>0.2916</v>
      </c>
      <c r="IY466">
        <v>-0.819046093373875</v>
      </c>
      <c r="IZ466">
        <v>-0.0008311593448893811</v>
      </c>
      <c r="JA466">
        <v>1.768286430498992E-06</v>
      </c>
      <c r="JB466">
        <v>-5.176383660599935E-10</v>
      </c>
      <c r="JC466">
        <v>0.01793090377665582</v>
      </c>
      <c r="JD466">
        <v>0.002652576625932546</v>
      </c>
      <c r="JE466">
        <v>0.0004569377311329863</v>
      </c>
      <c r="JF466">
        <v>1.003524486243527E-07</v>
      </c>
      <c r="JG466">
        <v>2</v>
      </c>
      <c r="JH466">
        <v>1975</v>
      </c>
      <c r="JI466">
        <v>1</v>
      </c>
      <c r="JJ466">
        <v>26</v>
      </c>
      <c r="JK466">
        <v>201607.7</v>
      </c>
      <c r="JL466">
        <v>201607.9</v>
      </c>
      <c r="JM466">
        <v>2.39868</v>
      </c>
      <c r="JN466">
        <v>2.61475</v>
      </c>
      <c r="JO466">
        <v>1.49658</v>
      </c>
      <c r="JP466">
        <v>2.34497</v>
      </c>
      <c r="JQ466">
        <v>1.54907</v>
      </c>
      <c r="JR466">
        <v>2.46216</v>
      </c>
      <c r="JS466">
        <v>36.0113</v>
      </c>
      <c r="JT466">
        <v>24.1838</v>
      </c>
      <c r="JU466">
        <v>18</v>
      </c>
      <c r="JV466">
        <v>482.199</v>
      </c>
      <c r="JW466">
        <v>495.742</v>
      </c>
      <c r="JX466">
        <v>27.1916</v>
      </c>
      <c r="JY466">
        <v>28.5046</v>
      </c>
      <c r="JZ466">
        <v>30.0001</v>
      </c>
      <c r="KA466">
        <v>28.7628</v>
      </c>
      <c r="KB466">
        <v>28.7713</v>
      </c>
      <c r="KC466">
        <v>48.2492</v>
      </c>
      <c r="KD466">
        <v>16.7705</v>
      </c>
      <c r="KE466">
        <v>74.5851</v>
      </c>
      <c r="KF466">
        <v>27.1457</v>
      </c>
      <c r="KG466">
        <v>1075.93</v>
      </c>
      <c r="KH466">
        <v>18.8526</v>
      </c>
      <c r="KI466">
        <v>101.959</v>
      </c>
      <c r="KJ466">
        <v>91.4906</v>
      </c>
    </row>
    <row r="467" spans="1:296">
      <c r="A467">
        <v>449</v>
      </c>
      <c r="B467">
        <v>1759086074</v>
      </c>
      <c r="C467">
        <v>12990.90000009537</v>
      </c>
      <c r="D467" t="s">
        <v>1345</v>
      </c>
      <c r="E467" t="s">
        <v>1346</v>
      </c>
      <c r="F467">
        <v>5</v>
      </c>
      <c r="G467" t="s">
        <v>1218</v>
      </c>
      <c r="H467">
        <v>1759086066.481482</v>
      </c>
      <c r="I467">
        <f>(J467)/1000</f>
        <v>0</v>
      </c>
      <c r="J467">
        <f>IF(DO467, AM467, AG467)</f>
        <v>0</v>
      </c>
      <c r="K467">
        <f>IF(DO467, AH467, AF467)</f>
        <v>0</v>
      </c>
      <c r="L467">
        <f>DQ467 - IF(AT467&gt;1, K467*DK467*100.0/(AV467), 0)</f>
        <v>0</v>
      </c>
      <c r="M467">
        <f>((S467-I467/2)*L467-K467)/(S467+I467/2)</f>
        <v>0</v>
      </c>
      <c r="N467">
        <f>M467*(DX467+DY467)/1000.0</f>
        <v>0</v>
      </c>
      <c r="O467">
        <f>(DQ467 - IF(AT467&gt;1, K467*DK467*100.0/(AV467), 0))*(DX467+DY467)/1000.0</f>
        <v>0</v>
      </c>
      <c r="P467">
        <f>2.0/((1/R467-1/Q467)+SIGN(R467)*SQRT((1/R467-1/Q467)*(1/R467-1/Q467) + 4*DL467/((DL467+1)*(DL467+1))*(2*1/R467*1/Q467-1/Q467*1/Q467)))</f>
        <v>0</v>
      </c>
      <c r="Q467">
        <f>IF(LEFT(DM467,1)&lt;&gt;"0",IF(LEFT(DM467,1)="1",3.0,DN467),$D$5+$E$5*(EE467*DX467/($K$5*1000))+$F$5*(EE467*DX467/($K$5*1000))*MAX(MIN(DK467,$J$5),$I$5)*MAX(MIN(DK467,$J$5),$I$5)+$G$5*MAX(MIN(DK467,$J$5),$I$5)*(EE467*DX467/($K$5*1000))+$H$5*(EE467*DX467/($K$5*1000))*(EE467*DX467/($K$5*1000)))</f>
        <v>0</v>
      </c>
      <c r="R467">
        <f>I467*(1000-(1000*0.61365*exp(17.502*V467/(240.97+V467))/(DX467+DY467)+DS467)/2)/(1000*0.61365*exp(17.502*V467/(240.97+V467))/(DX467+DY467)-DS467)</f>
        <v>0</v>
      </c>
      <c r="S467">
        <f>1/((DL467+1)/(P467/1.6)+1/(Q467/1.37)) + DL467/((DL467+1)/(P467/1.6) + DL467/(Q467/1.37))</f>
        <v>0</v>
      </c>
      <c r="T467">
        <f>(DG467*DJ467)</f>
        <v>0</v>
      </c>
      <c r="U467">
        <f>(DZ467+(T467+2*0.95*5.67E-8*(((DZ467+$B$9)+273)^4-(DZ467+273)^4)-44100*I467)/(1.84*29.3*Q467+8*0.95*5.67E-8*(DZ467+273)^3))</f>
        <v>0</v>
      </c>
      <c r="V467">
        <f>($C$9*EA467+$D$9*EB467+$E$9*U467)</f>
        <v>0</v>
      </c>
      <c r="W467">
        <f>0.61365*exp(17.502*V467/(240.97+V467))</f>
        <v>0</v>
      </c>
      <c r="X467">
        <f>(Y467/Z467*100)</f>
        <v>0</v>
      </c>
      <c r="Y467">
        <f>DS467*(DX467+DY467)/1000</f>
        <v>0</v>
      </c>
      <c r="Z467">
        <f>0.61365*exp(17.502*DZ467/(240.97+DZ467))</f>
        <v>0</v>
      </c>
      <c r="AA467">
        <f>(W467-DS467*(DX467+DY467)/1000)</f>
        <v>0</v>
      </c>
      <c r="AB467">
        <f>(-I467*44100)</f>
        <v>0</v>
      </c>
      <c r="AC467">
        <f>2*29.3*Q467*0.92*(DZ467-V467)</f>
        <v>0</v>
      </c>
      <c r="AD467">
        <f>2*0.95*5.67E-8*(((DZ467+$B$9)+273)^4-(V467+273)^4)</f>
        <v>0</v>
      </c>
      <c r="AE467">
        <f>T467+AD467+AB467+AC467</f>
        <v>0</v>
      </c>
      <c r="AF467">
        <f>DW467*AT467*(DR467-DQ467*(1000-AT467*DT467)/(1000-AT467*DS467))/(100*DK467)</f>
        <v>0</v>
      </c>
      <c r="AG467">
        <f>1000*DW467*AT467*(DS467-DT467)/(100*DK467*(1000-AT467*DS467))</f>
        <v>0</v>
      </c>
      <c r="AH467">
        <f>(AI467 - AJ467 - DX467*1E3/(8.314*(DZ467+273.15)) * AL467/DW467 * AK467) * DW467/(100*DK467) * (1000 - DT467)/1000</f>
        <v>0</v>
      </c>
      <c r="AI467">
        <v>1078.760939217447</v>
      </c>
      <c r="AJ467">
        <v>1038.049515151515</v>
      </c>
      <c r="AK467">
        <v>3.417733223863502</v>
      </c>
      <c r="AL467">
        <v>65.08277901455868</v>
      </c>
      <c r="AM467">
        <f>(AO467 - AN467 + DX467*1E3/(8.314*(DZ467+273.15)) * AQ467/DW467 * AP467) * DW467/(100*DK467) * 1000/(1000 - AO467)</f>
        <v>0</v>
      </c>
      <c r="AN467">
        <v>18.79134013333334</v>
      </c>
      <c r="AO467">
        <v>21.98423454545454</v>
      </c>
      <c r="AP467">
        <v>-5.630014430177909E-05</v>
      </c>
      <c r="AQ467">
        <v>105.27</v>
      </c>
      <c r="AR467">
        <v>1</v>
      </c>
      <c r="AS467">
        <v>0</v>
      </c>
      <c r="AT467">
        <f>IF(AR467*$H$15&gt;=AV467,1.0,(AV467/(AV467-AR467*$H$15)))</f>
        <v>0</v>
      </c>
      <c r="AU467">
        <f>(AT467-1)*100</f>
        <v>0</v>
      </c>
      <c r="AV467">
        <f>MAX(0,($B$15+$C$15*EE467)/(1+$D$15*EE467)*DX467/(DZ467+273)*$E$15)</f>
        <v>0</v>
      </c>
      <c r="AW467" t="s">
        <v>437</v>
      </c>
      <c r="AX467" t="s">
        <v>437</v>
      </c>
      <c r="AY467">
        <v>0</v>
      </c>
      <c r="AZ467">
        <v>0</v>
      </c>
      <c r="BA467">
        <f>1-AY467/AZ467</f>
        <v>0</v>
      </c>
      <c r="BB467">
        <v>0</v>
      </c>
      <c r="BC467" t="s">
        <v>437</v>
      </c>
      <c r="BD467" t="s">
        <v>437</v>
      </c>
      <c r="BE467">
        <v>0</v>
      </c>
      <c r="BF467">
        <v>0</v>
      </c>
      <c r="BG467">
        <f>1-BE467/BF467</f>
        <v>0</v>
      </c>
      <c r="BH467">
        <v>0.5</v>
      </c>
      <c r="BI467">
        <f>DH467</f>
        <v>0</v>
      </c>
      <c r="BJ467">
        <f>K467</f>
        <v>0</v>
      </c>
      <c r="BK467">
        <f>BG467*BH467*BI467</f>
        <v>0</v>
      </c>
      <c r="BL467">
        <f>(BJ467-BB467)/BI467</f>
        <v>0</v>
      </c>
      <c r="BM467">
        <f>(AZ467-BF467)/BF467</f>
        <v>0</v>
      </c>
      <c r="BN467">
        <f>AY467/(BA467+AY467/BF467)</f>
        <v>0</v>
      </c>
      <c r="BO467" t="s">
        <v>437</v>
      </c>
      <c r="BP467">
        <v>0</v>
      </c>
      <c r="BQ467">
        <f>IF(BP467&lt;&gt;0, BP467, BN467)</f>
        <v>0</v>
      </c>
      <c r="BR467">
        <f>1-BQ467/BF467</f>
        <v>0</v>
      </c>
      <c r="BS467">
        <f>(BF467-BE467)/(BF467-BQ467)</f>
        <v>0</v>
      </c>
      <c r="BT467">
        <f>(AZ467-BF467)/(AZ467-BQ467)</f>
        <v>0</v>
      </c>
      <c r="BU467">
        <f>(BF467-BE467)/(BF467-AY467)</f>
        <v>0</v>
      </c>
      <c r="BV467">
        <f>(AZ467-BF467)/(AZ467-AY467)</f>
        <v>0</v>
      </c>
      <c r="BW467">
        <f>(BS467*BQ467/BE467)</f>
        <v>0</v>
      </c>
      <c r="BX467">
        <f>(1-BW467)</f>
        <v>0</v>
      </c>
      <c r="DG467">
        <f>$B$13*EF467+$C$13*EG467+$F$13*ER467*(1-EU467)</f>
        <v>0</v>
      </c>
      <c r="DH467">
        <f>DG467*DI467</f>
        <v>0</v>
      </c>
      <c r="DI467">
        <f>($B$13*$D$11+$C$13*$D$11+$F$13*((FE467+EW467)/MAX(FE467+EW467+FF467, 0.1)*$I$11+FF467/MAX(FE467+EW467+FF467, 0.1)*$J$11))/($B$13+$C$13+$F$13)</f>
        <v>0</v>
      </c>
      <c r="DJ467">
        <f>($B$13*$K$11+$C$13*$K$11+$F$13*((FE467+EW467)/MAX(FE467+EW467+FF467, 0.1)*$P$11+FF467/MAX(FE467+EW467+FF467, 0.1)*$Q$11))/($B$13+$C$13+$F$13)</f>
        <v>0</v>
      </c>
      <c r="DK467">
        <v>4.16</v>
      </c>
      <c r="DL467">
        <v>0.5</v>
      </c>
      <c r="DM467" t="s">
        <v>438</v>
      </c>
      <c r="DN467">
        <v>2</v>
      </c>
      <c r="DO467" t="b">
        <v>1</v>
      </c>
      <c r="DP467">
        <v>1759086066.481482</v>
      </c>
      <c r="DQ467">
        <v>991.7211481481484</v>
      </c>
      <c r="DR467">
        <v>1043.538518518519</v>
      </c>
      <c r="DS467">
        <v>22.0059962962963</v>
      </c>
      <c r="DT467">
        <v>18.74430740740741</v>
      </c>
      <c r="DU467">
        <v>992.13</v>
      </c>
      <c r="DV467">
        <v>21.71398518518518</v>
      </c>
      <c r="DW467">
        <v>500.0237777777779</v>
      </c>
      <c r="DX467">
        <v>90.76628518518517</v>
      </c>
      <c r="DY467">
        <v>0.06606037407407407</v>
      </c>
      <c r="DZ467">
        <v>28.88918518518519</v>
      </c>
      <c r="EA467">
        <v>30.05466666666667</v>
      </c>
      <c r="EB467">
        <v>999.9000000000001</v>
      </c>
      <c r="EC467">
        <v>0</v>
      </c>
      <c r="ED467">
        <v>0</v>
      </c>
      <c r="EE467">
        <v>9991.132592592594</v>
      </c>
      <c r="EF467">
        <v>0</v>
      </c>
      <c r="EG467">
        <v>11.65135925925926</v>
      </c>
      <c r="EH467">
        <v>-51.81754074074074</v>
      </c>
      <c r="EI467">
        <v>1014.036740740741</v>
      </c>
      <c r="EJ467">
        <v>1063.473333333333</v>
      </c>
      <c r="EK467">
        <v>3.261683333333333</v>
      </c>
      <c r="EL467">
        <v>1043.538518518519</v>
      </c>
      <c r="EM467">
        <v>18.74430740740741</v>
      </c>
      <c r="EN467">
        <v>1.997402222222222</v>
      </c>
      <c r="EO467">
        <v>1.701350370370371</v>
      </c>
      <c r="EP467">
        <v>17.42376296296296</v>
      </c>
      <c r="EQ467">
        <v>14.90874814814815</v>
      </c>
      <c r="ER467">
        <v>2000.023703703704</v>
      </c>
      <c r="ES467">
        <v>0.9799977777777775</v>
      </c>
      <c r="ET467">
        <v>0.02000213703703704</v>
      </c>
      <c r="EU467">
        <v>0</v>
      </c>
      <c r="EV467">
        <v>767.8477777777778</v>
      </c>
      <c r="EW467">
        <v>5.00078</v>
      </c>
      <c r="EX467">
        <v>14744.74444444445</v>
      </c>
      <c r="EY467">
        <v>16379.81851851852</v>
      </c>
      <c r="EZ467">
        <v>38.76603703703704</v>
      </c>
      <c r="FA467">
        <v>39.52755555555555</v>
      </c>
      <c r="FB467">
        <v>38.90955555555556</v>
      </c>
      <c r="FC467">
        <v>39.26822222222222</v>
      </c>
      <c r="FD467">
        <v>39.97199999999999</v>
      </c>
      <c r="FE467">
        <v>1955.113703703704</v>
      </c>
      <c r="FF467">
        <v>39.9</v>
      </c>
      <c r="FG467">
        <v>0</v>
      </c>
      <c r="FH467">
        <v>1759086066.2</v>
      </c>
      <c r="FI467">
        <v>0</v>
      </c>
      <c r="FJ467">
        <v>767.7873076923078</v>
      </c>
      <c r="FK467">
        <v>2.475555550755384</v>
      </c>
      <c r="FL467">
        <v>55.88376073341921</v>
      </c>
      <c r="FM467">
        <v>14744.43076923077</v>
      </c>
      <c r="FN467">
        <v>15</v>
      </c>
      <c r="FO467">
        <v>0</v>
      </c>
      <c r="FP467" t="s">
        <v>439</v>
      </c>
      <c r="FQ467">
        <v>1746989605.5</v>
      </c>
      <c r="FR467">
        <v>1746989593.5</v>
      </c>
      <c r="FS467">
        <v>0</v>
      </c>
      <c r="FT467">
        <v>-0.274</v>
      </c>
      <c r="FU467">
        <v>-0.002</v>
      </c>
      <c r="FV467">
        <v>2.549</v>
      </c>
      <c r="FW467">
        <v>0.129</v>
      </c>
      <c r="FX467">
        <v>420</v>
      </c>
      <c r="FY467">
        <v>17</v>
      </c>
      <c r="FZ467">
        <v>0.02</v>
      </c>
      <c r="GA467">
        <v>0.04</v>
      </c>
      <c r="GB467">
        <v>-51.76568048780487</v>
      </c>
      <c r="GC467">
        <v>-0.9404780487805596</v>
      </c>
      <c r="GD467">
        <v>0.1156857712428577</v>
      </c>
      <c r="GE467">
        <v>0</v>
      </c>
      <c r="GF467">
        <v>767.6491764705884</v>
      </c>
      <c r="GG467">
        <v>3.176562258115053</v>
      </c>
      <c r="GH467">
        <v>0.4228242904834525</v>
      </c>
      <c r="GI467">
        <v>0</v>
      </c>
      <c r="GJ467">
        <v>3.280771951219512</v>
      </c>
      <c r="GK467">
        <v>-0.4435992334494775</v>
      </c>
      <c r="GL467">
        <v>0.04609834017537344</v>
      </c>
      <c r="GM467">
        <v>0</v>
      </c>
      <c r="GN467">
        <v>0</v>
      </c>
      <c r="GO467">
        <v>3</v>
      </c>
      <c r="GP467" t="s">
        <v>458</v>
      </c>
      <c r="GQ467">
        <v>3.10192</v>
      </c>
      <c r="GR467">
        <v>2.72358</v>
      </c>
      <c r="GS467">
        <v>0.163007</v>
      </c>
      <c r="GT467">
        <v>0.168218</v>
      </c>
      <c r="GU467">
        <v>0.101707</v>
      </c>
      <c r="GV467">
        <v>0.09229710000000001</v>
      </c>
      <c r="GW467">
        <v>21881.9</v>
      </c>
      <c r="GX467">
        <v>19761.1</v>
      </c>
      <c r="GY467">
        <v>26705.9</v>
      </c>
      <c r="GZ467">
        <v>23977.9</v>
      </c>
      <c r="HA467">
        <v>38392.4</v>
      </c>
      <c r="HB467">
        <v>32186.2</v>
      </c>
      <c r="HC467">
        <v>46632.2</v>
      </c>
      <c r="HD467">
        <v>37938.2</v>
      </c>
      <c r="HE467">
        <v>1.8741</v>
      </c>
      <c r="HF467">
        <v>1.87092</v>
      </c>
      <c r="HG467">
        <v>0.141319</v>
      </c>
      <c r="HH467">
        <v>0</v>
      </c>
      <c r="HI467">
        <v>27.749</v>
      </c>
      <c r="HJ467">
        <v>999.9</v>
      </c>
      <c r="HK467">
        <v>43.3</v>
      </c>
      <c r="HL467">
        <v>31.6</v>
      </c>
      <c r="HM467">
        <v>22.2701</v>
      </c>
      <c r="HN467">
        <v>61.3847</v>
      </c>
      <c r="HO467">
        <v>22.0593</v>
      </c>
      <c r="HP467">
        <v>1</v>
      </c>
      <c r="HQ467">
        <v>0.0930844</v>
      </c>
      <c r="HR467">
        <v>0.374921</v>
      </c>
      <c r="HS467">
        <v>20.2801</v>
      </c>
      <c r="HT467">
        <v>5.20816</v>
      </c>
      <c r="HU467">
        <v>11.9796</v>
      </c>
      <c r="HV467">
        <v>4.96295</v>
      </c>
      <c r="HW467">
        <v>3.2739</v>
      </c>
      <c r="HX467">
        <v>9999</v>
      </c>
      <c r="HY467">
        <v>9999</v>
      </c>
      <c r="HZ467">
        <v>9999</v>
      </c>
      <c r="IA467">
        <v>34.6</v>
      </c>
      <c r="IB467">
        <v>1.86393</v>
      </c>
      <c r="IC467">
        <v>1.86008</v>
      </c>
      <c r="ID467">
        <v>1.85837</v>
      </c>
      <c r="IE467">
        <v>1.85974</v>
      </c>
      <c r="IF467">
        <v>1.85989</v>
      </c>
      <c r="IG467">
        <v>1.85837</v>
      </c>
      <c r="IH467">
        <v>1.85745</v>
      </c>
      <c r="II467">
        <v>1.85241</v>
      </c>
      <c r="IJ467">
        <v>0</v>
      </c>
      <c r="IK467">
        <v>0</v>
      </c>
      <c r="IL467">
        <v>0</v>
      </c>
      <c r="IM467">
        <v>0</v>
      </c>
      <c r="IN467" t="s">
        <v>441</v>
      </c>
      <c r="IO467" t="s">
        <v>442</v>
      </c>
      <c r="IP467" t="s">
        <v>443</v>
      </c>
      <c r="IQ467" t="s">
        <v>443</v>
      </c>
      <c r="IR467" t="s">
        <v>443</v>
      </c>
      <c r="IS467" t="s">
        <v>443</v>
      </c>
      <c r="IT467">
        <v>0</v>
      </c>
      <c r="IU467">
        <v>100</v>
      </c>
      <c r="IV467">
        <v>100</v>
      </c>
      <c r="IW467">
        <v>-0.38</v>
      </c>
      <c r="IX467">
        <v>0.2915</v>
      </c>
      <c r="IY467">
        <v>-0.819046093373875</v>
      </c>
      <c r="IZ467">
        <v>-0.0008311593448893811</v>
      </c>
      <c r="JA467">
        <v>1.768286430498992E-06</v>
      </c>
      <c r="JB467">
        <v>-5.176383660599935E-10</v>
      </c>
      <c r="JC467">
        <v>0.01793090377665582</v>
      </c>
      <c r="JD467">
        <v>0.002652576625932546</v>
      </c>
      <c r="JE467">
        <v>0.0004569377311329863</v>
      </c>
      <c r="JF467">
        <v>1.003524486243527E-07</v>
      </c>
      <c r="JG467">
        <v>2</v>
      </c>
      <c r="JH467">
        <v>1975</v>
      </c>
      <c r="JI467">
        <v>1</v>
      </c>
      <c r="JJ467">
        <v>26</v>
      </c>
      <c r="JK467">
        <v>201607.8</v>
      </c>
      <c r="JL467">
        <v>201608</v>
      </c>
      <c r="JM467">
        <v>2.43042</v>
      </c>
      <c r="JN467">
        <v>2.62085</v>
      </c>
      <c r="JO467">
        <v>1.49658</v>
      </c>
      <c r="JP467">
        <v>2.34497</v>
      </c>
      <c r="JQ467">
        <v>1.54907</v>
      </c>
      <c r="JR467">
        <v>2.44751</v>
      </c>
      <c r="JS467">
        <v>36.0113</v>
      </c>
      <c r="JT467">
        <v>24.1751</v>
      </c>
      <c r="JU467">
        <v>18</v>
      </c>
      <c r="JV467">
        <v>482.553</v>
      </c>
      <c r="JW467">
        <v>495.483</v>
      </c>
      <c r="JX467">
        <v>27.1371</v>
      </c>
      <c r="JY467">
        <v>28.5027</v>
      </c>
      <c r="JZ467">
        <v>30.0001</v>
      </c>
      <c r="KA467">
        <v>28.7616</v>
      </c>
      <c r="KB467">
        <v>28.7701</v>
      </c>
      <c r="KC467">
        <v>48.8103</v>
      </c>
      <c r="KD467">
        <v>16.7705</v>
      </c>
      <c r="KE467">
        <v>74.5851</v>
      </c>
      <c r="KF467">
        <v>27.0875</v>
      </c>
      <c r="KG467">
        <v>1089.32</v>
      </c>
      <c r="KH467">
        <v>18.8003</v>
      </c>
      <c r="KI467">
        <v>101.959</v>
      </c>
      <c r="KJ467">
        <v>91.49039999999999</v>
      </c>
    </row>
    <row r="468" spans="1:296">
      <c r="A468">
        <v>450</v>
      </c>
      <c r="B468">
        <v>1759086079</v>
      </c>
      <c r="C468">
        <v>12995.90000009537</v>
      </c>
      <c r="D468" t="s">
        <v>1347</v>
      </c>
      <c r="E468" t="s">
        <v>1348</v>
      </c>
      <c r="F468">
        <v>5</v>
      </c>
      <c r="G468" t="s">
        <v>1218</v>
      </c>
      <c r="H468">
        <v>1759086071.196429</v>
      </c>
      <c r="I468">
        <f>(J468)/1000</f>
        <v>0</v>
      </c>
      <c r="J468">
        <f>IF(DO468, AM468, AG468)</f>
        <v>0</v>
      </c>
      <c r="K468">
        <f>IF(DO468, AH468, AF468)</f>
        <v>0</v>
      </c>
      <c r="L468">
        <f>DQ468 - IF(AT468&gt;1, K468*DK468*100.0/(AV468), 0)</f>
        <v>0</v>
      </c>
      <c r="M468">
        <f>((S468-I468/2)*L468-K468)/(S468+I468/2)</f>
        <v>0</v>
      </c>
      <c r="N468">
        <f>M468*(DX468+DY468)/1000.0</f>
        <v>0</v>
      </c>
      <c r="O468">
        <f>(DQ468 - IF(AT468&gt;1, K468*DK468*100.0/(AV468), 0))*(DX468+DY468)/1000.0</f>
        <v>0</v>
      </c>
      <c r="P468">
        <f>2.0/((1/R468-1/Q468)+SIGN(R468)*SQRT((1/R468-1/Q468)*(1/R468-1/Q468) + 4*DL468/((DL468+1)*(DL468+1))*(2*1/R468*1/Q468-1/Q468*1/Q468)))</f>
        <v>0</v>
      </c>
      <c r="Q468">
        <f>IF(LEFT(DM468,1)&lt;&gt;"0",IF(LEFT(DM468,1)="1",3.0,DN468),$D$5+$E$5*(EE468*DX468/($K$5*1000))+$F$5*(EE468*DX468/($K$5*1000))*MAX(MIN(DK468,$J$5),$I$5)*MAX(MIN(DK468,$J$5),$I$5)+$G$5*MAX(MIN(DK468,$J$5),$I$5)*(EE468*DX468/($K$5*1000))+$H$5*(EE468*DX468/($K$5*1000))*(EE468*DX468/($K$5*1000)))</f>
        <v>0</v>
      </c>
      <c r="R468">
        <f>I468*(1000-(1000*0.61365*exp(17.502*V468/(240.97+V468))/(DX468+DY468)+DS468)/2)/(1000*0.61365*exp(17.502*V468/(240.97+V468))/(DX468+DY468)-DS468)</f>
        <v>0</v>
      </c>
      <c r="S468">
        <f>1/((DL468+1)/(P468/1.6)+1/(Q468/1.37)) + DL468/((DL468+1)/(P468/1.6) + DL468/(Q468/1.37))</f>
        <v>0</v>
      </c>
      <c r="T468">
        <f>(DG468*DJ468)</f>
        <v>0</v>
      </c>
      <c r="U468">
        <f>(DZ468+(T468+2*0.95*5.67E-8*(((DZ468+$B$9)+273)^4-(DZ468+273)^4)-44100*I468)/(1.84*29.3*Q468+8*0.95*5.67E-8*(DZ468+273)^3))</f>
        <v>0</v>
      </c>
      <c r="V468">
        <f>($C$9*EA468+$D$9*EB468+$E$9*U468)</f>
        <v>0</v>
      </c>
      <c r="W468">
        <f>0.61365*exp(17.502*V468/(240.97+V468))</f>
        <v>0</v>
      </c>
      <c r="X468">
        <f>(Y468/Z468*100)</f>
        <v>0</v>
      </c>
      <c r="Y468">
        <f>DS468*(DX468+DY468)/1000</f>
        <v>0</v>
      </c>
      <c r="Z468">
        <f>0.61365*exp(17.502*DZ468/(240.97+DZ468))</f>
        <v>0</v>
      </c>
      <c r="AA468">
        <f>(W468-DS468*(DX468+DY468)/1000)</f>
        <v>0</v>
      </c>
      <c r="AB468">
        <f>(-I468*44100)</f>
        <v>0</v>
      </c>
      <c r="AC468">
        <f>2*29.3*Q468*0.92*(DZ468-V468)</f>
        <v>0</v>
      </c>
      <c r="AD468">
        <f>2*0.95*5.67E-8*(((DZ468+$B$9)+273)^4-(V468+273)^4)</f>
        <v>0</v>
      </c>
      <c r="AE468">
        <f>T468+AD468+AB468+AC468</f>
        <v>0</v>
      </c>
      <c r="AF468">
        <f>DW468*AT468*(DR468-DQ468*(1000-AT468*DT468)/(1000-AT468*DS468))/(100*DK468)</f>
        <v>0</v>
      </c>
      <c r="AG468">
        <f>1000*DW468*AT468*(DS468-DT468)/(100*DK468*(1000-AT468*DS468))</f>
        <v>0</v>
      </c>
      <c r="AH468">
        <f>(AI468 - AJ468 - DX468*1E3/(8.314*(DZ468+273.15)) * AL468/DW468 * AK468) * DW468/(100*DK468) * (1000 - DT468)/1000</f>
        <v>0</v>
      </c>
      <c r="AI468">
        <v>1095.621133144972</v>
      </c>
      <c r="AJ468">
        <v>1055.179818181818</v>
      </c>
      <c r="AK468">
        <v>3.422168080652176</v>
      </c>
      <c r="AL468">
        <v>65.08277901455868</v>
      </c>
      <c r="AM468">
        <f>(AO468 - AN468 + DX468*1E3/(8.314*(DZ468+273.15)) * AQ468/DW468 * AP468) * DW468/(100*DK468) * 1000/(1000 - AO468)</f>
        <v>0</v>
      </c>
      <c r="AN468">
        <v>18.79376568</v>
      </c>
      <c r="AO468">
        <v>21.97951696969696</v>
      </c>
      <c r="AP468">
        <v>-0.0002046296733576257</v>
      </c>
      <c r="AQ468">
        <v>105.27</v>
      </c>
      <c r="AR468">
        <v>1</v>
      </c>
      <c r="AS468">
        <v>0</v>
      </c>
      <c r="AT468">
        <f>IF(AR468*$H$15&gt;=AV468,1.0,(AV468/(AV468-AR468*$H$15)))</f>
        <v>0</v>
      </c>
      <c r="AU468">
        <f>(AT468-1)*100</f>
        <v>0</v>
      </c>
      <c r="AV468">
        <f>MAX(0,($B$15+$C$15*EE468)/(1+$D$15*EE468)*DX468/(DZ468+273)*$E$15)</f>
        <v>0</v>
      </c>
      <c r="AW468" t="s">
        <v>437</v>
      </c>
      <c r="AX468" t="s">
        <v>437</v>
      </c>
      <c r="AY468">
        <v>0</v>
      </c>
      <c r="AZ468">
        <v>0</v>
      </c>
      <c r="BA468">
        <f>1-AY468/AZ468</f>
        <v>0</v>
      </c>
      <c r="BB468">
        <v>0</v>
      </c>
      <c r="BC468" t="s">
        <v>437</v>
      </c>
      <c r="BD468" t="s">
        <v>437</v>
      </c>
      <c r="BE468">
        <v>0</v>
      </c>
      <c r="BF468">
        <v>0</v>
      </c>
      <c r="BG468">
        <f>1-BE468/BF468</f>
        <v>0</v>
      </c>
      <c r="BH468">
        <v>0.5</v>
      </c>
      <c r="BI468">
        <f>DH468</f>
        <v>0</v>
      </c>
      <c r="BJ468">
        <f>K468</f>
        <v>0</v>
      </c>
      <c r="BK468">
        <f>BG468*BH468*BI468</f>
        <v>0</v>
      </c>
      <c r="BL468">
        <f>(BJ468-BB468)/BI468</f>
        <v>0</v>
      </c>
      <c r="BM468">
        <f>(AZ468-BF468)/BF468</f>
        <v>0</v>
      </c>
      <c r="BN468">
        <f>AY468/(BA468+AY468/BF468)</f>
        <v>0</v>
      </c>
      <c r="BO468" t="s">
        <v>437</v>
      </c>
      <c r="BP468">
        <v>0</v>
      </c>
      <c r="BQ468">
        <f>IF(BP468&lt;&gt;0, BP468, BN468)</f>
        <v>0</v>
      </c>
      <c r="BR468">
        <f>1-BQ468/BF468</f>
        <v>0</v>
      </c>
      <c r="BS468">
        <f>(BF468-BE468)/(BF468-BQ468)</f>
        <v>0</v>
      </c>
      <c r="BT468">
        <f>(AZ468-BF468)/(AZ468-BQ468)</f>
        <v>0</v>
      </c>
      <c r="BU468">
        <f>(BF468-BE468)/(BF468-AY468)</f>
        <v>0</v>
      </c>
      <c r="BV468">
        <f>(AZ468-BF468)/(AZ468-AY468)</f>
        <v>0</v>
      </c>
      <c r="BW468">
        <f>(BS468*BQ468/BE468)</f>
        <v>0</v>
      </c>
      <c r="BX468">
        <f>(1-BW468)</f>
        <v>0</v>
      </c>
      <c r="DG468">
        <f>$B$13*EF468+$C$13*EG468+$F$13*ER468*(1-EU468)</f>
        <v>0</v>
      </c>
      <c r="DH468">
        <f>DG468*DI468</f>
        <v>0</v>
      </c>
      <c r="DI468">
        <f>($B$13*$D$11+$C$13*$D$11+$F$13*((FE468+EW468)/MAX(FE468+EW468+FF468, 0.1)*$I$11+FF468/MAX(FE468+EW468+FF468, 0.1)*$J$11))/($B$13+$C$13+$F$13)</f>
        <v>0</v>
      </c>
      <c r="DJ468">
        <f>($B$13*$K$11+$C$13*$K$11+$F$13*((FE468+EW468)/MAX(FE468+EW468+FF468, 0.1)*$P$11+FF468/MAX(FE468+EW468+FF468, 0.1)*$Q$11))/($B$13+$C$13+$F$13)</f>
        <v>0</v>
      </c>
      <c r="DK468">
        <v>4.16</v>
      </c>
      <c r="DL468">
        <v>0.5</v>
      </c>
      <c r="DM468" t="s">
        <v>438</v>
      </c>
      <c r="DN468">
        <v>2</v>
      </c>
      <c r="DO468" t="b">
        <v>1</v>
      </c>
      <c r="DP468">
        <v>1759086071.196429</v>
      </c>
      <c r="DQ468">
        <v>1007.5405</v>
      </c>
      <c r="DR468">
        <v>1059.285714285714</v>
      </c>
      <c r="DS468">
        <v>21.99146428571429</v>
      </c>
      <c r="DT468">
        <v>18.76543214285714</v>
      </c>
      <c r="DU468">
        <v>1007.930785714286</v>
      </c>
      <c r="DV468">
        <v>21.69976785714286</v>
      </c>
      <c r="DW468">
        <v>499.9918571428572</v>
      </c>
      <c r="DX468">
        <v>90.76628928571428</v>
      </c>
      <c r="DY468">
        <v>0.06593417142857143</v>
      </c>
      <c r="DZ468">
        <v>28.87356428571428</v>
      </c>
      <c r="EA468">
        <v>30.05410357142857</v>
      </c>
      <c r="EB468">
        <v>999.9000000000002</v>
      </c>
      <c r="EC468">
        <v>0</v>
      </c>
      <c r="ED468">
        <v>0</v>
      </c>
      <c r="EE468">
        <v>9992.767857142857</v>
      </c>
      <c r="EF468">
        <v>0</v>
      </c>
      <c r="EG468">
        <v>11.65302857142857</v>
      </c>
      <c r="EH468">
        <v>-51.74587142857143</v>
      </c>
      <c r="EI468">
        <v>1030.196428571429</v>
      </c>
      <c r="EJ468">
        <v>1079.545357142857</v>
      </c>
      <c r="EK468">
        <v>3.226021785714286</v>
      </c>
      <c r="EL468">
        <v>1059.285714285714</v>
      </c>
      <c r="EM468">
        <v>18.76543214285714</v>
      </c>
      <c r="EN468">
        <v>1.996082857142857</v>
      </c>
      <c r="EO468">
        <v>1.703268928571429</v>
      </c>
      <c r="EP468">
        <v>17.4133</v>
      </c>
      <c r="EQ468">
        <v>14.92623571428571</v>
      </c>
      <c r="ER468">
        <v>2000.015357142857</v>
      </c>
      <c r="ES468">
        <v>0.9799976785714283</v>
      </c>
      <c r="ET468">
        <v>0.02000223928571429</v>
      </c>
      <c r="EU468">
        <v>0</v>
      </c>
      <c r="EV468">
        <v>768.04</v>
      </c>
      <c r="EW468">
        <v>5.00078</v>
      </c>
      <c r="EX468">
        <v>14749.11428571429</v>
      </c>
      <c r="EY468">
        <v>16379.74642857142</v>
      </c>
      <c r="EZ468">
        <v>38.77428571428571</v>
      </c>
      <c r="FA468">
        <v>39.52878571428571</v>
      </c>
      <c r="FB468">
        <v>38.89935714285714</v>
      </c>
      <c r="FC468">
        <v>39.26753571428571</v>
      </c>
      <c r="FD468">
        <v>39.97960714285713</v>
      </c>
      <c r="FE468">
        <v>1955.105357142857</v>
      </c>
      <c r="FF468">
        <v>39.9</v>
      </c>
      <c r="FG468">
        <v>0</v>
      </c>
      <c r="FH468">
        <v>1759086071.6</v>
      </c>
      <c r="FI468">
        <v>0</v>
      </c>
      <c r="FJ468">
        <v>768.06168</v>
      </c>
      <c r="FK468">
        <v>3.075769237475296</v>
      </c>
      <c r="FL468">
        <v>56.87692319816978</v>
      </c>
      <c r="FM468">
        <v>14749.744</v>
      </c>
      <c r="FN468">
        <v>15</v>
      </c>
      <c r="FO468">
        <v>0</v>
      </c>
      <c r="FP468" t="s">
        <v>439</v>
      </c>
      <c r="FQ468">
        <v>1746989605.5</v>
      </c>
      <c r="FR468">
        <v>1746989593.5</v>
      </c>
      <c r="FS468">
        <v>0</v>
      </c>
      <c r="FT468">
        <v>-0.274</v>
      </c>
      <c r="FU468">
        <v>-0.002</v>
      </c>
      <c r="FV468">
        <v>2.549</v>
      </c>
      <c r="FW468">
        <v>0.129</v>
      </c>
      <c r="FX468">
        <v>420</v>
      </c>
      <c r="FY468">
        <v>17</v>
      </c>
      <c r="FZ468">
        <v>0.02</v>
      </c>
      <c r="GA468">
        <v>0.04</v>
      </c>
      <c r="GB468">
        <v>-51.75056829268294</v>
      </c>
      <c r="GC468">
        <v>0.3540459930314322</v>
      </c>
      <c r="GD468">
        <v>0.1817566108289099</v>
      </c>
      <c r="GE468">
        <v>1</v>
      </c>
      <c r="GF468">
        <v>767.905294117647</v>
      </c>
      <c r="GG468">
        <v>2.81497326223859</v>
      </c>
      <c r="GH468">
        <v>0.4121421463390109</v>
      </c>
      <c r="GI468">
        <v>0</v>
      </c>
      <c r="GJ468">
        <v>3.246744878048781</v>
      </c>
      <c r="GK468">
        <v>-0.4881514285714292</v>
      </c>
      <c r="GL468">
        <v>0.04990597828805248</v>
      </c>
      <c r="GM468">
        <v>0</v>
      </c>
      <c r="GN468">
        <v>1</v>
      </c>
      <c r="GO468">
        <v>3</v>
      </c>
      <c r="GP468" t="s">
        <v>455</v>
      </c>
      <c r="GQ468">
        <v>3.10215</v>
      </c>
      <c r="GR468">
        <v>2.72383</v>
      </c>
      <c r="GS468">
        <v>0.164704</v>
      </c>
      <c r="GT468">
        <v>0.169809</v>
      </c>
      <c r="GU468">
        <v>0.101691</v>
      </c>
      <c r="GV468">
        <v>0.0922991</v>
      </c>
      <c r="GW468">
        <v>21837.7</v>
      </c>
      <c r="GX468">
        <v>19723.3</v>
      </c>
      <c r="GY468">
        <v>26706</v>
      </c>
      <c r="GZ468">
        <v>23977.9</v>
      </c>
      <c r="HA468">
        <v>38393.4</v>
      </c>
      <c r="HB468">
        <v>32186.5</v>
      </c>
      <c r="HC468">
        <v>46632.3</v>
      </c>
      <c r="HD468">
        <v>37938.4</v>
      </c>
      <c r="HE468">
        <v>1.87433</v>
      </c>
      <c r="HF468">
        <v>1.8709</v>
      </c>
      <c r="HG468">
        <v>0.141069</v>
      </c>
      <c r="HH468">
        <v>0</v>
      </c>
      <c r="HI468">
        <v>27.7466</v>
      </c>
      <c r="HJ468">
        <v>999.9</v>
      </c>
      <c r="HK468">
        <v>43.3</v>
      </c>
      <c r="HL468">
        <v>31.6</v>
      </c>
      <c r="HM468">
        <v>22.2692</v>
      </c>
      <c r="HN468">
        <v>60.7347</v>
      </c>
      <c r="HO468">
        <v>22.0192</v>
      </c>
      <c r="HP468">
        <v>1</v>
      </c>
      <c r="HQ468">
        <v>0.09326470000000001</v>
      </c>
      <c r="HR468">
        <v>0.416688</v>
      </c>
      <c r="HS468">
        <v>20.2805</v>
      </c>
      <c r="HT468">
        <v>5.21145</v>
      </c>
      <c r="HU468">
        <v>11.9793</v>
      </c>
      <c r="HV468">
        <v>4.96355</v>
      </c>
      <c r="HW468">
        <v>3.27453</v>
      </c>
      <c r="HX468">
        <v>9999</v>
      </c>
      <c r="HY468">
        <v>9999</v>
      </c>
      <c r="HZ468">
        <v>9999</v>
      </c>
      <c r="IA468">
        <v>34.6</v>
      </c>
      <c r="IB468">
        <v>1.86389</v>
      </c>
      <c r="IC468">
        <v>1.86005</v>
      </c>
      <c r="ID468">
        <v>1.85838</v>
      </c>
      <c r="IE468">
        <v>1.85975</v>
      </c>
      <c r="IF468">
        <v>1.85989</v>
      </c>
      <c r="IG468">
        <v>1.85837</v>
      </c>
      <c r="IH468">
        <v>1.85743</v>
      </c>
      <c r="II468">
        <v>1.8524</v>
      </c>
      <c r="IJ468">
        <v>0</v>
      </c>
      <c r="IK468">
        <v>0</v>
      </c>
      <c r="IL468">
        <v>0</v>
      </c>
      <c r="IM468">
        <v>0</v>
      </c>
      <c r="IN468" t="s">
        <v>441</v>
      </c>
      <c r="IO468" t="s">
        <v>442</v>
      </c>
      <c r="IP468" t="s">
        <v>443</v>
      </c>
      <c r="IQ468" t="s">
        <v>443</v>
      </c>
      <c r="IR468" t="s">
        <v>443</v>
      </c>
      <c r="IS468" t="s">
        <v>443</v>
      </c>
      <c r="IT468">
        <v>0</v>
      </c>
      <c r="IU468">
        <v>100</v>
      </c>
      <c r="IV468">
        <v>100</v>
      </c>
      <c r="IW468">
        <v>-0.36</v>
      </c>
      <c r="IX468">
        <v>0.2913</v>
      </c>
      <c r="IY468">
        <v>-0.819046093373875</v>
      </c>
      <c r="IZ468">
        <v>-0.0008311593448893811</v>
      </c>
      <c r="JA468">
        <v>1.768286430498992E-06</v>
      </c>
      <c r="JB468">
        <v>-5.176383660599935E-10</v>
      </c>
      <c r="JC468">
        <v>0.01793090377665582</v>
      </c>
      <c r="JD468">
        <v>0.002652576625932546</v>
      </c>
      <c r="JE468">
        <v>0.0004569377311329863</v>
      </c>
      <c r="JF468">
        <v>1.003524486243527E-07</v>
      </c>
      <c r="JG468">
        <v>2</v>
      </c>
      <c r="JH468">
        <v>1975</v>
      </c>
      <c r="JI468">
        <v>1</v>
      </c>
      <c r="JJ468">
        <v>26</v>
      </c>
      <c r="JK468">
        <v>201607.9</v>
      </c>
      <c r="JL468">
        <v>201608.1</v>
      </c>
      <c r="JM468">
        <v>2.45972</v>
      </c>
      <c r="JN468">
        <v>2.6062</v>
      </c>
      <c r="JO468">
        <v>1.49658</v>
      </c>
      <c r="JP468">
        <v>2.34497</v>
      </c>
      <c r="JQ468">
        <v>1.54907</v>
      </c>
      <c r="JR468">
        <v>2.46338</v>
      </c>
      <c r="JS468">
        <v>36.0113</v>
      </c>
      <c r="JT468">
        <v>24.1838</v>
      </c>
      <c r="JU468">
        <v>18</v>
      </c>
      <c r="JV468">
        <v>482.665</v>
      </c>
      <c r="JW468">
        <v>495.45</v>
      </c>
      <c r="JX468">
        <v>27.0799</v>
      </c>
      <c r="JY468">
        <v>28.5021</v>
      </c>
      <c r="JZ468">
        <v>30.0001</v>
      </c>
      <c r="KA468">
        <v>28.7592</v>
      </c>
      <c r="KB468">
        <v>28.7682</v>
      </c>
      <c r="KC468">
        <v>49.3994</v>
      </c>
      <c r="KD468">
        <v>16.7705</v>
      </c>
      <c r="KE468">
        <v>74.5851</v>
      </c>
      <c r="KF468">
        <v>27.0367</v>
      </c>
      <c r="KG468">
        <v>1102.69</v>
      </c>
      <c r="KH468">
        <v>18.8003</v>
      </c>
      <c r="KI468">
        <v>101.96</v>
      </c>
      <c r="KJ468">
        <v>91.4907</v>
      </c>
    </row>
    <row r="469" spans="1:296">
      <c r="A469">
        <v>451</v>
      </c>
      <c r="B469">
        <v>1759086084</v>
      </c>
      <c r="C469">
        <v>13000.90000009537</v>
      </c>
      <c r="D469" t="s">
        <v>1349</v>
      </c>
      <c r="E469" t="s">
        <v>1350</v>
      </c>
      <c r="F469">
        <v>5</v>
      </c>
      <c r="G469" t="s">
        <v>1218</v>
      </c>
      <c r="H469">
        <v>1759086076.5</v>
      </c>
      <c r="I469">
        <f>(J469)/1000</f>
        <v>0</v>
      </c>
      <c r="J469">
        <f>IF(DO469, AM469, AG469)</f>
        <v>0</v>
      </c>
      <c r="K469">
        <f>IF(DO469, AH469, AF469)</f>
        <v>0</v>
      </c>
      <c r="L469">
        <f>DQ469 - IF(AT469&gt;1, K469*DK469*100.0/(AV469), 0)</f>
        <v>0</v>
      </c>
      <c r="M469">
        <f>((S469-I469/2)*L469-K469)/(S469+I469/2)</f>
        <v>0</v>
      </c>
      <c r="N469">
        <f>M469*(DX469+DY469)/1000.0</f>
        <v>0</v>
      </c>
      <c r="O469">
        <f>(DQ469 - IF(AT469&gt;1, K469*DK469*100.0/(AV469), 0))*(DX469+DY469)/1000.0</f>
        <v>0</v>
      </c>
      <c r="P469">
        <f>2.0/((1/R469-1/Q469)+SIGN(R469)*SQRT((1/R469-1/Q469)*(1/R469-1/Q469) + 4*DL469/((DL469+1)*(DL469+1))*(2*1/R469*1/Q469-1/Q469*1/Q469)))</f>
        <v>0</v>
      </c>
      <c r="Q469">
        <f>IF(LEFT(DM469,1)&lt;&gt;"0",IF(LEFT(DM469,1)="1",3.0,DN469),$D$5+$E$5*(EE469*DX469/($K$5*1000))+$F$5*(EE469*DX469/($K$5*1000))*MAX(MIN(DK469,$J$5),$I$5)*MAX(MIN(DK469,$J$5),$I$5)+$G$5*MAX(MIN(DK469,$J$5),$I$5)*(EE469*DX469/($K$5*1000))+$H$5*(EE469*DX469/($K$5*1000))*(EE469*DX469/($K$5*1000)))</f>
        <v>0</v>
      </c>
      <c r="R469">
        <f>I469*(1000-(1000*0.61365*exp(17.502*V469/(240.97+V469))/(DX469+DY469)+DS469)/2)/(1000*0.61365*exp(17.502*V469/(240.97+V469))/(DX469+DY469)-DS469)</f>
        <v>0</v>
      </c>
      <c r="S469">
        <f>1/((DL469+1)/(P469/1.6)+1/(Q469/1.37)) + DL469/((DL469+1)/(P469/1.6) + DL469/(Q469/1.37))</f>
        <v>0</v>
      </c>
      <c r="T469">
        <f>(DG469*DJ469)</f>
        <v>0</v>
      </c>
      <c r="U469">
        <f>(DZ469+(T469+2*0.95*5.67E-8*(((DZ469+$B$9)+273)^4-(DZ469+273)^4)-44100*I469)/(1.84*29.3*Q469+8*0.95*5.67E-8*(DZ469+273)^3))</f>
        <v>0</v>
      </c>
      <c r="V469">
        <f>($C$9*EA469+$D$9*EB469+$E$9*U469)</f>
        <v>0</v>
      </c>
      <c r="W469">
        <f>0.61365*exp(17.502*V469/(240.97+V469))</f>
        <v>0</v>
      </c>
      <c r="X469">
        <f>(Y469/Z469*100)</f>
        <v>0</v>
      </c>
      <c r="Y469">
        <f>DS469*(DX469+DY469)/1000</f>
        <v>0</v>
      </c>
      <c r="Z469">
        <f>0.61365*exp(17.502*DZ469/(240.97+DZ469))</f>
        <v>0</v>
      </c>
      <c r="AA469">
        <f>(W469-DS469*(DX469+DY469)/1000)</f>
        <v>0</v>
      </c>
      <c r="AB469">
        <f>(-I469*44100)</f>
        <v>0</v>
      </c>
      <c r="AC469">
        <f>2*29.3*Q469*0.92*(DZ469-V469)</f>
        <v>0</v>
      </c>
      <c r="AD469">
        <f>2*0.95*5.67E-8*(((DZ469+$B$9)+273)^4-(V469+273)^4)</f>
        <v>0</v>
      </c>
      <c r="AE469">
        <f>T469+AD469+AB469+AC469</f>
        <v>0</v>
      </c>
      <c r="AF469">
        <f>DW469*AT469*(DR469-DQ469*(1000-AT469*DT469)/(1000-AT469*DS469))/(100*DK469)</f>
        <v>0</v>
      </c>
      <c r="AG469">
        <f>1000*DW469*AT469*(DS469-DT469)/(100*DK469*(1000-AT469*DS469))</f>
        <v>0</v>
      </c>
      <c r="AH469">
        <f>(AI469 - AJ469 - DX469*1E3/(8.314*(DZ469+273.15)) * AL469/DW469 * AK469) * DW469/(100*DK469) * (1000 - DT469)/1000</f>
        <v>0</v>
      </c>
      <c r="AI469">
        <v>1112.583852685791</v>
      </c>
      <c r="AJ469">
        <v>1072.010727272727</v>
      </c>
      <c r="AK469">
        <v>3.385124235991775</v>
      </c>
      <c r="AL469">
        <v>65.08277901455868</v>
      </c>
      <c r="AM469">
        <f>(AO469 - AN469 + DX469*1E3/(8.314*(DZ469+273.15)) * AQ469/DW469 * AP469) * DW469/(100*DK469) * 1000/(1000 - AO469)</f>
        <v>0</v>
      </c>
      <c r="AN469">
        <v>18.791442</v>
      </c>
      <c r="AO469">
        <v>21.96006242424242</v>
      </c>
      <c r="AP469">
        <v>-0.0006020346320348664</v>
      </c>
      <c r="AQ469">
        <v>105.27</v>
      </c>
      <c r="AR469">
        <v>1</v>
      </c>
      <c r="AS469">
        <v>0</v>
      </c>
      <c r="AT469">
        <f>IF(AR469*$H$15&gt;=AV469,1.0,(AV469/(AV469-AR469*$H$15)))</f>
        <v>0</v>
      </c>
      <c r="AU469">
        <f>(AT469-1)*100</f>
        <v>0</v>
      </c>
      <c r="AV469">
        <f>MAX(0,($B$15+$C$15*EE469)/(1+$D$15*EE469)*DX469/(DZ469+273)*$E$15)</f>
        <v>0</v>
      </c>
      <c r="AW469" t="s">
        <v>437</v>
      </c>
      <c r="AX469" t="s">
        <v>437</v>
      </c>
      <c r="AY469">
        <v>0</v>
      </c>
      <c r="AZ469">
        <v>0</v>
      </c>
      <c r="BA469">
        <f>1-AY469/AZ469</f>
        <v>0</v>
      </c>
      <c r="BB469">
        <v>0</v>
      </c>
      <c r="BC469" t="s">
        <v>437</v>
      </c>
      <c r="BD469" t="s">
        <v>437</v>
      </c>
      <c r="BE469">
        <v>0</v>
      </c>
      <c r="BF469">
        <v>0</v>
      </c>
      <c r="BG469">
        <f>1-BE469/BF469</f>
        <v>0</v>
      </c>
      <c r="BH469">
        <v>0.5</v>
      </c>
      <c r="BI469">
        <f>DH469</f>
        <v>0</v>
      </c>
      <c r="BJ469">
        <f>K469</f>
        <v>0</v>
      </c>
      <c r="BK469">
        <f>BG469*BH469*BI469</f>
        <v>0</v>
      </c>
      <c r="BL469">
        <f>(BJ469-BB469)/BI469</f>
        <v>0</v>
      </c>
      <c r="BM469">
        <f>(AZ469-BF469)/BF469</f>
        <v>0</v>
      </c>
      <c r="BN469">
        <f>AY469/(BA469+AY469/BF469)</f>
        <v>0</v>
      </c>
      <c r="BO469" t="s">
        <v>437</v>
      </c>
      <c r="BP469">
        <v>0</v>
      </c>
      <c r="BQ469">
        <f>IF(BP469&lt;&gt;0, BP469, BN469)</f>
        <v>0</v>
      </c>
      <c r="BR469">
        <f>1-BQ469/BF469</f>
        <v>0</v>
      </c>
      <c r="BS469">
        <f>(BF469-BE469)/(BF469-BQ469)</f>
        <v>0</v>
      </c>
      <c r="BT469">
        <f>(AZ469-BF469)/(AZ469-BQ469)</f>
        <v>0</v>
      </c>
      <c r="BU469">
        <f>(BF469-BE469)/(BF469-AY469)</f>
        <v>0</v>
      </c>
      <c r="BV469">
        <f>(AZ469-BF469)/(AZ469-AY469)</f>
        <v>0</v>
      </c>
      <c r="BW469">
        <f>(BS469*BQ469/BE469)</f>
        <v>0</v>
      </c>
      <c r="BX469">
        <f>(1-BW469)</f>
        <v>0</v>
      </c>
      <c r="DG469">
        <f>$B$13*EF469+$C$13*EG469+$F$13*ER469*(1-EU469)</f>
        <v>0</v>
      </c>
      <c r="DH469">
        <f>DG469*DI469</f>
        <v>0</v>
      </c>
      <c r="DI469">
        <f>($B$13*$D$11+$C$13*$D$11+$F$13*((FE469+EW469)/MAX(FE469+EW469+FF469, 0.1)*$I$11+FF469/MAX(FE469+EW469+FF469, 0.1)*$J$11))/($B$13+$C$13+$F$13)</f>
        <v>0</v>
      </c>
      <c r="DJ469">
        <f>($B$13*$K$11+$C$13*$K$11+$F$13*((FE469+EW469)/MAX(FE469+EW469+FF469, 0.1)*$P$11+FF469/MAX(FE469+EW469+FF469, 0.1)*$Q$11))/($B$13+$C$13+$F$13)</f>
        <v>0</v>
      </c>
      <c r="DK469">
        <v>4.16</v>
      </c>
      <c r="DL469">
        <v>0.5</v>
      </c>
      <c r="DM469" t="s">
        <v>438</v>
      </c>
      <c r="DN469">
        <v>2</v>
      </c>
      <c r="DO469" t="b">
        <v>1</v>
      </c>
      <c r="DP469">
        <v>1759086076.5</v>
      </c>
      <c r="DQ469">
        <v>1025.230740740741</v>
      </c>
      <c r="DR469">
        <v>1076.955925925926</v>
      </c>
      <c r="DS469">
        <v>21.9787962962963</v>
      </c>
      <c r="DT469">
        <v>18.78868518518518</v>
      </c>
      <c r="DU469">
        <v>1025.600740740741</v>
      </c>
      <c r="DV469">
        <v>21.68738888888889</v>
      </c>
      <c r="DW469">
        <v>499.9892592592592</v>
      </c>
      <c r="DX469">
        <v>90.76613333333334</v>
      </c>
      <c r="DY469">
        <v>0.06590839999999999</v>
      </c>
      <c r="DZ469">
        <v>28.85577777777778</v>
      </c>
      <c r="EA469">
        <v>30.05028148148148</v>
      </c>
      <c r="EB469">
        <v>999.9000000000001</v>
      </c>
      <c r="EC469">
        <v>0</v>
      </c>
      <c r="ED469">
        <v>0</v>
      </c>
      <c r="EE469">
        <v>9989.352222222222</v>
      </c>
      <c r="EF469">
        <v>0</v>
      </c>
      <c r="EG469">
        <v>11.6571</v>
      </c>
      <c r="EH469">
        <v>-51.72690740740741</v>
      </c>
      <c r="EI469">
        <v>1048.27</v>
      </c>
      <c r="EJ469">
        <v>1097.58037037037</v>
      </c>
      <c r="EK469">
        <v>3.190105185185185</v>
      </c>
      <c r="EL469">
        <v>1076.955925925926</v>
      </c>
      <c r="EM469">
        <v>18.78868518518518</v>
      </c>
      <c r="EN469">
        <v>1.99493</v>
      </c>
      <c r="EO469">
        <v>1.705376296296296</v>
      </c>
      <c r="EP469">
        <v>17.40414814814815</v>
      </c>
      <c r="EQ469">
        <v>14.94545555555555</v>
      </c>
      <c r="ER469">
        <v>2000.017777777778</v>
      </c>
      <c r="ES469">
        <v>0.9799976666666664</v>
      </c>
      <c r="ET469">
        <v>0.02000225555555555</v>
      </c>
      <c r="EU469">
        <v>0</v>
      </c>
      <c r="EV469">
        <v>768.253111111111</v>
      </c>
      <c r="EW469">
        <v>5.00078</v>
      </c>
      <c r="EX469">
        <v>14754.22222222222</v>
      </c>
      <c r="EY469">
        <v>16379.76296296296</v>
      </c>
      <c r="EZ469">
        <v>38.78214814814815</v>
      </c>
      <c r="FA469">
        <v>39.52525925925925</v>
      </c>
      <c r="FB469">
        <v>38.90488888888889</v>
      </c>
      <c r="FC469">
        <v>39.27048148148148</v>
      </c>
      <c r="FD469">
        <v>39.98118518518518</v>
      </c>
      <c r="FE469">
        <v>1955.107777777778</v>
      </c>
      <c r="FF469">
        <v>39.9</v>
      </c>
      <c r="FG469">
        <v>0</v>
      </c>
      <c r="FH469">
        <v>1759086076.4</v>
      </c>
      <c r="FI469">
        <v>0</v>
      </c>
      <c r="FJ469">
        <v>768.2631200000001</v>
      </c>
      <c r="FK469">
        <v>3.187461546073296</v>
      </c>
      <c r="FL469">
        <v>59.96153837673699</v>
      </c>
      <c r="FM469">
        <v>14754.364</v>
      </c>
      <c r="FN469">
        <v>15</v>
      </c>
      <c r="FO469">
        <v>0</v>
      </c>
      <c r="FP469" t="s">
        <v>439</v>
      </c>
      <c r="FQ469">
        <v>1746989605.5</v>
      </c>
      <c r="FR469">
        <v>1746989593.5</v>
      </c>
      <c r="FS469">
        <v>0</v>
      </c>
      <c r="FT469">
        <v>-0.274</v>
      </c>
      <c r="FU469">
        <v>-0.002</v>
      </c>
      <c r="FV469">
        <v>2.549</v>
      </c>
      <c r="FW469">
        <v>0.129</v>
      </c>
      <c r="FX469">
        <v>420</v>
      </c>
      <c r="FY469">
        <v>17</v>
      </c>
      <c r="FZ469">
        <v>0.02</v>
      </c>
      <c r="GA469">
        <v>0.04</v>
      </c>
      <c r="GB469">
        <v>-51.73639024390243</v>
      </c>
      <c r="GC469">
        <v>0.6455979094075099</v>
      </c>
      <c r="GD469">
        <v>0.1923106364204233</v>
      </c>
      <c r="GE469">
        <v>0</v>
      </c>
      <c r="GF469">
        <v>768.1180882352942</v>
      </c>
      <c r="GG469">
        <v>2.680565315366803</v>
      </c>
      <c r="GH469">
        <v>0.3767777756377532</v>
      </c>
      <c r="GI469">
        <v>0</v>
      </c>
      <c r="GJ469">
        <v>3.215596829268293</v>
      </c>
      <c r="GK469">
        <v>-0.3920226480836189</v>
      </c>
      <c r="GL469">
        <v>0.04234861620908655</v>
      </c>
      <c r="GM469">
        <v>0</v>
      </c>
      <c r="GN469">
        <v>0</v>
      </c>
      <c r="GO469">
        <v>3</v>
      </c>
      <c r="GP469" t="s">
        <v>458</v>
      </c>
      <c r="GQ469">
        <v>3.10189</v>
      </c>
      <c r="GR469">
        <v>2.724</v>
      </c>
      <c r="GS469">
        <v>0.166365</v>
      </c>
      <c r="GT469">
        <v>0.171451</v>
      </c>
      <c r="GU469">
        <v>0.101624</v>
      </c>
      <c r="GV469">
        <v>0.09229179999999999</v>
      </c>
      <c r="GW469">
        <v>21794.1</v>
      </c>
      <c r="GX469">
        <v>19684.4</v>
      </c>
      <c r="GY469">
        <v>26705.9</v>
      </c>
      <c r="GZ469">
        <v>23978</v>
      </c>
      <c r="HA469">
        <v>38396.6</v>
      </c>
      <c r="HB469">
        <v>32186.9</v>
      </c>
      <c r="HC469">
        <v>46632.4</v>
      </c>
      <c r="HD469">
        <v>37938.4</v>
      </c>
      <c r="HE469">
        <v>1.8739</v>
      </c>
      <c r="HF469">
        <v>1.87157</v>
      </c>
      <c r="HG469">
        <v>0.140082</v>
      </c>
      <c r="HH469">
        <v>0</v>
      </c>
      <c r="HI469">
        <v>27.7443</v>
      </c>
      <c r="HJ469">
        <v>999.9</v>
      </c>
      <c r="HK469">
        <v>43.3</v>
      </c>
      <c r="HL469">
        <v>31.6</v>
      </c>
      <c r="HM469">
        <v>22.2687</v>
      </c>
      <c r="HN469">
        <v>60.8947</v>
      </c>
      <c r="HO469">
        <v>21.863</v>
      </c>
      <c r="HP469">
        <v>1</v>
      </c>
      <c r="HQ469">
        <v>0.092904</v>
      </c>
      <c r="HR469">
        <v>0.416544</v>
      </c>
      <c r="HS469">
        <v>20.2804</v>
      </c>
      <c r="HT469">
        <v>5.21115</v>
      </c>
      <c r="HU469">
        <v>11.9791</v>
      </c>
      <c r="HV469">
        <v>4.9637</v>
      </c>
      <c r="HW469">
        <v>3.2744</v>
      </c>
      <c r="HX469">
        <v>9999</v>
      </c>
      <c r="HY469">
        <v>9999</v>
      </c>
      <c r="HZ469">
        <v>9999</v>
      </c>
      <c r="IA469">
        <v>34.6</v>
      </c>
      <c r="IB469">
        <v>1.86395</v>
      </c>
      <c r="IC469">
        <v>1.86008</v>
      </c>
      <c r="ID469">
        <v>1.85839</v>
      </c>
      <c r="IE469">
        <v>1.85974</v>
      </c>
      <c r="IF469">
        <v>1.85989</v>
      </c>
      <c r="IG469">
        <v>1.85837</v>
      </c>
      <c r="IH469">
        <v>1.85745</v>
      </c>
      <c r="II469">
        <v>1.85242</v>
      </c>
      <c r="IJ469">
        <v>0</v>
      </c>
      <c r="IK469">
        <v>0</v>
      </c>
      <c r="IL469">
        <v>0</v>
      </c>
      <c r="IM469">
        <v>0</v>
      </c>
      <c r="IN469" t="s">
        <v>441</v>
      </c>
      <c r="IO469" t="s">
        <v>442</v>
      </c>
      <c r="IP469" t="s">
        <v>443</v>
      </c>
      <c r="IQ469" t="s">
        <v>443</v>
      </c>
      <c r="IR469" t="s">
        <v>443</v>
      </c>
      <c r="IS469" t="s">
        <v>443</v>
      </c>
      <c r="IT469">
        <v>0</v>
      </c>
      <c r="IU469">
        <v>100</v>
      </c>
      <c r="IV469">
        <v>100</v>
      </c>
      <c r="IW469">
        <v>-0.34</v>
      </c>
      <c r="IX469">
        <v>0.2909</v>
      </c>
      <c r="IY469">
        <v>-0.819046093373875</v>
      </c>
      <c r="IZ469">
        <v>-0.0008311593448893811</v>
      </c>
      <c r="JA469">
        <v>1.768286430498992E-06</v>
      </c>
      <c r="JB469">
        <v>-5.176383660599935E-10</v>
      </c>
      <c r="JC469">
        <v>0.01793090377665582</v>
      </c>
      <c r="JD469">
        <v>0.002652576625932546</v>
      </c>
      <c r="JE469">
        <v>0.0004569377311329863</v>
      </c>
      <c r="JF469">
        <v>1.003524486243527E-07</v>
      </c>
      <c r="JG469">
        <v>2</v>
      </c>
      <c r="JH469">
        <v>1975</v>
      </c>
      <c r="JI469">
        <v>1</v>
      </c>
      <c r="JJ469">
        <v>26</v>
      </c>
      <c r="JK469">
        <v>201608</v>
      </c>
      <c r="JL469">
        <v>201608.2</v>
      </c>
      <c r="JM469">
        <v>2.49268</v>
      </c>
      <c r="JN469">
        <v>2.61963</v>
      </c>
      <c r="JO469">
        <v>1.49658</v>
      </c>
      <c r="JP469">
        <v>2.34497</v>
      </c>
      <c r="JQ469">
        <v>1.54907</v>
      </c>
      <c r="JR469">
        <v>2.36206</v>
      </c>
      <c r="JS469">
        <v>35.9879</v>
      </c>
      <c r="JT469">
        <v>24.1751</v>
      </c>
      <c r="JU469">
        <v>18</v>
      </c>
      <c r="JV469">
        <v>482.409</v>
      </c>
      <c r="JW469">
        <v>495.877</v>
      </c>
      <c r="JX469">
        <v>27.0275</v>
      </c>
      <c r="JY469">
        <v>28.5021</v>
      </c>
      <c r="JZ469">
        <v>30.0001</v>
      </c>
      <c r="KA469">
        <v>28.758</v>
      </c>
      <c r="KB469">
        <v>28.7658</v>
      </c>
      <c r="KC469">
        <v>50.061</v>
      </c>
      <c r="KD469">
        <v>16.7705</v>
      </c>
      <c r="KE469">
        <v>74.5851</v>
      </c>
      <c r="KF469">
        <v>26.9919</v>
      </c>
      <c r="KG469">
        <v>1122.73</v>
      </c>
      <c r="KH469">
        <v>18.8003</v>
      </c>
      <c r="KI469">
        <v>101.96</v>
      </c>
      <c r="KJ469">
        <v>91.4907</v>
      </c>
    </row>
    <row r="470" spans="1:296">
      <c r="A470">
        <v>452</v>
      </c>
      <c r="B470">
        <v>1759086089</v>
      </c>
      <c r="C470">
        <v>13005.90000009537</v>
      </c>
      <c r="D470" t="s">
        <v>1351</v>
      </c>
      <c r="E470" t="s">
        <v>1352</v>
      </c>
      <c r="F470">
        <v>5</v>
      </c>
      <c r="G470" t="s">
        <v>1218</v>
      </c>
      <c r="H470">
        <v>1759086081.214286</v>
      </c>
      <c r="I470">
        <f>(J470)/1000</f>
        <v>0</v>
      </c>
      <c r="J470">
        <f>IF(DO470, AM470, AG470)</f>
        <v>0</v>
      </c>
      <c r="K470">
        <f>IF(DO470, AH470, AF470)</f>
        <v>0</v>
      </c>
      <c r="L470">
        <f>DQ470 - IF(AT470&gt;1, K470*DK470*100.0/(AV470), 0)</f>
        <v>0</v>
      </c>
      <c r="M470">
        <f>((S470-I470/2)*L470-K470)/(S470+I470/2)</f>
        <v>0</v>
      </c>
      <c r="N470">
        <f>M470*(DX470+DY470)/1000.0</f>
        <v>0</v>
      </c>
      <c r="O470">
        <f>(DQ470 - IF(AT470&gt;1, K470*DK470*100.0/(AV470), 0))*(DX470+DY470)/1000.0</f>
        <v>0</v>
      </c>
      <c r="P470">
        <f>2.0/((1/R470-1/Q470)+SIGN(R470)*SQRT((1/R470-1/Q470)*(1/R470-1/Q470) + 4*DL470/((DL470+1)*(DL470+1))*(2*1/R470*1/Q470-1/Q470*1/Q470)))</f>
        <v>0</v>
      </c>
      <c r="Q470">
        <f>IF(LEFT(DM470,1)&lt;&gt;"0",IF(LEFT(DM470,1)="1",3.0,DN470),$D$5+$E$5*(EE470*DX470/($K$5*1000))+$F$5*(EE470*DX470/($K$5*1000))*MAX(MIN(DK470,$J$5),$I$5)*MAX(MIN(DK470,$J$5),$I$5)+$G$5*MAX(MIN(DK470,$J$5),$I$5)*(EE470*DX470/($K$5*1000))+$H$5*(EE470*DX470/($K$5*1000))*(EE470*DX470/($K$5*1000)))</f>
        <v>0</v>
      </c>
      <c r="R470">
        <f>I470*(1000-(1000*0.61365*exp(17.502*V470/(240.97+V470))/(DX470+DY470)+DS470)/2)/(1000*0.61365*exp(17.502*V470/(240.97+V470))/(DX470+DY470)-DS470)</f>
        <v>0</v>
      </c>
      <c r="S470">
        <f>1/((DL470+1)/(P470/1.6)+1/(Q470/1.37)) + DL470/((DL470+1)/(P470/1.6) + DL470/(Q470/1.37))</f>
        <v>0</v>
      </c>
      <c r="T470">
        <f>(DG470*DJ470)</f>
        <v>0</v>
      </c>
      <c r="U470">
        <f>(DZ470+(T470+2*0.95*5.67E-8*(((DZ470+$B$9)+273)^4-(DZ470+273)^4)-44100*I470)/(1.84*29.3*Q470+8*0.95*5.67E-8*(DZ470+273)^3))</f>
        <v>0</v>
      </c>
      <c r="V470">
        <f>($C$9*EA470+$D$9*EB470+$E$9*U470)</f>
        <v>0</v>
      </c>
      <c r="W470">
        <f>0.61365*exp(17.502*V470/(240.97+V470))</f>
        <v>0</v>
      </c>
      <c r="X470">
        <f>(Y470/Z470*100)</f>
        <v>0</v>
      </c>
      <c r="Y470">
        <f>DS470*(DX470+DY470)/1000</f>
        <v>0</v>
      </c>
      <c r="Z470">
        <f>0.61365*exp(17.502*DZ470/(240.97+DZ470))</f>
        <v>0</v>
      </c>
      <c r="AA470">
        <f>(W470-DS470*(DX470+DY470)/1000)</f>
        <v>0</v>
      </c>
      <c r="AB470">
        <f>(-I470*44100)</f>
        <v>0</v>
      </c>
      <c r="AC470">
        <f>2*29.3*Q470*0.92*(DZ470-V470)</f>
        <v>0</v>
      </c>
      <c r="AD470">
        <f>2*0.95*5.67E-8*(((DZ470+$B$9)+273)^4-(V470+273)^4)</f>
        <v>0</v>
      </c>
      <c r="AE470">
        <f>T470+AD470+AB470+AC470</f>
        <v>0</v>
      </c>
      <c r="AF470">
        <f>DW470*AT470*(DR470-DQ470*(1000-AT470*DT470)/(1000-AT470*DS470))/(100*DK470)</f>
        <v>0</v>
      </c>
      <c r="AG470">
        <f>1000*DW470*AT470*(DS470-DT470)/(100*DK470*(1000-AT470*DS470))</f>
        <v>0</v>
      </c>
      <c r="AH470">
        <f>(AI470 - AJ470 - DX470*1E3/(8.314*(DZ470+273.15)) * AL470/DW470 * AK470) * DW470/(100*DK470) * (1000 - DT470)/1000</f>
        <v>0</v>
      </c>
      <c r="AI470">
        <v>1129.482779841957</v>
      </c>
      <c r="AJ470">
        <v>1088.939333333333</v>
      </c>
      <c r="AK470">
        <v>3.381699899652574</v>
      </c>
      <c r="AL470">
        <v>65.08277901455868</v>
      </c>
      <c r="AM470">
        <f>(AO470 - AN470 + DX470*1E3/(8.314*(DZ470+273.15)) * AQ470/DW470 * AP470) * DW470/(100*DK470) * 1000/(1000 - AO470)</f>
        <v>0</v>
      </c>
      <c r="AN470">
        <v>18.79013034666666</v>
      </c>
      <c r="AO470">
        <v>21.93510606060606</v>
      </c>
      <c r="AP470">
        <v>-0.005445168831172812</v>
      </c>
      <c r="AQ470">
        <v>105.27</v>
      </c>
      <c r="AR470">
        <v>1</v>
      </c>
      <c r="AS470">
        <v>0</v>
      </c>
      <c r="AT470">
        <f>IF(AR470*$H$15&gt;=AV470,1.0,(AV470/(AV470-AR470*$H$15)))</f>
        <v>0</v>
      </c>
      <c r="AU470">
        <f>(AT470-1)*100</f>
        <v>0</v>
      </c>
      <c r="AV470">
        <f>MAX(0,($B$15+$C$15*EE470)/(1+$D$15*EE470)*DX470/(DZ470+273)*$E$15)</f>
        <v>0</v>
      </c>
      <c r="AW470" t="s">
        <v>437</v>
      </c>
      <c r="AX470" t="s">
        <v>437</v>
      </c>
      <c r="AY470">
        <v>0</v>
      </c>
      <c r="AZ470">
        <v>0</v>
      </c>
      <c r="BA470">
        <f>1-AY470/AZ470</f>
        <v>0</v>
      </c>
      <c r="BB470">
        <v>0</v>
      </c>
      <c r="BC470" t="s">
        <v>437</v>
      </c>
      <c r="BD470" t="s">
        <v>437</v>
      </c>
      <c r="BE470">
        <v>0</v>
      </c>
      <c r="BF470">
        <v>0</v>
      </c>
      <c r="BG470">
        <f>1-BE470/BF470</f>
        <v>0</v>
      </c>
      <c r="BH470">
        <v>0.5</v>
      </c>
      <c r="BI470">
        <f>DH470</f>
        <v>0</v>
      </c>
      <c r="BJ470">
        <f>K470</f>
        <v>0</v>
      </c>
      <c r="BK470">
        <f>BG470*BH470*BI470</f>
        <v>0</v>
      </c>
      <c r="BL470">
        <f>(BJ470-BB470)/BI470</f>
        <v>0</v>
      </c>
      <c r="BM470">
        <f>(AZ470-BF470)/BF470</f>
        <v>0</v>
      </c>
      <c r="BN470">
        <f>AY470/(BA470+AY470/BF470)</f>
        <v>0</v>
      </c>
      <c r="BO470" t="s">
        <v>437</v>
      </c>
      <c r="BP470">
        <v>0</v>
      </c>
      <c r="BQ470">
        <f>IF(BP470&lt;&gt;0, BP470, BN470)</f>
        <v>0</v>
      </c>
      <c r="BR470">
        <f>1-BQ470/BF470</f>
        <v>0</v>
      </c>
      <c r="BS470">
        <f>(BF470-BE470)/(BF470-BQ470)</f>
        <v>0</v>
      </c>
      <c r="BT470">
        <f>(AZ470-BF470)/(AZ470-BQ470)</f>
        <v>0</v>
      </c>
      <c r="BU470">
        <f>(BF470-BE470)/(BF470-AY470)</f>
        <v>0</v>
      </c>
      <c r="BV470">
        <f>(AZ470-BF470)/(AZ470-AY470)</f>
        <v>0</v>
      </c>
      <c r="BW470">
        <f>(BS470*BQ470/BE470)</f>
        <v>0</v>
      </c>
      <c r="BX470">
        <f>(1-BW470)</f>
        <v>0</v>
      </c>
      <c r="DG470">
        <f>$B$13*EF470+$C$13*EG470+$F$13*ER470*(1-EU470)</f>
        <v>0</v>
      </c>
      <c r="DH470">
        <f>DG470*DI470</f>
        <v>0</v>
      </c>
      <c r="DI470">
        <f>($B$13*$D$11+$C$13*$D$11+$F$13*((FE470+EW470)/MAX(FE470+EW470+FF470, 0.1)*$I$11+FF470/MAX(FE470+EW470+FF470, 0.1)*$J$11))/($B$13+$C$13+$F$13)</f>
        <v>0</v>
      </c>
      <c r="DJ470">
        <f>($B$13*$K$11+$C$13*$K$11+$F$13*((FE470+EW470)/MAX(FE470+EW470+FF470, 0.1)*$P$11+FF470/MAX(FE470+EW470+FF470, 0.1)*$Q$11))/($B$13+$C$13+$F$13)</f>
        <v>0</v>
      </c>
      <c r="DK470">
        <v>4.16</v>
      </c>
      <c r="DL470">
        <v>0.5</v>
      </c>
      <c r="DM470" t="s">
        <v>438</v>
      </c>
      <c r="DN470">
        <v>2</v>
      </c>
      <c r="DO470" t="b">
        <v>1</v>
      </c>
      <c r="DP470">
        <v>1759086081.214286</v>
      </c>
      <c r="DQ470">
        <v>1040.908571428572</v>
      </c>
      <c r="DR470">
        <v>1092.602142857143</v>
      </c>
      <c r="DS470">
        <v>21.96638571428571</v>
      </c>
      <c r="DT470">
        <v>18.7919</v>
      </c>
      <c r="DU470">
        <v>1041.26</v>
      </c>
      <c r="DV470">
        <v>21.67524642857143</v>
      </c>
      <c r="DW470">
        <v>500.0188214285715</v>
      </c>
      <c r="DX470">
        <v>90.76640357142858</v>
      </c>
      <c r="DY470">
        <v>0.06594294999999999</v>
      </c>
      <c r="DZ470">
        <v>28.83867857142857</v>
      </c>
      <c r="EA470">
        <v>30.04018928571429</v>
      </c>
      <c r="EB470">
        <v>999.9000000000002</v>
      </c>
      <c r="EC470">
        <v>0</v>
      </c>
      <c r="ED470">
        <v>0</v>
      </c>
      <c r="EE470">
        <v>9991.296071428573</v>
      </c>
      <c r="EF470">
        <v>0</v>
      </c>
      <c r="EG470">
        <v>11.6571</v>
      </c>
      <c r="EH470">
        <v>-51.69505357142857</v>
      </c>
      <c r="EI470">
        <v>1064.286071428571</v>
      </c>
      <c r="EJ470">
        <v>1113.528214285714</v>
      </c>
      <c r="EK470">
        <v>3.174484642857143</v>
      </c>
      <c r="EL470">
        <v>1092.602142857143</v>
      </c>
      <c r="EM470">
        <v>18.7919</v>
      </c>
      <c r="EN470">
        <v>1.993808214285714</v>
      </c>
      <c r="EO470">
        <v>1.705672857142857</v>
      </c>
      <c r="EP470">
        <v>17.39525</v>
      </c>
      <c r="EQ470">
        <v>14.94815357142857</v>
      </c>
      <c r="ER470">
        <v>2000.028571428572</v>
      </c>
      <c r="ES470">
        <v>0.9799977857142854</v>
      </c>
      <c r="ET470">
        <v>0.020002125</v>
      </c>
      <c r="EU470">
        <v>0</v>
      </c>
      <c r="EV470">
        <v>768.471142857143</v>
      </c>
      <c r="EW470">
        <v>5.00078</v>
      </c>
      <c r="EX470">
        <v>14759.025</v>
      </c>
      <c r="EY470">
        <v>16379.84642857143</v>
      </c>
      <c r="EZ470">
        <v>38.78546428571428</v>
      </c>
      <c r="FA470">
        <v>39.52657142857142</v>
      </c>
      <c r="FB470">
        <v>38.87253571428572</v>
      </c>
      <c r="FC470">
        <v>39.26078571428572</v>
      </c>
      <c r="FD470">
        <v>39.95060714285713</v>
      </c>
      <c r="FE470">
        <v>1955.118571428571</v>
      </c>
      <c r="FF470">
        <v>39.9</v>
      </c>
      <c r="FG470">
        <v>0</v>
      </c>
      <c r="FH470">
        <v>1759086081.2</v>
      </c>
      <c r="FI470">
        <v>0</v>
      </c>
      <c r="FJ470">
        <v>768.5160800000001</v>
      </c>
      <c r="FK470">
        <v>3.231769236355703</v>
      </c>
      <c r="FL470">
        <v>61.84615385225888</v>
      </c>
      <c r="FM470">
        <v>14759.28</v>
      </c>
      <c r="FN470">
        <v>15</v>
      </c>
      <c r="FO470">
        <v>0</v>
      </c>
      <c r="FP470" t="s">
        <v>439</v>
      </c>
      <c r="FQ470">
        <v>1746989605.5</v>
      </c>
      <c r="FR470">
        <v>1746989593.5</v>
      </c>
      <c r="FS470">
        <v>0</v>
      </c>
      <c r="FT470">
        <v>-0.274</v>
      </c>
      <c r="FU470">
        <v>-0.002</v>
      </c>
      <c r="FV470">
        <v>2.549</v>
      </c>
      <c r="FW470">
        <v>0.129</v>
      </c>
      <c r="FX470">
        <v>420</v>
      </c>
      <c r="FY470">
        <v>17</v>
      </c>
      <c r="FZ470">
        <v>0.02</v>
      </c>
      <c r="GA470">
        <v>0.04</v>
      </c>
      <c r="GB470">
        <v>-51.729285</v>
      </c>
      <c r="GC470">
        <v>0.3883249530956112</v>
      </c>
      <c r="GD470">
        <v>0.2111048111128683</v>
      </c>
      <c r="GE470">
        <v>1</v>
      </c>
      <c r="GF470">
        <v>768.3517352941178</v>
      </c>
      <c r="GG470">
        <v>2.924293360685436</v>
      </c>
      <c r="GH470">
        <v>0.3798361340819532</v>
      </c>
      <c r="GI470">
        <v>0</v>
      </c>
      <c r="GJ470">
        <v>3.185654</v>
      </c>
      <c r="GK470">
        <v>-0.2200586116322763</v>
      </c>
      <c r="GL470">
        <v>0.02312392233164608</v>
      </c>
      <c r="GM470">
        <v>0</v>
      </c>
      <c r="GN470">
        <v>1</v>
      </c>
      <c r="GO470">
        <v>3</v>
      </c>
      <c r="GP470" t="s">
        <v>455</v>
      </c>
      <c r="GQ470">
        <v>3.10174</v>
      </c>
      <c r="GR470">
        <v>2.72424</v>
      </c>
      <c r="GS470">
        <v>0.168022</v>
      </c>
      <c r="GT470">
        <v>0.1731</v>
      </c>
      <c r="GU470">
        <v>0.101544</v>
      </c>
      <c r="GV470">
        <v>0.092282</v>
      </c>
      <c r="GW470">
        <v>21750.8</v>
      </c>
      <c r="GX470">
        <v>19645.2</v>
      </c>
      <c r="GY470">
        <v>26705.8</v>
      </c>
      <c r="GZ470">
        <v>23977.9</v>
      </c>
      <c r="HA470">
        <v>38400</v>
      </c>
      <c r="HB470">
        <v>32187.3</v>
      </c>
      <c r="HC470">
        <v>46632.2</v>
      </c>
      <c r="HD470">
        <v>37938.3</v>
      </c>
      <c r="HE470">
        <v>1.87375</v>
      </c>
      <c r="HF470">
        <v>1.8717</v>
      </c>
      <c r="HG470">
        <v>0.140101</v>
      </c>
      <c r="HH470">
        <v>0</v>
      </c>
      <c r="HI470">
        <v>27.7408</v>
      </c>
      <c r="HJ470">
        <v>999.9</v>
      </c>
      <c r="HK470">
        <v>43.3</v>
      </c>
      <c r="HL470">
        <v>31.6</v>
      </c>
      <c r="HM470">
        <v>22.2692</v>
      </c>
      <c r="HN470">
        <v>61.1747</v>
      </c>
      <c r="HO470">
        <v>21.9992</v>
      </c>
      <c r="HP470">
        <v>1</v>
      </c>
      <c r="HQ470">
        <v>0.0931148</v>
      </c>
      <c r="HR470">
        <v>0.428148</v>
      </c>
      <c r="HS470">
        <v>20.2805</v>
      </c>
      <c r="HT470">
        <v>5.2101</v>
      </c>
      <c r="HU470">
        <v>11.9796</v>
      </c>
      <c r="HV470">
        <v>4.96335</v>
      </c>
      <c r="HW470">
        <v>3.27435</v>
      </c>
      <c r="HX470">
        <v>9999</v>
      </c>
      <c r="HY470">
        <v>9999</v>
      </c>
      <c r="HZ470">
        <v>9999</v>
      </c>
      <c r="IA470">
        <v>34.6</v>
      </c>
      <c r="IB470">
        <v>1.86393</v>
      </c>
      <c r="IC470">
        <v>1.86006</v>
      </c>
      <c r="ID470">
        <v>1.85838</v>
      </c>
      <c r="IE470">
        <v>1.85974</v>
      </c>
      <c r="IF470">
        <v>1.85989</v>
      </c>
      <c r="IG470">
        <v>1.85837</v>
      </c>
      <c r="IH470">
        <v>1.85745</v>
      </c>
      <c r="II470">
        <v>1.85242</v>
      </c>
      <c r="IJ470">
        <v>0</v>
      </c>
      <c r="IK470">
        <v>0</v>
      </c>
      <c r="IL470">
        <v>0</v>
      </c>
      <c r="IM470">
        <v>0</v>
      </c>
      <c r="IN470" t="s">
        <v>441</v>
      </c>
      <c r="IO470" t="s">
        <v>442</v>
      </c>
      <c r="IP470" t="s">
        <v>443</v>
      </c>
      <c r="IQ470" t="s">
        <v>443</v>
      </c>
      <c r="IR470" t="s">
        <v>443</v>
      </c>
      <c r="IS470" t="s">
        <v>443</v>
      </c>
      <c r="IT470">
        <v>0</v>
      </c>
      <c r="IU470">
        <v>100</v>
      </c>
      <c r="IV470">
        <v>100</v>
      </c>
      <c r="IW470">
        <v>-0.33</v>
      </c>
      <c r="IX470">
        <v>0.2903</v>
      </c>
      <c r="IY470">
        <v>-0.819046093373875</v>
      </c>
      <c r="IZ470">
        <v>-0.0008311593448893811</v>
      </c>
      <c r="JA470">
        <v>1.768286430498992E-06</v>
      </c>
      <c r="JB470">
        <v>-5.176383660599935E-10</v>
      </c>
      <c r="JC470">
        <v>0.01793090377665582</v>
      </c>
      <c r="JD470">
        <v>0.002652576625932546</v>
      </c>
      <c r="JE470">
        <v>0.0004569377311329863</v>
      </c>
      <c r="JF470">
        <v>1.003524486243527E-07</v>
      </c>
      <c r="JG470">
        <v>2</v>
      </c>
      <c r="JH470">
        <v>1975</v>
      </c>
      <c r="JI470">
        <v>1</v>
      </c>
      <c r="JJ470">
        <v>26</v>
      </c>
      <c r="JK470">
        <v>201608.1</v>
      </c>
      <c r="JL470">
        <v>201608.3</v>
      </c>
      <c r="JM470">
        <v>2.51953</v>
      </c>
      <c r="JN470">
        <v>2.62573</v>
      </c>
      <c r="JO470">
        <v>1.49658</v>
      </c>
      <c r="JP470">
        <v>2.34497</v>
      </c>
      <c r="JQ470">
        <v>1.54907</v>
      </c>
      <c r="JR470">
        <v>2.40234</v>
      </c>
      <c r="JS470">
        <v>35.9879</v>
      </c>
      <c r="JT470">
        <v>24.1751</v>
      </c>
      <c r="JU470">
        <v>18</v>
      </c>
      <c r="JV470">
        <v>482.312</v>
      </c>
      <c r="JW470">
        <v>495.949</v>
      </c>
      <c r="JX470">
        <v>26.9834</v>
      </c>
      <c r="JY470">
        <v>28.4997</v>
      </c>
      <c r="JZ470">
        <v>30</v>
      </c>
      <c r="KA470">
        <v>28.7567</v>
      </c>
      <c r="KB470">
        <v>28.7646</v>
      </c>
      <c r="KC470">
        <v>50.5907</v>
      </c>
      <c r="KD470">
        <v>16.7705</v>
      </c>
      <c r="KE470">
        <v>74.5851</v>
      </c>
      <c r="KF470">
        <v>26.9648</v>
      </c>
      <c r="KG470">
        <v>1136.09</v>
      </c>
      <c r="KH470">
        <v>18.8212</v>
      </c>
      <c r="KI470">
        <v>101.959</v>
      </c>
      <c r="KJ470">
        <v>91.4905</v>
      </c>
    </row>
    <row r="471" spans="1:296">
      <c r="A471">
        <v>453</v>
      </c>
      <c r="B471">
        <v>1759086094</v>
      </c>
      <c r="C471">
        <v>13010.90000009537</v>
      </c>
      <c r="D471" t="s">
        <v>1353</v>
      </c>
      <c r="E471" t="s">
        <v>1354</v>
      </c>
      <c r="F471">
        <v>5</v>
      </c>
      <c r="G471" t="s">
        <v>1218</v>
      </c>
      <c r="H471">
        <v>1759086086.5</v>
      </c>
      <c r="I471">
        <f>(J471)/1000</f>
        <v>0</v>
      </c>
      <c r="J471">
        <f>IF(DO471, AM471, AG471)</f>
        <v>0</v>
      </c>
      <c r="K471">
        <f>IF(DO471, AH471, AF471)</f>
        <v>0</v>
      </c>
      <c r="L471">
        <f>DQ471 - IF(AT471&gt;1, K471*DK471*100.0/(AV471), 0)</f>
        <v>0</v>
      </c>
      <c r="M471">
        <f>((S471-I471/2)*L471-K471)/(S471+I471/2)</f>
        <v>0</v>
      </c>
      <c r="N471">
        <f>M471*(DX471+DY471)/1000.0</f>
        <v>0</v>
      </c>
      <c r="O471">
        <f>(DQ471 - IF(AT471&gt;1, K471*DK471*100.0/(AV471), 0))*(DX471+DY471)/1000.0</f>
        <v>0</v>
      </c>
      <c r="P471">
        <f>2.0/((1/R471-1/Q471)+SIGN(R471)*SQRT((1/R471-1/Q471)*(1/R471-1/Q471) + 4*DL471/((DL471+1)*(DL471+1))*(2*1/R471*1/Q471-1/Q471*1/Q471)))</f>
        <v>0</v>
      </c>
      <c r="Q471">
        <f>IF(LEFT(DM471,1)&lt;&gt;"0",IF(LEFT(DM471,1)="1",3.0,DN471),$D$5+$E$5*(EE471*DX471/($K$5*1000))+$F$5*(EE471*DX471/($K$5*1000))*MAX(MIN(DK471,$J$5),$I$5)*MAX(MIN(DK471,$J$5),$I$5)+$G$5*MAX(MIN(DK471,$J$5),$I$5)*(EE471*DX471/($K$5*1000))+$H$5*(EE471*DX471/($K$5*1000))*(EE471*DX471/($K$5*1000)))</f>
        <v>0</v>
      </c>
      <c r="R471">
        <f>I471*(1000-(1000*0.61365*exp(17.502*V471/(240.97+V471))/(DX471+DY471)+DS471)/2)/(1000*0.61365*exp(17.502*V471/(240.97+V471))/(DX471+DY471)-DS471)</f>
        <v>0</v>
      </c>
      <c r="S471">
        <f>1/((DL471+1)/(P471/1.6)+1/(Q471/1.37)) + DL471/((DL471+1)/(P471/1.6) + DL471/(Q471/1.37))</f>
        <v>0</v>
      </c>
      <c r="T471">
        <f>(DG471*DJ471)</f>
        <v>0</v>
      </c>
      <c r="U471">
        <f>(DZ471+(T471+2*0.95*5.67E-8*(((DZ471+$B$9)+273)^4-(DZ471+273)^4)-44100*I471)/(1.84*29.3*Q471+8*0.95*5.67E-8*(DZ471+273)^3))</f>
        <v>0</v>
      </c>
      <c r="V471">
        <f>($C$9*EA471+$D$9*EB471+$E$9*U471)</f>
        <v>0</v>
      </c>
      <c r="W471">
        <f>0.61365*exp(17.502*V471/(240.97+V471))</f>
        <v>0</v>
      </c>
      <c r="X471">
        <f>(Y471/Z471*100)</f>
        <v>0</v>
      </c>
      <c r="Y471">
        <f>DS471*(DX471+DY471)/1000</f>
        <v>0</v>
      </c>
      <c r="Z471">
        <f>0.61365*exp(17.502*DZ471/(240.97+DZ471))</f>
        <v>0</v>
      </c>
      <c r="AA471">
        <f>(W471-DS471*(DX471+DY471)/1000)</f>
        <v>0</v>
      </c>
      <c r="AB471">
        <f>(-I471*44100)</f>
        <v>0</v>
      </c>
      <c r="AC471">
        <f>2*29.3*Q471*0.92*(DZ471-V471)</f>
        <v>0</v>
      </c>
      <c r="AD471">
        <f>2*0.95*5.67E-8*(((DZ471+$B$9)+273)^4-(V471+273)^4)</f>
        <v>0</v>
      </c>
      <c r="AE471">
        <f>T471+AD471+AB471+AC471</f>
        <v>0</v>
      </c>
      <c r="AF471">
        <f>DW471*AT471*(DR471-DQ471*(1000-AT471*DT471)/(1000-AT471*DS471))/(100*DK471)</f>
        <v>0</v>
      </c>
      <c r="AG471">
        <f>1000*DW471*AT471*(DS471-DT471)/(100*DK471*(1000-AT471*DS471))</f>
        <v>0</v>
      </c>
      <c r="AH471">
        <f>(AI471 - AJ471 - DX471*1E3/(8.314*(DZ471+273.15)) * AL471/DW471 * AK471) * DW471/(100*DK471) * (1000 - DT471)/1000</f>
        <v>0</v>
      </c>
      <c r="AI471">
        <v>1146.071159767149</v>
      </c>
      <c r="AJ471">
        <v>1105.900424242424</v>
      </c>
      <c r="AK471">
        <v>3.39163398102987</v>
      </c>
      <c r="AL471">
        <v>65.08277901455868</v>
      </c>
      <c r="AM471">
        <f>(AO471 - AN471 + DX471*1E3/(8.314*(DZ471+273.15)) * AQ471/DW471 * AP471) * DW471/(100*DK471) * 1000/(1000 - AO471)</f>
        <v>0</v>
      </c>
      <c r="AN471">
        <v>18.78584541333334</v>
      </c>
      <c r="AO471">
        <v>21.91049575757575</v>
      </c>
      <c r="AP471">
        <v>-0.005871324675333178</v>
      </c>
      <c r="AQ471">
        <v>105.27</v>
      </c>
      <c r="AR471">
        <v>1</v>
      </c>
      <c r="AS471">
        <v>0</v>
      </c>
      <c r="AT471">
        <f>IF(AR471*$H$15&gt;=AV471,1.0,(AV471/(AV471-AR471*$H$15)))</f>
        <v>0</v>
      </c>
      <c r="AU471">
        <f>(AT471-1)*100</f>
        <v>0</v>
      </c>
      <c r="AV471">
        <f>MAX(0,($B$15+$C$15*EE471)/(1+$D$15*EE471)*DX471/(DZ471+273)*$E$15)</f>
        <v>0</v>
      </c>
      <c r="AW471" t="s">
        <v>437</v>
      </c>
      <c r="AX471" t="s">
        <v>437</v>
      </c>
      <c r="AY471">
        <v>0</v>
      </c>
      <c r="AZ471">
        <v>0</v>
      </c>
      <c r="BA471">
        <f>1-AY471/AZ471</f>
        <v>0</v>
      </c>
      <c r="BB471">
        <v>0</v>
      </c>
      <c r="BC471" t="s">
        <v>437</v>
      </c>
      <c r="BD471" t="s">
        <v>437</v>
      </c>
      <c r="BE471">
        <v>0</v>
      </c>
      <c r="BF471">
        <v>0</v>
      </c>
      <c r="BG471">
        <f>1-BE471/BF471</f>
        <v>0</v>
      </c>
      <c r="BH471">
        <v>0.5</v>
      </c>
      <c r="BI471">
        <f>DH471</f>
        <v>0</v>
      </c>
      <c r="BJ471">
        <f>K471</f>
        <v>0</v>
      </c>
      <c r="BK471">
        <f>BG471*BH471*BI471</f>
        <v>0</v>
      </c>
      <c r="BL471">
        <f>(BJ471-BB471)/BI471</f>
        <v>0</v>
      </c>
      <c r="BM471">
        <f>(AZ471-BF471)/BF471</f>
        <v>0</v>
      </c>
      <c r="BN471">
        <f>AY471/(BA471+AY471/BF471)</f>
        <v>0</v>
      </c>
      <c r="BO471" t="s">
        <v>437</v>
      </c>
      <c r="BP471">
        <v>0</v>
      </c>
      <c r="BQ471">
        <f>IF(BP471&lt;&gt;0, BP471, BN471)</f>
        <v>0</v>
      </c>
      <c r="BR471">
        <f>1-BQ471/BF471</f>
        <v>0</v>
      </c>
      <c r="BS471">
        <f>(BF471-BE471)/(BF471-BQ471)</f>
        <v>0</v>
      </c>
      <c r="BT471">
        <f>(AZ471-BF471)/(AZ471-BQ471)</f>
        <v>0</v>
      </c>
      <c r="BU471">
        <f>(BF471-BE471)/(BF471-AY471)</f>
        <v>0</v>
      </c>
      <c r="BV471">
        <f>(AZ471-BF471)/(AZ471-AY471)</f>
        <v>0</v>
      </c>
      <c r="BW471">
        <f>(BS471*BQ471/BE471)</f>
        <v>0</v>
      </c>
      <c r="BX471">
        <f>(1-BW471)</f>
        <v>0</v>
      </c>
      <c r="DG471">
        <f>$B$13*EF471+$C$13*EG471+$F$13*ER471*(1-EU471)</f>
        <v>0</v>
      </c>
      <c r="DH471">
        <f>DG471*DI471</f>
        <v>0</v>
      </c>
      <c r="DI471">
        <f>($B$13*$D$11+$C$13*$D$11+$F$13*((FE471+EW471)/MAX(FE471+EW471+FF471, 0.1)*$I$11+FF471/MAX(FE471+EW471+FF471, 0.1)*$J$11))/($B$13+$C$13+$F$13)</f>
        <v>0</v>
      </c>
      <c r="DJ471">
        <f>($B$13*$K$11+$C$13*$K$11+$F$13*((FE471+EW471)/MAX(FE471+EW471+FF471, 0.1)*$P$11+FF471/MAX(FE471+EW471+FF471, 0.1)*$Q$11))/($B$13+$C$13+$F$13)</f>
        <v>0</v>
      </c>
      <c r="DK471">
        <v>4.16</v>
      </c>
      <c r="DL471">
        <v>0.5</v>
      </c>
      <c r="DM471" t="s">
        <v>438</v>
      </c>
      <c r="DN471">
        <v>2</v>
      </c>
      <c r="DO471" t="b">
        <v>1</v>
      </c>
      <c r="DP471">
        <v>1759086086.5</v>
      </c>
      <c r="DQ471">
        <v>1058.427407407407</v>
      </c>
      <c r="DR471">
        <v>1110.046666666667</v>
      </c>
      <c r="DS471">
        <v>21.94572592592593</v>
      </c>
      <c r="DT471">
        <v>18.78946666666667</v>
      </c>
      <c r="DU471">
        <v>1058.758518518518</v>
      </c>
      <c r="DV471">
        <v>21.65504814814815</v>
      </c>
      <c r="DW471">
        <v>499.9837037037037</v>
      </c>
      <c r="DX471">
        <v>90.76666666666667</v>
      </c>
      <c r="DY471">
        <v>0.06606093703703704</v>
      </c>
      <c r="DZ471">
        <v>28.8176962962963</v>
      </c>
      <c r="EA471">
        <v>30.03358148148149</v>
      </c>
      <c r="EB471">
        <v>999.9000000000001</v>
      </c>
      <c r="EC471">
        <v>0</v>
      </c>
      <c r="ED471">
        <v>0</v>
      </c>
      <c r="EE471">
        <v>9999.605925925925</v>
      </c>
      <c r="EF471">
        <v>0</v>
      </c>
      <c r="EG471">
        <v>11.6571</v>
      </c>
      <c r="EH471">
        <v>-51.62048518518518</v>
      </c>
      <c r="EI471">
        <v>1082.175185185185</v>
      </c>
      <c r="EJ471">
        <v>1131.303703703704</v>
      </c>
      <c r="EK471">
        <v>3.156258518518519</v>
      </c>
      <c r="EL471">
        <v>1110.046666666667</v>
      </c>
      <c r="EM471">
        <v>18.78946666666667</v>
      </c>
      <c r="EN471">
        <v>1.99193962962963</v>
      </c>
      <c r="EO471">
        <v>1.705456296296296</v>
      </c>
      <c r="EP471">
        <v>17.38040370370371</v>
      </c>
      <c r="EQ471">
        <v>14.94618888888889</v>
      </c>
      <c r="ER471">
        <v>2000.009259259259</v>
      </c>
      <c r="ES471">
        <v>0.9799976666666664</v>
      </c>
      <c r="ET471">
        <v>0.02000224444444445</v>
      </c>
      <c r="EU471">
        <v>0</v>
      </c>
      <c r="EV471">
        <v>768.8094074074074</v>
      </c>
      <c r="EW471">
        <v>5.00078</v>
      </c>
      <c r="EX471">
        <v>14764.16296296296</v>
      </c>
      <c r="EY471">
        <v>16379.68518518519</v>
      </c>
      <c r="EZ471">
        <v>38.76833333333333</v>
      </c>
      <c r="FA471">
        <v>39.51825925925926</v>
      </c>
      <c r="FB471">
        <v>38.87714814814814</v>
      </c>
      <c r="FC471">
        <v>39.23807407407407</v>
      </c>
      <c r="FD471">
        <v>39.89559259259259</v>
      </c>
      <c r="FE471">
        <v>1955.099259259259</v>
      </c>
      <c r="FF471">
        <v>39.9</v>
      </c>
      <c r="FG471">
        <v>0</v>
      </c>
      <c r="FH471">
        <v>1759086086.6</v>
      </c>
      <c r="FI471">
        <v>0</v>
      </c>
      <c r="FJ471">
        <v>768.8226538461538</v>
      </c>
      <c r="FK471">
        <v>4.257333326756904</v>
      </c>
      <c r="FL471">
        <v>61.2068375683815</v>
      </c>
      <c r="FM471">
        <v>14764.26538461539</v>
      </c>
      <c r="FN471">
        <v>15</v>
      </c>
      <c r="FO471">
        <v>0</v>
      </c>
      <c r="FP471" t="s">
        <v>439</v>
      </c>
      <c r="FQ471">
        <v>1746989605.5</v>
      </c>
      <c r="FR471">
        <v>1746989593.5</v>
      </c>
      <c r="FS471">
        <v>0</v>
      </c>
      <c r="FT471">
        <v>-0.274</v>
      </c>
      <c r="FU471">
        <v>-0.002</v>
      </c>
      <c r="FV471">
        <v>2.549</v>
      </c>
      <c r="FW471">
        <v>0.129</v>
      </c>
      <c r="FX471">
        <v>420</v>
      </c>
      <c r="FY471">
        <v>17</v>
      </c>
      <c r="FZ471">
        <v>0.02</v>
      </c>
      <c r="GA471">
        <v>0.04</v>
      </c>
      <c r="GB471">
        <v>-51.62321219512197</v>
      </c>
      <c r="GC471">
        <v>0.8103909407665576</v>
      </c>
      <c r="GD471">
        <v>0.2611467330692504</v>
      </c>
      <c r="GE471">
        <v>0</v>
      </c>
      <c r="GF471">
        <v>768.6471764705883</v>
      </c>
      <c r="GG471">
        <v>3.981023681120735</v>
      </c>
      <c r="GH471">
        <v>0.4473400121889368</v>
      </c>
      <c r="GI471">
        <v>0</v>
      </c>
      <c r="GJ471">
        <v>3.165667073170732</v>
      </c>
      <c r="GK471">
        <v>-0.2093544250871098</v>
      </c>
      <c r="GL471">
        <v>0.02099509783013846</v>
      </c>
      <c r="GM471">
        <v>0</v>
      </c>
      <c r="GN471">
        <v>0</v>
      </c>
      <c r="GO471">
        <v>3</v>
      </c>
      <c r="GP471" t="s">
        <v>458</v>
      </c>
      <c r="GQ471">
        <v>3.10219</v>
      </c>
      <c r="GR471">
        <v>2.72401</v>
      </c>
      <c r="GS471">
        <v>0.169662</v>
      </c>
      <c r="GT471">
        <v>0.174628</v>
      </c>
      <c r="GU471">
        <v>0.101459</v>
      </c>
      <c r="GV471">
        <v>0.0922722</v>
      </c>
      <c r="GW471">
        <v>21708.2</v>
      </c>
      <c r="GX471">
        <v>19608.9</v>
      </c>
      <c r="GY471">
        <v>26706.1</v>
      </c>
      <c r="GZ471">
        <v>23978</v>
      </c>
      <c r="HA471">
        <v>38403.9</v>
      </c>
      <c r="HB471">
        <v>32187.6</v>
      </c>
      <c r="HC471">
        <v>46632.1</v>
      </c>
      <c r="HD471">
        <v>37938</v>
      </c>
      <c r="HE471">
        <v>1.8746</v>
      </c>
      <c r="HF471">
        <v>1.8709</v>
      </c>
      <c r="HG471">
        <v>0.141494</v>
      </c>
      <c r="HH471">
        <v>0</v>
      </c>
      <c r="HI471">
        <v>27.736</v>
      </c>
      <c r="HJ471">
        <v>999.9</v>
      </c>
      <c r="HK471">
        <v>43.3</v>
      </c>
      <c r="HL471">
        <v>31.6</v>
      </c>
      <c r="HM471">
        <v>22.269</v>
      </c>
      <c r="HN471">
        <v>60.4347</v>
      </c>
      <c r="HO471">
        <v>22.0513</v>
      </c>
      <c r="HP471">
        <v>1</v>
      </c>
      <c r="HQ471">
        <v>0.09295730000000001</v>
      </c>
      <c r="HR471">
        <v>0.399447</v>
      </c>
      <c r="HS471">
        <v>20.2807</v>
      </c>
      <c r="HT471">
        <v>5.2107</v>
      </c>
      <c r="HU471">
        <v>11.9796</v>
      </c>
      <c r="HV471">
        <v>4.9634</v>
      </c>
      <c r="HW471">
        <v>3.27438</v>
      </c>
      <c r="HX471">
        <v>9999</v>
      </c>
      <c r="HY471">
        <v>9999</v>
      </c>
      <c r="HZ471">
        <v>9999</v>
      </c>
      <c r="IA471">
        <v>34.6</v>
      </c>
      <c r="IB471">
        <v>1.86389</v>
      </c>
      <c r="IC471">
        <v>1.86008</v>
      </c>
      <c r="ID471">
        <v>1.85838</v>
      </c>
      <c r="IE471">
        <v>1.85975</v>
      </c>
      <c r="IF471">
        <v>1.85989</v>
      </c>
      <c r="IG471">
        <v>1.85837</v>
      </c>
      <c r="IH471">
        <v>1.85745</v>
      </c>
      <c r="II471">
        <v>1.85242</v>
      </c>
      <c r="IJ471">
        <v>0</v>
      </c>
      <c r="IK471">
        <v>0</v>
      </c>
      <c r="IL471">
        <v>0</v>
      </c>
      <c r="IM471">
        <v>0</v>
      </c>
      <c r="IN471" t="s">
        <v>441</v>
      </c>
      <c r="IO471" t="s">
        <v>442</v>
      </c>
      <c r="IP471" t="s">
        <v>443</v>
      </c>
      <c r="IQ471" t="s">
        <v>443</v>
      </c>
      <c r="IR471" t="s">
        <v>443</v>
      </c>
      <c r="IS471" t="s">
        <v>443</v>
      </c>
      <c r="IT471">
        <v>0</v>
      </c>
      <c r="IU471">
        <v>100</v>
      </c>
      <c r="IV471">
        <v>100</v>
      </c>
      <c r="IW471">
        <v>-0.3</v>
      </c>
      <c r="IX471">
        <v>0.2898</v>
      </c>
      <c r="IY471">
        <v>-0.819046093373875</v>
      </c>
      <c r="IZ471">
        <v>-0.0008311593448893811</v>
      </c>
      <c r="JA471">
        <v>1.768286430498992E-06</v>
      </c>
      <c r="JB471">
        <v>-5.176383660599935E-10</v>
      </c>
      <c r="JC471">
        <v>0.01793090377665582</v>
      </c>
      <c r="JD471">
        <v>0.002652576625932546</v>
      </c>
      <c r="JE471">
        <v>0.0004569377311329863</v>
      </c>
      <c r="JF471">
        <v>1.003524486243527E-07</v>
      </c>
      <c r="JG471">
        <v>2</v>
      </c>
      <c r="JH471">
        <v>1975</v>
      </c>
      <c r="JI471">
        <v>1</v>
      </c>
      <c r="JJ471">
        <v>26</v>
      </c>
      <c r="JK471">
        <v>201608.1</v>
      </c>
      <c r="JL471">
        <v>201608.3</v>
      </c>
      <c r="JM471">
        <v>2.55005</v>
      </c>
      <c r="JN471">
        <v>2.60986</v>
      </c>
      <c r="JO471">
        <v>1.49658</v>
      </c>
      <c r="JP471">
        <v>2.34497</v>
      </c>
      <c r="JQ471">
        <v>1.54907</v>
      </c>
      <c r="JR471">
        <v>2.44751</v>
      </c>
      <c r="JS471">
        <v>35.9879</v>
      </c>
      <c r="JT471">
        <v>24.1838</v>
      </c>
      <c r="JU471">
        <v>18</v>
      </c>
      <c r="JV471">
        <v>482.788</v>
      </c>
      <c r="JW471">
        <v>495.409</v>
      </c>
      <c r="JX471">
        <v>26.9527</v>
      </c>
      <c r="JY471">
        <v>28.4997</v>
      </c>
      <c r="JZ471">
        <v>30.0001</v>
      </c>
      <c r="KA471">
        <v>28.7544</v>
      </c>
      <c r="KB471">
        <v>28.7633</v>
      </c>
      <c r="KC471">
        <v>51.2306</v>
      </c>
      <c r="KD471">
        <v>16.7705</v>
      </c>
      <c r="KE471">
        <v>74.5851</v>
      </c>
      <c r="KF471">
        <v>26.9354</v>
      </c>
      <c r="KG471">
        <v>1156.14</v>
      </c>
      <c r="KH471">
        <v>18.859</v>
      </c>
      <c r="KI471">
        <v>101.959</v>
      </c>
      <c r="KJ471">
        <v>91.4902</v>
      </c>
    </row>
    <row r="472" spans="1:296">
      <c r="A472">
        <v>454</v>
      </c>
      <c r="B472">
        <v>1759086099</v>
      </c>
      <c r="C472">
        <v>13015.90000009537</v>
      </c>
      <c r="D472" t="s">
        <v>1355</v>
      </c>
      <c r="E472" t="s">
        <v>1356</v>
      </c>
      <c r="F472">
        <v>5</v>
      </c>
      <c r="G472" t="s">
        <v>1218</v>
      </c>
      <c r="H472">
        <v>1759086091.214286</v>
      </c>
      <c r="I472">
        <f>(J472)/1000</f>
        <v>0</v>
      </c>
      <c r="J472">
        <f>IF(DO472, AM472, AG472)</f>
        <v>0</v>
      </c>
      <c r="K472">
        <f>IF(DO472, AH472, AF472)</f>
        <v>0</v>
      </c>
      <c r="L472">
        <f>DQ472 - IF(AT472&gt;1, K472*DK472*100.0/(AV472), 0)</f>
        <v>0</v>
      </c>
      <c r="M472">
        <f>((S472-I472/2)*L472-K472)/(S472+I472/2)</f>
        <v>0</v>
      </c>
      <c r="N472">
        <f>M472*(DX472+DY472)/1000.0</f>
        <v>0</v>
      </c>
      <c r="O472">
        <f>(DQ472 - IF(AT472&gt;1, K472*DK472*100.0/(AV472), 0))*(DX472+DY472)/1000.0</f>
        <v>0</v>
      </c>
      <c r="P472">
        <f>2.0/((1/R472-1/Q472)+SIGN(R472)*SQRT((1/R472-1/Q472)*(1/R472-1/Q472) + 4*DL472/((DL472+1)*(DL472+1))*(2*1/R472*1/Q472-1/Q472*1/Q472)))</f>
        <v>0</v>
      </c>
      <c r="Q472">
        <f>IF(LEFT(DM472,1)&lt;&gt;"0",IF(LEFT(DM472,1)="1",3.0,DN472),$D$5+$E$5*(EE472*DX472/($K$5*1000))+$F$5*(EE472*DX472/($K$5*1000))*MAX(MIN(DK472,$J$5),$I$5)*MAX(MIN(DK472,$J$5),$I$5)+$G$5*MAX(MIN(DK472,$J$5),$I$5)*(EE472*DX472/($K$5*1000))+$H$5*(EE472*DX472/($K$5*1000))*(EE472*DX472/($K$5*1000)))</f>
        <v>0</v>
      </c>
      <c r="R472">
        <f>I472*(1000-(1000*0.61365*exp(17.502*V472/(240.97+V472))/(DX472+DY472)+DS472)/2)/(1000*0.61365*exp(17.502*V472/(240.97+V472))/(DX472+DY472)-DS472)</f>
        <v>0</v>
      </c>
      <c r="S472">
        <f>1/((DL472+1)/(P472/1.6)+1/(Q472/1.37)) + DL472/((DL472+1)/(P472/1.6) + DL472/(Q472/1.37))</f>
        <v>0</v>
      </c>
      <c r="T472">
        <f>(DG472*DJ472)</f>
        <v>0</v>
      </c>
      <c r="U472">
        <f>(DZ472+(T472+2*0.95*5.67E-8*(((DZ472+$B$9)+273)^4-(DZ472+273)^4)-44100*I472)/(1.84*29.3*Q472+8*0.95*5.67E-8*(DZ472+273)^3))</f>
        <v>0</v>
      </c>
      <c r="V472">
        <f>($C$9*EA472+$D$9*EB472+$E$9*U472)</f>
        <v>0</v>
      </c>
      <c r="W472">
        <f>0.61365*exp(17.502*V472/(240.97+V472))</f>
        <v>0</v>
      </c>
      <c r="X472">
        <f>(Y472/Z472*100)</f>
        <v>0</v>
      </c>
      <c r="Y472">
        <f>DS472*(DX472+DY472)/1000</f>
        <v>0</v>
      </c>
      <c r="Z472">
        <f>0.61365*exp(17.502*DZ472/(240.97+DZ472))</f>
        <v>0</v>
      </c>
      <c r="AA472">
        <f>(W472-DS472*(DX472+DY472)/1000)</f>
        <v>0</v>
      </c>
      <c r="AB472">
        <f>(-I472*44100)</f>
        <v>0</v>
      </c>
      <c r="AC472">
        <f>2*29.3*Q472*0.92*(DZ472-V472)</f>
        <v>0</v>
      </c>
      <c r="AD472">
        <f>2*0.95*5.67E-8*(((DZ472+$B$9)+273)^4-(V472+273)^4)</f>
        <v>0</v>
      </c>
      <c r="AE472">
        <f>T472+AD472+AB472+AC472</f>
        <v>0</v>
      </c>
      <c r="AF472">
        <f>DW472*AT472*(DR472-DQ472*(1000-AT472*DT472)/(1000-AT472*DS472))/(100*DK472)</f>
        <v>0</v>
      </c>
      <c r="AG472">
        <f>1000*DW472*AT472*(DS472-DT472)/(100*DK472*(1000-AT472*DS472))</f>
        <v>0</v>
      </c>
      <c r="AH472">
        <f>(AI472 - AJ472 - DX472*1E3/(8.314*(DZ472+273.15)) * AL472/DW472 * AK472) * DW472/(100*DK472) * (1000 - DT472)/1000</f>
        <v>0</v>
      </c>
      <c r="AI472">
        <v>1162.669303435847</v>
      </c>
      <c r="AJ472">
        <v>1122.379333333333</v>
      </c>
      <c r="AK472">
        <v>3.294924473176312</v>
      </c>
      <c r="AL472">
        <v>65.08277901455868</v>
      </c>
      <c r="AM472">
        <f>(AO472 - AN472 + DX472*1E3/(8.314*(DZ472+273.15)) * AQ472/DW472 * AP472) * DW472/(100*DK472) * 1000/(1000 - AO472)</f>
        <v>0</v>
      </c>
      <c r="AN472">
        <v>18.782942</v>
      </c>
      <c r="AO472">
        <v>21.88441454545454</v>
      </c>
      <c r="AP472">
        <v>-0.002478609771183753</v>
      </c>
      <c r="AQ472">
        <v>105.27</v>
      </c>
      <c r="AR472">
        <v>1</v>
      </c>
      <c r="AS472">
        <v>0</v>
      </c>
      <c r="AT472">
        <f>IF(AR472*$H$15&gt;=AV472,1.0,(AV472/(AV472-AR472*$H$15)))</f>
        <v>0</v>
      </c>
      <c r="AU472">
        <f>(AT472-1)*100</f>
        <v>0</v>
      </c>
      <c r="AV472">
        <f>MAX(0,($B$15+$C$15*EE472)/(1+$D$15*EE472)*DX472/(DZ472+273)*$E$15)</f>
        <v>0</v>
      </c>
      <c r="AW472" t="s">
        <v>437</v>
      </c>
      <c r="AX472" t="s">
        <v>437</v>
      </c>
      <c r="AY472">
        <v>0</v>
      </c>
      <c r="AZ472">
        <v>0</v>
      </c>
      <c r="BA472">
        <f>1-AY472/AZ472</f>
        <v>0</v>
      </c>
      <c r="BB472">
        <v>0</v>
      </c>
      <c r="BC472" t="s">
        <v>437</v>
      </c>
      <c r="BD472" t="s">
        <v>437</v>
      </c>
      <c r="BE472">
        <v>0</v>
      </c>
      <c r="BF472">
        <v>0</v>
      </c>
      <c r="BG472">
        <f>1-BE472/BF472</f>
        <v>0</v>
      </c>
      <c r="BH472">
        <v>0.5</v>
      </c>
      <c r="BI472">
        <f>DH472</f>
        <v>0</v>
      </c>
      <c r="BJ472">
        <f>K472</f>
        <v>0</v>
      </c>
      <c r="BK472">
        <f>BG472*BH472*BI472</f>
        <v>0</v>
      </c>
      <c r="BL472">
        <f>(BJ472-BB472)/BI472</f>
        <v>0</v>
      </c>
      <c r="BM472">
        <f>(AZ472-BF472)/BF472</f>
        <v>0</v>
      </c>
      <c r="BN472">
        <f>AY472/(BA472+AY472/BF472)</f>
        <v>0</v>
      </c>
      <c r="BO472" t="s">
        <v>437</v>
      </c>
      <c r="BP472">
        <v>0</v>
      </c>
      <c r="BQ472">
        <f>IF(BP472&lt;&gt;0, BP472, BN472)</f>
        <v>0</v>
      </c>
      <c r="BR472">
        <f>1-BQ472/BF472</f>
        <v>0</v>
      </c>
      <c r="BS472">
        <f>(BF472-BE472)/(BF472-BQ472)</f>
        <v>0</v>
      </c>
      <c r="BT472">
        <f>(AZ472-BF472)/(AZ472-BQ472)</f>
        <v>0</v>
      </c>
      <c r="BU472">
        <f>(BF472-BE472)/(BF472-AY472)</f>
        <v>0</v>
      </c>
      <c r="BV472">
        <f>(AZ472-BF472)/(AZ472-AY472)</f>
        <v>0</v>
      </c>
      <c r="BW472">
        <f>(BS472*BQ472/BE472)</f>
        <v>0</v>
      </c>
      <c r="BX472">
        <f>(1-BW472)</f>
        <v>0</v>
      </c>
      <c r="DG472">
        <f>$B$13*EF472+$C$13*EG472+$F$13*ER472*(1-EU472)</f>
        <v>0</v>
      </c>
      <c r="DH472">
        <f>DG472*DI472</f>
        <v>0</v>
      </c>
      <c r="DI472">
        <f>($B$13*$D$11+$C$13*$D$11+$F$13*((FE472+EW472)/MAX(FE472+EW472+FF472, 0.1)*$I$11+FF472/MAX(FE472+EW472+FF472, 0.1)*$J$11))/($B$13+$C$13+$F$13)</f>
        <v>0</v>
      </c>
      <c r="DJ472">
        <f>($B$13*$K$11+$C$13*$K$11+$F$13*((FE472+EW472)/MAX(FE472+EW472+FF472, 0.1)*$P$11+FF472/MAX(FE472+EW472+FF472, 0.1)*$Q$11))/($B$13+$C$13+$F$13)</f>
        <v>0</v>
      </c>
      <c r="DK472">
        <v>4.16</v>
      </c>
      <c r="DL472">
        <v>0.5</v>
      </c>
      <c r="DM472" t="s">
        <v>438</v>
      </c>
      <c r="DN472">
        <v>2</v>
      </c>
      <c r="DO472" t="b">
        <v>1</v>
      </c>
      <c r="DP472">
        <v>1759086091.214286</v>
      </c>
      <c r="DQ472">
        <v>1073.992142857143</v>
      </c>
      <c r="DR472">
        <v>1125.501428571429</v>
      </c>
      <c r="DS472">
        <v>21.92178214285715</v>
      </c>
      <c r="DT472">
        <v>18.78688928571429</v>
      </c>
      <c r="DU472">
        <v>1074.304642857143</v>
      </c>
      <c r="DV472">
        <v>21.63163571428571</v>
      </c>
      <c r="DW472">
        <v>500.0234285714286</v>
      </c>
      <c r="DX472">
        <v>90.76669999999999</v>
      </c>
      <c r="DY472">
        <v>0.06596092857142857</v>
      </c>
      <c r="DZ472">
        <v>28.79858928571429</v>
      </c>
      <c r="EA472">
        <v>30.030375</v>
      </c>
      <c r="EB472">
        <v>999.9000000000002</v>
      </c>
      <c r="EC472">
        <v>0</v>
      </c>
      <c r="ED472">
        <v>0</v>
      </c>
      <c r="EE472">
        <v>10003.97392857143</v>
      </c>
      <c r="EF472">
        <v>0</v>
      </c>
      <c r="EG472">
        <v>11.6571</v>
      </c>
      <c r="EH472">
        <v>-51.50934642857143</v>
      </c>
      <c r="EI472">
        <v>1098.0625</v>
      </c>
      <c r="EJ472">
        <v>1147.050357142857</v>
      </c>
      <c r="EK472">
        <v>3.134893214285714</v>
      </c>
      <c r="EL472">
        <v>1125.501428571429</v>
      </c>
      <c r="EM472">
        <v>18.78688928571429</v>
      </c>
      <c r="EN472">
        <v>1.989767142857143</v>
      </c>
      <c r="EO472">
        <v>1.705222857142857</v>
      </c>
      <c r="EP472">
        <v>17.36313571428571</v>
      </c>
      <c r="EQ472">
        <v>14.94406785714286</v>
      </c>
      <c r="ER472">
        <v>2000.005714285714</v>
      </c>
      <c r="ES472">
        <v>0.9799976785714283</v>
      </c>
      <c r="ET472">
        <v>0.02000223214285714</v>
      </c>
      <c r="EU472">
        <v>0</v>
      </c>
      <c r="EV472">
        <v>769.0366071428572</v>
      </c>
      <c r="EW472">
        <v>5.00078</v>
      </c>
      <c r="EX472">
        <v>14768.88214285714</v>
      </c>
      <c r="EY472">
        <v>16379.65714285714</v>
      </c>
      <c r="EZ472">
        <v>38.77657142857142</v>
      </c>
      <c r="FA472">
        <v>39.52424999999999</v>
      </c>
      <c r="FB472">
        <v>38.87482142857142</v>
      </c>
      <c r="FC472">
        <v>39.23189285714285</v>
      </c>
      <c r="FD472">
        <v>39.93057142857143</v>
      </c>
      <c r="FE472">
        <v>1955.095714285715</v>
      </c>
      <c r="FF472">
        <v>39.9</v>
      </c>
      <c r="FG472">
        <v>0</v>
      </c>
      <c r="FH472">
        <v>1759086091.4</v>
      </c>
      <c r="FI472">
        <v>0</v>
      </c>
      <c r="FJ472">
        <v>769.049576923077</v>
      </c>
      <c r="FK472">
        <v>2.52447862347356</v>
      </c>
      <c r="FL472">
        <v>61.83247853830709</v>
      </c>
      <c r="FM472">
        <v>14769.01538461538</v>
      </c>
      <c r="FN472">
        <v>15</v>
      </c>
      <c r="FO472">
        <v>0</v>
      </c>
      <c r="FP472" t="s">
        <v>439</v>
      </c>
      <c r="FQ472">
        <v>1746989605.5</v>
      </c>
      <c r="FR472">
        <v>1746989593.5</v>
      </c>
      <c r="FS472">
        <v>0</v>
      </c>
      <c r="FT472">
        <v>-0.274</v>
      </c>
      <c r="FU472">
        <v>-0.002</v>
      </c>
      <c r="FV472">
        <v>2.549</v>
      </c>
      <c r="FW472">
        <v>0.129</v>
      </c>
      <c r="FX472">
        <v>420</v>
      </c>
      <c r="FY472">
        <v>17</v>
      </c>
      <c r="FZ472">
        <v>0.02</v>
      </c>
      <c r="GA472">
        <v>0.04</v>
      </c>
      <c r="GB472">
        <v>-51.53953902439024</v>
      </c>
      <c r="GC472">
        <v>1.025995818815208</v>
      </c>
      <c r="GD472">
        <v>0.2593357338805065</v>
      </c>
      <c r="GE472">
        <v>0</v>
      </c>
      <c r="GF472">
        <v>768.8839117647059</v>
      </c>
      <c r="GG472">
        <v>3.186355993562057</v>
      </c>
      <c r="GH472">
        <v>0.3789913368284424</v>
      </c>
      <c r="GI472">
        <v>0</v>
      </c>
      <c r="GJ472">
        <v>3.150689268292683</v>
      </c>
      <c r="GK472">
        <v>-0.2574865505226461</v>
      </c>
      <c r="GL472">
        <v>0.02548681872523318</v>
      </c>
      <c r="GM472">
        <v>0</v>
      </c>
      <c r="GN472">
        <v>0</v>
      </c>
      <c r="GO472">
        <v>3</v>
      </c>
      <c r="GP472" t="s">
        <v>458</v>
      </c>
      <c r="GQ472">
        <v>3.10172</v>
      </c>
      <c r="GR472">
        <v>2.72381</v>
      </c>
      <c r="GS472">
        <v>0.171245</v>
      </c>
      <c r="GT472">
        <v>0.176209</v>
      </c>
      <c r="GU472">
        <v>0.101377</v>
      </c>
      <c r="GV472">
        <v>0.0922685</v>
      </c>
      <c r="GW472">
        <v>21666.7</v>
      </c>
      <c r="GX472">
        <v>19571.2</v>
      </c>
      <c r="GY472">
        <v>26706</v>
      </c>
      <c r="GZ472">
        <v>23977.8</v>
      </c>
      <c r="HA472">
        <v>38407.8</v>
      </c>
      <c r="HB472">
        <v>32188</v>
      </c>
      <c r="HC472">
        <v>46632.3</v>
      </c>
      <c r="HD472">
        <v>37938.2</v>
      </c>
      <c r="HE472">
        <v>1.87353</v>
      </c>
      <c r="HF472">
        <v>1.87178</v>
      </c>
      <c r="HG472">
        <v>0.140406</v>
      </c>
      <c r="HH472">
        <v>0</v>
      </c>
      <c r="HI472">
        <v>27.7307</v>
      </c>
      <c r="HJ472">
        <v>999.9</v>
      </c>
      <c r="HK472">
        <v>43.2</v>
      </c>
      <c r="HL472">
        <v>31.6</v>
      </c>
      <c r="HM472">
        <v>22.2184</v>
      </c>
      <c r="HN472">
        <v>61.1947</v>
      </c>
      <c r="HO472">
        <v>21.871</v>
      </c>
      <c r="HP472">
        <v>1</v>
      </c>
      <c r="HQ472">
        <v>0.0928354</v>
      </c>
      <c r="HR472">
        <v>0.407225</v>
      </c>
      <c r="HS472">
        <v>20.2802</v>
      </c>
      <c r="HT472">
        <v>5.20935</v>
      </c>
      <c r="HU472">
        <v>11.9798</v>
      </c>
      <c r="HV472">
        <v>4.96295</v>
      </c>
      <c r="HW472">
        <v>3.27423</v>
      </c>
      <c r="HX472">
        <v>9999</v>
      </c>
      <c r="HY472">
        <v>9999</v>
      </c>
      <c r="HZ472">
        <v>9999</v>
      </c>
      <c r="IA472">
        <v>34.6</v>
      </c>
      <c r="IB472">
        <v>1.86394</v>
      </c>
      <c r="IC472">
        <v>1.86006</v>
      </c>
      <c r="ID472">
        <v>1.85838</v>
      </c>
      <c r="IE472">
        <v>1.85974</v>
      </c>
      <c r="IF472">
        <v>1.85989</v>
      </c>
      <c r="IG472">
        <v>1.85837</v>
      </c>
      <c r="IH472">
        <v>1.85744</v>
      </c>
      <c r="II472">
        <v>1.85241</v>
      </c>
      <c r="IJ472">
        <v>0</v>
      </c>
      <c r="IK472">
        <v>0</v>
      </c>
      <c r="IL472">
        <v>0</v>
      </c>
      <c r="IM472">
        <v>0</v>
      </c>
      <c r="IN472" t="s">
        <v>441</v>
      </c>
      <c r="IO472" t="s">
        <v>442</v>
      </c>
      <c r="IP472" t="s">
        <v>443</v>
      </c>
      <c r="IQ472" t="s">
        <v>443</v>
      </c>
      <c r="IR472" t="s">
        <v>443</v>
      </c>
      <c r="IS472" t="s">
        <v>443</v>
      </c>
      <c r="IT472">
        <v>0</v>
      </c>
      <c r="IU472">
        <v>100</v>
      </c>
      <c r="IV472">
        <v>100</v>
      </c>
      <c r="IW472">
        <v>-0.29</v>
      </c>
      <c r="IX472">
        <v>0.2893</v>
      </c>
      <c r="IY472">
        <v>-0.819046093373875</v>
      </c>
      <c r="IZ472">
        <v>-0.0008311593448893811</v>
      </c>
      <c r="JA472">
        <v>1.768286430498992E-06</v>
      </c>
      <c r="JB472">
        <v>-5.176383660599935E-10</v>
      </c>
      <c r="JC472">
        <v>0.01793090377665582</v>
      </c>
      <c r="JD472">
        <v>0.002652576625932546</v>
      </c>
      <c r="JE472">
        <v>0.0004569377311329863</v>
      </c>
      <c r="JF472">
        <v>1.003524486243527E-07</v>
      </c>
      <c r="JG472">
        <v>2</v>
      </c>
      <c r="JH472">
        <v>1975</v>
      </c>
      <c r="JI472">
        <v>1</v>
      </c>
      <c r="JJ472">
        <v>26</v>
      </c>
      <c r="JK472">
        <v>201608.2</v>
      </c>
      <c r="JL472">
        <v>201608.4</v>
      </c>
      <c r="JM472">
        <v>2.57935</v>
      </c>
      <c r="JN472">
        <v>2.62207</v>
      </c>
      <c r="JO472">
        <v>1.49658</v>
      </c>
      <c r="JP472">
        <v>2.34497</v>
      </c>
      <c r="JQ472">
        <v>1.54907</v>
      </c>
      <c r="JR472">
        <v>2.3645</v>
      </c>
      <c r="JS472">
        <v>35.9879</v>
      </c>
      <c r="JT472">
        <v>24.1751</v>
      </c>
      <c r="JU472">
        <v>18</v>
      </c>
      <c r="JV472">
        <v>482.149</v>
      </c>
      <c r="JW472">
        <v>495.968</v>
      </c>
      <c r="JX472">
        <v>26.9254</v>
      </c>
      <c r="JY472">
        <v>28.4997</v>
      </c>
      <c r="JZ472">
        <v>30</v>
      </c>
      <c r="KA472">
        <v>28.7524</v>
      </c>
      <c r="KB472">
        <v>28.7609</v>
      </c>
      <c r="KC472">
        <v>51.8003</v>
      </c>
      <c r="KD472">
        <v>16.4868</v>
      </c>
      <c r="KE472">
        <v>74.5851</v>
      </c>
      <c r="KF472">
        <v>26.8995</v>
      </c>
      <c r="KG472">
        <v>1169.49</v>
      </c>
      <c r="KH472">
        <v>18.8314</v>
      </c>
      <c r="KI472">
        <v>101.96</v>
      </c>
      <c r="KJ472">
        <v>91.4902</v>
      </c>
    </row>
    <row r="473" spans="1:296">
      <c r="A473">
        <v>455</v>
      </c>
      <c r="B473">
        <v>1759086104</v>
      </c>
      <c r="C473">
        <v>13020.90000009537</v>
      </c>
      <c r="D473" t="s">
        <v>1357</v>
      </c>
      <c r="E473" t="s">
        <v>1358</v>
      </c>
      <c r="F473">
        <v>5</v>
      </c>
      <c r="G473" t="s">
        <v>1218</v>
      </c>
      <c r="H473">
        <v>1759086096.5</v>
      </c>
      <c r="I473">
        <f>(J473)/1000</f>
        <v>0</v>
      </c>
      <c r="J473">
        <f>IF(DO473, AM473, AG473)</f>
        <v>0</v>
      </c>
      <c r="K473">
        <f>IF(DO473, AH473, AF473)</f>
        <v>0</v>
      </c>
      <c r="L473">
        <f>DQ473 - IF(AT473&gt;1, K473*DK473*100.0/(AV473), 0)</f>
        <v>0</v>
      </c>
      <c r="M473">
        <f>((S473-I473/2)*L473-K473)/(S473+I473/2)</f>
        <v>0</v>
      </c>
      <c r="N473">
        <f>M473*(DX473+DY473)/1000.0</f>
        <v>0</v>
      </c>
      <c r="O473">
        <f>(DQ473 - IF(AT473&gt;1, K473*DK473*100.0/(AV473), 0))*(DX473+DY473)/1000.0</f>
        <v>0</v>
      </c>
      <c r="P473">
        <f>2.0/((1/R473-1/Q473)+SIGN(R473)*SQRT((1/R473-1/Q473)*(1/R473-1/Q473) + 4*DL473/((DL473+1)*(DL473+1))*(2*1/R473*1/Q473-1/Q473*1/Q473)))</f>
        <v>0</v>
      </c>
      <c r="Q473">
        <f>IF(LEFT(DM473,1)&lt;&gt;"0",IF(LEFT(DM473,1)="1",3.0,DN473),$D$5+$E$5*(EE473*DX473/($K$5*1000))+$F$5*(EE473*DX473/($K$5*1000))*MAX(MIN(DK473,$J$5),$I$5)*MAX(MIN(DK473,$J$5),$I$5)+$G$5*MAX(MIN(DK473,$J$5),$I$5)*(EE473*DX473/($K$5*1000))+$H$5*(EE473*DX473/($K$5*1000))*(EE473*DX473/($K$5*1000)))</f>
        <v>0</v>
      </c>
      <c r="R473">
        <f>I473*(1000-(1000*0.61365*exp(17.502*V473/(240.97+V473))/(DX473+DY473)+DS473)/2)/(1000*0.61365*exp(17.502*V473/(240.97+V473))/(DX473+DY473)-DS473)</f>
        <v>0</v>
      </c>
      <c r="S473">
        <f>1/((DL473+1)/(P473/1.6)+1/(Q473/1.37)) + DL473/((DL473+1)/(P473/1.6) + DL473/(Q473/1.37))</f>
        <v>0</v>
      </c>
      <c r="T473">
        <f>(DG473*DJ473)</f>
        <v>0</v>
      </c>
      <c r="U473">
        <f>(DZ473+(T473+2*0.95*5.67E-8*(((DZ473+$B$9)+273)^4-(DZ473+273)^4)-44100*I473)/(1.84*29.3*Q473+8*0.95*5.67E-8*(DZ473+273)^3))</f>
        <v>0</v>
      </c>
      <c r="V473">
        <f>($C$9*EA473+$D$9*EB473+$E$9*U473)</f>
        <v>0</v>
      </c>
      <c r="W473">
        <f>0.61365*exp(17.502*V473/(240.97+V473))</f>
        <v>0</v>
      </c>
      <c r="X473">
        <f>(Y473/Z473*100)</f>
        <v>0</v>
      </c>
      <c r="Y473">
        <f>DS473*(DX473+DY473)/1000</f>
        <v>0</v>
      </c>
      <c r="Z473">
        <f>0.61365*exp(17.502*DZ473/(240.97+DZ473))</f>
        <v>0</v>
      </c>
      <c r="AA473">
        <f>(W473-DS473*(DX473+DY473)/1000)</f>
        <v>0</v>
      </c>
      <c r="AB473">
        <f>(-I473*44100)</f>
        <v>0</v>
      </c>
      <c r="AC473">
        <f>2*29.3*Q473*0.92*(DZ473-V473)</f>
        <v>0</v>
      </c>
      <c r="AD473">
        <f>2*0.95*5.67E-8*(((DZ473+$B$9)+273)^4-(V473+273)^4)</f>
        <v>0</v>
      </c>
      <c r="AE473">
        <f>T473+AD473+AB473+AC473</f>
        <v>0</v>
      </c>
      <c r="AF473">
        <f>DW473*AT473*(DR473-DQ473*(1000-AT473*DT473)/(1000-AT473*DS473))/(100*DK473)</f>
        <v>0</v>
      </c>
      <c r="AG473">
        <f>1000*DW473*AT473*(DS473-DT473)/(100*DK473*(1000-AT473*DS473))</f>
        <v>0</v>
      </c>
      <c r="AH473">
        <f>(AI473 - AJ473 - DX473*1E3/(8.314*(DZ473+273.15)) * AL473/DW473 * AK473) * DW473/(100*DK473) * (1000 - DT473)/1000</f>
        <v>0</v>
      </c>
      <c r="AI473">
        <v>1179.589169631968</v>
      </c>
      <c r="AJ473">
        <v>1139.166060606061</v>
      </c>
      <c r="AK473">
        <v>3.359657970714396</v>
      </c>
      <c r="AL473">
        <v>65.08277901455868</v>
      </c>
      <c r="AM473">
        <f>(AO473 - AN473 + DX473*1E3/(8.314*(DZ473+273.15)) * AQ473/DW473 * AP473) * DW473/(100*DK473) * 1000/(1000 - AO473)</f>
        <v>0</v>
      </c>
      <c r="AN473">
        <v>18.8116204</v>
      </c>
      <c r="AO473">
        <v>21.86081575757575</v>
      </c>
      <c r="AP473">
        <v>-0.002054199134202154</v>
      </c>
      <c r="AQ473">
        <v>105.27</v>
      </c>
      <c r="AR473">
        <v>1</v>
      </c>
      <c r="AS473">
        <v>0</v>
      </c>
      <c r="AT473">
        <f>IF(AR473*$H$15&gt;=AV473,1.0,(AV473/(AV473-AR473*$H$15)))</f>
        <v>0</v>
      </c>
      <c r="AU473">
        <f>(AT473-1)*100</f>
        <v>0</v>
      </c>
      <c r="AV473">
        <f>MAX(0,($B$15+$C$15*EE473)/(1+$D$15*EE473)*DX473/(DZ473+273)*$E$15)</f>
        <v>0</v>
      </c>
      <c r="AW473" t="s">
        <v>437</v>
      </c>
      <c r="AX473" t="s">
        <v>437</v>
      </c>
      <c r="AY473">
        <v>0</v>
      </c>
      <c r="AZ473">
        <v>0</v>
      </c>
      <c r="BA473">
        <f>1-AY473/AZ473</f>
        <v>0</v>
      </c>
      <c r="BB473">
        <v>0</v>
      </c>
      <c r="BC473" t="s">
        <v>437</v>
      </c>
      <c r="BD473" t="s">
        <v>437</v>
      </c>
      <c r="BE473">
        <v>0</v>
      </c>
      <c r="BF473">
        <v>0</v>
      </c>
      <c r="BG473">
        <f>1-BE473/BF473</f>
        <v>0</v>
      </c>
      <c r="BH473">
        <v>0.5</v>
      </c>
      <c r="BI473">
        <f>DH473</f>
        <v>0</v>
      </c>
      <c r="BJ473">
        <f>K473</f>
        <v>0</v>
      </c>
      <c r="BK473">
        <f>BG473*BH473*BI473</f>
        <v>0</v>
      </c>
      <c r="BL473">
        <f>(BJ473-BB473)/BI473</f>
        <v>0</v>
      </c>
      <c r="BM473">
        <f>(AZ473-BF473)/BF473</f>
        <v>0</v>
      </c>
      <c r="BN473">
        <f>AY473/(BA473+AY473/BF473)</f>
        <v>0</v>
      </c>
      <c r="BO473" t="s">
        <v>437</v>
      </c>
      <c r="BP473">
        <v>0</v>
      </c>
      <c r="BQ473">
        <f>IF(BP473&lt;&gt;0, BP473, BN473)</f>
        <v>0</v>
      </c>
      <c r="BR473">
        <f>1-BQ473/BF473</f>
        <v>0</v>
      </c>
      <c r="BS473">
        <f>(BF473-BE473)/(BF473-BQ473)</f>
        <v>0</v>
      </c>
      <c r="BT473">
        <f>(AZ473-BF473)/(AZ473-BQ473)</f>
        <v>0</v>
      </c>
      <c r="BU473">
        <f>(BF473-BE473)/(BF473-AY473)</f>
        <v>0</v>
      </c>
      <c r="BV473">
        <f>(AZ473-BF473)/(AZ473-AY473)</f>
        <v>0</v>
      </c>
      <c r="BW473">
        <f>(BS473*BQ473/BE473)</f>
        <v>0</v>
      </c>
      <c r="BX473">
        <f>(1-BW473)</f>
        <v>0</v>
      </c>
      <c r="DG473">
        <f>$B$13*EF473+$C$13*EG473+$F$13*ER473*(1-EU473)</f>
        <v>0</v>
      </c>
      <c r="DH473">
        <f>DG473*DI473</f>
        <v>0</v>
      </c>
      <c r="DI473">
        <f>($B$13*$D$11+$C$13*$D$11+$F$13*((FE473+EW473)/MAX(FE473+EW473+FF473, 0.1)*$I$11+FF473/MAX(FE473+EW473+FF473, 0.1)*$J$11))/($B$13+$C$13+$F$13)</f>
        <v>0</v>
      </c>
      <c r="DJ473">
        <f>($B$13*$K$11+$C$13*$K$11+$F$13*((FE473+EW473)/MAX(FE473+EW473+FF473, 0.1)*$P$11+FF473/MAX(FE473+EW473+FF473, 0.1)*$Q$11))/($B$13+$C$13+$F$13)</f>
        <v>0</v>
      </c>
      <c r="DK473">
        <v>4.16</v>
      </c>
      <c r="DL473">
        <v>0.5</v>
      </c>
      <c r="DM473" t="s">
        <v>438</v>
      </c>
      <c r="DN473">
        <v>2</v>
      </c>
      <c r="DO473" t="b">
        <v>1</v>
      </c>
      <c r="DP473">
        <v>1759086096.5</v>
      </c>
      <c r="DQ473">
        <v>1091.353333333333</v>
      </c>
      <c r="DR473">
        <v>1142.825925925926</v>
      </c>
      <c r="DS473">
        <v>21.89459259259259</v>
      </c>
      <c r="DT473">
        <v>18.7916</v>
      </c>
      <c r="DU473">
        <v>1091.644814814815</v>
      </c>
      <c r="DV473">
        <v>21.60505185185186</v>
      </c>
      <c r="DW473">
        <v>499.9631851851852</v>
      </c>
      <c r="DX473">
        <v>90.76661851851851</v>
      </c>
      <c r="DY473">
        <v>0.06608023333333334</v>
      </c>
      <c r="DZ473">
        <v>28.77779259259259</v>
      </c>
      <c r="EA473">
        <v>30.02691851851851</v>
      </c>
      <c r="EB473">
        <v>999.9000000000001</v>
      </c>
      <c r="EC473">
        <v>0</v>
      </c>
      <c r="ED473">
        <v>0</v>
      </c>
      <c r="EE473">
        <v>9988.08037037037</v>
      </c>
      <c r="EF473">
        <v>0</v>
      </c>
      <c r="EG473">
        <v>11.6571</v>
      </c>
      <c r="EH473">
        <v>-51.47308518518519</v>
      </c>
      <c r="EI473">
        <v>1115.781481481481</v>
      </c>
      <c r="EJ473">
        <v>1164.712222222222</v>
      </c>
      <c r="EK473">
        <v>3.103002592592592</v>
      </c>
      <c r="EL473">
        <v>1142.825925925926</v>
      </c>
      <c r="EM473">
        <v>18.7916</v>
      </c>
      <c r="EN473">
        <v>1.987298518518519</v>
      </c>
      <c r="EO473">
        <v>1.705648518518518</v>
      </c>
      <c r="EP473">
        <v>17.3434962962963</v>
      </c>
      <c r="EQ473">
        <v>14.94794074074074</v>
      </c>
      <c r="ER473">
        <v>1999.997037037037</v>
      </c>
      <c r="ES473">
        <v>0.9799976666666664</v>
      </c>
      <c r="ET473">
        <v>0.02000224444444445</v>
      </c>
      <c r="EU473">
        <v>0</v>
      </c>
      <c r="EV473">
        <v>769.326925925926</v>
      </c>
      <c r="EW473">
        <v>5.00078</v>
      </c>
      <c r="EX473">
        <v>14774.09259259259</v>
      </c>
      <c r="EY473">
        <v>16379.59259259259</v>
      </c>
      <c r="EZ473">
        <v>38.76829629629629</v>
      </c>
      <c r="FA473">
        <v>39.51592592592592</v>
      </c>
      <c r="FB473">
        <v>38.90040740740741</v>
      </c>
      <c r="FC473">
        <v>39.23125925925925</v>
      </c>
      <c r="FD473">
        <v>39.93955555555555</v>
      </c>
      <c r="FE473">
        <v>1955.087407407408</v>
      </c>
      <c r="FF473">
        <v>39.9</v>
      </c>
      <c r="FG473">
        <v>0</v>
      </c>
      <c r="FH473">
        <v>1759086096.2</v>
      </c>
      <c r="FI473">
        <v>0</v>
      </c>
      <c r="FJ473">
        <v>769.3214230769232</v>
      </c>
      <c r="FK473">
        <v>2.789162388462666</v>
      </c>
      <c r="FL473">
        <v>63.43931622882218</v>
      </c>
      <c r="FM473">
        <v>14773.89230769231</v>
      </c>
      <c r="FN473">
        <v>15</v>
      </c>
      <c r="FO473">
        <v>0</v>
      </c>
      <c r="FP473" t="s">
        <v>439</v>
      </c>
      <c r="FQ473">
        <v>1746989605.5</v>
      </c>
      <c r="FR473">
        <v>1746989593.5</v>
      </c>
      <c r="FS473">
        <v>0</v>
      </c>
      <c r="FT473">
        <v>-0.274</v>
      </c>
      <c r="FU473">
        <v>-0.002</v>
      </c>
      <c r="FV473">
        <v>2.549</v>
      </c>
      <c r="FW473">
        <v>0.129</v>
      </c>
      <c r="FX473">
        <v>420</v>
      </c>
      <c r="FY473">
        <v>17</v>
      </c>
      <c r="FZ473">
        <v>0.02</v>
      </c>
      <c r="GA473">
        <v>0.04</v>
      </c>
      <c r="GB473">
        <v>-51.55043902439025</v>
      </c>
      <c r="GC473">
        <v>0.342453658536567</v>
      </c>
      <c r="GD473">
        <v>0.2484994036190999</v>
      </c>
      <c r="GE473">
        <v>1</v>
      </c>
      <c r="GF473">
        <v>769.1537647058824</v>
      </c>
      <c r="GG473">
        <v>3.064232237183991</v>
      </c>
      <c r="GH473">
        <v>0.3924118528838533</v>
      </c>
      <c r="GI473">
        <v>0</v>
      </c>
      <c r="GJ473">
        <v>3.119027073170732</v>
      </c>
      <c r="GK473">
        <v>-0.3520256445993076</v>
      </c>
      <c r="GL473">
        <v>0.03571748565727399</v>
      </c>
      <c r="GM473">
        <v>0</v>
      </c>
      <c r="GN473">
        <v>1</v>
      </c>
      <c r="GO473">
        <v>3</v>
      </c>
      <c r="GP473" t="s">
        <v>455</v>
      </c>
      <c r="GQ473">
        <v>3.10157</v>
      </c>
      <c r="GR473">
        <v>2.72463</v>
      </c>
      <c r="GS473">
        <v>0.17285</v>
      </c>
      <c r="GT473">
        <v>0.177814</v>
      </c>
      <c r="GU473">
        <v>0.101308</v>
      </c>
      <c r="GV473">
        <v>0.0924051</v>
      </c>
      <c r="GW473">
        <v>21624.5</v>
      </c>
      <c r="GX473">
        <v>19532.9</v>
      </c>
      <c r="GY473">
        <v>26705.6</v>
      </c>
      <c r="GZ473">
        <v>23977.6</v>
      </c>
      <c r="HA473">
        <v>38410.6</v>
      </c>
      <c r="HB473">
        <v>32183.2</v>
      </c>
      <c r="HC473">
        <v>46631.9</v>
      </c>
      <c r="HD473">
        <v>37938</v>
      </c>
      <c r="HE473">
        <v>1.87363</v>
      </c>
      <c r="HF473">
        <v>1.87225</v>
      </c>
      <c r="HG473">
        <v>0.140503</v>
      </c>
      <c r="HH473">
        <v>0</v>
      </c>
      <c r="HI473">
        <v>27.7242</v>
      </c>
      <c r="HJ473">
        <v>999.9</v>
      </c>
      <c r="HK473">
        <v>43.2</v>
      </c>
      <c r="HL473">
        <v>31.6</v>
      </c>
      <c r="HM473">
        <v>22.2188</v>
      </c>
      <c r="HN473">
        <v>61.1447</v>
      </c>
      <c r="HO473">
        <v>22.0873</v>
      </c>
      <c r="HP473">
        <v>1</v>
      </c>
      <c r="HQ473">
        <v>0.0928277</v>
      </c>
      <c r="HR473">
        <v>0.421569</v>
      </c>
      <c r="HS473">
        <v>20.2805</v>
      </c>
      <c r="HT473">
        <v>5.2101</v>
      </c>
      <c r="HU473">
        <v>11.9798</v>
      </c>
      <c r="HV473">
        <v>4.96295</v>
      </c>
      <c r="HW473">
        <v>3.27443</v>
      </c>
      <c r="HX473">
        <v>9999</v>
      </c>
      <c r="HY473">
        <v>9999</v>
      </c>
      <c r="HZ473">
        <v>9999</v>
      </c>
      <c r="IA473">
        <v>34.6</v>
      </c>
      <c r="IB473">
        <v>1.86391</v>
      </c>
      <c r="IC473">
        <v>1.86005</v>
      </c>
      <c r="ID473">
        <v>1.85838</v>
      </c>
      <c r="IE473">
        <v>1.85974</v>
      </c>
      <c r="IF473">
        <v>1.85989</v>
      </c>
      <c r="IG473">
        <v>1.85837</v>
      </c>
      <c r="IH473">
        <v>1.85745</v>
      </c>
      <c r="II473">
        <v>1.85242</v>
      </c>
      <c r="IJ473">
        <v>0</v>
      </c>
      <c r="IK473">
        <v>0</v>
      </c>
      <c r="IL473">
        <v>0</v>
      </c>
      <c r="IM473">
        <v>0</v>
      </c>
      <c r="IN473" t="s">
        <v>441</v>
      </c>
      <c r="IO473" t="s">
        <v>442</v>
      </c>
      <c r="IP473" t="s">
        <v>443</v>
      </c>
      <c r="IQ473" t="s">
        <v>443</v>
      </c>
      <c r="IR473" t="s">
        <v>443</v>
      </c>
      <c r="IS473" t="s">
        <v>443</v>
      </c>
      <c r="IT473">
        <v>0</v>
      </c>
      <c r="IU473">
        <v>100</v>
      </c>
      <c r="IV473">
        <v>100</v>
      </c>
      <c r="IW473">
        <v>-0.26</v>
      </c>
      <c r="IX473">
        <v>0.2888</v>
      </c>
      <c r="IY473">
        <v>-0.819046093373875</v>
      </c>
      <c r="IZ473">
        <v>-0.0008311593448893811</v>
      </c>
      <c r="JA473">
        <v>1.768286430498992E-06</v>
      </c>
      <c r="JB473">
        <v>-5.176383660599935E-10</v>
      </c>
      <c r="JC473">
        <v>0.01793090377665582</v>
      </c>
      <c r="JD473">
        <v>0.002652576625932546</v>
      </c>
      <c r="JE473">
        <v>0.0004569377311329863</v>
      </c>
      <c r="JF473">
        <v>1.003524486243527E-07</v>
      </c>
      <c r="JG473">
        <v>2</v>
      </c>
      <c r="JH473">
        <v>1975</v>
      </c>
      <c r="JI473">
        <v>1</v>
      </c>
      <c r="JJ473">
        <v>26</v>
      </c>
      <c r="JK473">
        <v>201608.3</v>
      </c>
      <c r="JL473">
        <v>201608.5</v>
      </c>
      <c r="JM473">
        <v>2.61108</v>
      </c>
      <c r="JN473">
        <v>2.62329</v>
      </c>
      <c r="JO473">
        <v>1.49658</v>
      </c>
      <c r="JP473">
        <v>2.34497</v>
      </c>
      <c r="JQ473">
        <v>1.54907</v>
      </c>
      <c r="JR473">
        <v>2.40967</v>
      </c>
      <c r="JS473">
        <v>35.9879</v>
      </c>
      <c r="JT473">
        <v>24.1751</v>
      </c>
      <c r="JU473">
        <v>18</v>
      </c>
      <c r="JV473">
        <v>482.202</v>
      </c>
      <c r="JW473">
        <v>496.268</v>
      </c>
      <c r="JX473">
        <v>26.8937</v>
      </c>
      <c r="JY473">
        <v>28.499</v>
      </c>
      <c r="JZ473">
        <v>30</v>
      </c>
      <c r="KA473">
        <v>28.7519</v>
      </c>
      <c r="KB473">
        <v>28.7591</v>
      </c>
      <c r="KC473">
        <v>52.4411</v>
      </c>
      <c r="KD473">
        <v>16.4868</v>
      </c>
      <c r="KE473">
        <v>74.5851</v>
      </c>
      <c r="KF473">
        <v>26.8822</v>
      </c>
      <c r="KG473">
        <v>1189.53</v>
      </c>
      <c r="KH473">
        <v>18.8314</v>
      </c>
      <c r="KI473">
        <v>101.958</v>
      </c>
      <c r="KJ473">
        <v>91.4896</v>
      </c>
    </row>
    <row r="474" spans="1:296">
      <c r="A474">
        <v>456</v>
      </c>
      <c r="B474">
        <v>1759086109</v>
      </c>
      <c r="C474">
        <v>13025.90000009537</v>
      </c>
      <c r="D474" t="s">
        <v>1359</v>
      </c>
      <c r="E474" t="s">
        <v>1360</v>
      </c>
      <c r="F474">
        <v>5</v>
      </c>
      <c r="G474" t="s">
        <v>1218</v>
      </c>
      <c r="H474">
        <v>1759086101.214286</v>
      </c>
      <c r="I474">
        <f>(J474)/1000</f>
        <v>0</v>
      </c>
      <c r="J474">
        <f>IF(DO474, AM474, AG474)</f>
        <v>0</v>
      </c>
      <c r="K474">
        <f>IF(DO474, AH474, AF474)</f>
        <v>0</v>
      </c>
      <c r="L474">
        <f>DQ474 - IF(AT474&gt;1, K474*DK474*100.0/(AV474), 0)</f>
        <v>0</v>
      </c>
      <c r="M474">
        <f>((S474-I474/2)*L474-K474)/(S474+I474/2)</f>
        <v>0</v>
      </c>
      <c r="N474">
        <f>M474*(DX474+DY474)/1000.0</f>
        <v>0</v>
      </c>
      <c r="O474">
        <f>(DQ474 - IF(AT474&gt;1, K474*DK474*100.0/(AV474), 0))*(DX474+DY474)/1000.0</f>
        <v>0</v>
      </c>
      <c r="P474">
        <f>2.0/((1/R474-1/Q474)+SIGN(R474)*SQRT((1/R474-1/Q474)*(1/R474-1/Q474) + 4*DL474/((DL474+1)*(DL474+1))*(2*1/R474*1/Q474-1/Q474*1/Q474)))</f>
        <v>0</v>
      </c>
      <c r="Q474">
        <f>IF(LEFT(DM474,1)&lt;&gt;"0",IF(LEFT(DM474,1)="1",3.0,DN474),$D$5+$E$5*(EE474*DX474/($K$5*1000))+$F$5*(EE474*DX474/($K$5*1000))*MAX(MIN(DK474,$J$5),$I$5)*MAX(MIN(DK474,$J$5),$I$5)+$G$5*MAX(MIN(DK474,$J$5),$I$5)*(EE474*DX474/($K$5*1000))+$H$5*(EE474*DX474/($K$5*1000))*(EE474*DX474/($K$5*1000)))</f>
        <v>0</v>
      </c>
      <c r="R474">
        <f>I474*(1000-(1000*0.61365*exp(17.502*V474/(240.97+V474))/(DX474+DY474)+DS474)/2)/(1000*0.61365*exp(17.502*V474/(240.97+V474))/(DX474+DY474)-DS474)</f>
        <v>0</v>
      </c>
      <c r="S474">
        <f>1/((DL474+1)/(P474/1.6)+1/(Q474/1.37)) + DL474/((DL474+1)/(P474/1.6) + DL474/(Q474/1.37))</f>
        <v>0</v>
      </c>
      <c r="T474">
        <f>(DG474*DJ474)</f>
        <v>0</v>
      </c>
      <c r="U474">
        <f>(DZ474+(T474+2*0.95*5.67E-8*(((DZ474+$B$9)+273)^4-(DZ474+273)^4)-44100*I474)/(1.84*29.3*Q474+8*0.95*5.67E-8*(DZ474+273)^3))</f>
        <v>0</v>
      </c>
      <c r="V474">
        <f>($C$9*EA474+$D$9*EB474+$E$9*U474)</f>
        <v>0</v>
      </c>
      <c r="W474">
        <f>0.61365*exp(17.502*V474/(240.97+V474))</f>
        <v>0</v>
      </c>
      <c r="X474">
        <f>(Y474/Z474*100)</f>
        <v>0</v>
      </c>
      <c r="Y474">
        <f>DS474*(DX474+DY474)/1000</f>
        <v>0</v>
      </c>
      <c r="Z474">
        <f>0.61365*exp(17.502*DZ474/(240.97+DZ474))</f>
        <v>0</v>
      </c>
      <c r="AA474">
        <f>(W474-DS474*(DX474+DY474)/1000)</f>
        <v>0</v>
      </c>
      <c r="AB474">
        <f>(-I474*44100)</f>
        <v>0</v>
      </c>
      <c r="AC474">
        <f>2*29.3*Q474*0.92*(DZ474-V474)</f>
        <v>0</v>
      </c>
      <c r="AD474">
        <f>2*0.95*5.67E-8*(((DZ474+$B$9)+273)^4-(V474+273)^4)</f>
        <v>0</v>
      </c>
      <c r="AE474">
        <f>T474+AD474+AB474+AC474</f>
        <v>0</v>
      </c>
      <c r="AF474">
        <f>DW474*AT474*(DR474-DQ474*(1000-AT474*DT474)/(1000-AT474*DS474))/(100*DK474)</f>
        <v>0</v>
      </c>
      <c r="AG474">
        <f>1000*DW474*AT474*(DS474-DT474)/(100*DK474*(1000-AT474*DS474))</f>
        <v>0</v>
      </c>
      <c r="AH474">
        <f>(AI474 - AJ474 - DX474*1E3/(8.314*(DZ474+273.15)) * AL474/DW474 * AK474) * DW474/(100*DK474) * (1000 - DT474)/1000</f>
        <v>0</v>
      </c>
      <c r="AI474">
        <v>1196.684043791496</v>
      </c>
      <c r="AJ474">
        <v>1156.245636363635</v>
      </c>
      <c r="AK474">
        <v>3.418533552272888</v>
      </c>
      <c r="AL474">
        <v>65.08277901455868</v>
      </c>
      <c r="AM474">
        <f>(AO474 - AN474 + DX474*1E3/(8.314*(DZ474+273.15)) * AQ474/DW474 * AP474) * DW474/(100*DK474) * 1000/(1000 - AO474)</f>
        <v>0</v>
      </c>
      <c r="AN474">
        <v>18.82394165333333</v>
      </c>
      <c r="AO474">
        <v>21.85234606060606</v>
      </c>
      <c r="AP474">
        <v>-0.0004582470078941669</v>
      </c>
      <c r="AQ474">
        <v>105.27</v>
      </c>
      <c r="AR474">
        <v>1</v>
      </c>
      <c r="AS474">
        <v>0</v>
      </c>
      <c r="AT474">
        <f>IF(AR474*$H$15&gt;=AV474,1.0,(AV474/(AV474-AR474*$H$15)))</f>
        <v>0</v>
      </c>
      <c r="AU474">
        <f>(AT474-1)*100</f>
        <v>0</v>
      </c>
      <c r="AV474">
        <f>MAX(0,($B$15+$C$15*EE474)/(1+$D$15*EE474)*DX474/(DZ474+273)*$E$15)</f>
        <v>0</v>
      </c>
      <c r="AW474" t="s">
        <v>437</v>
      </c>
      <c r="AX474" t="s">
        <v>437</v>
      </c>
      <c r="AY474">
        <v>0</v>
      </c>
      <c r="AZ474">
        <v>0</v>
      </c>
      <c r="BA474">
        <f>1-AY474/AZ474</f>
        <v>0</v>
      </c>
      <c r="BB474">
        <v>0</v>
      </c>
      <c r="BC474" t="s">
        <v>437</v>
      </c>
      <c r="BD474" t="s">
        <v>437</v>
      </c>
      <c r="BE474">
        <v>0</v>
      </c>
      <c r="BF474">
        <v>0</v>
      </c>
      <c r="BG474">
        <f>1-BE474/BF474</f>
        <v>0</v>
      </c>
      <c r="BH474">
        <v>0.5</v>
      </c>
      <c r="BI474">
        <f>DH474</f>
        <v>0</v>
      </c>
      <c r="BJ474">
        <f>K474</f>
        <v>0</v>
      </c>
      <c r="BK474">
        <f>BG474*BH474*BI474</f>
        <v>0</v>
      </c>
      <c r="BL474">
        <f>(BJ474-BB474)/BI474</f>
        <v>0</v>
      </c>
      <c r="BM474">
        <f>(AZ474-BF474)/BF474</f>
        <v>0</v>
      </c>
      <c r="BN474">
        <f>AY474/(BA474+AY474/BF474)</f>
        <v>0</v>
      </c>
      <c r="BO474" t="s">
        <v>437</v>
      </c>
      <c r="BP474">
        <v>0</v>
      </c>
      <c r="BQ474">
        <f>IF(BP474&lt;&gt;0, BP474, BN474)</f>
        <v>0</v>
      </c>
      <c r="BR474">
        <f>1-BQ474/BF474</f>
        <v>0</v>
      </c>
      <c r="BS474">
        <f>(BF474-BE474)/(BF474-BQ474)</f>
        <v>0</v>
      </c>
      <c r="BT474">
        <f>(AZ474-BF474)/(AZ474-BQ474)</f>
        <v>0</v>
      </c>
      <c r="BU474">
        <f>(BF474-BE474)/(BF474-AY474)</f>
        <v>0</v>
      </c>
      <c r="BV474">
        <f>(AZ474-BF474)/(AZ474-AY474)</f>
        <v>0</v>
      </c>
      <c r="BW474">
        <f>(BS474*BQ474/BE474)</f>
        <v>0</v>
      </c>
      <c r="BX474">
        <f>(1-BW474)</f>
        <v>0</v>
      </c>
      <c r="DG474">
        <f>$B$13*EF474+$C$13*EG474+$F$13*ER474*(1-EU474)</f>
        <v>0</v>
      </c>
      <c r="DH474">
        <f>DG474*DI474</f>
        <v>0</v>
      </c>
      <c r="DI474">
        <f>($B$13*$D$11+$C$13*$D$11+$F$13*((FE474+EW474)/MAX(FE474+EW474+FF474, 0.1)*$I$11+FF474/MAX(FE474+EW474+FF474, 0.1)*$J$11))/($B$13+$C$13+$F$13)</f>
        <v>0</v>
      </c>
      <c r="DJ474">
        <f>($B$13*$K$11+$C$13*$K$11+$F$13*((FE474+EW474)/MAX(FE474+EW474+FF474, 0.1)*$P$11+FF474/MAX(FE474+EW474+FF474, 0.1)*$Q$11))/($B$13+$C$13+$F$13)</f>
        <v>0</v>
      </c>
      <c r="DK474">
        <v>4.16</v>
      </c>
      <c r="DL474">
        <v>0.5</v>
      </c>
      <c r="DM474" t="s">
        <v>438</v>
      </c>
      <c r="DN474">
        <v>2</v>
      </c>
      <c r="DO474" t="b">
        <v>1</v>
      </c>
      <c r="DP474">
        <v>1759086101.214286</v>
      </c>
      <c r="DQ474">
        <v>1106.837142857143</v>
      </c>
      <c r="DR474">
        <v>1158.429285714286</v>
      </c>
      <c r="DS474">
        <v>21.87405714285714</v>
      </c>
      <c r="DT474">
        <v>18.80351071428571</v>
      </c>
      <c r="DU474">
        <v>1107.11</v>
      </c>
      <c r="DV474">
        <v>21.58496785714286</v>
      </c>
      <c r="DW474">
        <v>500.0115000000001</v>
      </c>
      <c r="DX474">
        <v>90.7668892857143</v>
      </c>
      <c r="DY474">
        <v>0.06609396785714286</v>
      </c>
      <c r="DZ474">
        <v>28.75836785714286</v>
      </c>
      <c r="EA474">
        <v>30.01842857142858</v>
      </c>
      <c r="EB474">
        <v>999.9000000000002</v>
      </c>
      <c r="EC474">
        <v>0</v>
      </c>
      <c r="ED474">
        <v>0</v>
      </c>
      <c r="EE474">
        <v>9993.971428571429</v>
      </c>
      <c r="EF474">
        <v>0</v>
      </c>
      <c r="EG474">
        <v>11.6571</v>
      </c>
      <c r="EH474">
        <v>-51.59308571428572</v>
      </c>
      <c r="EI474">
        <v>1131.588928571429</v>
      </c>
      <c r="EJ474">
        <v>1180.629642857143</v>
      </c>
      <c r="EK474">
        <v>3.070561785714286</v>
      </c>
      <c r="EL474">
        <v>1158.429285714286</v>
      </c>
      <c r="EM474">
        <v>18.80351071428571</v>
      </c>
      <c r="EN474">
        <v>1.98544</v>
      </c>
      <c r="EO474">
        <v>1.706734285714286</v>
      </c>
      <c r="EP474">
        <v>17.32870357142857</v>
      </c>
      <c r="EQ474">
        <v>14.95782142857143</v>
      </c>
      <c r="ER474">
        <v>2000.004285714285</v>
      </c>
      <c r="ES474">
        <v>0.9799977857142854</v>
      </c>
      <c r="ET474">
        <v>0.02000213214285715</v>
      </c>
      <c r="EU474">
        <v>0</v>
      </c>
      <c r="EV474">
        <v>769.5674642857144</v>
      </c>
      <c r="EW474">
        <v>5.00078</v>
      </c>
      <c r="EX474">
        <v>14778.84285714286</v>
      </c>
      <c r="EY474">
        <v>16379.65714285714</v>
      </c>
      <c r="EZ474">
        <v>38.77210714285714</v>
      </c>
      <c r="FA474">
        <v>39.51321428571428</v>
      </c>
      <c r="FB474">
        <v>38.89053571428571</v>
      </c>
      <c r="FC474">
        <v>39.25882142857143</v>
      </c>
      <c r="FD474">
        <v>39.92607142857143</v>
      </c>
      <c r="FE474">
        <v>1955.095</v>
      </c>
      <c r="FF474">
        <v>39.9</v>
      </c>
      <c r="FG474">
        <v>0</v>
      </c>
      <c r="FH474">
        <v>1759086101.6</v>
      </c>
      <c r="FI474">
        <v>0</v>
      </c>
      <c r="FJ474">
        <v>769.6066000000001</v>
      </c>
      <c r="FK474">
        <v>4.365461541217279</v>
      </c>
      <c r="FL474">
        <v>59.19230776381433</v>
      </c>
      <c r="FM474">
        <v>14779.572</v>
      </c>
      <c r="FN474">
        <v>15</v>
      </c>
      <c r="FO474">
        <v>0</v>
      </c>
      <c r="FP474" t="s">
        <v>439</v>
      </c>
      <c r="FQ474">
        <v>1746989605.5</v>
      </c>
      <c r="FR474">
        <v>1746989593.5</v>
      </c>
      <c r="FS474">
        <v>0</v>
      </c>
      <c r="FT474">
        <v>-0.274</v>
      </c>
      <c r="FU474">
        <v>-0.002</v>
      </c>
      <c r="FV474">
        <v>2.549</v>
      </c>
      <c r="FW474">
        <v>0.129</v>
      </c>
      <c r="FX474">
        <v>420</v>
      </c>
      <c r="FY474">
        <v>17</v>
      </c>
      <c r="FZ474">
        <v>0.02</v>
      </c>
      <c r="GA474">
        <v>0.04</v>
      </c>
      <c r="GB474">
        <v>-51.5589025</v>
      </c>
      <c r="GC474">
        <v>-1.279588367729684</v>
      </c>
      <c r="GD474">
        <v>0.2476860255318216</v>
      </c>
      <c r="GE474">
        <v>0</v>
      </c>
      <c r="GF474">
        <v>769.4483823529413</v>
      </c>
      <c r="GG474">
        <v>3.123987768158342</v>
      </c>
      <c r="GH474">
        <v>0.4021418402610921</v>
      </c>
      <c r="GI474">
        <v>0</v>
      </c>
      <c r="GJ474">
        <v>3.089705</v>
      </c>
      <c r="GK474">
        <v>-0.421635422138839</v>
      </c>
      <c r="GL474">
        <v>0.04129364890633912</v>
      </c>
      <c r="GM474">
        <v>0</v>
      </c>
      <c r="GN474">
        <v>0</v>
      </c>
      <c r="GO474">
        <v>3</v>
      </c>
      <c r="GP474" t="s">
        <v>458</v>
      </c>
      <c r="GQ474">
        <v>3.10215</v>
      </c>
      <c r="GR474">
        <v>2.72425</v>
      </c>
      <c r="GS474">
        <v>0.17446</v>
      </c>
      <c r="GT474">
        <v>0.179387</v>
      </c>
      <c r="GU474">
        <v>0.101276</v>
      </c>
      <c r="GV474">
        <v>0.0924017</v>
      </c>
      <c r="GW474">
        <v>21582.6</v>
      </c>
      <c r="GX474">
        <v>19495.8</v>
      </c>
      <c r="GY474">
        <v>26705.8</v>
      </c>
      <c r="GZ474">
        <v>23977.8</v>
      </c>
      <c r="HA474">
        <v>38412.2</v>
      </c>
      <c r="HB474">
        <v>32183.4</v>
      </c>
      <c r="HC474">
        <v>46632</v>
      </c>
      <c r="HD474">
        <v>37937.9</v>
      </c>
      <c r="HE474">
        <v>1.87435</v>
      </c>
      <c r="HF474">
        <v>1.8714</v>
      </c>
      <c r="HG474">
        <v>0.139534</v>
      </c>
      <c r="HH474">
        <v>0</v>
      </c>
      <c r="HI474">
        <v>27.7155</v>
      </c>
      <c r="HJ474">
        <v>999.9</v>
      </c>
      <c r="HK474">
        <v>43.2</v>
      </c>
      <c r="HL474">
        <v>31.6</v>
      </c>
      <c r="HM474">
        <v>22.2161</v>
      </c>
      <c r="HN474">
        <v>60.6747</v>
      </c>
      <c r="HO474">
        <v>22.1314</v>
      </c>
      <c r="HP474">
        <v>1</v>
      </c>
      <c r="HQ474">
        <v>0.0928354</v>
      </c>
      <c r="HR474">
        <v>0.386544</v>
      </c>
      <c r="HS474">
        <v>20.2807</v>
      </c>
      <c r="HT474">
        <v>5.2107</v>
      </c>
      <c r="HU474">
        <v>11.9796</v>
      </c>
      <c r="HV474">
        <v>4.96285</v>
      </c>
      <c r="HW474">
        <v>3.2744</v>
      </c>
      <c r="HX474">
        <v>9999</v>
      </c>
      <c r="HY474">
        <v>9999</v>
      </c>
      <c r="HZ474">
        <v>9999</v>
      </c>
      <c r="IA474">
        <v>34.6</v>
      </c>
      <c r="IB474">
        <v>1.86389</v>
      </c>
      <c r="IC474">
        <v>1.86007</v>
      </c>
      <c r="ID474">
        <v>1.85838</v>
      </c>
      <c r="IE474">
        <v>1.85975</v>
      </c>
      <c r="IF474">
        <v>1.85989</v>
      </c>
      <c r="IG474">
        <v>1.85837</v>
      </c>
      <c r="IH474">
        <v>1.85745</v>
      </c>
      <c r="II474">
        <v>1.85241</v>
      </c>
      <c r="IJ474">
        <v>0</v>
      </c>
      <c r="IK474">
        <v>0</v>
      </c>
      <c r="IL474">
        <v>0</v>
      </c>
      <c r="IM474">
        <v>0</v>
      </c>
      <c r="IN474" t="s">
        <v>441</v>
      </c>
      <c r="IO474" t="s">
        <v>442</v>
      </c>
      <c r="IP474" t="s">
        <v>443</v>
      </c>
      <c r="IQ474" t="s">
        <v>443</v>
      </c>
      <c r="IR474" t="s">
        <v>443</v>
      </c>
      <c r="IS474" t="s">
        <v>443</v>
      </c>
      <c r="IT474">
        <v>0</v>
      </c>
      <c r="IU474">
        <v>100</v>
      </c>
      <c r="IV474">
        <v>100</v>
      </c>
      <c r="IW474">
        <v>-0.25</v>
      </c>
      <c r="IX474">
        <v>0.2886</v>
      </c>
      <c r="IY474">
        <v>-0.819046093373875</v>
      </c>
      <c r="IZ474">
        <v>-0.0008311593448893811</v>
      </c>
      <c r="JA474">
        <v>1.768286430498992E-06</v>
      </c>
      <c r="JB474">
        <v>-5.176383660599935E-10</v>
      </c>
      <c r="JC474">
        <v>0.01793090377665582</v>
      </c>
      <c r="JD474">
        <v>0.002652576625932546</v>
      </c>
      <c r="JE474">
        <v>0.0004569377311329863</v>
      </c>
      <c r="JF474">
        <v>1.003524486243527E-07</v>
      </c>
      <c r="JG474">
        <v>2</v>
      </c>
      <c r="JH474">
        <v>1975</v>
      </c>
      <c r="JI474">
        <v>1</v>
      </c>
      <c r="JJ474">
        <v>26</v>
      </c>
      <c r="JK474">
        <v>201608.4</v>
      </c>
      <c r="JL474">
        <v>201608.6</v>
      </c>
      <c r="JM474">
        <v>2.63916</v>
      </c>
      <c r="JN474">
        <v>2.61353</v>
      </c>
      <c r="JO474">
        <v>1.49658</v>
      </c>
      <c r="JP474">
        <v>2.34497</v>
      </c>
      <c r="JQ474">
        <v>1.54907</v>
      </c>
      <c r="JR474">
        <v>2.47192</v>
      </c>
      <c r="JS474">
        <v>35.9879</v>
      </c>
      <c r="JT474">
        <v>24.1838</v>
      </c>
      <c r="JU474">
        <v>18</v>
      </c>
      <c r="JV474">
        <v>482.61</v>
      </c>
      <c r="JW474">
        <v>495.699</v>
      </c>
      <c r="JX474">
        <v>26.8743</v>
      </c>
      <c r="JY474">
        <v>28.4973</v>
      </c>
      <c r="JZ474">
        <v>30</v>
      </c>
      <c r="KA474">
        <v>28.75</v>
      </c>
      <c r="KB474">
        <v>28.7585</v>
      </c>
      <c r="KC474">
        <v>53.0052</v>
      </c>
      <c r="KD474">
        <v>16.4868</v>
      </c>
      <c r="KE474">
        <v>74.5851</v>
      </c>
      <c r="KF474">
        <v>26.8752</v>
      </c>
      <c r="KG474">
        <v>1202.89</v>
      </c>
      <c r="KH474">
        <v>18.8314</v>
      </c>
      <c r="KI474">
        <v>101.959</v>
      </c>
      <c r="KJ474">
        <v>91.4898</v>
      </c>
    </row>
    <row r="475" spans="1:296">
      <c r="A475">
        <v>457</v>
      </c>
      <c r="B475">
        <v>1759086114</v>
      </c>
      <c r="C475">
        <v>13030.90000009537</v>
      </c>
      <c r="D475" t="s">
        <v>1361</v>
      </c>
      <c r="E475" t="s">
        <v>1362</v>
      </c>
      <c r="F475">
        <v>5</v>
      </c>
      <c r="G475" t="s">
        <v>1218</v>
      </c>
      <c r="H475">
        <v>1759086106.5</v>
      </c>
      <c r="I475">
        <f>(J475)/1000</f>
        <v>0</v>
      </c>
      <c r="J475">
        <f>IF(DO475, AM475, AG475)</f>
        <v>0</v>
      </c>
      <c r="K475">
        <f>IF(DO475, AH475, AF475)</f>
        <v>0</v>
      </c>
      <c r="L475">
        <f>DQ475 - IF(AT475&gt;1, K475*DK475*100.0/(AV475), 0)</f>
        <v>0</v>
      </c>
      <c r="M475">
        <f>((S475-I475/2)*L475-K475)/(S475+I475/2)</f>
        <v>0</v>
      </c>
      <c r="N475">
        <f>M475*(DX475+DY475)/1000.0</f>
        <v>0</v>
      </c>
      <c r="O475">
        <f>(DQ475 - IF(AT475&gt;1, K475*DK475*100.0/(AV475), 0))*(DX475+DY475)/1000.0</f>
        <v>0</v>
      </c>
      <c r="P475">
        <f>2.0/((1/R475-1/Q475)+SIGN(R475)*SQRT((1/R475-1/Q475)*(1/R475-1/Q475) + 4*DL475/((DL475+1)*(DL475+1))*(2*1/R475*1/Q475-1/Q475*1/Q475)))</f>
        <v>0</v>
      </c>
      <c r="Q475">
        <f>IF(LEFT(DM475,1)&lt;&gt;"0",IF(LEFT(DM475,1)="1",3.0,DN475),$D$5+$E$5*(EE475*DX475/($K$5*1000))+$F$5*(EE475*DX475/($K$5*1000))*MAX(MIN(DK475,$J$5),$I$5)*MAX(MIN(DK475,$J$5),$I$5)+$G$5*MAX(MIN(DK475,$J$5),$I$5)*(EE475*DX475/($K$5*1000))+$H$5*(EE475*DX475/($K$5*1000))*(EE475*DX475/($K$5*1000)))</f>
        <v>0</v>
      </c>
      <c r="R475">
        <f>I475*(1000-(1000*0.61365*exp(17.502*V475/(240.97+V475))/(DX475+DY475)+DS475)/2)/(1000*0.61365*exp(17.502*V475/(240.97+V475))/(DX475+DY475)-DS475)</f>
        <v>0</v>
      </c>
      <c r="S475">
        <f>1/((DL475+1)/(P475/1.6)+1/(Q475/1.37)) + DL475/((DL475+1)/(P475/1.6) + DL475/(Q475/1.37))</f>
        <v>0</v>
      </c>
      <c r="T475">
        <f>(DG475*DJ475)</f>
        <v>0</v>
      </c>
      <c r="U475">
        <f>(DZ475+(T475+2*0.95*5.67E-8*(((DZ475+$B$9)+273)^4-(DZ475+273)^4)-44100*I475)/(1.84*29.3*Q475+8*0.95*5.67E-8*(DZ475+273)^3))</f>
        <v>0</v>
      </c>
      <c r="V475">
        <f>($C$9*EA475+$D$9*EB475+$E$9*U475)</f>
        <v>0</v>
      </c>
      <c r="W475">
        <f>0.61365*exp(17.502*V475/(240.97+V475))</f>
        <v>0</v>
      </c>
      <c r="X475">
        <f>(Y475/Z475*100)</f>
        <v>0</v>
      </c>
      <c r="Y475">
        <f>DS475*(DX475+DY475)/1000</f>
        <v>0</v>
      </c>
      <c r="Z475">
        <f>0.61365*exp(17.502*DZ475/(240.97+DZ475))</f>
        <v>0</v>
      </c>
      <c r="AA475">
        <f>(W475-DS475*(DX475+DY475)/1000)</f>
        <v>0</v>
      </c>
      <c r="AB475">
        <f>(-I475*44100)</f>
        <v>0</v>
      </c>
      <c r="AC475">
        <f>2*29.3*Q475*0.92*(DZ475-V475)</f>
        <v>0</v>
      </c>
      <c r="AD475">
        <f>2*0.95*5.67E-8*(((DZ475+$B$9)+273)^4-(V475+273)^4)</f>
        <v>0</v>
      </c>
      <c r="AE475">
        <f>T475+AD475+AB475+AC475</f>
        <v>0</v>
      </c>
      <c r="AF475">
        <f>DW475*AT475*(DR475-DQ475*(1000-AT475*DT475)/(1000-AT475*DS475))/(100*DK475)</f>
        <v>0</v>
      </c>
      <c r="AG475">
        <f>1000*DW475*AT475*(DS475-DT475)/(100*DK475*(1000-AT475*DS475))</f>
        <v>0</v>
      </c>
      <c r="AH475">
        <f>(AI475 - AJ475 - DX475*1E3/(8.314*(DZ475+273.15)) * AL475/DW475 * AK475) * DW475/(100*DK475) * (1000 - DT475)/1000</f>
        <v>0</v>
      </c>
      <c r="AI475">
        <v>1213.970133259085</v>
      </c>
      <c r="AJ475">
        <v>1173.310363636364</v>
      </c>
      <c r="AK475">
        <v>3.426425157362854</v>
      </c>
      <c r="AL475">
        <v>65.08277901455868</v>
      </c>
      <c r="AM475">
        <f>(AO475 - AN475 + DX475*1E3/(8.314*(DZ475+273.15)) * AQ475/DW475 * AP475) * DW475/(100*DK475) * 1000/(1000 - AO475)</f>
        <v>0</v>
      </c>
      <c r="AN475">
        <v>18.82142338666667</v>
      </c>
      <c r="AO475">
        <v>21.83057151515151</v>
      </c>
      <c r="AP475">
        <v>-0.0006660715087388349</v>
      </c>
      <c r="AQ475">
        <v>105.27</v>
      </c>
      <c r="AR475">
        <v>1</v>
      </c>
      <c r="AS475">
        <v>0</v>
      </c>
      <c r="AT475">
        <f>IF(AR475*$H$15&gt;=AV475,1.0,(AV475/(AV475-AR475*$H$15)))</f>
        <v>0</v>
      </c>
      <c r="AU475">
        <f>(AT475-1)*100</f>
        <v>0</v>
      </c>
      <c r="AV475">
        <f>MAX(0,($B$15+$C$15*EE475)/(1+$D$15*EE475)*DX475/(DZ475+273)*$E$15)</f>
        <v>0</v>
      </c>
      <c r="AW475" t="s">
        <v>437</v>
      </c>
      <c r="AX475" t="s">
        <v>437</v>
      </c>
      <c r="AY475">
        <v>0</v>
      </c>
      <c r="AZ475">
        <v>0</v>
      </c>
      <c r="BA475">
        <f>1-AY475/AZ475</f>
        <v>0</v>
      </c>
      <c r="BB475">
        <v>0</v>
      </c>
      <c r="BC475" t="s">
        <v>437</v>
      </c>
      <c r="BD475" t="s">
        <v>437</v>
      </c>
      <c r="BE475">
        <v>0</v>
      </c>
      <c r="BF475">
        <v>0</v>
      </c>
      <c r="BG475">
        <f>1-BE475/BF475</f>
        <v>0</v>
      </c>
      <c r="BH475">
        <v>0.5</v>
      </c>
      <c r="BI475">
        <f>DH475</f>
        <v>0</v>
      </c>
      <c r="BJ475">
        <f>K475</f>
        <v>0</v>
      </c>
      <c r="BK475">
        <f>BG475*BH475*BI475</f>
        <v>0</v>
      </c>
      <c r="BL475">
        <f>(BJ475-BB475)/BI475</f>
        <v>0</v>
      </c>
      <c r="BM475">
        <f>(AZ475-BF475)/BF475</f>
        <v>0</v>
      </c>
      <c r="BN475">
        <f>AY475/(BA475+AY475/BF475)</f>
        <v>0</v>
      </c>
      <c r="BO475" t="s">
        <v>437</v>
      </c>
      <c r="BP475">
        <v>0</v>
      </c>
      <c r="BQ475">
        <f>IF(BP475&lt;&gt;0, BP475, BN475)</f>
        <v>0</v>
      </c>
      <c r="BR475">
        <f>1-BQ475/BF475</f>
        <v>0</v>
      </c>
      <c r="BS475">
        <f>(BF475-BE475)/(BF475-BQ475)</f>
        <v>0</v>
      </c>
      <c r="BT475">
        <f>(AZ475-BF475)/(AZ475-BQ475)</f>
        <v>0</v>
      </c>
      <c r="BU475">
        <f>(BF475-BE475)/(BF475-AY475)</f>
        <v>0</v>
      </c>
      <c r="BV475">
        <f>(AZ475-BF475)/(AZ475-AY475)</f>
        <v>0</v>
      </c>
      <c r="BW475">
        <f>(BS475*BQ475/BE475)</f>
        <v>0</v>
      </c>
      <c r="BX475">
        <f>(1-BW475)</f>
        <v>0</v>
      </c>
      <c r="DG475">
        <f>$B$13*EF475+$C$13*EG475+$F$13*ER475*(1-EU475)</f>
        <v>0</v>
      </c>
      <c r="DH475">
        <f>DG475*DI475</f>
        <v>0</v>
      </c>
      <c r="DI475">
        <f>($B$13*$D$11+$C$13*$D$11+$F$13*((FE475+EW475)/MAX(FE475+EW475+FF475, 0.1)*$I$11+FF475/MAX(FE475+EW475+FF475, 0.1)*$J$11))/($B$13+$C$13+$F$13)</f>
        <v>0</v>
      </c>
      <c r="DJ475">
        <f>($B$13*$K$11+$C$13*$K$11+$F$13*((FE475+EW475)/MAX(FE475+EW475+FF475, 0.1)*$P$11+FF475/MAX(FE475+EW475+FF475, 0.1)*$Q$11))/($B$13+$C$13+$F$13)</f>
        <v>0</v>
      </c>
      <c r="DK475">
        <v>4.16</v>
      </c>
      <c r="DL475">
        <v>0.5</v>
      </c>
      <c r="DM475" t="s">
        <v>438</v>
      </c>
      <c r="DN475">
        <v>2</v>
      </c>
      <c r="DO475" t="b">
        <v>1</v>
      </c>
      <c r="DP475">
        <v>1759086106.5</v>
      </c>
      <c r="DQ475">
        <v>1124.317777777778</v>
      </c>
      <c r="DR475">
        <v>1176.146296296296</v>
      </c>
      <c r="DS475">
        <v>21.85478518518519</v>
      </c>
      <c r="DT475">
        <v>18.81690370370371</v>
      </c>
      <c r="DU475">
        <v>1124.57037037037</v>
      </c>
      <c r="DV475">
        <v>21.56611481481481</v>
      </c>
      <c r="DW475">
        <v>500.0107407407407</v>
      </c>
      <c r="DX475">
        <v>90.76679629629631</v>
      </c>
      <c r="DY475">
        <v>0.06610555185185187</v>
      </c>
      <c r="DZ475">
        <v>28.73636296296296</v>
      </c>
      <c r="EA475">
        <v>30.0038925925926</v>
      </c>
      <c r="EB475">
        <v>999.9000000000001</v>
      </c>
      <c r="EC475">
        <v>0</v>
      </c>
      <c r="ED475">
        <v>0</v>
      </c>
      <c r="EE475">
        <v>9994.907407407407</v>
      </c>
      <c r="EF475">
        <v>0</v>
      </c>
      <c r="EG475">
        <v>11.65687407407408</v>
      </c>
      <c r="EH475">
        <v>-51.83001851851851</v>
      </c>
      <c r="EI475">
        <v>1149.437777777778</v>
      </c>
      <c r="EJ475">
        <v>1198.702592592593</v>
      </c>
      <c r="EK475">
        <v>3.03789</v>
      </c>
      <c r="EL475">
        <v>1176.146296296296</v>
      </c>
      <c r="EM475">
        <v>18.81690370370371</v>
      </c>
      <c r="EN475">
        <v>1.983687777777778</v>
      </c>
      <c r="EO475">
        <v>1.707948518518519</v>
      </c>
      <c r="EP475">
        <v>17.31474444444445</v>
      </c>
      <c r="EQ475">
        <v>14.96885925925926</v>
      </c>
      <c r="ER475">
        <v>2000.012592592592</v>
      </c>
      <c r="ES475">
        <v>0.9799978888888886</v>
      </c>
      <c r="ET475">
        <v>0.02000202222222222</v>
      </c>
      <c r="EU475">
        <v>0</v>
      </c>
      <c r="EV475">
        <v>769.8000740740741</v>
      </c>
      <c r="EW475">
        <v>5.00078</v>
      </c>
      <c r="EX475">
        <v>14783.84444444444</v>
      </c>
      <c r="EY475">
        <v>16379.73333333334</v>
      </c>
      <c r="EZ475">
        <v>38.77062962962962</v>
      </c>
      <c r="FA475">
        <v>39.51840740740741</v>
      </c>
      <c r="FB475">
        <v>38.8655925925926</v>
      </c>
      <c r="FC475">
        <v>39.2614074074074</v>
      </c>
      <c r="FD475">
        <v>39.82848148148148</v>
      </c>
      <c r="FE475">
        <v>1955.103333333333</v>
      </c>
      <c r="FF475">
        <v>39.9</v>
      </c>
      <c r="FG475">
        <v>0</v>
      </c>
      <c r="FH475">
        <v>1759086106.4</v>
      </c>
      <c r="FI475">
        <v>0</v>
      </c>
      <c r="FJ475">
        <v>769.81952</v>
      </c>
      <c r="FK475">
        <v>1.522153833260644</v>
      </c>
      <c r="FL475">
        <v>54.96923070518071</v>
      </c>
      <c r="FM475">
        <v>14784.168</v>
      </c>
      <c r="FN475">
        <v>15</v>
      </c>
      <c r="FO475">
        <v>0</v>
      </c>
      <c r="FP475" t="s">
        <v>439</v>
      </c>
      <c r="FQ475">
        <v>1746989605.5</v>
      </c>
      <c r="FR475">
        <v>1746989593.5</v>
      </c>
      <c r="FS475">
        <v>0</v>
      </c>
      <c r="FT475">
        <v>-0.274</v>
      </c>
      <c r="FU475">
        <v>-0.002</v>
      </c>
      <c r="FV475">
        <v>2.549</v>
      </c>
      <c r="FW475">
        <v>0.129</v>
      </c>
      <c r="FX475">
        <v>420</v>
      </c>
      <c r="FY475">
        <v>17</v>
      </c>
      <c r="FZ475">
        <v>0.02</v>
      </c>
      <c r="GA475">
        <v>0.04</v>
      </c>
      <c r="GB475">
        <v>-51.68154500000001</v>
      </c>
      <c r="GC475">
        <v>-2.617413883677243</v>
      </c>
      <c r="GD475">
        <v>0.2670550654359513</v>
      </c>
      <c r="GE475">
        <v>0</v>
      </c>
      <c r="GF475">
        <v>769.6151470588236</v>
      </c>
      <c r="GG475">
        <v>2.73077157701586</v>
      </c>
      <c r="GH475">
        <v>0.3778164145184567</v>
      </c>
      <c r="GI475">
        <v>0</v>
      </c>
      <c r="GJ475">
        <v>3.060258</v>
      </c>
      <c r="GK475">
        <v>-0.3791419136960661</v>
      </c>
      <c r="GL475">
        <v>0.03777251475610277</v>
      </c>
      <c r="GM475">
        <v>0</v>
      </c>
      <c r="GN475">
        <v>0</v>
      </c>
      <c r="GO475">
        <v>3</v>
      </c>
      <c r="GP475" t="s">
        <v>458</v>
      </c>
      <c r="GQ475">
        <v>3.10179</v>
      </c>
      <c r="GR475">
        <v>2.72362</v>
      </c>
      <c r="GS475">
        <v>0.176064</v>
      </c>
      <c r="GT475">
        <v>0.180961</v>
      </c>
      <c r="GU475">
        <v>0.101206</v>
      </c>
      <c r="GV475">
        <v>0.0923972</v>
      </c>
      <c r="GW475">
        <v>21540.8</v>
      </c>
      <c r="GX475">
        <v>19458.3</v>
      </c>
      <c r="GY475">
        <v>26706</v>
      </c>
      <c r="GZ475">
        <v>23977.6</v>
      </c>
      <c r="HA475">
        <v>38415.7</v>
      </c>
      <c r="HB475">
        <v>32183.7</v>
      </c>
      <c r="HC475">
        <v>46632.2</v>
      </c>
      <c r="HD475">
        <v>37938</v>
      </c>
      <c r="HE475">
        <v>1.87363</v>
      </c>
      <c r="HF475">
        <v>1.872</v>
      </c>
      <c r="HG475">
        <v>0.140134</v>
      </c>
      <c r="HH475">
        <v>0</v>
      </c>
      <c r="HI475">
        <v>27.7066</v>
      </c>
      <c r="HJ475">
        <v>999.9</v>
      </c>
      <c r="HK475">
        <v>43.2</v>
      </c>
      <c r="HL475">
        <v>31.6</v>
      </c>
      <c r="HM475">
        <v>22.2176</v>
      </c>
      <c r="HN475">
        <v>60.8347</v>
      </c>
      <c r="HO475">
        <v>21.9311</v>
      </c>
      <c r="HP475">
        <v>1</v>
      </c>
      <c r="HQ475">
        <v>0.09273629999999999</v>
      </c>
      <c r="HR475">
        <v>-0.253821</v>
      </c>
      <c r="HS475">
        <v>20.2769</v>
      </c>
      <c r="HT475">
        <v>5.21085</v>
      </c>
      <c r="HU475">
        <v>11.9797</v>
      </c>
      <c r="HV475">
        <v>4.96285</v>
      </c>
      <c r="HW475">
        <v>3.27438</v>
      </c>
      <c r="HX475">
        <v>9999</v>
      </c>
      <c r="HY475">
        <v>9999</v>
      </c>
      <c r="HZ475">
        <v>9999</v>
      </c>
      <c r="IA475">
        <v>34.6</v>
      </c>
      <c r="IB475">
        <v>1.86389</v>
      </c>
      <c r="IC475">
        <v>1.86006</v>
      </c>
      <c r="ID475">
        <v>1.85837</v>
      </c>
      <c r="IE475">
        <v>1.85974</v>
      </c>
      <c r="IF475">
        <v>1.85989</v>
      </c>
      <c r="IG475">
        <v>1.85837</v>
      </c>
      <c r="IH475">
        <v>1.85745</v>
      </c>
      <c r="II475">
        <v>1.85242</v>
      </c>
      <c r="IJ475">
        <v>0</v>
      </c>
      <c r="IK475">
        <v>0</v>
      </c>
      <c r="IL475">
        <v>0</v>
      </c>
      <c r="IM475">
        <v>0</v>
      </c>
      <c r="IN475" t="s">
        <v>441</v>
      </c>
      <c r="IO475" t="s">
        <v>442</v>
      </c>
      <c r="IP475" t="s">
        <v>443</v>
      </c>
      <c r="IQ475" t="s">
        <v>443</v>
      </c>
      <c r="IR475" t="s">
        <v>443</v>
      </c>
      <c r="IS475" t="s">
        <v>443</v>
      </c>
      <c r="IT475">
        <v>0</v>
      </c>
      <c r="IU475">
        <v>100</v>
      </c>
      <c r="IV475">
        <v>100</v>
      </c>
      <c r="IW475">
        <v>-0.22</v>
      </c>
      <c r="IX475">
        <v>0.2881</v>
      </c>
      <c r="IY475">
        <v>-0.819046093373875</v>
      </c>
      <c r="IZ475">
        <v>-0.0008311593448893811</v>
      </c>
      <c r="JA475">
        <v>1.768286430498992E-06</v>
      </c>
      <c r="JB475">
        <v>-5.176383660599935E-10</v>
      </c>
      <c r="JC475">
        <v>0.01793090377665582</v>
      </c>
      <c r="JD475">
        <v>0.002652576625932546</v>
      </c>
      <c r="JE475">
        <v>0.0004569377311329863</v>
      </c>
      <c r="JF475">
        <v>1.003524486243527E-07</v>
      </c>
      <c r="JG475">
        <v>2</v>
      </c>
      <c r="JH475">
        <v>1975</v>
      </c>
      <c r="JI475">
        <v>1</v>
      </c>
      <c r="JJ475">
        <v>26</v>
      </c>
      <c r="JK475">
        <v>201608.5</v>
      </c>
      <c r="JL475">
        <v>201608.7</v>
      </c>
      <c r="JM475">
        <v>2.67212</v>
      </c>
      <c r="JN475">
        <v>2.60986</v>
      </c>
      <c r="JO475">
        <v>1.49658</v>
      </c>
      <c r="JP475">
        <v>2.34497</v>
      </c>
      <c r="JQ475">
        <v>1.54907</v>
      </c>
      <c r="JR475">
        <v>2.42188</v>
      </c>
      <c r="JS475">
        <v>35.9879</v>
      </c>
      <c r="JT475">
        <v>24.1751</v>
      </c>
      <c r="JU475">
        <v>18</v>
      </c>
      <c r="JV475">
        <v>482.184</v>
      </c>
      <c r="JW475">
        <v>496.075</v>
      </c>
      <c r="JX475">
        <v>26.8699</v>
      </c>
      <c r="JY475">
        <v>28.4973</v>
      </c>
      <c r="JZ475">
        <v>30</v>
      </c>
      <c r="KA475">
        <v>28.7493</v>
      </c>
      <c r="KB475">
        <v>28.756</v>
      </c>
      <c r="KC475">
        <v>53.6572</v>
      </c>
      <c r="KD475">
        <v>16.4868</v>
      </c>
      <c r="KE475">
        <v>74.5851</v>
      </c>
      <c r="KF475">
        <v>27.3652</v>
      </c>
      <c r="KG475">
        <v>1223.37</v>
      </c>
      <c r="KH475">
        <v>18.8314</v>
      </c>
      <c r="KI475">
        <v>101.959</v>
      </c>
      <c r="KJ475">
        <v>91.4896</v>
      </c>
    </row>
    <row r="476" spans="1:296">
      <c r="A476">
        <v>458</v>
      </c>
      <c r="B476">
        <v>1759086119</v>
      </c>
      <c r="C476">
        <v>13035.90000009537</v>
      </c>
      <c r="D476" t="s">
        <v>1363</v>
      </c>
      <c r="E476" t="s">
        <v>1364</v>
      </c>
      <c r="F476">
        <v>5</v>
      </c>
      <c r="G476" t="s">
        <v>1218</v>
      </c>
      <c r="H476">
        <v>1759086111.214286</v>
      </c>
      <c r="I476">
        <f>(J476)/1000</f>
        <v>0</v>
      </c>
      <c r="J476">
        <f>IF(DO476, AM476, AG476)</f>
        <v>0</v>
      </c>
      <c r="K476">
        <f>IF(DO476, AH476, AF476)</f>
        <v>0</v>
      </c>
      <c r="L476">
        <f>DQ476 - IF(AT476&gt;1, K476*DK476*100.0/(AV476), 0)</f>
        <v>0</v>
      </c>
      <c r="M476">
        <f>((S476-I476/2)*L476-K476)/(S476+I476/2)</f>
        <v>0</v>
      </c>
      <c r="N476">
        <f>M476*(DX476+DY476)/1000.0</f>
        <v>0</v>
      </c>
      <c r="O476">
        <f>(DQ476 - IF(AT476&gt;1, K476*DK476*100.0/(AV476), 0))*(DX476+DY476)/1000.0</f>
        <v>0</v>
      </c>
      <c r="P476">
        <f>2.0/((1/R476-1/Q476)+SIGN(R476)*SQRT((1/R476-1/Q476)*(1/R476-1/Q476) + 4*DL476/((DL476+1)*(DL476+1))*(2*1/R476*1/Q476-1/Q476*1/Q476)))</f>
        <v>0</v>
      </c>
      <c r="Q476">
        <f>IF(LEFT(DM476,1)&lt;&gt;"0",IF(LEFT(DM476,1)="1",3.0,DN476),$D$5+$E$5*(EE476*DX476/($K$5*1000))+$F$5*(EE476*DX476/($K$5*1000))*MAX(MIN(DK476,$J$5),$I$5)*MAX(MIN(DK476,$J$5),$I$5)+$G$5*MAX(MIN(DK476,$J$5),$I$5)*(EE476*DX476/($K$5*1000))+$H$5*(EE476*DX476/($K$5*1000))*(EE476*DX476/($K$5*1000)))</f>
        <v>0</v>
      </c>
      <c r="R476">
        <f>I476*(1000-(1000*0.61365*exp(17.502*V476/(240.97+V476))/(DX476+DY476)+DS476)/2)/(1000*0.61365*exp(17.502*V476/(240.97+V476))/(DX476+DY476)-DS476)</f>
        <v>0</v>
      </c>
      <c r="S476">
        <f>1/((DL476+1)/(P476/1.6)+1/(Q476/1.37)) + DL476/((DL476+1)/(P476/1.6) + DL476/(Q476/1.37))</f>
        <v>0</v>
      </c>
      <c r="T476">
        <f>(DG476*DJ476)</f>
        <v>0</v>
      </c>
      <c r="U476">
        <f>(DZ476+(T476+2*0.95*5.67E-8*(((DZ476+$B$9)+273)^4-(DZ476+273)^4)-44100*I476)/(1.84*29.3*Q476+8*0.95*5.67E-8*(DZ476+273)^3))</f>
        <v>0</v>
      </c>
      <c r="V476">
        <f>($C$9*EA476+$D$9*EB476+$E$9*U476)</f>
        <v>0</v>
      </c>
      <c r="W476">
        <f>0.61365*exp(17.502*V476/(240.97+V476))</f>
        <v>0</v>
      </c>
      <c r="X476">
        <f>(Y476/Z476*100)</f>
        <v>0</v>
      </c>
      <c r="Y476">
        <f>DS476*(DX476+DY476)/1000</f>
        <v>0</v>
      </c>
      <c r="Z476">
        <f>0.61365*exp(17.502*DZ476/(240.97+DZ476))</f>
        <v>0</v>
      </c>
      <c r="AA476">
        <f>(W476-DS476*(DX476+DY476)/1000)</f>
        <v>0</v>
      </c>
      <c r="AB476">
        <f>(-I476*44100)</f>
        <v>0</v>
      </c>
      <c r="AC476">
        <f>2*29.3*Q476*0.92*(DZ476-V476)</f>
        <v>0</v>
      </c>
      <c r="AD476">
        <f>2*0.95*5.67E-8*(((DZ476+$B$9)+273)^4-(V476+273)^4)</f>
        <v>0</v>
      </c>
      <c r="AE476">
        <f>T476+AD476+AB476+AC476</f>
        <v>0</v>
      </c>
      <c r="AF476">
        <f>DW476*AT476*(DR476-DQ476*(1000-AT476*DT476)/(1000-AT476*DS476))/(100*DK476)</f>
        <v>0</v>
      </c>
      <c r="AG476">
        <f>1000*DW476*AT476*(DS476-DT476)/(100*DK476*(1000-AT476*DS476))</f>
        <v>0</v>
      </c>
      <c r="AH476">
        <f>(AI476 - AJ476 - DX476*1E3/(8.314*(DZ476+273.15)) * AL476/DW476 * AK476) * DW476/(100*DK476) * (1000 - DT476)/1000</f>
        <v>0</v>
      </c>
      <c r="AI476">
        <v>1231.237222892904</v>
      </c>
      <c r="AJ476">
        <v>1190.581515151514</v>
      </c>
      <c r="AK476">
        <v>3.462891331414804</v>
      </c>
      <c r="AL476">
        <v>65.08277901455868</v>
      </c>
      <c r="AM476">
        <f>(AO476 - AN476 + DX476*1E3/(8.314*(DZ476+273.15)) * AQ476/DW476 * AP476) * DW476/(100*DK476) * 1000/(1000 - AO476)</f>
        <v>0</v>
      </c>
      <c r="AN476">
        <v>18.81779962666668</v>
      </c>
      <c r="AO476">
        <v>21.81134484848484</v>
      </c>
      <c r="AP476">
        <v>-0.0004163790803796018</v>
      </c>
      <c r="AQ476">
        <v>105.27</v>
      </c>
      <c r="AR476">
        <v>1</v>
      </c>
      <c r="AS476">
        <v>0</v>
      </c>
      <c r="AT476">
        <f>IF(AR476*$H$15&gt;=AV476,1.0,(AV476/(AV476-AR476*$H$15)))</f>
        <v>0</v>
      </c>
      <c r="AU476">
        <f>(AT476-1)*100</f>
        <v>0</v>
      </c>
      <c r="AV476">
        <f>MAX(0,($B$15+$C$15*EE476)/(1+$D$15*EE476)*DX476/(DZ476+273)*$E$15)</f>
        <v>0</v>
      </c>
      <c r="AW476" t="s">
        <v>437</v>
      </c>
      <c r="AX476" t="s">
        <v>437</v>
      </c>
      <c r="AY476">
        <v>0</v>
      </c>
      <c r="AZ476">
        <v>0</v>
      </c>
      <c r="BA476">
        <f>1-AY476/AZ476</f>
        <v>0</v>
      </c>
      <c r="BB476">
        <v>0</v>
      </c>
      <c r="BC476" t="s">
        <v>437</v>
      </c>
      <c r="BD476" t="s">
        <v>437</v>
      </c>
      <c r="BE476">
        <v>0</v>
      </c>
      <c r="BF476">
        <v>0</v>
      </c>
      <c r="BG476">
        <f>1-BE476/BF476</f>
        <v>0</v>
      </c>
      <c r="BH476">
        <v>0.5</v>
      </c>
      <c r="BI476">
        <f>DH476</f>
        <v>0</v>
      </c>
      <c r="BJ476">
        <f>K476</f>
        <v>0</v>
      </c>
      <c r="BK476">
        <f>BG476*BH476*BI476</f>
        <v>0</v>
      </c>
      <c r="BL476">
        <f>(BJ476-BB476)/BI476</f>
        <v>0</v>
      </c>
      <c r="BM476">
        <f>(AZ476-BF476)/BF476</f>
        <v>0</v>
      </c>
      <c r="BN476">
        <f>AY476/(BA476+AY476/BF476)</f>
        <v>0</v>
      </c>
      <c r="BO476" t="s">
        <v>437</v>
      </c>
      <c r="BP476">
        <v>0</v>
      </c>
      <c r="BQ476">
        <f>IF(BP476&lt;&gt;0, BP476, BN476)</f>
        <v>0</v>
      </c>
      <c r="BR476">
        <f>1-BQ476/BF476</f>
        <v>0</v>
      </c>
      <c r="BS476">
        <f>(BF476-BE476)/(BF476-BQ476)</f>
        <v>0</v>
      </c>
      <c r="BT476">
        <f>(AZ476-BF476)/(AZ476-BQ476)</f>
        <v>0</v>
      </c>
      <c r="BU476">
        <f>(BF476-BE476)/(BF476-AY476)</f>
        <v>0</v>
      </c>
      <c r="BV476">
        <f>(AZ476-BF476)/(AZ476-AY476)</f>
        <v>0</v>
      </c>
      <c r="BW476">
        <f>(BS476*BQ476/BE476)</f>
        <v>0</v>
      </c>
      <c r="BX476">
        <f>(1-BW476)</f>
        <v>0</v>
      </c>
      <c r="DG476">
        <f>$B$13*EF476+$C$13*EG476+$F$13*ER476*(1-EU476)</f>
        <v>0</v>
      </c>
      <c r="DH476">
        <f>DG476*DI476</f>
        <v>0</v>
      </c>
      <c r="DI476">
        <f>($B$13*$D$11+$C$13*$D$11+$F$13*((FE476+EW476)/MAX(FE476+EW476+FF476, 0.1)*$I$11+FF476/MAX(FE476+EW476+FF476, 0.1)*$J$11))/($B$13+$C$13+$F$13)</f>
        <v>0</v>
      </c>
      <c r="DJ476">
        <f>($B$13*$K$11+$C$13*$K$11+$F$13*((FE476+EW476)/MAX(FE476+EW476+FF476, 0.1)*$P$11+FF476/MAX(FE476+EW476+FF476, 0.1)*$Q$11))/($B$13+$C$13+$F$13)</f>
        <v>0</v>
      </c>
      <c r="DK476">
        <v>4.16</v>
      </c>
      <c r="DL476">
        <v>0.5</v>
      </c>
      <c r="DM476" t="s">
        <v>438</v>
      </c>
      <c r="DN476">
        <v>2</v>
      </c>
      <c r="DO476" t="b">
        <v>1</v>
      </c>
      <c r="DP476">
        <v>1759086111.214286</v>
      </c>
      <c r="DQ476">
        <v>1140.077142857143</v>
      </c>
      <c r="DR476">
        <v>1192.068214285714</v>
      </c>
      <c r="DS476">
        <v>21.83907142857143</v>
      </c>
      <c r="DT476">
        <v>18.82141785714285</v>
      </c>
      <c r="DU476">
        <v>1140.311785714286</v>
      </c>
      <c r="DV476">
        <v>21.55074285714286</v>
      </c>
      <c r="DW476">
        <v>500.0106071428572</v>
      </c>
      <c r="DX476">
        <v>90.76648214285716</v>
      </c>
      <c r="DY476">
        <v>0.06607381785714285</v>
      </c>
      <c r="DZ476">
        <v>28.71698571428571</v>
      </c>
      <c r="EA476">
        <v>29.99754642857143</v>
      </c>
      <c r="EB476">
        <v>999.9000000000002</v>
      </c>
      <c r="EC476">
        <v>0</v>
      </c>
      <c r="ED476">
        <v>0</v>
      </c>
      <c r="EE476">
        <v>9999.196428571429</v>
      </c>
      <c r="EF476">
        <v>0</v>
      </c>
      <c r="EG476">
        <v>11.9205</v>
      </c>
      <c r="EH476">
        <v>-51.99193928571429</v>
      </c>
      <c r="EI476">
        <v>1165.531071428571</v>
      </c>
      <c r="EJ476">
        <v>1214.936428571429</v>
      </c>
      <c r="EK476">
        <v>3.017651785714286</v>
      </c>
      <c r="EL476">
        <v>1192.068214285714</v>
      </c>
      <c r="EM476">
        <v>18.82141785714285</v>
      </c>
      <c r="EN476">
        <v>1.982253571428571</v>
      </c>
      <c r="EO476">
        <v>1.708353214285715</v>
      </c>
      <c r="EP476">
        <v>17.30330714285714</v>
      </c>
      <c r="EQ476">
        <v>14.97253928571429</v>
      </c>
      <c r="ER476">
        <v>1999.990714285714</v>
      </c>
      <c r="ES476">
        <v>0.9799976785714283</v>
      </c>
      <c r="ET476">
        <v>0.02000224285714286</v>
      </c>
      <c r="EU476">
        <v>0</v>
      </c>
      <c r="EV476">
        <v>770.0286071428573</v>
      </c>
      <c r="EW476">
        <v>5.00078</v>
      </c>
      <c r="EX476">
        <v>14787.79285714286</v>
      </c>
      <c r="EY476">
        <v>16379.55357142857</v>
      </c>
      <c r="EZ476">
        <v>38.76107142857143</v>
      </c>
      <c r="FA476">
        <v>39.51096428571428</v>
      </c>
      <c r="FB476">
        <v>38.86803571428571</v>
      </c>
      <c r="FC476">
        <v>39.28110714285714</v>
      </c>
      <c r="FD476">
        <v>39.77214285714285</v>
      </c>
      <c r="FE476">
        <v>1955.081785714285</v>
      </c>
      <c r="FF476">
        <v>39.9</v>
      </c>
      <c r="FG476">
        <v>0</v>
      </c>
      <c r="FH476">
        <v>1759086111.2</v>
      </c>
      <c r="FI476">
        <v>0</v>
      </c>
      <c r="FJ476">
        <v>770.02944</v>
      </c>
      <c r="FK476">
        <v>1.947538447045496</v>
      </c>
      <c r="FL476">
        <v>50.05384620642955</v>
      </c>
      <c r="FM476">
        <v>14788.252</v>
      </c>
      <c r="FN476">
        <v>15</v>
      </c>
      <c r="FO476">
        <v>0</v>
      </c>
      <c r="FP476" t="s">
        <v>439</v>
      </c>
      <c r="FQ476">
        <v>1746989605.5</v>
      </c>
      <c r="FR476">
        <v>1746989593.5</v>
      </c>
      <c r="FS476">
        <v>0</v>
      </c>
      <c r="FT476">
        <v>-0.274</v>
      </c>
      <c r="FU476">
        <v>-0.002</v>
      </c>
      <c r="FV476">
        <v>2.549</v>
      </c>
      <c r="FW476">
        <v>0.129</v>
      </c>
      <c r="FX476">
        <v>420</v>
      </c>
      <c r="FY476">
        <v>17</v>
      </c>
      <c r="FZ476">
        <v>0.02</v>
      </c>
      <c r="GA476">
        <v>0.04</v>
      </c>
      <c r="GB476">
        <v>-51.89703658536585</v>
      </c>
      <c r="GC476">
        <v>-2.074695470383179</v>
      </c>
      <c r="GD476">
        <v>0.2211274908239507</v>
      </c>
      <c r="GE476">
        <v>0</v>
      </c>
      <c r="GF476">
        <v>769.8776764705882</v>
      </c>
      <c r="GG476">
        <v>2.865072573081646</v>
      </c>
      <c r="GH476">
        <v>0.3872893522775238</v>
      </c>
      <c r="GI476">
        <v>0</v>
      </c>
      <c r="GJ476">
        <v>3.031706585365854</v>
      </c>
      <c r="GK476">
        <v>-0.2698026480836151</v>
      </c>
      <c r="GL476">
        <v>0.02821120600821301</v>
      </c>
      <c r="GM476">
        <v>0</v>
      </c>
      <c r="GN476">
        <v>0</v>
      </c>
      <c r="GO476">
        <v>3</v>
      </c>
      <c r="GP476" t="s">
        <v>458</v>
      </c>
      <c r="GQ476">
        <v>3.10153</v>
      </c>
      <c r="GR476">
        <v>2.72439</v>
      </c>
      <c r="GS476">
        <v>0.177671</v>
      </c>
      <c r="GT476">
        <v>0.182552</v>
      </c>
      <c r="GU476">
        <v>0.101144</v>
      </c>
      <c r="GV476">
        <v>0.09238879999999999</v>
      </c>
      <c r="GW476">
        <v>21498.9</v>
      </c>
      <c r="GX476">
        <v>19420.5</v>
      </c>
      <c r="GY476">
        <v>26706.1</v>
      </c>
      <c r="GZ476">
        <v>23977.7</v>
      </c>
      <c r="HA476">
        <v>38418.8</v>
      </c>
      <c r="HB476">
        <v>32184.3</v>
      </c>
      <c r="HC476">
        <v>46632.6</v>
      </c>
      <c r="HD476">
        <v>37938.1</v>
      </c>
      <c r="HE476">
        <v>1.8735</v>
      </c>
      <c r="HF476">
        <v>1.8725</v>
      </c>
      <c r="HG476">
        <v>0.141546</v>
      </c>
      <c r="HH476">
        <v>0</v>
      </c>
      <c r="HI476">
        <v>27.6978</v>
      </c>
      <c r="HJ476">
        <v>999.9</v>
      </c>
      <c r="HK476">
        <v>43.2</v>
      </c>
      <c r="HL476">
        <v>31.6</v>
      </c>
      <c r="HM476">
        <v>22.2172</v>
      </c>
      <c r="HN476">
        <v>60.9047</v>
      </c>
      <c r="HO476">
        <v>22.0232</v>
      </c>
      <c r="HP476">
        <v>1</v>
      </c>
      <c r="HQ476">
        <v>0.09269819999999999</v>
      </c>
      <c r="HR476">
        <v>-1.01489</v>
      </c>
      <c r="HS476">
        <v>20.2768</v>
      </c>
      <c r="HT476">
        <v>5.2113</v>
      </c>
      <c r="HU476">
        <v>11.9797</v>
      </c>
      <c r="HV476">
        <v>4.96285</v>
      </c>
      <c r="HW476">
        <v>3.27443</v>
      </c>
      <c r="HX476">
        <v>9999</v>
      </c>
      <c r="HY476">
        <v>9999</v>
      </c>
      <c r="HZ476">
        <v>9999</v>
      </c>
      <c r="IA476">
        <v>34.6</v>
      </c>
      <c r="IB476">
        <v>1.8639</v>
      </c>
      <c r="IC476">
        <v>1.86006</v>
      </c>
      <c r="ID476">
        <v>1.85837</v>
      </c>
      <c r="IE476">
        <v>1.85974</v>
      </c>
      <c r="IF476">
        <v>1.85989</v>
      </c>
      <c r="IG476">
        <v>1.85837</v>
      </c>
      <c r="IH476">
        <v>1.85745</v>
      </c>
      <c r="II476">
        <v>1.85241</v>
      </c>
      <c r="IJ476">
        <v>0</v>
      </c>
      <c r="IK476">
        <v>0</v>
      </c>
      <c r="IL476">
        <v>0</v>
      </c>
      <c r="IM476">
        <v>0</v>
      </c>
      <c r="IN476" t="s">
        <v>441</v>
      </c>
      <c r="IO476" t="s">
        <v>442</v>
      </c>
      <c r="IP476" t="s">
        <v>443</v>
      </c>
      <c r="IQ476" t="s">
        <v>443</v>
      </c>
      <c r="IR476" t="s">
        <v>443</v>
      </c>
      <c r="IS476" t="s">
        <v>443</v>
      </c>
      <c r="IT476">
        <v>0</v>
      </c>
      <c r="IU476">
        <v>100</v>
      </c>
      <c r="IV476">
        <v>100</v>
      </c>
      <c r="IW476">
        <v>-0.2</v>
      </c>
      <c r="IX476">
        <v>0.2877</v>
      </c>
      <c r="IY476">
        <v>-0.819046093373875</v>
      </c>
      <c r="IZ476">
        <v>-0.0008311593448893811</v>
      </c>
      <c r="JA476">
        <v>1.768286430498992E-06</v>
      </c>
      <c r="JB476">
        <v>-5.176383660599935E-10</v>
      </c>
      <c r="JC476">
        <v>0.01793090377665582</v>
      </c>
      <c r="JD476">
        <v>0.002652576625932546</v>
      </c>
      <c r="JE476">
        <v>0.0004569377311329863</v>
      </c>
      <c r="JF476">
        <v>1.003524486243527E-07</v>
      </c>
      <c r="JG476">
        <v>2</v>
      </c>
      <c r="JH476">
        <v>1975</v>
      </c>
      <c r="JI476">
        <v>1</v>
      </c>
      <c r="JJ476">
        <v>26</v>
      </c>
      <c r="JK476">
        <v>201608.6</v>
      </c>
      <c r="JL476">
        <v>201608.8</v>
      </c>
      <c r="JM476">
        <v>2.7002</v>
      </c>
      <c r="JN476">
        <v>2.62207</v>
      </c>
      <c r="JO476">
        <v>1.49658</v>
      </c>
      <c r="JP476">
        <v>2.34497</v>
      </c>
      <c r="JQ476">
        <v>1.54907</v>
      </c>
      <c r="JR476">
        <v>2.36938</v>
      </c>
      <c r="JS476">
        <v>35.9645</v>
      </c>
      <c r="JT476">
        <v>24.1663</v>
      </c>
      <c r="JU476">
        <v>18</v>
      </c>
      <c r="JV476">
        <v>482.093</v>
      </c>
      <c r="JW476">
        <v>496.392</v>
      </c>
      <c r="JX476">
        <v>27.2815</v>
      </c>
      <c r="JY476">
        <v>28.4973</v>
      </c>
      <c r="JZ476">
        <v>29.9999</v>
      </c>
      <c r="KA476">
        <v>28.747</v>
      </c>
      <c r="KB476">
        <v>28.7543</v>
      </c>
      <c r="KC476">
        <v>54.2108</v>
      </c>
      <c r="KD476">
        <v>16.4868</v>
      </c>
      <c r="KE476">
        <v>74.9558</v>
      </c>
      <c r="KF476">
        <v>27.3696</v>
      </c>
      <c r="KG476">
        <v>1236.75</v>
      </c>
      <c r="KH476">
        <v>18.8492</v>
      </c>
      <c r="KI476">
        <v>101.96</v>
      </c>
      <c r="KJ476">
        <v>91.48999999999999</v>
      </c>
    </row>
    <row r="477" spans="1:296">
      <c r="A477">
        <v>459</v>
      </c>
      <c r="B477">
        <v>1759086124</v>
      </c>
      <c r="C477">
        <v>13040.90000009537</v>
      </c>
      <c r="D477" t="s">
        <v>1365</v>
      </c>
      <c r="E477" t="s">
        <v>1366</v>
      </c>
      <c r="F477">
        <v>5</v>
      </c>
      <c r="G477" t="s">
        <v>1218</v>
      </c>
      <c r="H477">
        <v>1759086116.5</v>
      </c>
      <c r="I477">
        <f>(J477)/1000</f>
        <v>0</v>
      </c>
      <c r="J477">
        <f>IF(DO477, AM477, AG477)</f>
        <v>0</v>
      </c>
      <c r="K477">
        <f>IF(DO477, AH477, AF477)</f>
        <v>0</v>
      </c>
      <c r="L477">
        <f>DQ477 - IF(AT477&gt;1, K477*DK477*100.0/(AV477), 0)</f>
        <v>0</v>
      </c>
      <c r="M477">
        <f>((S477-I477/2)*L477-K477)/(S477+I477/2)</f>
        <v>0</v>
      </c>
      <c r="N477">
        <f>M477*(DX477+DY477)/1000.0</f>
        <v>0</v>
      </c>
      <c r="O477">
        <f>(DQ477 - IF(AT477&gt;1, K477*DK477*100.0/(AV477), 0))*(DX477+DY477)/1000.0</f>
        <v>0</v>
      </c>
      <c r="P477">
        <f>2.0/((1/R477-1/Q477)+SIGN(R477)*SQRT((1/R477-1/Q477)*(1/R477-1/Q477) + 4*DL477/((DL477+1)*(DL477+1))*(2*1/R477*1/Q477-1/Q477*1/Q477)))</f>
        <v>0</v>
      </c>
      <c r="Q477">
        <f>IF(LEFT(DM477,1)&lt;&gt;"0",IF(LEFT(DM477,1)="1",3.0,DN477),$D$5+$E$5*(EE477*DX477/($K$5*1000))+$F$5*(EE477*DX477/($K$5*1000))*MAX(MIN(DK477,$J$5),$I$5)*MAX(MIN(DK477,$J$5),$I$5)+$G$5*MAX(MIN(DK477,$J$5),$I$5)*(EE477*DX477/($K$5*1000))+$H$5*(EE477*DX477/($K$5*1000))*(EE477*DX477/($K$5*1000)))</f>
        <v>0</v>
      </c>
      <c r="R477">
        <f>I477*(1000-(1000*0.61365*exp(17.502*V477/(240.97+V477))/(DX477+DY477)+DS477)/2)/(1000*0.61365*exp(17.502*V477/(240.97+V477))/(DX477+DY477)-DS477)</f>
        <v>0</v>
      </c>
      <c r="S477">
        <f>1/((DL477+1)/(P477/1.6)+1/(Q477/1.37)) + DL477/((DL477+1)/(P477/1.6) + DL477/(Q477/1.37))</f>
        <v>0</v>
      </c>
      <c r="T477">
        <f>(DG477*DJ477)</f>
        <v>0</v>
      </c>
      <c r="U477">
        <f>(DZ477+(T477+2*0.95*5.67E-8*(((DZ477+$B$9)+273)^4-(DZ477+273)^4)-44100*I477)/(1.84*29.3*Q477+8*0.95*5.67E-8*(DZ477+273)^3))</f>
        <v>0</v>
      </c>
      <c r="V477">
        <f>($C$9*EA477+$D$9*EB477+$E$9*U477)</f>
        <v>0</v>
      </c>
      <c r="W477">
        <f>0.61365*exp(17.502*V477/(240.97+V477))</f>
        <v>0</v>
      </c>
      <c r="X477">
        <f>(Y477/Z477*100)</f>
        <v>0</v>
      </c>
      <c r="Y477">
        <f>DS477*(DX477+DY477)/1000</f>
        <v>0</v>
      </c>
      <c r="Z477">
        <f>0.61365*exp(17.502*DZ477/(240.97+DZ477))</f>
        <v>0</v>
      </c>
      <c r="AA477">
        <f>(W477-DS477*(DX477+DY477)/1000)</f>
        <v>0</v>
      </c>
      <c r="AB477">
        <f>(-I477*44100)</f>
        <v>0</v>
      </c>
      <c r="AC477">
        <f>2*29.3*Q477*0.92*(DZ477-V477)</f>
        <v>0</v>
      </c>
      <c r="AD477">
        <f>2*0.95*5.67E-8*(((DZ477+$B$9)+273)^4-(V477+273)^4)</f>
        <v>0</v>
      </c>
      <c r="AE477">
        <f>T477+AD477+AB477+AC477</f>
        <v>0</v>
      </c>
      <c r="AF477">
        <f>DW477*AT477*(DR477-DQ477*(1000-AT477*DT477)/(1000-AT477*DS477))/(100*DK477)</f>
        <v>0</v>
      </c>
      <c r="AG477">
        <f>1000*DW477*AT477*(DS477-DT477)/(100*DK477*(1000-AT477*DS477))</f>
        <v>0</v>
      </c>
      <c r="AH477">
        <f>(AI477 - AJ477 - DX477*1E3/(8.314*(DZ477+273.15)) * AL477/DW477 * AK477) * DW477/(100*DK477) * (1000 - DT477)/1000</f>
        <v>0</v>
      </c>
      <c r="AI477">
        <v>1248.452046148548</v>
      </c>
      <c r="AJ477">
        <v>1207.815151515151</v>
      </c>
      <c r="AK477">
        <v>3.434433944539906</v>
      </c>
      <c r="AL477">
        <v>65.08277901455868</v>
      </c>
      <c r="AM477">
        <f>(AO477 - AN477 + DX477*1E3/(8.314*(DZ477+273.15)) * AQ477/DW477 * AP477) * DW477/(100*DK477) * 1000/(1000 - AO477)</f>
        <v>0</v>
      </c>
      <c r="AN477">
        <v>18.83862074666666</v>
      </c>
      <c r="AO477">
        <v>21.80205636363636</v>
      </c>
      <c r="AP477">
        <v>-0.0001177194436774252</v>
      </c>
      <c r="AQ477">
        <v>105.27</v>
      </c>
      <c r="AR477">
        <v>1</v>
      </c>
      <c r="AS477">
        <v>0</v>
      </c>
      <c r="AT477">
        <f>IF(AR477*$H$15&gt;=AV477,1.0,(AV477/(AV477-AR477*$H$15)))</f>
        <v>0</v>
      </c>
      <c r="AU477">
        <f>(AT477-1)*100</f>
        <v>0</v>
      </c>
      <c r="AV477">
        <f>MAX(0,($B$15+$C$15*EE477)/(1+$D$15*EE477)*DX477/(DZ477+273)*$E$15)</f>
        <v>0</v>
      </c>
      <c r="AW477" t="s">
        <v>437</v>
      </c>
      <c r="AX477" t="s">
        <v>437</v>
      </c>
      <c r="AY477">
        <v>0</v>
      </c>
      <c r="AZ477">
        <v>0</v>
      </c>
      <c r="BA477">
        <f>1-AY477/AZ477</f>
        <v>0</v>
      </c>
      <c r="BB477">
        <v>0</v>
      </c>
      <c r="BC477" t="s">
        <v>437</v>
      </c>
      <c r="BD477" t="s">
        <v>437</v>
      </c>
      <c r="BE477">
        <v>0</v>
      </c>
      <c r="BF477">
        <v>0</v>
      </c>
      <c r="BG477">
        <f>1-BE477/BF477</f>
        <v>0</v>
      </c>
      <c r="BH477">
        <v>0.5</v>
      </c>
      <c r="BI477">
        <f>DH477</f>
        <v>0</v>
      </c>
      <c r="BJ477">
        <f>K477</f>
        <v>0</v>
      </c>
      <c r="BK477">
        <f>BG477*BH477*BI477</f>
        <v>0</v>
      </c>
      <c r="BL477">
        <f>(BJ477-BB477)/BI477</f>
        <v>0</v>
      </c>
      <c r="BM477">
        <f>(AZ477-BF477)/BF477</f>
        <v>0</v>
      </c>
      <c r="BN477">
        <f>AY477/(BA477+AY477/BF477)</f>
        <v>0</v>
      </c>
      <c r="BO477" t="s">
        <v>437</v>
      </c>
      <c r="BP477">
        <v>0</v>
      </c>
      <c r="BQ477">
        <f>IF(BP477&lt;&gt;0, BP477, BN477)</f>
        <v>0</v>
      </c>
      <c r="BR477">
        <f>1-BQ477/BF477</f>
        <v>0</v>
      </c>
      <c r="BS477">
        <f>(BF477-BE477)/(BF477-BQ477)</f>
        <v>0</v>
      </c>
      <c r="BT477">
        <f>(AZ477-BF477)/(AZ477-BQ477)</f>
        <v>0</v>
      </c>
      <c r="BU477">
        <f>(BF477-BE477)/(BF477-AY477)</f>
        <v>0</v>
      </c>
      <c r="BV477">
        <f>(AZ477-BF477)/(AZ477-AY477)</f>
        <v>0</v>
      </c>
      <c r="BW477">
        <f>(BS477*BQ477/BE477)</f>
        <v>0</v>
      </c>
      <c r="BX477">
        <f>(1-BW477)</f>
        <v>0</v>
      </c>
      <c r="DG477">
        <f>$B$13*EF477+$C$13*EG477+$F$13*ER477*(1-EU477)</f>
        <v>0</v>
      </c>
      <c r="DH477">
        <f>DG477*DI477</f>
        <v>0</v>
      </c>
      <c r="DI477">
        <f>($B$13*$D$11+$C$13*$D$11+$F$13*((FE477+EW477)/MAX(FE477+EW477+FF477, 0.1)*$I$11+FF477/MAX(FE477+EW477+FF477, 0.1)*$J$11))/($B$13+$C$13+$F$13)</f>
        <v>0</v>
      </c>
      <c r="DJ477">
        <f>($B$13*$K$11+$C$13*$K$11+$F$13*((FE477+EW477)/MAX(FE477+EW477+FF477, 0.1)*$P$11+FF477/MAX(FE477+EW477+FF477, 0.1)*$Q$11))/($B$13+$C$13+$F$13)</f>
        <v>0</v>
      </c>
      <c r="DK477">
        <v>4.16</v>
      </c>
      <c r="DL477">
        <v>0.5</v>
      </c>
      <c r="DM477" t="s">
        <v>438</v>
      </c>
      <c r="DN477">
        <v>2</v>
      </c>
      <c r="DO477" t="b">
        <v>1</v>
      </c>
      <c r="DP477">
        <v>1759086116.5</v>
      </c>
      <c r="DQ477">
        <v>1157.861851851852</v>
      </c>
      <c r="DR477">
        <v>1209.957407407408</v>
      </c>
      <c r="DS477">
        <v>21.82117407407407</v>
      </c>
      <c r="DT477">
        <v>18.82455925925926</v>
      </c>
      <c r="DU477">
        <v>1158.077037037037</v>
      </c>
      <c r="DV477">
        <v>21.53324444444445</v>
      </c>
      <c r="DW477">
        <v>499.9687407407408</v>
      </c>
      <c r="DX477">
        <v>90.76584814814814</v>
      </c>
      <c r="DY477">
        <v>0.06615255185185186</v>
      </c>
      <c r="DZ477">
        <v>28.70144074074074</v>
      </c>
      <c r="EA477">
        <v>29.9957</v>
      </c>
      <c r="EB477">
        <v>999.9000000000001</v>
      </c>
      <c r="EC477">
        <v>0</v>
      </c>
      <c r="ED477">
        <v>0</v>
      </c>
      <c r="EE477">
        <v>9989.305555555555</v>
      </c>
      <c r="EF477">
        <v>0</v>
      </c>
      <c r="EG477">
        <v>12.05427407407407</v>
      </c>
      <c r="EH477">
        <v>-52.09500740740741</v>
      </c>
      <c r="EI477">
        <v>1183.691851851852</v>
      </c>
      <c r="EJ477">
        <v>1233.172222222222</v>
      </c>
      <c r="EK477">
        <v>2.996614074074075</v>
      </c>
      <c r="EL477">
        <v>1209.957407407408</v>
      </c>
      <c r="EM477">
        <v>18.82455925925926</v>
      </c>
      <c r="EN477">
        <v>1.980615555555555</v>
      </c>
      <c r="EO477">
        <v>1.708627037037037</v>
      </c>
      <c r="EP477">
        <v>17.29022592592592</v>
      </c>
      <c r="EQ477">
        <v>14.97501851851852</v>
      </c>
      <c r="ER477">
        <v>2000.002962962963</v>
      </c>
      <c r="ES477">
        <v>0.9799977777777775</v>
      </c>
      <c r="ET477">
        <v>0.02000213333333333</v>
      </c>
      <c r="EU477">
        <v>0</v>
      </c>
      <c r="EV477">
        <v>770.2365925925925</v>
      </c>
      <c r="EW477">
        <v>5.00078</v>
      </c>
      <c r="EX477">
        <v>14791.84074074074</v>
      </c>
      <c r="EY477">
        <v>16379.65925925926</v>
      </c>
      <c r="EZ477">
        <v>38.75911111111112</v>
      </c>
      <c r="FA477">
        <v>39.51359259259259</v>
      </c>
      <c r="FB477">
        <v>38.89092592592592</v>
      </c>
      <c r="FC477">
        <v>39.27525925925926</v>
      </c>
      <c r="FD477">
        <v>39.75670370370371</v>
      </c>
      <c r="FE477">
        <v>1955.093703703704</v>
      </c>
      <c r="FF477">
        <v>39.9</v>
      </c>
      <c r="FG477">
        <v>0</v>
      </c>
      <c r="FH477">
        <v>1759086116.6</v>
      </c>
      <c r="FI477">
        <v>0</v>
      </c>
      <c r="FJ477">
        <v>770.2306923076923</v>
      </c>
      <c r="FK477">
        <v>3.578529907617326</v>
      </c>
      <c r="FL477">
        <v>40.79658123694804</v>
      </c>
      <c r="FM477">
        <v>14792.06538461539</v>
      </c>
      <c r="FN477">
        <v>15</v>
      </c>
      <c r="FO477">
        <v>0</v>
      </c>
      <c r="FP477" t="s">
        <v>439</v>
      </c>
      <c r="FQ477">
        <v>1746989605.5</v>
      </c>
      <c r="FR477">
        <v>1746989593.5</v>
      </c>
      <c r="FS477">
        <v>0</v>
      </c>
      <c r="FT477">
        <v>-0.274</v>
      </c>
      <c r="FU477">
        <v>-0.002</v>
      </c>
      <c r="FV477">
        <v>2.549</v>
      </c>
      <c r="FW477">
        <v>0.129</v>
      </c>
      <c r="FX477">
        <v>420</v>
      </c>
      <c r="FY477">
        <v>17</v>
      </c>
      <c r="FZ477">
        <v>0.02</v>
      </c>
      <c r="GA477">
        <v>0.04</v>
      </c>
      <c r="GB477">
        <v>-52.00560243902439</v>
      </c>
      <c r="GC477">
        <v>-1.15061184668998</v>
      </c>
      <c r="GD477">
        <v>0.1603881929353765</v>
      </c>
      <c r="GE477">
        <v>0</v>
      </c>
      <c r="GF477">
        <v>770.1446176470588</v>
      </c>
      <c r="GG477">
        <v>2.519434678058457</v>
      </c>
      <c r="GH477">
        <v>0.3316643426103756</v>
      </c>
      <c r="GI477">
        <v>0</v>
      </c>
      <c r="GJ477">
        <v>3.007404878048781</v>
      </c>
      <c r="GK477">
        <v>-0.2324067595818748</v>
      </c>
      <c r="GL477">
        <v>0.02346287593063448</v>
      </c>
      <c r="GM477">
        <v>0</v>
      </c>
      <c r="GN477">
        <v>0</v>
      </c>
      <c r="GO477">
        <v>3</v>
      </c>
      <c r="GP477" t="s">
        <v>458</v>
      </c>
      <c r="GQ477">
        <v>3.10184</v>
      </c>
      <c r="GR477">
        <v>2.72456</v>
      </c>
      <c r="GS477">
        <v>0.179258</v>
      </c>
      <c r="GT477">
        <v>0.184091</v>
      </c>
      <c r="GU477">
        <v>0.10112</v>
      </c>
      <c r="GV477">
        <v>0.0924869</v>
      </c>
      <c r="GW477">
        <v>21457.5</v>
      </c>
      <c r="GX477">
        <v>19384.1</v>
      </c>
      <c r="GY477">
        <v>26706.2</v>
      </c>
      <c r="GZ477">
        <v>23977.9</v>
      </c>
      <c r="HA477">
        <v>38420.4</v>
      </c>
      <c r="HB477">
        <v>32181</v>
      </c>
      <c r="HC477">
        <v>46632.9</v>
      </c>
      <c r="HD477">
        <v>37938.1</v>
      </c>
      <c r="HE477">
        <v>1.87385</v>
      </c>
      <c r="HF477">
        <v>1.8721</v>
      </c>
      <c r="HG477">
        <v>0.14089</v>
      </c>
      <c r="HH477">
        <v>0</v>
      </c>
      <c r="HI477">
        <v>27.6878</v>
      </c>
      <c r="HJ477">
        <v>999.9</v>
      </c>
      <c r="HK477">
        <v>43.2</v>
      </c>
      <c r="HL477">
        <v>31.6</v>
      </c>
      <c r="HM477">
        <v>22.2173</v>
      </c>
      <c r="HN477">
        <v>61.0947</v>
      </c>
      <c r="HO477">
        <v>22.2436</v>
      </c>
      <c r="HP477">
        <v>1</v>
      </c>
      <c r="HQ477">
        <v>0.0918344</v>
      </c>
      <c r="HR477">
        <v>-0.475515</v>
      </c>
      <c r="HS477">
        <v>20.2801</v>
      </c>
      <c r="HT477">
        <v>5.21085</v>
      </c>
      <c r="HU477">
        <v>11.9797</v>
      </c>
      <c r="HV477">
        <v>4.9627</v>
      </c>
      <c r="HW477">
        <v>3.2743</v>
      </c>
      <c r="HX477">
        <v>9999</v>
      </c>
      <c r="HY477">
        <v>9999</v>
      </c>
      <c r="HZ477">
        <v>9999</v>
      </c>
      <c r="IA477">
        <v>34.6</v>
      </c>
      <c r="IB477">
        <v>1.86393</v>
      </c>
      <c r="IC477">
        <v>1.86006</v>
      </c>
      <c r="ID477">
        <v>1.85838</v>
      </c>
      <c r="IE477">
        <v>1.85974</v>
      </c>
      <c r="IF477">
        <v>1.85989</v>
      </c>
      <c r="IG477">
        <v>1.85837</v>
      </c>
      <c r="IH477">
        <v>1.85745</v>
      </c>
      <c r="II477">
        <v>1.85241</v>
      </c>
      <c r="IJ477">
        <v>0</v>
      </c>
      <c r="IK477">
        <v>0</v>
      </c>
      <c r="IL477">
        <v>0</v>
      </c>
      <c r="IM477">
        <v>0</v>
      </c>
      <c r="IN477" t="s">
        <v>441</v>
      </c>
      <c r="IO477" t="s">
        <v>442</v>
      </c>
      <c r="IP477" t="s">
        <v>443</v>
      </c>
      <c r="IQ477" t="s">
        <v>443</v>
      </c>
      <c r="IR477" t="s">
        <v>443</v>
      </c>
      <c r="IS477" t="s">
        <v>443</v>
      </c>
      <c r="IT477">
        <v>0</v>
      </c>
      <c r="IU477">
        <v>100</v>
      </c>
      <c r="IV477">
        <v>100</v>
      </c>
      <c r="IW477">
        <v>-0.19</v>
      </c>
      <c r="IX477">
        <v>0.2875</v>
      </c>
      <c r="IY477">
        <v>-0.819046093373875</v>
      </c>
      <c r="IZ477">
        <v>-0.0008311593448893811</v>
      </c>
      <c r="JA477">
        <v>1.768286430498992E-06</v>
      </c>
      <c r="JB477">
        <v>-5.176383660599935E-10</v>
      </c>
      <c r="JC477">
        <v>0.01793090377665582</v>
      </c>
      <c r="JD477">
        <v>0.002652576625932546</v>
      </c>
      <c r="JE477">
        <v>0.0004569377311329863</v>
      </c>
      <c r="JF477">
        <v>1.003524486243527E-07</v>
      </c>
      <c r="JG477">
        <v>2</v>
      </c>
      <c r="JH477">
        <v>1975</v>
      </c>
      <c r="JI477">
        <v>1</v>
      </c>
      <c r="JJ477">
        <v>26</v>
      </c>
      <c r="JK477">
        <v>201608.6</v>
      </c>
      <c r="JL477">
        <v>201608.8</v>
      </c>
      <c r="JM477">
        <v>2.73071</v>
      </c>
      <c r="JN477">
        <v>2.61108</v>
      </c>
      <c r="JO477">
        <v>1.49658</v>
      </c>
      <c r="JP477">
        <v>2.34497</v>
      </c>
      <c r="JQ477">
        <v>1.54907</v>
      </c>
      <c r="JR477">
        <v>2.46704</v>
      </c>
      <c r="JS477">
        <v>35.9645</v>
      </c>
      <c r="JT477">
        <v>24.1751</v>
      </c>
      <c r="JU477">
        <v>18</v>
      </c>
      <c r="JV477">
        <v>482.292</v>
      </c>
      <c r="JW477">
        <v>496.121</v>
      </c>
      <c r="JX477">
        <v>27.4083</v>
      </c>
      <c r="JY477">
        <v>28.4973</v>
      </c>
      <c r="JZ477">
        <v>29.9997</v>
      </c>
      <c r="KA477">
        <v>28.7463</v>
      </c>
      <c r="KB477">
        <v>28.7536</v>
      </c>
      <c r="KC477">
        <v>54.8468</v>
      </c>
      <c r="KD477">
        <v>16.4868</v>
      </c>
      <c r="KE477">
        <v>74.9558</v>
      </c>
      <c r="KF477">
        <v>27.3813</v>
      </c>
      <c r="KG477">
        <v>1256.8</v>
      </c>
      <c r="KH477">
        <v>18.8554</v>
      </c>
      <c r="KI477">
        <v>101.961</v>
      </c>
      <c r="KJ477">
        <v>91.4902</v>
      </c>
    </row>
    <row r="478" spans="1:296">
      <c r="A478">
        <v>460</v>
      </c>
      <c r="B478">
        <v>1759086129</v>
      </c>
      <c r="C478">
        <v>13045.90000009537</v>
      </c>
      <c r="D478" t="s">
        <v>1367</v>
      </c>
      <c r="E478" t="s">
        <v>1368</v>
      </c>
      <c r="F478">
        <v>5</v>
      </c>
      <c r="G478" t="s">
        <v>1218</v>
      </c>
      <c r="H478">
        <v>1759086121.214286</v>
      </c>
      <c r="I478">
        <f>(J478)/1000</f>
        <v>0</v>
      </c>
      <c r="J478">
        <f>IF(DO478, AM478, AG478)</f>
        <v>0</v>
      </c>
      <c r="K478">
        <f>IF(DO478, AH478, AF478)</f>
        <v>0</v>
      </c>
      <c r="L478">
        <f>DQ478 - IF(AT478&gt;1, K478*DK478*100.0/(AV478), 0)</f>
        <v>0</v>
      </c>
      <c r="M478">
        <f>((S478-I478/2)*L478-K478)/(S478+I478/2)</f>
        <v>0</v>
      </c>
      <c r="N478">
        <f>M478*(DX478+DY478)/1000.0</f>
        <v>0</v>
      </c>
      <c r="O478">
        <f>(DQ478 - IF(AT478&gt;1, K478*DK478*100.0/(AV478), 0))*(DX478+DY478)/1000.0</f>
        <v>0</v>
      </c>
      <c r="P478">
        <f>2.0/((1/R478-1/Q478)+SIGN(R478)*SQRT((1/R478-1/Q478)*(1/R478-1/Q478) + 4*DL478/((DL478+1)*(DL478+1))*(2*1/R478*1/Q478-1/Q478*1/Q478)))</f>
        <v>0</v>
      </c>
      <c r="Q478">
        <f>IF(LEFT(DM478,1)&lt;&gt;"0",IF(LEFT(DM478,1)="1",3.0,DN478),$D$5+$E$5*(EE478*DX478/($K$5*1000))+$F$5*(EE478*DX478/($K$5*1000))*MAX(MIN(DK478,$J$5),$I$5)*MAX(MIN(DK478,$J$5),$I$5)+$G$5*MAX(MIN(DK478,$J$5),$I$5)*(EE478*DX478/($K$5*1000))+$H$5*(EE478*DX478/($K$5*1000))*(EE478*DX478/($K$5*1000)))</f>
        <v>0</v>
      </c>
      <c r="R478">
        <f>I478*(1000-(1000*0.61365*exp(17.502*V478/(240.97+V478))/(DX478+DY478)+DS478)/2)/(1000*0.61365*exp(17.502*V478/(240.97+V478))/(DX478+DY478)-DS478)</f>
        <v>0</v>
      </c>
      <c r="S478">
        <f>1/((DL478+1)/(P478/1.6)+1/(Q478/1.37)) + DL478/((DL478+1)/(P478/1.6) + DL478/(Q478/1.37))</f>
        <v>0</v>
      </c>
      <c r="T478">
        <f>(DG478*DJ478)</f>
        <v>0</v>
      </c>
      <c r="U478">
        <f>(DZ478+(T478+2*0.95*5.67E-8*(((DZ478+$B$9)+273)^4-(DZ478+273)^4)-44100*I478)/(1.84*29.3*Q478+8*0.95*5.67E-8*(DZ478+273)^3))</f>
        <v>0</v>
      </c>
      <c r="V478">
        <f>($C$9*EA478+$D$9*EB478+$E$9*U478)</f>
        <v>0</v>
      </c>
      <c r="W478">
        <f>0.61365*exp(17.502*V478/(240.97+V478))</f>
        <v>0</v>
      </c>
      <c r="X478">
        <f>(Y478/Z478*100)</f>
        <v>0</v>
      </c>
      <c r="Y478">
        <f>DS478*(DX478+DY478)/1000</f>
        <v>0</v>
      </c>
      <c r="Z478">
        <f>0.61365*exp(17.502*DZ478/(240.97+DZ478))</f>
        <v>0</v>
      </c>
      <c r="AA478">
        <f>(W478-DS478*(DX478+DY478)/1000)</f>
        <v>0</v>
      </c>
      <c r="AB478">
        <f>(-I478*44100)</f>
        <v>0</v>
      </c>
      <c r="AC478">
        <f>2*29.3*Q478*0.92*(DZ478-V478)</f>
        <v>0</v>
      </c>
      <c r="AD478">
        <f>2*0.95*5.67E-8*(((DZ478+$B$9)+273)^4-(V478+273)^4)</f>
        <v>0</v>
      </c>
      <c r="AE478">
        <f>T478+AD478+AB478+AC478</f>
        <v>0</v>
      </c>
      <c r="AF478">
        <f>DW478*AT478*(DR478-DQ478*(1000-AT478*DT478)/(1000-AT478*DS478))/(100*DK478)</f>
        <v>0</v>
      </c>
      <c r="AG478">
        <f>1000*DW478*AT478*(DS478-DT478)/(100*DK478*(1000-AT478*DS478))</f>
        <v>0</v>
      </c>
      <c r="AH478">
        <f>(AI478 - AJ478 - DX478*1E3/(8.314*(DZ478+273.15)) * AL478/DW478 * AK478) * DW478/(100*DK478) * (1000 - DT478)/1000</f>
        <v>0</v>
      </c>
      <c r="AI478">
        <v>1265.627714392009</v>
      </c>
      <c r="AJ478">
        <v>1225.038424242424</v>
      </c>
      <c r="AK478">
        <v>3.445525221220359</v>
      </c>
      <c r="AL478">
        <v>65.08277901455868</v>
      </c>
      <c r="AM478">
        <f>(AO478 - AN478 + DX478*1E3/(8.314*(DZ478+273.15)) * AQ478/DW478 * AP478) * DW478/(100*DK478) * 1000/(1000 - AO478)</f>
        <v>0</v>
      </c>
      <c r="AN478">
        <v>18.84789997333334</v>
      </c>
      <c r="AO478">
        <v>21.79592545454545</v>
      </c>
      <c r="AP478">
        <v>-0.0001167287916759807</v>
      </c>
      <c r="AQ478">
        <v>105.27</v>
      </c>
      <c r="AR478">
        <v>1</v>
      </c>
      <c r="AS478">
        <v>0</v>
      </c>
      <c r="AT478">
        <f>IF(AR478*$H$15&gt;=AV478,1.0,(AV478/(AV478-AR478*$H$15)))</f>
        <v>0</v>
      </c>
      <c r="AU478">
        <f>(AT478-1)*100</f>
        <v>0</v>
      </c>
      <c r="AV478">
        <f>MAX(0,($B$15+$C$15*EE478)/(1+$D$15*EE478)*DX478/(DZ478+273)*$E$15)</f>
        <v>0</v>
      </c>
      <c r="AW478" t="s">
        <v>437</v>
      </c>
      <c r="AX478" t="s">
        <v>437</v>
      </c>
      <c r="AY478">
        <v>0</v>
      </c>
      <c r="AZ478">
        <v>0</v>
      </c>
      <c r="BA478">
        <f>1-AY478/AZ478</f>
        <v>0</v>
      </c>
      <c r="BB478">
        <v>0</v>
      </c>
      <c r="BC478" t="s">
        <v>437</v>
      </c>
      <c r="BD478" t="s">
        <v>437</v>
      </c>
      <c r="BE478">
        <v>0</v>
      </c>
      <c r="BF478">
        <v>0</v>
      </c>
      <c r="BG478">
        <f>1-BE478/BF478</f>
        <v>0</v>
      </c>
      <c r="BH478">
        <v>0.5</v>
      </c>
      <c r="BI478">
        <f>DH478</f>
        <v>0</v>
      </c>
      <c r="BJ478">
        <f>K478</f>
        <v>0</v>
      </c>
      <c r="BK478">
        <f>BG478*BH478*BI478</f>
        <v>0</v>
      </c>
      <c r="BL478">
        <f>(BJ478-BB478)/BI478</f>
        <v>0</v>
      </c>
      <c r="BM478">
        <f>(AZ478-BF478)/BF478</f>
        <v>0</v>
      </c>
      <c r="BN478">
        <f>AY478/(BA478+AY478/BF478)</f>
        <v>0</v>
      </c>
      <c r="BO478" t="s">
        <v>437</v>
      </c>
      <c r="BP478">
        <v>0</v>
      </c>
      <c r="BQ478">
        <f>IF(BP478&lt;&gt;0, BP478, BN478)</f>
        <v>0</v>
      </c>
      <c r="BR478">
        <f>1-BQ478/BF478</f>
        <v>0</v>
      </c>
      <c r="BS478">
        <f>(BF478-BE478)/(BF478-BQ478)</f>
        <v>0</v>
      </c>
      <c r="BT478">
        <f>(AZ478-BF478)/(AZ478-BQ478)</f>
        <v>0</v>
      </c>
      <c r="BU478">
        <f>(BF478-BE478)/(BF478-AY478)</f>
        <v>0</v>
      </c>
      <c r="BV478">
        <f>(AZ478-BF478)/(AZ478-AY478)</f>
        <v>0</v>
      </c>
      <c r="BW478">
        <f>(BS478*BQ478/BE478)</f>
        <v>0</v>
      </c>
      <c r="BX478">
        <f>(1-BW478)</f>
        <v>0</v>
      </c>
      <c r="DG478">
        <f>$B$13*EF478+$C$13*EG478+$F$13*ER478*(1-EU478)</f>
        <v>0</v>
      </c>
      <c r="DH478">
        <f>DG478*DI478</f>
        <v>0</v>
      </c>
      <c r="DI478">
        <f>($B$13*$D$11+$C$13*$D$11+$F$13*((FE478+EW478)/MAX(FE478+EW478+FF478, 0.1)*$I$11+FF478/MAX(FE478+EW478+FF478, 0.1)*$J$11))/($B$13+$C$13+$F$13)</f>
        <v>0</v>
      </c>
      <c r="DJ478">
        <f>($B$13*$K$11+$C$13*$K$11+$F$13*((FE478+EW478)/MAX(FE478+EW478+FF478, 0.1)*$P$11+FF478/MAX(FE478+EW478+FF478, 0.1)*$Q$11))/($B$13+$C$13+$F$13)</f>
        <v>0</v>
      </c>
      <c r="DK478">
        <v>4.16</v>
      </c>
      <c r="DL478">
        <v>0.5</v>
      </c>
      <c r="DM478" t="s">
        <v>438</v>
      </c>
      <c r="DN478">
        <v>2</v>
      </c>
      <c r="DO478" t="b">
        <v>1</v>
      </c>
      <c r="DP478">
        <v>1759086121.214286</v>
      </c>
      <c r="DQ478">
        <v>1173.7675</v>
      </c>
      <c r="DR478">
        <v>1225.885</v>
      </c>
      <c r="DS478">
        <v>21.80852857142857</v>
      </c>
      <c r="DT478">
        <v>18.83275357142857</v>
      </c>
      <c r="DU478">
        <v>1173.963928571429</v>
      </c>
      <c r="DV478">
        <v>21.520875</v>
      </c>
      <c r="DW478">
        <v>499.9023571428571</v>
      </c>
      <c r="DX478">
        <v>90.76571071428569</v>
      </c>
      <c r="DY478">
        <v>0.06642256071428572</v>
      </c>
      <c r="DZ478">
        <v>28.69560000000001</v>
      </c>
      <c r="EA478">
        <v>29.99623571428571</v>
      </c>
      <c r="EB478">
        <v>999.9000000000002</v>
      </c>
      <c r="EC478">
        <v>0</v>
      </c>
      <c r="ED478">
        <v>0</v>
      </c>
      <c r="EE478">
        <v>9982.831785714287</v>
      </c>
      <c r="EF478">
        <v>0</v>
      </c>
      <c r="EG478">
        <v>12.03439642857143</v>
      </c>
      <c r="EH478">
        <v>-52.11654642857143</v>
      </c>
      <c r="EI478">
        <v>1199.936785714286</v>
      </c>
      <c r="EJ478">
        <v>1249.416428571429</v>
      </c>
      <c r="EK478">
        <v>2.975776785714286</v>
      </c>
      <c r="EL478">
        <v>1225.885</v>
      </c>
      <c r="EM478">
        <v>18.83275357142857</v>
      </c>
      <c r="EN478">
        <v>1.979465714285714</v>
      </c>
      <c r="EO478">
        <v>1.709368214285714</v>
      </c>
      <c r="EP478">
        <v>17.28103214285714</v>
      </c>
      <c r="EQ478">
        <v>14.98175714285714</v>
      </c>
      <c r="ER478">
        <v>1999.990714285714</v>
      </c>
      <c r="ES478">
        <v>0.9799976785714283</v>
      </c>
      <c r="ET478">
        <v>0.02000223928571429</v>
      </c>
      <c r="EU478">
        <v>0</v>
      </c>
      <c r="EV478">
        <v>770.3876428571427</v>
      </c>
      <c r="EW478">
        <v>5.00078</v>
      </c>
      <c r="EX478">
        <v>14794.5</v>
      </c>
      <c r="EY478">
        <v>16379.55357142857</v>
      </c>
      <c r="EZ478">
        <v>38.76324999999999</v>
      </c>
      <c r="FA478">
        <v>39.51082142857143</v>
      </c>
      <c r="FB478">
        <v>38.88814285714285</v>
      </c>
      <c r="FC478">
        <v>39.29225</v>
      </c>
      <c r="FD478">
        <v>39.82335714285715</v>
      </c>
      <c r="FE478">
        <v>1955.081785714285</v>
      </c>
      <c r="FF478">
        <v>39.9</v>
      </c>
      <c r="FG478">
        <v>0</v>
      </c>
      <c r="FH478">
        <v>1759086121.4</v>
      </c>
      <c r="FI478">
        <v>0</v>
      </c>
      <c r="FJ478">
        <v>770.3923461538462</v>
      </c>
      <c r="FK478">
        <v>0.909846154386956</v>
      </c>
      <c r="FL478">
        <v>29.38803420922527</v>
      </c>
      <c r="FM478">
        <v>14794.8</v>
      </c>
      <c r="FN478">
        <v>15</v>
      </c>
      <c r="FO478">
        <v>0</v>
      </c>
      <c r="FP478" t="s">
        <v>439</v>
      </c>
      <c r="FQ478">
        <v>1746989605.5</v>
      </c>
      <c r="FR478">
        <v>1746989593.5</v>
      </c>
      <c r="FS478">
        <v>0</v>
      </c>
      <c r="FT478">
        <v>-0.274</v>
      </c>
      <c r="FU478">
        <v>-0.002</v>
      </c>
      <c r="FV478">
        <v>2.549</v>
      </c>
      <c r="FW478">
        <v>0.129</v>
      </c>
      <c r="FX478">
        <v>420</v>
      </c>
      <c r="FY478">
        <v>17</v>
      </c>
      <c r="FZ478">
        <v>0.02</v>
      </c>
      <c r="GA478">
        <v>0.04</v>
      </c>
      <c r="GB478">
        <v>-52.05725365853659</v>
      </c>
      <c r="GC478">
        <v>-0.6363198606272614</v>
      </c>
      <c r="GD478">
        <v>0.1335036842417735</v>
      </c>
      <c r="GE478">
        <v>0</v>
      </c>
      <c r="GF478">
        <v>770.2309411764705</v>
      </c>
      <c r="GG478">
        <v>2.200763941424284</v>
      </c>
      <c r="GH478">
        <v>0.328503106008814</v>
      </c>
      <c r="GI478">
        <v>0</v>
      </c>
      <c r="GJ478">
        <v>2.991450975609756</v>
      </c>
      <c r="GK478">
        <v>-0.2716082926829164</v>
      </c>
      <c r="GL478">
        <v>0.02707973347176526</v>
      </c>
      <c r="GM478">
        <v>0</v>
      </c>
      <c r="GN478">
        <v>0</v>
      </c>
      <c r="GO478">
        <v>3</v>
      </c>
      <c r="GP478" t="s">
        <v>458</v>
      </c>
      <c r="GQ478">
        <v>3.10199</v>
      </c>
      <c r="GR478">
        <v>2.72462</v>
      </c>
      <c r="GS478">
        <v>0.180828</v>
      </c>
      <c r="GT478">
        <v>0.185639</v>
      </c>
      <c r="GU478">
        <v>0.101093</v>
      </c>
      <c r="GV478">
        <v>0.09248869999999999</v>
      </c>
      <c r="GW478">
        <v>21416.5</v>
      </c>
      <c r="GX478">
        <v>19347.3</v>
      </c>
      <c r="GY478">
        <v>26706.3</v>
      </c>
      <c r="GZ478">
        <v>23977.8</v>
      </c>
      <c r="HA478">
        <v>38421.7</v>
      </c>
      <c r="HB478">
        <v>32181.1</v>
      </c>
      <c r="HC478">
        <v>46632.9</v>
      </c>
      <c r="HD478">
        <v>37938.1</v>
      </c>
      <c r="HE478">
        <v>1.87415</v>
      </c>
      <c r="HF478">
        <v>1.8721</v>
      </c>
      <c r="HG478">
        <v>0.143021</v>
      </c>
      <c r="HH478">
        <v>0</v>
      </c>
      <c r="HI478">
        <v>27.6772</v>
      </c>
      <c r="HJ478">
        <v>999.9</v>
      </c>
      <c r="HK478">
        <v>43.2</v>
      </c>
      <c r="HL478">
        <v>31.5</v>
      </c>
      <c r="HM478">
        <v>22.0933</v>
      </c>
      <c r="HN478">
        <v>61.0747</v>
      </c>
      <c r="HO478">
        <v>22.0072</v>
      </c>
      <c r="HP478">
        <v>1</v>
      </c>
      <c r="HQ478">
        <v>0.0915193</v>
      </c>
      <c r="HR478">
        <v>-0.242682</v>
      </c>
      <c r="HS478">
        <v>20.2811</v>
      </c>
      <c r="HT478">
        <v>5.2113</v>
      </c>
      <c r="HU478">
        <v>11.9797</v>
      </c>
      <c r="HV478">
        <v>4.9629</v>
      </c>
      <c r="HW478">
        <v>3.27445</v>
      </c>
      <c r="HX478">
        <v>9999</v>
      </c>
      <c r="HY478">
        <v>9999</v>
      </c>
      <c r="HZ478">
        <v>9999</v>
      </c>
      <c r="IA478">
        <v>34.6</v>
      </c>
      <c r="IB478">
        <v>1.86392</v>
      </c>
      <c r="IC478">
        <v>1.86008</v>
      </c>
      <c r="ID478">
        <v>1.85838</v>
      </c>
      <c r="IE478">
        <v>1.85974</v>
      </c>
      <c r="IF478">
        <v>1.85989</v>
      </c>
      <c r="IG478">
        <v>1.85837</v>
      </c>
      <c r="IH478">
        <v>1.85744</v>
      </c>
      <c r="II478">
        <v>1.85241</v>
      </c>
      <c r="IJ478">
        <v>0</v>
      </c>
      <c r="IK478">
        <v>0</v>
      </c>
      <c r="IL478">
        <v>0</v>
      </c>
      <c r="IM478">
        <v>0</v>
      </c>
      <c r="IN478" t="s">
        <v>441</v>
      </c>
      <c r="IO478" t="s">
        <v>442</v>
      </c>
      <c r="IP478" t="s">
        <v>443</v>
      </c>
      <c r="IQ478" t="s">
        <v>443</v>
      </c>
      <c r="IR478" t="s">
        <v>443</v>
      </c>
      <c r="IS478" t="s">
        <v>443</v>
      </c>
      <c r="IT478">
        <v>0</v>
      </c>
      <c r="IU478">
        <v>100</v>
      </c>
      <c r="IV478">
        <v>100</v>
      </c>
      <c r="IW478">
        <v>-0.17</v>
      </c>
      <c r="IX478">
        <v>0.2873</v>
      </c>
      <c r="IY478">
        <v>-0.819046093373875</v>
      </c>
      <c r="IZ478">
        <v>-0.0008311593448893811</v>
      </c>
      <c r="JA478">
        <v>1.768286430498992E-06</v>
      </c>
      <c r="JB478">
        <v>-5.176383660599935E-10</v>
      </c>
      <c r="JC478">
        <v>0.01793090377665582</v>
      </c>
      <c r="JD478">
        <v>0.002652576625932546</v>
      </c>
      <c r="JE478">
        <v>0.0004569377311329863</v>
      </c>
      <c r="JF478">
        <v>1.003524486243527E-07</v>
      </c>
      <c r="JG478">
        <v>2</v>
      </c>
      <c r="JH478">
        <v>1975</v>
      </c>
      <c r="JI478">
        <v>1</v>
      </c>
      <c r="JJ478">
        <v>26</v>
      </c>
      <c r="JK478">
        <v>201608.7</v>
      </c>
      <c r="JL478">
        <v>201608.9</v>
      </c>
      <c r="JM478">
        <v>2.75879</v>
      </c>
      <c r="JN478">
        <v>2.60986</v>
      </c>
      <c r="JO478">
        <v>1.49658</v>
      </c>
      <c r="JP478">
        <v>2.34497</v>
      </c>
      <c r="JQ478">
        <v>1.54907</v>
      </c>
      <c r="JR478">
        <v>2.41089</v>
      </c>
      <c r="JS478">
        <v>35.9645</v>
      </c>
      <c r="JT478">
        <v>24.1838</v>
      </c>
      <c r="JU478">
        <v>18</v>
      </c>
      <c r="JV478">
        <v>482.452</v>
      </c>
      <c r="JW478">
        <v>496.101</v>
      </c>
      <c r="JX478">
        <v>27.4298</v>
      </c>
      <c r="JY478">
        <v>28.4972</v>
      </c>
      <c r="JZ478">
        <v>29.9998</v>
      </c>
      <c r="KA478">
        <v>28.7446</v>
      </c>
      <c r="KB478">
        <v>28.7512</v>
      </c>
      <c r="KC478">
        <v>55.3996</v>
      </c>
      <c r="KD478">
        <v>16.4868</v>
      </c>
      <c r="KE478">
        <v>74.9558</v>
      </c>
      <c r="KF478">
        <v>27.4052</v>
      </c>
      <c r="KG478">
        <v>1270.25</v>
      </c>
      <c r="KH478">
        <v>18.8755</v>
      </c>
      <c r="KI478">
        <v>101.961</v>
      </c>
      <c r="KJ478">
        <v>91.4901</v>
      </c>
    </row>
    <row r="479" spans="1:296">
      <c r="A479">
        <v>461</v>
      </c>
      <c r="B479">
        <v>1759086134</v>
      </c>
      <c r="C479">
        <v>13050.90000009537</v>
      </c>
      <c r="D479" t="s">
        <v>1369</v>
      </c>
      <c r="E479" t="s">
        <v>1370</v>
      </c>
      <c r="F479">
        <v>5</v>
      </c>
      <c r="G479" t="s">
        <v>1218</v>
      </c>
      <c r="H479">
        <v>1759086126.5</v>
      </c>
      <c r="I479">
        <f>(J479)/1000</f>
        <v>0</v>
      </c>
      <c r="J479">
        <f>IF(DO479, AM479, AG479)</f>
        <v>0</v>
      </c>
      <c r="K479">
        <f>IF(DO479, AH479, AF479)</f>
        <v>0</v>
      </c>
      <c r="L479">
        <f>DQ479 - IF(AT479&gt;1, K479*DK479*100.0/(AV479), 0)</f>
        <v>0</v>
      </c>
      <c r="M479">
        <f>((S479-I479/2)*L479-K479)/(S479+I479/2)</f>
        <v>0</v>
      </c>
      <c r="N479">
        <f>M479*(DX479+DY479)/1000.0</f>
        <v>0</v>
      </c>
      <c r="O479">
        <f>(DQ479 - IF(AT479&gt;1, K479*DK479*100.0/(AV479), 0))*(DX479+DY479)/1000.0</f>
        <v>0</v>
      </c>
      <c r="P479">
        <f>2.0/((1/R479-1/Q479)+SIGN(R479)*SQRT((1/R479-1/Q479)*(1/R479-1/Q479) + 4*DL479/((DL479+1)*(DL479+1))*(2*1/R479*1/Q479-1/Q479*1/Q479)))</f>
        <v>0</v>
      </c>
      <c r="Q479">
        <f>IF(LEFT(DM479,1)&lt;&gt;"0",IF(LEFT(DM479,1)="1",3.0,DN479),$D$5+$E$5*(EE479*DX479/($K$5*1000))+$F$5*(EE479*DX479/($K$5*1000))*MAX(MIN(DK479,$J$5),$I$5)*MAX(MIN(DK479,$J$5),$I$5)+$G$5*MAX(MIN(DK479,$J$5),$I$5)*(EE479*DX479/($K$5*1000))+$H$5*(EE479*DX479/($K$5*1000))*(EE479*DX479/($K$5*1000)))</f>
        <v>0</v>
      </c>
      <c r="R479">
        <f>I479*(1000-(1000*0.61365*exp(17.502*V479/(240.97+V479))/(DX479+DY479)+DS479)/2)/(1000*0.61365*exp(17.502*V479/(240.97+V479))/(DX479+DY479)-DS479)</f>
        <v>0</v>
      </c>
      <c r="S479">
        <f>1/((DL479+1)/(P479/1.6)+1/(Q479/1.37)) + DL479/((DL479+1)/(P479/1.6) + DL479/(Q479/1.37))</f>
        <v>0</v>
      </c>
      <c r="T479">
        <f>(DG479*DJ479)</f>
        <v>0</v>
      </c>
      <c r="U479">
        <f>(DZ479+(T479+2*0.95*5.67E-8*(((DZ479+$B$9)+273)^4-(DZ479+273)^4)-44100*I479)/(1.84*29.3*Q479+8*0.95*5.67E-8*(DZ479+273)^3))</f>
        <v>0</v>
      </c>
      <c r="V479">
        <f>($C$9*EA479+$D$9*EB479+$E$9*U479)</f>
        <v>0</v>
      </c>
      <c r="W479">
        <f>0.61365*exp(17.502*V479/(240.97+V479))</f>
        <v>0</v>
      </c>
      <c r="X479">
        <f>(Y479/Z479*100)</f>
        <v>0</v>
      </c>
      <c r="Y479">
        <f>DS479*(DX479+DY479)/1000</f>
        <v>0</v>
      </c>
      <c r="Z479">
        <f>0.61365*exp(17.502*DZ479/(240.97+DZ479))</f>
        <v>0</v>
      </c>
      <c r="AA479">
        <f>(W479-DS479*(DX479+DY479)/1000)</f>
        <v>0</v>
      </c>
      <c r="AB479">
        <f>(-I479*44100)</f>
        <v>0</v>
      </c>
      <c r="AC479">
        <f>2*29.3*Q479*0.92*(DZ479-V479)</f>
        <v>0</v>
      </c>
      <c r="AD479">
        <f>2*0.95*5.67E-8*(((DZ479+$B$9)+273)^4-(V479+273)^4)</f>
        <v>0</v>
      </c>
      <c r="AE479">
        <f>T479+AD479+AB479+AC479</f>
        <v>0</v>
      </c>
      <c r="AF479">
        <f>DW479*AT479*(DR479-DQ479*(1000-AT479*DT479)/(1000-AT479*DS479))/(100*DK479)</f>
        <v>0</v>
      </c>
      <c r="AG479">
        <f>1000*DW479*AT479*(DS479-DT479)/(100*DK479*(1000-AT479*DS479))</f>
        <v>0</v>
      </c>
      <c r="AH479">
        <f>(AI479 - AJ479 - DX479*1E3/(8.314*(DZ479+273.15)) * AL479/DW479 * AK479) * DW479/(100*DK479) * (1000 - DT479)/1000</f>
        <v>0</v>
      </c>
      <c r="AI479">
        <v>1282.632355158712</v>
      </c>
      <c r="AJ479">
        <v>1242.09896969697</v>
      </c>
      <c r="AK479">
        <v>3.412600018244737</v>
      </c>
      <c r="AL479">
        <v>65.08277901455868</v>
      </c>
      <c r="AM479">
        <f>(AO479 - AN479 + DX479*1E3/(8.314*(DZ479+273.15)) * AQ479/DW479 * AP479) * DW479/(100*DK479) * 1000/(1000 - AO479)</f>
        <v>0</v>
      </c>
      <c r="AN479">
        <v>18.84396416</v>
      </c>
      <c r="AO479">
        <v>21.78382666666667</v>
      </c>
      <c r="AP479">
        <v>-0.0001769893390193935</v>
      </c>
      <c r="AQ479">
        <v>105.27</v>
      </c>
      <c r="AR479">
        <v>1</v>
      </c>
      <c r="AS479">
        <v>0</v>
      </c>
      <c r="AT479">
        <f>IF(AR479*$H$15&gt;=AV479,1.0,(AV479/(AV479-AR479*$H$15)))</f>
        <v>0</v>
      </c>
      <c r="AU479">
        <f>(AT479-1)*100</f>
        <v>0</v>
      </c>
      <c r="AV479">
        <f>MAX(0,($B$15+$C$15*EE479)/(1+$D$15*EE479)*DX479/(DZ479+273)*$E$15)</f>
        <v>0</v>
      </c>
      <c r="AW479" t="s">
        <v>437</v>
      </c>
      <c r="AX479" t="s">
        <v>437</v>
      </c>
      <c r="AY479">
        <v>0</v>
      </c>
      <c r="AZ479">
        <v>0</v>
      </c>
      <c r="BA479">
        <f>1-AY479/AZ479</f>
        <v>0</v>
      </c>
      <c r="BB479">
        <v>0</v>
      </c>
      <c r="BC479" t="s">
        <v>437</v>
      </c>
      <c r="BD479" t="s">
        <v>437</v>
      </c>
      <c r="BE479">
        <v>0</v>
      </c>
      <c r="BF479">
        <v>0</v>
      </c>
      <c r="BG479">
        <f>1-BE479/BF479</f>
        <v>0</v>
      </c>
      <c r="BH479">
        <v>0.5</v>
      </c>
      <c r="BI479">
        <f>DH479</f>
        <v>0</v>
      </c>
      <c r="BJ479">
        <f>K479</f>
        <v>0</v>
      </c>
      <c r="BK479">
        <f>BG479*BH479*BI479</f>
        <v>0</v>
      </c>
      <c r="BL479">
        <f>(BJ479-BB479)/BI479</f>
        <v>0</v>
      </c>
      <c r="BM479">
        <f>(AZ479-BF479)/BF479</f>
        <v>0</v>
      </c>
      <c r="BN479">
        <f>AY479/(BA479+AY479/BF479)</f>
        <v>0</v>
      </c>
      <c r="BO479" t="s">
        <v>437</v>
      </c>
      <c r="BP479">
        <v>0</v>
      </c>
      <c r="BQ479">
        <f>IF(BP479&lt;&gt;0, BP479, BN479)</f>
        <v>0</v>
      </c>
      <c r="BR479">
        <f>1-BQ479/BF479</f>
        <v>0</v>
      </c>
      <c r="BS479">
        <f>(BF479-BE479)/(BF479-BQ479)</f>
        <v>0</v>
      </c>
      <c r="BT479">
        <f>(AZ479-BF479)/(AZ479-BQ479)</f>
        <v>0</v>
      </c>
      <c r="BU479">
        <f>(BF479-BE479)/(BF479-AY479)</f>
        <v>0</v>
      </c>
      <c r="BV479">
        <f>(AZ479-BF479)/(AZ479-AY479)</f>
        <v>0</v>
      </c>
      <c r="BW479">
        <f>(BS479*BQ479/BE479)</f>
        <v>0</v>
      </c>
      <c r="BX479">
        <f>(1-BW479)</f>
        <v>0</v>
      </c>
      <c r="DG479">
        <f>$B$13*EF479+$C$13*EG479+$F$13*ER479*(1-EU479)</f>
        <v>0</v>
      </c>
      <c r="DH479">
        <f>DG479*DI479</f>
        <v>0</v>
      </c>
      <c r="DI479">
        <f>($B$13*$D$11+$C$13*$D$11+$F$13*((FE479+EW479)/MAX(FE479+EW479+FF479, 0.1)*$I$11+FF479/MAX(FE479+EW479+FF479, 0.1)*$J$11))/($B$13+$C$13+$F$13)</f>
        <v>0</v>
      </c>
      <c r="DJ479">
        <f>($B$13*$K$11+$C$13*$K$11+$F$13*((FE479+EW479)/MAX(FE479+EW479+FF479, 0.1)*$P$11+FF479/MAX(FE479+EW479+FF479, 0.1)*$Q$11))/($B$13+$C$13+$F$13)</f>
        <v>0</v>
      </c>
      <c r="DK479">
        <v>4.16</v>
      </c>
      <c r="DL479">
        <v>0.5</v>
      </c>
      <c r="DM479" t="s">
        <v>438</v>
      </c>
      <c r="DN479">
        <v>2</v>
      </c>
      <c r="DO479" t="b">
        <v>1</v>
      </c>
      <c r="DP479">
        <v>1759086126.5</v>
      </c>
      <c r="DQ479">
        <v>1191.580740740741</v>
      </c>
      <c r="DR479">
        <v>1243.64037037037</v>
      </c>
      <c r="DS479">
        <v>21.79780740740741</v>
      </c>
      <c r="DT479">
        <v>18.84186296296296</v>
      </c>
      <c r="DU479">
        <v>1191.755555555556</v>
      </c>
      <c r="DV479">
        <v>21.51038518518519</v>
      </c>
      <c r="DW479">
        <v>500.0062962962963</v>
      </c>
      <c r="DX479">
        <v>90.76534814814814</v>
      </c>
      <c r="DY479">
        <v>0.06646895925925927</v>
      </c>
      <c r="DZ479">
        <v>28.69595555555556</v>
      </c>
      <c r="EA479">
        <v>30.00071851851851</v>
      </c>
      <c r="EB479">
        <v>999.9000000000001</v>
      </c>
      <c r="EC479">
        <v>0</v>
      </c>
      <c r="ED479">
        <v>0</v>
      </c>
      <c r="EE479">
        <v>9993.632962962964</v>
      </c>
      <c r="EF479">
        <v>0</v>
      </c>
      <c r="EG479">
        <v>11.77290740740741</v>
      </c>
      <c r="EH479">
        <v>-52.05835555555556</v>
      </c>
      <c r="EI479">
        <v>1218.132962962963</v>
      </c>
      <c r="EJ479">
        <v>1267.522592592593</v>
      </c>
      <c r="EK479">
        <v>2.955945925925926</v>
      </c>
      <c r="EL479">
        <v>1243.64037037037</v>
      </c>
      <c r="EM479">
        <v>18.84186296296296</v>
      </c>
      <c r="EN479">
        <v>1.978485185185185</v>
      </c>
      <c r="EO479">
        <v>1.710188888888889</v>
      </c>
      <c r="EP479">
        <v>17.27318888888889</v>
      </c>
      <c r="EQ479">
        <v>14.98921481481481</v>
      </c>
      <c r="ER479">
        <v>1999.997037037037</v>
      </c>
      <c r="ES479">
        <v>0.9799976666666664</v>
      </c>
      <c r="ET479">
        <v>0.02000224444444445</v>
      </c>
      <c r="EU479">
        <v>0</v>
      </c>
      <c r="EV479">
        <v>770.4852592592594</v>
      </c>
      <c r="EW479">
        <v>5.00078</v>
      </c>
      <c r="EX479">
        <v>14797.15185185185</v>
      </c>
      <c r="EY479">
        <v>16379.61481481481</v>
      </c>
      <c r="EZ479">
        <v>38.75681481481482</v>
      </c>
      <c r="FA479">
        <v>39.51818518518518</v>
      </c>
      <c r="FB479">
        <v>38.891</v>
      </c>
      <c r="FC479">
        <v>39.26833333333333</v>
      </c>
      <c r="FD479">
        <v>39.88392592592592</v>
      </c>
      <c r="FE479">
        <v>1955.087407407407</v>
      </c>
      <c r="FF479">
        <v>39.9</v>
      </c>
      <c r="FG479">
        <v>0</v>
      </c>
      <c r="FH479">
        <v>1759086126.2</v>
      </c>
      <c r="FI479">
        <v>0</v>
      </c>
      <c r="FJ479">
        <v>770.4765</v>
      </c>
      <c r="FK479">
        <v>0.2161709382607346</v>
      </c>
      <c r="FL479">
        <v>24.10256413862601</v>
      </c>
      <c r="FM479">
        <v>14797.08461538462</v>
      </c>
      <c r="FN479">
        <v>15</v>
      </c>
      <c r="FO479">
        <v>0</v>
      </c>
      <c r="FP479" t="s">
        <v>439</v>
      </c>
      <c r="FQ479">
        <v>1746989605.5</v>
      </c>
      <c r="FR479">
        <v>1746989593.5</v>
      </c>
      <c r="FS479">
        <v>0</v>
      </c>
      <c r="FT479">
        <v>-0.274</v>
      </c>
      <c r="FU479">
        <v>-0.002</v>
      </c>
      <c r="FV479">
        <v>2.549</v>
      </c>
      <c r="FW479">
        <v>0.129</v>
      </c>
      <c r="FX479">
        <v>420</v>
      </c>
      <c r="FY479">
        <v>17</v>
      </c>
      <c r="FZ479">
        <v>0.02</v>
      </c>
      <c r="GA479">
        <v>0.04</v>
      </c>
      <c r="GB479">
        <v>-52.088925</v>
      </c>
      <c r="GC479">
        <v>0.3559789868669256</v>
      </c>
      <c r="GD479">
        <v>0.1006432778430829</v>
      </c>
      <c r="GE479">
        <v>1</v>
      </c>
      <c r="GF479">
        <v>770.4126176470589</v>
      </c>
      <c r="GG479">
        <v>0.9080672266263464</v>
      </c>
      <c r="GH479">
        <v>0.2593583728568122</v>
      </c>
      <c r="GI479">
        <v>1</v>
      </c>
      <c r="GJ479">
        <v>2.96965875</v>
      </c>
      <c r="GK479">
        <v>-0.2335705440900644</v>
      </c>
      <c r="GL479">
        <v>0.02335130876284025</v>
      </c>
      <c r="GM479">
        <v>0</v>
      </c>
      <c r="GN479">
        <v>2</v>
      </c>
      <c r="GO479">
        <v>3</v>
      </c>
      <c r="GP479" t="s">
        <v>446</v>
      </c>
      <c r="GQ479">
        <v>3.10197</v>
      </c>
      <c r="GR479">
        <v>2.72395</v>
      </c>
      <c r="GS479">
        <v>0.182375</v>
      </c>
      <c r="GT479">
        <v>0.187135</v>
      </c>
      <c r="GU479">
        <v>0.101055</v>
      </c>
      <c r="GV479">
        <v>0.09246890000000001</v>
      </c>
      <c r="GW479">
        <v>21376.2</v>
      </c>
      <c r="GX479">
        <v>19311.9</v>
      </c>
      <c r="GY479">
        <v>26706.4</v>
      </c>
      <c r="GZ479">
        <v>23977.9</v>
      </c>
      <c r="HA479">
        <v>38423.8</v>
      </c>
      <c r="HB479">
        <v>32181.9</v>
      </c>
      <c r="HC479">
        <v>46633.2</v>
      </c>
      <c r="HD479">
        <v>37938.1</v>
      </c>
      <c r="HE479">
        <v>1.87395</v>
      </c>
      <c r="HF479">
        <v>1.87195</v>
      </c>
      <c r="HG479">
        <v>0.143364</v>
      </c>
      <c r="HH479">
        <v>0</v>
      </c>
      <c r="HI479">
        <v>27.6683</v>
      </c>
      <c r="HJ479">
        <v>999.9</v>
      </c>
      <c r="HK479">
        <v>43.2</v>
      </c>
      <c r="HL479">
        <v>31.6</v>
      </c>
      <c r="HM479">
        <v>22.2171</v>
      </c>
      <c r="HN479">
        <v>60.8447</v>
      </c>
      <c r="HO479">
        <v>21.9111</v>
      </c>
      <c r="HP479">
        <v>1</v>
      </c>
      <c r="HQ479">
        <v>0.09148630000000001</v>
      </c>
      <c r="HR479">
        <v>-0.172625</v>
      </c>
      <c r="HS479">
        <v>20.2813</v>
      </c>
      <c r="HT479">
        <v>5.21175</v>
      </c>
      <c r="HU479">
        <v>11.9796</v>
      </c>
      <c r="HV479">
        <v>4.9629</v>
      </c>
      <c r="HW479">
        <v>3.2745</v>
      </c>
      <c r="HX479">
        <v>9999</v>
      </c>
      <c r="HY479">
        <v>9999</v>
      </c>
      <c r="HZ479">
        <v>9999</v>
      </c>
      <c r="IA479">
        <v>34.6</v>
      </c>
      <c r="IB479">
        <v>1.86391</v>
      </c>
      <c r="IC479">
        <v>1.86006</v>
      </c>
      <c r="ID479">
        <v>1.85837</v>
      </c>
      <c r="IE479">
        <v>1.85974</v>
      </c>
      <c r="IF479">
        <v>1.85989</v>
      </c>
      <c r="IG479">
        <v>1.85837</v>
      </c>
      <c r="IH479">
        <v>1.85744</v>
      </c>
      <c r="II479">
        <v>1.85241</v>
      </c>
      <c r="IJ479">
        <v>0</v>
      </c>
      <c r="IK479">
        <v>0</v>
      </c>
      <c r="IL479">
        <v>0</v>
      </c>
      <c r="IM479">
        <v>0</v>
      </c>
      <c r="IN479" t="s">
        <v>441</v>
      </c>
      <c r="IO479" t="s">
        <v>442</v>
      </c>
      <c r="IP479" t="s">
        <v>443</v>
      </c>
      <c r="IQ479" t="s">
        <v>443</v>
      </c>
      <c r="IR479" t="s">
        <v>443</v>
      </c>
      <c r="IS479" t="s">
        <v>443</v>
      </c>
      <c r="IT479">
        <v>0</v>
      </c>
      <c r="IU479">
        <v>100</v>
      </c>
      <c r="IV479">
        <v>100</v>
      </c>
      <c r="IW479">
        <v>-0.15</v>
      </c>
      <c r="IX479">
        <v>0.2871</v>
      </c>
      <c r="IY479">
        <v>-0.819046093373875</v>
      </c>
      <c r="IZ479">
        <v>-0.0008311593448893811</v>
      </c>
      <c r="JA479">
        <v>1.768286430498992E-06</v>
      </c>
      <c r="JB479">
        <v>-5.176383660599935E-10</v>
      </c>
      <c r="JC479">
        <v>0.01793090377665582</v>
      </c>
      <c r="JD479">
        <v>0.002652576625932546</v>
      </c>
      <c r="JE479">
        <v>0.0004569377311329863</v>
      </c>
      <c r="JF479">
        <v>1.003524486243527E-07</v>
      </c>
      <c r="JG479">
        <v>2</v>
      </c>
      <c r="JH479">
        <v>1975</v>
      </c>
      <c r="JI479">
        <v>1</v>
      </c>
      <c r="JJ479">
        <v>26</v>
      </c>
      <c r="JK479">
        <v>201608.8</v>
      </c>
      <c r="JL479">
        <v>201609</v>
      </c>
      <c r="JM479">
        <v>2.79053</v>
      </c>
      <c r="JN479">
        <v>2.61841</v>
      </c>
      <c r="JO479">
        <v>1.49658</v>
      </c>
      <c r="JP479">
        <v>2.34497</v>
      </c>
      <c r="JQ479">
        <v>1.54907</v>
      </c>
      <c r="JR479">
        <v>2.37915</v>
      </c>
      <c r="JS479">
        <v>35.9645</v>
      </c>
      <c r="JT479">
        <v>24.1663</v>
      </c>
      <c r="JU479">
        <v>18</v>
      </c>
      <c r="JV479">
        <v>482.327</v>
      </c>
      <c r="JW479">
        <v>495.997</v>
      </c>
      <c r="JX479">
        <v>27.4346</v>
      </c>
      <c r="JY479">
        <v>28.4948</v>
      </c>
      <c r="JZ479">
        <v>29.9999</v>
      </c>
      <c r="KA479">
        <v>28.7433</v>
      </c>
      <c r="KB479">
        <v>28.7506</v>
      </c>
      <c r="KC479">
        <v>56.0355</v>
      </c>
      <c r="KD479">
        <v>16.4868</v>
      </c>
      <c r="KE479">
        <v>74.9558</v>
      </c>
      <c r="KF479">
        <v>27.4197</v>
      </c>
      <c r="KG479">
        <v>1290.29</v>
      </c>
      <c r="KH479">
        <v>18.8988</v>
      </c>
      <c r="KI479">
        <v>101.961</v>
      </c>
      <c r="KJ479">
        <v>91.4902</v>
      </c>
    </row>
    <row r="480" spans="1:296">
      <c r="A480">
        <v>462</v>
      </c>
      <c r="B480">
        <v>1759086139</v>
      </c>
      <c r="C480">
        <v>13055.90000009537</v>
      </c>
      <c r="D480" t="s">
        <v>1371</v>
      </c>
      <c r="E480" t="s">
        <v>1372</v>
      </c>
      <c r="F480">
        <v>5</v>
      </c>
      <c r="G480" t="s">
        <v>1218</v>
      </c>
      <c r="H480">
        <v>1759086131.214286</v>
      </c>
      <c r="I480">
        <f>(J480)/1000</f>
        <v>0</v>
      </c>
      <c r="J480">
        <f>IF(DO480, AM480, AG480)</f>
        <v>0</v>
      </c>
      <c r="K480">
        <f>IF(DO480, AH480, AF480)</f>
        <v>0</v>
      </c>
      <c r="L480">
        <f>DQ480 - IF(AT480&gt;1, K480*DK480*100.0/(AV480), 0)</f>
        <v>0</v>
      </c>
      <c r="M480">
        <f>((S480-I480/2)*L480-K480)/(S480+I480/2)</f>
        <v>0</v>
      </c>
      <c r="N480">
        <f>M480*(DX480+DY480)/1000.0</f>
        <v>0</v>
      </c>
      <c r="O480">
        <f>(DQ480 - IF(AT480&gt;1, K480*DK480*100.0/(AV480), 0))*(DX480+DY480)/1000.0</f>
        <v>0</v>
      </c>
      <c r="P480">
        <f>2.0/((1/R480-1/Q480)+SIGN(R480)*SQRT((1/R480-1/Q480)*(1/R480-1/Q480) + 4*DL480/((DL480+1)*(DL480+1))*(2*1/R480*1/Q480-1/Q480*1/Q480)))</f>
        <v>0</v>
      </c>
      <c r="Q480">
        <f>IF(LEFT(DM480,1)&lt;&gt;"0",IF(LEFT(DM480,1)="1",3.0,DN480),$D$5+$E$5*(EE480*DX480/($K$5*1000))+$F$5*(EE480*DX480/($K$5*1000))*MAX(MIN(DK480,$J$5),$I$5)*MAX(MIN(DK480,$J$5),$I$5)+$G$5*MAX(MIN(DK480,$J$5),$I$5)*(EE480*DX480/($K$5*1000))+$H$5*(EE480*DX480/($K$5*1000))*(EE480*DX480/($K$5*1000)))</f>
        <v>0</v>
      </c>
      <c r="R480">
        <f>I480*(1000-(1000*0.61365*exp(17.502*V480/(240.97+V480))/(DX480+DY480)+DS480)/2)/(1000*0.61365*exp(17.502*V480/(240.97+V480))/(DX480+DY480)-DS480)</f>
        <v>0</v>
      </c>
      <c r="S480">
        <f>1/((DL480+1)/(P480/1.6)+1/(Q480/1.37)) + DL480/((DL480+1)/(P480/1.6) + DL480/(Q480/1.37))</f>
        <v>0</v>
      </c>
      <c r="T480">
        <f>(DG480*DJ480)</f>
        <v>0</v>
      </c>
      <c r="U480">
        <f>(DZ480+(T480+2*0.95*5.67E-8*(((DZ480+$B$9)+273)^4-(DZ480+273)^4)-44100*I480)/(1.84*29.3*Q480+8*0.95*5.67E-8*(DZ480+273)^3))</f>
        <v>0</v>
      </c>
      <c r="V480">
        <f>($C$9*EA480+$D$9*EB480+$E$9*U480)</f>
        <v>0</v>
      </c>
      <c r="W480">
        <f>0.61365*exp(17.502*V480/(240.97+V480))</f>
        <v>0</v>
      </c>
      <c r="X480">
        <f>(Y480/Z480*100)</f>
        <v>0</v>
      </c>
      <c r="Y480">
        <f>DS480*(DX480+DY480)/1000</f>
        <v>0</v>
      </c>
      <c r="Z480">
        <f>0.61365*exp(17.502*DZ480/(240.97+DZ480))</f>
        <v>0</v>
      </c>
      <c r="AA480">
        <f>(W480-DS480*(DX480+DY480)/1000)</f>
        <v>0</v>
      </c>
      <c r="AB480">
        <f>(-I480*44100)</f>
        <v>0</v>
      </c>
      <c r="AC480">
        <f>2*29.3*Q480*0.92*(DZ480-V480)</f>
        <v>0</v>
      </c>
      <c r="AD480">
        <f>2*0.95*5.67E-8*(((DZ480+$B$9)+273)^4-(V480+273)^4)</f>
        <v>0</v>
      </c>
      <c r="AE480">
        <f>T480+AD480+AB480+AC480</f>
        <v>0</v>
      </c>
      <c r="AF480">
        <f>DW480*AT480*(DR480-DQ480*(1000-AT480*DT480)/(1000-AT480*DS480))/(100*DK480)</f>
        <v>0</v>
      </c>
      <c r="AG480">
        <f>1000*DW480*AT480*(DS480-DT480)/(100*DK480*(1000-AT480*DS480))</f>
        <v>0</v>
      </c>
      <c r="AH480">
        <f>(AI480 - AJ480 - DX480*1E3/(8.314*(DZ480+273.15)) * AL480/DW480 * AK480) * DW480/(100*DK480) * (1000 - DT480)/1000</f>
        <v>0</v>
      </c>
      <c r="AI480">
        <v>1299.769649778387</v>
      </c>
      <c r="AJ480">
        <v>1259.178727272727</v>
      </c>
      <c r="AK480">
        <v>3.42267508894414</v>
      </c>
      <c r="AL480">
        <v>65.08277901455868</v>
      </c>
      <c r="AM480">
        <f>(AO480 - AN480 + DX480*1E3/(8.314*(DZ480+273.15)) * AQ480/DW480 * AP480) * DW480/(100*DK480) * 1000/(1000 - AO480)</f>
        <v>0</v>
      </c>
      <c r="AN480">
        <v>18.83913424</v>
      </c>
      <c r="AO480">
        <v>21.76621272727272</v>
      </c>
      <c r="AP480">
        <v>-0.000182047113060238</v>
      </c>
      <c r="AQ480">
        <v>105.27</v>
      </c>
      <c r="AR480">
        <v>1</v>
      </c>
      <c r="AS480">
        <v>0</v>
      </c>
      <c r="AT480">
        <f>IF(AR480*$H$15&gt;=AV480,1.0,(AV480/(AV480-AR480*$H$15)))</f>
        <v>0</v>
      </c>
      <c r="AU480">
        <f>(AT480-1)*100</f>
        <v>0</v>
      </c>
      <c r="AV480">
        <f>MAX(0,($B$15+$C$15*EE480)/(1+$D$15*EE480)*DX480/(DZ480+273)*$E$15)</f>
        <v>0</v>
      </c>
      <c r="AW480" t="s">
        <v>437</v>
      </c>
      <c r="AX480" t="s">
        <v>437</v>
      </c>
      <c r="AY480">
        <v>0</v>
      </c>
      <c r="AZ480">
        <v>0</v>
      </c>
      <c r="BA480">
        <f>1-AY480/AZ480</f>
        <v>0</v>
      </c>
      <c r="BB480">
        <v>0</v>
      </c>
      <c r="BC480" t="s">
        <v>437</v>
      </c>
      <c r="BD480" t="s">
        <v>437</v>
      </c>
      <c r="BE480">
        <v>0</v>
      </c>
      <c r="BF480">
        <v>0</v>
      </c>
      <c r="BG480">
        <f>1-BE480/BF480</f>
        <v>0</v>
      </c>
      <c r="BH480">
        <v>0.5</v>
      </c>
      <c r="BI480">
        <f>DH480</f>
        <v>0</v>
      </c>
      <c r="BJ480">
        <f>K480</f>
        <v>0</v>
      </c>
      <c r="BK480">
        <f>BG480*BH480*BI480</f>
        <v>0</v>
      </c>
      <c r="BL480">
        <f>(BJ480-BB480)/BI480</f>
        <v>0</v>
      </c>
      <c r="BM480">
        <f>(AZ480-BF480)/BF480</f>
        <v>0</v>
      </c>
      <c r="BN480">
        <f>AY480/(BA480+AY480/BF480)</f>
        <v>0</v>
      </c>
      <c r="BO480" t="s">
        <v>437</v>
      </c>
      <c r="BP480">
        <v>0</v>
      </c>
      <c r="BQ480">
        <f>IF(BP480&lt;&gt;0, BP480, BN480)</f>
        <v>0</v>
      </c>
      <c r="BR480">
        <f>1-BQ480/BF480</f>
        <v>0</v>
      </c>
      <c r="BS480">
        <f>(BF480-BE480)/(BF480-BQ480)</f>
        <v>0</v>
      </c>
      <c r="BT480">
        <f>(AZ480-BF480)/(AZ480-BQ480)</f>
        <v>0</v>
      </c>
      <c r="BU480">
        <f>(BF480-BE480)/(BF480-AY480)</f>
        <v>0</v>
      </c>
      <c r="BV480">
        <f>(AZ480-BF480)/(AZ480-AY480)</f>
        <v>0</v>
      </c>
      <c r="BW480">
        <f>(BS480*BQ480/BE480)</f>
        <v>0</v>
      </c>
      <c r="BX480">
        <f>(1-BW480)</f>
        <v>0</v>
      </c>
      <c r="DG480">
        <f>$B$13*EF480+$C$13*EG480+$F$13*ER480*(1-EU480)</f>
        <v>0</v>
      </c>
      <c r="DH480">
        <f>DG480*DI480</f>
        <v>0</v>
      </c>
      <c r="DI480">
        <f>($B$13*$D$11+$C$13*$D$11+$F$13*((FE480+EW480)/MAX(FE480+EW480+FF480, 0.1)*$I$11+FF480/MAX(FE480+EW480+FF480, 0.1)*$J$11))/($B$13+$C$13+$F$13)</f>
        <v>0</v>
      </c>
      <c r="DJ480">
        <f>($B$13*$K$11+$C$13*$K$11+$F$13*((FE480+EW480)/MAX(FE480+EW480+FF480, 0.1)*$P$11+FF480/MAX(FE480+EW480+FF480, 0.1)*$Q$11))/($B$13+$C$13+$F$13)</f>
        <v>0</v>
      </c>
      <c r="DK480">
        <v>4.16</v>
      </c>
      <c r="DL480">
        <v>0.5</v>
      </c>
      <c r="DM480" t="s">
        <v>438</v>
      </c>
      <c r="DN480">
        <v>2</v>
      </c>
      <c r="DO480" t="b">
        <v>1</v>
      </c>
      <c r="DP480">
        <v>1759086131.214286</v>
      </c>
      <c r="DQ480">
        <v>1207.385</v>
      </c>
      <c r="DR480">
        <v>1259.462857142857</v>
      </c>
      <c r="DS480">
        <v>21.78780357142857</v>
      </c>
      <c r="DT480">
        <v>18.84400714285714</v>
      </c>
      <c r="DU480">
        <v>1207.54</v>
      </c>
      <c r="DV480">
        <v>21.5006</v>
      </c>
      <c r="DW480">
        <v>500.0332142857143</v>
      </c>
      <c r="DX480">
        <v>90.7649142857143</v>
      </c>
      <c r="DY480">
        <v>0.06625455</v>
      </c>
      <c r="DZ480">
        <v>28.69906428571429</v>
      </c>
      <c r="EA480">
        <v>30.00322499999999</v>
      </c>
      <c r="EB480">
        <v>999.9000000000002</v>
      </c>
      <c r="EC480">
        <v>0</v>
      </c>
      <c r="ED480">
        <v>0</v>
      </c>
      <c r="EE480">
        <v>9990.558571428572</v>
      </c>
      <c r="EF480">
        <v>0</v>
      </c>
      <c r="EG480">
        <v>11.64598571428572</v>
      </c>
      <c r="EH480">
        <v>-52.07796785714286</v>
      </c>
      <c r="EI480">
        <v>1234.275357142857</v>
      </c>
      <c r="EJ480">
        <v>1283.6525</v>
      </c>
      <c r="EK480">
        <v>2.943795</v>
      </c>
      <c r="EL480">
        <v>1259.462857142857</v>
      </c>
      <c r="EM480">
        <v>18.84400714285714</v>
      </c>
      <c r="EN480">
        <v>1.977568214285714</v>
      </c>
      <c r="EO480">
        <v>1.710375357142857</v>
      </c>
      <c r="EP480">
        <v>17.26585357142857</v>
      </c>
      <c r="EQ480">
        <v>14.99090357142857</v>
      </c>
      <c r="ER480">
        <v>1999.985357142857</v>
      </c>
      <c r="ES480">
        <v>0.979997464285714</v>
      </c>
      <c r="ET480">
        <v>0.02000245</v>
      </c>
      <c r="EU480">
        <v>0</v>
      </c>
      <c r="EV480">
        <v>770.5469642857144</v>
      </c>
      <c r="EW480">
        <v>5.00078</v>
      </c>
      <c r="EX480">
        <v>14799.12857142857</v>
      </c>
      <c r="EY480">
        <v>16379.50714285714</v>
      </c>
      <c r="EZ480">
        <v>38.74760714285714</v>
      </c>
      <c r="FA480">
        <v>39.51753571428571</v>
      </c>
      <c r="FB480">
        <v>38.87925</v>
      </c>
      <c r="FC480">
        <v>39.26328571428571</v>
      </c>
      <c r="FD480">
        <v>39.86357142857141</v>
      </c>
      <c r="FE480">
        <v>1955.075714285714</v>
      </c>
      <c r="FF480">
        <v>39.9</v>
      </c>
      <c r="FG480">
        <v>0</v>
      </c>
      <c r="FH480">
        <v>1759086131.6</v>
      </c>
      <c r="FI480">
        <v>0</v>
      </c>
      <c r="FJ480">
        <v>770.5471599999998</v>
      </c>
      <c r="FK480">
        <v>1.662153847670707</v>
      </c>
      <c r="FL480">
        <v>28.03076928895223</v>
      </c>
      <c r="FM480">
        <v>14799.496</v>
      </c>
      <c r="FN480">
        <v>15</v>
      </c>
      <c r="FO480">
        <v>0</v>
      </c>
      <c r="FP480" t="s">
        <v>439</v>
      </c>
      <c r="FQ480">
        <v>1746989605.5</v>
      </c>
      <c r="FR480">
        <v>1746989593.5</v>
      </c>
      <c r="FS480">
        <v>0</v>
      </c>
      <c r="FT480">
        <v>-0.274</v>
      </c>
      <c r="FU480">
        <v>-0.002</v>
      </c>
      <c r="FV480">
        <v>2.549</v>
      </c>
      <c r="FW480">
        <v>0.129</v>
      </c>
      <c r="FX480">
        <v>420</v>
      </c>
      <c r="FY480">
        <v>17</v>
      </c>
      <c r="FZ480">
        <v>0.02</v>
      </c>
      <c r="GA480">
        <v>0.04</v>
      </c>
      <c r="GB480">
        <v>-52.07935609756098</v>
      </c>
      <c r="GC480">
        <v>0.03775609756095245</v>
      </c>
      <c r="GD480">
        <v>0.08276012368632485</v>
      </c>
      <c r="GE480">
        <v>1</v>
      </c>
      <c r="GF480">
        <v>770.5285294117648</v>
      </c>
      <c r="GG480">
        <v>0.8577540097815579</v>
      </c>
      <c r="GH480">
        <v>0.2629871653426206</v>
      </c>
      <c r="GI480">
        <v>1</v>
      </c>
      <c r="GJ480">
        <v>2.952299756097561</v>
      </c>
      <c r="GK480">
        <v>-0.1601506620209085</v>
      </c>
      <c r="GL480">
        <v>0.01686107459582213</v>
      </c>
      <c r="GM480">
        <v>0</v>
      </c>
      <c r="GN480">
        <v>2</v>
      </c>
      <c r="GO480">
        <v>3</v>
      </c>
      <c r="GP480" t="s">
        <v>446</v>
      </c>
      <c r="GQ480">
        <v>3.10164</v>
      </c>
      <c r="GR480">
        <v>2.72408</v>
      </c>
      <c r="GS480">
        <v>0.183915</v>
      </c>
      <c r="GT480">
        <v>0.18866</v>
      </c>
      <c r="GU480">
        <v>0.100999</v>
      </c>
      <c r="GV480">
        <v>0.0924585</v>
      </c>
      <c r="GW480">
        <v>21336</v>
      </c>
      <c r="GX480">
        <v>19275.7</v>
      </c>
      <c r="GY480">
        <v>26706.5</v>
      </c>
      <c r="GZ480">
        <v>23977.9</v>
      </c>
      <c r="HA480">
        <v>38426.5</v>
      </c>
      <c r="HB480">
        <v>32182.6</v>
      </c>
      <c r="HC480">
        <v>46633.3</v>
      </c>
      <c r="HD480">
        <v>37938.3</v>
      </c>
      <c r="HE480">
        <v>1.87378</v>
      </c>
      <c r="HF480">
        <v>1.87237</v>
      </c>
      <c r="HG480">
        <v>0.14434</v>
      </c>
      <c r="HH480">
        <v>0</v>
      </c>
      <c r="HI480">
        <v>27.6613</v>
      </c>
      <c r="HJ480">
        <v>999.9</v>
      </c>
      <c r="HK480">
        <v>43.2</v>
      </c>
      <c r="HL480">
        <v>31.5</v>
      </c>
      <c r="HM480">
        <v>22.0914</v>
      </c>
      <c r="HN480">
        <v>61.3947</v>
      </c>
      <c r="HO480">
        <v>22.1835</v>
      </c>
      <c r="HP480">
        <v>1</v>
      </c>
      <c r="HQ480">
        <v>0.0914939</v>
      </c>
      <c r="HR480">
        <v>-0.128453</v>
      </c>
      <c r="HS480">
        <v>20.2814</v>
      </c>
      <c r="HT480">
        <v>5.21205</v>
      </c>
      <c r="HU480">
        <v>11.98</v>
      </c>
      <c r="HV480">
        <v>4.9628</v>
      </c>
      <c r="HW480">
        <v>3.27453</v>
      </c>
      <c r="HX480">
        <v>9999</v>
      </c>
      <c r="HY480">
        <v>9999</v>
      </c>
      <c r="HZ480">
        <v>9999</v>
      </c>
      <c r="IA480">
        <v>34.6</v>
      </c>
      <c r="IB480">
        <v>1.8639</v>
      </c>
      <c r="IC480">
        <v>1.86007</v>
      </c>
      <c r="ID480">
        <v>1.85837</v>
      </c>
      <c r="IE480">
        <v>1.85974</v>
      </c>
      <c r="IF480">
        <v>1.85989</v>
      </c>
      <c r="IG480">
        <v>1.85837</v>
      </c>
      <c r="IH480">
        <v>1.85745</v>
      </c>
      <c r="II480">
        <v>1.85242</v>
      </c>
      <c r="IJ480">
        <v>0</v>
      </c>
      <c r="IK480">
        <v>0</v>
      </c>
      <c r="IL480">
        <v>0</v>
      </c>
      <c r="IM480">
        <v>0</v>
      </c>
      <c r="IN480" t="s">
        <v>441</v>
      </c>
      <c r="IO480" t="s">
        <v>442</v>
      </c>
      <c r="IP480" t="s">
        <v>443</v>
      </c>
      <c r="IQ480" t="s">
        <v>443</v>
      </c>
      <c r="IR480" t="s">
        <v>443</v>
      </c>
      <c r="IS480" t="s">
        <v>443</v>
      </c>
      <c r="IT480">
        <v>0</v>
      </c>
      <c r="IU480">
        <v>100</v>
      </c>
      <c r="IV480">
        <v>100</v>
      </c>
      <c r="IW480">
        <v>-0.12</v>
      </c>
      <c r="IX480">
        <v>0.2867</v>
      </c>
      <c r="IY480">
        <v>-0.819046093373875</v>
      </c>
      <c r="IZ480">
        <v>-0.0008311593448893811</v>
      </c>
      <c r="JA480">
        <v>1.768286430498992E-06</v>
      </c>
      <c r="JB480">
        <v>-5.176383660599935E-10</v>
      </c>
      <c r="JC480">
        <v>0.01793090377665582</v>
      </c>
      <c r="JD480">
        <v>0.002652576625932546</v>
      </c>
      <c r="JE480">
        <v>0.0004569377311329863</v>
      </c>
      <c r="JF480">
        <v>1.003524486243527E-07</v>
      </c>
      <c r="JG480">
        <v>2</v>
      </c>
      <c r="JH480">
        <v>1975</v>
      </c>
      <c r="JI480">
        <v>1</v>
      </c>
      <c r="JJ480">
        <v>26</v>
      </c>
      <c r="JK480">
        <v>201608.9</v>
      </c>
      <c r="JL480">
        <v>201609.1</v>
      </c>
      <c r="JM480">
        <v>2.8186</v>
      </c>
      <c r="JN480">
        <v>2.60986</v>
      </c>
      <c r="JO480">
        <v>1.49658</v>
      </c>
      <c r="JP480">
        <v>2.34497</v>
      </c>
      <c r="JQ480">
        <v>1.54907</v>
      </c>
      <c r="JR480">
        <v>2.46338</v>
      </c>
      <c r="JS480">
        <v>35.9412</v>
      </c>
      <c r="JT480">
        <v>24.1751</v>
      </c>
      <c r="JU480">
        <v>18</v>
      </c>
      <c r="JV480">
        <v>482.216</v>
      </c>
      <c r="JW480">
        <v>496.262</v>
      </c>
      <c r="JX480">
        <v>27.4349</v>
      </c>
      <c r="JY480">
        <v>28.4948</v>
      </c>
      <c r="JZ480">
        <v>29.9999</v>
      </c>
      <c r="KA480">
        <v>28.7421</v>
      </c>
      <c r="KB480">
        <v>28.7487</v>
      </c>
      <c r="KC480">
        <v>56.584</v>
      </c>
      <c r="KD480">
        <v>16.4868</v>
      </c>
      <c r="KE480">
        <v>75.37990000000001</v>
      </c>
      <c r="KF480">
        <v>27.4117</v>
      </c>
      <c r="KG480">
        <v>1303.66</v>
      </c>
      <c r="KH480">
        <v>18.9271</v>
      </c>
      <c r="KI480">
        <v>101.962</v>
      </c>
      <c r="KJ480">
        <v>91.4906</v>
      </c>
    </row>
    <row r="481" spans="1:296">
      <c r="A481">
        <v>463</v>
      </c>
      <c r="B481">
        <v>1759086144</v>
      </c>
      <c r="C481">
        <v>13060.90000009537</v>
      </c>
      <c r="D481" t="s">
        <v>1373</v>
      </c>
      <c r="E481" t="s">
        <v>1374</v>
      </c>
      <c r="F481">
        <v>5</v>
      </c>
      <c r="G481" t="s">
        <v>1218</v>
      </c>
      <c r="H481">
        <v>1759086136.5</v>
      </c>
      <c r="I481">
        <f>(J481)/1000</f>
        <v>0</v>
      </c>
      <c r="J481">
        <f>IF(DO481, AM481, AG481)</f>
        <v>0</v>
      </c>
      <c r="K481">
        <f>IF(DO481, AH481, AF481)</f>
        <v>0</v>
      </c>
      <c r="L481">
        <f>DQ481 - IF(AT481&gt;1, K481*DK481*100.0/(AV481), 0)</f>
        <v>0</v>
      </c>
      <c r="M481">
        <f>((S481-I481/2)*L481-K481)/(S481+I481/2)</f>
        <v>0</v>
      </c>
      <c r="N481">
        <f>M481*(DX481+DY481)/1000.0</f>
        <v>0</v>
      </c>
      <c r="O481">
        <f>(DQ481 - IF(AT481&gt;1, K481*DK481*100.0/(AV481), 0))*(DX481+DY481)/1000.0</f>
        <v>0</v>
      </c>
      <c r="P481">
        <f>2.0/((1/R481-1/Q481)+SIGN(R481)*SQRT((1/R481-1/Q481)*(1/R481-1/Q481) + 4*DL481/((DL481+1)*(DL481+1))*(2*1/R481*1/Q481-1/Q481*1/Q481)))</f>
        <v>0</v>
      </c>
      <c r="Q481">
        <f>IF(LEFT(DM481,1)&lt;&gt;"0",IF(LEFT(DM481,1)="1",3.0,DN481),$D$5+$E$5*(EE481*DX481/($K$5*1000))+$F$5*(EE481*DX481/($K$5*1000))*MAX(MIN(DK481,$J$5),$I$5)*MAX(MIN(DK481,$J$5),$I$5)+$G$5*MAX(MIN(DK481,$J$5),$I$5)*(EE481*DX481/($K$5*1000))+$H$5*(EE481*DX481/($K$5*1000))*(EE481*DX481/($K$5*1000)))</f>
        <v>0</v>
      </c>
      <c r="R481">
        <f>I481*(1000-(1000*0.61365*exp(17.502*V481/(240.97+V481))/(DX481+DY481)+DS481)/2)/(1000*0.61365*exp(17.502*V481/(240.97+V481))/(DX481+DY481)-DS481)</f>
        <v>0</v>
      </c>
      <c r="S481">
        <f>1/((DL481+1)/(P481/1.6)+1/(Q481/1.37)) + DL481/((DL481+1)/(P481/1.6) + DL481/(Q481/1.37))</f>
        <v>0</v>
      </c>
      <c r="T481">
        <f>(DG481*DJ481)</f>
        <v>0</v>
      </c>
      <c r="U481">
        <f>(DZ481+(T481+2*0.95*5.67E-8*(((DZ481+$B$9)+273)^4-(DZ481+273)^4)-44100*I481)/(1.84*29.3*Q481+8*0.95*5.67E-8*(DZ481+273)^3))</f>
        <v>0</v>
      </c>
      <c r="V481">
        <f>($C$9*EA481+$D$9*EB481+$E$9*U481)</f>
        <v>0</v>
      </c>
      <c r="W481">
        <f>0.61365*exp(17.502*V481/(240.97+V481))</f>
        <v>0</v>
      </c>
      <c r="X481">
        <f>(Y481/Z481*100)</f>
        <v>0</v>
      </c>
      <c r="Y481">
        <f>DS481*(DX481+DY481)/1000</f>
        <v>0</v>
      </c>
      <c r="Z481">
        <f>0.61365*exp(17.502*DZ481/(240.97+DZ481))</f>
        <v>0</v>
      </c>
      <c r="AA481">
        <f>(W481-DS481*(DX481+DY481)/1000)</f>
        <v>0</v>
      </c>
      <c r="AB481">
        <f>(-I481*44100)</f>
        <v>0</v>
      </c>
      <c r="AC481">
        <f>2*29.3*Q481*0.92*(DZ481-V481)</f>
        <v>0</v>
      </c>
      <c r="AD481">
        <f>2*0.95*5.67E-8*(((DZ481+$B$9)+273)^4-(V481+273)^4)</f>
        <v>0</v>
      </c>
      <c r="AE481">
        <f>T481+AD481+AB481+AC481</f>
        <v>0</v>
      </c>
      <c r="AF481">
        <f>DW481*AT481*(DR481-DQ481*(1000-AT481*DT481)/(1000-AT481*DS481))/(100*DK481)</f>
        <v>0</v>
      </c>
      <c r="AG481">
        <f>1000*DW481*AT481*(DS481-DT481)/(100*DK481*(1000-AT481*DS481))</f>
        <v>0</v>
      </c>
      <c r="AH481">
        <f>(AI481 - AJ481 - DX481*1E3/(8.314*(DZ481+273.15)) * AL481/DW481 * AK481) * DW481/(100*DK481) * (1000 - DT481)/1000</f>
        <v>0</v>
      </c>
      <c r="AI481">
        <v>1316.896977762136</v>
      </c>
      <c r="AJ481">
        <v>1276.186606060606</v>
      </c>
      <c r="AK481">
        <v>3.392775061576834</v>
      </c>
      <c r="AL481">
        <v>65.08277901455868</v>
      </c>
      <c r="AM481">
        <f>(AO481 - AN481 + DX481*1E3/(8.314*(DZ481+273.15)) * AQ481/DW481 * AP481) * DW481/(100*DK481) * 1000/(1000 - AO481)</f>
        <v>0</v>
      </c>
      <c r="AN481">
        <v>18.85523301333333</v>
      </c>
      <c r="AO481">
        <v>21.75485696969696</v>
      </c>
      <c r="AP481">
        <v>-7.372682489946939E-05</v>
      </c>
      <c r="AQ481">
        <v>105.27</v>
      </c>
      <c r="AR481">
        <v>1</v>
      </c>
      <c r="AS481">
        <v>0</v>
      </c>
      <c r="AT481">
        <f>IF(AR481*$H$15&gt;=AV481,1.0,(AV481/(AV481-AR481*$H$15)))</f>
        <v>0</v>
      </c>
      <c r="AU481">
        <f>(AT481-1)*100</f>
        <v>0</v>
      </c>
      <c r="AV481">
        <f>MAX(0,($B$15+$C$15*EE481)/(1+$D$15*EE481)*DX481/(DZ481+273)*$E$15)</f>
        <v>0</v>
      </c>
      <c r="AW481" t="s">
        <v>437</v>
      </c>
      <c r="AX481" t="s">
        <v>437</v>
      </c>
      <c r="AY481">
        <v>0</v>
      </c>
      <c r="AZ481">
        <v>0</v>
      </c>
      <c r="BA481">
        <f>1-AY481/AZ481</f>
        <v>0</v>
      </c>
      <c r="BB481">
        <v>0</v>
      </c>
      <c r="BC481" t="s">
        <v>437</v>
      </c>
      <c r="BD481" t="s">
        <v>437</v>
      </c>
      <c r="BE481">
        <v>0</v>
      </c>
      <c r="BF481">
        <v>0</v>
      </c>
      <c r="BG481">
        <f>1-BE481/BF481</f>
        <v>0</v>
      </c>
      <c r="BH481">
        <v>0.5</v>
      </c>
      <c r="BI481">
        <f>DH481</f>
        <v>0</v>
      </c>
      <c r="BJ481">
        <f>K481</f>
        <v>0</v>
      </c>
      <c r="BK481">
        <f>BG481*BH481*BI481</f>
        <v>0</v>
      </c>
      <c r="BL481">
        <f>(BJ481-BB481)/BI481</f>
        <v>0</v>
      </c>
      <c r="BM481">
        <f>(AZ481-BF481)/BF481</f>
        <v>0</v>
      </c>
      <c r="BN481">
        <f>AY481/(BA481+AY481/BF481)</f>
        <v>0</v>
      </c>
      <c r="BO481" t="s">
        <v>437</v>
      </c>
      <c r="BP481">
        <v>0</v>
      </c>
      <c r="BQ481">
        <f>IF(BP481&lt;&gt;0, BP481, BN481)</f>
        <v>0</v>
      </c>
      <c r="BR481">
        <f>1-BQ481/BF481</f>
        <v>0</v>
      </c>
      <c r="BS481">
        <f>(BF481-BE481)/(BF481-BQ481)</f>
        <v>0</v>
      </c>
      <c r="BT481">
        <f>(AZ481-BF481)/(AZ481-BQ481)</f>
        <v>0</v>
      </c>
      <c r="BU481">
        <f>(BF481-BE481)/(BF481-AY481)</f>
        <v>0</v>
      </c>
      <c r="BV481">
        <f>(AZ481-BF481)/(AZ481-AY481)</f>
        <v>0</v>
      </c>
      <c r="BW481">
        <f>(BS481*BQ481/BE481)</f>
        <v>0</v>
      </c>
      <c r="BX481">
        <f>(1-BW481)</f>
        <v>0</v>
      </c>
      <c r="DG481">
        <f>$B$13*EF481+$C$13*EG481+$F$13*ER481*(1-EU481)</f>
        <v>0</v>
      </c>
      <c r="DH481">
        <f>DG481*DI481</f>
        <v>0</v>
      </c>
      <c r="DI481">
        <f>($B$13*$D$11+$C$13*$D$11+$F$13*((FE481+EW481)/MAX(FE481+EW481+FF481, 0.1)*$I$11+FF481/MAX(FE481+EW481+FF481, 0.1)*$J$11))/($B$13+$C$13+$F$13)</f>
        <v>0</v>
      </c>
      <c r="DJ481">
        <f>($B$13*$K$11+$C$13*$K$11+$F$13*((FE481+EW481)/MAX(FE481+EW481+FF481, 0.1)*$P$11+FF481/MAX(FE481+EW481+FF481, 0.1)*$Q$11))/($B$13+$C$13+$F$13)</f>
        <v>0</v>
      </c>
      <c r="DK481">
        <v>4.16</v>
      </c>
      <c r="DL481">
        <v>0.5</v>
      </c>
      <c r="DM481" t="s">
        <v>438</v>
      </c>
      <c r="DN481">
        <v>2</v>
      </c>
      <c r="DO481" t="b">
        <v>1</v>
      </c>
      <c r="DP481">
        <v>1759086136.5</v>
      </c>
      <c r="DQ481">
        <v>1225.071851851852</v>
      </c>
      <c r="DR481">
        <v>1277.172222222222</v>
      </c>
      <c r="DS481">
        <v>21.77367037037038</v>
      </c>
      <c r="DT481">
        <v>18.84496666666667</v>
      </c>
      <c r="DU481">
        <v>1225.205185185185</v>
      </c>
      <c r="DV481">
        <v>21.48678518518518</v>
      </c>
      <c r="DW481">
        <v>499.9895925925926</v>
      </c>
      <c r="DX481">
        <v>90.76485185185186</v>
      </c>
      <c r="DY481">
        <v>0.06620394444444445</v>
      </c>
      <c r="DZ481">
        <v>28.70158888888889</v>
      </c>
      <c r="EA481">
        <v>30.01141851851851</v>
      </c>
      <c r="EB481">
        <v>999.9000000000001</v>
      </c>
      <c r="EC481">
        <v>0</v>
      </c>
      <c r="ED481">
        <v>0</v>
      </c>
      <c r="EE481">
        <v>9992.963333333333</v>
      </c>
      <c r="EF481">
        <v>0</v>
      </c>
      <c r="EG481">
        <v>11.65316296296296</v>
      </c>
      <c r="EH481">
        <v>-52.10175925925925</v>
      </c>
      <c r="EI481">
        <v>1252.338148148148</v>
      </c>
      <c r="EJ481">
        <v>1301.702592592592</v>
      </c>
      <c r="EK481">
        <v>2.928699259259259</v>
      </c>
      <c r="EL481">
        <v>1277.172222222222</v>
      </c>
      <c r="EM481">
        <v>18.84496666666667</v>
      </c>
      <c r="EN481">
        <v>1.976283703703704</v>
      </c>
      <c r="EO481">
        <v>1.710462222222222</v>
      </c>
      <c r="EP481">
        <v>17.25559259259259</v>
      </c>
      <c r="EQ481">
        <v>14.99168518518518</v>
      </c>
      <c r="ER481">
        <v>1999.971851851852</v>
      </c>
      <c r="ES481">
        <v>0.9799972222222221</v>
      </c>
      <c r="ET481">
        <v>0.02000268888888889</v>
      </c>
      <c r="EU481">
        <v>0</v>
      </c>
      <c r="EV481">
        <v>770.7132592592594</v>
      </c>
      <c r="EW481">
        <v>5.00078</v>
      </c>
      <c r="EX481">
        <v>14801.63703703704</v>
      </c>
      <c r="EY481">
        <v>16379.40740740741</v>
      </c>
      <c r="EZ481">
        <v>38.73596296296297</v>
      </c>
      <c r="FA481">
        <v>39.50655555555555</v>
      </c>
      <c r="FB481">
        <v>38.8887037037037</v>
      </c>
      <c r="FC481">
        <v>39.23833333333333</v>
      </c>
      <c r="FD481">
        <v>39.80755555555555</v>
      </c>
      <c r="FE481">
        <v>1955.061851851852</v>
      </c>
      <c r="FF481">
        <v>39.90037037037037</v>
      </c>
      <c r="FG481">
        <v>0</v>
      </c>
      <c r="FH481">
        <v>1759086136.4</v>
      </c>
      <c r="FI481">
        <v>0</v>
      </c>
      <c r="FJ481">
        <v>770.6864000000002</v>
      </c>
      <c r="FK481">
        <v>1.861769223088928</v>
      </c>
      <c r="FL481">
        <v>29.62307693280223</v>
      </c>
      <c r="FM481">
        <v>14801.904</v>
      </c>
      <c r="FN481">
        <v>15</v>
      </c>
      <c r="FO481">
        <v>0</v>
      </c>
      <c r="FP481" t="s">
        <v>439</v>
      </c>
      <c r="FQ481">
        <v>1746989605.5</v>
      </c>
      <c r="FR481">
        <v>1746989593.5</v>
      </c>
      <c r="FS481">
        <v>0</v>
      </c>
      <c r="FT481">
        <v>-0.274</v>
      </c>
      <c r="FU481">
        <v>-0.002</v>
      </c>
      <c r="FV481">
        <v>2.549</v>
      </c>
      <c r="FW481">
        <v>0.129</v>
      </c>
      <c r="FX481">
        <v>420</v>
      </c>
      <c r="FY481">
        <v>17</v>
      </c>
      <c r="FZ481">
        <v>0.02</v>
      </c>
      <c r="GA481">
        <v>0.04</v>
      </c>
      <c r="GB481">
        <v>-52.09780975609758</v>
      </c>
      <c r="GC481">
        <v>-0.3701101045296524</v>
      </c>
      <c r="GD481">
        <v>0.09000244117252398</v>
      </c>
      <c r="GE481">
        <v>1</v>
      </c>
      <c r="GF481">
        <v>770.6124117647059</v>
      </c>
      <c r="GG481">
        <v>1.48430863118362</v>
      </c>
      <c r="GH481">
        <v>0.3289767663570901</v>
      </c>
      <c r="GI481">
        <v>0</v>
      </c>
      <c r="GJ481">
        <v>2.935794634146341</v>
      </c>
      <c r="GK481">
        <v>-0.1652799303135884</v>
      </c>
      <c r="GL481">
        <v>0.01747670939300688</v>
      </c>
      <c r="GM481">
        <v>0</v>
      </c>
      <c r="GN481">
        <v>1</v>
      </c>
      <c r="GO481">
        <v>3</v>
      </c>
      <c r="GP481" t="s">
        <v>455</v>
      </c>
      <c r="GQ481">
        <v>3.10178</v>
      </c>
      <c r="GR481">
        <v>2.72482</v>
      </c>
      <c r="GS481">
        <v>0.18543</v>
      </c>
      <c r="GT481">
        <v>0.190139</v>
      </c>
      <c r="GU481">
        <v>0.100962</v>
      </c>
      <c r="GV481">
        <v>0.092556</v>
      </c>
      <c r="GW481">
        <v>21296.4</v>
      </c>
      <c r="GX481">
        <v>19240.5</v>
      </c>
      <c r="GY481">
        <v>26706.5</v>
      </c>
      <c r="GZ481">
        <v>23977.9</v>
      </c>
      <c r="HA481">
        <v>38428.3</v>
      </c>
      <c r="HB481">
        <v>32179.2</v>
      </c>
      <c r="HC481">
        <v>46633.3</v>
      </c>
      <c r="HD481">
        <v>37938.2</v>
      </c>
      <c r="HE481">
        <v>1.8739</v>
      </c>
      <c r="HF481">
        <v>1.87262</v>
      </c>
      <c r="HG481">
        <v>0.145268</v>
      </c>
      <c r="HH481">
        <v>0</v>
      </c>
      <c r="HI481">
        <v>27.6559</v>
      </c>
      <c r="HJ481">
        <v>999.9</v>
      </c>
      <c r="HK481">
        <v>43.3</v>
      </c>
      <c r="HL481">
        <v>31.6</v>
      </c>
      <c r="HM481">
        <v>22.2701</v>
      </c>
      <c r="HN481">
        <v>61.0147</v>
      </c>
      <c r="HO481">
        <v>22.1314</v>
      </c>
      <c r="HP481">
        <v>1</v>
      </c>
      <c r="HQ481">
        <v>0.091377</v>
      </c>
      <c r="HR481">
        <v>-0.0776471</v>
      </c>
      <c r="HS481">
        <v>20.2814</v>
      </c>
      <c r="HT481">
        <v>5.21145</v>
      </c>
      <c r="HU481">
        <v>11.98</v>
      </c>
      <c r="HV481">
        <v>4.96285</v>
      </c>
      <c r="HW481">
        <v>3.2745</v>
      </c>
      <c r="HX481">
        <v>9999</v>
      </c>
      <c r="HY481">
        <v>9999</v>
      </c>
      <c r="HZ481">
        <v>9999</v>
      </c>
      <c r="IA481">
        <v>34.6</v>
      </c>
      <c r="IB481">
        <v>1.86391</v>
      </c>
      <c r="IC481">
        <v>1.86007</v>
      </c>
      <c r="ID481">
        <v>1.85838</v>
      </c>
      <c r="IE481">
        <v>1.85974</v>
      </c>
      <c r="IF481">
        <v>1.85989</v>
      </c>
      <c r="IG481">
        <v>1.85837</v>
      </c>
      <c r="IH481">
        <v>1.85745</v>
      </c>
      <c r="II481">
        <v>1.8524</v>
      </c>
      <c r="IJ481">
        <v>0</v>
      </c>
      <c r="IK481">
        <v>0</v>
      </c>
      <c r="IL481">
        <v>0</v>
      </c>
      <c r="IM481">
        <v>0</v>
      </c>
      <c r="IN481" t="s">
        <v>441</v>
      </c>
      <c r="IO481" t="s">
        <v>442</v>
      </c>
      <c r="IP481" t="s">
        <v>443</v>
      </c>
      <c r="IQ481" t="s">
        <v>443</v>
      </c>
      <c r="IR481" t="s">
        <v>443</v>
      </c>
      <c r="IS481" t="s">
        <v>443</v>
      </c>
      <c r="IT481">
        <v>0</v>
      </c>
      <c r="IU481">
        <v>100</v>
      </c>
      <c r="IV481">
        <v>100</v>
      </c>
      <c r="IW481">
        <v>-0.11</v>
      </c>
      <c r="IX481">
        <v>0.2864</v>
      </c>
      <c r="IY481">
        <v>-0.819046093373875</v>
      </c>
      <c r="IZ481">
        <v>-0.0008311593448893811</v>
      </c>
      <c r="JA481">
        <v>1.768286430498992E-06</v>
      </c>
      <c r="JB481">
        <v>-5.176383660599935E-10</v>
      </c>
      <c r="JC481">
        <v>0.01793090377665582</v>
      </c>
      <c r="JD481">
        <v>0.002652576625932546</v>
      </c>
      <c r="JE481">
        <v>0.0004569377311329863</v>
      </c>
      <c r="JF481">
        <v>1.003524486243527E-07</v>
      </c>
      <c r="JG481">
        <v>2</v>
      </c>
      <c r="JH481">
        <v>1975</v>
      </c>
      <c r="JI481">
        <v>1</v>
      </c>
      <c r="JJ481">
        <v>26</v>
      </c>
      <c r="JK481">
        <v>201609</v>
      </c>
      <c r="JL481">
        <v>201609.2</v>
      </c>
      <c r="JM481">
        <v>2.84912</v>
      </c>
      <c r="JN481">
        <v>2.60376</v>
      </c>
      <c r="JO481">
        <v>1.49658</v>
      </c>
      <c r="JP481">
        <v>2.34497</v>
      </c>
      <c r="JQ481">
        <v>1.54907</v>
      </c>
      <c r="JR481">
        <v>2.42554</v>
      </c>
      <c r="JS481">
        <v>35.9412</v>
      </c>
      <c r="JT481">
        <v>24.1751</v>
      </c>
      <c r="JU481">
        <v>18</v>
      </c>
      <c r="JV481">
        <v>482.279</v>
      </c>
      <c r="JW481">
        <v>496.413</v>
      </c>
      <c r="JX481">
        <v>27.4207</v>
      </c>
      <c r="JY481">
        <v>28.4948</v>
      </c>
      <c r="JZ481">
        <v>29.9999</v>
      </c>
      <c r="KA481">
        <v>28.7408</v>
      </c>
      <c r="KB481">
        <v>28.7469</v>
      </c>
      <c r="KC481">
        <v>57.2134</v>
      </c>
      <c r="KD481">
        <v>16.212</v>
      </c>
      <c r="KE481">
        <v>75.37990000000001</v>
      </c>
      <c r="KF481">
        <v>27.3958</v>
      </c>
      <c r="KG481">
        <v>1323.7</v>
      </c>
      <c r="KH481">
        <v>18.9591</v>
      </c>
      <c r="KI481">
        <v>101.962</v>
      </c>
      <c r="KJ481">
        <v>91.49039999999999</v>
      </c>
    </row>
    <row r="482" spans="1:296">
      <c r="A482">
        <v>464</v>
      </c>
      <c r="B482">
        <v>1759086149</v>
      </c>
      <c r="C482">
        <v>13065.90000009537</v>
      </c>
      <c r="D482" t="s">
        <v>1375</v>
      </c>
      <c r="E482" t="s">
        <v>1376</v>
      </c>
      <c r="F482">
        <v>5</v>
      </c>
      <c r="G482" t="s">
        <v>1218</v>
      </c>
      <c r="H482">
        <v>1759086141.214286</v>
      </c>
      <c r="I482">
        <f>(J482)/1000</f>
        <v>0</v>
      </c>
      <c r="J482">
        <f>IF(DO482, AM482, AG482)</f>
        <v>0</v>
      </c>
      <c r="K482">
        <f>IF(DO482, AH482, AF482)</f>
        <v>0</v>
      </c>
      <c r="L482">
        <f>DQ482 - IF(AT482&gt;1, K482*DK482*100.0/(AV482), 0)</f>
        <v>0</v>
      </c>
      <c r="M482">
        <f>((S482-I482/2)*L482-K482)/(S482+I482/2)</f>
        <v>0</v>
      </c>
      <c r="N482">
        <f>M482*(DX482+DY482)/1000.0</f>
        <v>0</v>
      </c>
      <c r="O482">
        <f>(DQ482 - IF(AT482&gt;1, K482*DK482*100.0/(AV482), 0))*(DX482+DY482)/1000.0</f>
        <v>0</v>
      </c>
      <c r="P482">
        <f>2.0/((1/R482-1/Q482)+SIGN(R482)*SQRT((1/R482-1/Q482)*(1/R482-1/Q482) + 4*DL482/((DL482+1)*(DL482+1))*(2*1/R482*1/Q482-1/Q482*1/Q482)))</f>
        <v>0</v>
      </c>
      <c r="Q482">
        <f>IF(LEFT(DM482,1)&lt;&gt;"0",IF(LEFT(DM482,1)="1",3.0,DN482),$D$5+$E$5*(EE482*DX482/($K$5*1000))+$F$5*(EE482*DX482/($K$5*1000))*MAX(MIN(DK482,$J$5),$I$5)*MAX(MIN(DK482,$J$5),$I$5)+$G$5*MAX(MIN(DK482,$J$5),$I$5)*(EE482*DX482/($K$5*1000))+$H$5*(EE482*DX482/($K$5*1000))*(EE482*DX482/($K$5*1000)))</f>
        <v>0</v>
      </c>
      <c r="R482">
        <f>I482*(1000-(1000*0.61365*exp(17.502*V482/(240.97+V482))/(DX482+DY482)+DS482)/2)/(1000*0.61365*exp(17.502*V482/(240.97+V482))/(DX482+DY482)-DS482)</f>
        <v>0</v>
      </c>
      <c r="S482">
        <f>1/((DL482+1)/(P482/1.6)+1/(Q482/1.37)) + DL482/((DL482+1)/(P482/1.6) + DL482/(Q482/1.37))</f>
        <v>0</v>
      </c>
      <c r="T482">
        <f>(DG482*DJ482)</f>
        <v>0</v>
      </c>
      <c r="U482">
        <f>(DZ482+(T482+2*0.95*5.67E-8*(((DZ482+$B$9)+273)^4-(DZ482+273)^4)-44100*I482)/(1.84*29.3*Q482+8*0.95*5.67E-8*(DZ482+273)^3))</f>
        <v>0</v>
      </c>
      <c r="V482">
        <f>($C$9*EA482+$D$9*EB482+$E$9*U482)</f>
        <v>0</v>
      </c>
      <c r="W482">
        <f>0.61365*exp(17.502*V482/(240.97+V482))</f>
        <v>0</v>
      </c>
      <c r="X482">
        <f>(Y482/Z482*100)</f>
        <v>0</v>
      </c>
      <c r="Y482">
        <f>DS482*(DX482+DY482)/1000</f>
        <v>0</v>
      </c>
      <c r="Z482">
        <f>0.61365*exp(17.502*DZ482/(240.97+DZ482))</f>
        <v>0</v>
      </c>
      <c r="AA482">
        <f>(W482-DS482*(DX482+DY482)/1000)</f>
        <v>0</v>
      </c>
      <c r="AB482">
        <f>(-I482*44100)</f>
        <v>0</v>
      </c>
      <c r="AC482">
        <f>2*29.3*Q482*0.92*(DZ482-V482)</f>
        <v>0</v>
      </c>
      <c r="AD482">
        <f>2*0.95*5.67E-8*(((DZ482+$B$9)+273)^4-(V482+273)^4)</f>
        <v>0</v>
      </c>
      <c r="AE482">
        <f>T482+AD482+AB482+AC482</f>
        <v>0</v>
      </c>
      <c r="AF482">
        <f>DW482*AT482*(DR482-DQ482*(1000-AT482*DT482)/(1000-AT482*DS482))/(100*DK482)</f>
        <v>0</v>
      </c>
      <c r="AG482">
        <f>1000*DW482*AT482*(DS482-DT482)/(100*DK482*(1000-AT482*DS482))</f>
        <v>0</v>
      </c>
      <c r="AH482">
        <f>(AI482 - AJ482 - DX482*1E3/(8.314*(DZ482+273.15)) * AL482/DW482 * AK482) * DW482/(100*DK482) * (1000 - DT482)/1000</f>
        <v>0</v>
      </c>
      <c r="AI482">
        <v>1333.877160301667</v>
      </c>
      <c r="AJ482">
        <v>1293.235939393939</v>
      </c>
      <c r="AK482">
        <v>3.420775061576834</v>
      </c>
      <c r="AL482">
        <v>65.08277901455868</v>
      </c>
      <c r="AM482">
        <f>(AO482 - AN482 + DX482*1E3/(8.314*(DZ482+273.15)) * AQ482/DW482 * AP482) * DW482/(100*DK482) * 1000/(1000 - AO482)</f>
        <v>0</v>
      </c>
      <c r="AN482">
        <v>18.89530253333334</v>
      </c>
      <c r="AO482">
        <v>21.74895393939394</v>
      </c>
      <c r="AP482">
        <v>-2.747070112031915E-05</v>
      </c>
      <c r="AQ482">
        <v>105.27</v>
      </c>
      <c r="AR482">
        <v>1</v>
      </c>
      <c r="AS482">
        <v>0</v>
      </c>
      <c r="AT482">
        <f>IF(AR482*$H$15&gt;=AV482,1.0,(AV482/(AV482-AR482*$H$15)))</f>
        <v>0</v>
      </c>
      <c r="AU482">
        <f>(AT482-1)*100</f>
        <v>0</v>
      </c>
      <c r="AV482">
        <f>MAX(0,($B$15+$C$15*EE482)/(1+$D$15*EE482)*DX482/(DZ482+273)*$E$15)</f>
        <v>0</v>
      </c>
      <c r="AW482" t="s">
        <v>437</v>
      </c>
      <c r="AX482" t="s">
        <v>437</v>
      </c>
      <c r="AY482">
        <v>0</v>
      </c>
      <c r="AZ482">
        <v>0</v>
      </c>
      <c r="BA482">
        <f>1-AY482/AZ482</f>
        <v>0</v>
      </c>
      <c r="BB482">
        <v>0</v>
      </c>
      <c r="BC482" t="s">
        <v>437</v>
      </c>
      <c r="BD482" t="s">
        <v>437</v>
      </c>
      <c r="BE482">
        <v>0</v>
      </c>
      <c r="BF482">
        <v>0</v>
      </c>
      <c r="BG482">
        <f>1-BE482/BF482</f>
        <v>0</v>
      </c>
      <c r="BH482">
        <v>0.5</v>
      </c>
      <c r="BI482">
        <f>DH482</f>
        <v>0</v>
      </c>
      <c r="BJ482">
        <f>K482</f>
        <v>0</v>
      </c>
      <c r="BK482">
        <f>BG482*BH482*BI482</f>
        <v>0</v>
      </c>
      <c r="BL482">
        <f>(BJ482-BB482)/BI482</f>
        <v>0</v>
      </c>
      <c r="BM482">
        <f>(AZ482-BF482)/BF482</f>
        <v>0</v>
      </c>
      <c r="BN482">
        <f>AY482/(BA482+AY482/BF482)</f>
        <v>0</v>
      </c>
      <c r="BO482" t="s">
        <v>437</v>
      </c>
      <c r="BP482">
        <v>0</v>
      </c>
      <c r="BQ482">
        <f>IF(BP482&lt;&gt;0, BP482, BN482)</f>
        <v>0</v>
      </c>
      <c r="BR482">
        <f>1-BQ482/BF482</f>
        <v>0</v>
      </c>
      <c r="BS482">
        <f>(BF482-BE482)/(BF482-BQ482)</f>
        <v>0</v>
      </c>
      <c r="BT482">
        <f>(AZ482-BF482)/(AZ482-BQ482)</f>
        <v>0</v>
      </c>
      <c r="BU482">
        <f>(BF482-BE482)/(BF482-AY482)</f>
        <v>0</v>
      </c>
      <c r="BV482">
        <f>(AZ482-BF482)/(AZ482-AY482)</f>
        <v>0</v>
      </c>
      <c r="BW482">
        <f>(BS482*BQ482/BE482)</f>
        <v>0</v>
      </c>
      <c r="BX482">
        <f>(1-BW482)</f>
        <v>0</v>
      </c>
      <c r="DG482">
        <f>$B$13*EF482+$C$13*EG482+$F$13*ER482*(1-EU482)</f>
        <v>0</v>
      </c>
      <c r="DH482">
        <f>DG482*DI482</f>
        <v>0</v>
      </c>
      <c r="DI482">
        <f>($B$13*$D$11+$C$13*$D$11+$F$13*((FE482+EW482)/MAX(FE482+EW482+FF482, 0.1)*$I$11+FF482/MAX(FE482+EW482+FF482, 0.1)*$J$11))/($B$13+$C$13+$F$13)</f>
        <v>0</v>
      </c>
      <c r="DJ482">
        <f>($B$13*$K$11+$C$13*$K$11+$F$13*((FE482+EW482)/MAX(FE482+EW482+FF482, 0.1)*$P$11+FF482/MAX(FE482+EW482+FF482, 0.1)*$Q$11))/($B$13+$C$13+$F$13)</f>
        <v>0</v>
      </c>
      <c r="DK482">
        <v>4.16</v>
      </c>
      <c r="DL482">
        <v>0.5</v>
      </c>
      <c r="DM482" t="s">
        <v>438</v>
      </c>
      <c r="DN482">
        <v>2</v>
      </c>
      <c r="DO482" t="b">
        <v>1</v>
      </c>
      <c r="DP482">
        <v>1759086141.214286</v>
      </c>
      <c r="DQ482">
        <v>1240.802857142857</v>
      </c>
      <c r="DR482">
        <v>1292.968571428571</v>
      </c>
      <c r="DS482">
        <v>21.76156785714286</v>
      </c>
      <c r="DT482">
        <v>18.85867142857143</v>
      </c>
      <c r="DU482">
        <v>1240.918214285714</v>
      </c>
      <c r="DV482">
        <v>21.47496071428571</v>
      </c>
      <c r="DW482">
        <v>499.9661071428571</v>
      </c>
      <c r="DX482">
        <v>90.76434999999999</v>
      </c>
      <c r="DY482">
        <v>0.06621926071428572</v>
      </c>
      <c r="DZ482">
        <v>28.70230714285714</v>
      </c>
      <c r="EA482">
        <v>30.01606071428571</v>
      </c>
      <c r="EB482">
        <v>999.9000000000002</v>
      </c>
      <c r="EC482">
        <v>0</v>
      </c>
      <c r="ED482">
        <v>0</v>
      </c>
      <c r="EE482">
        <v>9999.155714285715</v>
      </c>
      <c r="EF482">
        <v>0</v>
      </c>
      <c r="EG482">
        <v>11.65498571428571</v>
      </c>
      <c r="EH482">
        <v>-52.16777857142856</v>
      </c>
      <c r="EI482">
        <v>1268.404285714286</v>
      </c>
      <c r="EJ482">
        <v>1317.8225</v>
      </c>
      <c r="EK482">
        <v>2.902893571428571</v>
      </c>
      <c r="EL482">
        <v>1292.968571428571</v>
      </c>
      <c r="EM482">
        <v>18.85867142857143</v>
      </c>
      <c r="EN482">
        <v>1.975175</v>
      </c>
      <c r="EO482">
        <v>1.711696428571429</v>
      </c>
      <c r="EP482">
        <v>17.24672142857143</v>
      </c>
      <c r="EQ482">
        <v>15.00288571428571</v>
      </c>
      <c r="ER482">
        <v>1999.993928571428</v>
      </c>
      <c r="ES482">
        <v>0.9799973571428569</v>
      </c>
      <c r="ET482">
        <v>0.02000255357142857</v>
      </c>
      <c r="EU482">
        <v>0</v>
      </c>
      <c r="EV482">
        <v>770.8659642857144</v>
      </c>
      <c r="EW482">
        <v>5.00078</v>
      </c>
      <c r="EX482">
        <v>14804.38928571429</v>
      </c>
      <c r="EY482">
        <v>16379.57857142857</v>
      </c>
      <c r="EZ482">
        <v>38.73192857142857</v>
      </c>
      <c r="FA482">
        <v>39.49960714285714</v>
      </c>
      <c r="FB482">
        <v>38.86135714285714</v>
      </c>
      <c r="FC482">
        <v>39.23878571428572</v>
      </c>
      <c r="FD482">
        <v>39.82557142857142</v>
      </c>
      <c r="FE482">
        <v>1955.083928571429</v>
      </c>
      <c r="FF482">
        <v>39.90357142857142</v>
      </c>
      <c r="FG482">
        <v>0</v>
      </c>
      <c r="FH482">
        <v>1759086141.2</v>
      </c>
      <c r="FI482">
        <v>0</v>
      </c>
      <c r="FJ482">
        <v>770.8502400000001</v>
      </c>
      <c r="FK482">
        <v>2.282230754264144</v>
      </c>
      <c r="FL482">
        <v>36.03076926869609</v>
      </c>
      <c r="FM482">
        <v>14804.66</v>
      </c>
      <c r="FN482">
        <v>15</v>
      </c>
      <c r="FO482">
        <v>0</v>
      </c>
      <c r="FP482" t="s">
        <v>439</v>
      </c>
      <c r="FQ482">
        <v>1746989605.5</v>
      </c>
      <c r="FR482">
        <v>1746989593.5</v>
      </c>
      <c r="FS482">
        <v>0</v>
      </c>
      <c r="FT482">
        <v>-0.274</v>
      </c>
      <c r="FU482">
        <v>-0.002</v>
      </c>
      <c r="FV482">
        <v>2.549</v>
      </c>
      <c r="FW482">
        <v>0.129</v>
      </c>
      <c r="FX482">
        <v>420</v>
      </c>
      <c r="FY482">
        <v>17</v>
      </c>
      <c r="FZ482">
        <v>0.02</v>
      </c>
      <c r="GA482">
        <v>0.04</v>
      </c>
      <c r="GB482">
        <v>-52.12041463414635</v>
      </c>
      <c r="GC482">
        <v>-0.5189121951219422</v>
      </c>
      <c r="GD482">
        <v>0.0966655046324268</v>
      </c>
      <c r="GE482">
        <v>0</v>
      </c>
      <c r="GF482">
        <v>770.7253529411764</v>
      </c>
      <c r="GG482">
        <v>1.933934293708608</v>
      </c>
      <c r="GH482">
        <v>0.3425352607313392</v>
      </c>
      <c r="GI482">
        <v>0</v>
      </c>
      <c r="GJ482">
        <v>2.920051463414634</v>
      </c>
      <c r="GK482">
        <v>-0.2697560278745613</v>
      </c>
      <c r="GL482">
        <v>0.02832533387838233</v>
      </c>
      <c r="GM482">
        <v>0</v>
      </c>
      <c r="GN482">
        <v>0</v>
      </c>
      <c r="GO482">
        <v>3</v>
      </c>
      <c r="GP482" t="s">
        <v>458</v>
      </c>
      <c r="GQ482">
        <v>3.10177</v>
      </c>
      <c r="GR482">
        <v>2.72456</v>
      </c>
      <c r="GS482">
        <v>0.18694</v>
      </c>
      <c r="GT482">
        <v>0.191643</v>
      </c>
      <c r="GU482">
        <v>0.100945</v>
      </c>
      <c r="GV482">
        <v>0.0927607</v>
      </c>
      <c r="GW482">
        <v>21257</v>
      </c>
      <c r="GX482">
        <v>19205</v>
      </c>
      <c r="GY482">
        <v>26706.5</v>
      </c>
      <c r="GZ482">
        <v>23978.1</v>
      </c>
      <c r="HA482">
        <v>38429.3</v>
      </c>
      <c r="HB482">
        <v>32171.9</v>
      </c>
      <c r="HC482">
        <v>46633.4</v>
      </c>
      <c r="HD482">
        <v>37938</v>
      </c>
      <c r="HE482">
        <v>1.87375</v>
      </c>
      <c r="HF482">
        <v>1.87262</v>
      </c>
      <c r="HG482">
        <v>0.145461</v>
      </c>
      <c r="HH482">
        <v>0</v>
      </c>
      <c r="HI482">
        <v>27.6517</v>
      </c>
      <c r="HJ482">
        <v>999.9</v>
      </c>
      <c r="HK482">
        <v>43.3</v>
      </c>
      <c r="HL482">
        <v>31.5</v>
      </c>
      <c r="HM482">
        <v>22.1423</v>
      </c>
      <c r="HN482">
        <v>61.2647</v>
      </c>
      <c r="HO482">
        <v>22.0032</v>
      </c>
      <c r="HP482">
        <v>1</v>
      </c>
      <c r="HQ482">
        <v>0.0909832</v>
      </c>
      <c r="HR482">
        <v>-0.0321078</v>
      </c>
      <c r="HS482">
        <v>20.2815</v>
      </c>
      <c r="HT482">
        <v>5.21115</v>
      </c>
      <c r="HU482">
        <v>11.9798</v>
      </c>
      <c r="HV482">
        <v>4.9625</v>
      </c>
      <c r="HW482">
        <v>3.27435</v>
      </c>
      <c r="HX482">
        <v>9999</v>
      </c>
      <c r="HY482">
        <v>9999</v>
      </c>
      <c r="HZ482">
        <v>9999</v>
      </c>
      <c r="IA482">
        <v>34.6</v>
      </c>
      <c r="IB482">
        <v>1.86395</v>
      </c>
      <c r="IC482">
        <v>1.86007</v>
      </c>
      <c r="ID482">
        <v>1.85838</v>
      </c>
      <c r="IE482">
        <v>1.85974</v>
      </c>
      <c r="IF482">
        <v>1.85989</v>
      </c>
      <c r="IG482">
        <v>1.85837</v>
      </c>
      <c r="IH482">
        <v>1.85744</v>
      </c>
      <c r="II482">
        <v>1.85242</v>
      </c>
      <c r="IJ482">
        <v>0</v>
      </c>
      <c r="IK482">
        <v>0</v>
      </c>
      <c r="IL482">
        <v>0</v>
      </c>
      <c r="IM482">
        <v>0</v>
      </c>
      <c r="IN482" t="s">
        <v>441</v>
      </c>
      <c r="IO482" t="s">
        <v>442</v>
      </c>
      <c r="IP482" t="s">
        <v>443</v>
      </c>
      <c r="IQ482" t="s">
        <v>443</v>
      </c>
      <c r="IR482" t="s">
        <v>443</v>
      </c>
      <c r="IS482" t="s">
        <v>443</v>
      </c>
      <c r="IT482">
        <v>0</v>
      </c>
      <c r="IU482">
        <v>100</v>
      </c>
      <c r="IV482">
        <v>100</v>
      </c>
      <c r="IW482">
        <v>-0.09</v>
      </c>
      <c r="IX482">
        <v>0.2863</v>
      </c>
      <c r="IY482">
        <v>-0.819046093373875</v>
      </c>
      <c r="IZ482">
        <v>-0.0008311593448893811</v>
      </c>
      <c r="JA482">
        <v>1.768286430498992E-06</v>
      </c>
      <c r="JB482">
        <v>-5.176383660599935E-10</v>
      </c>
      <c r="JC482">
        <v>0.01793090377665582</v>
      </c>
      <c r="JD482">
        <v>0.002652576625932546</v>
      </c>
      <c r="JE482">
        <v>0.0004569377311329863</v>
      </c>
      <c r="JF482">
        <v>1.003524486243527E-07</v>
      </c>
      <c r="JG482">
        <v>2</v>
      </c>
      <c r="JH482">
        <v>1975</v>
      </c>
      <c r="JI482">
        <v>1</v>
      </c>
      <c r="JJ482">
        <v>26</v>
      </c>
      <c r="JK482">
        <v>201609.1</v>
      </c>
      <c r="JL482">
        <v>201609.3</v>
      </c>
      <c r="JM482">
        <v>2.8772</v>
      </c>
      <c r="JN482">
        <v>2.62085</v>
      </c>
      <c r="JO482">
        <v>1.49658</v>
      </c>
      <c r="JP482">
        <v>2.34497</v>
      </c>
      <c r="JQ482">
        <v>1.54907</v>
      </c>
      <c r="JR482">
        <v>2.34619</v>
      </c>
      <c r="JS482">
        <v>35.9412</v>
      </c>
      <c r="JT482">
        <v>24.1751</v>
      </c>
      <c r="JU482">
        <v>18</v>
      </c>
      <c r="JV482">
        <v>482.183</v>
      </c>
      <c r="JW482">
        <v>496.407</v>
      </c>
      <c r="JX482">
        <v>27.4004</v>
      </c>
      <c r="JY482">
        <v>28.4942</v>
      </c>
      <c r="JZ482">
        <v>30</v>
      </c>
      <c r="KA482">
        <v>28.7397</v>
      </c>
      <c r="KB482">
        <v>28.7463</v>
      </c>
      <c r="KC482">
        <v>57.7545</v>
      </c>
      <c r="KD482">
        <v>16.212</v>
      </c>
      <c r="KE482">
        <v>75.37990000000001</v>
      </c>
      <c r="KF482">
        <v>27.3726</v>
      </c>
      <c r="KG482">
        <v>1337.06</v>
      </c>
      <c r="KH482">
        <v>18.9815</v>
      </c>
      <c r="KI482">
        <v>101.962</v>
      </c>
      <c r="KJ482">
        <v>91.49039999999999</v>
      </c>
    </row>
    <row r="483" spans="1:296">
      <c r="A483">
        <v>465</v>
      </c>
      <c r="B483">
        <v>1759086154</v>
      </c>
      <c r="C483">
        <v>13070.90000009537</v>
      </c>
      <c r="D483" t="s">
        <v>1377</v>
      </c>
      <c r="E483" t="s">
        <v>1378</v>
      </c>
      <c r="F483">
        <v>5</v>
      </c>
      <c r="G483" t="s">
        <v>1218</v>
      </c>
      <c r="H483">
        <v>1759086146.5</v>
      </c>
      <c r="I483">
        <f>(J483)/1000</f>
        <v>0</v>
      </c>
      <c r="J483">
        <f>IF(DO483, AM483, AG483)</f>
        <v>0</v>
      </c>
      <c r="K483">
        <f>IF(DO483, AH483, AF483)</f>
        <v>0</v>
      </c>
      <c r="L483">
        <f>DQ483 - IF(AT483&gt;1, K483*DK483*100.0/(AV483), 0)</f>
        <v>0</v>
      </c>
      <c r="M483">
        <f>((S483-I483/2)*L483-K483)/(S483+I483/2)</f>
        <v>0</v>
      </c>
      <c r="N483">
        <f>M483*(DX483+DY483)/1000.0</f>
        <v>0</v>
      </c>
      <c r="O483">
        <f>(DQ483 - IF(AT483&gt;1, K483*DK483*100.0/(AV483), 0))*(DX483+DY483)/1000.0</f>
        <v>0</v>
      </c>
      <c r="P483">
        <f>2.0/((1/R483-1/Q483)+SIGN(R483)*SQRT((1/R483-1/Q483)*(1/R483-1/Q483) + 4*DL483/((DL483+1)*(DL483+1))*(2*1/R483*1/Q483-1/Q483*1/Q483)))</f>
        <v>0</v>
      </c>
      <c r="Q483">
        <f>IF(LEFT(DM483,1)&lt;&gt;"0",IF(LEFT(DM483,1)="1",3.0,DN483),$D$5+$E$5*(EE483*DX483/($K$5*1000))+$F$5*(EE483*DX483/($K$5*1000))*MAX(MIN(DK483,$J$5),$I$5)*MAX(MIN(DK483,$J$5),$I$5)+$G$5*MAX(MIN(DK483,$J$5),$I$5)*(EE483*DX483/($K$5*1000))+$H$5*(EE483*DX483/($K$5*1000))*(EE483*DX483/($K$5*1000)))</f>
        <v>0</v>
      </c>
      <c r="R483">
        <f>I483*(1000-(1000*0.61365*exp(17.502*V483/(240.97+V483))/(DX483+DY483)+DS483)/2)/(1000*0.61365*exp(17.502*V483/(240.97+V483))/(DX483+DY483)-DS483)</f>
        <v>0</v>
      </c>
      <c r="S483">
        <f>1/((DL483+1)/(P483/1.6)+1/(Q483/1.37)) + DL483/((DL483+1)/(P483/1.6) + DL483/(Q483/1.37))</f>
        <v>0</v>
      </c>
      <c r="T483">
        <f>(DG483*DJ483)</f>
        <v>0</v>
      </c>
      <c r="U483">
        <f>(DZ483+(T483+2*0.95*5.67E-8*(((DZ483+$B$9)+273)^4-(DZ483+273)^4)-44100*I483)/(1.84*29.3*Q483+8*0.95*5.67E-8*(DZ483+273)^3))</f>
        <v>0</v>
      </c>
      <c r="V483">
        <f>($C$9*EA483+$D$9*EB483+$E$9*U483)</f>
        <v>0</v>
      </c>
      <c r="W483">
        <f>0.61365*exp(17.502*V483/(240.97+V483))</f>
        <v>0</v>
      </c>
      <c r="X483">
        <f>(Y483/Z483*100)</f>
        <v>0</v>
      </c>
      <c r="Y483">
        <f>DS483*(DX483+DY483)/1000</f>
        <v>0</v>
      </c>
      <c r="Z483">
        <f>0.61365*exp(17.502*DZ483/(240.97+DZ483))</f>
        <v>0</v>
      </c>
      <c r="AA483">
        <f>(W483-DS483*(DX483+DY483)/1000)</f>
        <v>0</v>
      </c>
      <c r="AB483">
        <f>(-I483*44100)</f>
        <v>0</v>
      </c>
      <c r="AC483">
        <f>2*29.3*Q483*0.92*(DZ483-V483)</f>
        <v>0</v>
      </c>
      <c r="AD483">
        <f>2*0.95*5.67E-8*(((DZ483+$B$9)+273)^4-(V483+273)^4)</f>
        <v>0</v>
      </c>
      <c r="AE483">
        <f>T483+AD483+AB483+AC483</f>
        <v>0</v>
      </c>
      <c r="AF483">
        <f>DW483*AT483*(DR483-DQ483*(1000-AT483*DT483)/(1000-AT483*DS483))/(100*DK483)</f>
        <v>0</v>
      </c>
      <c r="AG483">
        <f>1000*DW483*AT483*(DS483-DT483)/(100*DK483*(1000-AT483*DS483))</f>
        <v>0</v>
      </c>
      <c r="AH483">
        <f>(AI483 - AJ483 - DX483*1E3/(8.314*(DZ483+273.15)) * AL483/DW483 * AK483) * DW483/(100*DK483) * (1000 - DT483)/1000</f>
        <v>0</v>
      </c>
      <c r="AI483">
        <v>1351.134596413606</v>
      </c>
      <c r="AJ483">
        <v>1310.342848484849</v>
      </c>
      <c r="AK483">
        <v>3.42560834929787</v>
      </c>
      <c r="AL483">
        <v>65.08277901455868</v>
      </c>
      <c r="AM483">
        <f>(AO483 - AN483 + DX483*1E3/(8.314*(DZ483+273.15)) * AQ483/DW483 * AP483) * DW483/(100*DK483) * 1000/(1000 - AO483)</f>
        <v>0</v>
      </c>
      <c r="AN483">
        <v>18.94126768000001</v>
      </c>
      <c r="AO483">
        <v>21.7662496969697</v>
      </c>
      <c r="AP483">
        <v>0.0001252384998179868</v>
      </c>
      <c r="AQ483">
        <v>105.27</v>
      </c>
      <c r="AR483">
        <v>1</v>
      </c>
      <c r="AS483">
        <v>0</v>
      </c>
      <c r="AT483">
        <f>IF(AR483*$H$15&gt;=AV483,1.0,(AV483/(AV483-AR483*$H$15)))</f>
        <v>0</v>
      </c>
      <c r="AU483">
        <f>(AT483-1)*100</f>
        <v>0</v>
      </c>
      <c r="AV483">
        <f>MAX(0,($B$15+$C$15*EE483)/(1+$D$15*EE483)*DX483/(DZ483+273)*$E$15)</f>
        <v>0</v>
      </c>
      <c r="AW483" t="s">
        <v>437</v>
      </c>
      <c r="AX483" t="s">
        <v>437</v>
      </c>
      <c r="AY483">
        <v>0</v>
      </c>
      <c r="AZ483">
        <v>0</v>
      </c>
      <c r="BA483">
        <f>1-AY483/AZ483</f>
        <v>0</v>
      </c>
      <c r="BB483">
        <v>0</v>
      </c>
      <c r="BC483" t="s">
        <v>437</v>
      </c>
      <c r="BD483" t="s">
        <v>437</v>
      </c>
      <c r="BE483">
        <v>0</v>
      </c>
      <c r="BF483">
        <v>0</v>
      </c>
      <c r="BG483">
        <f>1-BE483/BF483</f>
        <v>0</v>
      </c>
      <c r="BH483">
        <v>0.5</v>
      </c>
      <c r="BI483">
        <f>DH483</f>
        <v>0</v>
      </c>
      <c r="BJ483">
        <f>K483</f>
        <v>0</v>
      </c>
      <c r="BK483">
        <f>BG483*BH483*BI483</f>
        <v>0</v>
      </c>
      <c r="BL483">
        <f>(BJ483-BB483)/BI483</f>
        <v>0</v>
      </c>
      <c r="BM483">
        <f>(AZ483-BF483)/BF483</f>
        <v>0</v>
      </c>
      <c r="BN483">
        <f>AY483/(BA483+AY483/BF483)</f>
        <v>0</v>
      </c>
      <c r="BO483" t="s">
        <v>437</v>
      </c>
      <c r="BP483">
        <v>0</v>
      </c>
      <c r="BQ483">
        <f>IF(BP483&lt;&gt;0, BP483, BN483)</f>
        <v>0</v>
      </c>
      <c r="BR483">
        <f>1-BQ483/BF483</f>
        <v>0</v>
      </c>
      <c r="BS483">
        <f>(BF483-BE483)/(BF483-BQ483)</f>
        <v>0</v>
      </c>
      <c r="BT483">
        <f>(AZ483-BF483)/(AZ483-BQ483)</f>
        <v>0</v>
      </c>
      <c r="BU483">
        <f>(BF483-BE483)/(BF483-AY483)</f>
        <v>0</v>
      </c>
      <c r="BV483">
        <f>(AZ483-BF483)/(AZ483-AY483)</f>
        <v>0</v>
      </c>
      <c r="BW483">
        <f>(BS483*BQ483/BE483)</f>
        <v>0</v>
      </c>
      <c r="BX483">
        <f>(1-BW483)</f>
        <v>0</v>
      </c>
      <c r="DG483">
        <f>$B$13*EF483+$C$13*EG483+$F$13*ER483*(1-EU483)</f>
        <v>0</v>
      </c>
      <c r="DH483">
        <f>DG483*DI483</f>
        <v>0</v>
      </c>
      <c r="DI483">
        <f>($B$13*$D$11+$C$13*$D$11+$F$13*((FE483+EW483)/MAX(FE483+EW483+FF483, 0.1)*$I$11+FF483/MAX(FE483+EW483+FF483, 0.1)*$J$11))/($B$13+$C$13+$F$13)</f>
        <v>0</v>
      </c>
      <c r="DJ483">
        <f>($B$13*$K$11+$C$13*$K$11+$F$13*((FE483+EW483)/MAX(FE483+EW483+FF483, 0.1)*$P$11+FF483/MAX(FE483+EW483+FF483, 0.1)*$Q$11))/($B$13+$C$13+$F$13)</f>
        <v>0</v>
      </c>
      <c r="DK483">
        <v>4.16</v>
      </c>
      <c r="DL483">
        <v>0.5</v>
      </c>
      <c r="DM483" t="s">
        <v>438</v>
      </c>
      <c r="DN483">
        <v>2</v>
      </c>
      <c r="DO483" t="b">
        <v>1</v>
      </c>
      <c r="DP483">
        <v>1759086146.5</v>
      </c>
      <c r="DQ483">
        <v>1258.442592592593</v>
      </c>
      <c r="DR483">
        <v>1310.672962962963</v>
      </c>
      <c r="DS483">
        <v>21.75608148148148</v>
      </c>
      <c r="DT483">
        <v>18.89231111111111</v>
      </c>
      <c r="DU483">
        <v>1258.538518518518</v>
      </c>
      <c r="DV483">
        <v>21.46959259259259</v>
      </c>
      <c r="DW483">
        <v>499.9545925925926</v>
      </c>
      <c r="DX483">
        <v>90.76346666666667</v>
      </c>
      <c r="DY483">
        <v>0.06636452222222222</v>
      </c>
      <c r="DZ483">
        <v>28.70235555555556</v>
      </c>
      <c r="EA483">
        <v>30.0203</v>
      </c>
      <c r="EB483">
        <v>999.9000000000001</v>
      </c>
      <c r="EC483">
        <v>0</v>
      </c>
      <c r="ED483">
        <v>0</v>
      </c>
      <c r="EE483">
        <v>10008.23925925926</v>
      </c>
      <c r="EF483">
        <v>0</v>
      </c>
      <c r="EG483">
        <v>11.6571</v>
      </c>
      <c r="EH483">
        <v>-52.23165555555556</v>
      </c>
      <c r="EI483">
        <v>1286.430740740741</v>
      </c>
      <c r="EJ483">
        <v>1335.912962962963</v>
      </c>
      <c r="EK483">
        <v>2.863763703703703</v>
      </c>
      <c r="EL483">
        <v>1310.672962962963</v>
      </c>
      <c r="EM483">
        <v>18.89231111111111</v>
      </c>
      <c r="EN483">
        <v>1.974657777777778</v>
      </c>
      <c r="EO483">
        <v>1.714732592592592</v>
      </c>
      <c r="EP483">
        <v>17.24257777777778</v>
      </c>
      <c r="EQ483">
        <v>15.03041851851852</v>
      </c>
      <c r="ER483">
        <v>1999.982222222222</v>
      </c>
      <c r="ES483">
        <v>0.9799972222222221</v>
      </c>
      <c r="ET483">
        <v>0.0200026925925926</v>
      </c>
      <c r="EU483">
        <v>0</v>
      </c>
      <c r="EV483">
        <v>771.0515555555555</v>
      </c>
      <c r="EW483">
        <v>5.00078</v>
      </c>
      <c r="EX483">
        <v>14807.17407407408</v>
      </c>
      <c r="EY483">
        <v>16379.48148148148</v>
      </c>
      <c r="EZ483">
        <v>38.71044444444445</v>
      </c>
      <c r="FA483">
        <v>39.49725925925926</v>
      </c>
      <c r="FB483">
        <v>38.85618518518518</v>
      </c>
      <c r="FC483">
        <v>39.22448148148149</v>
      </c>
      <c r="FD483">
        <v>39.90474074074073</v>
      </c>
      <c r="FE483">
        <v>1955.072222222222</v>
      </c>
      <c r="FF483">
        <v>39.90407407407407</v>
      </c>
      <c r="FG483">
        <v>0</v>
      </c>
      <c r="FH483">
        <v>1759086146.6</v>
      </c>
      <c r="FI483">
        <v>0</v>
      </c>
      <c r="FJ483">
        <v>771.0078461538462</v>
      </c>
      <c r="FK483">
        <v>2.21928204241684</v>
      </c>
      <c r="FL483">
        <v>31.85982908604516</v>
      </c>
      <c r="FM483">
        <v>14807.36538461539</v>
      </c>
      <c r="FN483">
        <v>15</v>
      </c>
      <c r="FO483">
        <v>0</v>
      </c>
      <c r="FP483" t="s">
        <v>439</v>
      </c>
      <c r="FQ483">
        <v>1746989605.5</v>
      </c>
      <c r="FR483">
        <v>1746989593.5</v>
      </c>
      <c r="FS483">
        <v>0</v>
      </c>
      <c r="FT483">
        <v>-0.274</v>
      </c>
      <c r="FU483">
        <v>-0.002</v>
      </c>
      <c r="FV483">
        <v>2.549</v>
      </c>
      <c r="FW483">
        <v>0.129</v>
      </c>
      <c r="FX483">
        <v>420</v>
      </c>
      <c r="FY483">
        <v>17</v>
      </c>
      <c r="FZ483">
        <v>0.02</v>
      </c>
      <c r="GA483">
        <v>0.04</v>
      </c>
      <c r="GB483">
        <v>-52.1947425</v>
      </c>
      <c r="GC483">
        <v>-0.82694521575977</v>
      </c>
      <c r="GD483">
        <v>0.10753253899983</v>
      </c>
      <c r="GE483">
        <v>0</v>
      </c>
      <c r="GF483">
        <v>770.8814411764706</v>
      </c>
      <c r="GG483">
        <v>2.140672264522086</v>
      </c>
      <c r="GH483">
        <v>0.3560542086269544</v>
      </c>
      <c r="GI483">
        <v>0</v>
      </c>
      <c r="GJ483">
        <v>2.88557675</v>
      </c>
      <c r="GK483">
        <v>-0.4541825515947506</v>
      </c>
      <c r="GL483">
        <v>0.0448140001220322</v>
      </c>
      <c r="GM483">
        <v>0</v>
      </c>
      <c r="GN483">
        <v>0</v>
      </c>
      <c r="GO483">
        <v>3</v>
      </c>
      <c r="GP483" t="s">
        <v>458</v>
      </c>
      <c r="GQ483">
        <v>3.10179</v>
      </c>
      <c r="GR483">
        <v>2.72458</v>
      </c>
      <c r="GS483">
        <v>0.188439</v>
      </c>
      <c r="GT483">
        <v>0.193097</v>
      </c>
      <c r="GU483">
        <v>0.101001</v>
      </c>
      <c r="GV483">
        <v>0.0928175</v>
      </c>
      <c r="GW483">
        <v>21217.7</v>
      </c>
      <c r="GX483">
        <v>19170.2</v>
      </c>
      <c r="GY483">
        <v>26706.4</v>
      </c>
      <c r="GZ483">
        <v>23977.9</v>
      </c>
      <c r="HA483">
        <v>38427</v>
      </c>
      <c r="HB483">
        <v>32170.3</v>
      </c>
      <c r="HC483">
        <v>46633.3</v>
      </c>
      <c r="HD483">
        <v>37938.3</v>
      </c>
      <c r="HE483">
        <v>1.87383</v>
      </c>
      <c r="HF483">
        <v>1.87252</v>
      </c>
      <c r="HG483">
        <v>0.146154</v>
      </c>
      <c r="HH483">
        <v>0</v>
      </c>
      <c r="HI483">
        <v>27.6494</v>
      </c>
      <c r="HJ483">
        <v>999.9</v>
      </c>
      <c r="HK483">
        <v>43.3</v>
      </c>
      <c r="HL483">
        <v>31.5</v>
      </c>
      <c r="HM483">
        <v>22.1462</v>
      </c>
      <c r="HN483">
        <v>60.9447</v>
      </c>
      <c r="HO483">
        <v>22.2556</v>
      </c>
      <c r="HP483">
        <v>1</v>
      </c>
      <c r="HQ483">
        <v>0.09096799999999999</v>
      </c>
      <c r="HR483">
        <v>-0.0035512</v>
      </c>
      <c r="HS483">
        <v>20.2814</v>
      </c>
      <c r="HT483">
        <v>5.211</v>
      </c>
      <c r="HU483">
        <v>11.98</v>
      </c>
      <c r="HV483">
        <v>4.9627</v>
      </c>
      <c r="HW483">
        <v>3.27435</v>
      </c>
      <c r="HX483">
        <v>9999</v>
      </c>
      <c r="HY483">
        <v>9999</v>
      </c>
      <c r="HZ483">
        <v>9999</v>
      </c>
      <c r="IA483">
        <v>34.6</v>
      </c>
      <c r="IB483">
        <v>1.86392</v>
      </c>
      <c r="IC483">
        <v>1.86006</v>
      </c>
      <c r="ID483">
        <v>1.8584</v>
      </c>
      <c r="IE483">
        <v>1.85974</v>
      </c>
      <c r="IF483">
        <v>1.85989</v>
      </c>
      <c r="IG483">
        <v>1.85837</v>
      </c>
      <c r="IH483">
        <v>1.85745</v>
      </c>
      <c r="II483">
        <v>1.85242</v>
      </c>
      <c r="IJ483">
        <v>0</v>
      </c>
      <c r="IK483">
        <v>0</v>
      </c>
      <c r="IL483">
        <v>0</v>
      </c>
      <c r="IM483">
        <v>0</v>
      </c>
      <c r="IN483" t="s">
        <v>441</v>
      </c>
      <c r="IO483" t="s">
        <v>442</v>
      </c>
      <c r="IP483" t="s">
        <v>443</v>
      </c>
      <c r="IQ483" t="s">
        <v>443</v>
      </c>
      <c r="IR483" t="s">
        <v>443</v>
      </c>
      <c r="IS483" t="s">
        <v>443</v>
      </c>
      <c r="IT483">
        <v>0</v>
      </c>
      <c r="IU483">
        <v>100</v>
      </c>
      <c r="IV483">
        <v>100</v>
      </c>
      <c r="IW483">
        <v>-0.07000000000000001</v>
      </c>
      <c r="IX483">
        <v>0.2867</v>
      </c>
      <c r="IY483">
        <v>-0.819046093373875</v>
      </c>
      <c r="IZ483">
        <v>-0.0008311593448893811</v>
      </c>
      <c r="JA483">
        <v>1.768286430498992E-06</v>
      </c>
      <c r="JB483">
        <v>-5.176383660599935E-10</v>
      </c>
      <c r="JC483">
        <v>0.01793090377665582</v>
      </c>
      <c r="JD483">
        <v>0.002652576625932546</v>
      </c>
      <c r="JE483">
        <v>0.0004569377311329863</v>
      </c>
      <c r="JF483">
        <v>1.003524486243527E-07</v>
      </c>
      <c r="JG483">
        <v>2</v>
      </c>
      <c r="JH483">
        <v>1975</v>
      </c>
      <c r="JI483">
        <v>1</v>
      </c>
      <c r="JJ483">
        <v>26</v>
      </c>
      <c r="JK483">
        <v>201609.1</v>
      </c>
      <c r="JL483">
        <v>201609.3</v>
      </c>
      <c r="JM483">
        <v>2.90771</v>
      </c>
      <c r="JN483">
        <v>2.6123</v>
      </c>
      <c r="JO483">
        <v>1.49658</v>
      </c>
      <c r="JP483">
        <v>2.34497</v>
      </c>
      <c r="JQ483">
        <v>1.54907</v>
      </c>
      <c r="JR483">
        <v>2.44385</v>
      </c>
      <c r="JS483">
        <v>35.9645</v>
      </c>
      <c r="JT483">
        <v>24.1751</v>
      </c>
      <c r="JU483">
        <v>18</v>
      </c>
      <c r="JV483">
        <v>482.222</v>
      </c>
      <c r="JW483">
        <v>496.321</v>
      </c>
      <c r="JX483">
        <v>27.3739</v>
      </c>
      <c r="JY483">
        <v>28.4924</v>
      </c>
      <c r="JZ483">
        <v>30</v>
      </c>
      <c r="KA483">
        <v>28.739</v>
      </c>
      <c r="KB483">
        <v>28.7439</v>
      </c>
      <c r="KC483">
        <v>58.3815</v>
      </c>
      <c r="KD483">
        <v>16.212</v>
      </c>
      <c r="KE483">
        <v>75.37990000000001</v>
      </c>
      <c r="KF483">
        <v>27.352</v>
      </c>
      <c r="KG483">
        <v>1357.09</v>
      </c>
      <c r="KH483">
        <v>18.9919</v>
      </c>
      <c r="KI483">
        <v>101.962</v>
      </c>
      <c r="KJ483">
        <v>91.4905</v>
      </c>
    </row>
    <row r="484" spans="1:296">
      <c r="A484">
        <v>466</v>
      </c>
      <c r="B484">
        <v>1759086159</v>
      </c>
      <c r="C484">
        <v>13075.90000009537</v>
      </c>
      <c r="D484" t="s">
        <v>1379</v>
      </c>
      <c r="E484" t="s">
        <v>1380</v>
      </c>
      <c r="F484">
        <v>5</v>
      </c>
      <c r="G484" t="s">
        <v>1218</v>
      </c>
      <c r="H484">
        <v>1759086151.214286</v>
      </c>
      <c r="I484">
        <f>(J484)/1000</f>
        <v>0</v>
      </c>
      <c r="J484">
        <f>IF(DO484, AM484, AG484)</f>
        <v>0</v>
      </c>
      <c r="K484">
        <f>IF(DO484, AH484, AF484)</f>
        <v>0</v>
      </c>
      <c r="L484">
        <f>DQ484 - IF(AT484&gt;1, K484*DK484*100.0/(AV484), 0)</f>
        <v>0</v>
      </c>
      <c r="M484">
        <f>((S484-I484/2)*L484-K484)/(S484+I484/2)</f>
        <v>0</v>
      </c>
      <c r="N484">
        <f>M484*(DX484+DY484)/1000.0</f>
        <v>0</v>
      </c>
      <c r="O484">
        <f>(DQ484 - IF(AT484&gt;1, K484*DK484*100.0/(AV484), 0))*(DX484+DY484)/1000.0</f>
        <v>0</v>
      </c>
      <c r="P484">
        <f>2.0/((1/R484-1/Q484)+SIGN(R484)*SQRT((1/R484-1/Q484)*(1/R484-1/Q484) + 4*DL484/((DL484+1)*(DL484+1))*(2*1/R484*1/Q484-1/Q484*1/Q484)))</f>
        <v>0</v>
      </c>
      <c r="Q484">
        <f>IF(LEFT(DM484,1)&lt;&gt;"0",IF(LEFT(DM484,1)="1",3.0,DN484),$D$5+$E$5*(EE484*DX484/($K$5*1000))+$F$5*(EE484*DX484/($K$5*1000))*MAX(MIN(DK484,$J$5),$I$5)*MAX(MIN(DK484,$J$5),$I$5)+$G$5*MAX(MIN(DK484,$J$5),$I$5)*(EE484*DX484/($K$5*1000))+$H$5*(EE484*DX484/($K$5*1000))*(EE484*DX484/($K$5*1000)))</f>
        <v>0</v>
      </c>
      <c r="R484">
        <f>I484*(1000-(1000*0.61365*exp(17.502*V484/(240.97+V484))/(DX484+DY484)+DS484)/2)/(1000*0.61365*exp(17.502*V484/(240.97+V484))/(DX484+DY484)-DS484)</f>
        <v>0</v>
      </c>
      <c r="S484">
        <f>1/((DL484+1)/(P484/1.6)+1/(Q484/1.37)) + DL484/((DL484+1)/(P484/1.6) + DL484/(Q484/1.37))</f>
        <v>0</v>
      </c>
      <c r="T484">
        <f>(DG484*DJ484)</f>
        <v>0</v>
      </c>
      <c r="U484">
        <f>(DZ484+(T484+2*0.95*5.67E-8*(((DZ484+$B$9)+273)^4-(DZ484+273)^4)-44100*I484)/(1.84*29.3*Q484+8*0.95*5.67E-8*(DZ484+273)^3))</f>
        <v>0</v>
      </c>
      <c r="V484">
        <f>($C$9*EA484+$D$9*EB484+$E$9*U484)</f>
        <v>0</v>
      </c>
      <c r="W484">
        <f>0.61365*exp(17.502*V484/(240.97+V484))</f>
        <v>0</v>
      </c>
      <c r="X484">
        <f>(Y484/Z484*100)</f>
        <v>0</v>
      </c>
      <c r="Y484">
        <f>DS484*(DX484+DY484)/1000</f>
        <v>0</v>
      </c>
      <c r="Z484">
        <f>0.61365*exp(17.502*DZ484/(240.97+DZ484))</f>
        <v>0</v>
      </c>
      <c r="AA484">
        <f>(W484-DS484*(DX484+DY484)/1000)</f>
        <v>0</v>
      </c>
      <c r="AB484">
        <f>(-I484*44100)</f>
        <v>0</v>
      </c>
      <c r="AC484">
        <f>2*29.3*Q484*0.92*(DZ484-V484)</f>
        <v>0</v>
      </c>
      <c r="AD484">
        <f>2*0.95*5.67E-8*(((DZ484+$B$9)+273)^4-(V484+273)^4)</f>
        <v>0</v>
      </c>
      <c r="AE484">
        <f>T484+AD484+AB484+AC484</f>
        <v>0</v>
      </c>
      <c r="AF484">
        <f>DW484*AT484*(DR484-DQ484*(1000-AT484*DT484)/(1000-AT484*DS484))/(100*DK484)</f>
        <v>0</v>
      </c>
      <c r="AG484">
        <f>1000*DW484*AT484*(DS484-DT484)/(100*DK484*(1000-AT484*DS484))</f>
        <v>0</v>
      </c>
      <c r="AH484">
        <f>(AI484 - AJ484 - DX484*1E3/(8.314*(DZ484+273.15)) * AL484/DW484 * AK484) * DW484/(100*DK484) * (1000 - DT484)/1000</f>
        <v>0</v>
      </c>
      <c r="AI484">
        <v>1368.31823802226</v>
      </c>
      <c r="AJ484">
        <v>1327.565151515151</v>
      </c>
      <c r="AK484">
        <v>3.45004119913899</v>
      </c>
      <c r="AL484">
        <v>65.08277901455868</v>
      </c>
      <c r="AM484">
        <f>(AO484 - AN484 + DX484*1E3/(8.314*(DZ484+273.15)) * AQ484/DW484 * AP484) * DW484/(100*DK484) * 1000/(1000 - AO484)</f>
        <v>0</v>
      </c>
      <c r="AN484">
        <v>18.93882277333335</v>
      </c>
      <c r="AO484">
        <v>21.7640212121212</v>
      </c>
      <c r="AP484">
        <v>-2.521922521934223E-05</v>
      </c>
      <c r="AQ484">
        <v>105.27</v>
      </c>
      <c r="AR484">
        <v>1</v>
      </c>
      <c r="AS484">
        <v>0</v>
      </c>
      <c r="AT484">
        <f>IF(AR484*$H$15&gt;=AV484,1.0,(AV484/(AV484-AR484*$H$15)))</f>
        <v>0</v>
      </c>
      <c r="AU484">
        <f>(AT484-1)*100</f>
        <v>0</v>
      </c>
      <c r="AV484">
        <f>MAX(0,($B$15+$C$15*EE484)/(1+$D$15*EE484)*DX484/(DZ484+273)*$E$15)</f>
        <v>0</v>
      </c>
      <c r="AW484" t="s">
        <v>437</v>
      </c>
      <c r="AX484" t="s">
        <v>437</v>
      </c>
      <c r="AY484">
        <v>0</v>
      </c>
      <c r="AZ484">
        <v>0</v>
      </c>
      <c r="BA484">
        <f>1-AY484/AZ484</f>
        <v>0</v>
      </c>
      <c r="BB484">
        <v>0</v>
      </c>
      <c r="BC484" t="s">
        <v>437</v>
      </c>
      <c r="BD484" t="s">
        <v>437</v>
      </c>
      <c r="BE484">
        <v>0</v>
      </c>
      <c r="BF484">
        <v>0</v>
      </c>
      <c r="BG484">
        <f>1-BE484/BF484</f>
        <v>0</v>
      </c>
      <c r="BH484">
        <v>0.5</v>
      </c>
      <c r="BI484">
        <f>DH484</f>
        <v>0</v>
      </c>
      <c r="BJ484">
        <f>K484</f>
        <v>0</v>
      </c>
      <c r="BK484">
        <f>BG484*BH484*BI484</f>
        <v>0</v>
      </c>
      <c r="BL484">
        <f>(BJ484-BB484)/BI484</f>
        <v>0</v>
      </c>
      <c r="BM484">
        <f>(AZ484-BF484)/BF484</f>
        <v>0</v>
      </c>
      <c r="BN484">
        <f>AY484/(BA484+AY484/BF484)</f>
        <v>0</v>
      </c>
      <c r="BO484" t="s">
        <v>437</v>
      </c>
      <c r="BP484">
        <v>0</v>
      </c>
      <c r="BQ484">
        <f>IF(BP484&lt;&gt;0, BP484, BN484)</f>
        <v>0</v>
      </c>
      <c r="BR484">
        <f>1-BQ484/BF484</f>
        <v>0</v>
      </c>
      <c r="BS484">
        <f>(BF484-BE484)/(BF484-BQ484)</f>
        <v>0</v>
      </c>
      <c r="BT484">
        <f>(AZ484-BF484)/(AZ484-BQ484)</f>
        <v>0</v>
      </c>
      <c r="BU484">
        <f>(BF484-BE484)/(BF484-AY484)</f>
        <v>0</v>
      </c>
      <c r="BV484">
        <f>(AZ484-BF484)/(AZ484-AY484)</f>
        <v>0</v>
      </c>
      <c r="BW484">
        <f>(BS484*BQ484/BE484)</f>
        <v>0</v>
      </c>
      <c r="BX484">
        <f>(1-BW484)</f>
        <v>0</v>
      </c>
      <c r="DG484">
        <f>$B$13*EF484+$C$13*EG484+$F$13*ER484*(1-EU484)</f>
        <v>0</v>
      </c>
      <c r="DH484">
        <f>DG484*DI484</f>
        <v>0</v>
      </c>
      <c r="DI484">
        <f>($B$13*$D$11+$C$13*$D$11+$F$13*((FE484+EW484)/MAX(FE484+EW484+FF484, 0.1)*$I$11+FF484/MAX(FE484+EW484+FF484, 0.1)*$J$11))/($B$13+$C$13+$F$13)</f>
        <v>0</v>
      </c>
      <c r="DJ484">
        <f>($B$13*$K$11+$C$13*$K$11+$F$13*((FE484+EW484)/MAX(FE484+EW484+FF484, 0.1)*$P$11+FF484/MAX(FE484+EW484+FF484, 0.1)*$Q$11))/($B$13+$C$13+$F$13)</f>
        <v>0</v>
      </c>
      <c r="DK484">
        <v>4.16</v>
      </c>
      <c r="DL484">
        <v>0.5</v>
      </c>
      <c r="DM484" t="s">
        <v>438</v>
      </c>
      <c r="DN484">
        <v>2</v>
      </c>
      <c r="DO484" t="b">
        <v>1</v>
      </c>
      <c r="DP484">
        <v>1759086151.214286</v>
      </c>
      <c r="DQ484">
        <v>1274.194285714286</v>
      </c>
      <c r="DR484">
        <v>1326.495357142858</v>
      </c>
      <c r="DS484">
        <v>21.75833571428572</v>
      </c>
      <c r="DT484">
        <v>18.91984285714286</v>
      </c>
      <c r="DU484">
        <v>1274.272142857143</v>
      </c>
      <c r="DV484">
        <v>21.47178928571429</v>
      </c>
      <c r="DW484">
        <v>500.0244642857142</v>
      </c>
      <c r="DX484">
        <v>90.76232499999999</v>
      </c>
      <c r="DY484">
        <v>0.06633637857142857</v>
      </c>
      <c r="DZ484">
        <v>28.70100714285714</v>
      </c>
      <c r="EA484">
        <v>30.02661785714286</v>
      </c>
      <c r="EB484">
        <v>999.9000000000002</v>
      </c>
      <c r="EC484">
        <v>0</v>
      </c>
      <c r="ED484">
        <v>0</v>
      </c>
      <c r="EE484">
        <v>10011.26535714286</v>
      </c>
      <c r="EF484">
        <v>0</v>
      </c>
      <c r="EG484">
        <v>11.6571</v>
      </c>
      <c r="EH484">
        <v>-52.30122499999999</v>
      </c>
      <c r="EI484">
        <v>1302.536071428571</v>
      </c>
      <c r="EJ484">
        <v>1352.0775</v>
      </c>
      <c r="EK484">
        <v>2.838486785714286</v>
      </c>
      <c r="EL484">
        <v>1326.495357142858</v>
      </c>
      <c r="EM484">
        <v>18.91984285714286</v>
      </c>
      <c r="EN484">
        <v>1.974837857142858</v>
      </c>
      <c r="EO484">
        <v>1.717208928571429</v>
      </c>
      <c r="EP484">
        <v>17.24400714285714</v>
      </c>
      <c r="EQ484">
        <v>15.05287142857143</v>
      </c>
      <c r="ER484">
        <v>1999.998571428571</v>
      </c>
      <c r="ES484">
        <v>0.9799973571428569</v>
      </c>
      <c r="ET484">
        <v>0.02000256071428572</v>
      </c>
      <c r="EU484">
        <v>0</v>
      </c>
      <c r="EV484">
        <v>771.1998928571428</v>
      </c>
      <c r="EW484">
        <v>5.00078</v>
      </c>
      <c r="EX484">
        <v>14809.95357142857</v>
      </c>
      <c r="EY484">
        <v>16379.60357142857</v>
      </c>
      <c r="EZ484">
        <v>38.71632142857143</v>
      </c>
      <c r="FA484">
        <v>39.50407142857142</v>
      </c>
      <c r="FB484">
        <v>38.84789285714286</v>
      </c>
      <c r="FC484">
        <v>39.24328571428571</v>
      </c>
      <c r="FD484">
        <v>39.95946428571428</v>
      </c>
      <c r="FE484">
        <v>1955.088571428571</v>
      </c>
      <c r="FF484">
        <v>39.90500000000001</v>
      </c>
      <c r="FG484">
        <v>0</v>
      </c>
      <c r="FH484">
        <v>1759086151.4</v>
      </c>
      <c r="FI484">
        <v>0</v>
      </c>
      <c r="FJ484">
        <v>771.1578461538461</v>
      </c>
      <c r="FK484">
        <v>1.512888886851941</v>
      </c>
      <c r="FL484">
        <v>30.7384615353916</v>
      </c>
      <c r="FM484">
        <v>14810.18076923077</v>
      </c>
      <c r="FN484">
        <v>15</v>
      </c>
      <c r="FO484">
        <v>0</v>
      </c>
      <c r="FP484" t="s">
        <v>439</v>
      </c>
      <c r="FQ484">
        <v>1746989605.5</v>
      </c>
      <c r="FR484">
        <v>1746989593.5</v>
      </c>
      <c r="FS484">
        <v>0</v>
      </c>
      <c r="FT484">
        <v>-0.274</v>
      </c>
      <c r="FU484">
        <v>-0.002</v>
      </c>
      <c r="FV484">
        <v>2.549</v>
      </c>
      <c r="FW484">
        <v>0.129</v>
      </c>
      <c r="FX484">
        <v>420</v>
      </c>
      <c r="FY484">
        <v>17</v>
      </c>
      <c r="FZ484">
        <v>0.02</v>
      </c>
      <c r="GA484">
        <v>0.04</v>
      </c>
      <c r="GB484">
        <v>-52.26634878048781</v>
      </c>
      <c r="GC484">
        <v>-0.8397365853659129</v>
      </c>
      <c r="GD484">
        <v>0.1164572801857783</v>
      </c>
      <c r="GE484">
        <v>0</v>
      </c>
      <c r="GF484">
        <v>771.0540588235294</v>
      </c>
      <c r="GG484">
        <v>1.893720396302266</v>
      </c>
      <c r="GH484">
        <v>0.3372614574146348</v>
      </c>
      <c r="GI484">
        <v>0</v>
      </c>
      <c r="GJ484">
        <v>2.857285609756098</v>
      </c>
      <c r="GK484">
        <v>-0.3575303832752601</v>
      </c>
      <c r="GL484">
        <v>0.03871528991766286</v>
      </c>
      <c r="GM484">
        <v>0</v>
      </c>
      <c r="GN484">
        <v>0</v>
      </c>
      <c r="GO484">
        <v>3</v>
      </c>
      <c r="GP484" t="s">
        <v>458</v>
      </c>
      <c r="GQ484">
        <v>3.10197</v>
      </c>
      <c r="GR484">
        <v>2.72421</v>
      </c>
      <c r="GS484">
        <v>0.189944</v>
      </c>
      <c r="GT484">
        <v>0.194576</v>
      </c>
      <c r="GU484">
        <v>0.100992</v>
      </c>
      <c r="GV484">
        <v>0.0928057</v>
      </c>
      <c r="GW484">
        <v>21178.5</v>
      </c>
      <c r="GX484">
        <v>19135.3</v>
      </c>
      <c r="GY484">
        <v>26706.6</v>
      </c>
      <c r="GZ484">
        <v>23978.1</v>
      </c>
      <c r="HA484">
        <v>38427.5</v>
      </c>
      <c r="HB484">
        <v>32170.7</v>
      </c>
      <c r="HC484">
        <v>46633.3</v>
      </c>
      <c r="HD484">
        <v>37938.1</v>
      </c>
      <c r="HE484">
        <v>1.8738</v>
      </c>
      <c r="HF484">
        <v>1.87258</v>
      </c>
      <c r="HG484">
        <v>0.146441</v>
      </c>
      <c r="HH484">
        <v>0</v>
      </c>
      <c r="HI484">
        <v>27.647</v>
      </c>
      <c r="HJ484">
        <v>999.9</v>
      </c>
      <c r="HK484">
        <v>43.3</v>
      </c>
      <c r="HL484">
        <v>31.5</v>
      </c>
      <c r="HM484">
        <v>22.1432</v>
      </c>
      <c r="HN484">
        <v>60.7147</v>
      </c>
      <c r="HO484">
        <v>22.0873</v>
      </c>
      <c r="HP484">
        <v>1</v>
      </c>
      <c r="HQ484">
        <v>0.0910823</v>
      </c>
      <c r="HR484">
        <v>0.0259559</v>
      </c>
      <c r="HS484">
        <v>20.2813</v>
      </c>
      <c r="HT484">
        <v>5.21115</v>
      </c>
      <c r="HU484">
        <v>11.98</v>
      </c>
      <c r="HV484">
        <v>4.96275</v>
      </c>
      <c r="HW484">
        <v>3.27443</v>
      </c>
      <c r="HX484">
        <v>9999</v>
      </c>
      <c r="HY484">
        <v>9999</v>
      </c>
      <c r="HZ484">
        <v>9999</v>
      </c>
      <c r="IA484">
        <v>34.6</v>
      </c>
      <c r="IB484">
        <v>1.86395</v>
      </c>
      <c r="IC484">
        <v>1.86007</v>
      </c>
      <c r="ID484">
        <v>1.85838</v>
      </c>
      <c r="IE484">
        <v>1.85974</v>
      </c>
      <c r="IF484">
        <v>1.85989</v>
      </c>
      <c r="IG484">
        <v>1.85837</v>
      </c>
      <c r="IH484">
        <v>1.85745</v>
      </c>
      <c r="II484">
        <v>1.8524</v>
      </c>
      <c r="IJ484">
        <v>0</v>
      </c>
      <c r="IK484">
        <v>0</v>
      </c>
      <c r="IL484">
        <v>0</v>
      </c>
      <c r="IM484">
        <v>0</v>
      </c>
      <c r="IN484" t="s">
        <v>441</v>
      </c>
      <c r="IO484" t="s">
        <v>442</v>
      </c>
      <c r="IP484" t="s">
        <v>443</v>
      </c>
      <c r="IQ484" t="s">
        <v>443</v>
      </c>
      <c r="IR484" t="s">
        <v>443</v>
      </c>
      <c r="IS484" t="s">
        <v>443</v>
      </c>
      <c r="IT484">
        <v>0</v>
      </c>
      <c r="IU484">
        <v>100</v>
      </c>
      <c r="IV484">
        <v>100</v>
      </c>
      <c r="IW484">
        <v>-0.04</v>
      </c>
      <c r="IX484">
        <v>0.2867</v>
      </c>
      <c r="IY484">
        <v>-0.819046093373875</v>
      </c>
      <c r="IZ484">
        <v>-0.0008311593448893811</v>
      </c>
      <c r="JA484">
        <v>1.768286430498992E-06</v>
      </c>
      <c r="JB484">
        <v>-5.176383660599935E-10</v>
      </c>
      <c r="JC484">
        <v>0.01793090377665582</v>
      </c>
      <c r="JD484">
        <v>0.002652576625932546</v>
      </c>
      <c r="JE484">
        <v>0.0004569377311329863</v>
      </c>
      <c r="JF484">
        <v>1.003524486243527E-07</v>
      </c>
      <c r="JG484">
        <v>2</v>
      </c>
      <c r="JH484">
        <v>1975</v>
      </c>
      <c r="JI484">
        <v>1</v>
      </c>
      <c r="JJ484">
        <v>26</v>
      </c>
      <c r="JK484">
        <v>201609.2</v>
      </c>
      <c r="JL484">
        <v>201609.4</v>
      </c>
      <c r="JM484">
        <v>2.93457</v>
      </c>
      <c r="JN484">
        <v>2.6062</v>
      </c>
      <c r="JO484">
        <v>1.49658</v>
      </c>
      <c r="JP484">
        <v>2.34497</v>
      </c>
      <c r="JQ484">
        <v>1.54907</v>
      </c>
      <c r="JR484">
        <v>2.44385</v>
      </c>
      <c r="JS484">
        <v>35.9412</v>
      </c>
      <c r="JT484">
        <v>24.1838</v>
      </c>
      <c r="JU484">
        <v>18</v>
      </c>
      <c r="JV484">
        <v>482.193</v>
      </c>
      <c r="JW484">
        <v>496.349</v>
      </c>
      <c r="JX484">
        <v>27.3497</v>
      </c>
      <c r="JY484">
        <v>28.4924</v>
      </c>
      <c r="JZ484">
        <v>30.0001</v>
      </c>
      <c r="KA484">
        <v>28.7372</v>
      </c>
      <c r="KB484">
        <v>28.7433</v>
      </c>
      <c r="KC484">
        <v>58.9255</v>
      </c>
      <c r="KD484">
        <v>16.212</v>
      </c>
      <c r="KE484">
        <v>75.768</v>
      </c>
      <c r="KF484">
        <v>27.3169</v>
      </c>
      <c r="KG484">
        <v>1370.45</v>
      </c>
      <c r="KH484">
        <v>19.0167</v>
      </c>
      <c r="KI484">
        <v>101.962</v>
      </c>
      <c r="KJ484">
        <v>91.4905</v>
      </c>
    </row>
    <row r="485" spans="1:296">
      <c r="A485">
        <v>467</v>
      </c>
      <c r="B485">
        <v>1759086164</v>
      </c>
      <c r="C485">
        <v>13080.90000009537</v>
      </c>
      <c r="D485" t="s">
        <v>1381</v>
      </c>
      <c r="E485" t="s">
        <v>1382</v>
      </c>
      <c r="F485">
        <v>5</v>
      </c>
      <c r="G485" t="s">
        <v>1218</v>
      </c>
      <c r="H485">
        <v>1759086156.5</v>
      </c>
      <c r="I485">
        <f>(J485)/1000</f>
        <v>0</v>
      </c>
      <c r="J485">
        <f>IF(DO485, AM485, AG485)</f>
        <v>0</v>
      </c>
      <c r="K485">
        <f>IF(DO485, AH485, AF485)</f>
        <v>0</v>
      </c>
      <c r="L485">
        <f>DQ485 - IF(AT485&gt;1, K485*DK485*100.0/(AV485), 0)</f>
        <v>0</v>
      </c>
      <c r="M485">
        <f>((S485-I485/2)*L485-K485)/(S485+I485/2)</f>
        <v>0</v>
      </c>
      <c r="N485">
        <f>M485*(DX485+DY485)/1000.0</f>
        <v>0</v>
      </c>
      <c r="O485">
        <f>(DQ485 - IF(AT485&gt;1, K485*DK485*100.0/(AV485), 0))*(DX485+DY485)/1000.0</f>
        <v>0</v>
      </c>
      <c r="P485">
        <f>2.0/((1/R485-1/Q485)+SIGN(R485)*SQRT((1/R485-1/Q485)*(1/R485-1/Q485) + 4*DL485/((DL485+1)*(DL485+1))*(2*1/R485*1/Q485-1/Q485*1/Q485)))</f>
        <v>0</v>
      </c>
      <c r="Q485">
        <f>IF(LEFT(DM485,1)&lt;&gt;"0",IF(LEFT(DM485,1)="1",3.0,DN485),$D$5+$E$5*(EE485*DX485/($K$5*1000))+$F$5*(EE485*DX485/($K$5*1000))*MAX(MIN(DK485,$J$5),$I$5)*MAX(MIN(DK485,$J$5),$I$5)+$G$5*MAX(MIN(DK485,$J$5),$I$5)*(EE485*DX485/($K$5*1000))+$H$5*(EE485*DX485/($K$5*1000))*(EE485*DX485/($K$5*1000)))</f>
        <v>0</v>
      </c>
      <c r="R485">
        <f>I485*(1000-(1000*0.61365*exp(17.502*V485/(240.97+V485))/(DX485+DY485)+DS485)/2)/(1000*0.61365*exp(17.502*V485/(240.97+V485))/(DX485+DY485)-DS485)</f>
        <v>0</v>
      </c>
      <c r="S485">
        <f>1/((DL485+1)/(P485/1.6)+1/(Q485/1.37)) + DL485/((DL485+1)/(P485/1.6) + DL485/(Q485/1.37))</f>
        <v>0</v>
      </c>
      <c r="T485">
        <f>(DG485*DJ485)</f>
        <v>0</v>
      </c>
      <c r="U485">
        <f>(DZ485+(T485+2*0.95*5.67E-8*(((DZ485+$B$9)+273)^4-(DZ485+273)^4)-44100*I485)/(1.84*29.3*Q485+8*0.95*5.67E-8*(DZ485+273)^3))</f>
        <v>0</v>
      </c>
      <c r="V485">
        <f>($C$9*EA485+$D$9*EB485+$E$9*U485)</f>
        <v>0</v>
      </c>
      <c r="W485">
        <f>0.61365*exp(17.502*V485/(240.97+V485))</f>
        <v>0</v>
      </c>
      <c r="X485">
        <f>(Y485/Z485*100)</f>
        <v>0</v>
      </c>
      <c r="Y485">
        <f>DS485*(DX485+DY485)/1000</f>
        <v>0</v>
      </c>
      <c r="Z485">
        <f>0.61365*exp(17.502*DZ485/(240.97+DZ485))</f>
        <v>0</v>
      </c>
      <c r="AA485">
        <f>(W485-DS485*(DX485+DY485)/1000)</f>
        <v>0</v>
      </c>
      <c r="AB485">
        <f>(-I485*44100)</f>
        <v>0</v>
      </c>
      <c r="AC485">
        <f>2*29.3*Q485*0.92*(DZ485-V485)</f>
        <v>0</v>
      </c>
      <c r="AD485">
        <f>2*0.95*5.67E-8*(((DZ485+$B$9)+273)^4-(V485+273)^4)</f>
        <v>0</v>
      </c>
      <c r="AE485">
        <f>T485+AD485+AB485+AC485</f>
        <v>0</v>
      </c>
      <c r="AF485">
        <f>DW485*AT485*(DR485-DQ485*(1000-AT485*DT485)/(1000-AT485*DS485))/(100*DK485)</f>
        <v>0</v>
      </c>
      <c r="AG485">
        <f>1000*DW485*AT485*(DS485-DT485)/(100*DK485*(1000-AT485*DS485))</f>
        <v>0</v>
      </c>
      <c r="AH485">
        <f>(AI485 - AJ485 - DX485*1E3/(8.314*(DZ485+273.15)) * AL485/DW485 * AK485) * DW485/(100*DK485) * (1000 - DT485)/1000</f>
        <v>0</v>
      </c>
      <c r="AI485">
        <v>1385.116698539458</v>
      </c>
      <c r="AJ485">
        <v>1344.496</v>
      </c>
      <c r="AK485">
        <v>3.389025175607927</v>
      </c>
      <c r="AL485">
        <v>65.08277901455868</v>
      </c>
      <c r="AM485">
        <f>(AO485 - AN485 + DX485*1E3/(8.314*(DZ485+273.15)) * AQ485/DW485 * AP485) * DW485/(100*DK485) * 1000/(1000 - AO485)</f>
        <v>0</v>
      </c>
      <c r="AN485">
        <v>18.94500746666667</v>
      </c>
      <c r="AO485">
        <v>21.75796303030303</v>
      </c>
      <c r="AP485">
        <v>-4.357446228325445E-05</v>
      </c>
      <c r="AQ485">
        <v>105.27</v>
      </c>
      <c r="AR485">
        <v>1</v>
      </c>
      <c r="AS485">
        <v>0</v>
      </c>
      <c r="AT485">
        <f>IF(AR485*$H$15&gt;=AV485,1.0,(AV485/(AV485-AR485*$H$15)))</f>
        <v>0</v>
      </c>
      <c r="AU485">
        <f>(AT485-1)*100</f>
        <v>0</v>
      </c>
      <c r="AV485">
        <f>MAX(0,($B$15+$C$15*EE485)/(1+$D$15*EE485)*DX485/(DZ485+273)*$E$15)</f>
        <v>0</v>
      </c>
      <c r="AW485" t="s">
        <v>437</v>
      </c>
      <c r="AX485" t="s">
        <v>437</v>
      </c>
      <c r="AY485">
        <v>0</v>
      </c>
      <c r="AZ485">
        <v>0</v>
      </c>
      <c r="BA485">
        <f>1-AY485/AZ485</f>
        <v>0</v>
      </c>
      <c r="BB485">
        <v>0</v>
      </c>
      <c r="BC485" t="s">
        <v>437</v>
      </c>
      <c r="BD485" t="s">
        <v>437</v>
      </c>
      <c r="BE485">
        <v>0</v>
      </c>
      <c r="BF485">
        <v>0</v>
      </c>
      <c r="BG485">
        <f>1-BE485/BF485</f>
        <v>0</v>
      </c>
      <c r="BH485">
        <v>0.5</v>
      </c>
      <c r="BI485">
        <f>DH485</f>
        <v>0</v>
      </c>
      <c r="BJ485">
        <f>K485</f>
        <v>0</v>
      </c>
      <c r="BK485">
        <f>BG485*BH485*BI485</f>
        <v>0</v>
      </c>
      <c r="BL485">
        <f>(BJ485-BB485)/BI485</f>
        <v>0</v>
      </c>
      <c r="BM485">
        <f>(AZ485-BF485)/BF485</f>
        <v>0</v>
      </c>
      <c r="BN485">
        <f>AY485/(BA485+AY485/BF485)</f>
        <v>0</v>
      </c>
      <c r="BO485" t="s">
        <v>437</v>
      </c>
      <c r="BP485">
        <v>0</v>
      </c>
      <c r="BQ485">
        <f>IF(BP485&lt;&gt;0, BP485, BN485)</f>
        <v>0</v>
      </c>
      <c r="BR485">
        <f>1-BQ485/BF485</f>
        <v>0</v>
      </c>
      <c r="BS485">
        <f>(BF485-BE485)/(BF485-BQ485)</f>
        <v>0</v>
      </c>
      <c r="BT485">
        <f>(AZ485-BF485)/(AZ485-BQ485)</f>
        <v>0</v>
      </c>
      <c r="BU485">
        <f>(BF485-BE485)/(BF485-AY485)</f>
        <v>0</v>
      </c>
      <c r="BV485">
        <f>(AZ485-BF485)/(AZ485-AY485)</f>
        <v>0</v>
      </c>
      <c r="BW485">
        <f>(BS485*BQ485/BE485)</f>
        <v>0</v>
      </c>
      <c r="BX485">
        <f>(1-BW485)</f>
        <v>0</v>
      </c>
      <c r="DG485">
        <f>$B$13*EF485+$C$13*EG485+$F$13*ER485*(1-EU485)</f>
        <v>0</v>
      </c>
      <c r="DH485">
        <f>DG485*DI485</f>
        <v>0</v>
      </c>
      <c r="DI485">
        <f>($B$13*$D$11+$C$13*$D$11+$F$13*((FE485+EW485)/MAX(FE485+EW485+FF485, 0.1)*$I$11+FF485/MAX(FE485+EW485+FF485, 0.1)*$J$11))/($B$13+$C$13+$F$13)</f>
        <v>0</v>
      </c>
      <c r="DJ485">
        <f>($B$13*$K$11+$C$13*$K$11+$F$13*((FE485+EW485)/MAX(FE485+EW485+FF485, 0.1)*$P$11+FF485/MAX(FE485+EW485+FF485, 0.1)*$Q$11))/($B$13+$C$13+$F$13)</f>
        <v>0</v>
      </c>
      <c r="DK485">
        <v>4.16</v>
      </c>
      <c r="DL485">
        <v>0.5</v>
      </c>
      <c r="DM485" t="s">
        <v>438</v>
      </c>
      <c r="DN485">
        <v>2</v>
      </c>
      <c r="DO485" t="b">
        <v>1</v>
      </c>
      <c r="DP485">
        <v>1759086156.5</v>
      </c>
      <c r="DQ485">
        <v>1291.881481481481</v>
      </c>
      <c r="DR485">
        <v>1344.155555555556</v>
      </c>
      <c r="DS485">
        <v>21.76181481481482</v>
      </c>
      <c r="DT485">
        <v>18.94038518518519</v>
      </c>
      <c r="DU485">
        <v>1291.939259259259</v>
      </c>
      <c r="DV485">
        <v>21.4751925925926</v>
      </c>
      <c r="DW485">
        <v>500.0606666666667</v>
      </c>
      <c r="DX485">
        <v>90.76178518518519</v>
      </c>
      <c r="DY485">
        <v>0.06623284814814814</v>
      </c>
      <c r="DZ485">
        <v>28.69843333333333</v>
      </c>
      <c r="EA485">
        <v>30.03047777777778</v>
      </c>
      <c r="EB485">
        <v>999.9000000000001</v>
      </c>
      <c r="EC485">
        <v>0</v>
      </c>
      <c r="ED485">
        <v>0</v>
      </c>
      <c r="EE485">
        <v>10004.66111111111</v>
      </c>
      <c r="EF485">
        <v>0</v>
      </c>
      <c r="EG485">
        <v>11.65687407407408</v>
      </c>
      <c r="EH485">
        <v>-52.27385925925926</v>
      </c>
      <c r="EI485">
        <v>1320.621481481481</v>
      </c>
      <c r="EJ485">
        <v>1370.106296296296</v>
      </c>
      <c r="EK485">
        <v>2.821431851851852</v>
      </c>
      <c r="EL485">
        <v>1344.155555555556</v>
      </c>
      <c r="EM485">
        <v>18.94038518518519</v>
      </c>
      <c r="EN485">
        <v>1.975141481481481</v>
      </c>
      <c r="EO485">
        <v>1.719061851851852</v>
      </c>
      <c r="EP485">
        <v>17.24643703703704</v>
      </c>
      <c r="EQ485">
        <v>15.06965185185185</v>
      </c>
      <c r="ER485">
        <v>1999.991111111111</v>
      </c>
      <c r="ES485">
        <v>0.9799973333333332</v>
      </c>
      <c r="ET485">
        <v>0.02000258518518519</v>
      </c>
      <c r="EU485">
        <v>0</v>
      </c>
      <c r="EV485">
        <v>771.2011111111111</v>
      </c>
      <c r="EW485">
        <v>5.00078</v>
      </c>
      <c r="EX485">
        <v>14812.52962962963</v>
      </c>
      <c r="EY485">
        <v>16379.54444444445</v>
      </c>
      <c r="EZ485">
        <v>38.70351851851851</v>
      </c>
      <c r="FA485">
        <v>39.50659259259259</v>
      </c>
      <c r="FB485">
        <v>38.86081481481482</v>
      </c>
      <c r="FC485">
        <v>39.22911111111111</v>
      </c>
      <c r="FD485">
        <v>39.93711111111111</v>
      </c>
      <c r="FE485">
        <v>1955.081111111112</v>
      </c>
      <c r="FF485">
        <v>39.90185185185185</v>
      </c>
      <c r="FG485">
        <v>0</v>
      </c>
      <c r="FH485">
        <v>1759086156.2</v>
      </c>
      <c r="FI485">
        <v>0</v>
      </c>
      <c r="FJ485">
        <v>771.1987307692308</v>
      </c>
      <c r="FK485">
        <v>0.3294700988319679</v>
      </c>
      <c r="FL485">
        <v>32.9264957093237</v>
      </c>
      <c r="FM485">
        <v>14812.48846153846</v>
      </c>
      <c r="FN485">
        <v>15</v>
      </c>
      <c r="FO485">
        <v>0</v>
      </c>
      <c r="FP485" t="s">
        <v>439</v>
      </c>
      <c r="FQ485">
        <v>1746989605.5</v>
      </c>
      <c r="FR485">
        <v>1746989593.5</v>
      </c>
      <c r="FS485">
        <v>0</v>
      </c>
      <c r="FT485">
        <v>-0.274</v>
      </c>
      <c r="FU485">
        <v>-0.002</v>
      </c>
      <c r="FV485">
        <v>2.549</v>
      </c>
      <c r="FW485">
        <v>0.129</v>
      </c>
      <c r="FX485">
        <v>420</v>
      </c>
      <c r="FY485">
        <v>17</v>
      </c>
      <c r="FZ485">
        <v>0.02</v>
      </c>
      <c r="GA485">
        <v>0.04</v>
      </c>
      <c r="GB485">
        <v>-52.25591219512194</v>
      </c>
      <c r="GC485">
        <v>0.09924459930322825</v>
      </c>
      <c r="GD485">
        <v>0.1339540059309073</v>
      </c>
      <c r="GE485">
        <v>1</v>
      </c>
      <c r="GF485">
        <v>771.1556470588234</v>
      </c>
      <c r="GG485">
        <v>0.7474407947278556</v>
      </c>
      <c r="GH485">
        <v>0.2611251539411036</v>
      </c>
      <c r="GI485">
        <v>1</v>
      </c>
      <c r="GJ485">
        <v>2.834175853658537</v>
      </c>
      <c r="GK485">
        <v>-0.1819749825783957</v>
      </c>
      <c r="GL485">
        <v>0.02340060297071891</v>
      </c>
      <c r="GM485">
        <v>0</v>
      </c>
      <c r="GN485">
        <v>2</v>
      </c>
      <c r="GO485">
        <v>3</v>
      </c>
      <c r="GP485" t="s">
        <v>446</v>
      </c>
      <c r="GQ485">
        <v>3.10176</v>
      </c>
      <c r="GR485">
        <v>2.72411</v>
      </c>
      <c r="GS485">
        <v>0.191413</v>
      </c>
      <c r="GT485">
        <v>0.195986</v>
      </c>
      <c r="GU485">
        <v>0.100973</v>
      </c>
      <c r="GV485">
        <v>0.0928798</v>
      </c>
      <c r="GW485">
        <v>21140.1</v>
      </c>
      <c r="GX485">
        <v>19101.7</v>
      </c>
      <c r="GY485">
        <v>26706.6</v>
      </c>
      <c r="GZ485">
        <v>23978</v>
      </c>
      <c r="HA485">
        <v>38428.8</v>
      </c>
      <c r="HB485">
        <v>32168</v>
      </c>
      <c r="HC485">
        <v>46633.6</v>
      </c>
      <c r="HD485">
        <v>37937.9</v>
      </c>
      <c r="HE485">
        <v>1.87378</v>
      </c>
      <c r="HF485">
        <v>1.87293</v>
      </c>
      <c r="HG485">
        <v>0.147048</v>
      </c>
      <c r="HH485">
        <v>0</v>
      </c>
      <c r="HI485">
        <v>27.6453</v>
      </c>
      <c r="HJ485">
        <v>999.9</v>
      </c>
      <c r="HK485">
        <v>43.3</v>
      </c>
      <c r="HL485">
        <v>31.5</v>
      </c>
      <c r="HM485">
        <v>22.1429</v>
      </c>
      <c r="HN485">
        <v>60.9947</v>
      </c>
      <c r="HO485">
        <v>21.9471</v>
      </c>
      <c r="HP485">
        <v>1</v>
      </c>
      <c r="HQ485">
        <v>0.09115090000000001</v>
      </c>
      <c r="HR485">
        <v>0.0766394</v>
      </c>
      <c r="HS485">
        <v>20.2813</v>
      </c>
      <c r="HT485">
        <v>5.21145</v>
      </c>
      <c r="HU485">
        <v>11.98</v>
      </c>
      <c r="HV485">
        <v>4.9628</v>
      </c>
      <c r="HW485">
        <v>3.27443</v>
      </c>
      <c r="HX485">
        <v>9999</v>
      </c>
      <c r="HY485">
        <v>9999</v>
      </c>
      <c r="HZ485">
        <v>9999</v>
      </c>
      <c r="IA485">
        <v>34.6</v>
      </c>
      <c r="IB485">
        <v>1.86392</v>
      </c>
      <c r="IC485">
        <v>1.86009</v>
      </c>
      <c r="ID485">
        <v>1.85838</v>
      </c>
      <c r="IE485">
        <v>1.85974</v>
      </c>
      <c r="IF485">
        <v>1.85989</v>
      </c>
      <c r="IG485">
        <v>1.85837</v>
      </c>
      <c r="IH485">
        <v>1.85745</v>
      </c>
      <c r="II485">
        <v>1.85242</v>
      </c>
      <c r="IJ485">
        <v>0</v>
      </c>
      <c r="IK485">
        <v>0</v>
      </c>
      <c r="IL485">
        <v>0</v>
      </c>
      <c r="IM485">
        <v>0</v>
      </c>
      <c r="IN485" t="s">
        <v>441</v>
      </c>
      <c r="IO485" t="s">
        <v>442</v>
      </c>
      <c r="IP485" t="s">
        <v>443</v>
      </c>
      <c r="IQ485" t="s">
        <v>443</v>
      </c>
      <c r="IR485" t="s">
        <v>443</v>
      </c>
      <c r="IS485" t="s">
        <v>443</v>
      </c>
      <c r="IT485">
        <v>0</v>
      </c>
      <c r="IU485">
        <v>100</v>
      </c>
      <c r="IV485">
        <v>100</v>
      </c>
      <c r="IW485">
        <v>-0.03</v>
      </c>
      <c r="IX485">
        <v>0.2866</v>
      </c>
      <c r="IY485">
        <v>-0.819046093373875</v>
      </c>
      <c r="IZ485">
        <v>-0.0008311593448893811</v>
      </c>
      <c r="JA485">
        <v>1.768286430498992E-06</v>
      </c>
      <c r="JB485">
        <v>-5.176383660599935E-10</v>
      </c>
      <c r="JC485">
        <v>0.01793090377665582</v>
      </c>
      <c r="JD485">
        <v>0.002652576625932546</v>
      </c>
      <c r="JE485">
        <v>0.0004569377311329863</v>
      </c>
      <c r="JF485">
        <v>1.003524486243527E-07</v>
      </c>
      <c r="JG485">
        <v>2</v>
      </c>
      <c r="JH485">
        <v>1975</v>
      </c>
      <c r="JI485">
        <v>1</v>
      </c>
      <c r="JJ485">
        <v>26</v>
      </c>
      <c r="JK485">
        <v>201609.3</v>
      </c>
      <c r="JL485">
        <v>201609.5</v>
      </c>
      <c r="JM485">
        <v>2.96021</v>
      </c>
      <c r="JN485">
        <v>2.61597</v>
      </c>
      <c r="JO485">
        <v>1.49658</v>
      </c>
      <c r="JP485">
        <v>2.34497</v>
      </c>
      <c r="JQ485">
        <v>1.54907</v>
      </c>
      <c r="JR485">
        <v>2.34741</v>
      </c>
      <c r="JS485">
        <v>35.9412</v>
      </c>
      <c r="JT485">
        <v>24.1751</v>
      </c>
      <c r="JU485">
        <v>18</v>
      </c>
      <c r="JV485">
        <v>482.174</v>
      </c>
      <c r="JW485">
        <v>496.565</v>
      </c>
      <c r="JX485">
        <v>27.3162</v>
      </c>
      <c r="JY485">
        <v>28.4924</v>
      </c>
      <c r="JZ485">
        <v>30.0001</v>
      </c>
      <c r="KA485">
        <v>28.7365</v>
      </c>
      <c r="KB485">
        <v>28.7414</v>
      </c>
      <c r="KC485">
        <v>59.5572</v>
      </c>
      <c r="KD485">
        <v>15.9412</v>
      </c>
      <c r="KE485">
        <v>75.768</v>
      </c>
      <c r="KF485">
        <v>27.283</v>
      </c>
      <c r="KG485">
        <v>1391.01</v>
      </c>
      <c r="KH485">
        <v>19.0409</v>
      </c>
      <c r="KI485">
        <v>101.962</v>
      </c>
      <c r="KJ485">
        <v>91.4901</v>
      </c>
    </row>
    <row r="486" spans="1:296">
      <c r="A486">
        <v>468</v>
      </c>
      <c r="B486">
        <v>1759086169</v>
      </c>
      <c r="C486">
        <v>13085.90000009537</v>
      </c>
      <c r="D486" t="s">
        <v>1383</v>
      </c>
      <c r="E486" t="s">
        <v>1384</v>
      </c>
      <c r="F486">
        <v>5</v>
      </c>
      <c r="G486" t="s">
        <v>1218</v>
      </c>
      <c r="H486">
        <v>1759086161.214286</v>
      </c>
      <c r="I486">
        <f>(J486)/1000</f>
        <v>0</v>
      </c>
      <c r="J486">
        <f>IF(DO486, AM486, AG486)</f>
        <v>0</v>
      </c>
      <c r="K486">
        <f>IF(DO486, AH486, AF486)</f>
        <v>0</v>
      </c>
      <c r="L486">
        <f>DQ486 - IF(AT486&gt;1, K486*DK486*100.0/(AV486), 0)</f>
        <v>0</v>
      </c>
      <c r="M486">
        <f>((S486-I486/2)*L486-K486)/(S486+I486/2)</f>
        <v>0</v>
      </c>
      <c r="N486">
        <f>M486*(DX486+DY486)/1000.0</f>
        <v>0</v>
      </c>
      <c r="O486">
        <f>(DQ486 - IF(AT486&gt;1, K486*DK486*100.0/(AV486), 0))*(DX486+DY486)/1000.0</f>
        <v>0</v>
      </c>
      <c r="P486">
        <f>2.0/((1/R486-1/Q486)+SIGN(R486)*SQRT((1/R486-1/Q486)*(1/R486-1/Q486) + 4*DL486/((DL486+1)*(DL486+1))*(2*1/R486*1/Q486-1/Q486*1/Q486)))</f>
        <v>0</v>
      </c>
      <c r="Q486">
        <f>IF(LEFT(DM486,1)&lt;&gt;"0",IF(LEFT(DM486,1)="1",3.0,DN486),$D$5+$E$5*(EE486*DX486/($K$5*1000))+$F$5*(EE486*DX486/($K$5*1000))*MAX(MIN(DK486,$J$5),$I$5)*MAX(MIN(DK486,$J$5),$I$5)+$G$5*MAX(MIN(DK486,$J$5),$I$5)*(EE486*DX486/($K$5*1000))+$H$5*(EE486*DX486/($K$5*1000))*(EE486*DX486/($K$5*1000)))</f>
        <v>0</v>
      </c>
      <c r="R486">
        <f>I486*(1000-(1000*0.61365*exp(17.502*V486/(240.97+V486))/(DX486+DY486)+DS486)/2)/(1000*0.61365*exp(17.502*V486/(240.97+V486))/(DX486+DY486)-DS486)</f>
        <v>0</v>
      </c>
      <c r="S486">
        <f>1/((DL486+1)/(P486/1.6)+1/(Q486/1.37)) + DL486/((DL486+1)/(P486/1.6) + DL486/(Q486/1.37))</f>
        <v>0</v>
      </c>
      <c r="T486">
        <f>(DG486*DJ486)</f>
        <v>0</v>
      </c>
      <c r="U486">
        <f>(DZ486+(T486+2*0.95*5.67E-8*(((DZ486+$B$9)+273)^4-(DZ486+273)^4)-44100*I486)/(1.84*29.3*Q486+8*0.95*5.67E-8*(DZ486+273)^3))</f>
        <v>0</v>
      </c>
      <c r="V486">
        <f>($C$9*EA486+$D$9*EB486+$E$9*U486)</f>
        <v>0</v>
      </c>
      <c r="W486">
        <f>0.61365*exp(17.502*V486/(240.97+V486))</f>
        <v>0</v>
      </c>
      <c r="X486">
        <f>(Y486/Z486*100)</f>
        <v>0</v>
      </c>
      <c r="Y486">
        <f>DS486*(DX486+DY486)/1000</f>
        <v>0</v>
      </c>
      <c r="Z486">
        <f>0.61365*exp(17.502*DZ486/(240.97+DZ486))</f>
        <v>0</v>
      </c>
      <c r="AA486">
        <f>(W486-DS486*(DX486+DY486)/1000)</f>
        <v>0</v>
      </c>
      <c r="AB486">
        <f>(-I486*44100)</f>
        <v>0</v>
      </c>
      <c r="AC486">
        <f>2*29.3*Q486*0.92*(DZ486-V486)</f>
        <v>0</v>
      </c>
      <c r="AD486">
        <f>2*0.95*5.67E-8*(((DZ486+$B$9)+273)^4-(V486+273)^4)</f>
        <v>0</v>
      </c>
      <c r="AE486">
        <f>T486+AD486+AB486+AC486</f>
        <v>0</v>
      </c>
      <c r="AF486">
        <f>DW486*AT486*(DR486-DQ486*(1000-AT486*DT486)/(1000-AT486*DS486))/(100*DK486)</f>
        <v>0</v>
      </c>
      <c r="AG486">
        <f>1000*DW486*AT486*(DS486-DT486)/(100*DK486*(1000-AT486*DS486))</f>
        <v>0</v>
      </c>
      <c r="AH486">
        <f>(AI486 - AJ486 - DX486*1E3/(8.314*(DZ486+273.15)) * AL486/DW486 * AK486) * DW486/(100*DK486) * (1000 - DT486)/1000</f>
        <v>0</v>
      </c>
      <c r="AI486">
        <v>1401.978301320944</v>
      </c>
      <c r="AJ486">
        <v>1361.392545454546</v>
      </c>
      <c r="AK486">
        <v>3.385090911780871</v>
      </c>
      <c r="AL486">
        <v>65.08277901455868</v>
      </c>
      <c r="AM486">
        <f>(AO486 - AN486 + DX486*1E3/(8.314*(DZ486+273.15)) * AQ486/DW486 * AP486) * DW486/(100*DK486) * 1000/(1000 - AO486)</f>
        <v>0</v>
      </c>
      <c r="AN486">
        <v>18.97142541333333</v>
      </c>
      <c r="AO486">
        <v>21.75573333333333</v>
      </c>
      <c r="AP486">
        <v>-1.357803267309989E-05</v>
      </c>
      <c r="AQ486">
        <v>105.27</v>
      </c>
      <c r="AR486">
        <v>1</v>
      </c>
      <c r="AS486">
        <v>0</v>
      </c>
      <c r="AT486">
        <f>IF(AR486*$H$15&gt;=AV486,1.0,(AV486/(AV486-AR486*$H$15)))</f>
        <v>0</v>
      </c>
      <c r="AU486">
        <f>(AT486-1)*100</f>
        <v>0</v>
      </c>
      <c r="AV486">
        <f>MAX(0,($B$15+$C$15*EE486)/(1+$D$15*EE486)*DX486/(DZ486+273)*$E$15)</f>
        <v>0</v>
      </c>
      <c r="AW486" t="s">
        <v>437</v>
      </c>
      <c r="AX486" t="s">
        <v>437</v>
      </c>
      <c r="AY486">
        <v>0</v>
      </c>
      <c r="AZ486">
        <v>0</v>
      </c>
      <c r="BA486">
        <f>1-AY486/AZ486</f>
        <v>0</v>
      </c>
      <c r="BB486">
        <v>0</v>
      </c>
      <c r="BC486" t="s">
        <v>437</v>
      </c>
      <c r="BD486" t="s">
        <v>437</v>
      </c>
      <c r="BE486">
        <v>0</v>
      </c>
      <c r="BF486">
        <v>0</v>
      </c>
      <c r="BG486">
        <f>1-BE486/BF486</f>
        <v>0</v>
      </c>
      <c r="BH486">
        <v>0.5</v>
      </c>
      <c r="BI486">
        <f>DH486</f>
        <v>0</v>
      </c>
      <c r="BJ486">
        <f>K486</f>
        <v>0</v>
      </c>
      <c r="BK486">
        <f>BG486*BH486*BI486</f>
        <v>0</v>
      </c>
      <c r="BL486">
        <f>(BJ486-BB486)/BI486</f>
        <v>0</v>
      </c>
      <c r="BM486">
        <f>(AZ486-BF486)/BF486</f>
        <v>0</v>
      </c>
      <c r="BN486">
        <f>AY486/(BA486+AY486/BF486)</f>
        <v>0</v>
      </c>
      <c r="BO486" t="s">
        <v>437</v>
      </c>
      <c r="BP486">
        <v>0</v>
      </c>
      <c r="BQ486">
        <f>IF(BP486&lt;&gt;0, BP486, BN486)</f>
        <v>0</v>
      </c>
      <c r="BR486">
        <f>1-BQ486/BF486</f>
        <v>0</v>
      </c>
      <c r="BS486">
        <f>(BF486-BE486)/(BF486-BQ486)</f>
        <v>0</v>
      </c>
      <c r="BT486">
        <f>(AZ486-BF486)/(AZ486-BQ486)</f>
        <v>0</v>
      </c>
      <c r="BU486">
        <f>(BF486-BE486)/(BF486-AY486)</f>
        <v>0</v>
      </c>
      <c r="BV486">
        <f>(AZ486-BF486)/(AZ486-AY486)</f>
        <v>0</v>
      </c>
      <c r="BW486">
        <f>(BS486*BQ486/BE486)</f>
        <v>0</v>
      </c>
      <c r="BX486">
        <f>(1-BW486)</f>
        <v>0</v>
      </c>
      <c r="DG486">
        <f>$B$13*EF486+$C$13*EG486+$F$13*ER486*(1-EU486)</f>
        <v>0</v>
      </c>
      <c r="DH486">
        <f>DG486*DI486</f>
        <v>0</v>
      </c>
      <c r="DI486">
        <f>($B$13*$D$11+$C$13*$D$11+$F$13*((FE486+EW486)/MAX(FE486+EW486+FF486, 0.1)*$I$11+FF486/MAX(FE486+EW486+FF486, 0.1)*$J$11))/($B$13+$C$13+$F$13)</f>
        <v>0</v>
      </c>
      <c r="DJ486">
        <f>($B$13*$K$11+$C$13*$K$11+$F$13*((FE486+EW486)/MAX(FE486+EW486+FF486, 0.1)*$P$11+FF486/MAX(FE486+EW486+FF486, 0.1)*$Q$11))/($B$13+$C$13+$F$13)</f>
        <v>0</v>
      </c>
      <c r="DK486">
        <v>4.16</v>
      </c>
      <c r="DL486">
        <v>0.5</v>
      </c>
      <c r="DM486" t="s">
        <v>438</v>
      </c>
      <c r="DN486">
        <v>2</v>
      </c>
      <c r="DO486" t="b">
        <v>1</v>
      </c>
      <c r="DP486">
        <v>1759086161.214286</v>
      </c>
      <c r="DQ486">
        <v>1307.591428571428</v>
      </c>
      <c r="DR486">
        <v>1359.873571428572</v>
      </c>
      <c r="DS486">
        <v>21.76109642857143</v>
      </c>
      <c r="DT486">
        <v>18.95015714285714</v>
      </c>
      <c r="DU486">
        <v>1307.630357142857</v>
      </c>
      <c r="DV486">
        <v>21.47448928571429</v>
      </c>
      <c r="DW486">
        <v>500.0421428571428</v>
      </c>
      <c r="DX486">
        <v>90.76223571428571</v>
      </c>
      <c r="DY486">
        <v>0.0662159357142857</v>
      </c>
      <c r="DZ486">
        <v>28.69438928571429</v>
      </c>
      <c r="EA486">
        <v>30.03672857142857</v>
      </c>
      <c r="EB486">
        <v>999.9000000000002</v>
      </c>
      <c r="EC486">
        <v>0</v>
      </c>
      <c r="ED486">
        <v>0</v>
      </c>
      <c r="EE486">
        <v>9998.066071428573</v>
      </c>
      <c r="EF486">
        <v>0</v>
      </c>
      <c r="EG486">
        <v>11.64858214285715</v>
      </c>
      <c r="EH486">
        <v>-52.28191785714285</v>
      </c>
      <c r="EI486">
        <v>1336.679285714286</v>
      </c>
      <c r="EJ486">
        <v>1386.141428571429</v>
      </c>
      <c r="EK486">
        <v>2.810941785714285</v>
      </c>
      <c r="EL486">
        <v>1359.873571428572</v>
      </c>
      <c r="EM486">
        <v>18.95015714285714</v>
      </c>
      <c r="EN486">
        <v>1.975085357142857</v>
      </c>
      <c r="EO486">
        <v>1.7199575</v>
      </c>
      <c r="EP486">
        <v>17.246</v>
      </c>
      <c r="EQ486">
        <v>15.07774642857143</v>
      </c>
      <c r="ER486">
        <v>1999.985357142857</v>
      </c>
      <c r="ES486">
        <v>0.9799972499999997</v>
      </c>
      <c r="ET486">
        <v>0.02000266785714286</v>
      </c>
      <c r="EU486">
        <v>0</v>
      </c>
      <c r="EV486">
        <v>771.3278571428573</v>
      </c>
      <c r="EW486">
        <v>5.00078</v>
      </c>
      <c r="EX486">
        <v>14814.78214285714</v>
      </c>
      <c r="EY486">
        <v>16379.5</v>
      </c>
      <c r="EZ486">
        <v>38.70964285714285</v>
      </c>
      <c r="FA486">
        <v>39.49521428571428</v>
      </c>
      <c r="FB486">
        <v>38.84342857142857</v>
      </c>
      <c r="FC486">
        <v>39.23867857142857</v>
      </c>
      <c r="FD486">
        <v>39.90367857142856</v>
      </c>
      <c r="FE486">
        <v>1955.075357142857</v>
      </c>
      <c r="FF486">
        <v>39.90321428571429</v>
      </c>
      <c r="FG486">
        <v>0</v>
      </c>
      <c r="FH486">
        <v>1759086161.6</v>
      </c>
      <c r="FI486">
        <v>0</v>
      </c>
      <c r="FJ486">
        <v>771.3383200000001</v>
      </c>
      <c r="FK486">
        <v>1.729538472344654</v>
      </c>
      <c r="FL486">
        <v>26.36923078622686</v>
      </c>
      <c r="FM486">
        <v>14815.424</v>
      </c>
      <c r="FN486">
        <v>15</v>
      </c>
      <c r="FO486">
        <v>0</v>
      </c>
      <c r="FP486" t="s">
        <v>439</v>
      </c>
      <c r="FQ486">
        <v>1746989605.5</v>
      </c>
      <c r="FR486">
        <v>1746989593.5</v>
      </c>
      <c r="FS486">
        <v>0</v>
      </c>
      <c r="FT486">
        <v>-0.274</v>
      </c>
      <c r="FU486">
        <v>-0.002</v>
      </c>
      <c r="FV486">
        <v>2.549</v>
      </c>
      <c r="FW486">
        <v>0.129</v>
      </c>
      <c r="FX486">
        <v>420</v>
      </c>
      <c r="FY486">
        <v>17</v>
      </c>
      <c r="FZ486">
        <v>0.02</v>
      </c>
      <c r="GA486">
        <v>0.04</v>
      </c>
      <c r="GB486">
        <v>-52.26062682926828</v>
      </c>
      <c r="GC486">
        <v>0.597825783972098</v>
      </c>
      <c r="GD486">
        <v>0.1589882447324873</v>
      </c>
      <c r="GE486">
        <v>0</v>
      </c>
      <c r="GF486">
        <v>771.2673529411765</v>
      </c>
      <c r="GG486">
        <v>1.179251340329931</v>
      </c>
      <c r="GH486">
        <v>0.2593661824698731</v>
      </c>
      <c r="GI486">
        <v>0</v>
      </c>
      <c r="GJ486">
        <v>2.817192682926829</v>
      </c>
      <c r="GK486">
        <v>-0.1163546341463355</v>
      </c>
      <c r="GL486">
        <v>0.01461238766559758</v>
      </c>
      <c r="GM486">
        <v>0</v>
      </c>
      <c r="GN486">
        <v>0</v>
      </c>
      <c r="GO486">
        <v>3</v>
      </c>
      <c r="GP486" t="s">
        <v>458</v>
      </c>
      <c r="GQ486">
        <v>3.10199</v>
      </c>
      <c r="GR486">
        <v>2.72411</v>
      </c>
      <c r="GS486">
        <v>0.192874</v>
      </c>
      <c r="GT486">
        <v>0.197489</v>
      </c>
      <c r="GU486">
        <v>0.100967</v>
      </c>
      <c r="GV486">
        <v>0.0929658</v>
      </c>
      <c r="GW486">
        <v>21102</v>
      </c>
      <c r="GX486">
        <v>19065.8</v>
      </c>
      <c r="GY486">
        <v>26706.6</v>
      </c>
      <c r="GZ486">
        <v>23977.7</v>
      </c>
      <c r="HA486">
        <v>38429</v>
      </c>
      <c r="HB486">
        <v>32165</v>
      </c>
      <c r="HC486">
        <v>46633.4</v>
      </c>
      <c r="HD486">
        <v>37937.8</v>
      </c>
      <c r="HE486">
        <v>1.8741</v>
      </c>
      <c r="HF486">
        <v>1.87262</v>
      </c>
      <c r="HG486">
        <v>0.147134</v>
      </c>
      <c r="HH486">
        <v>0</v>
      </c>
      <c r="HI486">
        <v>27.6446</v>
      </c>
      <c r="HJ486">
        <v>999.9</v>
      </c>
      <c r="HK486">
        <v>43.3</v>
      </c>
      <c r="HL486">
        <v>31.5</v>
      </c>
      <c r="HM486">
        <v>22.1436</v>
      </c>
      <c r="HN486">
        <v>61.4547</v>
      </c>
      <c r="HO486">
        <v>22.0673</v>
      </c>
      <c r="HP486">
        <v>1</v>
      </c>
      <c r="HQ486">
        <v>0.09134399999999999</v>
      </c>
      <c r="HR486">
        <v>0.11689</v>
      </c>
      <c r="HS486">
        <v>20.2811</v>
      </c>
      <c r="HT486">
        <v>5.21205</v>
      </c>
      <c r="HU486">
        <v>11.98</v>
      </c>
      <c r="HV486">
        <v>4.9629</v>
      </c>
      <c r="HW486">
        <v>3.27445</v>
      </c>
      <c r="HX486">
        <v>9999</v>
      </c>
      <c r="HY486">
        <v>9999</v>
      </c>
      <c r="HZ486">
        <v>9999</v>
      </c>
      <c r="IA486">
        <v>34.6</v>
      </c>
      <c r="IB486">
        <v>1.86396</v>
      </c>
      <c r="IC486">
        <v>1.86008</v>
      </c>
      <c r="ID486">
        <v>1.85837</v>
      </c>
      <c r="IE486">
        <v>1.85974</v>
      </c>
      <c r="IF486">
        <v>1.85989</v>
      </c>
      <c r="IG486">
        <v>1.85837</v>
      </c>
      <c r="IH486">
        <v>1.85745</v>
      </c>
      <c r="II486">
        <v>1.85241</v>
      </c>
      <c r="IJ486">
        <v>0</v>
      </c>
      <c r="IK486">
        <v>0</v>
      </c>
      <c r="IL486">
        <v>0</v>
      </c>
      <c r="IM486">
        <v>0</v>
      </c>
      <c r="IN486" t="s">
        <v>441</v>
      </c>
      <c r="IO486" t="s">
        <v>442</v>
      </c>
      <c r="IP486" t="s">
        <v>443</v>
      </c>
      <c r="IQ486" t="s">
        <v>443</v>
      </c>
      <c r="IR486" t="s">
        <v>443</v>
      </c>
      <c r="IS486" t="s">
        <v>443</v>
      </c>
      <c r="IT486">
        <v>0</v>
      </c>
      <c r="IU486">
        <v>100</v>
      </c>
      <c r="IV486">
        <v>100</v>
      </c>
      <c r="IW486">
        <v>-0.01</v>
      </c>
      <c r="IX486">
        <v>0.2865</v>
      </c>
      <c r="IY486">
        <v>-0.819046093373875</v>
      </c>
      <c r="IZ486">
        <v>-0.0008311593448893811</v>
      </c>
      <c r="JA486">
        <v>1.768286430498992E-06</v>
      </c>
      <c r="JB486">
        <v>-5.176383660599935E-10</v>
      </c>
      <c r="JC486">
        <v>0.01793090377665582</v>
      </c>
      <c r="JD486">
        <v>0.002652576625932546</v>
      </c>
      <c r="JE486">
        <v>0.0004569377311329863</v>
      </c>
      <c r="JF486">
        <v>1.003524486243527E-07</v>
      </c>
      <c r="JG486">
        <v>2</v>
      </c>
      <c r="JH486">
        <v>1975</v>
      </c>
      <c r="JI486">
        <v>1</v>
      </c>
      <c r="JJ486">
        <v>26</v>
      </c>
      <c r="JK486">
        <v>201609.4</v>
      </c>
      <c r="JL486">
        <v>201609.6</v>
      </c>
      <c r="JM486">
        <v>2.99438</v>
      </c>
      <c r="JN486">
        <v>2.61719</v>
      </c>
      <c r="JO486">
        <v>1.49658</v>
      </c>
      <c r="JP486">
        <v>2.34497</v>
      </c>
      <c r="JQ486">
        <v>1.54907</v>
      </c>
      <c r="JR486">
        <v>2.40967</v>
      </c>
      <c r="JS486">
        <v>35.9412</v>
      </c>
      <c r="JT486">
        <v>24.1751</v>
      </c>
      <c r="JU486">
        <v>18</v>
      </c>
      <c r="JV486">
        <v>482.349</v>
      </c>
      <c r="JW486">
        <v>496.362</v>
      </c>
      <c r="JX486">
        <v>27.2805</v>
      </c>
      <c r="JY486">
        <v>28.4924</v>
      </c>
      <c r="JZ486">
        <v>30.0001</v>
      </c>
      <c r="KA486">
        <v>28.7348</v>
      </c>
      <c r="KB486">
        <v>28.7408</v>
      </c>
      <c r="KC486">
        <v>60.0999</v>
      </c>
      <c r="KD486">
        <v>15.9412</v>
      </c>
      <c r="KE486">
        <v>75.768</v>
      </c>
      <c r="KF486">
        <v>27.2422</v>
      </c>
      <c r="KG486">
        <v>1404.36</v>
      </c>
      <c r="KH486">
        <v>19.0665</v>
      </c>
      <c r="KI486">
        <v>101.962</v>
      </c>
      <c r="KJ486">
        <v>91.48950000000001</v>
      </c>
    </row>
    <row r="487" spans="1:296">
      <c r="A487">
        <v>469</v>
      </c>
      <c r="B487">
        <v>1759086174</v>
      </c>
      <c r="C487">
        <v>13090.90000009537</v>
      </c>
      <c r="D487" t="s">
        <v>1385</v>
      </c>
      <c r="E487" t="s">
        <v>1386</v>
      </c>
      <c r="F487">
        <v>5</v>
      </c>
      <c r="G487" t="s">
        <v>1218</v>
      </c>
      <c r="H487">
        <v>1759086166.5</v>
      </c>
      <c r="I487">
        <f>(J487)/1000</f>
        <v>0</v>
      </c>
      <c r="J487">
        <f>IF(DO487, AM487, AG487)</f>
        <v>0</v>
      </c>
      <c r="K487">
        <f>IF(DO487, AH487, AF487)</f>
        <v>0</v>
      </c>
      <c r="L487">
        <f>DQ487 - IF(AT487&gt;1, K487*DK487*100.0/(AV487), 0)</f>
        <v>0</v>
      </c>
      <c r="M487">
        <f>((S487-I487/2)*L487-K487)/(S487+I487/2)</f>
        <v>0</v>
      </c>
      <c r="N487">
        <f>M487*(DX487+DY487)/1000.0</f>
        <v>0</v>
      </c>
      <c r="O487">
        <f>(DQ487 - IF(AT487&gt;1, K487*DK487*100.0/(AV487), 0))*(DX487+DY487)/1000.0</f>
        <v>0</v>
      </c>
      <c r="P487">
        <f>2.0/((1/R487-1/Q487)+SIGN(R487)*SQRT((1/R487-1/Q487)*(1/R487-1/Q487) + 4*DL487/((DL487+1)*(DL487+1))*(2*1/R487*1/Q487-1/Q487*1/Q487)))</f>
        <v>0</v>
      </c>
      <c r="Q487">
        <f>IF(LEFT(DM487,1)&lt;&gt;"0",IF(LEFT(DM487,1)="1",3.0,DN487),$D$5+$E$5*(EE487*DX487/($K$5*1000))+$F$5*(EE487*DX487/($K$5*1000))*MAX(MIN(DK487,$J$5),$I$5)*MAX(MIN(DK487,$J$5),$I$5)+$G$5*MAX(MIN(DK487,$J$5),$I$5)*(EE487*DX487/($K$5*1000))+$H$5*(EE487*DX487/($K$5*1000))*(EE487*DX487/($K$5*1000)))</f>
        <v>0</v>
      </c>
      <c r="R487">
        <f>I487*(1000-(1000*0.61365*exp(17.502*V487/(240.97+V487))/(DX487+DY487)+DS487)/2)/(1000*0.61365*exp(17.502*V487/(240.97+V487))/(DX487+DY487)-DS487)</f>
        <v>0</v>
      </c>
      <c r="S487">
        <f>1/((DL487+1)/(P487/1.6)+1/(Q487/1.37)) + DL487/((DL487+1)/(P487/1.6) + DL487/(Q487/1.37))</f>
        <v>0</v>
      </c>
      <c r="T487">
        <f>(DG487*DJ487)</f>
        <v>0</v>
      </c>
      <c r="U487">
        <f>(DZ487+(T487+2*0.95*5.67E-8*(((DZ487+$B$9)+273)^4-(DZ487+273)^4)-44100*I487)/(1.84*29.3*Q487+8*0.95*5.67E-8*(DZ487+273)^3))</f>
        <v>0</v>
      </c>
      <c r="V487">
        <f>($C$9*EA487+$D$9*EB487+$E$9*U487)</f>
        <v>0</v>
      </c>
      <c r="W487">
        <f>0.61365*exp(17.502*V487/(240.97+V487))</f>
        <v>0</v>
      </c>
      <c r="X487">
        <f>(Y487/Z487*100)</f>
        <v>0</v>
      </c>
      <c r="Y487">
        <f>DS487*(DX487+DY487)/1000</f>
        <v>0</v>
      </c>
      <c r="Z487">
        <f>0.61365*exp(17.502*DZ487/(240.97+DZ487))</f>
        <v>0</v>
      </c>
      <c r="AA487">
        <f>(W487-DS487*(DX487+DY487)/1000)</f>
        <v>0</v>
      </c>
      <c r="AB487">
        <f>(-I487*44100)</f>
        <v>0</v>
      </c>
      <c r="AC487">
        <f>2*29.3*Q487*0.92*(DZ487-V487)</f>
        <v>0</v>
      </c>
      <c r="AD487">
        <f>2*0.95*5.67E-8*(((DZ487+$B$9)+273)^4-(V487+273)^4)</f>
        <v>0</v>
      </c>
      <c r="AE487">
        <f>T487+AD487+AB487+AC487</f>
        <v>0</v>
      </c>
      <c r="AF487">
        <f>DW487*AT487*(DR487-DQ487*(1000-AT487*DT487)/(1000-AT487*DS487))/(100*DK487)</f>
        <v>0</v>
      </c>
      <c r="AG487">
        <f>1000*DW487*AT487*(DS487-DT487)/(100*DK487*(1000-AT487*DS487))</f>
        <v>0</v>
      </c>
      <c r="AH487">
        <f>(AI487 - AJ487 - DX487*1E3/(8.314*(DZ487+273.15)) * AL487/DW487 * AK487) * DW487/(100*DK487) * (1000 - DT487)/1000</f>
        <v>0</v>
      </c>
      <c r="AI487">
        <v>1419.982142288572</v>
      </c>
      <c r="AJ487">
        <v>1378.869090909091</v>
      </c>
      <c r="AK487">
        <v>3.494632977556219</v>
      </c>
      <c r="AL487">
        <v>65.08277901455868</v>
      </c>
      <c r="AM487">
        <f>(AO487 - AN487 + DX487*1E3/(8.314*(DZ487+273.15)) * AQ487/DW487 * AP487) * DW487/(100*DK487) * 1000/(1000 - AO487)</f>
        <v>0</v>
      </c>
      <c r="AN487">
        <v>18.99889389333334</v>
      </c>
      <c r="AO487">
        <v>21.75957030303031</v>
      </c>
      <c r="AP487">
        <v>3.656789469042003E-05</v>
      </c>
      <c r="AQ487">
        <v>105.27</v>
      </c>
      <c r="AR487">
        <v>1</v>
      </c>
      <c r="AS487">
        <v>0</v>
      </c>
      <c r="AT487">
        <f>IF(AR487*$H$15&gt;=AV487,1.0,(AV487/(AV487-AR487*$H$15)))</f>
        <v>0</v>
      </c>
      <c r="AU487">
        <f>(AT487-1)*100</f>
        <v>0</v>
      </c>
      <c r="AV487">
        <f>MAX(0,($B$15+$C$15*EE487)/(1+$D$15*EE487)*DX487/(DZ487+273)*$E$15)</f>
        <v>0</v>
      </c>
      <c r="AW487" t="s">
        <v>437</v>
      </c>
      <c r="AX487" t="s">
        <v>437</v>
      </c>
      <c r="AY487">
        <v>0</v>
      </c>
      <c r="AZ487">
        <v>0</v>
      </c>
      <c r="BA487">
        <f>1-AY487/AZ487</f>
        <v>0</v>
      </c>
      <c r="BB487">
        <v>0</v>
      </c>
      <c r="BC487" t="s">
        <v>437</v>
      </c>
      <c r="BD487" t="s">
        <v>437</v>
      </c>
      <c r="BE487">
        <v>0</v>
      </c>
      <c r="BF487">
        <v>0</v>
      </c>
      <c r="BG487">
        <f>1-BE487/BF487</f>
        <v>0</v>
      </c>
      <c r="BH487">
        <v>0.5</v>
      </c>
      <c r="BI487">
        <f>DH487</f>
        <v>0</v>
      </c>
      <c r="BJ487">
        <f>K487</f>
        <v>0</v>
      </c>
      <c r="BK487">
        <f>BG487*BH487*BI487</f>
        <v>0</v>
      </c>
      <c r="BL487">
        <f>(BJ487-BB487)/BI487</f>
        <v>0</v>
      </c>
      <c r="BM487">
        <f>(AZ487-BF487)/BF487</f>
        <v>0</v>
      </c>
      <c r="BN487">
        <f>AY487/(BA487+AY487/BF487)</f>
        <v>0</v>
      </c>
      <c r="BO487" t="s">
        <v>437</v>
      </c>
      <c r="BP487">
        <v>0</v>
      </c>
      <c r="BQ487">
        <f>IF(BP487&lt;&gt;0, BP487, BN487)</f>
        <v>0</v>
      </c>
      <c r="BR487">
        <f>1-BQ487/BF487</f>
        <v>0</v>
      </c>
      <c r="BS487">
        <f>(BF487-BE487)/(BF487-BQ487)</f>
        <v>0</v>
      </c>
      <c r="BT487">
        <f>(AZ487-BF487)/(AZ487-BQ487)</f>
        <v>0</v>
      </c>
      <c r="BU487">
        <f>(BF487-BE487)/(BF487-AY487)</f>
        <v>0</v>
      </c>
      <c r="BV487">
        <f>(AZ487-BF487)/(AZ487-AY487)</f>
        <v>0</v>
      </c>
      <c r="BW487">
        <f>(BS487*BQ487/BE487)</f>
        <v>0</v>
      </c>
      <c r="BX487">
        <f>(1-BW487)</f>
        <v>0</v>
      </c>
      <c r="DG487">
        <f>$B$13*EF487+$C$13*EG487+$F$13*ER487*(1-EU487)</f>
        <v>0</v>
      </c>
      <c r="DH487">
        <f>DG487*DI487</f>
        <v>0</v>
      </c>
      <c r="DI487">
        <f>($B$13*$D$11+$C$13*$D$11+$F$13*((FE487+EW487)/MAX(FE487+EW487+FF487, 0.1)*$I$11+FF487/MAX(FE487+EW487+FF487, 0.1)*$J$11))/($B$13+$C$13+$F$13)</f>
        <v>0</v>
      </c>
      <c r="DJ487">
        <f>($B$13*$K$11+$C$13*$K$11+$F$13*((FE487+EW487)/MAX(FE487+EW487+FF487, 0.1)*$P$11+FF487/MAX(FE487+EW487+FF487, 0.1)*$Q$11))/($B$13+$C$13+$F$13)</f>
        <v>0</v>
      </c>
      <c r="DK487">
        <v>4.16</v>
      </c>
      <c r="DL487">
        <v>0.5</v>
      </c>
      <c r="DM487" t="s">
        <v>438</v>
      </c>
      <c r="DN487">
        <v>2</v>
      </c>
      <c r="DO487" t="b">
        <v>1</v>
      </c>
      <c r="DP487">
        <v>1759086166.5</v>
      </c>
      <c r="DQ487">
        <v>1325.251851851852</v>
      </c>
      <c r="DR487">
        <v>1377.66962962963</v>
      </c>
      <c r="DS487">
        <v>21.75808148148147</v>
      </c>
      <c r="DT487">
        <v>18.9692</v>
      </c>
      <c r="DU487">
        <v>1325.271481481481</v>
      </c>
      <c r="DV487">
        <v>21.47153703703704</v>
      </c>
      <c r="DW487">
        <v>500.0175555555556</v>
      </c>
      <c r="DX487">
        <v>90.76238888888889</v>
      </c>
      <c r="DY487">
        <v>0.06609762962962963</v>
      </c>
      <c r="DZ487">
        <v>28.69010740740741</v>
      </c>
      <c r="EA487">
        <v>30.04068518518519</v>
      </c>
      <c r="EB487">
        <v>999.9000000000001</v>
      </c>
      <c r="EC487">
        <v>0</v>
      </c>
      <c r="ED487">
        <v>0</v>
      </c>
      <c r="EE487">
        <v>9993.489629629628</v>
      </c>
      <c r="EF487">
        <v>0</v>
      </c>
      <c r="EG487">
        <v>11.63835925925926</v>
      </c>
      <c r="EH487">
        <v>-52.41817777777779</v>
      </c>
      <c r="EI487">
        <v>1354.728518518519</v>
      </c>
      <c r="EJ487">
        <v>1404.309259259259</v>
      </c>
      <c r="EK487">
        <v>2.788881111111112</v>
      </c>
      <c r="EL487">
        <v>1377.66962962963</v>
      </c>
      <c r="EM487">
        <v>18.9692</v>
      </c>
      <c r="EN487">
        <v>1.974814814814815</v>
      </c>
      <c r="EO487">
        <v>1.721688888888889</v>
      </c>
      <c r="EP487">
        <v>17.24383703703704</v>
      </c>
      <c r="EQ487">
        <v>15.09337407407408</v>
      </c>
      <c r="ER487">
        <v>1999.982962962963</v>
      </c>
      <c r="ES487">
        <v>0.9799972222222221</v>
      </c>
      <c r="ET487">
        <v>0.0200026962962963</v>
      </c>
      <c r="EU487">
        <v>0</v>
      </c>
      <c r="EV487">
        <v>771.521074074074</v>
      </c>
      <c r="EW487">
        <v>5.00078</v>
      </c>
      <c r="EX487">
        <v>14817.28888888889</v>
      </c>
      <c r="EY487">
        <v>16379.48148148148</v>
      </c>
      <c r="EZ487">
        <v>38.70125925925926</v>
      </c>
      <c r="FA487">
        <v>39.49274074074074</v>
      </c>
      <c r="FB487">
        <v>38.82603703703703</v>
      </c>
      <c r="FC487">
        <v>39.22896296296295</v>
      </c>
      <c r="FD487">
        <v>39.90711111111111</v>
      </c>
      <c r="FE487">
        <v>1955.072962962963</v>
      </c>
      <c r="FF487">
        <v>39.90333333333334</v>
      </c>
      <c r="FG487">
        <v>0</v>
      </c>
      <c r="FH487">
        <v>1759086166.4</v>
      </c>
      <c r="FI487">
        <v>0</v>
      </c>
      <c r="FJ487">
        <v>771.5253200000001</v>
      </c>
      <c r="FK487">
        <v>4.2803076776983</v>
      </c>
      <c r="FL487">
        <v>25.49999994343522</v>
      </c>
      <c r="FM487">
        <v>14817.46</v>
      </c>
      <c r="FN487">
        <v>15</v>
      </c>
      <c r="FO487">
        <v>0</v>
      </c>
      <c r="FP487" t="s">
        <v>439</v>
      </c>
      <c r="FQ487">
        <v>1746989605.5</v>
      </c>
      <c r="FR487">
        <v>1746989593.5</v>
      </c>
      <c r="FS487">
        <v>0</v>
      </c>
      <c r="FT487">
        <v>-0.274</v>
      </c>
      <c r="FU487">
        <v>-0.002</v>
      </c>
      <c r="FV487">
        <v>2.549</v>
      </c>
      <c r="FW487">
        <v>0.129</v>
      </c>
      <c r="FX487">
        <v>420</v>
      </c>
      <c r="FY487">
        <v>17</v>
      </c>
      <c r="FZ487">
        <v>0.02</v>
      </c>
      <c r="GA487">
        <v>0.04</v>
      </c>
      <c r="GB487">
        <v>-52.39825999999999</v>
      </c>
      <c r="GC487">
        <v>-1.741650281425776</v>
      </c>
      <c r="GD487">
        <v>0.3079630852878315</v>
      </c>
      <c r="GE487">
        <v>0</v>
      </c>
      <c r="GF487">
        <v>771.4132352941176</v>
      </c>
      <c r="GG487">
        <v>2.268296409025626</v>
      </c>
      <c r="GH487">
        <v>0.3189050253992781</v>
      </c>
      <c r="GI487">
        <v>0</v>
      </c>
      <c r="GJ487">
        <v>2.80052625</v>
      </c>
      <c r="GK487">
        <v>-0.2525179362101326</v>
      </c>
      <c r="GL487">
        <v>0.02538477473678858</v>
      </c>
      <c r="GM487">
        <v>0</v>
      </c>
      <c r="GN487">
        <v>0</v>
      </c>
      <c r="GO487">
        <v>3</v>
      </c>
      <c r="GP487" t="s">
        <v>458</v>
      </c>
      <c r="GQ487">
        <v>3.10188</v>
      </c>
      <c r="GR487">
        <v>2.72418</v>
      </c>
      <c r="GS487">
        <v>0.194358</v>
      </c>
      <c r="GT487">
        <v>0.198903</v>
      </c>
      <c r="GU487">
        <v>0.100981</v>
      </c>
      <c r="GV487">
        <v>0.0930214</v>
      </c>
      <c r="GW487">
        <v>21063.2</v>
      </c>
      <c r="GX487">
        <v>19032.4</v>
      </c>
      <c r="GY487">
        <v>26706.6</v>
      </c>
      <c r="GZ487">
        <v>23977.9</v>
      </c>
      <c r="HA487">
        <v>38428.3</v>
      </c>
      <c r="HB487">
        <v>32163.2</v>
      </c>
      <c r="HC487">
        <v>46633</v>
      </c>
      <c r="HD487">
        <v>37937.8</v>
      </c>
      <c r="HE487">
        <v>1.8738</v>
      </c>
      <c r="HF487">
        <v>1.873</v>
      </c>
      <c r="HG487">
        <v>0.147168</v>
      </c>
      <c r="HH487">
        <v>0</v>
      </c>
      <c r="HI487">
        <v>27.6423</v>
      </c>
      <c r="HJ487">
        <v>999.9</v>
      </c>
      <c r="HK487">
        <v>43.3</v>
      </c>
      <c r="HL487">
        <v>31.5</v>
      </c>
      <c r="HM487">
        <v>22.1415</v>
      </c>
      <c r="HN487">
        <v>61.3147</v>
      </c>
      <c r="HO487">
        <v>22.1474</v>
      </c>
      <c r="HP487">
        <v>1</v>
      </c>
      <c r="HQ487">
        <v>0.09152440000000001</v>
      </c>
      <c r="HR487">
        <v>0.1679</v>
      </c>
      <c r="HS487">
        <v>20.2811</v>
      </c>
      <c r="HT487">
        <v>5.211</v>
      </c>
      <c r="HU487">
        <v>11.98</v>
      </c>
      <c r="HV487">
        <v>4.96265</v>
      </c>
      <c r="HW487">
        <v>3.27428</v>
      </c>
      <c r="HX487">
        <v>9999</v>
      </c>
      <c r="HY487">
        <v>9999</v>
      </c>
      <c r="HZ487">
        <v>9999</v>
      </c>
      <c r="IA487">
        <v>34.6</v>
      </c>
      <c r="IB487">
        <v>1.86394</v>
      </c>
      <c r="IC487">
        <v>1.86008</v>
      </c>
      <c r="ID487">
        <v>1.85837</v>
      </c>
      <c r="IE487">
        <v>1.85974</v>
      </c>
      <c r="IF487">
        <v>1.85989</v>
      </c>
      <c r="IG487">
        <v>1.85837</v>
      </c>
      <c r="IH487">
        <v>1.85745</v>
      </c>
      <c r="II487">
        <v>1.85242</v>
      </c>
      <c r="IJ487">
        <v>0</v>
      </c>
      <c r="IK487">
        <v>0</v>
      </c>
      <c r="IL487">
        <v>0</v>
      </c>
      <c r="IM487">
        <v>0</v>
      </c>
      <c r="IN487" t="s">
        <v>441</v>
      </c>
      <c r="IO487" t="s">
        <v>442</v>
      </c>
      <c r="IP487" t="s">
        <v>443</v>
      </c>
      <c r="IQ487" t="s">
        <v>443</v>
      </c>
      <c r="IR487" t="s">
        <v>443</v>
      </c>
      <c r="IS487" t="s">
        <v>443</v>
      </c>
      <c r="IT487">
        <v>0</v>
      </c>
      <c r="IU487">
        <v>100</v>
      </c>
      <c r="IV487">
        <v>100</v>
      </c>
      <c r="IW487">
        <v>0.01</v>
      </c>
      <c r="IX487">
        <v>0.2866</v>
      </c>
      <c r="IY487">
        <v>-0.819046093373875</v>
      </c>
      <c r="IZ487">
        <v>-0.0008311593448893811</v>
      </c>
      <c r="JA487">
        <v>1.768286430498992E-06</v>
      </c>
      <c r="JB487">
        <v>-5.176383660599935E-10</v>
      </c>
      <c r="JC487">
        <v>0.01793090377665582</v>
      </c>
      <c r="JD487">
        <v>0.002652576625932546</v>
      </c>
      <c r="JE487">
        <v>0.0004569377311329863</v>
      </c>
      <c r="JF487">
        <v>1.003524486243527E-07</v>
      </c>
      <c r="JG487">
        <v>2</v>
      </c>
      <c r="JH487">
        <v>1975</v>
      </c>
      <c r="JI487">
        <v>1</v>
      </c>
      <c r="JJ487">
        <v>26</v>
      </c>
      <c r="JK487">
        <v>201609.5</v>
      </c>
      <c r="JL487">
        <v>201609.7</v>
      </c>
      <c r="JM487">
        <v>3.0188</v>
      </c>
      <c r="JN487">
        <v>2.6001</v>
      </c>
      <c r="JO487">
        <v>1.49658</v>
      </c>
      <c r="JP487">
        <v>2.34497</v>
      </c>
      <c r="JQ487">
        <v>1.54907</v>
      </c>
      <c r="JR487">
        <v>2.44873</v>
      </c>
      <c r="JS487">
        <v>35.9412</v>
      </c>
      <c r="JT487">
        <v>24.1838</v>
      </c>
      <c r="JU487">
        <v>18</v>
      </c>
      <c r="JV487">
        <v>482.174</v>
      </c>
      <c r="JW487">
        <v>496.593</v>
      </c>
      <c r="JX487">
        <v>27.2392</v>
      </c>
      <c r="JY487">
        <v>28.49</v>
      </c>
      <c r="JZ487">
        <v>30.0001</v>
      </c>
      <c r="KA487">
        <v>28.7347</v>
      </c>
      <c r="KB487">
        <v>28.7389</v>
      </c>
      <c r="KC487">
        <v>60.7147</v>
      </c>
      <c r="KD487">
        <v>15.9412</v>
      </c>
      <c r="KE487">
        <v>75.768</v>
      </c>
      <c r="KF487">
        <v>27.1955</v>
      </c>
      <c r="KG487">
        <v>1424.41</v>
      </c>
      <c r="KH487">
        <v>19.0175</v>
      </c>
      <c r="KI487">
        <v>101.961</v>
      </c>
      <c r="KJ487">
        <v>91.48990000000001</v>
      </c>
    </row>
    <row r="488" spans="1:296">
      <c r="A488">
        <v>470</v>
      </c>
      <c r="B488">
        <v>1759086179</v>
      </c>
      <c r="C488">
        <v>13095.90000009537</v>
      </c>
      <c r="D488" t="s">
        <v>1387</v>
      </c>
      <c r="E488" t="s">
        <v>1388</v>
      </c>
      <c r="F488">
        <v>5</v>
      </c>
      <c r="G488" t="s">
        <v>1218</v>
      </c>
      <c r="H488">
        <v>1759086171.214286</v>
      </c>
      <c r="I488">
        <f>(J488)/1000</f>
        <v>0</v>
      </c>
      <c r="J488">
        <f>IF(DO488, AM488, AG488)</f>
        <v>0</v>
      </c>
      <c r="K488">
        <f>IF(DO488, AH488, AF488)</f>
        <v>0</v>
      </c>
      <c r="L488">
        <f>DQ488 - IF(AT488&gt;1, K488*DK488*100.0/(AV488), 0)</f>
        <v>0</v>
      </c>
      <c r="M488">
        <f>((S488-I488/2)*L488-K488)/(S488+I488/2)</f>
        <v>0</v>
      </c>
      <c r="N488">
        <f>M488*(DX488+DY488)/1000.0</f>
        <v>0</v>
      </c>
      <c r="O488">
        <f>(DQ488 - IF(AT488&gt;1, K488*DK488*100.0/(AV488), 0))*(DX488+DY488)/1000.0</f>
        <v>0</v>
      </c>
      <c r="P488">
        <f>2.0/((1/R488-1/Q488)+SIGN(R488)*SQRT((1/R488-1/Q488)*(1/R488-1/Q488) + 4*DL488/((DL488+1)*(DL488+1))*(2*1/R488*1/Q488-1/Q488*1/Q488)))</f>
        <v>0</v>
      </c>
      <c r="Q488">
        <f>IF(LEFT(DM488,1)&lt;&gt;"0",IF(LEFT(DM488,1)="1",3.0,DN488),$D$5+$E$5*(EE488*DX488/($K$5*1000))+$F$5*(EE488*DX488/($K$5*1000))*MAX(MIN(DK488,$J$5),$I$5)*MAX(MIN(DK488,$J$5),$I$5)+$G$5*MAX(MIN(DK488,$J$5),$I$5)*(EE488*DX488/($K$5*1000))+$H$5*(EE488*DX488/($K$5*1000))*(EE488*DX488/($K$5*1000)))</f>
        <v>0</v>
      </c>
      <c r="R488">
        <f>I488*(1000-(1000*0.61365*exp(17.502*V488/(240.97+V488))/(DX488+DY488)+DS488)/2)/(1000*0.61365*exp(17.502*V488/(240.97+V488))/(DX488+DY488)-DS488)</f>
        <v>0</v>
      </c>
      <c r="S488">
        <f>1/((DL488+1)/(P488/1.6)+1/(Q488/1.37)) + DL488/((DL488+1)/(P488/1.6) + DL488/(Q488/1.37))</f>
        <v>0</v>
      </c>
      <c r="T488">
        <f>(DG488*DJ488)</f>
        <v>0</v>
      </c>
      <c r="U488">
        <f>(DZ488+(T488+2*0.95*5.67E-8*(((DZ488+$B$9)+273)^4-(DZ488+273)^4)-44100*I488)/(1.84*29.3*Q488+8*0.95*5.67E-8*(DZ488+273)^3))</f>
        <v>0</v>
      </c>
      <c r="V488">
        <f>($C$9*EA488+$D$9*EB488+$E$9*U488)</f>
        <v>0</v>
      </c>
      <c r="W488">
        <f>0.61365*exp(17.502*V488/(240.97+V488))</f>
        <v>0</v>
      </c>
      <c r="X488">
        <f>(Y488/Z488*100)</f>
        <v>0</v>
      </c>
      <c r="Y488">
        <f>DS488*(DX488+DY488)/1000</f>
        <v>0</v>
      </c>
      <c r="Z488">
        <f>0.61365*exp(17.502*DZ488/(240.97+DZ488))</f>
        <v>0</v>
      </c>
      <c r="AA488">
        <f>(W488-DS488*(DX488+DY488)/1000)</f>
        <v>0</v>
      </c>
      <c r="AB488">
        <f>(-I488*44100)</f>
        <v>0</v>
      </c>
      <c r="AC488">
        <f>2*29.3*Q488*0.92*(DZ488-V488)</f>
        <v>0</v>
      </c>
      <c r="AD488">
        <f>2*0.95*5.67E-8*(((DZ488+$B$9)+273)^4-(V488+273)^4)</f>
        <v>0</v>
      </c>
      <c r="AE488">
        <f>T488+AD488+AB488+AC488</f>
        <v>0</v>
      </c>
      <c r="AF488">
        <f>DW488*AT488*(DR488-DQ488*(1000-AT488*DT488)/(1000-AT488*DS488))/(100*DK488)</f>
        <v>0</v>
      </c>
      <c r="AG488">
        <f>1000*DW488*AT488*(DS488-DT488)/(100*DK488*(1000-AT488*DS488))</f>
        <v>0</v>
      </c>
      <c r="AH488">
        <f>(AI488 - AJ488 - DX488*1E3/(8.314*(DZ488+273.15)) * AL488/DW488 * AK488) * DW488/(100*DK488) * (1000 - DT488)/1000</f>
        <v>0</v>
      </c>
      <c r="AI488">
        <v>1436.473658183651</v>
      </c>
      <c r="AJ488">
        <v>1395.806303030302</v>
      </c>
      <c r="AK488">
        <v>3.382624190378896</v>
      </c>
      <c r="AL488">
        <v>65.08277901455868</v>
      </c>
      <c r="AM488">
        <f>(AO488 - AN488 + DX488*1E3/(8.314*(DZ488+273.15)) * AQ488/DW488 * AP488) * DW488/(100*DK488) * 1000/(1000 - AO488)</f>
        <v>0</v>
      </c>
      <c r="AN488">
        <v>18.99914306666668</v>
      </c>
      <c r="AO488">
        <v>21.75542060606061</v>
      </c>
      <c r="AP488">
        <v>-1.926533763474539E-05</v>
      </c>
      <c r="AQ488">
        <v>105.27</v>
      </c>
      <c r="AR488">
        <v>1</v>
      </c>
      <c r="AS488">
        <v>0</v>
      </c>
      <c r="AT488">
        <f>IF(AR488*$H$15&gt;=AV488,1.0,(AV488/(AV488-AR488*$H$15)))</f>
        <v>0</v>
      </c>
      <c r="AU488">
        <f>(AT488-1)*100</f>
        <v>0</v>
      </c>
      <c r="AV488">
        <f>MAX(0,($B$15+$C$15*EE488)/(1+$D$15*EE488)*DX488/(DZ488+273)*$E$15)</f>
        <v>0</v>
      </c>
      <c r="AW488" t="s">
        <v>437</v>
      </c>
      <c r="AX488" t="s">
        <v>437</v>
      </c>
      <c r="AY488">
        <v>0</v>
      </c>
      <c r="AZ488">
        <v>0</v>
      </c>
      <c r="BA488">
        <f>1-AY488/AZ488</f>
        <v>0</v>
      </c>
      <c r="BB488">
        <v>0</v>
      </c>
      <c r="BC488" t="s">
        <v>437</v>
      </c>
      <c r="BD488" t="s">
        <v>437</v>
      </c>
      <c r="BE488">
        <v>0</v>
      </c>
      <c r="BF488">
        <v>0</v>
      </c>
      <c r="BG488">
        <f>1-BE488/BF488</f>
        <v>0</v>
      </c>
      <c r="BH488">
        <v>0.5</v>
      </c>
      <c r="BI488">
        <f>DH488</f>
        <v>0</v>
      </c>
      <c r="BJ488">
        <f>K488</f>
        <v>0</v>
      </c>
      <c r="BK488">
        <f>BG488*BH488*BI488</f>
        <v>0</v>
      </c>
      <c r="BL488">
        <f>(BJ488-BB488)/BI488</f>
        <v>0</v>
      </c>
      <c r="BM488">
        <f>(AZ488-BF488)/BF488</f>
        <v>0</v>
      </c>
      <c r="BN488">
        <f>AY488/(BA488+AY488/BF488)</f>
        <v>0</v>
      </c>
      <c r="BO488" t="s">
        <v>437</v>
      </c>
      <c r="BP488">
        <v>0</v>
      </c>
      <c r="BQ488">
        <f>IF(BP488&lt;&gt;0, BP488, BN488)</f>
        <v>0</v>
      </c>
      <c r="BR488">
        <f>1-BQ488/BF488</f>
        <v>0</v>
      </c>
      <c r="BS488">
        <f>(BF488-BE488)/(BF488-BQ488)</f>
        <v>0</v>
      </c>
      <c r="BT488">
        <f>(AZ488-BF488)/(AZ488-BQ488)</f>
        <v>0</v>
      </c>
      <c r="BU488">
        <f>(BF488-BE488)/(BF488-AY488)</f>
        <v>0</v>
      </c>
      <c r="BV488">
        <f>(AZ488-BF488)/(AZ488-AY488)</f>
        <v>0</v>
      </c>
      <c r="BW488">
        <f>(BS488*BQ488/BE488)</f>
        <v>0</v>
      </c>
      <c r="BX488">
        <f>(1-BW488)</f>
        <v>0</v>
      </c>
      <c r="DG488">
        <f>$B$13*EF488+$C$13*EG488+$F$13*ER488*(1-EU488)</f>
        <v>0</v>
      </c>
      <c r="DH488">
        <f>DG488*DI488</f>
        <v>0</v>
      </c>
      <c r="DI488">
        <f>($B$13*$D$11+$C$13*$D$11+$F$13*((FE488+EW488)/MAX(FE488+EW488+FF488, 0.1)*$I$11+FF488/MAX(FE488+EW488+FF488, 0.1)*$J$11))/($B$13+$C$13+$F$13)</f>
        <v>0</v>
      </c>
      <c r="DJ488">
        <f>($B$13*$K$11+$C$13*$K$11+$F$13*((FE488+EW488)/MAX(FE488+EW488+FF488, 0.1)*$P$11+FF488/MAX(FE488+EW488+FF488, 0.1)*$Q$11))/($B$13+$C$13+$F$13)</f>
        <v>0</v>
      </c>
      <c r="DK488">
        <v>4.16</v>
      </c>
      <c r="DL488">
        <v>0.5</v>
      </c>
      <c r="DM488" t="s">
        <v>438</v>
      </c>
      <c r="DN488">
        <v>2</v>
      </c>
      <c r="DO488" t="b">
        <v>1</v>
      </c>
      <c r="DP488">
        <v>1759086171.214286</v>
      </c>
      <c r="DQ488">
        <v>1341.022857142857</v>
      </c>
      <c r="DR488">
        <v>1393.515</v>
      </c>
      <c r="DS488">
        <v>21.756925</v>
      </c>
      <c r="DT488">
        <v>18.98675714285714</v>
      </c>
      <c r="DU488">
        <v>1341.024285714286</v>
      </c>
      <c r="DV488">
        <v>21.47040357142857</v>
      </c>
      <c r="DW488">
        <v>499.9641071428572</v>
      </c>
      <c r="DX488">
        <v>90.76318571428571</v>
      </c>
      <c r="DY488">
        <v>0.06613841071428572</v>
      </c>
      <c r="DZ488">
        <v>28.68540714285714</v>
      </c>
      <c r="EA488">
        <v>30.04276071428572</v>
      </c>
      <c r="EB488">
        <v>999.9000000000002</v>
      </c>
      <c r="EC488">
        <v>0</v>
      </c>
      <c r="ED488">
        <v>0</v>
      </c>
      <c r="EE488">
        <v>9992.522142857142</v>
      </c>
      <c r="EF488">
        <v>0</v>
      </c>
      <c r="EG488">
        <v>11.6329</v>
      </c>
      <c r="EH488">
        <v>-52.49224285714286</v>
      </c>
      <c r="EI488">
        <v>1370.847857142857</v>
      </c>
      <c r="EJ488">
        <v>1420.485714285714</v>
      </c>
      <c r="EK488">
        <v>2.770162142857143</v>
      </c>
      <c r="EL488">
        <v>1393.515</v>
      </c>
      <c r="EM488">
        <v>18.98675714285714</v>
      </c>
      <c r="EN488">
        <v>1.974727142857143</v>
      </c>
      <c r="EO488">
        <v>1.723298214285714</v>
      </c>
      <c r="EP488">
        <v>17.24313571428572</v>
      </c>
      <c r="EQ488">
        <v>15.1079</v>
      </c>
      <c r="ER488">
        <v>1999.990357142857</v>
      </c>
      <c r="ES488">
        <v>0.9799972499999997</v>
      </c>
      <c r="ET488">
        <v>0.02000266785714286</v>
      </c>
      <c r="EU488">
        <v>0</v>
      </c>
      <c r="EV488">
        <v>771.7817500000001</v>
      </c>
      <c r="EW488">
        <v>5.00078</v>
      </c>
      <c r="EX488">
        <v>14819.54285714286</v>
      </c>
      <c r="EY488">
        <v>16379.54285714286</v>
      </c>
      <c r="EZ488">
        <v>38.70514285714285</v>
      </c>
      <c r="FA488">
        <v>39.48628571428571</v>
      </c>
      <c r="FB488">
        <v>38.80549999999999</v>
      </c>
      <c r="FC488">
        <v>39.23192857142857</v>
      </c>
      <c r="FD488">
        <v>39.877</v>
      </c>
      <c r="FE488">
        <v>1955.080357142857</v>
      </c>
      <c r="FF488">
        <v>39.90571428571429</v>
      </c>
      <c r="FG488">
        <v>0</v>
      </c>
      <c r="FH488">
        <v>1759086171.2</v>
      </c>
      <c r="FI488">
        <v>0</v>
      </c>
      <c r="FJ488">
        <v>771.7619999999999</v>
      </c>
      <c r="FK488">
        <v>2.306692302349978</v>
      </c>
      <c r="FL488">
        <v>28.29230767949117</v>
      </c>
      <c r="FM488">
        <v>14819.756</v>
      </c>
      <c r="FN488">
        <v>15</v>
      </c>
      <c r="FO488">
        <v>0</v>
      </c>
      <c r="FP488" t="s">
        <v>439</v>
      </c>
      <c r="FQ488">
        <v>1746989605.5</v>
      </c>
      <c r="FR488">
        <v>1746989593.5</v>
      </c>
      <c r="FS488">
        <v>0</v>
      </c>
      <c r="FT488">
        <v>-0.274</v>
      </c>
      <c r="FU488">
        <v>-0.002</v>
      </c>
      <c r="FV488">
        <v>2.549</v>
      </c>
      <c r="FW488">
        <v>0.129</v>
      </c>
      <c r="FX488">
        <v>420</v>
      </c>
      <c r="FY488">
        <v>17</v>
      </c>
      <c r="FZ488">
        <v>0.02</v>
      </c>
      <c r="GA488">
        <v>0.04</v>
      </c>
      <c r="GB488">
        <v>-52.40472439024391</v>
      </c>
      <c r="GC488">
        <v>-1.474712195121953</v>
      </c>
      <c r="GD488">
        <v>0.3105783344731897</v>
      </c>
      <c r="GE488">
        <v>0</v>
      </c>
      <c r="GF488">
        <v>771.5806176470588</v>
      </c>
      <c r="GG488">
        <v>3.027364401811506</v>
      </c>
      <c r="GH488">
        <v>0.3561386886747006</v>
      </c>
      <c r="GI488">
        <v>0</v>
      </c>
      <c r="GJ488">
        <v>2.783036585365854</v>
      </c>
      <c r="GK488">
        <v>-0.2466213240418094</v>
      </c>
      <c r="GL488">
        <v>0.0253979659844081</v>
      </c>
      <c r="GM488">
        <v>0</v>
      </c>
      <c r="GN488">
        <v>0</v>
      </c>
      <c r="GO488">
        <v>3</v>
      </c>
      <c r="GP488" t="s">
        <v>458</v>
      </c>
      <c r="GQ488">
        <v>3.102</v>
      </c>
      <c r="GR488">
        <v>2.72422</v>
      </c>
      <c r="GS488">
        <v>0.195801</v>
      </c>
      <c r="GT488">
        <v>0.200335</v>
      </c>
      <c r="GU488">
        <v>0.100965</v>
      </c>
      <c r="GV488">
        <v>0.0930269</v>
      </c>
      <c r="GW488">
        <v>21025.4</v>
      </c>
      <c r="GX488">
        <v>18998.3</v>
      </c>
      <c r="GY488">
        <v>26706.6</v>
      </c>
      <c r="GZ488">
        <v>23977.8</v>
      </c>
      <c r="HA488">
        <v>38429.1</v>
      </c>
      <c r="HB488">
        <v>32162.8</v>
      </c>
      <c r="HC488">
        <v>46633</v>
      </c>
      <c r="HD488">
        <v>37937.4</v>
      </c>
      <c r="HE488">
        <v>1.87388</v>
      </c>
      <c r="HF488">
        <v>1.87295</v>
      </c>
      <c r="HG488">
        <v>0.147358</v>
      </c>
      <c r="HH488">
        <v>0</v>
      </c>
      <c r="HI488">
        <v>27.64</v>
      </c>
      <c r="HJ488">
        <v>999.9</v>
      </c>
      <c r="HK488">
        <v>43.3</v>
      </c>
      <c r="HL488">
        <v>31.5</v>
      </c>
      <c r="HM488">
        <v>22.1421</v>
      </c>
      <c r="HN488">
        <v>60.7847</v>
      </c>
      <c r="HO488">
        <v>21.9431</v>
      </c>
      <c r="HP488">
        <v>1</v>
      </c>
      <c r="HQ488">
        <v>0.0917099</v>
      </c>
      <c r="HR488">
        <v>0.214066</v>
      </c>
      <c r="HS488">
        <v>20.2811</v>
      </c>
      <c r="HT488">
        <v>5.2122</v>
      </c>
      <c r="HU488">
        <v>11.98</v>
      </c>
      <c r="HV488">
        <v>4.96275</v>
      </c>
      <c r="HW488">
        <v>3.27433</v>
      </c>
      <c r="HX488">
        <v>9999</v>
      </c>
      <c r="HY488">
        <v>9999</v>
      </c>
      <c r="HZ488">
        <v>9999</v>
      </c>
      <c r="IA488">
        <v>34.6</v>
      </c>
      <c r="IB488">
        <v>1.86393</v>
      </c>
      <c r="IC488">
        <v>1.86008</v>
      </c>
      <c r="ID488">
        <v>1.85838</v>
      </c>
      <c r="IE488">
        <v>1.85974</v>
      </c>
      <c r="IF488">
        <v>1.85989</v>
      </c>
      <c r="IG488">
        <v>1.85837</v>
      </c>
      <c r="IH488">
        <v>1.85745</v>
      </c>
      <c r="II488">
        <v>1.85242</v>
      </c>
      <c r="IJ488">
        <v>0</v>
      </c>
      <c r="IK488">
        <v>0</v>
      </c>
      <c r="IL488">
        <v>0</v>
      </c>
      <c r="IM488">
        <v>0</v>
      </c>
      <c r="IN488" t="s">
        <v>441</v>
      </c>
      <c r="IO488" t="s">
        <v>442</v>
      </c>
      <c r="IP488" t="s">
        <v>443</v>
      </c>
      <c r="IQ488" t="s">
        <v>443</v>
      </c>
      <c r="IR488" t="s">
        <v>443</v>
      </c>
      <c r="IS488" t="s">
        <v>443</v>
      </c>
      <c r="IT488">
        <v>0</v>
      </c>
      <c r="IU488">
        <v>100</v>
      </c>
      <c r="IV488">
        <v>100</v>
      </c>
      <c r="IW488">
        <v>0.02</v>
      </c>
      <c r="IX488">
        <v>0.2864</v>
      </c>
      <c r="IY488">
        <v>-0.819046093373875</v>
      </c>
      <c r="IZ488">
        <v>-0.0008311593448893811</v>
      </c>
      <c r="JA488">
        <v>1.768286430498992E-06</v>
      </c>
      <c r="JB488">
        <v>-5.176383660599935E-10</v>
      </c>
      <c r="JC488">
        <v>0.01793090377665582</v>
      </c>
      <c r="JD488">
        <v>0.002652576625932546</v>
      </c>
      <c r="JE488">
        <v>0.0004569377311329863</v>
      </c>
      <c r="JF488">
        <v>1.003524486243527E-07</v>
      </c>
      <c r="JG488">
        <v>2</v>
      </c>
      <c r="JH488">
        <v>1975</v>
      </c>
      <c r="JI488">
        <v>1</v>
      </c>
      <c r="JJ488">
        <v>26</v>
      </c>
      <c r="JK488">
        <v>201609.6</v>
      </c>
      <c r="JL488">
        <v>201609.8</v>
      </c>
      <c r="JM488">
        <v>3.04932</v>
      </c>
      <c r="JN488">
        <v>2.61597</v>
      </c>
      <c r="JO488">
        <v>1.49658</v>
      </c>
      <c r="JP488">
        <v>2.34497</v>
      </c>
      <c r="JQ488">
        <v>1.54907</v>
      </c>
      <c r="JR488">
        <v>2.33765</v>
      </c>
      <c r="JS488">
        <v>35.9178</v>
      </c>
      <c r="JT488">
        <v>24.1751</v>
      </c>
      <c r="JU488">
        <v>18</v>
      </c>
      <c r="JV488">
        <v>482.2</v>
      </c>
      <c r="JW488">
        <v>496.556</v>
      </c>
      <c r="JX488">
        <v>27.1924</v>
      </c>
      <c r="JY488">
        <v>28.49</v>
      </c>
      <c r="JZ488">
        <v>30.0002</v>
      </c>
      <c r="KA488">
        <v>28.7323</v>
      </c>
      <c r="KB488">
        <v>28.7384</v>
      </c>
      <c r="KC488">
        <v>61.2074</v>
      </c>
      <c r="KD488">
        <v>15.9412</v>
      </c>
      <c r="KE488">
        <v>76.1439</v>
      </c>
      <c r="KF488">
        <v>27.1547</v>
      </c>
      <c r="KG488">
        <v>1437.76</v>
      </c>
      <c r="KH488">
        <v>19.0175</v>
      </c>
      <c r="KI488">
        <v>101.961</v>
      </c>
      <c r="KJ488">
        <v>91.48909999999999</v>
      </c>
    </row>
    <row r="489" spans="1:296">
      <c r="A489">
        <v>471</v>
      </c>
      <c r="B489">
        <v>1759086184</v>
      </c>
      <c r="C489">
        <v>13100.90000009537</v>
      </c>
      <c r="D489" t="s">
        <v>1389</v>
      </c>
      <c r="E489" t="s">
        <v>1390</v>
      </c>
      <c r="F489">
        <v>5</v>
      </c>
      <c r="G489" t="s">
        <v>1218</v>
      </c>
      <c r="H489">
        <v>1759086176.5</v>
      </c>
      <c r="I489">
        <f>(J489)/1000</f>
        <v>0</v>
      </c>
      <c r="J489">
        <f>IF(DO489, AM489, AG489)</f>
        <v>0</v>
      </c>
      <c r="K489">
        <f>IF(DO489, AH489, AF489)</f>
        <v>0</v>
      </c>
      <c r="L489">
        <f>DQ489 - IF(AT489&gt;1, K489*DK489*100.0/(AV489), 0)</f>
        <v>0</v>
      </c>
      <c r="M489">
        <f>((S489-I489/2)*L489-K489)/(S489+I489/2)</f>
        <v>0</v>
      </c>
      <c r="N489">
        <f>M489*(DX489+DY489)/1000.0</f>
        <v>0</v>
      </c>
      <c r="O489">
        <f>(DQ489 - IF(AT489&gt;1, K489*DK489*100.0/(AV489), 0))*(DX489+DY489)/1000.0</f>
        <v>0</v>
      </c>
      <c r="P489">
        <f>2.0/((1/R489-1/Q489)+SIGN(R489)*SQRT((1/R489-1/Q489)*(1/R489-1/Q489) + 4*DL489/((DL489+1)*(DL489+1))*(2*1/R489*1/Q489-1/Q489*1/Q489)))</f>
        <v>0</v>
      </c>
      <c r="Q489">
        <f>IF(LEFT(DM489,1)&lt;&gt;"0",IF(LEFT(DM489,1)="1",3.0,DN489),$D$5+$E$5*(EE489*DX489/($K$5*1000))+$F$5*(EE489*DX489/($K$5*1000))*MAX(MIN(DK489,$J$5),$I$5)*MAX(MIN(DK489,$J$5),$I$5)+$G$5*MAX(MIN(DK489,$J$5),$I$5)*(EE489*DX489/($K$5*1000))+$H$5*(EE489*DX489/($K$5*1000))*(EE489*DX489/($K$5*1000)))</f>
        <v>0</v>
      </c>
      <c r="R489">
        <f>I489*(1000-(1000*0.61365*exp(17.502*V489/(240.97+V489))/(DX489+DY489)+DS489)/2)/(1000*0.61365*exp(17.502*V489/(240.97+V489))/(DX489+DY489)-DS489)</f>
        <v>0</v>
      </c>
      <c r="S489">
        <f>1/((DL489+1)/(P489/1.6)+1/(Q489/1.37)) + DL489/((DL489+1)/(P489/1.6) + DL489/(Q489/1.37))</f>
        <v>0</v>
      </c>
      <c r="T489">
        <f>(DG489*DJ489)</f>
        <v>0</v>
      </c>
      <c r="U489">
        <f>(DZ489+(T489+2*0.95*5.67E-8*(((DZ489+$B$9)+273)^4-(DZ489+273)^4)-44100*I489)/(1.84*29.3*Q489+8*0.95*5.67E-8*(DZ489+273)^3))</f>
        <v>0</v>
      </c>
      <c r="V489">
        <f>($C$9*EA489+$D$9*EB489+$E$9*U489)</f>
        <v>0</v>
      </c>
      <c r="W489">
        <f>0.61365*exp(17.502*V489/(240.97+V489))</f>
        <v>0</v>
      </c>
      <c r="X489">
        <f>(Y489/Z489*100)</f>
        <v>0</v>
      </c>
      <c r="Y489">
        <f>DS489*(DX489+DY489)/1000</f>
        <v>0</v>
      </c>
      <c r="Z489">
        <f>0.61365*exp(17.502*DZ489/(240.97+DZ489))</f>
        <v>0</v>
      </c>
      <c r="AA489">
        <f>(W489-DS489*(DX489+DY489)/1000)</f>
        <v>0</v>
      </c>
      <c r="AB489">
        <f>(-I489*44100)</f>
        <v>0</v>
      </c>
      <c r="AC489">
        <f>2*29.3*Q489*0.92*(DZ489-V489)</f>
        <v>0</v>
      </c>
      <c r="AD489">
        <f>2*0.95*5.67E-8*(((DZ489+$B$9)+273)^4-(V489+273)^4)</f>
        <v>0</v>
      </c>
      <c r="AE489">
        <f>T489+AD489+AB489+AC489</f>
        <v>0</v>
      </c>
      <c r="AF489">
        <f>DW489*AT489*(DR489-DQ489*(1000-AT489*DT489)/(1000-AT489*DS489))/(100*DK489)</f>
        <v>0</v>
      </c>
      <c r="AG489">
        <f>1000*DW489*AT489*(DS489-DT489)/(100*DK489*(1000-AT489*DS489))</f>
        <v>0</v>
      </c>
      <c r="AH489">
        <f>(AI489 - AJ489 - DX489*1E3/(8.314*(DZ489+273.15)) * AL489/DW489 * AK489) * DW489/(100*DK489) * (1000 - DT489)/1000</f>
        <v>0</v>
      </c>
      <c r="AI489">
        <v>1453.097831016766</v>
      </c>
      <c r="AJ489">
        <v>1412.58606060606</v>
      </c>
      <c r="AK489">
        <v>3.324233999274985</v>
      </c>
      <c r="AL489">
        <v>65.08277901455868</v>
      </c>
      <c r="AM489">
        <f>(AO489 - AN489 + DX489*1E3/(8.314*(DZ489+273.15)) * AQ489/DW489 * AP489) * DW489/(100*DK489) * 1000/(1000 - AO489)</f>
        <v>0</v>
      </c>
      <c r="AN489">
        <v>19.02082018666667</v>
      </c>
      <c r="AO489">
        <v>21.75255757575757</v>
      </c>
      <c r="AP489">
        <v>2.150918941212723E-06</v>
      </c>
      <c r="AQ489">
        <v>105.27</v>
      </c>
      <c r="AR489">
        <v>1</v>
      </c>
      <c r="AS489">
        <v>0</v>
      </c>
      <c r="AT489">
        <f>IF(AR489*$H$15&gt;=AV489,1.0,(AV489/(AV489-AR489*$H$15)))</f>
        <v>0</v>
      </c>
      <c r="AU489">
        <f>(AT489-1)*100</f>
        <v>0</v>
      </c>
      <c r="AV489">
        <f>MAX(0,($B$15+$C$15*EE489)/(1+$D$15*EE489)*DX489/(DZ489+273)*$E$15)</f>
        <v>0</v>
      </c>
      <c r="AW489" t="s">
        <v>437</v>
      </c>
      <c r="AX489" t="s">
        <v>437</v>
      </c>
      <c r="AY489">
        <v>0</v>
      </c>
      <c r="AZ489">
        <v>0</v>
      </c>
      <c r="BA489">
        <f>1-AY489/AZ489</f>
        <v>0</v>
      </c>
      <c r="BB489">
        <v>0</v>
      </c>
      <c r="BC489" t="s">
        <v>437</v>
      </c>
      <c r="BD489" t="s">
        <v>437</v>
      </c>
      <c r="BE489">
        <v>0</v>
      </c>
      <c r="BF489">
        <v>0</v>
      </c>
      <c r="BG489">
        <f>1-BE489/BF489</f>
        <v>0</v>
      </c>
      <c r="BH489">
        <v>0.5</v>
      </c>
      <c r="BI489">
        <f>DH489</f>
        <v>0</v>
      </c>
      <c r="BJ489">
        <f>K489</f>
        <v>0</v>
      </c>
      <c r="BK489">
        <f>BG489*BH489*BI489</f>
        <v>0</v>
      </c>
      <c r="BL489">
        <f>(BJ489-BB489)/BI489</f>
        <v>0</v>
      </c>
      <c r="BM489">
        <f>(AZ489-BF489)/BF489</f>
        <v>0</v>
      </c>
      <c r="BN489">
        <f>AY489/(BA489+AY489/BF489)</f>
        <v>0</v>
      </c>
      <c r="BO489" t="s">
        <v>437</v>
      </c>
      <c r="BP489">
        <v>0</v>
      </c>
      <c r="BQ489">
        <f>IF(BP489&lt;&gt;0, BP489, BN489)</f>
        <v>0</v>
      </c>
      <c r="BR489">
        <f>1-BQ489/BF489</f>
        <v>0</v>
      </c>
      <c r="BS489">
        <f>(BF489-BE489)/(BF489-BQ489)</f>
        <v>0</v>
      </c>
      <c r="BT489">
        <f>(AZ489-BF489)/(AZ489-BQ489)</f>
        <v>0</v>
      </c>
      <c r="BU489">
        <f>(BF489-BE489)/(BF489-AY489)</f>
        <v>0</v>
      </c>
      <c r="BV489">
        <f>(AZ489-BF489)/(AZ489-AY489)</f>
        <v>0</v>
      </c>
      <c r="BW489">
        <f>(BS489*BQ489/BE489)</f>
        <v>0</v>
      </c>
      <c r="BX489">
        <f>(1-BW489)</f>
        <v>0</v>
      </c>
      <c r="DG489">
        <f>$B$13*EF489+$C$13*EG489+$F$13*ER489*(1-EU489)</f>
        <v>0</v>
      </c>
      <c r="DH489">
        <f>DG489*DI489</f>
        <v>0</v>
      </c>
      <c r="DI489">
        <f>($B$13*$D$11+$C$13*$D$11+$F$13*((FE489+EW489)/MAX(FE489+EW489+FF489, 0.1)*$I$11+FF489/MAX(FE489+EW489+FF489, 0.1)*$J$11))/($B$13+$C$13+$F$13)</f>
        <v>0</v>
      </c>
      <c r="DJ489">
        <f>($B$13*$K$11+$C$13*$K$11+$F$13*((FE489+EW489)/MAX(FE489+EW489+FF489, 0.1)*$P$11+FF489/MAX(FE489+EW489+FF489, 0.1)*$Q$11))/($B$13+$C$13+$F$13)</f>
        <v>0</v>
      </c>
      <c r="DK489">
        <v>4.16</v>
      </c>
      <c r="DL489">
        <v>0.5</v>
      </c>
      <c r="DM489" t="s">
        <v>438</v>
      </c>
      <c r="DN489">
        <v>2</v>
      </c>
      <c r="DO489" t="b">
        <v>1</v>
      </c>
      <c r="DP489">
        <v>1759086176.5</v>
      </c>
      <c r="DQ489">
        <v>1358.73</v>
      </c>
      <c r="DR489">
        <v>1411.082962962963</v>
      </c>
      <c r="DS489">
        <v>21.75556666666666</v>
      </c>
      <c r="DT489">
        <v>19.00350740740741</v>
      </c>
      <c r="DU489">
        <v>1358.712222222222</v>
      </c>
      <c r="DV489">
        <v>21.46907777777777</v>
      </c>
      <c r="DW489">
        <v>500.0654814814814</v>
      </c>
      <c r="DX489">
        <v>90.76360370370372</v>
      </c>
      <c r="DY489">
        <v>0.06594967777777778</v>
      </c>
      <c r="DZ489">
        <v>28.6806037037037</v>
      </c>
      <c r="EA489">
        <v>30.04300740740741</v>
      </c>
      <c r="EB489">
        <v>999.9000000000001</v>
      </c>
      <c r="EC489">
        <v>0</v>
      </c>
      <c r="ED489">
        <v>0</v>
      </c>
      <c r="EE489">
        <v>9999.905555555555</v>
      </c>
      <c r="EF489">
        <v>0</v>
      </c>
      <c r="EG489">
        <v>11.63312592592593</v>
      </c>
      <c r="EH489">
        <v>-52.35283333333332</v>
      </c>
      <c r="EI489">
        <v>1388.946666666666</v>
      </c>
      <c r="EJ489">
        <v>1438.418148148148</v>
      </c>
      <c r="EK489">
        <v>2.752052222222222</v>
      </c>
      <c r="EL489">
        <v>1411.082962962963</v>
      </c>
      <c r="EM489">
        <v>19.00350740740741</v>
      </c>
      <c r="EN489">
        <v>1.974613703703704</v>
      </c>
      <c r="EO489">
        <v>1.724827037037037</v>
      </c>
      <c r="EP489">
        <v>17.24222222222222</v>
      </c>
      <c r="EQ489">
        <v>15.12167777777778</v>
      </c>
      <c r="ER489">
        <v>1999.984814814814</v>
      </c>
      <c r="ES489">
        <v>0.9799972222222221</v>
      </c>
      <c r="ET489">
        <v>0.0200027</v>
      </c>
      <c r="EU489">
        <v>0</v>
      </c>
      <c r="EV489">
        <v>771.8242222222224</v>
      </c>
      <c r="EW489">
        <v>5.00078</v>
      </c>
      <c r="EX489">
        <v>14822.05925925926</v>
      </c>
      <c r="EY489">
        <v>16379.49629629629</v>
      </c>
      <c r="EZ489">
        <v>38.7127037037037</v>
      </c>
      <c r="FA489">
        <v>39.48348148148148</v>
      </c>
      <c r="FB489">
        <v>38.78437037037037</v>
      </c>
      <c r="FC489">
        <v>39.21970370370371</v>
      </c>
      <c r="FD489">
        <v>39.90248148148148</v>
      </c>
      <c r="FE489">
        <v>1955.074814814815</v>
      </c>
      <c r="FF489">
        <v>39.90444444444444</v>
      </c>
      <c r="FG489">
        <v>0</v>
      </c>
      <c r="FH489">
        <v>1759086176.6</v>
      </c>
      <c r="FI489">
        <v>0</v>
      </c>
      <c r="FJ489">
        <v>771.8385</v>
      </c>
      <c r="FK489">
        <v>0.2327179452004802</v>
      </c>
      <c r="FL489">
        <v>27.65128205294209</v>
      </c>
      <c r="FM489">
        <v>14822.20769230769</v>
      </c>
      <c r="FN489">
        <v>15</v>
      </c>
      <c r="FO489">
        <v>0</v>
      </c>
      <c r="FP489" t="s">
        <v>439</v>
      </c>
      <c r="FQ489">
        <v>1746989605.5</v>
      </c>
      <c r="FR489">
        <v>1746989593.5</v>
      </c>
      <c r="FS489">
        <v>0</v>
      </c>
      <c r="FT489">
        <v>-0.274</v>
      </c>
      <c r="FU489">
        <v>-0.002</v>
      </c>
      <c r="FV489">
        <v>2.549</v>
      </c>
      <c r="FW489">
        <v>0.129</v>
      </c>
      <c r="FX489">
        <v>420</v>
      </c>
      <c r="FY489">
        <v>17</v>
      </c>
      <c r="FZ489">
        <v>0.02</v>
      </c>
      <c r="GA489">
        <v>0.04</v>
      </c>
      <c r="GB489">
        <v>-52.36440749999999</v>
      </c>
      <c r="GC489">
        <v>1.177658161350952</v>
      </c>
      <c r="GD489">
        <v>0.3982417069993423</v>
      </c>
      <c r="GE489">
        <v>0</v>
      </c>
      <c r="GF489">
        <v>771.7330294117647</v>
      </c>
      <c r="GG489">
        <v>1.115951107181982</v>
      </c>
      <c r="GH489">
        <v>0.235236237366286</v>
      </c>
      <c r="GI489">
        <v>0</v>
      </c>
      <c r="GJ489">
        <v>2.76399625</v>
      </c>
      <c r="GK489">
        <v>-0.1888458911819928</v>
      </c>
      <c r="GL489">
        <v>0.01910438283320085</v>
      </c>
      <c r="GM489">
        <v>0</v>
      </c>
      <c r="GN489">
        <v>0</v>
      </c>
      <c r="GO489">
        <v>3</v>
      </c>
      <c r="GP489" t="s">
        <v>458</v>
      </c>
      <c r="GQ489">
        <v>3.10177</v>
      </c>
      <c r="GR489">
        <v>2.72386</v>
      </c>
      <c r="GS489">
        <v>0.19721</v>
      </c>
      <c r="GT489">
        <v>0.201629</v>
      </c>
      <c r="GU489">
        <v>0.100961</v>
      </c>
      <c r="GV489">
        <v>0.0931338</v>
      </c>
      <c r="GW489">
        <v>20988.6</v>
      </c>
      <c r="GX489">
        <v>18967.4</v>
      </c>
      <c r="GY489">
        <v>26706.6</v>
      </c>
      <c r="GZ489">
        <v>23977.6</v>
      </c>
      <c r="HA489">
        <v>38430</v>
      </c>
      <c r="HB489">
        <v>32159</v>
      </c>
      <c r="HC489">
        <v>46633.6</v>
      </c>
      <c r="HD489">
        <v>37937.3</v>
      </c>
      <c r="HE489">
        <v>1.87375</v>
      </c>
      <c r="HF489">
        <v>1.87328</v>
      </c>
      <c r="HG489">
        <v>0.147007</v>
      </c>
      <c r="HH489">
        <v>0</v>
      </c>
      <c r="HI489">
        <v>27.6382</v>
      </c>
      <c r="HJ489">
        <v>999.9</v>
      </c>
      <c r="HK489">
        <v>43.3</v>
      </c>
      <c r="HL489">
        <v>31.5</v>
      </c>
      <c r="HM489">
        <v>22.1415</v>
      </c>
      <c r="HN489">
        <v>61.1847</v>
      </c>
      <c r="HO489">
        <v>22.0353</v>
      </c>
      <c r="HP489">
        <v>1</v>
      </c>
      <c r="HQ489">
        <v>0.0916971</v>
      </c>
      <c r="HR489">
        <v>0.232383</v>
      </c>
      <c r="HS489">
        <v>20.2809</v>
      </c>
      <c r="HT489">
        <v>5.21145</v>
      </c>
      <c r="HU489">
        <v>11.98</v>
      </c>
      <c r="HV489">
        <v>4.9627</v>
      </c>
      <c r="HW489">
        <v>3.27438</v>
      </c>
      <c r="HX489">
        <v>9999</v>
      </c>
      <c r="HY489">
        <v>9999</v>
      </c>
      <c r="HZ489">
        <v>9999</v>
      </c>
      <c r="IA489">
        <v>34.6</v>
      </c>
      <c r="IB489">
        <v>1.86393</v>
      </c>
      <c r="IC489">
        <v>1.86007</v>
      </c>
      <c r="ID489">
        <v>1.85839</v>
      </c>
      <c r="IE489">
        <v>1.85974</v>
      </c>
      <c r="IF489">
        <v>1.85989</v>
      </c>
      <c r="IG489">
        <v>1.85837</v>
      </c>
      <c r="IH489">
        <v>1.85745</v>
      </c>
      <c r="II489">
        <v>1.85241</v>
      </c>
      <c r="IJ489">
        <v>0</v>
      </c>
      <c r="IK489">
        <v>0</v>
      </c>
      <c r="IL489">
        <v>0</v>
      </c>
      <c r="IM489">
        <v>0</v>
      </c>
      <c r="IN489" t="s">
        <v>441</v>
      </c>
      <c r="IO489" t="s">
        <v>442</v>
      </c>
      <c r="IP489" t="s">
        <v>443</v>
      </c>
      <c r="IQ489" t="s">
        <v>443</v>
      </c>
      <c r="IR489" t="s">
        <v>443</v>
      </c>
      <c r="IS489" t="s">
        <v>443</v>
      </c>
      <c r="IT489">
        <v>0</v>
      </c>
      <c r="IU489">
        <v>100</v>
      </c>
      <c r="IV489">
        <v>100</v>
      </c>
      <c r="IW489">
        <v>0.04</v>
      </c>
      <c r="IX489">
        <v>0.2864</v>
      </c>
      <c r="IY489">
        <v>-0.819046093373875</v>
      </c>
      <c r="IZ489">
        <v>-0.0008311593448893811</v>
      </c>
      <c r="JA489">
        <v>1.768286430498992E-06</v>
      </c>
      <c r="JB489">
        <v>-5.176383660599935E-10</v>
      </c>
      <c r="JC489">
        <v>0.01793090377665582</v>
      </c>
      <c r="JD489">
        <v>0.002652576625932546</v>
      </c>
      <c r="JE489">
        <v>0.0004569377311329863</v>
      </c>
      <c r="JF489">
        <v>1.003524486243527E-07</v>
      </c>
      <c r="JG489">
        <v>2</v>
      </c>
      <c r="JH489">
        <v>1975</v>
      </c>
      <c r="JI489">
        <v>1</v>
      </c>
      <c r="JJ489">
        <v>26</v>
      </c>
      <c r="JK489">
        <v>201609.6</v>
      </c>
      <c r="JL489">
        <v>201609.8</v>
      </c>
      <c r="JM489">
        <v>3.07495</v>
      </c>
      <c r="JN489">
        <v>2.61353</v>
      </c>
      <c r="JO489">
        <v>1.49658</v>
      </c>
      <c r="JP489">
        <v>2.34497</v>
      </c>
      <c r="JQ489">
        <v>1.54907</v>
      </c>
      <c r="JR489">
        <v>2.44263</v>
      </c>
      <c r="JS489">
        <v>35.9178</v>
      </c>
      <c r="JT489">
        <v>24.1751</v>
      </c>
      <c r="JU489">
        <v>18</v>
      </c>
      <c r="JV489">
        <v>482.127</v>
      </c>
      <c r="JW489">
        <v>496.756</v>
      </c>
      <c r="JX489">
        <v>27.1478</v>
      </c>
      <c r="JY489">
        <v>28.49</v>
      </c>
      <c r="JZ489">
        <v>30.0002</v>
      </c>
      <c r="KA489">
        <v>28.7323</v>
      </c>
      <c r="KB489">
        <v>28.7365</v>
      </c>
      <c r="KC489">
        <v>61.8177</v>
      </c>
      <c r="KD489">
        <v>15.9412</v>
      </c>
      <c r="KE489">
        <v>76.1439</v>
      </c>
      <c r="KF489">
        <v>27.1128</v>
      </c>
      <c r="KG489">
        <v>1457.8</v>
      </c>
      <c r="KH489">
        <v>19.0175</v>
      </c>
      <c r="KI489">
        <v>101.962</v>
      </c>
      <c r="KJ489">
        <v>91.4885</v>
      </c>
    </row>
    <row r="490" spans="1:296">
      <c r="A490">
        <v>472</v>
      </c>
      <c r="B490">
        <v>1759086189</v>
      </c>
      <c r="C490">
        <v>13105.90000009537</v>
      </c>
      <c r="D490" t="s">
        <v>1391</v>
      </c>
      <c r="E490" t="s">
        <v>1392</v>
      </c>
      <c r="F490">
        <v>5</v>
      </c>
      <c r="G490" t="s">
        <v>1218</v>
      </c>
      <c r="H490">
        <v>1759086181.214286</v>
      </c>
      <c r="I490">
        <f>(J490)/1000</f>
        <v>0</v>
      </c>
      <c r="J490">
        <f>IF(DO490, AM490, AG490)</f>
        <v>0</v>
      </c>
      <c r="K490">
        <f>IF(DO490, AH490, AF490)</f>
        <v>0</v>
      </c>
      <c r="L490">
        <f>DQ490 - IF(AT490&gt;1, K490*DK490*100.0/(AV490), 0)</f>
        <v>0</v>
      </c>
      <c r="M490">
        <f>((S490-I490/2)*L490-K490)/(S490+I490/2)</f>
        <v>0</v>
      </c>
      <c r="N490">
        <f>M490*(DX490+DY490)/1000.0</f>
        <v>0</v>
      </c>
      <c r="O490">
        <f>(DQ490 - IF(AT490&gt;1, K490*DK490*100.0/(AV490), 0))*(DX490+DY490)/1000.0</f>
        <v>0</v>
      </c>
      <c r="P490">
        <f>2.0/((1/R490-1/Q490)+SIGN(R490)*SQRT((1/R490-1/Q490)*(1/R490-1/Q490) + 4*DL490/((DL490+1)*(DL490+1))*(2*1/R490*1/Q490-1/Q490*1/Q490)))</f>
        <v>0</v>
      </c>
      <c r="Q490">
        <f>IF(LEFT(DM490,1)&lt;&gt;"0",IF(LEFT(DM490,1)="1",3.0,DN490),$D$5+$E$5*(EE490*DX490/($K$5*1000))+$F$5*(EE490*DX490/($K$5*1000))*MAX(MIN(DK490,$J$5),$I$5)*MAX(MIN(DK490,$J$5),$I$5)+$G$5*MAX(MIN(DK490,$J$5),$I$5)*(EE490*DX490/($K$5*1000))+$H$5*(EE490*DX490/($K$5*1000))*(EE490*DX490/($K$5*1000)))</f>
        <v>0</v>
      </c>
      <c r="R490">
        <f>I490*(1000-(1000*0.61365*exp(17.502*V490/(240.97+V490))/(DX490+DY490)+DS490)/2)/(1000*0.61365*exp(17.502*V490/(240.97+V490))/(DX490+DY490)-DS490)</f>
        <v>0</v>
      </c>
      <c r="S490">
        <f>1/((DL490+1)/(P490/1.6)+1/(Q490/1.37)) + DL490/((DL490+1)/(P490/1.6) + DL490/(Q490/1.37))</f>
        <v>0</v>
      </c>
      <c r="T490">
        <f>(DG490*DJ490)</f>
        <v>0</v>
      </c>
      <c r="U490">
        <f>(DZ490+(T490+2*0.95*5.67E-8*(((DZ490+$B$9)+273)^4-(DZ490+273)^4)-44100*I490)/(1.84*29.3*Q490+8*0.95*5.67E-8*(DZ490+273)^3))</f>
        <v>0</v>
      </c>
      <c r="V490">
        <f>($C$9*EA490+$D$9*EB490+$E$9*U490)</f>
        <v>0</v>
      </c>
      <c r="W490">
        <f>0.61365*exp(17.502*V490/(240.97+V490))</f>
        <v>0</v>
      </c>
      <c r="X490">
        <f>(Y490/Z490*100)</f>
        <v>0</v>
      </c>
      <c r="Y490">
        <f>DS490*(DX490+DY490)/1000</f>
        <v>0</v>
      </c>
      <c r="Z490">
        <f>0.61365*exp(17.502*DZ490/(240.97+DZ490))</f>
        <v>0</v>
      </c>
      <c r="AA490">
        <f>(W490-DS490*(DX490+DY490)/1000)</f>
        <v>0</v>
      </c>
      <c r="AB490">
        <f>(-I490*44100)</f>
        <v>0</v>
      </c>
      <c r="AC490">
        <f>2*29.3*Q490*0.92*(DZ490-V490)</f>
        <v>0</v>
      </c>
      <c r="AD490">
        <f>2*0.95*5.67E-8*(((DZ490+$B$9)+273)^4-(V490+273)^4)</f>
        <v>0</v>
      </c>
      <c r="AE490">
        <f>T490+AD490+AB490+AC490</f>
        <v>0</v>
      </c>
      <c r="AF490">
        <f>DW490*AT490*(DR490-DQ490*(1000-AT490*DT490)/(1000-AT490*DS490))/(100*DK490)</f>
        <v>0</v>
      </c>
      <c r="AG490">
        <f>1000*DW490*AT490*(DS490-DT490)/(100*DK490*(1000-AT490*DS490))</f>
        <v>0</v>
      </c>
      <c r="AH490">
        <f>(AI490 - AJ490 - DX490*1E3/(8.314*(DZ490+273.15)) * AL490/DW490 * AK490) * DW490/(100*DK490) * (1000 - DT490)/1000</f>
        <v>0</v>
      </c>
      <c r="AI490">
        <v>1469.692446262739</v>
      </c>
      <c r="AJ490">
        <v>1429.352787878788</v>
      </c>
      <c r="AK490">
        <v>3.346625102628115</v>
      </c>
      <c r="AL490">
        <v>65.08277901455868</v>
      </c>
      <c r="AM490">
        <f>(AO490 - AN490 + DX490*1E3/(8.314*(DZ490+273.15)) * AQ490/DW490 * AP490) * DW490/(100*DK490) * 1000/(1000 - AO490)</f>
        <v>0</v>
      </c>
      <c r="AN490">
        <v>19.03360349333333</v>
      </c>
      <c r="AO490">
        <v>21.75047212121212</v>
      </c>
      <c r="AP490">
        <v>-1.523066011213726E-05</v>
      </c>
      <c r="AQ490">
        <v>105.27</v>
      </c>
      <c r="AR490">
        <v>1</v>
      </c>
      <c r="AS490">
        <v>0</v>
      </c>
      <c r="AT490">
        <f>IF(AR490*$H$15&gt;=AV490,1.0,(AV490/(AV490-AR490*$H$15)))</f>
        <v>0</v>
      </c>
      <c r="AU490">
        <f>(AT490-1)*100</f>
        <v>0</v>
      </c>
      <c r="AV490">
        <f>MAX(0,($B$15+$C$15*EE490)/(1+$D$15*EE490)*DX490/(DZ490+273)*$E$15)</f>
        <v>0</v>
      </c>
      <c r="AW490" t="s">
        <v>437</v>
      </c>
      <c r="AX490" t="s">
        <v>437</v>
      </c>
      <c r="AY490">
        <v>0</v>
      </c>
      <c r="AZ490">
        <v>0</v>
      </c>
      <c r="BA490">
        <f>1-AY490/AZ490</f>
        <v>0</v>
      </c>
      <c r="BB490">
        <v>0</v>
      </c>
      <c r="BC490" t="s">
        <v>437</v>
      </c>
      <c r="BD490" t="s">
        <v>437</v>
      </c>
      <c r="BE490">
        <v>0</v>
      </c>
      <c r="BF490">
        <v>0</v>
      </c>
      <c r="BG490">
        <f>1-BE490/BF490</f>
        <v>0</v>
      </c>
      <c r="BH490">
        <v>0.5</v>
      </c>
      <c r="BI490">
        <f>DH490</f>
        <v>0</v>
      </c>
      <c r="BJ490">
        <f>K490</f>
        <v>0</v>
      </c>
      <c r="BK490">
        <f>BG490*BH490*BI490</f>
        <v>0</v>
      </c>
      <c r="BL490">
        <f>(BJ490-BB490)/BI490</f>
        <v>0</v>
      </c>
      <c r="BM490">
        <f>(AZ490-BF490)/BF490</f>
        <v>0</v>
      </c>
      <c r="BN490">
        <f>AY490/(BA490+AY490/BF490)</f>
        <v>0</v>
      </c>
      <c r="BO490" t="s">
        <v>437</v>
      </c>
      <c r="BP490">
        <v>0</v>
      </c>
      <c r="BQ490">
        <f>IF(BP490&lt;&gt;0, BP490, BN490)</f>
        <v>0</v>
      </c>
      <c r="BR490">
        <f>1-BQ490/BF490</f>
        <v>0</v>
      </c>
      <c r="BS490">
        <f>(BF490-BE490)/(BF490-BQ490)</f>
        <v>0</v>
      </c>
      <c r="BT490">
        <f>(AZ490-BF490)/(AZ490-BQ490)</f>
        <v>0</v>
      </c>
      <c r="BU490">
        <f>(BF490-BE490)/(BF490-AY490)</f>
        <v>0</v>
      </c>
      <c r="BV490">
        <f>(AZ490-BF490)/(AZ490-AY490)</f>
        <v>0</v>
      </c>
      <c r="BW490">
        <f>(BS490*BQ490/BE490)</f>
        <v>0</v>
      </c>
      <c r="BX490">
        <f>(1-BW490)</f>
        <v>0</v>
      </c>
      <c r="DG490">
        <f>$B$13*EF490+$C$13*EG490+$F$13*ER490*(1-EU490)</f>
        <v>0</v>
      </c>
      <c r="DH490">
        <f>DG490*DI490</f>
        <v>0</v>
      </c>
      <c r="DI490">
        <f>($B$13*$D$11+$C$13*$D$11+$F$13*((FE490+EW490)/MAX(FE490+EW490+FF490, 0.1)*$I$11+FF490/MAX(FE490+EW490+FF490, 0.1)*$J$11))/($B$13+$C$13+$F$13)</f>
        <v>0</v>
      </c>
      <c r="DJ490">
        <f>($B$13*$K$11+$C$13*$K$11+$F$13*((FE490+EW490)/MAX(FE490+EW490+FF490, 0.1)*$P$11+FF490/MAX(FE490+EW490+FF490, 0.1)*$Q$11))/($B$13+$C$13+$F$13)</f>
        <v>0</v>
      </c>
      <c r="DK490">
        <v>4.16</v>
      </c>
      <c r="DL490">
        <v>0.5</v>
      </c>
      <c r="DM490" t="s">
        <v>438</v>
      </c>
      <c r="DN490">
        <v>2</v>
      </c>
      <c r="DO490" t="b">
        <v>1</v>
      </c>
      <c r="DP490">
        <v>1759086181.214286</v>
      </c>
      <c r="DQ490">
        <v>1374.352142857143</v>
      </c>
      <c r="DR490">
        <v>1426.432857142857</v>
      </c>
      <c r="DS490">
        <v>21.75403571428572</v>
      </c>
      <c r="DT490">
        <v>19.01535357142857</v>
      </c>
      <c r="DU490">
        <v>1374.316785714286</v>
      </c>
      <c r="DV490">
        <v>21.46758928571429</v>
      </c>
      <c r="DW490">
        <v>500.0056428571428</v>
      </c>
      <c r="DX490">
        <v>90.76431428571429</v>
      </c>
      <c r="DY490">
        <v>0.06603201071428572</v>
      </c>
      <c r="DZ490">
        <v>28.67403214285714</v>
      </c>
      <c r="EA490">
        <v>30.03952142857142</v>
      </c>
      <c r="EB490">
        <v>999.9000000000002</v>
      </c>
      <c r="EC490">
        <v>0</v>
      </c>
      <c r="ED490">
        <v>0</v>
      </c>
      <c r="EE490">
        <v>9996.737500000001</v>
      </c>
      <c r="EF490">
        <v>0</v>
      </c>
      <c r="EG490">
        <v>11.63903214285715</v>
      </c>
      <c r="EH490">
        <v>-52.08082142857143</v>
      </c>
      <c r="EI490">
        <v>1404.913571428571</v>
      </c>
      <c r="EJ490">
        <v>1454.083214285714</v>
      </c>
      <c r="EK490">
        <v>2.738679642857143</v>
      </c>
      <c r="EL490">
        <v>1426.432857142857</v>
      </c>
      <c r="EM490">
        <v>19.01535357142857</v>
      </c>
      <c r="EN490">
        <v>1.974490714285714</v>
      </c>
      <c r="EO490">
        <v>1.725916428571428</v>
      </c>
      <c r="EP490">
        <v>17.24123571428571</v>
      </c>
      <c r="EQ490">
        <v>15.13148928571429</v>
      </c>
      <c r="ER490">
        <v>1999.984642857143</v>
      </c>
      <c r="ES490">
        <v>0.9799972499999997</v>
      </c>
      <c r="ET490">
        <v>0.02000266785714286</v>
      </c>
      <c r="EU490">
        <v>0</v>
      </c>
      <c r="EV490">
        <v>771.8782857142858</v>
      </c>
      <c r="EW490">
        <v>5.00078</v>
      </c>
      <c r="EX490">
        <v>14824.20714285715</v>
      </c>
      <c r="EY490">
        <v>16379.49285714286</v>
      </c>
      <c r="EZ490">
        <v>38.72067857142857</v>
      </c>
      <c r="FA490">
        <v>39.47735714285714</v>
      </c>
      <c r="FB490">
        <v>38.78089285714285</v>
      </c>
      <c r="FC490">
        <v>39.21407142857142</v>
      </c>
      <c r="FD490">
        <v>39.90367857142856</v>
      </c>
      <c r="FE490">
        <v>1955.074642857143</v>
      </c>
      <c r="FF490">
        <v>39.90321428571429</v>
      </c>
      <c r="FG490">
        <v>0</v>
      </c>
      <c r="FH490">
        <v>1759086181.4</v>
      </c>
      <c r="FI490">
        <v>0</v>
      </c>
      <c r="FJ490">
        <v>771.8806153846156</v>
      </c>
      <c r="FK490">
        <v>0.4031453052261244</v>
      </c>
      <c r="FL490">
        <v>28.38632478724971</v>
      </c>
      <c r="FM490">
        <v>14824.41923076923</v>
      </c>
      <c r="FN490">
        <v>15</v>
      </c>
      <c r="FO490">
        <v>0</v>
      </c>
      <c r="FP490" t="s">
        <v>439</v>
      </c>
      <c r="FQ490">
        <v>1746989605.5</v>
      </c>
      <c r="FR490">
        <v>1746989593.5</v>
      </c>
      <c r="FS490">
        <v>0</v>
      </c>
      <c r="FT490">
        <v>-0.274</v>
      </c>
      <c r="FU490">
        <v>-0.002</v>
      </c>
      <c r="FV490">
        <v>2.549</v>
      </c>
      <c r="FW490">
        <v>0.129</v>
      </c>
      <c r="FX490">
        <v>420</v>
      </c>
      <c r="FY490">
        <v>17</v>
      </c>
      <c r="FZ490">
        <v>0.02</v>
      </c>
      <c r="GA490">
        <v>0.04</v>
      </c>
      <c r="GB490">
        <v>-52.26446341463414</v>
      </c>
      <c r="GC490">
        <v>3.584546341463489</v>
      </c>
      <c r="GD490">
        <v>0.4633788529318507</v>
      </c>
      <c r="GE490">
        <v>0</v>
      </c>
      <c r="GF490">
        <v>771.8557058823529</v>
      </c>
      <c r="GG490">
        <v>0.6380443095536628</v>
      </c>
      <c r="GH490">
        <v>0.2398112651786344</v>
      </c>
      <c r="GI490">
        <v>1</v>
      </c>
      <c r="GJ490">
        <v>2.745401463414634</v>
      </c>
      <c r="GK490">
        <v>-0.1794181881533055</v>
      </c>
      <c r="GL490">
        <v>0.01855786817037854</v>
      </c>
      <c r="GM490">
        <v>0</v>
      </c>
      <c r="GN490">
        <v>1</v>
      </c>
      <c r="GO490">
        <v>3</v>
      </c>
      <c r="GP490" t="s">
        <v>455</v>
      </c>
      <c r="GQ490">
        <v>3.10196</v>
      </c>
      <c r="GR490">
        <v>2.72415</v>
      </c>
      <c r="GS490">
        <v>0.198609</v>
      </c>
      <c r="GT490">
        <v>0.203059</v>
      </c>
      <c r="GU490">
        <v>0.100953</v>
      </c>
      <c r="GV490">
        <v>0.09313970000000001</v>
      </c>
      <c r="GW490">
        <v>20952.1</v>
      </c>
      <c r="GX490">
        <v>18933.6</v>
      </c>
      <c r="GY490">
        <v>26706.6</v>
      </c>
      <c r="GZ490">
        <v>23977.8</v>
      </c>
      <c r="HA490">
        <v>38430.3</v>
      </c>
      <c r="HB490">
        <v>32159.1</v>
      </c>
      <c r="HC490">
        <v>46633.3</v>
      </c>
      <c r="HD490">
        <v>37937.5</v>
      </c>
      <c r="HE490">
        <v>1.87385</v>
      </c>
      <c r="HF490">
        <v>1.87328</v>
      </c>
      <c r="HG490">
        <v>0.146855</v>
      </c>
      <c r="HH490">
        <v>0</v>
      </c>
      <c r="HI490">
        <v>27.6375</v>
      </c>
      <c r="HJ490">
        <v>999.9</v>
      </c>
      <c r="HK490">
        <v>43.3</v>
      </c>
      <c r="HL490">
        <v>31.5</v>
      </c>
      <c r="HM490">
        <v>22.1423</v>
      </c>
      <c r="HN490">
        <v>60.4147</v>
      </c>
      <c r="HO490">
        <v>22.1755</v>
      </c>
      <c r="HP490">
        <v>1</v>
      </c>
      <c r="HQ490">
        <v>0.09175560000000001</v>
      </c>
      <c r="HR490">
        <v>0.249807</v>
      </c>
      <c r="HS490">
        <v>20.2811</v>
      </c>
      <c r="HT490">
        <v>5.2119</v>
      </c>
      <c r="HU490">
        <v>11.98</v>
      </c>
      <c r="HV490">
        <v>4.9627</v>
      </c>
      <c r="HW490">
        <v>3.27443</v>
      </c>
      <c r="HX490">
        <v>9999</v>
      </c>
      <c r="HY490">
        <v>9999</v>
      </c>
      <c r="HZ490">
        <v>9999</v>
      </c>
      <c r="IA490">
        <v>34.6</v>
      </c>
      <c r="IB490">
        <v>1.86393</v>
      </c>
      <c r="IC490">
        <v>1.86008</v>
      </c>
      <c r="ID490">
        <v>1.85838</v>
      </c>
      <c r="IE490">
        <v>1.85974</v>
      </c>
      <c r="IF490">
        <v>1.85989</v>
      </c>
      <c r="IG490">
        <v>1.85837</v>
      </c>
      <c r="IH490">
        <v>1.85745</v>
      </c>
      <c r="II490">
        <v>1.85241</v>
      </c>
      <c r="IJ490">
        <v>0</v>
      </c>
      <c r="IK490">
        <v>0</v>
      </c>
      <c r="IL490">
        <v>0</v>
      </c>
      <c r="IM490">
        <v>0</v>
      </c>
      <c r="IN490" t="s">
        <v>441</v>
      </c>
      <c r="IO490" t="s">
        <v>442</v>
      </c>
      <c r="IP490" t="s">
        <v>443</v>
      </c>
      <c r="IQ490" t="s">
        <v>443</v>
      </c>
      <c r="IR490" t="s">
        <v>443</v>
      </c>
      <c r="IS490" t="s">
        <v>443</v>
      </c>
      <c r="IT490">
        <v>0</v>
      </c>
      <c r="IU490">
        <v>100</v>
      </c>
      <c r="IV490">
        <v>100</v>
      </c>
      <c r="IW490">
        <v>0.07000000000000001</v>
      </c>
      <c r="IX490">
        <v>0.2864</v>
      </c>
      <c r="IY490">
        <v>-0.819046093373875</v>
      </c>
      <c r="IZ490">
        <v>-0.0008311593448893811</v>
      </c>
      <c r="JA490">
        <v>1.768286430498992E-06</v>
      </c>
      <c r="JB490">
        <v>-5.176383660599935E-10</v>
      </c>
      <c r="JC490">
        <v>0.01793090377665582</v>
      </c>
      <c r="JD490">
        <v>0.002652576625932546</v>
      </c>
      <c r="JE490">
        <v>0.0004569377311329863</v>
      </c>
      <c r="JF490">
        <v>1.003524486243527E-07</v>
      </c>
      <c r="JG490">
        <v>2</v>
      </c>
      <c r="JH490">
        <v>1975</v>
      </c>
      <c r="JI490">
        <v>1</v>
      </c>
      <c r="JJ490">
        <v>26</v>
      </c>
      <c r="JK490">
        <v>201609.7</v>
      </c>
      <c r="JL490">
        <v>201609.9</v>
      </c>
      <c r="JM490">
        <v>3.10547</v>
      </c>
      <c r="JN490">
        <v>2.60254</v>
      </c>
      <c r="JO490">
        <v>1.49658</v>
      </c>
      <c r="JP490">
        <v>2.34497</v>
      </c>
      <c r="JQ490">
        <v>1.54907</v>
      </c>
      <c r="JR490">
        <v>2.4707</v>
      </c>
      <c r="JS490">
        <v>35.9178</v>
      </c>
      <c r="JT490">
        <v>24.1838</v>
      </c>
      <c r="JU490">
        <v>18</v>
      </c>
      <c r="JV490">
        <v>482.167</v>
      </c>
      <c r="JW490">
        <v>496.751</v>
      </c>
      <c r="JX490">
        <v>27.1056</v>
      </c>
      <c r="JY490">
        <v>28.4887</v>
      </c>
      <c r="JZ490">
        <v>30.0002</v>
      </c>
      <c r="KA490">
        <v>28.7299</v>
      </c>
      <c r="KB490">
        <v>28.736</v>
      </c>
      <c r="KC490">
        <v>62.3503</v>
      </c>
      <c r="KD490">
        <v>15.9412</v>
      </c>
      <c r="KE490">
        <v>76.1439</v>
      </c>
      <c r="KF490">
        <v>27.0763</v>
      </c>
      <c r="KG490">
        <v>1471.16</v>
      </c>
      <c r="KH490">
        <v>19.0175</v>
      </c>
      <c r="KI490">
        <v>101.962</v>
      </c>
      <c r="KJ490">
        <v>91.4892</v>
      </c>
    </row>
    <row r="491" spans="1:296">
      <c r="A491">
        <v>473</v>
      </c>
      <c r="B491">
        <v>1759086194</v>
      </c>
      <c r="C491">
        <v>13110.90000009537</v>
      </c>
      <c r="D491" t="s">
        <v>1393</v>
      </c>
      <c r="E491" t="s">
        <v>1394</v>
      </c>
      <c r="F491">
        <v>5</v>
      </c>
      <c r="G491" t="s">
        <v>1218</v>
      </c>
      <c r="H491">
        <v>1759086186.5</v>
      </c>
      <c r="I491">
        <f>(J491)/1000</f>
        <v>0</v>
      </c>
      <c r="J491">
        <f>IF(DO491, AM491, AG491)</f>
        <v>0</v>
      </c>
      <c r="K491">
        <f>IF(DO491, AH491, AF491)</f>
        <v>0</v>
      </c>
      <c r="L491">
        <f>DQ491 - IF(AT491&gt;1, K491*DK491*100.0/(AV491), 0)</f>
        <v>0</v>
      </c>
      <c r="M491">
        <f>((S491-I491/2)*L491-K491)/(S491+I491/2)</f>
        <v>0</v>
      </c>
      <c r="N491">
        <f>M491*(DX491+DY491)/1000.0</f>
        <v>0</v>
      </c>
      <c r="O491">
        <f>(DQ491 - IF(AT491&gt;1, K491*DK491*100.0/(AV491), 0))*(DX491+DY491)/1000.0</f>
        <v>0</v>
      </c>
      <c r="P491">
        <f>2.0/((1/R491-1/Q491)+SIGN(R491)*SQRT((1/R491-1/Q491)*(1/R491-1/Q491) + 4*DL491/((DL491+1)*(DL491+1))*(2*1/R491*1/Q491-1/Q491*1/Q491)))</f>
        <v>0</v>
      </c>
      <c r="Q491">
        <f>IF(LEFT(DM491,1)&lt;&gt;"0",IF(LEFT(DM491,1)="1",3.0,DN491),$D$5+$E$5*(EE491*DX491/($K$5*1000))+$F$5*(EE491*DX491/($K$5*1000))*MAX(MIN(DK491,$J$5),$I$5)*MAX(MIN(DK491,$J$5),$I$5)+$G$5*MAX(MIN(DK491,$J$5),$I$5)*(EE491*DX491/($K$5*1000))+$H$5*(EE491*DX491/($K$5*1000))*(EE491*DX491/($K$5*1000)))</f>
        <v>0</v>
      </c>
      <c r="R491">
        <f>I491*(1000-(1000*0.61365*exp(17.502*V491/(240.97+V491))/(DX491+DY491)+DS491)/2)/(1000*0.61365*exp(17.502*V491/(240.97+V491))/(DX491+DY491)-DS491)</f>
        <v>0</v>
      </c>
      <c r="S491">
        <f>1/((DL491+1)/(P491/1.6)+1/(Q491/1.37)) + DL491/((DL491+1)/(P491/1.6) + DL491/(Q491/1.37))</f>
        <v>0</v>
      </c>
      <c r="T491">
        <f>(DG491*DJ491)</f>
        <v>0</v>
      </c>
      <c r="U491">
        <f>(DZ491+(T491+2*0.95*5.67E-8*(((DZ491+$B$9)+273)^4-(DZ491+273)^4)-44100*I491)/(1.84*29.3*Q491+8*0.95*5.67E-8*(DZ491+273)^3))</f>
        <v>0</v>
      </c>
      <c r="V491">
        <f>($C$9*EA491+$D$9*EB491+$E$9*U491)</f>
        <v>0</v>
      </c>
      <c r="W491">
        <f>0.61365*exp(17.502*V491/(240.97+V491))</f>
        <v>0</v>
      </c>
      <c r="X491">
        <f>(Y491/Z491*100)</f>
        <v>0</v>
      </c>
      <c r="Y491">
        <f>DS491*(DX491+DY491)/1000</f>
        <v>0</v>
      </c>
      <c r="Z491">
        <f>0.61365*exp(17.502*DZ491/(240.97+DZ491))</f>
        <v>0</v>
      </c>
      <c r="AA491">
        <f>(W491-DS491*(DX491+DY491)/1000)</f>
        <v>0</v>
      </c>
      <c r="AB491">
        <f>(-I491*44100)</f>
        <v>0</v>
      </c>
      <c r="AC491">
        <f>2*29.3*Q491*0.92*(DZ491-V491)</f>
        <v>0</v>
      </c>
      <c r="AD491">
        <f>2*0.95*5.67E-8*(((DZ491+$B$9)+273)^4-(V491+273)^4)</f>
        <v>0</v>
      </c>
      <c r="AE491">
        <f>T491+AD491+AB491+AC491</f>
        <v>0</v>
      </c>
      <c r="AF491">
        <f>DW491*AT491*(DR491-DQ491*(1000-AT491*DT491)/(1000-AT491*DS491))/(100*DK491)</f>
        <v>0</v>
      </c>
      <c r="AG491">
        <f>1000*DW491*AT491*(DS491-DT491)/(100*DK491*(1000-AT491*DS491))</f>
        <v>0</v>
      </c>
      <c r="AH491">
        <f>(AI491 - AJ491 - DX491*1E3/(8.314*(DZ491+273.15)) * AL491/DW491 * AK491) * DW491/(100*DK491) * (1000 - DT491)/1000</f>
        <v>0</v>
      </c>
      <c r="AI491">
        <v>1486.629066877713</v>
      </c>
      <c r="AJ491">
        <v>1446.060303030303</v>
      </c>
      <c r="AK491">
        <v>3.343707774580963</v>
      </c>
      <c r="AL491">
        <v>65.08277901455868</v>
      </c>
      <c r="AM491">
        <f>(AO491 - AN491 + DX491*1E3/(8.314*(DZ491+273.15)) * AQ491/DW491 * AP491) * DW491/(100*DK491) * 1000/(1000 - AO491)</f>
        <v>0</v>
      </c>
      <c r="AN491">
        <v>19.02771029333334</v>
      </c>
      <c r="AO491">
        <v>21.73969454545454</v>
      </c>
      <c r="AP491">
        <v>-6.315345973106799E-05</v>
      </c>
      <c r="AQ491">
        <v>105.27</v>
      </c>
      <c r="AR491">
        <v>1</v>
      </c>
      <c r="AS491">
        <v>0</v>
      </c>
      <c r="AT491">
        <f>IF(AR491*$H$15&gt;=AV491,1.0,(AV491/(AV491-AR491*$H$15)))</f>
        <v>0</v>
      </c>
      <c r="AU491">
        <f>(AT491-1)*100</f>
        <v>0</v>
      </c>
      <c r="AV491">
        <f>MAX(0,($B$15+$C$15*EE491)/(1+$D$15*EE491)*DX491/(DZ491+273)*$E$15)</f>
        <v>0</v>
      </c>
      <c r="AW491" t="s">
        <v>437</v>
      </c>
      <c r="AX491" t="s">
        <v>437</v>
      </c>
      <c r="AY491">
        <v>0</v>
      </c>
      <c r="AZ491">
        <v>0</v>
      </c>
      <c r="BA491">
        <f>1-AY491/AZ491</f>
        <v>0</v>
      </c>
      <c r="BB491">
        <v>0</v>
      </c>
      <c r="BC491" t="s">
        <v>437</v>
      </c>
      <c r="BD491" t="s">
        <v>437</v>
      </c>
      <c r="BE491">
        <v>0</v>
      </c>
      <c r="BF491">
        <v>0</v>
      </c>
      <c r="BG491">
        <f>1-BE491/BF491</f>
        <v>0</v>
      </c>
      <c r="BH491">
        <v>0.5</v>
      </c>
      <c r="BI491">
        <f>DH491</f>
        <v>0</v>
      </c>
      <c r="BJ491">
        <f>K491</f>
        <v>0</v>
      </c>
      <c r="BK491">
        <f>BG491*BH491*BI491</f>
        <v>0</v>
      </c>
      <c r="BL491">
        <f>(BJ491-BB491)/BI491</f>
        <v>0</v>
      </c>
      <c r="BM491">
        <f>(AZ491-BF491)/BF491</f>
        <v>0</v>
      </c>
      <c r="BN491">
        <f>AY491/(BA491+AY491/BF491)</f>
        <v>0</v>
      </c>
      <c r="BO491" t="s">
        <v>437</v>
      </c>
      <c r="BP491">
        <v>0</v>
      </c>
      <c r="BQ491">
        <f>IF(BP491&lt;&gt;0, BP491, BN491)</f>
        <v>0</v>
      </c>
      <c r="BR491">
        <f>1-BQ491/BF491</f>
        <v>0</v>
      </c>
      <c r="BS491">
        <f>(BF491-BE491)/(BF491-BQ491)</f>
        <v>0</v>
      </c>
      <c r="BT491">
        <f>(AZ491-BF491)/(AZ491-BQ491)</f>
        <v>0</v>
      </c>
      <c r="BU491">
        <f>(BF491-BE491)/(BF491-AY491)</f>
        <v>0</v>
      </c>
      <c r="BV491">
        <f>(AZ491-BF491)/(AZ491-AY491)</f>
        <v>0</v>
      </c>
      <c r="BW491">
        <f>(BS491*BQ491/BE491)</f>
        <v>0</v>
      </c>
      <c r="BX491">
        <f>(1-BW491)</f>
        <v>0</v>
      </c>
      <c r="DG491">
        <f>$B$13*EF491+$C$13*EG491+$F$13*ER491*(1-EU491)</f>
        <v>0</v>
      </c>
      <c r="DH491">
        <f>DG491*DI491</f>
        <v>0</v>
      </c>
      <c r="DI491">
        <f>($B$13*$D$11+$C$13*$D$11+$F$13*((FE491+EW491)/MAX(FE491+EW491+FF491, 0.1)*$I$11+FF491/MAX(FE491+EW491+FF491, 0.1)*$J$11))/($B$13+$C$13+$F$13)</f>
        <v>0</v>
      </c>
      <c r="DJ491">
        <f>($B$13*$K$11+$C$13*$K$11+$F$13*((FE491+EW491)/MAX(FE491+EW491+FF491, 0.1)*$P$11+FF491/MAX(FE491+EW491+FF491, 0.1)*$Q$11))/($B$13+$C$13+$F$13)</f>
        <v>0</v>
      </c>
      <c r="DK491">
        <v>4.16</v>
      </c>
      <c r="DL491">
        <v>0.5</v>
      </c>
      <c r="DM491" t="s">
        <v>438</v>
      </c>
      <c r="DN491">
        <v>2</v>
      </c>
      <c r="DO491" t="b">
        <v>1</v>
      </c>
      <c r="DP491">
        <v>1759086186.5</v>
      </c>
      <c r="DQ491">
        <v>1391.717037037037</v>
      </c>
      <c r="DR491">
        <v>1443.72037037037</v>
      </c>
      <c r="DS491">
        <v>21.74992222222222</v>
      </c>
      <c r="DT491">
        <v>19.02569629629629</v>
      </c>
      <c r="DU491">
        <v>1391.662962962963</v>
      </c>
      <c r="DV491">
        <v>21.46356296296296</v>
      </c>
      <c r="DW491">
        <v>500.0677777777777</v>
      </c>
      <c r="DX491">
        <v>90.76525925925927</v>
      </c>
      <c r="DY491">
        <v>0.06593211111111112</v>
      </c>
      <c r="DZ491">
        <v>28.66768518518518</v>
      </c>
      <c r="EA491">
        <v>30.03598518518518</v>
      </c>
      <c r="EB491">
        <v>999.9000000000001</v>
      </c>
      <c r="EC491">
        <v>0</v>
      </c>
      <c r="ED491">
        <v>0</v>
      </c>
      <c r="EE491">
        <v>9994.627777777778</v>
      </c>
      <c r="EF491">
        <v>0</v>
      </c>
      <c r="EG491">
        <v>11.64561851851852</v>
      </c>
      <c r="EH491">
        <v>-52.00417777777778</v>
      </c>
      <c r="EI491">
        <v>1422.659259259259</v>
      </c>
      <c r="EJ491">
        <v>1471.721851851852</v>
      </c>
      <c r="EK491">
        <v>2.724224074074073</v>
      </c>
      <c r="EL491">
        <v>1443.72037037037</v>
      </c>
      <c r="EM491">
        <v>19.02569629629629</v>
      </c>
      <c r="EN491">
        <v>1.974137777777778</v>
      </c>
      <c r="EO491">
        <v>1.726872962962963</v>
      </c>
      <c r="EP491">
        <v>17.23841481481482</v>
      </c>
      <c r="EQ491">
        <v>15.14010740740741</v>
      </c>
      <c r="ER491">
        <v>1999.965555555556</v>
      </c>
      <c r="ES491">
        <v>0.979997111111111</v>
      </c>
      <c r="ET491">
        <v>0.02000280370370371</v>
      </c>
      <c r="EU491">
        <v>0</v>
      </c>
      <c r="EV491">
        <v>771.9888148148146</v>
      </c>
      <c r="EW491">
        <v>5.00078</v>
      </c>
      <c r="EX491">
        <v>14826.35925925926</v>
      </c>
      <c r="EY491">
        <v>16379.34074074074</v>
      </c>
      <c r="EZ491">
        <v>38.715</v>
      </c>
      <c r="FA491">
        <v>39.47881481481481</v>
      </c>
      <c r="FB491">
        <v>38.78433333333333</v>
      </c>
      <c r="FC491">
        <v>39.21044444444445</v>
      </c>
      <c r="FD491">
        <v>39.92096296296296</v>
      </c>
      <c r="FE491">
        <v>1955.055555555556</v>
      </c>
      <c r="FF491">
        <v>39.90074074074074</v>
      </c>
      <c r="FG491">
        <v>0</v>
      </c>
      <c r="FH491">
        <v>1759086186.2</v>
      </c>
      <c r="FI491">
        <v>0</v>
      </c>
      <c r="FJ491">
        <v>771.9645769230768</v>
      </c>
      <c r="FK491">
        <v>2.094119656651932</v>
      </c>
      <c r="FL491">
        <v>25.45641031279349</v>
      </c>
      <c r="FM491">
        <v>14826.48461538462</v>
      </c>
      <c r="FN491">
        <v>15</v>
      </c>
      <c r="FO491">
        <v>0</v>
      </c>
      <c r="FP491" t="s">
        <v>439</v>
      </c>
      <c r="FQ491">
        <v>1746989605.5</v>
      </c>
      <c r="FR491">
        <v>1746989593.5</v>
      </c>
      <c r="FS491">
        <v>0</v>
      </c>
      <c r="FT491">
        <v>-0.274</v>
      </c>
      <c r="FU491">
        <v>-0.002</v>
      </c>
      <c r="FV491">
        <v>2.549</v>
      </c>
      <c r="FW491">
        <v>0.129</v>
      </c>
      <c r="FX491">
        <v>420</v>
      </c>
      <c r="FY491">
        <v>17</v>
      </c>
      <c r="FZ491">
        <v>0.02</v>
      </c>
      <c r="GA491">
        <v>0.04</v>
      </c>
      <c r="GB491">
        <v>-52.1094125</v>
      </c>
      <c r="GC491">
        <v>0.8281181988743815</v>
      </c>
      <c r="GD491">
        <v>0.3355730078444181</v>
      </c>
      <c r="GE491">
        <v>0</v>
      </c>
      <c r="GF491">
        <v>771.9521764705881</v>
      </c>
      <c r="GG491">
        <v>1.339159665740611</v>
      </c>
      <c r="GH491">
        <v>0.2767598736841485</v>
      </c>
      <c r="GI491">
        <v>0</v>
      </c>
      <c r="GJ491">
        <v>2.73442475</v>
      </c>
      <c r="GK491">
        <v>-0.1734699061913799</v>
      </c>
      <c r="GL491">
        <v>0.01772284880986974</v>
      </c>
      <c r="GM491">
        <v>0</v>
      </c>
      <c r="GN491">
        <v>0</v>
      </c>
      <c r="GO491">
        <v>3</v>
      </c>
      <c r="GP491" t="s">
        <v>458</v>
      </c>
      <c r="GQ491">
        <v>3.1018</v>
      </c>
      <c r="GR491">
        <v>2.72404</v>
      </c>
      <c r="GS491">
        <v>0.2</v>
      </c>
      <c r="GT491">
        <v>0.204437</v>
      </c>
      <c r="GU491">
        <v>0.100914</v>
      </c>
      <c r="GV491">
        <v>0.0931206</v>
      </c>
      <c r="GW491">
        <v>20915.7</v>
      </c>
      <c r="GX491">
        <v>18900.8</v>
      </c>
      <c r="GY491">
        <v>26706.5</v>
      </c>
      <c r="GZ491">
        <v>23977.7</v>
      </c>
      <c r="HA491">
        <v>38432.1</v>
      </c>
      <c r="HB491">
        <v>32159.7</v>
      </c>
      <c r="HC491">
        <v>46633.3</v>
      </c>
      <c r="HD491">
        <v>37937.2</v>
      </c>
      <c r="HE491">
        <v>1.87345</v>
      </c>
      <c r="HF491">
        <v>1.87348</v>
      </c>
      <c r="HG491">
        <v>0.146743</v>
      </c>
      <c r="HH491">
        <v>0</v>
      </c>
      <c r="HI491">
        <v>27.6359</v>
      </c>
      <c r="HJ491">
        <v>999.9</v>
      </c>
      <c r="HK491">
        <v>43.3</v>
      </c>
      <c r="HL491">
        <v>31.5</v>
      </c>
      <c r="HM491">
        <v>22.1447</v>
      </c>
      <c r="HN491">
        <v>60.2147</v>
      </c>
      <c r="HO491">
        <v>21.9391</v>
      </c>
      <c r="HP491">
        <v>1</v>
      </c>
      <c r="HQ491">
        <v>0.0918064</v>
      </c>
      <c r="HR491">
        <v>0.258824</v>
      </c>
      <c r="HS491">
        <v>20.2811</v>
      </c>
      <c r="HT491">
        <v>5.211</v>
      </c>
      <c r="HU491">
        <v>11.98</v>
      </c>
      <c r="HV491">
        <v>4.963</v>
      </c>
      <c r="HW491">
        <v>3.2744</v>
      </c>
      <c r="HX491">
        <v>9999</v>
      </c>
      <c r="HY491">
        <v>9999</v>
      </c>
      <c r="HZ491">
        <v>9999</v>
      </c>
      <c r="IA491">
        <v>34.6</v>
      </c>
      <c r="IB491">
        <v>1.86395</v>
      </c>
      <c r="IC491">
        <v>1.86009</v>
      </c>
      <c r="ID491">
        <v>1.8584</v>
      </c>
      <c r="IE491">
        <v>1.85974</v>
      </c>
      <c r="IF491">
        <v>1.85989</v>
      </c>
      <c r="IG491">
        <v>1.85837</v>
      </c>
      <c r="IH491">
        <v>1.85745</v>
      </c>
      <c r="II491">
        <v>1.85242</v>
      </c>
      <c r="IJ491">
        <v>0</v>
      </c>
      <c r="IK491">
        <v>0</v>
      </c>
      <c r="IL491">
        <v>0</v>
      </c>
      <c r="IM491">
        <v>0</v>
      </c>
      <c r="IN491" t="s">
        <v>441</v>
      </c>
      <c r="IO491" t="s">
        <v>442</v>
      </c>
      <c r="IP491" t="s">
        <v>443</v>
      </c>
      <c r="IQ491" t="s">
        <v>443</v>
      </c>
      <c r="IR491" t="s">
        <v>443</v>
      </c>
      <c r="IS491" t="s">
        <v>443</v>
      </c>
      <c r="IT491">
        <v>0</v>
      </c>
      <c r="IU491">
        <v>100</v>
      </c>
      <c r="IV491">
        <v>100</v>
      </c>
      <c r="IW491">
        <v>0.08</v>
      </c>
      <c r="IX491">
        <v>0.2861</v>
      </c>
      <c r="IY491">
        <v>-0.819046093373875</v>
      </c>
      <c r="IZ491">
        <v>-0.0008311593448893811</v>
      </c>
      <c r="JA491">
        <v>1.768286430498992E-06</v>
      </c>
      <c r="JB491">
        <v>-5.176383660599935E-10</v>
      </c>
      <c r="JC491">
        <v>0.01793090377665582</v>
      </c>
      <c r="JD491">
        <v>0.002652576625932546</v>
      </c>
      <c r="JE491">
        <v>0.0004569377311329863</v>
      </c>
      <c r="JF491">
        <v>1.003524486243527E-07</v>
      </c>
      <c r="JG491">
        <v>2</v>
      </c>
      <c r="JH491">
        <v>1975</v>
      </c>
      <c r="JI491">
        <v>1</v>
      </c>
      <c r="JJ491">
        <v>26</v>
      </c>
      <c r="JK491">
        <v>201609.8</v>
      </c>
      <c r="JL491">
        <v>201610</v>
      </c>
      <c r="JM491">
        <v>3.12988</v>
      </c>
      <c r="JN491">
        <v>2.60376</v>
      </c>
      <c r="JO491">
        <v>1.49658</v>
      </c>
      <c r="JP491">
        <v>2.34497</v>
      </c>
      <c r="JQ491">
        <v>1.54907</v>
      </c>
      <c r="JR491">
        <v>2.39746</v>
      </c>
      <c r="JS491">
        <v>35.9178</v>
      </c>
      <c r="JT491">
        <v>24.1751</v>
      </c>
      <c r="JU491">
        <v>18</v>
      </c>
      <c r="JV491">
        <v>481.935</v>
      </c>
      <c r="JW491">
        <v>496.867</v>
      </c>
      <c r="JX491">
        <v>27.0686</v>
      </c>
      <c r="JY491">
        <v>28.4875</v>
      </c>
      <c r="JZ491">
        <v>30.0002</v>
      </c>
      <c r="KA491">
        <v>28.7299</v>
      </c>
      <c r="KB491">
        <v>28.7341</v>
      </c>
      <c r="KC491">
        <v>62.9453</v>
      </c>
      <c r="KD491">
        <v>15.9412</v>
      </c>
      <c r="KE491">
        <v>76.1439</v>
      </c>
      <c r="KF491">
        <v>27.0451</v>
      </c>
      <c r="KG491">
        <v>1491.19</v>
      </c>
      <c r="KH491">
        <v>19.0175</v>
      </c>
      <c r="KI491">
        <v>101.962</v>
      </c>
      <c r="KJ491">
        <v>91.48860000000001</v>
      </c>
    </row>
    <row r="492" spans="1:296">
      <c r="A492">
        <v>474</v>
      </c>
      <c r="B492">
        <v>1759086199</v>
      </c>
      <c r="C492">
        <v>13115.90000009537</v>
      </c>
      <c r="D492" t="s">
        <v>1395</v>
      </c>
      <c r="E492" t="s">
        <v>1396</v>
      </c>
      <c r="F492">
        <v>5</v>
      </c>
      <c r="G492" t="s">
        <v>1218</v>
      </c>
      <c r="H492">
        <v>1759086191.214286</v>
      </c>
      <c r="I492">
        <f>(J492)/1000</f>
        <v>0</v>
      </c>
      <c r="J492">
        <f>IF(DO492, AM492, AG492)</f>
        <v>0</v>
      </c>
      <c r="K492">
        <f>IF(DO492, AH492, AF492)</f>
        <v>0</v>
      </c>
      <c r="L492">
        <f>DQ492 - IF(AT492&gt;1, K492*DK492*100.0/(AV492), 0)</f>
        <v>0</v>
      </c>
      <c r="M492">
        <f>((S492-I492/2)*L492-K492)/(S492+I492/2)</f>
        <v>0</v>
      </c>
      <c r="N492">
        <f>M492*(DX492+DY492)/1000.0</f>
        <v>0</v>
      </c>
      <c r="O492">
        <f>(DQ492 - IF(AT492&gt;1, K492*DK492*100.0/(AV492), 0))*(DX492+DY492)/1000.0</f>
        <v>0</v>
      </c>
      <c r="P492">
        <f>2.0/((1/R492-1/Q492)+SIGN(R492)*SQRT((1/R492-1/Q492)*(1/R492-1/Q492) + 4*DL492/((DL492+1)*(DL492+1))*(2*1/R492*1/Q492-1/Q492*1/Q492)))</f>
        <v>0</v>
      </c>
      <c r="Q492">
        <f>IF(LEFT(DM492,1)&lt;&gt;"0",IF(LEFT(DM492,1)="1",3.0,DN492),$D$5+$E$5*(EE492*DX492/($K$5*1000))+$F$5*(EE492*DX492/($K$5*1000))*MAX(MIN(DK492,$J$5),$I$5)*MAX(MIN(DK492,$J$5),$I$5)+$G$5*MAX(MIN(DK492,$J$5),$I$5)*(EE492*DX492/($K$5*1000))+$H$5*(EE492*DX492/($K$5*1000))*(EE492*DX492/($K$5*1000)))</f>
        <v>0</v>
      </c>
      <c r="R492">
        <f>I492*(1000-(1000*0.61365*exp(17.502*V492/(240.97+V492))/(DX492+DY492)+DS492)/2)/(1000*0.61365*exp(17.502*V492/(240.97+V492))/(DX492+DY492)-DS492)</f>
        <v>0</v>
      </c>
      <c r="S492">
        <f>1/((DL492+1)/(P492/1.6)+1/(Q492/1.37)) + DL492/((DL492+1)/(P492/1.6) + DL492/(Q492/1.37))</f>
        <v>0</v>
      </c>
      <c r="T492">
        <f>(DG492*DJ492)</f>
        <v>0</v>
      </c>
      <c r="U492">
        <f>(DZ492+(T492+2*0.95*5.67E-8*(((DZ492+$B$9)+273)^4-(DZ492+273)^4)-44100*I492)/(1.84*29.3*Q492+8*0.95*5.67E-8*(DZ492+273)^3))</f>
        <v>0</v>
      </c>
      <c r="V492">
        <f>($C$9*EA492+$D$9*EB492+$E$9*U492)</f>
        <v>0</v>
      </c>
      <c r="W492">
        <f>0.61365*exp(17.502*V492/(240.97+V492))</f>
        <v>0</v>
      </c>
      <c r="X492">
        <f>(Y492/Z492*100)</f>
        <v>0</v>
      </c>
      <c r="Y492">
        <f>DS492*(DX492+DY492)/1000</f>
        <v>0</v>
      </c>
      <c r="Z492">
        <f>0.61365*exp(17.502*DZ492/(240.97+DZ492))</f>
        <v>0</v>
      </c>
      <c r="AA492">
        <f>(W492-DS492*(DX492+DY492)/1000)</f>
        <v>0</v>
      </c>
      <c r="AB492">
        <f>(-I492*44100)</f>
        <v>0</v>
      </c>
      <c r="AC492">
        <f>2*29.3*Q492*0.92*(DZ492-V492)</f>
        <v>0</v>
      </c>
      <c r="AD492">
        <f>2*0.95*5.67E-8*(((DZ492+$B$9)+273)^4-(V492+273)^4)</f>
        <v>0</v>
      </c>
      <c r="AE492">
        <f>T492+AD492+AB492+AC492</f>
        <v>0</v>
      </c>
      <c r="AF492">
        <f>DW492*AT492*(DR492-DQ492*(1000-AT492*DT492)/(1000-AT492*DS492))/(100*DK492)</f>
        <v>0</v>
      </c>
      <c r="AG492">
        <f>1000*DW492*AT492*(DS492-DT492)/(100*DK492*(1000-AT492*DS492))</f>
        <v>0</v>
      </c>
      <c r="AH492">
        <f>(AI492 - AJ492 - DX492*1E3/(8.314*(DZ492+273.15)) * AL492/DW492 * AK492) * DW492/(100*DK492) * (1000 - DT492)/1000</f>
        <v>0</v>
      </c>
      <c r="AI492">
        <v>1503.764146252851</v>
      </c>
      <c r="AJ492">
        <v>1463.004181818182</v>
      </c>
      <c r="AK492">
        <v>3.388691933499252</v>
      </c>
      <c r="AL492">
        <v>65.08277901455868</v>
      </c>
      <c r="AM492">
        <f>(AO492 - AN492 + DX492*1E3/(8.314*(DZ492+273.15)) * AQ492/DW492 * AP492) * DW492/(100*DK492) * 1000/(1000 - AO492)</f>
        <v>0</v>
      </c>
      <c r="AN492">
        <v>19.02343223999999</v>
      </c>
      <c r="AO492">
        <v>21.72689212121212</v>
      </c>
      <c r="AP492">
        <v>-5.009339222546249E-05</v>
      </c>
      <c r="AQ492">
        <v>105.27</v>
      </c>
      <c r="AR492">
        <v>1</v>
      </c>
      <c r="AS492">
        <v>0</v>
      </c>
      <c r="AT492">
        <f>IF(AR492*$H$15&gt;=AV492,1.0,(AV492/(AV492-AR492*$H$15)))</f>
        <v>0</v>
      </c>
      <c r="AU492">
        <f>(AT492-1)*100</f>
        <v>0</v>
      </c>
      <c r="AV492">
        <f>MAX(0,($B$15+$C$15*EE492)/(1+$D$15*EE492)*DX492/(DZ492+273)*$E$15)</f>
        <v>0</v>
      </c>
      <c r="AW492" t="s">
        <v>437</v>
      </c>
      <c r="AX492" t="s">
        <v>437</v>
      </c>
      <c r="AY492">
        <v>0</v>
      </c>
      <c r="AZ492">
        <v>0</v>
      </c>
      <c r="BA492">
        <f>1-AY492/AZ492</f>
        <v>0</v>
      </c>
      <c r="BB492">
        <v>0</v>
      </c>
      <c r="BC492" t="s">
        <v>437</v>
      </c>
      <c r="BD492" t="s">
        <v>437</v>
      </c>
      <c r="BE492">
        <v>0</v>
      </c>
      <c r="BF492">
        <v>0</v>
      </c>
      <c r="BG492">
        <f>1-BE492/BF492</f>
        <v>0</v>
      </c>
      <c r="BH492">
        <v>0.5</v>
      </c>
      <c r="BI492">
        <f>DH492</f>
        <v>0</v>
      </c>
      <c r="BJ492">
        <f>K492</f>
        <v>0</v>
      </c>
      <c r="BK492">
        <f>BG492*BH492*BI492</f>
        <v>0</v>
      </c>
      <c r="BL492">
        <f>(BJ492-BB492)/BI492</f>
        <v>0</v>
      </c>
      <c r="BM492">
        <f>(AZ492-BF492)/BF492</f>
        <v>0</v>
      </c>
      <c r="BN492">
        <f>AY492/(BA492+AY492/BF492)</f>
        <v>0</v>
      </c>
      <c r="BO492" t="s">
        <v>437</v>
      </c>
      <c r="BP492">
        <v>0</v>
      </c>
      <c r="BQ492">
        <f>IF(BP492&lt;&gt;0, BP492, BN492)</f>
        <v>0</v>
      </c>
      <c r="BR492">
        <f>1-BQ492/BF492</f>
        <v>0</v>
      </c>
      <c r="BS492">
        <f>(BF492-BE492)/(BF492-BQ492)</f>
        <v>0</v>
      </c>
      <c r="BT492">
        <f>(AZ492-BF492)/(AZ492-BQ492)</f>
        <v>0</v>
      </c>
      <c r="BU492">
        <f>(BF492-BE492)/(BF492-AY492)</f>
        <v>0</v>
      </c>
      <c r="BV492">
        <f>(AZ492-BF492)/(AZ492-AY492)</f>
        <v>0</v>
      </c>
      <c r="BW492">
        <f>(BS492*BQ492/BE492)</f>
        <v>0</v>
      </c>
      <c r="BX492">
        <f>(1-BW492)</f>
        <v>0</v>
      </c>
      <c r="DG492">
        <f>$B$13*EF492+$C$13*EG492+$F$13*ER492*(1-EU492)</f>
        <v>0</v>
      </c>
      <c r="DH492">
        <f>DG492*DI492</f>
        <v>0</v>
      </c>
      <c r="DI492">
        <f>($B$13*$D$11+$C$13*$D$11+$F$13*((FE492+EW492)/MAX(FE492+EW492+FF492, 0.1)*$I$11+FF492/MAX(FE492+EW492+FF492, 0.1)*$J$11))/($B$13+$C$13+$F$13)</f>
        <v>0</v>
      </c>
      <c r="DJ492">
        <f>($B$13*$K$11+$C$13*$K$11+$F$13*((FE492+EW492)/MAX(FE492+EW492+FF492, 0.1)*$P$11+FF492/MAX(FE492+EW492+FF492, 0.1)*$Q$11))/($B$13+$C$13+$F$13)</f>
        <v>0</v>
      </c>
      <c r="DK492">
        <v>4.16</v>
      </c>
      <c r="DL492">
        <v>0.5</v>
      </c>
      <c r="DM492" t="s">
        <v>438</v>
      </c>
      <c r="DN492">
        <v>2</v>
      </c>
      <c r="DO492" t="b">
        <v>1</v>
      </c>
      <c r="DP492">
        <v>1759086191.214286</v>
      </c>
      <c r="DQ492">
        <v>1407.1825</v>
      </c>
      <c r="DR492">
        <v>1459.361071428571</v>
      </c>
      <c r="DS492">
        <v>21.74333571428571</v>
      </c>
      <c r="DT492">
        <v>19.02846785714286</v>
      </c>
      <c r="DU492">
        <v>1407.111785714286</v>
      </c>
      <c r="DV492">
        <v>21.457125</v>
      </c>
      <c r="DW492">
        <v>500.0260714285714</v>
      </c>
      <c r="DX492">
        <v>90.76545</v>
      </c>
      <c r="DY492">
        <v>0.06596613928571428</v>
      </c>
      <c r="DZ492">
        <v>28.66017857142857</v>
      </c>
      <c r="EA492">
        <v>30.03655357142857</v>
      </c>
      <c r="EB492">
        <v>999.9000000000002</v>
      </c>
      <c r="EC492">
        <v>0</v>
      </c>
      <c r="ED492">
        <v>0</v>
      </c>
      <c r="EE492">
        <v>9988.176785714286</v>
      </c>
      <c r="EF492">
        <v>0</v>
      </c>
      <c r="EG492">
        <v>11.65292142857143</v>
      </c>
      <c r="EH492">
        <v>-52.17962142857142</v>
      </c>
      <c r="EI492">
        <v>1438.458928571429</v>
      </c>
      <c r="EJ492">
        <v>1487.67</v>
      </c>
      <c r="EK492">
        <v>2.714868571428571</v>
      </c>
      <c r="EL492">
        <v>1459.361071428571</v>
      </c>
      <c r="EM492">
        <v>19.02846785714286</v>
      </c>
      <c r="EN492">
        <v>1.973543928571428</v>
      </c>
      <c r="EO492">
        <v>1.7271275</v>
      </c>
      <c r="EP492">
        <v>17.23366428571429</v>
      </c>
      <c r="EQ492">
        <v>15.14241071428571</v>
      </c>
      <c r="ER492">
        <v>1999.986428571429</v>
      </c>
      <c r="ES492">
        <v>0.9799973571428569</v>
      </c>
      <c r="ET492">
        <v>0.02000255714285714</v>
      </c>
      <c r="EU492">
        <v>0</v>
      </c>
      <c r="EV492">
        <v>772.1749285714285</v>
      </c>
      <c r="EW492">
        <v>5.00078</v>
      </c>
      <c r="EX492">
        <v>14828.16785714285</v>
      </c>
      <c r="EY492">
        <v>16379.52142857143</v>
      </c>
      <c r="EZ492">
        <v>38.71178571428571</v>
      </c>
      <c r="FA492">
        <v>39.47957142857143</v>
      </c>
      <c r="FB492">
        <v>38.77653571428571</v>
      </c>
      <c r="FC492">
        <v>39.20739285714286</v>
      </c>
      <c r="FD492">
        <v>39.91264285714285</v>
      </c>
      <c r="FE492">
        <v>1955.076428571429</v>
      </c>
      <c r="FF492">
        <v>39.90035714285715</v>
      </c>
      <c r="FG492">
        <v>0</v>
      </c>
      <c r="FH492">
        <v>1759086191.6</v>
      </c>
      <c r="FI492">
        <v>0</v>
      </c>
      <c r="FJ492">
        <v>772.1536</v>
      </c>
      <c r="FK492">
        <v>2.232000005281215</v>
      </c>
      <c r="FL492">
        <v>22.85384621085259</v>
      </c>
      <c r="FM492">
        <v>14828.612</v>
      </c>
      <c r="FN492">
        <v>15</v>
      </c>
      <c r="FO492">
        <v>0</v>
      </c>
      <c r="FP492" t="s">
        <v>439</v>
      </c>
      <c r="FQ492">
        <v>1746989605.5</v>
      </c>
      <c r="FR492">
        <v>1746989593.5</v>
      </c>
      <c r="FS492">
        <v>0</v>
      </c>
      <c r="FT492">
        <v>-0.274</v>
      </c>
      <c r="FU492">
        <v>-0.002</v>
      </c>
      <c r="FV492">
        <v>2.549</v>
      </c>
      <c r="FW492">
        <v>0.129</v>
      </c>
      <c r="FX492">
        <v>420</v>
      </c>
      <c r="FY492">
        <v>17</v>
      </c>
      <c r="FZ492">
        <v>0.02</v>
      </c>
      <c r="GA492">
        <v>0.04</v>
      </c>
      <c r="GB492">
        <v>-52.1311463414634</v>
      </c>
      <c r="GC492">
        <v>-1.739778397212423</v>
      </c>
      <c r="GD492">
        <v>0.3394134992339352</v>
      </c>
      <c r="GE492">
        <v>0</v>
      </c>
      <c r="GF492">
        <v>772.048705882353</v>
      </c>
      <c r="GG492">
        <v>2.143804430182648</v>
      </c>
      <c r="GH492">
        <v>0.3125621377668785</v>
      </c>
      <c r="GI492">
        <v>0</v>
      </c>
      <c r="GJ492">
        <v>2.721651219512195</v>
      </c>
      <c r="GK492">
        <v>-0.1220025783972181</v>
      </c>
      <c r="GL492">
        <v>0.01338911647481661</v>
      </c>
      <c r="GM492">
        <v>0</v>
      </c>
      <c r="GN492">
        <v>0</v>
      </c>
      <c r="GO492">
        <v>3</v>
      </c>
      <c r="GP492" t="s">
        <v>458</v>
      </c>
      <c r="GQ492">
        <v>3.1016</v>
      </c>
      <c r="GR492">
        <v>2.72423</v>
      </c>
      <c r="GS492">
        <v>0.201394</v>
      </c>
      <c r="GT492">
        <v>0.205814</v>
      </c>
      <c r="GU492">
        <v>0.10087</v>
      </c>
      <c r="GV492">
        <v>0.0931109</v>
      </c>
      <c r="GW492">
        <v>20879.2</v>
      </c>
      <c r="GX492">
        <v>18868</v>
      </c>
      <c r="GY492">
        <v>26706.5</v>
      </c>
      <c r="GZ492">
        <v>23977.5</v>
      </c>
      <c r="HA492">
        <v>38434.3</v>
      </c>
      <c r="HB492">
        <v>32160.1</v>
      </c>
      <c r="HC492">
        <v>46633.5</v>
      </c>
      <c r="HD492">
        <v>37937.1</v>
      </c>
      <c r="HE492">
        <v>1.87353</v>
      </c>
      <c r="HF492">
        <v>1.87355</v>
      </c>
      <c r="HG492">
        <v>0.148036</v>
      </c>
      <c r="HH492">
        <v>0</v>
      </c>
      <c r="HI492">
        <v>27.6347</v>
      </c>
      <c r="HJ492">
        <v>999.9</v>
      </c>
      <c r="HK492">
        <v>43.3</v>
      </c>
      <c r="HL492">
        <v>31.5</v>
      </c>
      <c r="HM492">
        <v>22.1444</v>
      </c>
      <c r="HN492">
        <v>61.1247</v>
      </c>
      <c r="HO492">
        <v>21.9511</v>
      </c>
      <c r="HP492">
        <v>1</v>
      </c>
      <c r="HQ492">
        <v>0.0917912</v>
      </c>
      <c r="HR492">
        <v>0.277062</v>
      </c>
      <c r="HS492">
        <v>20.281</v>
      </c>
      <c r="HT492">
        <v>5.21205</v>
      </c>
      <c r="HU492">
        <v>11.98</v>
      </c>
      <c r="HV492">
        <v>4.96295</v>
      </c>
      <c r="HW492">
        <v>3.27438</v>
      </c>
      <c r="HX492">
        <v>9999</v>
      </c>
      <c r="HY492">
        <v>9999</v>
      </c>
      <c r="HZ492">
        <v>9999</v>
      </c>
      <c r="IA492">
        <v>34.6</v>
      </c>
      <c r="IB492">
        <v>1.86395</v>
      </c>
      <c r="IC492">
        <v>1.86008</v>
      </c>
      <c r="ID492">
        <v>1.85838</v>
      </c>
      <c r="IE492">
        <v>1.85974</v>
      </c>
      <c r="IF492">
        <v>1.85989</v>
      </c>
      <c r="IG492">
        <v>1.85836</v>
      </c>
      <c r="IH492">
        <v>1.85745</v>
      </c>
      <c r="II492">
        <v>1.85241</v>
      </c>
      <c r="IJ492">
        <v>0</v>
      </c>
      <c r="IK492">
        <v>0</v>
      </c>
      <c r="IL492">
        <v>0</v>
      </c>
      <c r="IM492">
        <v>0</v>
      </c>
      <c r="IN492" t="s">
        <v>441</v>
      </c>
      <c r="IO492" t="s">
        <v>442</v>
      </c>
      <c r="IP492" t="s">
        <v>443</v>
      </c>
      <c r="IQ492" t="s">
        <v>443</v>
      </c>
      <c r="IR492" t="s">
        <v>443</v>
      </c>
      <c r="IS492" t="s">
        <v>443</v>
      </c>
      <c r="IT492">
        <v>0</v>
      </c>
      <c r="IU492">
        <v>100</v>
      </c>
      <c r="IV492">
        <v>100</v>
      </c>
      <c r="IW492">
        <v>0.09</v>
      </c>
      <c r="IX492">
        <v>0.2859</v>
      </c>
      <c r="IY492">
        <v>-0.819046093373875</v>
      </c>
      <c r="IZ492">
        <v>-0.0008311593448893811</v>
      </c>
      <c r="JA492">
        <v>1.768286430498992E-06</v>
      </c>
      <c r="JB492">
        <v>-5.176383660599935E-10</v>
      </c>
      <c r="JC492">
        <v>0.01793090377665582</v>
      </c>
      <c r="JD492">
        <v>0.002652576625932546</v>
      </c>
      <c r="JE492">
        <v>0.0004569377311329863</v>
      </c>
      <c r="JF492">
        <v>1.003524486243527E-07</v>
      </c>
      <c r="JG492">
        <v>2</v>
      </c>
      <c r="JH492">
        <v>1975</v>
      </c>
      <c r="JI492">
        <v>1</v>
      </c>
      <c r="JJ492">
        <v>26</v>
      </c>
      <c r="JK492">
        <v>201609.9</v>
      </c>
      <c r="JL492">
        <v>201610.1</v>
      </c>
      <c r="JM492">
        <v>3.16162</v>
      </c>
      <c r="JN492">
        <v>2.61597</v>
      </c>
      <c r="JO492">
        <v>1.49658</v>
      </c>
      <c r="JP492">
        <v>2.34497</v>
      </c>
      <c r="JQ492">
        <v>1.54907</v>
      </c>
      <c r="JR492">
        <v>2.39136</v>
      </c>
      <c r="JS492">
        <v>35.9178</v>
      </c>
      <c r="JT492">
        <v>24.1663</v>
      </c>
      <c r="JU492">
        <v>18</v>
      </c>
      <c r="JV492">
        <v>481.964</v>
      </c>
      <c r="JW492">
        <v>496.908</v>
      </c>
      <c r="JX492">
        <v>27.0374</v>
      </c>
      <c r="JY492">
        <v>28.4875</v>
      </c>
      <c r="JZ492">
        <v>30.0002</v>
      </c>
      <c r="KA492">
        <v>28.728</v>
      </c>
      <c r="KB492">
        <v>28.7329</v>
      </c>
      <c r="KC492">
        <v>63.4857</v>
      </c>
      <c r="KD492">
        <v>15.9412</v>
      </c>
      <c r="KE492">
        <v>76.5183</v>
      </c>
      <c r="KF492">
        <v>27.0059</v>
      </c>
      <c r="KG492">
        <v>1504.55</v>
      </c>
      <c r="KH492">
        <v>19.0175</v>
      </c>
      <c r="KI492">
        <v>101.962</v>
      </c>
      <c r="KJ492">
        <v>91.48820000000001</v>
      </c>
    </row>
    <row r="493" spans="1:296">
      <c r="A493">
        <v>475</v>
      </c>
      <c r="B493">
        <v>1759086204</v>
      </c>
      <c r="C493">
        <v>13120.90000009537</v>
      </c>
      <c r="D493" t="s">
        <v>1397</v>
      </c>
      <c r="E493" t="s">
        <v>1398</v>
      </c>
      <c r="F493">
        <v>5</v>
      </c>
      <c r="G493" t="s">
        <v>1218</v>
      </c>
      <c r="H493">
        <v>1759086196.5</v>
      </c>
      <c r="I493">
        <f>(J493)/1000</f>
        <v>0</v>
      </c>
      <c r="J493">
        <f>IF(DO493, AM493, AG493)</f>
        <v>0</v>
      </c>
      <c r="K493">
        <f>IF(DO493, AH493, AF493)</f>
        <v>0</v>
      </c>
      <c r="L493">
        <f>DQ493 - IF(AT493&gt;1, K493*DK493*100.0/(AV493), 0)</f>
        <v>0</v>
      </c>
      <c r="M493">
        <f>((S493-I493/2)*L493-K493)/(S493+I493/2)</f>
        <v>0</v>
      </c>
      <c r="N493">
        <f>M493*(DX493+DY493)/1000.0</f>
        <v>0</v>
      </c>
      <c r="O493">
        <f>(DQ493 - IF(AT493&gt;1, K493*DK493*100.0/(AV493), 0))*(DX493+DY493)/1000.0</f>
        <v>0</v>
      </c>
      <c r="P493">
        <f>2.0/((1/R493-1/Q493)+SIGN(R493)*SQRT((1/R493-1/Q493)*(1/R493-1/Q493) + 4*DL493/((DL493+1)*(DL493+1))*(2*1/R493*1/Q493-1/Q493*1/Q493)))</f>
        <v>0</v>
      </c>
      <c r="Q493">
        <f>IF(LEFT(DM493,1)&lt;&gt;"0",IF(LEFT(DM493,1)="1",3.0,DN493),$D$5+$E$5*(EE493*DX493/($K$5*1000))+$F$5*(EE493*DX493/($K$5*1000))*MAX(MIN(DK493,$J$5),$I$5)*MAX(MIN(DK493,$J$5),$I$5)+$G$5*MAX(MIN(DK493,$J$5),$I$5)*(EE493*DX493/($K$5*1000))+$H$5*(EE493*DX493/($K$5*1000))*(EE493*DX493/($K$5*1000)))</f>
        <v>0</v>
      </c>
      <c r="R493">
        <f>I493*(1000-(1000*0.61365*exp(17.502*V493/(240.97+V493))/(DX493+DY493)+DS493)/2)/(1000*0.61365*exp(17.502*V493/(240.97+V493))/(DX493+DY493)-DS493)</f>
        <v>0</v>
      </c>
      <c r="S493">
        <f>1/((DL493+1)/(P493/1.6)+1/(Q493/1.37)) + DL493/((DL493+1)/(P493/1.6) + DL493/(Q493/1.37))</f>
        <v>0</v>
      </c>
      <c r="T493">
        <f>(DG493*DJ493)</f>
        <v>0</v>
      </c>
      <c r="U493">
        <f>(DZ493+(T493+2*0.95*5.67E-8*(((DZ493+$B$9)+273)^4-(DZ493+273)^4)-44100*I493)/(1.84*29.3*Q493+8*0.95*5.67E-8*(DZ493+273)^3))</f>
        <v>0</v>
      </c>
      <c r="V493">
        <f>($C$9*EA493+$D$9*EB493+$E$9*U493)</f>
        <v>0</v>
      </c>
      <c r="W493">
        <f>0.61365*exp(17.502*V493/(240.97+V493))</f>
        <v>0</v>
      </c>
      <c r="X493">
        <f>(Y493/Z493*100)</f>
        <v>0</v>
      </c>
      <c r="Y493">
        <f>DS493*(DX493+DY493)/1000</f>
        <v>0</v>
      </c>
      <c r="Z493">
        <f>0.61365*exp(17.502*DZ493/(240.97+DZ493))</f>
        <v>0</v>
      </c>
      <c r="AA493">
        <f>(W493-DS493*(DX493+DY493)/1000)</f>
        <v>0</v>
      </c>
      <c r="AB493">
        <f>(-I493*44100)</f>
        <v>0</v>
      </c>
      <c r="AC493">
        <f>2*29.3*Q493*0.92*(DZ493-V493)</f>
        <v>0</v>
      </c>
      <c r="AD493">
        <f>2*0.95*5.67E-8*(((DZ493+$B$9)+273)^4-(V493+273)^4)</f>
        <v>0</v>
      </c>
      <c r="AE493">
        <f>T493+AD493+AB493+AC493</f>
        <v>0</v>
      </c>
      <c r="AF493">
        <f>DW493*AT493*(DR493-DQ493*(1000-AT493*DT493)/(1000-AT493*DS493))/(100*DK493)</f>
        <v>0</v>
      </c>
      <c r="AG493">
        <f>1000*DW493*AT493*(DS493-DT493)/(100*DK493*(1000-AT493*DS493))</f>
        <v>0</v>
      </c>
      <c r="AH493">
        <f>(AI493 - AJ493 - DX493*1E3/(8.314*(DZ493+273.15)) * AL493/DW493 * AK493) * DW493/(100*DK493) * (1000 - DT493)/1000</f>
        <v>0</v>
      </c>
      <c r="AI493">
        <v>1520.768483988141</v>
      </c>
      <c r="AJ493">
        <v>1480.065333333332</v>
      </c>
      <c r="AK493">
        <v>3.416441089669226</v>
      </c>
      <c r="AL493">
        <v>65.08277901455868</v>
      </c>
      <c r="AM493">
        <f>(AO493 - AN493 + DX493*1E3/(8.314*(DZ493+273.15)) * AQ493/DW493 * AP493) * DW493/(100*DK493) * 1000/(1000 - AO493)</f>
        <v>0</v>
      </c>
      <c r="AN493">
        <v>19.04407258666667</v>
      </c>
      <c r="AO493">
        <v>21.71426363636364</v>
      </c>
      <c r="AP493">
        <v>-3.424405546145266E-05</v>
      </c>
      <c r="AQ493">
        <v>105.27</v>
      </c>
      <c r="AR493">
        <v>1</v>
      </c>
      <c r="AS493">
        <v>0</v>
      </c>
      <c r="AT493">
        <f>IF(AR493*$H$15&gt;=AV493,1.0,(AV493/(AV493-AR493*$H$15)))</f>
        <v>0</v>
      </c>
      <c r="AU493">
        <f>(AT493-1)*100</f>
        <v>0</v>
      </c>
      <c r="AV493">
        <f>MAX(0,($B$15+$C$15*EE493)/(1+$D$15*EE493)*DX493/(DZ493+273)*$E$15)</f>
        <v>0</v>
      </c>
      <c r="AW493" t="s">
        <v>437</v>
      </c>
      <c r="AX493" t="s">
        <v>437</v>
      </c>
      <c r="AY493">
        <v>0</v>
      </c>
      <c r="AZ493">
        <v>0</v>
      </c>
      <c r="BA493">
        <f>1-AY493/AZ493</f>
        <v>0</v>
      </c>
      <c r="BB493">
        <v>0</v>
      </c>
      <c r="BC493" t="s">
        <v>437</v>
      </c>
      <c r="BD493" t="s">
        <v>437</v>
      </c>
      <c r="BE493">
        <v>0</v>
      </c>
      <c r="BF493">
        <v>0</v>
      </c>
      <c r="BG493">
        <f>1-BE493/BF493</f>
        <v>0</v>
      </c>
      <c r="BH493">
        <v>0.5</v>
      </c>
      <c r="BI493">
        <f>DH493</f>
        <v>0</v>
      </c>
      <c r="BJ493">
        <f>K493</f>
        <v>0</v>
      </c>
      <c r="BK493">
        <f>BG493*BH493*BI493</f>
        <v>0</v>
      </c>
      <c r="BL493">
        <f>(BJ493-BB493)/BI493</f>
        <v>0</v>
      </c>
      <c r="BM493">
        <f>(AZ493-BF493)/BF493</f>
        <v>0</v>
      </c>
      <c r="BN493">
        <f>AY493/(BA493+AY493/BF493)</f>
        <v>0</v>
      </c>
      <c r="BO493" t="s">
        <v>437</v>
      </c>
      <c r="BP493">
        <v>0</v>
      </c>
      <c r="BQ493">
        <f>IF(BP493&lt;&gt;0, BP493, BN493)</f>
        <v>0</v>
      </c>
      <c r="BR493">
        <f>1-BQ493/BF493</f>
        <v>0</v>
      </c>
      <c r="BS493">
        <f>(BF493-BE493)/(BF493-BQ493)</f>
        <v>0</v>
      </c>
      <c r="BT493">
        <f>(AZ493-BF493)/(AZ493-BQ493)</f>
        <v>0</v>
      </c>
      <c r="BU493">
        <f>(BF493-BE493)/(BF493-AY493)</f>
        <v>0</v>
      </c>
      <c r="BV493">
        <f>(AZ493-BF493)/(AZ493-AY493)</f>
        <v>0</v>
      </c>
      <c r="BW493">
        <f>(BS493*BQ493/BE493)</f>
        <v>0</v>
      </c>
      <c r="BX493">
        <f>(1-BW493)</f>
        <v>0</v>
      </c>
      <c r="DG493">
        <f>$B$13*EF493+$C$13*EG493+$F$13*ER493*(1-EU493)</f>
        <v>0</v>
      </c>
      <c r="DH493">
        <f>DG493*DI493</f>
        <v>0</v>
      </c>
      <c r="DI493">
        <f>($B$13*$D$11+$C$13*$D$11+$F$13*((FE493+EW493)/MAX(FE493+EW493+FF493, 0.1)*$I$11+FF493/MAX(FE493+EW493+FF493, 0.1)*$J$11))/($B$13+$C$13+$F$13)</f>
        <v>0</v>
      </c>
      <c r="DJ493">
        <f>($B$13*$K$11+$C$13*$K$11+$F$13*((FE493+EW493)/MAX(FE493+EW493+FF493, 0.1)*$P$11+FF493/MAX(FE493+EW493+FF493, 0.1)*$Q$11))/($B$13+$C$13+$F$13)</f>
        <v>0</v>
      </c>
      <c r="DK493">
        <v>4.16</v>
      </c>
      <c r="DL493">
        <v>0.5</v>
      </c>
      <c r="DM493" t="s">
        <v>438</v>
      </c>
      <c r="DN493">
        <v>2</v>
      </c>
      <c r="DO493" t="b">
        <v>1</v>
      </c>
      <c r="DP493">
        <v>1759086196.5</v>
      </c>
      <c r="DQ493">
        <v>1424.61962962963</v>
      </c>
      <c r="DR493">
        <v>1477.027777777778</v>
      </c>
      <c r="DS493">
        <v>21.73176666666667</v>
      </c>
      <c r="DT493">
        <v>19.03047407407407</v>
      </c>
      <c r="DU493">
        <v>1424.531111111111</v>
      </c>
      <c r="DV493">
        <v>21.44581111111111</v>
      </c>
      <c r="DW493">
        <v>500.0565185185185</v>
      </c>
      <c r="DX493">
        <v>90.76528148148148</v>
      </c>
      <c r="DY493">
        <v>0.0659334074074074</v>
      </c>
      <c r="DZ493">
        <v>28.65042222222223</v>
      </c>
      <c r="EA493">
        <v>30.03743333333334</v>
      </c>
      <c r="EB493">
        <v>999.9000000000001</v>
      </c>
      <c r="EC493">
        <v>0</v>
      </c>
      <c r="ED493">
        <v>0</v>
      </c>
      <c r="EE493">
        <v>10000.80185185185</v>
      </c>
      <c r="EF493">
        <v>0</v>
      </c>
      <c r="EG493">
        <v>11.6571</v>
      </c>
      <c r="EH493">
        <v>-52.40837037037036</v>
      </c>
      <c r="EI493">
        <v>1456.266666666666</v>
      </c>
      <c r="EJ493">
        <v>1505.681481481482</v>
      </c>
      <c r="EK493">
        <v>2.701308148148148</v>
      </c>
      <c r="EL493">
        <v>1477.027777777778</v>
      </c>
      <c r="EM493">
        <v>19.03047407407407</v>
      </c>
      <c r="EN493">
        <v>1.972490740740741</v>
      </c>
      <c r="EO493">
        <v>1.727305555555556</v>
      </c>
      <c r="EP493">
        <v>17.22523333333333</v>
      </c>
      <c r="EQ493">
        <v>15.14402222222222</v>
      </c>
      <c r="ER493">
        <v>1999.981851851852</v>
      </c>
      <c r="ES493">
        <v>0.9799973333333332</v>
      </c>
      <c r="ET493">
        <v>0.02000258148148148</v>
      </c>
      <c r="EU493">
        <v>0</v>
      </c>
      <c r="EV493">
        <v>772.3047407407407</v>
      </c>
      <c r="EW493">
        <v>5.00078</v>
      </c>
      <c r="EX493">
        <v>14830.23703703704</v>
      </c>
      <c r="EY493">
        <v>16379.48888888889</v>
      </c>
      <c r="EZ493">
        <v>38.70574074074074</v>
      </c>
      <c r="FA493">
        <v>39.47192592592592</v>
      </c>
      <c r="FB493">
        <v>38.77292592592593</v>
      </c>
      <c r="FC493">
        <v>39.20344444444444</v>
      </c>
      <c r="FD493">
        <v>39.88866666666667</v>
      </c>
      <c r="FE493">
        <v>1955.071851851852</v>
      </c>
      <c r="FF493">
        <v>39.9</v>
      </c>
      <c r="FG493">
        <v>0</v>
      </c>
      <c r="FH493">
        <v>1759086196.4</v>
      </c>
      <c r="FI493">
        <v>0</v>
      </c>
      <c r="FJ493">
        <v>772.2678</v>
      </c>
      <c r="FK493">
        <v>0.7899999898849009</v>
      </c>
      <c r="FL493">
        <v>27.29999998138518</v>
      </c>
      <c r="FM493">
        <v>14830.476</v>
      </c>
      <c r="FN493">
        <v>15</v>
      </c>
      <c r="FO493">
        <v>0</v>
      </c>
      <c r="FP493" t="s">
        <v>439</v>
      </c>
      <c r="FQ493">
        <v>1746989605.5</v>
      </c>
      <c r="FR493">
        <v>1746989593.5</v>
      </c>
      <c r="FS493">
        <v>0</v>
      </c>
      <c r="FT493">
        <v>-0.274</v>
      </c>
      <c r="FU493">
        <v>-0.002</v>
      </c>
      <c r="FV493">
        <v>2.549</v>
      </c>
      <c r="FW493">
        <v>0.129</v>
      </c>
      <c r="FX493">
        <v>420</v>
      </c>
      <c r="FY493">
        <v>17</v>
      </c>
      <c r="FZ493">
        <v>0.02</v>
      </c>
      <c r="GA493">
        <v>0.04</v>
      </c>
      <c r="GB493">
        <v>-52.2005268292683</v>
      </c>
      <c r="GC493">
        <v>-3.181664111498287</v>
      </c>
      <c r="GD493">
        <v>0.3434437895744561</v>
      </c>
      <c r="GE493">
        <v>0</v>
      </c>
      <c r="GF493">
        <v>772.1618235294117</v>
      </c>
      <c r="GG493">
        <v>1.874713522184673</v>
      </c>
      <c r="GH493">
        <v>0.2915116252941959</v>
      </c>
      <c r="GI493">
        <v>0</v>
      </c>
      <c r="GJ493">
        <v>2.709900731707317</v>
      </c>
      <c r="GK493">
        <v>-0.1250245296167177</v>
      </c>
      <c r="GL493">
        <v>0.01399946016210832</v>
      </c>
      <c r="GM493">
        <v>0</v>
      </c>
      <c r="GN493">
        <v>0</v>
      </c>
      <c r="GO493">
        <v>3</v>
      </c>
      <c r="GP493" t="s">
        <v>458</v>
      </c>
      <c r="GQ493">
        <v>3.10225</v>
      </c>
      <c r="GR493">
        <v>2.72385</v>
      </c>
      <c r="GS493">
        <v>0.202789</v>
      </c>
      <c r="GT493">
        <v>0.207193</v>
      </c>
      <c r="GU493">
        <v>0.100833</v>
      </c>
      <c r="GV493">
        <v>0.0931984</v>
      </c>
      <c r="GW493">
        <v>20842.8</v>
      </c>
      <c r="GX493">
        <v>18835.1</v>
      </c>
      <c r="GY493">
        <v>26706.6</v>
      </c>
      <c r="GZ493">
        <v>23977.4</v>
      </c>
      <c r="HA493">
        <v>38436.1</v>
      </c>
      <c r="HB493">
        <v>32156.9</v>
      </c>
      <c r="HC493">
        <v>46633.4</v>
      </c>
      <c r="HD493">
        <v>37936.9</v>
      </c>
      <c r="HE493">
        <v>1.87423</v>
      </c>
      <c r="HF493">
        <v>1.87287</v>
      </c>
      <c r="HG493">
        <v>0.147738</v>
      </c>
      <c r="HH493">
        <v>0</v>
      </c>
      <c r="HI493">
        <v>27.6317</v>
      </c>
      <c r="HJ493">
        <v>999.9</v>
      </c>
      <c r="HK493">
        <v>43.3</v>
      </c>
      <c r="HL493">
        <v>31.5</v>
      </c>
      <c r="HM493">
        <v>22.1429</v>
      </c>
      <c r="HN493">
        <v>60.7747</v>
      </c>
      <c r="HO493">
        <v>22.0272</v>
      </c>
      <c r="HP493">
        <v>1</v>
      </c>
      <c r="HQ493">
        <v>0.0918369</v>
      </c>
      <c r="HR493">
        <v>0.318254</v>
      </c>
      <c r="HS493">
        <v>20.2809</v>
      </c>
      <c r="HT493">
        <v>5.21175</v>
      </c>
      <c r="HU493">
        <v>11.98</v>
      </c>
      <c r="HV493">
        <v>4.96305</v>
      </c>
      <c r="HW493">
        <v>3.27443</v>
      </c>
      <c r="HX493">
        <v>9999</v>
      </c>
      <c r="HY493">
        <v>9999</v>
      </c>
      <c r="HZ493">
        <v>9999</v>
      </c>
      <c r="IA493">
        <v>34.7</v>
      </c>
      <c r="IB493">
        <v>1.86393</v>
      </c>
      <c r="IC493">
        <v>1.86006</v>
      </c>
      <c r="ID493">
        <v>1.85838</v>
      </c>
      <c r="IE493">
        <v>1.85974</v>
      </c>
      <c r="IF493">
        <v>1.85989</v>
      </c>
      <c r="IG493">
        <v>1.85837</v>
      </c>
      <c r="IH493">
        <v>1.85745</v>
      </c>
      <c r="II493">
        <v>1.85242</v>
      </c>
      <c r="IJ493">
        <v>0</v>
      </c>
      <c r="IK493">
        <v>0</v>
      </c>
      <c r="IL493">
        <v>0</v>
      </c>
      <c r="IM493">
        <v>0</v>
      </c>
      <c r="IN493" t="s">
        <v>441</v>
      </c>
      <c r="IO493" t="s">
        <v>442</v>
      </c>
      <c r="IP493" t="s">
        <v>443</v>
      </c>
      <c r="IQ493" t="s">
        <v>443</v>
      </c>
      <c r="IR493" t="s">
        <v>443</v>
      </c>
      <c r="IS493" t="s">
        <v>443</v>
      </c>
      <c r="IT493">
        <v>0</v>
      </c>
      <c r="IU493">
        <v>100</v>
      </c>
      <c r="IV493">
        <v>100</v>
      </c>
      <c r="IW493">
        <v>0.12</v>
      </c>
      <c r="IX493">
        <v>0.2856</v>
      </c>
      <c r="IY493">
        <v>-0.819046093373875</v>
      </c>
      <c r="IZ493">
        <v>-0.0008311593448893811</v>
      </c>
      <c r="JA493">
        <v>1.768286430498992E-06</v>
      </c>
      <c r="JB493">
        <v>-5.176383660599935E-10</v>
      </c>
      <c r="JC493">
        <v>0.01793090377665582</v>
      </c>
      <c r="JD493">
        <v>0.002652576625932546</v>
      </c>
      <c r="JE493">
        <v>0.0004569377311329863</v>
      </c>
      <c r="JF493">
        <v>1.003524486243527E-07</v>
      </c>
      <c r="JG493">
        <v>2</v>
      </c>
      <c r="JH493">
        <v>1975</v>
      </c>
      <c r="JI493">
        <v>1</v>
      </c>
      <c r="JJ493">
        <v>26</v>
      </c>
      <c r="JK493">
        <v>201610</v>
      </c>
      <c r="JL493">
        <v>201610.2</v>
      </c>
      <c r="JM493">
        <v>3.18848</v>
      </c>
      <c r="JN493">
        <v>2.6001</v>
      </c>
      <c r="JO493">
        <v>1.49658</v>
      </c>
      <c r="JP493">
        <v>2.34497</v>
      </c>
      <c r="JQ493">
        <v>1.54907</v>
      </c>
      <c r="JR493">
        <v>2.45605</v>
      </c>
      <c r="JS493">
        <v>35.9178</v>
      </c>
      <c r="JT493">
        <v>24.1838</v>
      </c>
      <c r="JU493">
        <v>18</v>
      </c>
      <c r="JV493">
        <v>482.366</v>
      </c>
      <c r="JW493">
        <v>496.449</v>
      </c>
      <c r="JX493">
        <v>27.0008</v>
      </c>
      <c r="JY493">
        <v>28.4875</v>
      </c>
      <c r="JZ493">
        <v>30.0002</v>
      </c>
      <c r="KA493">
        <v>28.7274</v>
      </c>
      <c r="KB493">
        <v>28.7316</v>
      </c>
      <c r="KC493">
        <v>64.0795</v>
      </c>
      <c r="KD493">
        <v>15.9412</v>
      </c>
      <c r="KE493">
        <v>76.5183</v>
      </c>
      <c r="KF493">
        <v>26.9648</v>
      </c>
      <c r="KG493">
        <v>1524.72</v>
      </c>
      <c r="KH493">
        <v>19.0175</v>
      </c>
      <c r="KI493">
        <v>101.962</v>
      </c>
      <c r="KJ493">
        <v>91.4877</v>
      </c>
    </row>
    <row r="494" spans="1:296">
      <c r="A494">
        <v>476</v>
      </c>
      <c r="B494">
        <v>1759086209</v>
      </c>
      <c r="C494">
        <v>13125.90000009537</v>
      </c>
      <c r="D494" t="s">
        <v>1399</v>
      </c>
      <c r="E494" t="s">
        <v>1400</v>
      </c>
      <c r="F494">
        <v>5</v>
      </c>
      <c r="G494" t="s">
        <v>1218</v>
      </c>
      <c r="H494">
        <v>1759086201.214286</v>
      </c>
      <c r="I494">
        <f>(J494)/1000</f>
        <v>0</v>
      </c>
      <c r="J494">
        <f>IF(DO494, AM494, AG494)</f>
        <v>0</v>
      </c>
      <c r="K494">
        <f>IF(DO494, AH494, AF494)</f>
        <v>0</v>
      </c>
      <c r="L494">
        <f>DQ494 - IF(AT494&gt;1, K494*DK494*100.0/(AV494), 0)</f>
        <v>0</v>
      </c>
      <c r="M494">
        <f>((S494-I494/2)*L494-K494)/(S494+I494/2)</f>
        <v>0</v>
      </c>
      <c r="N494">
        <f>M494*(DX494+DY494)/1000.0</f>
        <v>0</v>
      </c>
      <c r="O494">
        <f>(DQ494 - IF(AT494&gt;1, K494*DK494*100.0/(AV494), 0))*(DX494+DY494)/1000.0</f>
        <v>0</v>
      </c>
      <c r="P494">
        <f>2.0/((1/R494-1/Q494)+SIGN(R494)*SQRT((1/R494-1/Q494)*(1/R494-1/Q494) + 4*DL494/((DL494+1)*(DL494+1))*(2*1/R494*1/Q494-1/Q494*1/Q494)))</f>
        <v>0</v>
      </c>
      <c r="Q494">
        <f>IF(LEFT(DM494,1)&lt;&gt;"0",IF(LEFT(DM494,1)="1",3.0,DN494),$D$5+$E$5*(EE494*DX494/($K$5*1000))+$F$5*(EE494*DX494/($K$5*1000))*MAX(MIN(DK494,$J$5),$I$5)*MAX(MIN(DK494,$J$5),$I$5)+$G$5*MAX(MIN(DK494,$J$5),$I$5)*(EE494*DX494/($K$5*1000))+$H$5*(EE494*DX494/($K$5*1000))*(EE494*DX494/($K$5*1000)))</f>
        <v>0</v>
      </c>
      <c r="R494">
        <f>I494*(1000-(1000*0.61365*exp(17.502*V494/(240.97+V494))/(DX494+DY494)+DS494)/2)/(1000*0.61365*exp(17.502*V494/(240.97+V494))/(DX494+DY494)-DS494)</f>
        <v>0</v>
      </c>
      <c r="S494">
        <f>1/((DL494+1)/(P494/1.6)+1/(Q494/1.37)) + DL494/((DL494+1)/(P494/1.6) + DL494/(Q494/1.37))</f>
        <v>0</v>
      </c>
      <c r="T494">
        <f>(DG494*DJ494)</f>
        <v>0</v>
      </c>
      <c r="U494">
        <f>(DZ494+(T494+2*0.95*5.67E-8*(((DZ494+$B$9)+273)^4-(DZ494+273)^4)-44100*I494)/(1.84*29.3*Q494+8*0.95*5.67E-8*(DZ494+273)^3))</f>
        <v>0</v>
      </c>
      <c r="V494">
        <f>($C$9*EA494+$D$9*EB494+$E$9*U494)</f>
        <v>0</v>
      </c>
      <c r="W494">
        <f>0.61365*exp(17.502*V494/(240.97+V494))</f>
        <v>0</v>
      </c>
      <c r="X494">
        <f>(Y494/Z494*100)</f>
        <v>0</v>
      </c>
      <c r="Y494">
        <f>DS494*(DX494+DY494)/1000</f>
        <v>0</v>
      </c>
      <c r="Z494">
        <f>0.61365*exp(17.502*DZ494/(240.97+DZ494))</f>
        <v>0</v>
      </c>
      <c r="AA494">
        <f>(W494-DS494*(DX494+DY494)/1000)</f>
        <v>0</v>
      </c>
      <c r="AB494">
        <f>(-I494*44100)</f>
        <v>0</v>
      </c>
      <c r="AC494">
        <f>2*29.3*Q494*0.92*(DZ494-V494)</f>
        <v>0</v>
      </c>
      <c r="AD494">
        <f>2*0.95*5.67E-8*(((DZ494+$B$9)+273)^4-(V494+273)^4)</f>
        <v>0</v>
      </c>
      <c r="AE494">
        <f>T494+AD494+AB494+AC494</f>
        <v>0</v>
      </c>
      <c r="AF494">
        <f>DW494*AT494*(DR494-DQ494*(1000-AT494*DT494)/(1000-AT494*DS494))/(100*DK494)</f>
        <v>0</v>
      </c>
      <c r="AG494">
        <f>1000*DW494*AT494*(DS494-DT494)/(100*DK494*(1000-AT494*DS494))</f>
        <v>0</v>
      </c>
      <c r="AH494">
        <f>(AI494 - AJ494 - DX494*1E3/(8.314*(DZ494+273.15)) * AL494/DW494 * AK494) * DW494/(100*DK494) * (1000 - DT494)/1000</f>
        <v>0</v>
      </c>
      <c r="AI494">
        <v>1537.919142281953</v>
      </c>
      <c r="AJ494">
        <v>1497.264969696969</v>
      </c>
      <c r="AK494">
        <v>3.444042111387867</v>
      </c>
      <c r="AL494">
        <v>65.08277901455868</v>
      </c>
      <c r="AM494">
        <f>(AO494 - AN494 + DX494*1E3/(8.314*(DZ494+273.15)) * AQ494/DW494 * AP494) * DW494/(100*DK494) * 1000/(1000 - AO494)</f>
        <v>0</v>
      </c>
      <c r="AN494">
        <v>19.0463312</v>
      </c>
      <c r="AO494">
        <v>21.70677696969696</v>
      </c>
      <c r="AP494">
        <v>-3.436184092413698E-05</v>
      </c>
      <c r="AQ494">
        <v>105.27</v>
      </c>
      <c r="AR494">
        <v>1</v>
      </c>
      <c r="AS494">
        <v>0</v>
      </c>
      <c r="AT494">
        <f>IF(AR494*$H$15&gt;=AV494,1.0,(AV494/(AV494-AR494*$H$15)))</f>
        <v>0</v>
      </c>
      <c r="AU494">
        <f>(AT494-1)*100</f>
        <v>0</v>
      </c>
      <c r="AV494">
        <f>MAX(0,($B$15+$C$15*EE494)/(1+$D$15*EE494)*DX494/(DZ494+273)*$E$15)</f>
        <v>0</v>
      </c>
      <c r="AW494" t="s">
        <v>437</v>
      </c>
      <c r="AX494" t="s">
        <v>437</v>
      </c>
      <c r="AY494">
        <v>0</v>
      </c>
      <c r="AZ494">
        <v>0</v>
      </c>
      <c r="BA494">
        <f>1-AY494/AZ494</f>
        <v>0</v>
      </c>
      <c r="BB494">
        <v>0</v>
      </c>
      <c r="BC494" t="s">
        <v>437</v>
      </c>
      <c r="BD494" t="s">
        <v>437</v>
      </c>
      <c r="BE494">
        <v>0</v>
      </c>
      <c r="BF494">
        <v>0</v>
      </c>
      <c r="BG494">
        <f>1-BE494/BF494</f>
        <v>0</v>
      </c>
      <c r="BH494">
        <v>0.5</v>
      </c>
      <c r="BI494">
        <f>DH494</f>
        <v>0</v>
      </c>
      <c r="BJ494">
        <f>K494</f>
        <v>0</v>
      </c>
      <c r="BK494">
        <f>BG494*BH494*BI494</f>
        <v>0</v>
      </c>
      <c r="BL494">
        <f>(BJ494-BB494)/BI494</f>
        <v>0</v>
      </c>
      <c r="BM494">
        <f>(AZ494-BF494)/BF494</f>
        <v>0</v>
      </c>
      <c r="BN494">
        <f>AY494/(BA494+AY494/BF494)</f>
        <v>0</v>
      </c>
      <c r="BO494" t="s">
        <v>437</v>
      </c>
      <c r="BP494">
        <v>0</v>
      </c>
      <c r="BQ494">
        <f>IF(BP494&lt;&gt;0, BP494, BN494)</f>
        <v>0</v>
      </c>
      <c r="BR494">
        <f>1-BQ494/BF494</f>
        <v>0</v>
      </c>
      <c r="BS494">
        <f>(BF494-BE494)/(BF494-BQ494)</f>
        <v>0</v>
      </c>
      <c r="BT494">
        <f>(AZ494-BF494)/(AZ494-BQ494)</f>
        <v>0</v>
      </c>
      <c r="BU494">
        <f>(BF494-BE494)/(BF494-AY494)</f>
        <v>0</v>
      </c>
      <c r="BV494">
        <f>(AZ494-BF494)/(AZ494-AY494)</f>
        <v>0</v>
      </c>
      <c r="BW494">
        <f>(BS494*BQ494/BE494)</f>
        <v>0</v>
      </c>
      <c r="BX494">
        <f>(1-BW494)</f>
        <v>0</v>
      </c>
      <c r="DG494">
        <f>$B$13*EF494+$C$13*EG494+$F$13*ER494*(1-EU494)</f>
        <v>0</v>
      </c>
      <c r="DH494">
        <f>DG494*DI494</f>
        <v>0</v>
      </c>
      <c r="DI494">
        <f>($B$13*$D$11+$C$13*$D$11+$F$13*((FE494+EW494)/MAX(FE494+EW494+FF494, 0.1)*$I$11+FF494/MAX(FE494+EW494+FF494, 0.1)*$J$11))/($B$13+$C$13+$F$13)</f>
        <v>0</v>
      </c>
      <c r="DJ494">
        <f>($B$13*$K$11+$C$13*$K$11+$F$13*((FE494+EW494)/MAX(FE494+EW494+FF494, 0.1)*$P$11+FF494/MAX(FE494+EW494+FF494, 0.1)*$Q$11))/($B$13+$C$13+$F$13)</f>
        <v>0</v>
      </c>
      <c r="DK494">
        <v>4.16</v>
      </c>
      <c r="DL494">
        <v>0.5</v>
      </c>
      <c r="DM494" t="s">
        <v>438</v>
      </c>
      <c r="DN494">
        <v>2</v>
      </c>
      <c r="DO494" t="b">
        <v>1</v>
      </c>
      <c r="DP494">
        <v>1759086201.214286</v>
      </c>
      <c r="DQ494">
        <v>1440.328928571428</v>
      </c>
      <c r="DR494">
        <v>1492.825357142857</v>
      </c>
      <c r="DS494">
        <v>21.72080357142857</v>
      </c>
      <c r="DT494">
        <v>19.03625714285714</v>
      </c>
      <c r="DU494">
        <v>1440.224285714286</v>
      </c>
      <c r="DV494">
        <v>21.43508571428572</v>
      </c>
      <c r="DW494">
        <v>500.0531071428572</v>
      </c>
      <c r="DX494">
        <v>90.76403571428571</v>
      </c>
      <c r="DY494">
        <v>0.06579206428571428</v>
      </c>
      <c r="DZ494">
        <v>28.640225</v>
      </c>
      <c r="EA494">
        <v>30.04002142857142</v>
      </c>
      <c r="EB494">
        <v>999.9000000000002</v>
      </c>
      <c r="EC494">
        <v>0</v>
      </c>
      <c r="ED494">
        <v>0</v>
      </c>
      <c r="EE494">
        <v>10002.65</v>
      </c>
      <c r="EF494">
        <v>0</v>
      </c>
      <c r="EG494">
        <v>11.6571</v>
      </c>
      <c r="EH494">
        <v>-52.49551428571427</v>
      </c>
      <c r="EI494">
        <v>1472.308571428571</v>
      </c>
      <c r="EJ494">
        <v>1521.793571428571</v>
      </c>
      <c r="EK494">
        <v>2.684562857142857</v>
      </c>
      <c r="EL494">
        <v>1492.825357142857</v>
      </c>
      <c r="EM494">
        <v>19.03625714285714</v>
      </c>
      <c r="EN494">
        <v>1.971468571428572</v>
      </c>
      <c r="EO494">
        <v>1.727806785714286</v>
      </c>
      <c r="EP494">
        <v>17.21703928571428</v>
      </c>
      <c r="EQ494">
        <v>15.14853571428571</v>
      </c>
      <c r="ER494">
        <v>1999.985</v>
      </c>
      <c r="ES494">
        <v>0.9799973571428569</v>
      </c>
      <c r="ET494">
        <v>0.02000256071428572</v>
      </c>
      <c r="EU494">
        <v>0</v>
      </c>
      <c r="EV494">
        <v>772.3472857142857</v>
      </c>
      <c r="EW494">
        <v>5.00078</v>
      </c>
      <c r="EX494">
        <v>14832.06785714286</v>
      </c>
      <c r="EY494">
        <v>16379.50714285714</v>
      </c>
      <c r="EZ494">
        <v>38.69175</v>
      </c>
      <c r="FA494">
        <v>39.47514285714284</v>
      </c>
      <c r="FB494">
        <v>38.79221428571428</v>
      </c>
      <c r="FC494">
        <v>39.20514285714285</v>
      </c>
      <c r="FD494">
        <v>39.89478571428571</v>
      </c>
      <c r="FE494">
        <v>1955.075</v>
      </c>
      <c r="FF494">
        <v>39.9</v>
      </c>
      <c r="FG494">
        <v>0</v>
      </c>
      <c r="FH494">
        <v>1759086201.2</v>
      </c>
      <c r="FI494">
        <v>0</v>
      </c>
      <c r="FJ494">
        <v>772.34136</v>
      </c>
      <c r="FK494">
        <v>0.7316923014320766</v>
      </c>
      <c r="FL494">
        <v>26.53846158431892</v>
      </c>
      <c r="FM494">
        <v>14832.24</v>
      </c>
      <c r="FN494">
        <v>15</v>
      </c>
      <c r="FO494">
        <v>0</v>
      </c>
      <c r="FP494" t="s">
        <v>439</v>
      </c>
      <c r="FQ494">
        <v>1746989605.5</v>
      </c>
      <c r="FR494">
        <v>1746989593.5</v>
      </c>
      <c r="FS494">
        <v>0</v>
      </c>
      <c r="FT494">
        <v>-0.274</v>
      </c>
      <c r="FU494">
        <v>-0.002</v>
      </c>
      <c r="FV494">
        <v>2.549</v>
      </c>
      <c r="FW494">
        <v>0.129</v>
      </c>
      <c r="FX494">
        <v>420</v>
      </c>
      <c r="FY494">
        <v>17</v>
      </c>
      <c r="FZ494">
        <v>0.02</v>
      </c>
      <c r="GA494">
        <v>0.04</v>
      </c>
      <c r="GB494">
        <v>-52.42281000000001</v>
      </c>
      <c r="GC494">
        <v>-1.248873545966187</v>
      </c>
      <c r="GD494">
        <v>0.1436901036954183</v>
      </c>
      <c r="GE494">
        <v>0</v>
      </c>
      <c r="GF494">
        <v>772.256294117647</v>
      </c>
      <c r="GG494">
        <v>1.106371270463175</v>
      </c>
      <c r="GH494">
        <v>0.2523645273632549</v>
      </c>
      <c r="GI494">
        <v>0</v>
      </c>
      <c r="GJ494">
        <v>2.69396525</v>
      </c>
      <c r="GK494">
        <v>-0.2189528330206408</v>
      </c>
      <c r="GL494">
        <v>0.02201024886132593</v>
      </c>
      <c r="GM494">
        <v>0</v>
      </c>
      <c r="GN494">
        <v>0</v>
      </c>
      <c r="GO494">
        <v>3</v>
      </c>
      <c r="GP494" t="s">
        <v>458</v>
      </c>
      <c r="GQ494">
        <v>3.10186</v>
      </c>
      <c r="GR494">
        <v>2.7233</v>
      </c>
      <c r="GS494">
        <v>0.204183</v>
      </c>
      <c r="GT494">
        <v>0.208547</v>
      </c>
      <c r="GU494">
        <v>0.100803</v>
      </c>
      <c r="GV494">
        <v>0.0931845</v>
      </c>
      <c r="GW494">
        <v>20806.2</v>
      </c>
      <c r="GX494">
        <v>18803</v>
      </c>
      <c r="GY494">
        <v>26706.4</v>
      </c>
      <c r="GZ494">
        <v>23977.4</v>
      </c>
      <c r="HA494">
        <v>38437.6</v>
      </c>
      <c r="HB494">
        <v>32157.3</v>
      </c>
      <c r="HC494">
        <v>46633.5</v>
      </c>
      <c r="HD494">
        <v>37936.6</v>
      </c>
      <c r="HE494">
        <v>1.8736</v>
      </c>
      <c r="HF494">
        <v>1.87375</v>
      </c>
      <c r="HG494">
        <v>0.147738</v>
      </c>
      <c r="HH494">
        <v>0</v>
      </c>
      <c r="HI494">
        <v>27.6277</v>
      </c>
      <c r="HJ494">
        <v>999.9</v>
      </c>
      <c r="HK494">
        <v>43.3</v>
      </c>
      <c r="HL494">
        <v>31.5</v>
      </c>
      <c r="HM494">
        <v>22.1437</v>
      </c>
      <c r="HN494">
        <v>60.7247</v>
      </c>
      <c r="HO494">
        <v>21.9311</v>
      </c>
      <c r="HP494">
        <v>1</v>
      </c>
      <c r="HQ494">
        <v>0.0922637</v>
      </c>
      <c r="HR494">
        <v>0.351993</v>
      </c>
      <c r="HS494">
        <v>20.2807</v>
      </c>
      <c r="HT494">
        <v>5.2113</v>
      </c>
      <c r="HU494">
        <v>11.98</v>
      </c>
      <c r="HV494">
        <v>4.9628</v>
      </c>
      <c r="HW494">
        <v>3.27443</v>
      </c>
      <c r="HX494">
        <v>9999</v>
      </c>
      <c r="HY494">
        <v>9999</v>
      </c>
      <c r="HZ494">
        <v>9999</v>
      </c>
      <c r="IA494">
        <v>34.7</v>
      </c>
      <c r="IB494">
        <v>1.86395</v>
      </c>
      <c r="IC494">
        <v>1.86008</v>
      </c>
      <c r="ID494">
        <v>1.85838</v>
      </c>
      <c r="IE494">
        <v>1.85974</v>
      </c>
      <c r="IF494">
        <v>1.85989</v>
      </c>
      <c r="IG494">
        <v>1.85837</v>
      </c>
      <c r="IH494">
        <v>1.85744</v>
      </c>
      <c r="II494">
        <v>1.85241</v>
      </c>
      <c r="IJ494">
        <v>0</v>
      </c>
      <c r="IK494">
        <v>0</v>
      </c>
      <c r="IL494">
        <v>0</v>
      </c>
      <c r="IM494">
        <v>0</v>
      </c>
      <c r="IN494" t="s">
        <v>441</v>
      </c>
      <c r="IO494" t="s">
        <v>442</v>
      </c>
      <c r="IP494" t="s">
        <v>443</v>
      </c>
      <c r="IQ494" t="s">
        <v>443</v>
      </c>
      <c r="IR494" t="s">
        <v>443</v>
      </c>
      <c r="IS494" t="s">
        <v>443</v>
      </c>
      <c r="IT494">
        <v>0</v>
      </c>
      <c r="IU494">
        <v>100</v>
      </c>
      <c r="IV494">
        <v>100</v>
      </c>
      <c r="IW494">
        <v>0.13</v>
      </c>
      <c r="IX494">
        <v>0.2854</v>
      </c>
      <c r="IY494">
        <v>-0.819046093373875</v>
      </c>
      <c r="IZ494">
        <v>-0.0008311593448893811</v>
      </c>
      <c r="JA494">
        <v>1.768286430498992E-06</v>
      </c>
      <c r="JB494">
        <v>-5.176383660599935E-10</v>
      </c>
      <c r="JC494">
        <v>0.01793090377665582</v>
      </c>
      <c r="JD494">
        <v>0.002652576625932546</v>
      </c>
      <c r="JE494">
        <v>0.0004569377311329863</v>
      </c>
      <c r="JF494">
        <v>1.003524486243527E-07</v>
      </c>
      <c r="JG494">
        <v>2</v>
      </c>
      <c r="JH494">
        <v>1975</v>
      </c>
      <c r="JI494">
        <v>1</v>
      </c>
      <c r="JJ494">
        <v>26</v>
      </c>
      <c r="JK494">
        <v>201610.1</v>
      </c>
      <c r="JL494">
        <v>201610.3</v>
      </c>
      <c r="JM494">
        <v>3.21899</v>
      </c>
      <c r="JN494">
        <v>2.59888</v>
      </c>
      <c r="JO494">
        <v>1.49658</v>
      </c>
      <c r="JP494">
        <v>2.34497</v>
      </c>
      <c r="JQ494">
        <v>1.54907</v>
      </c>
      <c r="JR494">
        <v>2.41577</v>
      </c>
      <c r="JS494">
        <v>35.9178</v>
      </c>
      <c r="JT494">
        <v>24.1751</v>
      </c>
      <c r="JU494">
        <v>18</v>
      </c>
      <c r="JV494">
        <v>482.003</v>
      </c>
      <c r="JW494">
        <v>497.029</v>
      </c>
      <c r="JX494">
        <v>26.96</v>
      </c>
      <c r="JY494">
        <v>28.4875</v>
      </c>
      <c r="JZ494">
        <v>30.0002</v>
      </c>
      <c r="KA494">
        <v>28.7273</v>
      </c>
      <c r="KB494">
        <v>28.7316</v>
      </c>
      <c r="KC494">
        <v>64.6319</v>
      </c>
      <c r="KD494">
        <v>15.9412</v>
      </c>
      <c r="KE494">
        <v>76.5183</v>
      </c>
      <c r="KF494">
        <v>26.925</v>
      </c>
      <c r="KG494">
        <v>1538.39</v>
      </c>
      <c r="KH494">
        <v>19.0294</v>
      </c>
      <c r="KI494">
        <v>101.962</v>
      </c>
      <c r="KJ494">
        <v>91.4873</v>
      </c>
    </row>
    <row r="495" spans="1:296">
      <c r="A495">
        <v>477</v>
      </c>
      <c r="B495">
        <v>1759086214</v>
      </c>
      <c r="C495">
        <v>13130.90000009537</v>
      </c>
      <c r="D495" t="s">
        <v>1401</v>
      </c>
      <c r="E495" t="s">
        <v>1402</v>
      </c>
      <c r="F495">
        <v>5</v>
      </c>
      <c r="G495" t="s">
        <v>1218</v>
      </c>
      <c r="H495">
        <v>1759086206.5</v>
      </c>
      <c r="I495">
        <f>(J495)/1000</f>
        <v>0</v>
      </c>
      <c r="J495">
        <f>IF(DO495, AM495, AG495)</f>
        <v>0</v>
      </c>
      <c r="K495">
        <f>IF(DO495, AH495, AF495)</f>
        <v>0</v>
      </c>
      <c r="L495">
        <f>DQ495 - IF(AT495&gt;1, K495*DK495*100.0/(AV495), 0)</f>
        <v>0</v>
      </c>
      <c r="M495">
        <f>((S495-I495/2)*L495-K495)/(S495+I495/2)</f>
        <v>0</v>
      </c>
      <c r="N495">
        <f>M495*(DX495+DY495)/1000.0</f>
        <v>0</v>
      </c>
      <c r="O495">
        <f>(DQ495 - IF(AT495&gt;1, K495*DK495*100.0/(AV495), 0))*(DX495+DY495)/1000.0</f>
        <v>0</v>
      </c>
      <c r="P495">
        <f>2.0/((1/R495-1/Q495)+SIGN(R495)*SQRT((1/R495-1/Q495)*(1/R495-1/Q495) + 4*DL495/((DL495+1)*(DL495+1))*(2*1/R495*1/Q495-1/Q495*1/Q495)))</f>
        <v>0</v>
      </c>
      <c r="Q495">
        <f>IF(LEFT(DM495,1)&lt;&gt;"0",IF(LEFT(DM495,1)="1",3.0,DN495),$D$5+$E$5*(EE495*DX495/($K$5*1000))+$F$5*(EE495*DX495/($K$5*1000))*MAX(MIN(DK495,$J$5),$I$5)*MAX(MIN(DK495,$J$5),$I$5)+$G$5*MAX(MIN(DK495,$J$5),$I$5)*(EE495*DX495/($K$5*1000))+$H$5*(EE495*DX495/($K$5*1000))*(EE495*DX495/($K$5*1000)))</f>
        <v>0</v>
      </c>
      <c r="R495">
        <f>I495*(1000-(1000*0.61365*exp(17.502*V495/(240.97+V495))/(DX495+DY495)+DS495)/2)/(1000*0.61365*exp(17.502*V495/(240.97+V495))/(DX495+DY495)-DS495)</f>
        <v>0</v>
      </c>
      <c r="S495">
        <f>1/((DL495+1)/(P495/1.6)+1/(Q495/1.37)) + DL495/((DL495+1)/(P495/1.6) + DL495/(Q495/1.37))</f>
        <v>0</v>
      </c>
      <c r="T495">
        <f>(DG495*DJ495)</f>
        <v>0</v>
      </c>
      <c r="U495">
        <f>(DZ495+(T495+2*0.95*5.67E-8*(((DZ495+$B$9)+273)^4-(DZ495+273)^4)-44100*I495)/(1.84*29.3*Q495+8*0.95*5.67E-8*(DZ495+273)^3))</f>
        <v>0</v>
      </c>
      <c r="V495">
        <f>($C$9*EA495+$D$9*EB495+$E$9*U495)</f>
        <v>0</v>
      </c>
      <c r="W495">
        <f>0.61365*exp(17.502*V495/(240.97+V495))</f>
        <v>0</v>
      </c>
      <c r="X495">
        <f>(Y495/Z495*100)</f>
        <v>0</v>
      </c>
      <c r="Y495">
        <f>DS495*(DX495+DY495)/1000</f>
        <v>0</v>
      </c>
      <c r="Z495">
        <f>0.61365*exp(17.502*DZ495/(240.97+DZ495))</f>
        <v>0</v>
      </c>
      <c r="AA495">
        <f>(W495-DS495*(DX495+DY495)/1000)</f>
        <v>0</v>
      </c>
      <c r="AB495">
        <f>(-I495*44100)</f>
        <v>0</v>
      </c>
      <c r="AC495">
        <f>2*29.3*Q495*0.92*(DZ495-V495)</f>
        <v>0</v>
      </c>
      <c r="AD495">
        <f>2*0.95*5.67E-8*(((DZ495+$B$9)+273)^4-(V495+273)^4)</f>
        <v>0</v>
      </c>
      <c r="AE495">
        <f>T495+AD495+AB495+AC495</f>
        <v>0</v>
      </c>
      <c r="AF495">
        <f>DW495*AT495*(DR495-DQ495*(1000-AT495*DT495)/(1000-AT495*DS495))/(100*DK495)</f>
        <v>0</v>
      </c>
      <c r="AG495">
        <f>1000*DW495*AT495*(DS495-DT495)/(100*DK495*(1000-AT495*DS495))</f>
        <v>0</v>
      </c>
      <c r="AH495">
        <f>(AI495 - AJ495 - DX495*1E3/(8.314*(DZ495+273.15)) * AL495/DW495 * AK495) * DW495/(100*DK495) * (1000 - DT495)/1000</f>
        <v>0</v>
      </c>
      <c r="AI495">
        <v>1554.794367247222</v>
      </c>
      <c r="AJ495">
        <v>1514.377878787879</v>
      </c>
      <c r="AK495">
        <v>3.427574295287772</v>
      </c>
      <c r="AL495">
        <v>65.08277901455868</v>
      </c>
      <c r="AM495">
        <f>(AO495 - AN495 + DX495*1E3/(8.314*(DZ495+273.15)) * AQ495/DW495 * AP495) * DW495/(100*DK495) * 1000/(1000 - AO495)</f>
        <v>0</v>
      </c>
      <c r="AN495">
        <v>19.04359997333333</v>
      </c>
      <c r="AO495">
        <v>21.69342666666667</v>
      </c>
      <c r="AP495">
        <v>-4.998363750787078E-05</v>
      </c>
      <c r="AQ495">
        <v>105.27</v>
      </c>
      <c r="AR495">
        <v>1</v>
      </c>
      <c r="AS495">
        <v>0</v>
      </c>
      <c r="AT495">
        <f>IF(AR495*$H$15&gt;=AV495,1.0,(AV495/(AV495-AR495*$H$15)))</f>
        <v>0</v>
      </c>
      <c r="AU495">
        <f>(AT495-1)*100</f>
        <v>0</v>
      </c>
      <c r="AV495">
        <f>MAX(0,($B$15+$C$15*EE495)/(1+$D$15*EE495)*DX495/(DZ495+273)*$E$15)</f>
        <v>0</v>
      </c>
      <c r="AW495" t="s">
        <v>437</v>
      </c>
      <c r="AX495" t="s">
        <v>437</v>
      </c>
      <c r="AY495">
        <v>0</v>
      </c>
      <c r="AZ495">
        <v>0</v>
      </c>
      <c r="BA495">
        <f>1-AY495/AZ495</f>
        <v>0</v>
      </c>
      <c r="BB495">
        <v>0</v>
      </c>
      <c r="BC495" t="s">
        <v>437</v>
      </c>
      <c r="BD495" t="s">
        <v>437</v>
      </c>
      <c r="BE495">
        <v>0</v>
      </c>
      <c r="BF495">
        <v>0</v>
      </c>
      <c r="BG495">
        <f>1-BE495/BF495</f>
        <v>0</v>
      </c>
      <c r="BH495">
        <v>0.5</v>
      </c>
      <c r="BI495">
        <f>DH495</f>
        <v>0</v>
      </c>
      <c r="BJ495">
        <f>K495</f>
        <v>0</v>
      </c>
      <c r="BK495">
        <f>BG495*BH495*BI495</f>
        <v>0</v>
      </c>
      <c r="BL495">
        <f>(BJ495-BB495)/BI495</f>
        <v>0</v>
      </c>
      <c r="BM495">
        <f>(AZ495-BF495)/BF495</f>
        <v>0</v>
      </c>
      <c r="BN495">
        <f>AY495/(BA495+AY495/BF495)</f>
        <v>0</v>
      </c>
      <c r="BO495" t="s">
        <v>437</v>
      </c>
      <c r="BP495">
        <v>0</v>
      </c>
      <c r="BQ495">
        <f>IF(BP495&lt;&gt;0, BP495, BN495)</f>
        <v>0</v>
      </c>
      <c r="BR495">
        <f>1-BQ495/BF495</f>
        <v>0</v>
      </c>
      <c r="BS495">
        <f>(BF495-BE495)/(BF495-BQ495)</f>
        <v>0</v>
      </c>
      <c r="BT495">
        <f>(AZ495-BF495)/(AZ495-BQ495)</f>
        <v>0</v>
      </c>
      <c r="BU495">
        <f>(BF495-BE495)/(BF495-AY495)</f>
        <v>0</v>
      </c>
      <c r="BV495">
        <f>(AZ495-BF495)/(AZ495-AY495)</f>
        <v>0</v>
      </c>
      <c r="BW495">
        <f>(BS495*BQ495/BE495)</f>
        <v>0</v>
      </c>
      <c r="BX495">
        <f>(1-BW495)</f>
        <v>0</v>
      </c>
      <c r="DG495">
        <f>$B$13*EF495+$C$13*EG495+$F$13*ER495*(1-EU495)</f>
        <v>0</v>
      </c>
      <c r="DH495">
        <f>DG495*DI495</f>
        <v>0</v>
      </c>
      <c r="DI495">
        <f>($B$13*$D$11+$C$13*$D$11+$F$13*((FE495+EW495)/MAX(FE495+EW495+FF495, 0.1)*$I$11+FF495/MAX(FE495+EW495+FF495, 0.1)*$J$11))/($B$13+$C$13+$F$13)</f>
        <v>0</v>
      </c>
      <c r="DJ495">
        <f>($B$13*$K$11+$C$13*$K$11+$F$13*((FE495+EW495)/MAX(FE495+EW495+FF495, 0.1)*$P$11+FF495/MAX(FE495+EW495+FF495, 0.1)*$Q$11))/($B$13+$C$13+$F$13)</f>
        <v>0</v>
      </c>
      <c r="DK495">
        <v>4.16</v>
      </c>
      <c r="DL495">
        <v>0.5</v>
      </c>
      <c r="DM495" t="s">
        <v>438</v>
      </c>
      <c r="DN495">
        <v>2</v>
      </c>
      <c r="DO495" t="b">
        <v>1</v>
      </c>
      <c r="DP495">
        <v>1759086206.5</v>
      </c>
      <c r="DQ495">
        <v>1458.011851851852</v>
      </c>
      <c r="DR495">
        <v>1510.511111111111</v>
      </c>
      <c r="DS495">
        <v>21.70915185185185</v>
      </c>
      <c r="DT495">
        <v>19.04334074074074</v>
      </c>
      <c r="DU495">
        <v>1457.888518518518</v>
      </c>
      <c r="DV495">
        <v>21.42368148148148</v>
      </c>
      <c r="DW495">
        <v>500.0245925925926</v>
      </c>
      <c r="DX495">
        <v>90.7632814814815</v>
      </c>
      <c r="DY495">
        <v>0.0656350037037037</v>
      </c>
      <c r="DZ495">
        <v>28.62771481481482</v>
      </c>
      <c r="EA495">
        <v>30.03616296296297</v>
      </c>
      <c r="EB495">
        <v>999.9000000000001</v>
      </c>
      <c r="EC495">
        <v>0</v>
      </c>
      <c r="ED495">
        <v>0</v>
      </c>
      <c r="EE495">
        <v>10002.74259259259</v>
      </c>
      <c r="EF495">
        <v>0</v>
      </c>
      <c r="EG495">
        <v>11.6571</v>
      </c>
      <c r="EH495">
        <v>-52.49807407407407</v>
      </c>
      <c r="EI495">
        <v>1490.367037037037</v>
      </c>
      <c r="EJ495">
        <v>1539.833333333333</v>
      </c>
      <c r="EK495">
        <v>2.665826666666667</v>
      </c>
      <c r="EL495">
        <v>1510.511111111111</v>
      </c>
      <c r="EM495">
        <v>19.04334074074074</v>
      </c>
      <c r="EN495">
        <v>1.970394074074074</v>
      </c>
      <c r="EO495">
        <v>1.728435555555556</v>
      </c>
      <c r="EP495">
        <v>17.20841851851852</v>
      </c>
      <c r="EQ495">
        <v>15.1541962962963</v>
      </c>
      <c r="ER495">
        <v>1999.987777777778</v>
      </c>
      <c r="ES495">
        <v>0.9799973333333332</v>
      </c>
      <c r="ET495">
        <v>0.02000258518518519</v>
      </c>
      <c r="EU495">
        <v>0</v>
      </c>
      <c r="EV495">
        <v>772.4725185185184</v>
      </c>
      <c r="EW495">
        <v>5.00078</v>
      </c>
      <c r="EX495">
        <v>14834.32222222222</v>
      </c>
      <c r="EY495">
        <v>16379.52222222222</v>
      </c>
      <c r="EZ495">
        <v>38.6827037037037</v>
      </c>
      <c r="FA495">
        <v>39.47422222222222</v>
      </c>
      <c r="FB495">
        <v>38.82614814814815</v>
      </c>
      <c r="FC495">
        <v>39.20118518518519</v>
      </c>
      <c r="FD495">
        <v>39.91177777777778</v>
      </c>
      <c r="FE495">
        <v>1955.077777777778</v>
      </c>
      <c r="FF495">
        <v>39.90148148148148</v>
      </c>
      <c r="FG495">
        <v>0</v>
      </c>
      <c r="FH495">
        <v>1759086206.6</v>
      </c>
      <c r="FI495">
        <v>0</v>
      </c>
      <c r="FJ495">
        <v>772.4737307692308</v>
      </c>
      <c r="FK495">
        <v>2.098290591785692</v>
      </c>
      <c r="FL495">
        <v>23.52478632127042</v>
      </c>
      <c r="FM495">
        <v>14834.38076923077</v>
      </c>
      <c r="FN495">
        <v>15</v>
      </c>
      <c r="FO495">
        <v>0</v>
      </c>
      <c r="FP495" t="s">
        <v>439</v>
      </c>
      <c r="FQ495">
        <v>1746989605.5</v>
      </c>
      <c r="FR495">
        <v>1746989593.5</v>
      </c>
      <c r="FS495">
        <v>0</v>
      </c>
      <c r="FT495">
        <v>-0.274</v>
      </c>
      <c r="FU495">
        <v>-0.002</v>
      </c>
      <c r="FV495">
        <v>2.549</v>
      </c>
      <c r="FW495">
        <v>0.129</v>
      </c>
      <c r="FX495">
        <v>420</v>
      </c>
      <c r="FY495">
        <v>17</v>
      </c>
      <c r="FZ495">
        <v>0.02</v>
      </c>
      <c r="GA495">
        <v>0.04</v>
      </c>
      <c r="GB495">
        <v>-52.47972682926829</v>
      </c>
      <c r="GC495">
        <v>-0.08804947735196897</v>
      </c>
      <c r="GD495">
        <v>0.08596957494820927</v>
      </c>
      <c r="GE495">
        <v>1</v>
      </c>
      <c r="GF495">
        <v>772.411205882353</v>
      </c>
      <c r="GG495">
        <v>1.713659278899411</v>
      </c>
      <c r="GH495">
        <v>0.2747905918643549</v>
      </c>
      <c r="GI495">
        <v>0</v>
      </c>
      <c r="GJ495">
        <v>2.678035853658537</v>
      </c>
      <c r="GK495">
        <v>-0.2107678745644579</v>
      </c>
      <c r="GL495">
        <v>0.02177982843619963</v>
      </c>
      <c r="GM495">
        <v>0</v>
      </c>
      <c r="GN495">
        <v>1</v>
      </c>
      <c r="GO495">
        <v>3</v>
      </c>
      <c r="GP495" t="s">
        <v>455</v>
      </c>
      <c r="GQ495">
        <v>3.10186</v>
      </c>
      <c r="GR495">
        <v>2.72342</v>
      </c>
      <c r="GS495">
        <v>0.205566</v>
      </c>
      <c r="GT495">
        <v>0.209933</v>
      </c>
      <c r="GU495">
        <v>0.100763</v>
      </c>
      <c r="GV495">
        <v>0.0931723</v>
      </c>
      <c r="GW495">
        <v>20769.9</v>
      </c>
      <c r="GX495">
        <v>18770.1</v>
      </c>
      <c r="GY495">
        <v>26706.2</v>
      </c>
      <c r="GZ495">
        <v>23977.4</v>
      </c>
      <c r="HA495">
        <v>38439.5</v>
      </c>
      <c r="HB495">
        <v>32157.8</v>
      </c>
      <c r="HC495">
        <v>46633.4</v>
      </c>
      <c r="HD495">
        <v>37936.5</v>
      </c>
      <c r="HE495">
        <v>1.87398</v>
      </c>
      <c r="HF495">
        <v>1.87357</v>
      </c>
      <c r="HG495">
        <v>0.147007</v>
      </c>
      <c r="HH495">
        <v>0</v>
      </c>
      <c r="HI495">
        <v>27.6224</v>
      </c>
      <c r="HJ495">
        <v>999.9</v>
      </c>
      <c r="HK495">
        <v>43.3</v>
      </c>
      <c r="HL495">
        <v>31.5</v>
      </c>
      <c r="HM495">
        <v>22.1432</v>
      </c>
      <c r="HN495">
        <v>60.6447</v>
      </c>
      <c r="HO495">
        <v>21.847</v>
      </c>
      <c r="HP495">
        <v>1</v>
      </c>
      <c r="HQ495">
        <v>0.0920173</v>
      </c>
      <c r="HR495">
        <v>0.370387</v>
      </c>
      <c r="HS495">
        <v>20.2807</v>
      </c>
      <c r="HT495">
        <v>5.2122</v>
      </c>
      <c r="HU495">
        <v>11.9797</v>
      </c>
      <c r="HV495">
        <v>4.96315</v>
      </c>
      <c r="HW495">
        <v>3.27448</v>
      </c>
      <c r="HX495">
        <v>9999</v>
      </c>
      <c r="HY495">
        <v>9999</v>
      </c>
      <c r="HZ495">
        <v>9999</v>
      </c>
      <c r="IA495">
        <v>34.7</v>
      </c>
      <c r="IB495">
        <v>1.8639</v>
      </c>
      <c r="IC495">
        <v>1.86008</v>
      </c>
      <c r="ID495">
        <v>1.85837</v>
      </c>
      <c r="IE495">
        <v>1.85974</v>
      </c>
      <c r="IF495">
        <v>1.85989</v>
      </c>
      <c r="IG495">
        <v>1.85837</v>
      </c>
      <c r="IH495">
        <v>1.85745</v>
      </c>
      <c r="II495">
        <v>1.85238</v>
      </c>
      <c r="IJ495">
        <v>0</v>
      </c>
      <c r="IK495">
        <v>0</v>
      </c>
      <c r="IL495">
        <v>0</v>
      </c>
      <c r="IM495">
        <v>0</v>
      </c>
      <c r="IN495" t="s">
        <v>441</v>
      </c>
      <c r="IO495" t="s">
        <v>442</v>
      </c>
      <c r="IP495" t="s">
        <v>443</v>
      </c>
      <c r="IQ495" t="s">
        <v>443</v>
      </c>
      <c r="IR495" t="s">
        <v>443</v>
      </c>
      <c r="IS495" t="s">
        <v>443</v>
      </c>
      <c r="IT495">
        <v>0</v>
      </c>
      <c r="IU495">
        <v>100</v>
      </c>
      <c r="IV495">
        <v>100</v>
      </c>
      <c r="IW495">
        <v>0.15</v>
      </c>
      <c r="IX495">
        <v>0.2851</v>
      </c>
      <c r="IY495">
        <v>-0.819046093373875</v>
      </c>
      <c r="IZ495">
        <v>-0.0008311593448893811</v>
      </c>
      <c r="JA495">
        <v>1.768286430498992E-06</v>
      </c>
      <c r="JB495">
        <v>-5.176383660599935E-10</v>
      </c>
      <c r="JC495">
        <v>0.01793090377665582</v>
      </c>
      <c r="JD495">
        <v>0.002652576625932546</v>
      </c>
      <c r="JE495">
        <v>0.0004569377311329863</v>
      </c>
      <c r="JF495">
        <v>1.003524486243527E-07</v>
      </c>
      <c r="JG495">
        <v>2</v>
      </c>
      <c r="JH495">
        <v>1975</v>
      </c>
      <c r="JI495">
        <v>1</v>
      </c>
      <c r="JJ495">
        <v>26</v>
      </c>
      <c r="JK495">
        <v>201610.1</v>
      </c>
      <c r="JL495">
        <v>201610.3</v>
      </c>
      <c r="JM495">
        <v>3.24585</v>
      </c>
      <c r="JN495">
        <v>2.6123</v>
      </c>
      <c r="JO495">
        <v>1.49658</v>
      </c>
      <c r="JP495">
        <v>2.34497</v>
      </c>
      <c r="JQ495">
        <v>1.54907</v>
      </c>
      <c r="JR495">
        <v>2.36328</v>
      </c>
      <c r="JS495">
        <v>35.9178</v>
      </c>
      <c r="JT495">
        <v>24.1751</v>
      </c>
      <c r="JU495">
        <v>18</v>
      </c>
      <c r="JV495">
        <v>482.202</v>
      </c>
      <c r="JW495">
        <v>496.892</v>
      </c>
      <c r="JX495">
        <v>26.9193</v>
      </c>
      <c r="JY495">
        <v>28.4875</v>
      </c>
      <c r="JZ495">
        <v>30.0001</v>
      </c>
      <c r="KA495">
        <v>28.725</v>
      </c>
      <c r="KB495">
        <v>28.7292</v>
      </c>
      <c r="KC495">
        <v>65.2223</v>
      </c>
      <c r="KD495">
        <v>15.9412</v>
      </c>
      <c r="KE495">
        <v>76.5183</v>
      </c>
      <c r="KF495">
        <v>26.8929</v>
      </c>
      <c r="KG495">
        <v>1558.44</v>
      </c>
      <c r="KH495">
        <v>19.0444</v>
      </c>
      <c r="KI495">
        <v>101.961</v>
      </c>
      <c r="KJ495">
        <v>91.4871</v>
      </c>
    </row>
    <row r="496" spans="1:296">
      <c r="A496">
        <v>478</v>
      </c>
      <c r="B496">
        <v>1759086219</v>
      </c>
      <c r="C496">
        <v>13135.90000009537</v>
      </c>
      <c r="D496" t="s">
        <v>1403</v>
      </c>
      <c r="E496" t="s">
        <v>1404</v>
      </c>
      <c r="F496">
        <v>5</v>
      </c>
      <c r="G496" t="s">
        <v>1218</v>
      </c>
      <c r="H496">
        <v>1759086211.214286</v>
      </c>
      <c r="I496">
        <f>(J496)/1000</f>
        <v>0</v>
      </c>
      <c r="J496">
        <f>IF(DO496, AM496, AG496)</f>
        <v>0</v>
      </c>
      <c r="K496">
        <f>IF(DO496, AH496, AF496)</f>
        <v>0</v>
      </c>
      <c r="L496">
        <f>DQ496 - IF(AT496&gt;1, K496*DK496*100.0/(AV496), 0)</f>
        <v>0</v>
      </c>
      <c r="M496">
        <f>((S496-I496/2)*L496-K496)/(S496+I496/2)</f>
        <v>0</v>
      </c>
      <c r="N496">
        <f>M496*(DX496+DY496)/1000.0</f>
        <v>0</v>
      </c>
      <c r="O496">
        <f>(DQ496 - IF(AT496&gt;1, K496*DK496*100.0/(AV496), 0))*(DX496+DY496)/1000.0</f>
        <v>0</v>
      </c>
      <c r="P496">
        <f>2.0/((1/R496-1/Q496)+SIGN(R496)*SQRT((1/R496-1/Q496)*(1/R496-1/Q496) + 4*DL496/((DL496+1)*(DL496+1))*(2*1/R496*1/Q496-1/Q496*1/Q496)))</f>
        <v>0</v>
      </c>
      <c r="Q496">
        <f>IF(LEFT(DM496,1)&lt;&gt;"0",IF(LEFT(DM496,1)="1",3.0,DN496),$D$5+$E$5*(EE496*DX496/($K$5*1000))+$F$5*(EE496*DX496/($K$5*1000))*MAX(MIN(DK496,$J$5),$I$5)*MAX(MIN(DK496,$J$5),$I$5)+$G$5*MAX(MIN(DK496,$J$5),$I$5)*(EE496*DX496/($K$5*1000))+$H$5*(EE496*DX496/($K$5*1000))*(EE496*DX496/($K$5*1000)))</f>
        <v>0</v>
      </c>
      <c r="R496">
        <f>I496*(1000-(1000*0.61365*exp(17.502*V496/(240.97+V496))/(DX496+DY496)+DS496)/2)/(1000*0.61365*exp(17.502*V496/(240.97+V496))/(DX496+DY496)-DS496)</f>
        <v>0</v>
      </c>
      <c r="S496">
        <f>1/((DL496+1)/(P496/1.6)+1/(Q496/1.37)) + DL496/((DL496+1)/(P496/1.6) + DL496/(Q496/1.37))</f>
        <v>0</v>
      </c>
      <c r="T496">
        <f>(DG496*DJ496)</f>
        <v>0</v>
      </c>
      <c r="U496">
        <f>(DZ496+(T496+2*0.95*5.67E-8*(((DZ496+$B$9)+273)^4-(DZ496+273)^4)-44100*I496)/(1.84*29.3*Q496+8*0.95*5.67E-8*(DZ496+273)^3))</f>
        <v>0</v>
      </c>
      <c r="V496">
        <f>($C$9*EA496+$D$9*EB496+$E$9*U496)</f>
        <v>0</v>
      </c>
      <c r="W496">
        <f>0.61365*exp(17.502*V496/(240.97+V496))</f>
        <v>0</v>
      </c>
      <c r="X496">
        <f>(Y496/Z496*100)</f>
        <v>0</v>
      </c>
      <c r="Y496">
        <f>DS496*(DX496+DY496)/1000</f>
        <v>0</v>
      </c>
      <c r="Z496">
        <f>0.61365*exp(17.502*DZ496/(240.97+DZ496))</f>
        <v>0</v>
      </c>
      <c r="AA496">
        <f>(W496-DS496*(DX496+DY496)/1000)</f>
        <v>0</v>
      </c>
      <c r="AB496">
        <f>(-I496*44100)</f>
        <v>0</v>
      </c>
      <c r="AC496">
        <f>2*29.3*Q496*0.92*(DZ496-V496)</f>
        <v>0</v>
      </c>
      <c r="AD496">
        <f>2*0.95*5.67E-8*(((DZ496+$B$9)+273)^4-(V496+273)^4)</f>
        <v>0</v>
      </c>
      <c r="AE496">
        <f>T496+AD496+AB496+AC496</f>
        <v>0</v>
      </c>
      <c r="AF496">
        <f>DW496*AT496*(DR496-DQ496*(1000-AT496*DT496)/(1000-AT496*DS496))/(100*DK496)</f>
        <v>0</v>
      </c>
      <c r="AG496">
        <f>1000*DW496*AT496*(DS496-DT496)/(100*DK496*(1000-AT496*DS496))</f>
        <v>0</v>
      </c>
      <c r="AH496">
        <f>(AI496 - AJ496 - DX496*1E3/(8.314*(DZ496+273.15)) * AL496/DW496 * AK496) * DW496/(100*DK496) * (1000 - DT496)/1000</f>
        <v>0</v>
      </c>
      <c r="AI496">
        <v>1572.693206994247</v>
      </c>
      <c r="AJ496">
        <v>1531.931696969697</v>
      </c>
      <c r="AK496">
        <v>3.537275107189066</v>
      </c>
      <c r="AL496">
        <v>65.08277901455868</v>
      </c>
      <c r="AM496">
        <f>(AO496 - AN496 + DX496*1E3/(8.314*(DZ496+273.15)) * AQ496/DW496 * AP496) * DW496/(100*DK496) * 1000/(1000 - AO496)</f>
        <v>0</v>
      </c>
      <c r="AN496">
        <v>19.04111365333334</v>
      </c>
      <c r="AO496">
        <v>21.67735151515151</v>
      </c>
      <c r="AP496">
        <v>-5.048795367784615E-05</v>
      </c>
      <c r="AQ496">
        <v>105.27</v>
      </c>
      <c r="AR496">
        <v>1</v>
      </c>
      <c r="AS496">
        <v>0</v>
      </c>
      <c r="AT496">
        <f>IF(AR496*$H$15&gt;=AV496,1.0,(AV496/(AV496-AR496*$H$15)))</f>
        <v>0</v>
      </c>
      <c r="AU496">
        <f>(AT496-1)*100</f>
        <v>0</v>
      </c>
      <c r="AV496">
        <f>MAX(0,($B$15+$C$15*EE496)/(1+$D$15*EE496)*DX496/(DZ496+273)*$E$15)</f>
        <v>0</v>
      </c>
      <c r="AW496" t="s">
        <v>437</v>
      </c>
      <c r="AX496" t="s">
        <v>437</v>
      </c>
      <c r="AY496">
        <v>0</v>
      </c>
      <c r="AZ496">
        <v>0</v>
      </c>
      <c r="BA496">
        <f>1-AY496/AZ496</f>
        <v>0</v>
      </c>
      <c r="BB496">
        <v>0</v>
      </c>
      <c r="BC496" t="s">
        <v>437</v>
      </c>
      <c r="BD496" t="s">
        <v>437</v>
      </c>
      <c r="BE496">
        <v>0</v>
      </c>
      <c r="BF496">
        <v>0</v>
      </c>
      <c r="BG496">
        <f>1-BE496/BF496</f>
        <v>0</v>
      </c>
      <c r="BH496">
        <v>0.5</v>
      </c>
      <c r="BI496">
        <f>DH496</f>
        <v>0</v>
      </c>
      <c r="BJ496">
        <f>K496</f>
        <v>0</v>
      </c>
      <c r="BK496">
        <f>BG496*BH496*BI496</f>
        <v>0</v>
      </c>
      <c r="BL496">
        <f>(BJ496-BB496)/BI496</f>
        <v>0</v>
      </c>
      <c r="BM496">
        <f>(AZ496-BF496)/BF496</f>
        <v>0</v>
      </c>
      <c r="BN496">
        <f>AY496/(BA496+AY496/BF496)</f>
        <v>0</v>
      </c>
      <c r="BO496" t="s">
        <v>437</v>
      </c>
      <c r="BP496">
        <v>0</v>
      </c>
      <c r="BQ496">
        <f>IF(BP496&lt;&gt;0, BP496, BN496)</f>
        <v>0</v>
      </c>
      <c r="BR496">
        <f>1-BQ496/BF496</f>
        <v>0</v>
      </c>
      <c r="BS496">
        <f>(BF496-BE496)/(BF496-BQ496)</f>
        <v>0</v>
      </c>
      <c r="BT496">
        <f>(AZ496-BF496)/(AZ496-BQ496)</f>
        <v>0</v>
      </c>
      <c r="BU496">
        <f>(BF496-BE496)/(BF496-AY496)</f>
        <v>0</v>
      </c>
      <c r="BV496">
        <f>(AZ496-BF496)/(AZ496-AY496)</f>
        <v>0</v>
      </c>
      <c r="BW496">
        <f>(BS496*BQ496/BE496)</f>
        <v>0</v>
      </c>
      <c r="BX496">
        <f>(1-BW496)</f>
        <v>0</v>
      </c>
      <c r="DG496">
        <f>$B$13*EF496+$C$13*EG496+$F$13*ER496*(1-EU496)</f>
        <v>0</v>
      </c>
      <c r="DH496">
        <f>DG496*DI496</f>
        <v>0</v>
      </c>
      <c r="DI496">
        <f>($B$13*$D$11+$C$13*$D$11+$F$13*((FE496+EW496)/MAX(FE496+EW496+FF496, 0.1)*$I$11+FF496/MAX(FE496+EW496+FF496, 0.1)*$J$11))/($B$13+$C$13+$F$13)</f>
        <v>0</v>
      </c>
      <c r="DJ496">
        <f>($B$13*$K$11+$C$13*$K$11+$F$13*((FE496+EW496)/MAX(FE496+EW496+FF496, 0.1)*$P$11+FF496/MAX(FE496+EW496+FF496, 0.1)*$Q$11))/($B$13+$C$13+$F$13)</f>
        <v>0</v>
      </c>
      <c r="DK496">
        <v>4.16</v>
      </c>
      <c r="DL496">
        <v>0.5</v>
      </c>
      <c r="DM496" t="s">
        <v>438</v>
      </c>
      <c r="DN496">
        <v>2</v>
      </c>
      <c r="DO496" t="b">
        <v>1</v>
      </c>
      <c r="DP496">
        <v>1759086211.214286</v>
      </c>
      <c r="DQ496">
        <v>1473.910714285714</v>
      </c>
      <c r="DR496">
        <v>1526.514642857143</v>
      </c>
      <c r="DS496">
        <v>21.69816785714286</v>
      </c>
      <c r="DT496">
        <v>19.04426785714286</v>
      </c>
      <c r="DU496">
        <v>1473.770714285714</v>
      </c>
      <c r="DV496">
        <v>21.41293214285714</v>
      </c>
      <c r="DW496">
        <v>500.0230714285713</v>
      </c>
      <c r="DX496">
        <v>90.76275714285714</v>
      </c>
      <c r="DY496">
        <v>0.06545706785714285</v>
      </c>
      <c r="DZ496">
        <v>28.61586071428572</v>
      </c>
      <c r="EA496">
        <v>30.02857142857143</v>
      </c>
      <c r="EB496">
        <v>999.9000000000002</v>
      </c>
      <c r="EC496">
        <v>0</v>
      </c>
      <c r="ED496">
        <v>0</v>
      </c>
      <c r="EE496">
        <v>9995.585714285715</v>
      </c>
      <c r="EF496">
        <v>0</v>
      </c>
      <c r="EG496">
        <v>11.6571</v>
      </c>
      <c r="EH496">
        <v>-52.60271071428571</v>
      </c>
      <c r="EI496">
        <v>1506.601428571428</v>
      </c>
      <c r="EJ496">
        <v>1556.149285714286</v>
      </c>
      <c r="EK496">
        <v>2.653907857142857</v>
      </c>
      <c r="EL496">
        <v>1526.514642857143</v>
      </c>
      <c r="EM496">
        <v>19.04426785714286</v>
      </c>
      <c r="EN496">
        <v>1.969385357142857</v>
      </c>
      <c r="EO496">
        <v>1.72851</v>
      </c>
      <c r="EP496">
        <v>17.20031785714286</v>
      </c>
      <c r="EQ496">
        <v>15.15486428571428</v>
      </c>
      <c r="ER496">
        <v>1999.981428571429</v>
      </c>
      <c r="ES496">
        <v>0.9799972499999997</v>
      </c>
      <c r="ET496">
        <v>0.02000267142857143</v>
      </c>
      <c r="EU496">
        <v>0</v>
      </c>
      <c r="EV496">
        <v>772.5347142857144</v>
      </c>
      <c r="EW496">
        <v>5.00078</v>
      </c>
      <c r="EX496">
        <v>14835.73214285714</v>
      </c>
      <c r="EY496">
        <v>16379.46785714286</v>
      </c>
      <c r="EZ496">
        <v>38.68289285714285</v>
      </c>
      <c r="FA496">
        <v>39.47514285714285</v>
      </c>
      <c r="FB496">
        <v>38.82346428571429</v>
      </c>
      <c r="FC496">
        <v>39.21196428571428</v>
      </c>
      <c r="FD496">
        <v>39.92828571428571</v>
      </c>
      <c r="FE496">
        <v>1955.071428571429</v>
      </c>
      <c r="FF496">
        <v>39.90142857142857</v>
      </c>
      <c r="FG496">
        <v>0</v>
      </c>
      <c r="FH496">
        <v>1759086211.4</v>
      </c>
      <c r="FI496">
        <v>0</v>
      </c>
      <c r="FJ496">
        <v>772.5322307692308</v>
      </c>
      <c r="FK496">
        <v>1.098940168537897</v>
      </c>
      <c r="FL496">
        <v>19.5897436252996</v>
      </c>
      <c r="FM496">
        <v>14835.93076923077</v>
      </c>
      <c r="FN496">
        <v>15</v>
      </c>
      <c r="FO496">
        <v>0</v>
      </c>
      <c r="FP496" t="s">
        <v>439</v>
      </c>
      <c r="FQ496">
        <v>1746989605.5</v>
      </c>
      <c r="FR496">
        <v>1746989593.5</v>
      </c>
      <c r="FS496">
        <v>0</v>
      </c>
      <c r="FT496">
        <v>-0.274</v>
      </c>
      <c r="FU496">
        <v>-0.002</v>
      </c>
      <c r="FV496">
        <v>2.549</v>
      </c>
      <c r="FW496">
        <v>0.129</v>
      </c>
      <c r="FX496">
        <v>420</v>
      </c>
      <c r="FY496">
        <v>17</v>
      </c>
      <c r="FZ496">
        <v>0.02</v>
      </c>
      <c r="GA496">
        <v>0.04</v>
      </c>
      <c r="GB496">
        <v>-52.57423902439024</v>
      </c>
      <c r="GC496">
        <v>-0.9248111498258768</v>
      </c>
      <c r="GD496">
        <v>0.1737027273864384</v>
      </c>
      <c r="GE496">
        <v>0</v>
      </c>
      <c r="GF496">
        <v>772.4865</v>
      </c>
      <c r="GG496">
        <v>1.008051949637678</v>
      </c>
      <c r="GH496">
        <v>0.2723113756237881</v>
      </c>
      <c r="GI496">
        <v>0</v>
      </c>
      <c r="GJ496">
        <v>2.665416341463414</v>
      </c>
      <c r="GK496">
        <v>-0.1704125435540126</v>
      </c>
      <c r="GL496">
        <v>0.01803811408617432</v>
      </c>
      <c r="GM496">
        <v>0</v>
      </c>
      <c r="GN496">
        <v>0</v>
      </c>
      <c r="GO496">
        <v>3</v>
      </c>
      <c r="GP496" t="s">
        <v>458</v>
      </c>
      <c r="GQ496">
        <v>3.10176</v>
      </c>
      <c r="GR496">
        <v>2.72357</v>
      </c>
      <c r="GS496">
        <v>0.206974</v>
      </c>
      <c r="GT496">
        <v>0.211301</v>
      </c>
      <c r="GU496">
        <v>0.100709</v>
      </c>
      <c r="GV496">
        <v>0.09319570000000001</v>
      </c>
      <c r="GW496">
        <v>20733.4</v>
      </c>
      <c r="GX496">
        <v>18737.3</v>
      </c>
      <c r="GY496">
        <v>26706.6</v>
      </c>
      <c r="GZ496">
        <v>23977.1</v>
      </c>
      <c r="HA496">
        <v>38441.8</v>
      </c>
      <c r="HB496">
        <v>32157.1</v>
      </c>
      <c r="HC496">
        <v>46633.3</v>
      </c>
      <c r="HD496">
        <v>37936.5</v>
      </c>
      <c r="HE496">
        <v>1.8736</v>
      </c>
      <c r="HF496">
        <v>1.87405</v>
      </c>
      <c r="HG496">
        <v>0.147309</v>
      </c>
      <c r="HH496">
        <v>0</v>
      </c>
      <c r="HI496">
        <v>27.6177</v>
      </c>
      <c r="HJ496">
        <v>999.9</v>
      </c>
      <c r="HK496">
        <v>43.4</v>
      </c>
      <c r="HL496">
        <v>31.5</v>
      </c>
      <c r="HM496">
        <v>22.1929</v>
      </c>
      <c r="HN496">
        <v>60.2047</v>
      </c>
      <c r="HO496">
        <v>22.0954</v>
      </c>
      <c r="HP496">
        <v>1</v>
      </c>
      <c r="HQ496">
        <v>0.09194869999999999</v>
      </c>
      <c r="HR496">
        <v>0.350645</v>
      </c>
      <c r="HS496">
        <v>20.2804</v>
      </c>
      <c r="HT496">
        <v>5.2107</v>
      </c>
      <c r="HU496">
        <v>11.9794</v>
      </c>
      <c r="HV496">
        <v>4.96295</v>
      </c>
      <c r="HW496">
        <v>3.27433</v>
      </c>
      <c r="HX496">
        <v>9999</v>
      </c>
      <c r="HY496">
        <v>9999</v>
      </c>
      <c r="HZ496">
        <v>9999</v>
      </c>
      <c r="IA496">
        <v>34.7</v>
      </c>
      <c r="IB496">
        <v>1.86394</v>
      </c>
      <c r="IC496">
        <v>1.8601</v>
      </c>
      <c r="ID496">
        <v>1.85838</v>
      </c>
      <c r="IE496">
        <v>1.85974</v>
      </c>
      <c r="IF496">
        <v>1.85989</v>
      </c>
      <c r="IG496">
        <v>1.85837</v>
      </c>
      <c r="IH496">
        <v>1.85745</v>
      </c>
      <c r="II496">
        <v>1.85242</v>
      </c>
      <c r="IJ496">
        <v>0</v>
      </c>
      <c r="IK496">
        <v>0</v>
      </c>
      <c r="IL496">
        <v>0</v>
      </c>
      <c r="IM496">
        <v>0</v>
      </c>
      <c r="IN496" t="s">
        <v>441</v>
      </c>
      <c r="IO496" t="s">
        <v>442</v>
      </c>
      <c r="IP496" t="s">
        <v>443</v>
      </c>
      <c r="IQ496" t="s">
        <v>443</v>
      </c>
      <c r="IR496" t="s">
        <v>443</v>
      </c>
      <c r="IS496" t="s">
        <v>443</v>
      </c>
      <c r="IT496">
        <v>0</v>
      </c>
      <c r="IU496">
        <v>100</v>
      </c>
      <c r="IV496">
        <v>100</v>
      </c>
      <c r="IW496">
        <v>0.17</v>
      </c>
      <c r="IX496">
        <v>0.2848</v>
      </c>
      <c r="IY496">
        <v>-0.819046093373875</v>
      </c>
      <c r="IZ496">
        <v>-0.0008311593448893811</v>
      </c>
      <c r="JA496">
        <v>1.768286430498992E-06</v>
      </c>
      <c r="JB496">
        <v>-5.176383660599935E-10</v>
      </c>
      <c r="JC496">
        <v>0.01793090377665582</v>
      </c>
      <c r="JD496">
        <v>0.002652576625932546</v>
      </c>
      <c r="JE496">
        <v>0.0004569377311329863</v>
      </c>
      <c r="JF496">
        <v>1.003524486243527E-07</v>
      </c>
      <c r="JG496">
        <v>2</v>
      </c>
      <c r="JH496">
        <v>1975</v>
      </c>
      <c r="JI496">
        <v>1</v>
      </c>
      <c r="JJ496">
        <v>26</v>
      </c>
      <c r="JK496">
        <v>201610.2</v>
      </c>
      <c r="JL496">
        <v>201610.4</v>
      </c>
      <c r="JM496">
        <v>3.27515</v>
      </c>
      <c r="JN496">
        <v>2.60498</v>
      </c>
      <c r="JO496">
        <v>1.49658</v>
      </c>
      <c r="JP496">
        <v>2.34497</v>
      </c>
      <c r="JQ496">
        <v>1.54907</v>
      </c>
      <c r="JR496">
        <v>2.45483</v>
      </c>
      <c r="JS496">
        <v>35.9178</v>
      </c>
      <c r="JT496">
        <v>24.1838</v>
      </c>
      <c r="JU496">
        <v>18</v>
      </c>
      <c r="JV496">
        <v>481.984</v>
      </c>
      <c r="JW496">
        <v>497.207</v>
      </c>
      <c r="JX496">
        <v>26.8847</v>
      </c>
      <c r="JY496">
        <v>28.4869</v>
      </c>
      <c r="JZ496">
        <v>30</v>
      </c>
      <c r="KA496">
        <v>28.725</v>
      </c>
      <c r="KB496">
        <v>28.7292</v>
      </c>
      <c r="KC496">
        <v>65.74639999999999</v>
      </c>
      <c r="KD496">
        <v>15.9412</v>
      </c>
      <c r="KE496">
        <v>76.9181</v>
      </c>
      <c r="KF496">
        <v>26.877</v>
      </c>
      <c r="KG496">
        <v>1571.81</v>
      </c>
      <c r="KH496">
        <v>19.0257</v>
      </c>
      <c r="KI496">
        <v>101.962</v>
      </c>
      <c r="KJ496">
        <v>91.4866</v>
      </c>
    </row>
    <row r="497" spans="1:296">
      <c r="A497">
        <v>479</v>
      </c>
      <c r="B497">
        <v>1759086224</v>
      </c>
      <c r="C497">
        <v>13140.90000009537</v>
      </c>
      <c r="D497" t="s">
        <v>1405</v>
      </c>
      <c r="E497" t="s">
        <v>1406</v>
      </c>
      <c r="F497">
        <v>5</v>
      </c>
      <c r="G497" t="s">
        <v>1218</v>
      </c>
      <c r="H497">
        <v>1759086216.5</v>
      </c>
      <c r="I497">
        <f>(J497)/1000</f>
        <v>0</v>
      </c>
      <c r="J497">
        <f>IF(DO497, AM497, AG497)</f>
        <v>0</v>
      </c>
      <c r="K497">
        <f>IF(DO497, AH497, AF497)</f>
        <v>0</v>
      </c>
      <c r="L497">
        <f>DQ497 - IF(AT497&gt;1, K497*DK497*100.0/(AV497), 0)</f>
        <v>0</v>
      </c>
      <c r="M497">
        <f>((S497-I497/2)*L497-K497)/(S497+I497/2)</f>
        <v>0</v>
      </c>
      <c r="N497">
        <f>M497*(DX497+DY497)/1000.0</f>
        <v>0</v>
      </c>
      <c r="O497">
        <f>(DQ497 - IF(AT497&gt;1, K497*DK497*100.0/(AV497), 0))*(DX497+DY497)/1000.0</f>
        <v>0</v>
      </c>
      <c r="P497">
        <f>2.0/((1/R497-1/Q497)+SIGN(R497)*SQRT((1/R497-1/Q497)*(1/R497-1/Q497) + 4*DL497/((DL497+1)*(DL497+1))*(2*1/R497*1/Q497-1/Q497*1/Q497)))</f>
        <v>0</v>
      </c>
      <c r="Q497">
        <f>IF(LEFT(DM497,1)&lt;&gt;"0",IF(LEFT(DM497,1)="1",3.0,DN497),$D$5+$E$5*(EE497*DX497/($K$5*1000))+$F$5*(EE497*DX497/($K$5*1000))*MAX(MIN(DK497,$J$5),$I$5)*MAX(MIN(DK497,$J$5),$I$5)+$G$5*MAX(MIN(DK497,$J$5),$I$5)*(EE497*DX497/($K$5*1000))+$H$5*(EE497*DX497/($K$5*1000))*(EE497*DX497/($K$5*1000)))</f>
        <v>0</v>
      </c>
      <c r="R497">
        <f>I497*(1000-(1000*0.61365*exp(17.502*V497/(240.97+V497))/(DX497+DY497)+DS497)/2)/(1000*0.61365*exp(17.502*V497/(240.97+V497))/(DX497+DY497)-DS497)</f>
        <v>0</v>
      </c>
      <c r="S497">
        <f>1/((DL497+1)/(P497/1.6)+1/(Q497/1.37)) + DL497/((DL497+1)/(P497/1.6) + DL497/(Q497/1.37))</f>
        <v>0</v>
      </c>
      <c r="T497">
        <f>(DG497*DJ497)</f>
        <v>0</v>
      </c>
      <c r="U497">
        <f>(DZ497+(T497+2*0.95*5.67E-8*(((DZ497+$B$9)+273)^4-(DZ497+273)^4)-44100*I497)/(1.84*29.3*Q497+8*0.95*5.67E-8*(DZ497+273)^3))</f>
        <v>0</v>
      </c>
      <c r="V497">
        <f>($C$9*EA497+$D$9*EB497+$E$9*U497)</f>
        <v>0</v>
      </c>
      <c r="W497">
        <f>0.61365*exp(17.502*V497/(240.97+V497))</f>
        <v>0</v>
      </c>
      <c r="X497">
        <f>(Y497/Z497*100)</f>
        <v>0</v>
      </c>
      <c r="Y497">
        <f>DS497*(DX497+DY497)/1000</f>
        <v>0</v>
      </c>
      <c r="Z497">
        <f>0.61365*exp(17.502*DZ497/(240.97+DZ497))</f>
        <v>0</v>
      </c>
      <c r="AA497">
        <f>(W497-DS497*(DX497+DY497)/1000)</f>
        <v>0</v>
      </c>
      <c r="AB497">
        <f>(-I497*44100)</f>
        <v>0</v>
      </c>
      <c r="AC497">
        <f>2*29.3*Q497*0.92*(DZ497-V497)</f>
        <v>0</v>
      </c>
      <c r="AD497">
        <f>2*0.95*5.67E-8*(((DZ497+$B$9)+273)^4-(V497+273)^4)</f>
        <v>0</v>
      </c>
      <c r="AE497">
        <f>T497+AD497+AB497+AC497</f>
        <v>0</v>
      </c>
      <c r="AF497">
        <f>DW497*AT497*(DR497-DQ497*(1000-AT497*DT497)/(1000-AT497*DS497))/(100*DK497)</f>
        <v>0</v>
      </c>
      <c r="AG497">
        <f>1000*DW497*AT497*(DS497-DT497)/(100*DK497*(1000-AT497*DS497))</f>
        <v>0</v>
      </c>
      <c r="AH497">
        <f>(AI497 - AJ497 - DX497*1E3/(8.314*(DZ497+273.15)) * AL497/DW497 * AK497) * DW497/(100*DK497) * (1000 - DT497)/1000</f>
        <v>0</v>
      </c>
      <c r="AI497">
        <v>1589.605537067101</v>
      </c>
      <c r="AJ497">
        <v>1549.041878787878</v>
      </c>
      <c r="AK497">
        <v>3.407924746850783</v>
      </c>
      <c r="AL497">
        <v>65.08277901455868</v>
      </c>
      <c r="AM497">
        <f>(AO497 - AN497 + DX497*1E3/(8.314*(DZ497+273.15)) * AQ497/DW497 * AP497) * DW497/(100*DK497) * 1000/(1000 - AO497)</f>
        <v>0</v>
      </c>
      <c r="AN497">
        <v>19.06802189333333</v>
      </c>
      <c r="AO497">
        <v>21.66830848484849</v>
      </c>
      <c r="AP497">
        <v>-2.523721892143511E-05</v>
      </c>
      <c r="AQ497">
        <v>105.27</v>
      </c>
      <c r="AR497">
        <v>1</v>
      </c>
      <c r="AS497">
        <v>0</v>
      </c>
      <c r="AT497">
        <f>IF(AR497*$H$15&gt;=AV497,1.0,(AV497/(AV497-AR497*$H$15)))</f>
        <v>0</v>
      </c>
      <c r="AU497">
        <f>(AT497-1)*100</f>
        <v>0</v>
      </c>
      <c r="AV497">
        <f>MAX(0,($B$15+$C$15*EE497)/(1+$D$15*EE497)*DX497/(DZ497+273)*$E$15)</f>
        <v>0</v>
      </c>
      <c r="AW497" t="s">
        <v>437</v>
      </c>
      <c r="AX497" t="s">
        <v>437</v>
      </c>
      <c r="AY497">
        <v>0</v>
      </c>
      <c r="AZ497">
        <v>0</v>
      </c>
      <c r="BA497">
        <f>1-AY497/AZ497</f>
        <v>0</v>
      </c>
      <c r="BB497">
        <v>0</v>
      </c>
      <c r="BC497" t="s">
        <v>437</v>
      </c>
      <c r="BD497" t="s">
        <v>437</v>
      </c>
      <c r="BE497">
        <v>0</v>
      </c>
      <c r="BF497">
        <v>0</v>
      </c>
      <c r="BG497">
        <f>1-BE497/BF497</f>
        <v>0</v>
      </c>
      <c r="BH497">
        <v>0.5</v>
      </c>
      <c r="BI497">
        <f>DH497</f>
        <v>0</v>
      </c>
      <c r="BJ497">
        <f>K497</f>
        <v>0</v>
      </c>
      <c r="BK497">
        <f>BG497*BH497*BI497</f>
        <v>0</v>
      </c>
      <c r="BL497">
        <f>(BJ497-BB497)/BI497</f>
        <v>0</v>
      </c>
      <c r="BM497">
        <f>(AZ497-BF497)/BF497</f>
        <v>0</v>
      </c>
      <c r="BN497">
        <f>AY497/(BA497+AY497/BF497)</f>
        <v>0</v>
      </c>
      <c r="BO497" t="s">
        <v>437</v>
      </c>
      <c r="BP497">
        <v>0</v>
      </c>
      <c r="BQ497">
        <f>IF(BP497&lt;&gt;0, BP497, BN497)</f>
        <v>0</v>
      </c>
      <c r="BR497">
        <f>1-BQ497/BF497</f>
        <v>0</v>
      </c>
      <c r="BS497">
        <f>(BF497-BE497)/(BF497-BQ497)</f>
        <v>0</v>
      </c>
      <c r="BT497">
        <f>(AZ497-BF497)/(AZ497-BQ497)</f>
        <v>0</v>
      </c>
      <c r="BU497">
        <f>(BF497-BE497)/(BF497-AY497)</f>
        <v>0</v>
      </c>
      <c r="BV497">
        <f>(AZ497-BF497)/(AZ497-AY497)</f>
        <v>0</v>
      </c>
      <c r="BW497">
        <f>(BS497*BQ497/BE497)</f>
        <v>0</v>
      </c>
      <c r="BX497">
        <f>(1-BW497)</f>
        <v>0</v>
      </c>
      <c r="DG497">
        <f>$B$13*EF497+$C$13*EG497+$F$13*ER497*(1-EU497)</f>
        <v>0</v>
      </c>
      <c r="DH497">
        <f>DG497*DI497</f>
        <v>0</v>
      </c>
      <c r="DI497">
        <f>($B$13*$D$11+$C$13*$D$11+$F$13*((FE497+EW497)/MAX(FE497+EW497+FF497, 0.1)*$I$11+FF497/MAX(FE497+EW497+FF497, 0.1)*$J$11))/($B$13+$C$13+$F$13)</f>
        <v>0</v>
      </c>
      <c r="DJ497">
        <f>($B$13*$K$11+$C$13*$K$11+$F$13*((FE497+EW497)/MAX(FE497+EW497+FF497, 0.1)*$P$11+FF497/MAX(FE497+EW497+FF497, 0.1)*$Q$11))/($B$13+$C$13+$F$13)</f>
        <v>0</v>
      </c>
      <c r="DK497">
        <v>4.16</v>
      </c>
      <c r="DL497">
        <v>0.5</v>
      </c>
      <c r="DM497" t="s">
        <v>438</v>
      </c>
      <c r="DN497">
        <v>2</v>
      </c>
      <c r="DO497" t="b">
        <v>1</v>
      </c>
      <c r="DP497">
        <v>1759086216.5</v>
      </c>
      <c r="DQ497">
        <v>1491.792222222222</v>
      </c>
      <c r="DR497">
        <v>1544.377777777778</v>
      </c>
      <c r="DS497">
        <v>21.68463333333333</v>
      </c>
      <c r="DT497">
        <v>19.04951481481482</v>
      </c>
      <c r="DU497">
        <v>1491.633703703704</v>
      </c>
      <c r="DV497">
        <v>21.3997</v>
      </c>
      <c r="DW497">
        <v>499.9865185185186</v>
      </c>
      <c r="DX497">
        <v>90.76222592592592</v>
      </c>
      <c r="DY497">
        <v>0.06545442592592593</v>
      </c>
      <c r="DZ497">
        <v>28.60160740740741</v>
      </c>
      <c r="EA497">
        <v>30.01992592592592</v>
      </c>
      <c r="EB497">
        <v>999.9000000000001</v>
      </c>
      <c r="EC497">
        <v>0</v>
      </c>
      <c r="ED497">
        <v>0</v>
      </c>
      <c r="EE497">
        <v>9984.35</v>
      </c>
      <c r="EF497">
        <v>0</v>
      </c>
      <c r="EG497">
        <v>11.6571</v>
      </c>
      <c r="EH497">
        <v>-52.58557037037037</v>
      </c>
      <c r="EI497">
        <v>1524.858148148148</v>
      </c>
      <c r="EJ497">
        <v>1574.368888888889</v>
      </c>
      <c r="EK497">
        <v>2.635127037037037</v>
      </c>
      <c r="EL497">
        <v>1544.377777777778</v>
      </c>
      <c r="EM497">
        <v>19.04951481481482</v>
      </c>
      <c r="EN497">
        <v>1.968146296296297</v>
      </c>
      <c r="EO497">
        <v>1.728975925925926</v>
      </c>
      <c r="EP497">
        <v>17.19037037037037</v>
      </c>
      <c r="EQ497">
        <v>15.15905555555556</v>
      </c>
      <c r="ER497">
        <v>1999.99037037037</v>
      </c>
      <c r="ES497">
        <v>0.9799973333333332</v>
      </c>
      <c r="ET497">
        <v>0.02000258518518519</v>
      </c>
      <c r="EU497">
        <v>0</v>
      </c>
      <c r="EV497">
        <v>772.6799259259261</v>
      </c>
      <c r="EW497">
        <v>5.00078</v>
      </c>
      <c r="EX497">
        <v>14837.58148148148</v>
      </c>
      <c r="EY497">
        <v>16379.54444444444</v>
      </c>
      <c r="EZ497">
        <v>38.67340740740741</v>
      </c>
      <c r="FA497">
        <v>39.47659259259259</v>
      </c>
      <c r="FB497">
        <v>38.80299999999999</v>
      </c>
      <c r="FC497">
        <v>39.18496296296296</v>
      </c>
      <c r="FD497">
        <v>39.92577777777777</v>
      </c>
      <c r="FE497">
        <v>1955.08037037037</v>
      </c>
      <c r="FF497">
        <v>39.90148148148149</v>
      </c>
      <c r="FG497">
        <v>0</v>
      </c>
      <c r="FH497">
        <v>1759086216.2</v>
      </c>
      <c r="FI497">
        <v>0</v>
      </c>
      <c r="FJ497">
        <v>772.6708076923078</v>
      </c>
      <c r="FK497">
        <v>-0.01835897352997811</v>
      </c>
      <c r="FL497">
        <v>19.77777776750757</v>
      </c>
      <c r="FM497">
        <v>14837.52692307692</v>
      </c>
      <c r="FN497">
        <v>15</v>
      </c>
      <c r="FO497">
        <v>0</v>
      </c>
      <c r="FP497" t="s">
        <v>439</v>
      </c>
      <c r="FQ497">
        <v>1746989605.5</v>
      </c>
      <c r="FR497">
        <v>1746989593.5</v>
      </c>
      <c r="FS497">
        <v>0</v>
      </c>
      <c r="FT497">
        <v>-0.274</v>
      </c>
      <c r="FU497">
        <v>-0.002</v>
      </c>
      <c r="FV497">
        <v>2.549</v>
      </c>
      <c r="FW497">
        <v>0.129</v>
      </c>
      <c r="FX497">
        <v>420</v>
      </c>
      <c r="FY497">
        <v>17</v>
      </c>
      <c r="FZ497">
        <v>0.02</v>
      </c>
      <c r="GA497">
        <v>0.04</v>
      </c>
      <c r="GB497">
        <v>-52.56824390243902</v>
      </c>
      <c r="GC497">
        <v>-0.2230662020905595</v>
      </c>
      <c r="GD497">
        <v>0.1876082361403622</v>
      </c>
      <c r="GE497">
        <v>1</v>
      </c>
      <c r="GF497">
        <v>772.5723529411765</v>
      </c>
      <c r="GG497">
        <v>1.096653931494084</v>
      </c>
      <c r="GH497">
        <v>0.2950123509232042</v>
      </c>
      <c r="GI497">
        <v>0</v>
      </c>
      <c r="GJ497">
        <v>2.64358268292683</v>
      </c>
      <c r="GK497">
        <v>-0.2003726132404122</v>
      </c>
      <c r="GL497">
        <v>0.02114070573900899</v>
      </c>
      <c r="GM497">
        <v>0</v>
      </c>
      <c r="GN497">
        <v>1</v>
      </c>
      <c r="GO497">
        <v>3</v>
      </c>
      <c r="GP497" t="s">
        <v>455</v>
      </c>
      <c r="GQ497">
        <v>3.10171</v>
      </c>
      <c r="GR497">
        <v>2.72373</v>
      </c>
      <c r="GS497">
        <v>0.208335</v>
      </c>
      <c r="GT497">
        <v>0.212624</v>
      </c>
      <c r="GU497">
        <v>0.100683</v>
      </c>
      <c r="GV497">
        <v>0.0932704</v>
      </c>
      <c r="GW497">
        <v>20697.9</v>
      </c>
      <c r="GX497">
        <v>18706.1</v>
      </c>
      <c r="GY497">
        <v>26706.6</v>
      </c>
      <c r="GZ497">
        <v>23977.3</v>
      </c>
      <c r="HA497">
        <v>38443.2</v>
      </c>
      <c r="HB497">
        <v>32154.6</v>
      </c>
      <c r="HC497">
        <v>46633.4</v>
      </c>
      <c r="HD497">
        <v>37936.5</v>
      </c>
      <c r="HE497">
        <v>1.87335</v>
      </c>
      <c r="HF497">
        <v>1.87405</v>
      </c>
      <c r="HG497">
        <v>0.146836</v>
      </c>
      <c r="HH497">
        <v>0</v>
      </c>
      <c r="HI497">
        <v>27.6129</v>
      </c>
      <c r="HJ497">
        <v>999.9</v>
      </c>
      <c r="HK497">
        <v>43.4</v>
      </c>
      <c r="HL497">
        <v>31.5</v>
      </c>
      <c r="HM497">
        <v>22.1931</v>
      </c>
      <c r="HN497">
        <v>61.2947</v>
      </c>
      <c r="HO497">
        <v>22.0272</v>
      </c>
      <c r="HP497">
        <v>1</v>
      </c>
      <c r="HQ497">
        <v>0.0921469</v>
      </c>
      <c r="HR497">
        <v>0.322413</v>
      </c>
      <c r="HS497">
        <v>20.2808</v>
      </c>
      <c r="HT497">
        <v>5.21175</v>
      </c>
      <c r="HU497">
        <v>11.9793</v>
      </c>
      <c r="HV497">
        <v>4.9629</v>
      </c>
      <c r="HW497">
        <v>3.27445</v>
      </c>
      <c r="HX497">
        <v>9999</v>
      </c>
      <c r="HY497">
        <v>9999</v>
      </c>
      <c r="HZ497">
        <v>9999</v>
      </c>
      <c r="IA497">
        <v>34.7</v>
      </c>
      <c r="IB497">
        <v>1.86394</v>
      </c>
      <c r="IC497">
        <v>1.86008</v>
      </c>
      <c r="ID497">
        <v>1.85838</v>
      </c>
      <c r="IE497">
        <v>1.85974</v>
      </c>
      <c r="IF497">
        <v>1.85989</v>
      </c>
      <c r="IG497">
        <v>1.85837</v>
      </c>
      <c r="IH497">
        <v>1.85745</v>
      </c>
      <c r="II497">
        <v>1.85241</v>
      </c>
      <c r="IJ497">
        <v>0</v>
      </c>
      <c r="IK497">
        <v>0</v>
      </c>
      <c r="IL497">
        <v>0</v>
      </c>
      <c r="IM497">
        <v>0</v>
      </c>
      <c r="IN497" t="s">
        <v>441</v>
      </c>
      <c r="IO497" t="s">
        <v>442</v>
      </c>
      <c r="IP497" t="s">
        <v>443</v>
      </c>
      <c r="IQ497" t="s">
        <v>443</v>
      </c>
      <c r="IR497" t="s">
        <v>443</v>
      </c>
      <c r="IS497" t="s">
        <v>443</v>
      </c>
      <c r="IT497">
        <v>0</v>
      </c>
      <c r="IU497">
        <v>100</v>
      </c>
      <c r="IV497">
        <v>100</v>
      </c>
      <c r="IW497">
        <v>0.19</v>
      </c>
      <c r="IX497">
        <v>0.2846</v>
      </c>
      <c r="IY497">
        <v>-0.819046093373875</v>
      </c>
      <c r="IZ497">
        <v>-0.0008311593448893811</v>
      </c>
      <c r="JA497">
        <v>1.768286430498992E-06</v>
      </c>
      <c r="JB497">
        <v>-5.176383660599935E-10</v>
      </c>
      <c r="JC497">
        <v>0.01793090377665582</v>
      </c>
      <c r="JD497">
        <v>0.002652576625932546</v>
      </c>
      <c r="JE497">
        <v>0.0004569377311329863</v>
      </c>
      <c r="JF497">
        <v>1.003524486243527E-07</v>
      </c>
      <c r="JG497">
        <v>2</v>
      </c>
      <c r="JH497">
        <v>1975</v>
      </c>
      <c r="JI497">
        <v>1</v>
      </c>
      <c r="JJ497">
        <v>26</v>
      </c>
      <c r="JK497">
        <v>201610.3</v>
      </c>
      <c r="JL497">
        <v>201610.5</v>
      </c>
      <c r="JM497">
        <v>3.30078</v>
      </c>
      <c r="JN497">
        <v>2.59766</v>
      </c>
      <c r="JO497">
        <v>1.49658</v>
      </c>
      <c r="JP497">
        <v>2.34497</v>
      </c>
      <c r="JQ497">
        <v>1.54785</v>
      </c>
      <c r="JR497">
        <v>2.45972</v>
      </c>
      <c r="JS497">
        <v>35.9178</v>
      </c>
      <c r="JT497">
        <v>24.1751</v>
      </c>
      <c r="JU497">
        <v>18</v>
      </c>
      <c r="JV497">
        <v>481.826</v>
      </c>
      <c r="JW497">
        <v>497.188</v>
      </c>
      <c r="JX497">
        <v>26.8674</v>
      </c>
      <c r="JY497">
        <v>28.4857</v>
      </c>
      <c r="JZ497">
        <v>30.0001</v>
      </c>
      <c r="KA497">
        <v>28.7231</v>
      </c>
      <c r="KB497">
        <v>28.7268</v>
      </c>
      <c r="KC497">
        <v>66.331</v>
      </c>
      <c r="KD497">
        <v>15.9412</v>
      </c>
      <c r="KE497">
        <v>76.9181</v>
      </c>
      <c r="KF497">
        <v>26.8609</v>
      </c>
      <c r="KG497">
        <v>1591.85</v>
      </c>
      <c r="KH497">
        <v>19.0262</v>
      </c>
      <c r="KI497">
        <v>101.962</v>
      </c>
      <c r="KJ497">
        <v>91.48699999999999</v>
      </c>
    </row>
    <row r="498" spans="1:296">
      <c r="A498">
        <v>480</v>
      </c>
      <c r="B498">
        <v>1759086229</v>
      </c>
      <c r="C498">
        <v>13145.90000009537</v>
      </c>
      <c r="D498" t="s">
        <v>1407</v>
      </c>
      <c r="E498" t="s">
        <v>1408</v>
      </c>
      <c r="F498">
        <v>5</v>
      </c>
      <c r="G498" t="s">
        <v>1218</v>
      </c>
      <c r="H498">
        <v>1759086221.214286</v>
      </c>
      <c r="I498">
        <f>(J498)/1000</f>
        <v>0</v>
      </c>
      <c r="J498">
        <f>IF(DO498, AM498, AG498)</f>
        <v>0</v>
      </c>
      <c r="K498">
        <f>IF(DO498, AH498, AF498)</f>
        <v>0</v>
      </c>
      <c r="L498">
        <f>DQ498 - IF(AT498&gt;1, K498*DK498*100.0/(AV498), 0)</f>
        <v>0</v>
      </c>
      <c r="M498">
        <f>((S498-I498/2)*L498-K498)/(S498+I498/2)</f>
        <v>0</v>
      </c>
      <c r="N498">
        <f>M498*(DX498+DY498)/1000.0</f>
        <v>0</v>
      </c>
      <c r="O498">
        <f>(DQ498 - IF(AT498&gt;1, K498*DK498*100.0/(AV498), 0))*(DX498+DY498)/1000.0</f>
        <v>0</v>
      </c>
      <c r="P498">
        <f>2.0/((1/R498-1/Q498)+SIGN(R498)*SQRT((1/R498-1/Q498)*(1/R498-1/Q498) + 4*DL498/((DL498+1)*(DL498+1))*(2*1/R498*1/Q498-1/Q498*1/Q498)))</f>
        <v>0</v>
      </c>
      <c r="Q498">
        <f>IF(LEFT(DM498,1)&lt;&gt;"0",IF(LEFT(DM498,1)="1",3.0,DN498),$D$5+$E$5*(EE498*DX498/($K$5*1000))+$F$5*(EE498*DX498/($K$5*1000))*MAX(MIN(DK498,$J$5),$I$5)*MAX(MIN(DK498,$J$5),$I$5)+$G$5*MAX(MIN(DK498,$J$5),$I$5)*(EE498*DX498/($K$5*1000))+$H$5*(EE498*DX498/($K$5*1000))*(EE498*DX498/($K$5*1000)))</f>
        <v>0</v>
      </c>
      <c r="R498">
        <f>I498*(1000-(1000*0.61365*exp(17.502*V498/(240.97+V498))/(DX498+DY498)+DS498)/2)/(1000*0.61365*exp(17.502*V498/(240.97+V498))/(DX498+DY498)-DS498)</f>
        <v>0</v>
      </c>
      <c r="S498">
        <f>1/((DL498+1)/(P498/1.6)+1/(Q498/1.37)) + DL498/((DL498+1)/(P498/1.6) + DL498/(Q498/1.37))</f>
        <v>0</v>
      </c>
      <c r="T498">
        <f>(DG498*DJ498)</f>
        <v>0</v>
      </c>
      <c r="U498">
        <f>(DZ498+(T498+2*0.95*5.67E-8*(((DZ498+$B$9)+273)^4-(DZ498+273)^4)-44100*I498)/(1.84*29.3*Q498+8*0.95*5.67E-8*(DZ498+273)^3))</f>
        <v>0</v>
      </c>
      <c r="V498">
        <f>($C$9*EA498+$D$9*EB498+$E$9*U498)</f>
        <v>0</v>
      </c>
      <c r="W498">
        <f>0.61365*exp(17.502*V498/(240.97+V498))</f>
        <v>0</v>
      </c>
      <c r="X498">
        <f>(Y498/Z498*100)</f>
        <v>0</v>
      </c>
      <c r="Y498">
        <f>DS498*(DX498+DY498)/1000</f>
        <v>0</v>
      </c>
      <c r="Z498">
        <f>0.61365*exp(17.502*DZ498/(240.97+DZ498))</f>
        <v>0</v>
      </c>
      <c r="AA498">
        <f>(W498-DS498*(DX498+DY498)/1000)</f>
        <v>0</v>
      </c>
      <c r="AB498">
        <f>(-I498*44100)</f>
        <v>0</v>
      </c>
      <c r="AC498">
        <f>2*29.3*Q498*0.92*(DZ498-V498)</f>
        <v>0</v>
      </c>
      <c r="AD498">
        <f>2*0.95*5.67E-8*(((DZ498+$B$9)+273)^4-(V498+273)^4)</f>
        <v>0</v>
      </c>
      <c r="AE498">
        <f>T498+AD498+AB498+AC498</f>
        <v>0</v>
      </c>
      <c r="AF498">
        <f>DW498*AT498*(DR498-DQ498*(1000-AT498*DT498)/(1000-AT498*DS498))/(100*DK498)</f>
        <v>0</v>
      </c>
      <c r="AG498">
        <f>1000*DW498*AT498*(DS498-DT498)/(100*DK498*(1000-AT498*DS498))</f>
        <v>0</v>
      </c>
      <c r="AH498">
        <f>(AI498 - AJ498 - DX498*1E3/(8.314*(DZ498+273.15)) * AL498/DW498 * AK498) * DW498/(100*DK498) * (1000 - DT498)/1000</f>
        <v>0</v>
      </c>
      <c r="AI498">
        <v>1606.664466497321</v>
      </c>
      <c r="AJ498">
        <v>1566.253878787878</v>
      </c>
      <c r="AK498">
        <v>3.439674997719324</v>
      </c>
      <c r="AL498">
        <v>65.08277901455868</v>
      </c>
      <c r="AM498">
        <f>(AO498 - AN498 + DX498*1E3/(8.314*(DZ498+273.15)) * AQ498/DW498 * AP498) * DW498/(100*DK498) * 1000/(1000 - AO498)</f>
        <v>0</v>
      </c>
      <c r="AN498">
        <v>19.07110205333333</v>
      </c>
      <c r="AO498">
        <v>21.66512606060605</v>
      </c>
      <c r="AP498">
        <v>-1.514511428918059E-05</v>
      </c>
      <c r="AQ498">
        <v>105.27</v>
      </c>
      <c r="AR498">
        <v>1</v>
      </c>
      <c r="AS498">
        <v>0</v>
      </c>
      <c r="AT498">
        <f>IF(AR498*$H$15&gt;=AV498,1.0,(AV498/(AV498-AR498*$H$15)))</f>
        <v>0</v>
      </c>
      <c r="AU498">
        <f>(AT498-1)*100</f>
        <v>0</v>
      </c>
      <c r="AV498">
        <f>MAX(0,($B$15+$C$15*EE498)/(1+$D$15*EE498)*DX498/(DZ498+273)*$E$15)</f>
        <v>0</v>
      </c>
      <c r="AW498" t="s">
        <v>437</v>
      </c>
      <c r="AX498" t="s">
        <v>437</v>
      </c>
      <c r="AY498">
        <v>0</v>
      </c>
      <c r="AZ498">
        <v>0</v>
      </c>
      <c r="BA498">
        <f>1-AY498/AZ498</f>
        <v>0</v>
      </c>
      <c r="BB498">
        <v>0</v>
      </c>
      <c r="BC498" t="s">
        <v>437</v>
      </c>
      <c r="BD498" t="s">
        <v>437</v>
      </c>
      <c r="BE498">
        <v>0</v>
      </c>
      <c r="BF498">
        <v>0</v>
      </c>
      <c r="BG498">
        <f>1-BE498/BF498</f>
        <v>0</v>
      </c>
      <c r="BH498">
        <v>0.5</v>
      </c>
      <c r="BI498">
        <f>DH498</f>
        <v>0</v>
      </c>
      <c r="BJ498">
        <f>K498</f>
        <v>0</v>
      </c>
      <c r="BK498">
        <f>BG498*BH498*BI498</f>
        <v>0</v>
      </c>
      <c r="BL498">
        <f>(BJ498-BB498)/BI498</f>
        <v>0</v>
      </c>
      <c r="BM498">
        <f>(AZ498-BF498)/BF498</f>
        <v>0</v>
      </c>
      <c r="BN498">
        <f>AY498/(BA498+AY498/BF498)</f>
        <v>0</v>
      </c>
      <c r="BO498" t="s">
        <v>437</v>
      </c>
      <c r="BP498">
        <v>0</v>
      </c>
      <c r="BQ498">
        <f>IF(BP498&lt;&gt;0, BP498, BN498)</f>
        <v>0</v>
      </c>
      <c r="BR498">
        <f>1-BQ498/BF498</f>
        <v>0</v>
      </c>
      <c r="BS498">
        <f>(BF498-BE498)/(BF498-BQ498)</f>
        <v>0</v>
      </c>
      <c r="BT498">
        <f>(AZ498-BF498)/(AZ498-BQ498)</f>
        <v>0</v>
      </c>
      <c r="BU498">
        <f>(BF498-BE498)/(BF498-AY498)</f>
        <v>0</v>
      </c>
      <c r="BV498">
        <f>(AZ498-BF498)/(AZ498-AY498)</f>
        <v>0</v>
      </c>
      <c r="BW498">
        <f>(BS498*BQ498/BE498)</f>
        <v>0</v>
      </c>
      <c r="BX498">
        <f>(1-BW498)</f>
        <v>0</v>
      </c>
      <c r="DG498">
        <f>$B$13*EF498+$C$13*EG498+$F$13*ER498*(1-EU498)</f>
        <v>0</v>
      </c>
      <c r="DH498">
        <f>DG498*DI498</f>
        <v>0</v>
      </c>
      <c r="DI498">
        <f>($B$13*$D$11+$C$13*$D$11+$F$13*((FE498+EW498)/MAX(FE498+EW498+FF498, 0.1)*$I$11+FF498/MAX(FE498+EW498+FF498, 0.1)*$J$11))/($B$13+$C$13+$F$13)</f>
        <v>0</v>
      </c>
      <c r="DJ498">
        <f>($B$13*$K$11+$C$13*$K$11+$F$13*((FE498+EW498)/MAX(FE498+EW498+FF498, 0.1)*$P$11+FF498/MAX(FE498+EW498+FF498, 0.1)*$Q$11))/($B$13+$C$13+$F$13)</f>
        <v>0</v>
      </c>
      <c r="DK498">
        <v>4.16</v>
      </c>
      <c r="DL498">
        <v>0.5</v>
      </c>
      <c r="DM498" t="s">
        <v>438</v>
      </c>
      <c r="DN498">
        <v>2</v>
      </c>
      <c r="DO498" t="b">
        <v>1</v>
      </c>
      <c r="DP498">
        <v>1759086221.214286</v>
      </c>
      <c r="DQ498">
        <v>1507.754642857143</v>
      </c>
      <c r="DR498">
        <v>1560.316428571429</v>
      </c>
      <c r="DS498">
        <v>21.67463571428572</v>
      </c>
      <c r="DT498">
        <v>19.05781071428571</v>
      </c>
      <c r="DU498">
        <v>1507.581428571428</v>
      </c>
      <c r="DV498">
        <v>21.38992142857143</v>
      </c>
      <c r="DW498">
        <v>499.96275</v>
      </c>
      <c r="DX498">
        <v>90.76296071428574</v>
      </c>
      <c r="DY498">
        <v>0.065592625</v>
      </c>
      <c r="DZ498">
        <v>28.58847857142857</v>
      </c>
      <c r="EA498">
        <v>30.01313928571428</v>
      </c>
      <c r="EB498">
        <v>999.9000000000002</v>
      </c>
      <c r="EC498">
        <v>0</v>
      </c>
      <c r="ED498">
        <v>0</v>
      </c>
      <c r="EE498">
        <v>9984.595714285713</v>
      </c>
      <c r="EF498">
        <v>0</v>
      </c>
      <c r="EG498">
        <v>11.6571</v>
      </c>
      <c r="EH498">
        <v>-52.56184642857143</v>
      </c>
      <c r="EI498">
        <v>1541.158214285714</v>
      </c>
      <c r="EJ498">
        <v>1590.630357142857</v>
      </c>
      <c r="EK498">
        <v>2.6168275</v>
      </c>
      <c r="EL498">
        <v>1560.316428571429</v>
      </c>
      <c r="EM498">
        <v>19.05781071428571</v>
      </c>
      <c r="EN498">
        <v>1.967255357142857</v>
      </c>
      <c r="EO498">
        <v>1.729743571428571</v>
      </c>
      <c r="EP498">
        <v>17.18320714285714</v>
      </c>
      <c r="EQ498">
        <v>15.16595357142857</v>
      </c>
      <c r="ER498">
        <v>1999.9925</v>
      </c>
      <c r="ES498">
        <v>0.9799973571428569</v>
      </c>
      <c r="ET498">
        <v>0.02000256428571429</v>
      </c>
      <c r="EU498">
        <v>0</v>
      </c>
      <c r="EV498">
        <v>772.7439285714285</v>
      </c>
      <c r="EW498">
        <v>5.00078</v>
      </c>
      <c r="EX498">
        <v>14839.01071428572</v>
      </c>
      <c r="EY498">
        <v>16379.57142857143</v>
      </c>
      <c r="EZ498">
        <v>38.66714285714285</v>
      </c>
      <c r="FA498">
        <v>39.48185714285713</v>
      </c>
      <c r="FB498">
        <v>38.78328571428572</v>
      </c>
      <c r="FC498">
        <v>39.18728571428571</v>
      </c>
      <c r="FD498">
        <v>39.87928571428571</v>
      </c>
      <c r="FE498">
        <v>1955.0825</v>
      </c>
      <c r="FF498">
        <v>39.90142857142857</v>
      </c>
      <c r="FG498">
        <v>0</v>
      </c>
      <c r="FH498">
        <v>1759086221.6</v>
      </c>
      <c r="FI498">
        <v>0</v>
      </c>
      <c r="FJ498">
        <v>772.7358</v>
      </c>
      <c r="FK498">
        <v>1.971923070511266</v>
      </c>
      <c r="FL498">
        <v>21.97692312884382</v>
      </c>
      <c r="FM498">
        <v>14839.348</v>
      </c>
      <c r="FN498">
        <v>15</v>
      </c>
      <c r="FO498">
        <v>0</v>
      </c>
      <c r="FP498" t="s">
        <v>439</v>
      </c>
      <c r="FQ498">
        <v>1746989605.5</v>
      </c>
      <c r="FR498">
        <v>1746989593.5</v>
      </c>
      <c r="FS498">
        <v>0</v>
      </c>
      <c r="FT498">
        <v>-0.274</v>
      </c>
      <c r="FU498">
        <v>-0.002</v>
      </c>
      <c r="FV498">
        <v>2.549</v>
      </c>
      <c r="FW498">
        <v>0.129</v>
      </c>
      <c r="FX498">
        <v>420</v>
      </c>
      <c r="FY498">
        <v>17</v>
      </c>
      <c r="FZ498">
        <v>0.02</v>
      </c>
      <c r="GA498">
        <v>0.04</v>
      </c>
      <c r="GB498">
        <v>-52.54007073170731</v>
      </c>
      <c r="GC498">
        <v>0.3877275261324752</v>
      </c>
      <c r="GD498">
        <v>0.2016464247309677</v>
      </c>
      <c r="GE498">
        <v>1</v>
      </c>
      <c r="GF498">
        <v>772.6924411764707</v>
      </c>
      <c r="GG498">
        <v>0.6208250558331505</v>
      </c>
      <c r="GH498">
        <v>0.2780880299871782</v>
      </c>
      <c r="GI498">
        <v>1</v>
      </c>
      <c r="GJ498">
        <v>2.630420243902439</v>
      </c>
      <c r="GK498">
        <v>-0.245481742160275</v>
      </c>
      <c r="GL498">
        <v>0.02489690836794754</v>
      </c>
      <c r="GM498">
        <v>0</v>
      </c>
      <c r="GN498">
        <v>2</v>
      </c>
      <c r="GO498">
        <v>3</v>
      </c>
      <c r="GP498" t="s">
        <v>446</v>
      </c>
      <c r="GQ498">
        <v>3.10177</v>
      </c>
      <c r="GR498">
        <v>2.72403</v>
      </c>
      <c r="GS498">
        <v>0.209704</v>
      </c>
      <c r="GT498">
        <v>0.213958</v>
      </c>
      <c r="GU498">
        <v>0.100673</v>
      </c>
      <c r="GV498">
        <v>0.0932765</v>
      </c>
      <c r="GW498">
        <v>20662.1</v>
      </c>
      <c r="GX498">
        <v>18674.3</v>
      </c>
      <c r="GY498">
        <v>26706.5</v>
      </c>
      <c r="GZ498">
        <v>23977.1</v>
      </c>
      <c r="HA498">
        <v>38444</v>
      </c>
      <c r="HB498">
        <v>32154.5</v>
      </c>
      <c r="HC498">
        <v>46633.6</v>
      </c>
      <c r="HD498">
        <v>37936.5</v>
      </c>
      <c r="HE498">
        <v>1.87367</v>
      </c>
      <c r="HF498">
        <v>1.8743</v>
      </c>
      <c r="HG498">
        <v>0.147715</v>
      </c>
      <c r="HH498">
        <v>0</v>
      </c>
      <c r="HI498">
        <v>27.6083</v>
      </c>
      <c r="HJ498">
        <v>999.9</v>
      </c>
      <c r="HK498">
        <v>43.4</v>
      </c>
      <c r="HL498">
        <v>31.5</v>
      </c>
      <c r="HM498">
        <v>22.1947</v>
      </c>
      <c r="HN498">
        <v>61.2447</v>
      </c>
      <c r="HO498">
        <v>21.9511</v>
      </c>
      <c r="HP498">
        <v>1</v>
      </c>
      <c r="HQ498">
        <v>0.09166920000000001</v>
      </c>
      <c r="HR498">
        <v>0.298317</v>
      </c>
      <c r="HS498">
        <v>20.2808</v>
      </c>
      <c r="HT498">
        <v>5.2113</v>
      </c>
      <c r="HU498">
        <v>11.98</v>
      </c>
      <c r="HV498">
        <v>4.963</v>
      </c>
      <c r="HW498">
        <v>3.27438</v>
      </c>
      <c r="HX498">
        <v>9999</v>
      </c>
      <c r="HY498">
        <v>9999</v>
      </c>
      <c r="HZ498">
        <v>9999</v>
      </c>
      <c r="IA498">
        <v>34.7</v>
      </c>
      <c r="IB498">
        <v>1.86392</v>
      </c>
      <c r="IC498">
        <v>1.86009</v>
      </c>
      <c r="ID498">
        <v>1.85837</v>
      </c>
      <c r="IE498">
        <v>1.85974</v>
      </c>
      <c r="IF498">
        <v>1.85989</v>
      </c>
      <c r="IG498">
        <v>1.85837</v>
      </c>
      <c r="IH498">
        <v>1.85744</v>
      </c>
      <c r="II498">
        <v>1.85238</v>
      </c>
      <c r="IJ498">
        <v>0</v>
      </c>
      <c r="IK498">
        <v>0</v>
      </c>
      <c r="IL498">
        <v>0</v>
      </c>
      <c r="IM498">
        <v>0</v>
      </c>
      <c r="IN498" t="s">
        <v>441</v>
      </c>
      <c r="IO498" t="s">
        <v>442</v>
      </c>
      <c r="IP498" t="s">
        <v>443</v>
      </c>
      <c r="IQ498" t="s">
        <v>443</v>
      </c>
      <c r="IR498" t="s">
        <v>443</v>
      </c>
      <c r="IS498" t="s">
        <v>443</v>
      </c>
      <c r="IT498">
        <v>0</v>
      </c>
      <c r="IU498">
        <v>100</v>
      </c>
      <c r="IV498">
        <v>100</v>
      </c>
      <c r="IW498">
        <v>0.2</v>
      </c>
      <c r="IX498">
        <v>0.2844</v>
      </c>
      <c r="IY498">
        <v>-0.819046093373875</v>
      </c>
      <c r="IZ498">
        <v>-0.0008311593448893811</v>
      </c>
      <c r="JA498">
        <v>1.768286430498992E-06</v>
      </c>
      <c r="JB498">
        <v>-5.176383660599935E-10</v>
      </c>
      <c r="JC498">
        <v>0.01793090377665582</v>
      </c>
      <c r="JD498">
        <v>0.002652576625932546</v>
      </c>
      <c r="JE498">
        <v>0.0004569377311329863</v>
      </c>
      <c r="JF498">
        <v>1.003524486243527E-07</v>
      </c>
      <c r="JG498">
        <v>2</v>
      </c>
      <c r="JH498">
        <v>1975</v>
      </c>
      <c r="JI498">
        <v>1</v>
      </c>
      <c r="JJ498">
        <v>26</v>
      </c>
      <c r="JK498">
        <v>201610.4</v>
      </c>
      <c r="JL498">
        <v>201610.6</v>
      </c>
      <c r="JM498">
        <v>3.33008</v>
      </c>
      <c r="JN498">
        <v>2.60986</v>
      </c>
      <c r="JO498">
        <v>1.49658</v>
      </c>
      <c r="JP498">
        <v>2.34497</v>
      </c>
      <c r="JQ498">
        <v>1.54907</v>
      </c>
      <c r="JR498">
        <v>2.34131</v>
      </c>
      <c r="JS498">
        <v>35.8944</v>
      </c>
      <c r="JT498">
        <v>24.1751</v>
      </c>
      <c r="JU498">
        <v>18</v>
      </c>
      <c r="JV498">
        <v>482.01</v>
      </c>
      <c r="JW498">
        <v>497.353</v>
      </c>
      <c r="JX498">
        <v>26.8527</v>
      </c>
      <c r="JY498">
        <v>28.4851</v>
      </c>
      <c r="JZ498">
        <v>30.0001</v>
      </c>
      <c r="KA498">
        <v>28.7225</v>
      </c>
      <c r="KB498">
        <v>28.7268</v>
      </c>
      <c r="KC498">
        <v>66.85380000000001</v>
      </c>
      <c r="KD498">
        <v>15.9412</v>
      </c>
      <c r="KE498">
        <v>76.9181</v>
      </c>
      <c r="KF498">
        <v>26.8531</v>
      </c>
      <c r="KG498">
        <v>1605.24</v>
      </c>
      <c r="KH498">
        <v>19.0297</v>
      </c>
      <c r="KI498">
        <v>101.962</v>
      </c>
      <c r="KJ498">
        <v>91.4867</v>
      </c>
    </row>
    <row r="499" spans="1:296">
      <c r="A499">
        <v>481</v>
      </c>
      <c r="B499">
        <v>1759087921.1</v>
      </c>
      <c r="C499">
        <v>14838</v>
      </c>
      <c r="D499" t="s">
        <v>1409</v>
      </c>
      <c r="E499" t="s">
        <v>1410</v>
      </c>
      <c r="F499">
        <v>5</v>
      </c>
      <c r="G499" t="s">
        <v>1411</v>
      </c>
      <c r="H499">
        <v>1759087913.099999</v>
      </c>
      <c r="I499">
        <f>(J499)/1000</f>
        <v>0</v>
      </c>
      <c r="J499">
        <f>IF(DO499, AM499, AG499)</f>
        <v>0</v>
      </c>
      <c r="K499">
        <f>IF(DO499, AH499, AF499)</f>
        <v>0</v>
      </c>
      <c r="L499">
        <f>DQ499 - IF(AT499&gt;1, K499*DK499*100.0/(AV499), 0)</f>
        <v>0</v>
      </c>
      <c r="M499">
        <f>((S499-I499/2)*L499-K499)/(S499+I499/2)</f>
        <v>0</v>
      </c>
      <c r="N499">
        <f>M499*(DX499+DY499)/1000.0</f>
        <v>0</v>
      </c>
      <c r="O499">
        <f>(DQ499 - IF(AT499&gt;1, K499*DK499*100.0/(AV499), 0))*(DX499+DY499)/1000.0</f>
        <v>0</v>
      </c>
      <c r="P499">
        <f>2.0/((1/R499-1/Q499)+SIGN(R499)*SQRT((1/R499-1/Q499)*(1/R499-1/Q499) + 4*DL499/((DL499+1)*(DL499+1))*(2*1/R499*1/Q499-1/Q499*1/Q499)))</f>
        <v>0</v>
      </c>
      <c r="Q499">
        <f>IF(LEFT(DM499,1)&lt;&gt;"0",IF(LEFT(DM499,1)="1",3.0,DN499),$D$5+$E$5*(EE499*DX499/($K$5*1000))+$F$5*(EE499*DX499/($K$5*1000))*MAX(MIN(DK499,$J$5),$I$5)*MAX(MIN(DK499,$J$5),$I$5)+$G$5*MAX(MIN(DK499,$J$5),$I$5)*(EE499*DX499/($K$5*1000))+$H$5*(EE499*DX499/($K$5*1000))*(EE499*DX499/($K$5*1000)))</f>
        <v>0</v>
      </c>
      <c r="R499">
        <f>I499*(1000-(1000*0.61365*exp(17.502*V499/(240.97+V499))/(DX499+DY499)+DS499)/2)/(1000*0.61365*exp(17.502*V499/(240.97+V499))/(DX499+DY499)-DS499)</f>
        <v>0</v>
      </c>
      <c r="S499">
        <f>1/((DL499+1)/(P499/1.6)+1/(Q499/1.37)) + DL499/((DL499+1)/(P499/1.6) + DL499/(Q499/1.37))</f>
        <v>0</v>
      </c>
      <c r="T499">
        <f>(DG499*DJ499)</f>
        <v>0</v>
      </c>
      <c r="U499">
        <f>(DZ499+(T499+2*0.95*5.67E-8*(((DZ499+$B$9)+273)^4-(DZ499+273)^4)-44100*I499)/(1.84*29.3*Q499+8*0.95*5.67E-8*(DZ499+273)^3))</f>
        <v>0</v>
      </c>
      <c r="V499">
        <f>($C$9*EA499+$D$9*EB499+$E$9*U499)</f>
        <v>0</v>
      </c>
      <c r="W499">
        <f>0.61365*exp(17.502*V499/(240.97+V499))</f>
        <v>0</v>
      </c>
      <c r="X499">
        <f>(Y499/Z499*100)</f>
        <v>0</v>
      </c>
      <c r="Y499">
        <f>DS499*(DX499+DY499)/1000</f>
        <v>0</v>
      </c>
      <c r="Z499">
        <f>0.61365*exp(17.502*DZ499/(240.97+DZ499))</f>
        <v>0</v>
      </c>
      <c r="AA499">
        <f>(W499-DS499*(DX499+DY499)/1000)</f>
        <v>0</v>
      </c>
      <c r="AB499">
        <f>(-I499*44100)</f>
        <v>0</v>
      </c>
      <c r="AC499">
        <f>2*29.3*Q499*0.92*(DZ499-V499)</f>
        <v>0</v>
      </c>
      <c r="AD499">
        <f>2*0.95*5.67E-8*(((DZ499+$B$9)+273)^4-(V499+273)^4)</f>
        <v>0</v>
      </c>
      <c r="AE499">
        <f>T499+AD499+AB499+AC499</f>
        <v>0</v>
      </c>
      <c r="AF499">
        <f>DW499*AT499*(DR499-DQ499*(1000-AT499*DT499)/(1000-AT499*DS499))/(100*DK499)</f>
        <v>0</v>
      </c>
      <c r="AG499">
        <f>1000*DW499*AT499*(DS499-DT499)/(100*DK499*(1000-AT499*DS499))</f>
        <v>0</v>
      </c>
      <c r="AH499">
        <f>(AI499 - AJ499 - DX499*1E3/(8.314*(DZ499+273.15)) * AL499/DW499 * AK499) * DW499/(100*DK499) * (1000 - DT499)/1000</f>
        <v>0</v>
      </c>
      <c r="AI499">
        <v>428.9633400943321</v>
      </c>
      <c r="AJ499">
        <v>414.0000727272724</v>
      </c>
      <c r="AK499">
        <v>5.271067279641512E-06</v>
      </c>
      <c r="AL499">
        <v>65.07386414959845</v>
      </c>
      <c r="AM499">
        <f>(AO499 - AN499 + DX499*1E3/(8.314*(DZ499+273.15)) * AQ499/DW499 * AP499) * DW499/(100*DK499) * 1000/(1000 - AO499)</f>
        <v>0</v>
      </c>
      <c r="AN499">
        <v>19.57670163722687</v>
      </c>
      <c r="AO499">
        <v>22.29261393939393</v>
      </c>
      <c r="AP499">
        <v>-2.01086211852258E-06</v>
      </c>
      <c r="AQ499">
        <v>105.2532628944295</v>
      </c>
      <c r="AR499">
        <v>0</v>
      </c>
      <c r="AS499">
        <v>0</v>
      </c>
      <c r="AT499">
        <f>IF(AR499*$H$15&gt;=AV499,1.0,(AV499/(AV499-AR499*$H$15)))</f>
        <v>0</v>
      </c>
      <c r="AU499">
        <f>(AT499-1)*100</f>
        <v>0</v>
      </c>
      <c r="AV499">
        <f>MAX(0,($B$15+$C$15*EE499)/(1+$D$15*EE499)*DX499/(DZ499+273)*$E$15)</f>
        <v>0</v>
      </c>
      <c r="AW499" t="s">
        <v>437</v>
      </c>
      <c r="AX499" t="s">
        <v>437</v>
      </c>
      <c r="AY499">
        <v>0</v>
      </c>
      <c r="AZ499">
        <v>0</v>
      </c>
      <c r="BA499">
        <f>1-AY499/AZ499</f>
        <v>0</v>
      </c>
      <c r="BB499">
        <v>0</v>
      </c>
      <c r="BC499" t="s">
        <v>437</v>
      </c>
      <c r="BD499" t="s">
        <v>437</v>
      </c>
      <c r="BE499">
        <v>0</v>
      </c>
      <c r="BF499">
        <v>0</v>
      </c>
      <c r="BG499">
        <f>1-BE499/BF499</f>
        <v>0</v>
      </c>
      <c r="BH499">
        <v>0.5</v>
      </c>
      <c r="BI499">
        <f>DH499</f>
        <v>0</v>
      </c>
      <c r="BJ499">
        <f>K499</f>
        <v>0</v>
      </c>
      <c r="BK499">
        <f>BG499*BH499*BI499</f>
        <v>0</v>
      </c>
      <c r="BL499">
        <f>(BJ499-BB499)/BI499</f>
        <v>0</v>
      </c>
      <c r="BM499">
        <f>(AZ499-BF499)/BF499</f>
        <v>0</v>
      </c>
      <c r="BN499">
        <f>AY499/(BA499+AY499/BF499)</f>
        <v>0</v>
      </c>
      <c r="BO499" t="s">
        <v>437</v>
      </c>
      <c r="BP499">
        <v>0</v>
      </c>
      <c r="BQ499">
        <f>IF(BP499&lt;&gt;0, BP499, BN499)</f>
        <v>0</v>
      </c>
      <c r="BR499">
        <f>1-BQ499/BF499</f>
        <v>0</v>
      </c>
      <c r="BS499">
        <f>(BF499-BE499)/(BF499-BQ499)</f>
        <v>0</v>
      </c>
      <c r="BT499">
        <f>(AZ499-BF499)/(AZ499-BQ499)</f>
        <v>0</v>
      </c>
      <c r="BU499">
        <f>(BF499-BE499)/(BF499-AY499)</f>
        <v>0</v>
      </c>
      <c r="BV499">
        <f>(AZ499-BF499)/(AZ499-AY499)</f>
        <v>0</v>
      </c>
      <c r="BW499">
        <f>(BS499*BQ499/BE499)</f>
        <v>0</v>
      </c>
      <c r="BX499">
        <f>(1-BW499)</f>
        <v>0</v>
      </c>
      <c r="DG499">
        <f>$B$13*EF499+$C$13*EG499+$F$13*ER499*(1-EU499)</f>
        <v>0</v>
      </c>
      <c r="DH499">
        <f>DG499*DI499</f>
        <v>0</v>
      </c>
      <c r="DI499">
        <f>($B$13*$D$11+$C$13*$D$11+$F$13*((FE499+EW499)/MAX(FE499+EW499+FF499, 0.1)*$I$11+FF499/MAX(FE499+EW499+FF499, 0.1)*$J$11))/($B$13+$C$13+$F$13)</f>
        <v>0</v>
      </c>
      <c r="DJ499">
        <f>($B$13*$K$11+$C$13*$K$11+$F$13*((FE499+EW499)/MAX(FE499+EW499+FF499, 0.1)*$P$11+FF499/MAX(FE499+EW499+FF499, 0.1)*$Q$11))/($B$13+$C$13+$F$13)</f>
        <v>0</v>
      </c>
      <c r="DK499">
        <v>4.8</v>
      </c>
      <c r="DL499">
        <v>0.5</v>
      </c>
      <c r="DM499" t="s">
        <v>438</v>
      </c>
      <c r="DN499">
        <v>2</v>
      </c>
      <c r="DO499" t="b">
        <v>1</v>
      </c>
      <c r="DP499">
        <v>1759087913.099999</v>
      </c>
      <c r="DQ499">
        <v>404.7932258064517</v>
      </c>
      <c r="DR499">
        <v>420.5469032258064</v>
      </c>
      <c r="DS499">
        <v>22.29048387096775</v>
      </c>
      <c r="DT499">
        <v>19.57449032258064</v>
      </c>
      <c r="DU499">
        <v>405.6929677419355</v>
      </c>
      <c r="DV499">
        <v>21.99216451612904</v>
      </c>
      <c r="DW499">
        <v>500.0154516129033</v>
      </c>
      <c r="DX499">
        <v>90.74862903225808</v>
      </c>
      <c r="DY499">
        <v>0.06714634838709678</v>
      </c>
      <c r="DZ499">
        <v>29.07142258064517</v>
      </c>
      <c r="EA499">
        <v>29.98726451612903</v>
      </c>
      <c r="EB499">
        <v>999.9000000000003</v>
      </c>
      <c r="EC499">
        <v>0</v>
      </c>
      <c r="ED499">
        <v>0</v>
      </c>
      <c r="EE499">
        <v>10002.54677419355</v>
      </c>
      <c r="EF499">
        <v>0</v>
      </c>
      <c r="EG499">
        <v>11.2928</v>
      </c>
      <c r="EH499">
        <v>-15.75368387096774</v>
      </c>
      <c r="EI499">
        <v>414.021935483871</v>
      </c>
      <c r="EJ499">
        <v>428.9432580645162</v>
      </c>
      <c r="EK499">
        <v>2.716004838709677</v>
      </c>
      <c r="EL499">
        <v>420.5469032258064</v>
      </c>
      <c r="EM499">
        <v>19.57449032258064</v>
      </c>
      <c r="EN499">
        <v>2.022832580645161</v>
      </c>
      <c r="EO499">
        <v>1.776358064516129</v>
      </c>
      <c r="EP499">
        <v>17.62419677419355</v>
      </c>
      <c r="EQ499">
        <v>15.58028387096774</v>
      </c>
      <c r="ER499">
        <v>1999.997419354839</v>
      </c>
      <c r="ES499">
        <v>0.9799970322580647</v>
      </c>
      <c r="ET499">
        <v>0.02000298709677419</v>
      </c>
      <c r="EU499">
        <v>0</v>
      </c>
      <c r="EV499">
        <v>818.8734838709678</v>
      </c>
      <c r="EW499">
        <v>5.000779999999999</v>
      </c>
      <c r="EX499">
        <v>15774.81935483871</v>
      </c>
      <c r="EY499">
        <v>16379.5935483871</v>
      </c>
      <c r="EZ499">
        <v>39.79816129032257</v>
      </c>
      <c r="FA499">
        <v>40.62677419354837</v>
      </c>
      <c r="FB499">
        <v>39.93122580645161</v>
      </c>
      <c r="FC499">
        <v>40.32619354838708</v>
      </c>
      <c r="FD499">
        <v>40.89503225806452</v>
      </c>
      <c r="FE499">
        <v>1955.090322580645</v>
      </c>
      <c r="FF499">
        <v>39.90709677419356</v>
      </c>
      <c r="FG499">
        <v>0</v>
      </c>
      <c r="FH499">
        <v>1759087913.6</v>
      </c>
      <c r="FI499">
        <v>0</v>
      </c>
      <c r="FJ499">
        <v>818.83496</v>
      </c>
      <c r="FK499">
        <v>-1.437384614460507</v>
      </c>
      <c r="FL499">
        <v>-21.57692316910388</v>
      </c>
      <c r="FM499">
        <v>15774.504</v>
      </c>
      <c r="FN499">
        <v>15</v>
      </c>
      <c r="FO499">
        <v>0</v>
      </c>
      <c r="FP499" t="s">
        <v>439</v>
      </c>
      <c r="FQ499">
        <v>1746989605.5</v>
      </c>
      <c r="FR499">
        <v>1746989593.5</v>
      </c>
      <c r="FS499">
        <v>0</v>
      </c>
      <c r="FT499">
        <v>-0.274</v>
      </c>
      <c r="FU499">
        <v>-0.002</v>
      </c>
      <c r="FV499">
        <v>2.549</v>
      </c>
      <c r="FW499">
        <v>0.129</v>
      </c>
      <c r="FX499">
        <v>420</v>
      </c>
      <c r="FY499">
        <v>17</v>
      </c>
      <c r="FZ499">
        <v>0.02</v>
      </c>
      <c r="GA499">
        <v>0.04</v>
      </c>
      <c r="GB499">
        <v>-15.74927317073171</v>
      </c>
      <c r="GC499">
        <v>-0.1191094076654581</v>
      </c>
      <c r="GD499">
        <v>0.04377770355981284</v>
      </c>
      <c r="GE499">
        <v>1</v>
      </c>
      <c r="GF499">
        <v>818.8817647058823</v>
      </c>
      <c r="GG499">
        <v>-0.9929106193438698</v>
      </c>
      <c r="GH499">
        <v>0.2641371144404223</v>
      </c>
      <c r="GI499">
        <v>1</v>
      </c>
      <c r="GJ499">
        <v>2.71573</v>
      </c>
      <c r="GK499">
        <v>0.001460278745647336</v>
      </c>
      <c r="GL499">
        <v>0.001088402274986224</v>
      </c>
      <c r="GM499">
        <v>1</v>
      </c>
      <c r="GN499">
        <v>3</v>
      </c>
      <c r="GO499">
        <v>3</v>
      </c>
      <c r="GP499" t="s">
        <v>440</v>
      </c>
      <c r="GQ499">
        <v>3.10199</v>
      </c>
      <c r="GR499">
        <v>2.72495</v>
      </c>
      <c r="GS499">
        <v>0.08585280000000001</v>
      </c>
      <c r="GT499">
        <v>0.0882568</v>
      </c>
      <c r="GU499">
        <v>0.102518</v>
      </c>
      <c r="GV499">
        <v>0.094858</v>
      </c>
      <c r="GW499">
        <v>23859</v>
      </c>
      <c r="GX499">
        <v>21623.8</v>
      </c>
      <c r="GY499">
        <v>26664.5</v>
      </c>
      <c r="GZ499">
        <v>23940.4</v>
      </c>
      <c r="HA499">
        <v>38291.3</v>
      </c>
      <c r="HB499">
        <v>32035.9</v>
      </c>
      <c r="HC499">
        <v>46560.8</v>
      </c>
      <c r="HD499">
        <v>37877.2</v>
      </c>
      <c r="HE499">
        <v>1.86613</v>
      </c>
      <c r="HF499">
        <v>1.86275</v>
      </c>
      <c r="HG499">
        <v>0.121173</v>
      </c>
      <c r="HH499">
        <v>0</v>
      </c>
      <c r="HI499">
        <v>28.0263</v>
      </c>
      <c r="HJ499">
        <v>999.9</v>
      </c>
      <c r="HK499">
        <v>47.3</v>
      </c>
      <c r="HL499">
        <v>31.2</v>
      </c>
      <c r="HM499">
        <v>23.7851</v>
      </c>
      <c r="HN499">
        <v>61.4902</v>
      </c>
      <c r="HO499">
        <v>22.0473</v>
      </c>
      <c r="HP499">
        <v>1</v>
      </c>
      <c r="HQ499">
        <v>0.156148</v>
      </c>
      <c r="HR499">
        <v>0.137288</v>
      </c>
      <c r="HS499">
        <v>20.2815</v>
      </c>
      <c r="HT499">
        <v>5.21534</v>
      </c>
      <c r="HU499">
        <v>11.98</v>
      </c>
      <c r="HV499">
        <v>4.9644</v>
      </c>
      <c r="HW499">
        <v>3.27513</v>
      </c>
      <c r="HX499">
        <v>9999</v>
      </c>
      <c r="HY499">
        <v>9999</v>
      </c>
      <c r="HZ499">
        <v>9999</v>
      </c>
      <c r="IA499">
        <v>35.1</v>
      </c>
      <c r="IB499">
        <v>1.86393</v>
      </c>
      <c r="IC499">
        <v>1.86006</v>
      </c>
      <c r="ID499">
        <v>1.85838</v>
      </c>
      <c r="IE499">
        <v>1.85975</v>
      </c>
      <c r="IF499">
        <v>1.85989</v>
      </c>
      <c r="IG499">
        <v>1.85837</v>
      </c>
      <c r="IH499">
        <v>1.85745</v>
      </c>
      <c r="II499">
        <v>1.85242</v>
      </c>
      <c r="IJ499">
        <v>0</v>
      </c>
      <c r="IK499">
        <v>0</v>
      </c>
      <c r="IL499">
        <v>0</v>
      </c>
      <c r="IM499">
        <v>0</v>
      </c>
      <c r="IN499" t="s">
        <v>441</v>
      </c>
      <c r="IO499" t="s">
        <v>442</v>
      </c>
      <c r="IP499" t="s">
        <v>443</v>
      </c>
      <c r="IQ499" t="s">
        <v>443</v>
      </c>
      <c r="IR499" t="s">
        <v>443</v>
      </c>
      <c r="IS499" t="s">
        <v>443</v>
      </c>
      <c r="IT499">
        <v>0</v>
      </c>
      <c r="IU499">
        <v>100</v>
      </c>
      <c r="IV499">
        <v>100</v>
      </c>
      <c r="IW499">
        <v>-0.9</v>
      </c>
      <c r="IX499">
        <v>0.2984</v>
      </c>
      <c r="IY499">
        <v>-0.819046093373875</v>
      </c>
      <c r="IZ499">
        <v>-0.0008311593448893811</v>
      </c>
      <c r="JA499">
        <v>1.768286430498992E-06</v>
      </c>
      <c r="JB499">
        <v>-5.176383660599935E-10</v>
      </c>
      <c r="JC499">
        <v>0.01793090377665582</v>
      </c>
      <c r="JD499">
        <v>0.002652576625932546</v>
      </c>
      <c r="JE499">
        <v>0.0004569377311329863</v>
      </c>
      <c r="JF499">
        <v>1.003524486243527E-07</v>
      </c>
      <c r="JG499">
        <v>2</v>
      </c>
      <c r="JH499">
        <v>1975</v>
      </c>
      <c r="JI499">
        <v>1</v>
      </c>
      <c r="JJ499">
        <v>26</v>
      </c>
      <c r="JK499">
        <v>201638.6</v>
      </c>
      <c r="JL499">
        <v>201638.8</v>
      </c>
      <c r="JM499">
        <v>1.11084</v>
      </c>
      <c r="JN499">
        <v>2.61353</v>
      </c>
      <c r="JO499">
        <v>1.49658</v>
      </c>
      <c r="JP499">
        <v>2.34985</v>
      </c>
      <c r="JQ499">
        <v>1.54907</v>
      </c>
      <c r="JR499">
        <v>2.46338</v>
      </c>
      <c r="JS499">
        <v>36.1989</v>
      </c>
      <c r="JT499">
        <v>24.1751</v>
      </c>
      <c r="JU499">
        <v>18</v>
      </c>
      <c r="JV499">
        <v>483.131</v>
      </c>
      <c r="JW499">
        <v>495.687</v>
      </c>
      <c r="JX499">
        <v>27.5219</v>
      </c>
      <c r="JY499">
        <v>29.2846</v>
      </c>
      <c r="JZ499">
        <v>30</v>
      </c>
      <c r="KA499">
        <v>29.4573</v>
      </c>
      <c r="KB499">
        <v>29.4413</v>
      </c>
      <c r="KC499">
        <v>22.249</v>
      </c>
      <c r="KD499">
        <v>20.1169</v>
      </c>
      <c r="KE499">
        <v>100</v>
      </c>
      <c r="KF499">
        <v>27.5261</v>
      </c>
      <c r="KG499">
        <v>413.831</v>
      </c>
      <c r="KH499">
        <v>19.5599</v>
      </c>
      <c r="KI499">
        <v>101.802</v>
      </c>
      <c r="KJ499">
        <v>91.34480000000001</v>
      </c>
    </row>
    <row r="500" spans="1:296">
      <c r="A500">
        <v>482</v>
      </c>
      <c r="B500">
        <v>1759087926.1</v>
      </c>
      <c r="C500">
        <v>14843</v>
      </c>
      <c r="D500" t="s">
        <v>1412</v>
      </c>
      <c r="E500" t="s">
        <v>1413</v>
      </c>
      <c r="F500">
        <v>5</v>
      </c>
      <c r="G500" t="s">
        <v>1411</v>
      </c>
      <c r="H500">
        <v>1759087918.255172</v>
      </c>
      <c r="I500">
        <f>(J500)/1000</f>
        <v>0</v>
      </c>
      <c r="J500">
        <f>IF(DO500, AM500, AG500)</f>
        <v>0</v>
      </c>
      <c r="K500">
        <f>IF(DO500, AH500, AF500)</f>
        <v>0</v>
      </c>
      <c r="L500">
        <f>DQ500 - IF(AT500&gt;1, K500*DK500*100.0/(AV500), 0)</f>
        <v>0</v>
      </c>
      <c r="M500">
        <f>((S500-I500/2)*L500-K500)/(S500+I500/2)</f>
        <v>0</v>
      </c>
      <c r="N500">
        <f>M500*(DX500+DY500)/1000.0</f>
        <v>0</v>
      </c>
      <c r="O500">
        <f>(DQ500 - IF(AT500&gt;1, K500*DK500*100.0/(AV500), 0))*(DX500+DY500)/1000.0</f>
        <v>0</v>
      </c>
      <c r="P500">
        <f>2.0/((1/R500-1/Q500)+SIGN(R500)*SQRT((1/R500-1/Q500)*(1/R500-1/Q500) + 4*DL500/((DL500+1)*(DL500+1))*(2*1/R500*1/Q500-1/Q500*1/Q500)))</f>
        <v>0</v>
      </c>
      <c r="Q500">
        <f>IF(LEFT(DM500,1)&lt;&gt;"0",IF(LEFT(DM500,1)="1",3.0,DN500),$D$5+$E$5*(EE500*DX500/($K$5*1000))+$F$5*(EE500*DX500/($K$5*1000))*MAX(MIN(DK500,$J$5),$I$5)*MAX(MIN(DK500,$J$5),$I$5)+$G$5*MAX(MIN(DK500,$J$5),$I$5)*(EE500*DX500/($K$5*1000))+$H$5*(EE500*DX500/($K$5*1000))*(EE500*DX500/($K$5*1000)))</f>
        <v>0</v>
      </c>
      <c r="R500">
        <f>I500*(1000-(1000*0.61365*exp(17.502*V500/(240.97+V500))/(DX500+DY500)+DS500)/2)/(1000*0.61365*exp(17.502*V500/(240.97+V500))/(DX500+DY500)-DS500)</f>
        <v>0</v>
      </c>
      <c r="S500">
        <f>1/((DL500+1)/(P500/1.6)+1/(Q500/1.37)) + DL500/((DL500+1)/(P500/1.6) + DL500/(Q500/1.37))</f>
        <v>0</v>
      </c>
      <c r="T500">
        <f>(DG500*DJ500)</f>
        <v>0</v>
      </c>
      <c r="U500">
        <f>(DZ500+(T500+2*0.95*5.67E-8*(((DZ500+$B$9)+273)^4-(DZ500+273)^4)-44100*I500)/(1.84*29.3*Q500+8*0.95*5.67E-8*(DZ500+273)^3))</f>
        <v>0</v>
      </c>
      <c r="V500">
        <f>($C$9*EA500+$D$9*EB500+$E$9*U500)</f>
        <v>0</v>
      </c>
      <c r="W500">
        <f>0.61365*exp(17.502*V500/(240.97+V500))</f>
        <v>0</v>
      </c>
      <c r="X500">
        <f>(Y500/Z500*100)</f>
        <v>0</v>
      </c>
      <c r="Y500">
        <f>DS500*(DX500+DY500)/1000</f>
        <v>0</v>
      </c>
      <c r="Z500">
        <f>0.61365*exp(17.502*DZ500/(240.97+DZ500))</f>
        <v>0</v>
      </c>
      <c r="AA500">
        <f>(W500-DS500*(DX500+DY500)/1000)</f>
        <v>0</v>
      </c>
      <c r="AB500">
        <f>(-I500*44100)</f>
        <v>0</v>
      </c>
      <c r="AC500">
        <f>2*29.3*Q500*0.92*(DZ500-V500)</f>
        <v>0</v>
      </c>
      <c r="AD500">
        <f>2*0.95*5.67E-8*(((DZ500+$B$9)+273)^4-(V500+273)^4)</f>
        <v>0</v>
      </c>
      <c r="AE500">
        <f>T500+AD500+AB500+AC500</f>
        <v>0</v>
      </c>
      <c r="AF500">
        <f>DW500*AT500*(DR500-DQ500*(1000-AT500*DT500)/(1000-AT500*DS500))/(100*DK500)</f>
        <v>0</v>
      </c>
      <c r="AG500">
        <f>1000*DW500*AT500*(DS500-DT500)/(100*DK500*(1000-AT500*DS500))</f>
        <v>0</v>
      </c>
      <c r="AH500">
        <f>(AI500 - AJ500 - DX500*1E3/(8.314*(DZ500+273.15)) * AL500/DW500 * AK500) * DW500/(100*DK500) * (1000 - DT500)/1000</f>
        <v>0</v>
      </c>
      <c r="AI500">
        <v>428.8825512788975</v>
      </c>
      <c r="AJ500">
        <v>413.9121333333332</v>
      </c>
      <c r="AK500">
        <v>-0.02116356243967036</v>
      </c>
      <c r="AL500">
        <v>65.07386414959845</v>
      </c>
      <c r="AM500">
        <f>(AO500 - AN500 + DX500*1E3/(8.314*(DZ500+273.15)) * AQ500/DW500 * AP500) * DW500/(100*DK500) * 1000/(1000 - AO500)</f>
        <v>0</v>
      </c>
      <c r="AN500">
        <v>19.58061705419604</v>
      </c>
      <c r="AO500">
        <v>22.29547151515151</v>
      </c>
      <c r="AP500">
        <v>2.602978586598175E-05</v>
      </c>
      <c r="AQ500">
        <v>105.2532628944295</v>
      </c>
      <c r="AR500">
        <v>0</v>
      </c>
      <c r="AS500">
        <v>0</v>
      </c>
      <c r="AT500">
        <f>IF(AR500*$H$15&gt;=AV500,1.0,(AV500/(AV500-AR500*$H$15)))</f>
        <v>0</v>
      </c>
      <c r="AU500">
        <f>(AT500-1)*100</f>
        <v>0</v>
      </c>
      <c r="AV500">
        <f>MAX(0,($B$15+$C$15*EE500)/(1+$D$15*EE500)*DX500/(DZ500+273)*$E$15)</f>
        <v>0</v>
      </c>
      <c r="AW500" t="s">
        <v>437</v>
      </c>
      <c r="AX500" t="s">
        <v>437</v>
      </c>
      <c r="AY500">
        <v>0</v>
      </c>
      <c r="AZ500">
        <v>0</v>
      </c>
      <c r="BA500">
        <f>1-AY500/AZ500</f>
        <v>0</v>
      </c>
      <c r="BB500">
        <v>0</v>
      </c>
      <c r="BC500" t="s">
        <v>437</v>
      </c>
      <c r="BD500" t="s">
        <v>437</v>
      </c>
      <c r="BE500">
        <v>0</v>
      </c>
      <c r="BF500">
        <v>0</v>
      </c>
      <c r="BG500">
        <f>1-BE500/BF500</f>
        <v>0</v>
      </c>
      <c r="BH500">
        <v>0.5</v>
      </c>
      <c r="BI500">
        <f>DH500</f>
        <v>0</v>
      </c>
      <c r="BJ500">
        <f>K500</f>
        <v>0</v>
      </c>
      <c r="BK500">
        <f>BG500*BH500*BI500</f>
        <v>0</v>
      </c>
      <c r="BL500">
        <f>(BJ500-BB500)/BI500</f>
        <v>0</v>
      </c>
      <c r="BM500">
        <f>(AZ500-BF500)/BF500</f>
        <v>0</v>
      </c>
      <c r="BN500">
        <f>AY500/(BA500+AY500/BF500)</f>
        <v>0</v>
      </c>
      <c r="BO500" t="s">
        <v>437</v>
      </c>
      <c r="BP500">
        <v>0</v>
      </c>
      <c r="BQ500">
        <f>IF(BP500&lt;&gt;0, BP500, BN500)</f>
        <v>0</v>
      </c>
      <c r="BR500">
        <f>1-BQ500/BF500</f>
        <v>0</v>
      </c>
      <c r="BS500">
        <f>(BF500-BE500)/(BF500-BQ500)</f>
        <v>0</v>
      </c>
      <c r="BT500">
        <f>(AZ500-BF500)/(AZ500-BQ500)</f>
        <v>0</v>
      </c>
      <c r="BU500">
        <f>(BF500-BE500)/(BF500-AY500)</f>
        <v>0</v>
      </c>
      <c r="BV500">
        <f>(AZ500-BF500)/(AZ500-AY500)</f>
        <v>0</v>
      </c>
      <c r="BW500">
        <f>(BS500*BQ500/BE500)</f>
        <v>0</v>
      </c>
      <c r="BX500">
        <f>(1-BW500)</f>
        <v>0</v>
      </c>
      <c r="DG500">
        <f>$B$13*EF500+$C$13*EG500+$F$13*ER500*(1-EU500)</f>
        <v>0</v>
      </c>
      <c r="DH500">
        <f>DG500*DI500</f>
        <v>0</v>
      </c>
      <c r="DI500">
        <f>($B$13*$D$11+$C$13*$D$11+$F$13*((FE500+EW500)/MAX(FE500+EW500+FF500, 0.1)*$I$11+FF500/MAX(FE500+EW500+FF500, 0.1)*$J$11))/($B$13+$C$13+$F$13)</f>
        <v>0</v>
      </c>
      <c r="DJ500">
        <f>($B$13*$K$11+$C$13*$K$11+$F$13*((FE500+EW500)/MAX(FE500+EW500+FF500, 0.1)*$P$11+FF500/MAX(FE500+EW500+FF500, 0.1)*$Q$11))/($B$13+$C$13+$F$13)</f>
        <v>0</v>
      </c>
      <c r="DK500">
        <v>4.8</v>
      </c>
      <c r="DL500">
        <v>0.5</v>
      </c>
      <c r="DM500" t="s">
        <v>438</v>
      </c>
      <c r="DN500">
        <v>2</v>
      </c>
      <c r="DO500" t="b">
        <v>1</v>
      </c>
      <c r="DP500">
        <v>1759087918.255172</v>
      </c>
      <c r="DQ500">
        <v>404.773724137931</v>
      </c>
      <c r="DR500">
        <v>420.3486206896552</v>
      </c>
      <c r="DS500">
        <v>22.29233448275862</v>
      </c>
      <c r="DT500">
        <v>19.57731034482758</v>
      </c>
      <c r="DU500">
        <v>405.6733793103449</v>
      </c>
      <c r="DV500">
        <v>21.99396206896552</v>
      </c>
      <c r="DW500">
        <v>500.0054137931033</v>
      </c>
      <c r="DX500">
        <v>90.74701379310345</v>
      </c>
      <c r="DY500">
        <v>0.0670454448275862</v>
      </c>
      <c r="DZ500">
        <v>29.07109655172414</v>
      </c>
      <c r="EA500">
        <v>29.99293793103449</v>
      </c>
      <c r="EB500">
        <v>999.9000000000002</v>
      </c>
      <c r="EC500">
        <v>0</v>
      </c>
      <c r="ED500">
        <v>0</v>
      </c>
      <c r="EE500">
        <v>10000.09379310345</v>
      </c>
      <c r="EF500">
        <v>0</v>
      </c>
      <c r="EG500">
        <v>11.29505517241379</v>
      </c>
      <c r="EH500">
        <v>-15.57499310344828</v>
      </c>
      <c r="EI500">
        <v>414.0027586206896</v>
      </c>
      <c r="EJ500">
        <v>428.7423448275862</v>
      </c>
      <c r="EK500">
        <v>2.71503</v>
      </c>
      <c r="EL500">
        <v>420.3486206896552</v>
      </c>
      <c r="EM500">
        <v>19.57731034482758</v>
      </c>
      <c r="EN500">
        <v>2.022963448275862</v>
      </c>
      <c r="EO500">
        <v>1.776581724137931</v>
      </c>
      <c r="EP500">
        <v>17.62523103448276</v>
      </c>
      <c r="EQ500">
        <v>15.58225172413793</v>
      </c>
      <c r="ER500">
        <v>2000.010689655172</v>
      </c>
      <c r="ES500">
        <v>0.979997551724138</v>
      </c>
      <c r="ET500">
        <v>0.02000246896551724</v>
      </c>
      <c r="EU500">
        <v>0</v>
      </c>
      <c r="EV500">
        <v>818.6788620689656</v>
      </c>
      <c r="EW500">
        <v>5.00078</v>
      </c>
      <c r="EX500">
        <v>15772.8</v>
      </c>
      <c r="EY500">
        <v>16379.71034482758</v>
      </c>
      <c r="EZ500">
        <v>39.79931034482757</v>
      </c>
      <c r="FA500">
        <v>40.63331034482757</v>
      </c>
      <c r="FB500">
        <v>39.95237931034482</v>
      </c>
      <c r="FC500">
        <v>40.32506896551724</v>
      </c>
      <c r="FD500">
        <v>40.93296551724136</v>
      </c>
      <c r="FE500">
        <v>1955.104482758621</v>
      </c>
      <c r="FF500">
        <v>39.90620689655173</v>
      </c>
      <c r="FG500">
        <v>0</v>
      </c>
      <c r="FH500">
        <v>1759087918.4</v>
      </c>
      <c r="FI500">
        <v>0</v>
      </c>
      <c r="FJ500">
        <v>818.69652</v>
      </c>
      <c r="FK500">
        <v>-0.9320769305127485</v>
      </c>
      <c r="FL500">
        <v>-19.60769229236043</v>
      </c>
      <c r="FM500">
        <v>15772.696</v>
      </c>
      <c r="FN500">
        <v>15</v>
      </c>
      <c r="FO500">
        <v>0</v>
      </c>
      <c r="FP500" t="s">
        <v>439</v>
      </c>
      <c r="FQ500">
        <v>1746989605.5</v>
      </c>
      <c r="FR500">
        <v>1746989593.5</v>
      </c>
      <c r="FS500">
        <v>0</v>
      </c>
      <c r="FT500">
        <v>-0.274</v>
      </c>
      <c r="FU500">
        <v>-0.002</v>
      </c>
      <c r="FV500">
        <v>2.549</v>
      </c>
      <c r="FW500">
        <v>0.129</v>
      </c>
      <c r="FX500">
        <v>420</v>
      </c>
      <c r="FY500">
        <v>17</v>
      </c>
      <c r="FZ500">
        <v>0.02</v>
      </c>
      <c r="GA500">
        <v>0.04</v>
      </c>
      <c r="GB500">
        <v>-15.7136756097561</v>
      </c>
      <c r="GC500">
        <v>0.6549261324041744</v>
      </c>
      <c r="GD500">
        <v>0.1741596068938165</v>
      </c>
      <c r="GE500">
        <v>0</v>
      </c>
      <c r="GF500">
        <v>818.8174117647059</v>
      </c>
      <c r="GG500">
        <v>-1.750771585049906</v>
      </c>
      <c r="GH500">
        <v>0.2921391809361791</v>
      </c>
      <c r="GI500">
        <v>0</v>
      </c>
      <c r="GJ500">
        <v>2.71547</v>
      </c>
      <c r="GK500">
        <v>-0.0101199303135975</v>
      </c>
      <c r="GL500">
        <v>0.00143275617042901</v>
      </c>
      <c r="GM500">
        <v>1</v>
      </c>
      <c r="GN500">
        <v>1</v>
      </c>
      <c r="GO500">
        <v>3</v>
      </c>
      <c r="GP500" t="s">
        <v>455</v>
      </c>
      <c r="GQ500">
        <v>3.10215</v>
      </c>
      <c r="GR500">
        <v>2.72465</v>
      </c>
      <c r="GS500">
        <v>0.0858221</v>
      </c>
      <c r="GT500">
        <v>0.0877918</v>
      </c>
      <c r="GU500">
        <v>0.102529</v>
      </c>
      <c r="GV500">
        <v>0.0948697</v>
      </c>
      <c r="GW500">
        <v>23859.7</v>
      </c>
      <c r="GX500">
        <v>21634.8</v>
      </c>
      <c r="GY500">
        <v>26664.3</v>
      </c>
      <c r="GZ500">
        <v>23940.3</v>
      </c>
      <c r="HA500">
        <v>38290.8</v>
      </c>
      <c r="HB500">
        <v>32035.3</v>
      </c>
      <c r="HC500">
        <v>46560.8</v>
      </c>
      <c r="HD500">
        <v>37877</v>
      </c>
      <c r="HE500">
        <v>1.8661</v>
      </c>
      <c r="HF500">
        <v>1.8623</v>
      </c>
      <c r="HG500">
        <v>0.121206</v>
      </c>
      <c r="HH500">
        <v>0</v>
      </c>
      <c r="HI500">
        <v>28.0258</v>
      </c>
      <c r="HJ500">
        <v>999.9</v>
      </c>
      <c r="HK500">
        <v>47.3</v>
      </c>
      <c r="HL500">
        <v>31.2</v>
      </c>
      <c r="HM500">
        <v>23.7841</v>
      </c>
      <c r="HN500">
        <v>61.0802</v>
      </c>
      <c r="HO500">
        <v>21.9071</v>
      </c>
      <c r="HP500">
        <v>1</v>
      </c>
      <c r="HQ500">
        <v>0.156273</v>
      </c>
      <c r="HR500">
        <v>0.156261</v>
      </c>
      <c r="HS500">
        <v>20.2809</v>
      </c>
      <c r="HT500">
        <v>5.2119</v>
      </c>
      <c r="HU500">
        <v>11.98</v>
      </c>
      <c r="HV500">
        <v>4.9634</v>
      </c>
      <c r="HW500">
        <v>3.27448</v>
      </c>
      <c r="HX500">
        <v>9999</v>
      </c>
      <c r="HY500">
        <v>9999</v>
      </c>
      <c r="HZ500">
        <v>9999</v>
      </c>
      <c r="IA500">
        <v>35.1</v>
      </c>
      <c r="IB500">
        <v>1.86392</v>
      </c>
      <c r="IC500">
        <v>1.86007</v>
      </c>
      <c r="ID500">
        <v>1.85838</v>
      </c>
      <c r="IE500">
        <v>1.85975</v>
      </c>
      <c r="IF500">
        <v>1.85989</v>
      </c>
      <c r="IG500">
        <v>1.85837</v>
      </c>
      <c r="IH500">
        <v>1.85742</v>
      </c>
      <c r="II500">
        <v>1.85242</v>
      </c>
      <c r="IJ500">
        <v>0</v>
      </c>
      <c r="IK500">
        <v>0</v>
      </c>
      <c r="IL500">
        <v>0</v>
      </c>
      <c r="IM500">
        <v>0</v>
      </c>
      <c r="IN500" t="s">
        <v>441</v>
      </c>
      <c r="IO500" t="s">
        <v>442</v>
      </c>
      <c r="IP500" t="s">
        <v>443</v>
      </c>
      <c r="IQ500" t="s">
        <v>443</v>
      </c>
      <c r="IR500" t="s">
        <v>443</v>
      </c>
      <c r="IS500" t="s">
        <v>443</v>
      </c>
      <c r="IT500">
        <v>0</v>
      </c>
      <c r="IU500">
        <v>100</v>
      </c>
      <c r="IV500">
        <v>100</v>
      </c>
      <c r="IW500">
        <v>-0.9</v>
      </c>
      <c r="IX500">
        <v>0.2985</v>
      </c>
      <c r="IY500">
        <v>-0.819046093373875</v>
      </c>
      <c r="IZ500">
        <v>-0.0008311593448893811</v>
      </c>
      <c r="JA500">
        <v>1.768286430498992E-06</v>
      </c>
      <c r="JB500">
        <v>-5.176383660599935E-10</v>
      </c>
      <c r="JC500">
        <v>0.01793090377665582</v>
      </c>
      <c r="JD500">
        <v>0.002652576625932546</v>
      </c>
      <c r="JE500">
        <v>0.0004569377311329863</v>
      </c>
      <c r="JF500">
        <v>1.003524486243527E-07</v>
      </c>
      <c r="JG500">
        <v>2</v>
      </c>
      <c r="JH500">
        <v>1975</v>
      </c>
      <c r="JI500">
        <v>1</v>
      </c>
      <c r="JJ500">
        <v>26</v>
      </c>
      <c r="JK500">
        <v>201638.7</v>
      </c>
      <c r="JL500">
        <v>201638.9</v>
      </c>
      <c r="JM500">
        <v>1.08398</v>
      </c>
      <c r="JN500">
        <v>2.61841</v>
      </c>
      <c r="JO500">
        <v>1.49658</v>
      </c>
      <c r="JP500">
        <v>2.34985</v>
      </c>
      <c r="JQ500">
        <v>1.54907</v>
      </c>
      <c r="JR500">
        <v>2.4585</v>
      </c>
      <c r="JS500">
        <v>36.1989</v>
      </c>
      <c r="JT500">
        <v>24.1838</v>
      </c>
      <c r="JU500">
        <v>18</v>
      </c>
      <c r="JV500">
        <v>483.126</v>
      </c>
      <c r="JW500">
        <v>495.407</v>
      </c>
      <c r="JX500">
        <v>27.5281</v>
      </c>
      <c r="JY500">
        <v>29.2865</v>
      </c>
      <c r="JZ500">
        <v>30.0002</v>
      </c>
      <c r="KA500">
        <v>29.4587</v>
      </c>
      <c r="KB500">
        <v>29.4434</v>
      </c>
      <c r="KC500">
        <v>21.7441</v>
      </c>
      <c r="KD500">
        <v>20.1169</v>
      </c>
      <c r="KE500">
        <v>100</v>
      </c>
      <c r="KF500">
        <v>27.5076</v>
      </c>
      <c r="KG500">
        <v>400.449</v>
      </c>
      <c r="KH500">
        <v>19.5599</v>
      </c>
      <c r="KI500">
        <v>101.802</v>
      </c>
      <c r="KJ500">
        <v>91.34439999999999</v>
      </c>
    </row>
    <row r="501" spans="1:296">
      <c r="A501">
        <v>483</v>
      </c>
      <c r="B501">
        <v>1759087931.1</v>
      </c>
      <c r="C501">
        <v>14848</v>
      </c>
      <c r="D501" t="s">
        <v>1414</v>
      </c>
      <c r="E501" t="s">
        <v>1415</v>
      </c>
      <c r="F501">
        <v>5</v>
      </c>
      <c r="G501" t="s">
        <v>1411</v>
      </c>
      <c r="H501">
        <v>1759087923.332142</v>
      </c>
      <c r="I501">
        <f>(J501)/1000</f>
        <v>0</v>
      </c>
      <c r="J501">
        <f>IF(DO501, AM501, AG501)</f>
        <v>0</v>
      </c>
      <c r="K501">
        <f>IF(DO501, AH501, AF501)</f>
        <v>0</v>
      </c>
      <c r="L501">
        <f>DQ501 - IF(AT501&gt;1, K501*DK501*100.0/(AV501), 0)</f>
        <v>0</v>
      </c>
      <c r="M501">
        <f>((S501-I501/2)*L501-K501)/(S501+I501/2)</f>
        <v>0</v>
      </c>
      <c r="N501">
        <f>M501*(DX501+DY501)/1000.0</f>
        <v>0</v>
      </c>
      <c r="O501">
        <f>(DQ501 - IF(AT501&gt;1, K501*DK501*100.0/(AV501), 0))*(DX501+DY501)/1000.0</f>
        <v>0</v>
      </c>
      <c r="P501">
        <f>2.0/((1/R501-1/Q501)+SIGN(R501)*SQRT((1/R501-1/Q501)*(1/R501-1/Q501) + 4*DL501/((DL501+1)*(DL501+1))*(2*1/R501*1/Q501-1/Q501*1/Q501)))</f>
        <v>0</v>
      </c>
      <c r="Q501">
        <f>IF(LEFT(DM501,1)&lt;&gt;"0",IF(LEFT(DM501,1)="1",3.0,DN501),$D$5+$E$5*(EE501*DX501/($K$5*1000))+$F$5*(EE501*DX501/($K$5*1000))*MAX(MIN(DK501,$J$5),$I$5)*MAX(MIN(DK501,$J$5),$I$5)+$G$5*MAX(MIN(DK501,$J$5),$I$5)*(EE501*DX501/($K$5*1000))+$H$5*(EE501*DX501/($K$5*1000))*(EE501*DX501/($K$5*1000)))</f>
        <v>0</v>
      </c>
      <c r="R501">
        <f>I501*(1000-(1000*0.61365*exp(17.502*V501/(240.97+V501))/(DX501+DY501)+DS501)/2)/(1000*0.61365*exp(17.502*V501/(240.97+V501))/(DX501+DY501)-DS501)</f>
        <v>0</v>
      </c>
      <c r="S501">
        <f>1/((DL501+1)/(P501/1.6)+1/(Q501/1.37)) + DL501/((DL501+1)/(P501/1.6) + DL501/(Q501/1.37))</f>
        <v>0</v>
      </c>
      <c r="T501">
        <f>(DG501*DJ501)</f>
        <v>0</v>
      </c>
      <c r="U501">
        <f>(DZ501+(T501+2*0.95*5.67E-8*(((DZ501+$B$9)+273)^4-(DZ501+273)^4)-44100*I501)/(1.84*29.3*Q501+8*0.95*5.67E-8*(DZ501+273)^3))</f>
        <v>0</v>
      </c>
      <c r="V501">
        <f>($C$9*EA501+$D$9*EB501+$E$9*U501)</f>
        <v>0</v>
      </c>
      <c r="W501">
        <f>0.61365*exp(17.502*V501/(240.97+V501))</f>
        <v>0</v>
      </c>
      <c r="X501">
        <f>(Y501/Z501*100)</f>
        <v>0</v>
      </c>
      <c r="Y501">
        <f>DS501*(DX501+DY501)/1000</f>
        <v>0</v>
      </c>
      <c r="Z501">
        <f>0.61365*exp(17.502*DZ501/(240.97+DZ501))</f>
        <v>0</v>
      </c>
      <c r="AA501">
        <f>(W501-DS501*(DX501+DY501)/1000)</f>
        <v>0</v>
      </c>
      <c r="AB501">
        <f>(-I501*44100)</f>
        <v>0</v>
      </c>
      <c r="AC501">
        <f>2*29.3*Q501*0.92*(DZ501-V501)</f>
        <v>0</v>
      </c>
      <c r="AD501">
        <f>2*0.95*5.67E-8*(((DZ501+$B$9)+273)^4-(V501+273)^4)</f>
        <v>0</v>
      </c>
      <c r="AE501">
        <f>T501+AD501+AB501+AC501</f>
        <v>0</v>
      </c>
      <c r="AF501">
        <f>DW501*AT501*(DR501-DQ501*(1000-AT501*DT501)/(1000-AT501*DS501))/(100*DK501)</f>
        <v>0</v>
      </c>
      <c r="AG501">
        <f>1000*DW501*AT501*(DS501-DT501)/(100*DK501*(1000-AT501*DS501))</f>
        <v>0</v>
      </c>
      <c r="AH501">
        <f>(AI501 - AJ501 - DX501*1E3/(8.314*(DZ501+273.15)) * AL501/DW501 * AK501) * DW501/(100*DK501) * (1000 - DT501)/1000</f>
        <v>0</v>
      </c>
      <c r="AI501">
        <v>421.8645911507606</v>
      </c>
      <c r="AJ501">
        <v>410.6550606060605</v>
      </c>
      <c r="AK501">
        <v>-0.7846210777145439</v>
      </c>
      <c r="AL501">
        <v>65.07386414959845</v>
      </c>
      <c r="AM501">
        <f>(AO501 - AN501 + DX501*1E3/(8.314*(DZ501+273.15)) * AQ501/DW501 * AP501) * DW501/(100*DK501) * 1000/(1000 - AO501)</f>
        <v>0</v>
      </c>
      <c r="AN501">
        <v>19.58205040776854</v>
      </c>
      <c r="AO501">
        <v>22.29658787878788</v>
      </c>
      <c r="AP501">
        <v>-4.791051321388845E-06</v>
      </c>
      <c r="AQ501">
        <v>105.2532628944295</v>
      </c>
      <c r="AR501">
        <v>0</v>
      </c>
      <c r="AS501">
        <v>0</v>
      </c>
      <c r="AT501">
        <f>IF(AR501*$H$15&gt;=AV501,1.0,(AV501/(AV501-AR501*$H$15)))</f>
        <v>0</v>
      </c>
      <c r="AU501">
        <f>(AT501-1)*100</f>
        <v>0</v>
      </c>
      <c r="AV501">
        <f>MAX(0,($B$15+$C$15*EE501)/(1+$D$15*EE501)*DX501/(DZ501+273)*$E$15)</f>
        <v>0</v>
      </c>
      <c r="AW501" t="s">
        <v>437</v>
      </c>
      <c r="AX501" t="s">
        <v>437</v>
      </c>
      <c r="AY501">
        <v>0</v>
      </c>
      <c r="AZ501">
        <v>0</v>
      </c>
      <c r="BA501">
        <f>1-AY501/AZ501</f>
        <v>0</v>
      </c>
      <c r="BB501">
        <v>0</v>
      </c>
      <c r="BC501" t="s">
        <v>437</v>
      </c>
      <c r="BD501" t="s">
        <v>437</v>
      </c>
      <c r="BE501">
        <v>0</v>
      </c>
      <c r="BF501">
        <v>0</v>
      </c>
      <c r="BG501">
        <f>1-BE501/BF501</f>
        <v>0</v>
      </c>
      <c r="BH501">
        <v>0.5</v>
      </c>
      <c r="BI501">
        <f>DH501</f>
        <v>0</v>
      </c>
      <c r="BJ501">
        <f>K501</f>
        <v>0</v>
      </c>
      <c r="BK501">
        <f>BG501*BH501*BI501</f>
        <v>0</v>
      </c>
      <c r="BL501">
        <f>(BJ501-BB501)/BI501</f>
        <v>0</v>
      </c>
      <c r="BM501">
        <f>(AZ501-BF501)/BF501</f>
        <v>0</v>
      </c>
      <c r="BN501">
        <f>AY501/(BA501+AY501/BF501)</f>
        <v>0</v>
      </c>
      <c r="BO501" t="s">
        <v>437</v>
      </c>
      <c r="BP501">
        <v>0</v>
      </c>
      <c r="BQ501">
        <f>IF(BP501&lt;&gt;0, BP501, BN501)</f>
        <v>0</v>
      </c>
      <c r="BR501">
        <f>1-BQ501/BF501</f>
        <v>0</v>
      </c>
      <c r="BS501">
        <f>(BF501-BE501)/(BF501-BQ501)</f>
        <v>0</v>
      </c>
      <c r="BT501">
        <f>(AZ501-BF501)/(AZ501-BQ501)</f>
        <v>0</v>
      </c>
      <c r="BU501">
        <f>(BF501-BE501)/(BF501-AY501)</f>
        <v>0</v>
      </c>
      <c r="BV501">
        <f>(AZ501-BF501)/(AZ501-AY501)</f>
        <v>0</v>
      </c>
      <c r="BW501">
        <f>(BS501*BQ501/BE501)</f>
        <v>0</v>
      </c>
      <c r="BX501">
        <f>(1-BW501)</f>
        <v>0</v>
      </c>
      <c r="DG501">
        <f>$B$13*EF501+$C$13*EG501+$F$13*ER501*(1-EU501)</f>
        <v>0</v>
      </c>
      <c r="DH501">
        <f>DG501*DI501</f>
        <v>0</v>
      </c>
      <c r="DI501">
        <f>($B$13*$D$11+$C$13*$D$11+$F$13*((FE501+EW501)/MAX(FE501+EW501+FF501, 0.1)*$I$11+FF501/MAX(FE501+EW501+FF501, 0.1)*$J$11))/($B$13+$C$13+$F$13)</f>
        <v>0</v>
      </c>
      <c r="DJ501">
        <f>($B$13*$K$11+$C$13*$K$11+$F$13*((FE501+EW501)/MAX(FE501+EW501+FF501, 0.1)*$P$11+FF501/MAX(FE501+EW501+FF501, 0.1)*$Q$11))/($B$13+$C$13+$F$13)</f>
        <v>0</v>
      </c>
      <c r="DK501">
        <v>4.8</v>
      </c>
      <c r="DL501">
        <v>0.5</v>
      </c>
      <c r="DM501" t="s">
        <v>438</v>
      </c>
      <c r="DN501">
        <v>2</v>
      </c>
      <c r="DO501" t="b">
        <v>1</v>
      </c>
      <c r="DP501">
        <v>1759087923.332142</v>
      </c>
      <c r="DQ501">
        <v>404.2867142857144</v>
      </c>
      <c r="DR501">
        <v>417.5917142857143</v>
      </c>
      <c r="DS501">
        <v>22.29420714285715</v>
      </c>
      <c r="DT501">
        <v>19.579525</v>
      </c>
      <c r="DU501">
        <v>405.1866071428572</v>
      </c>
      <c r="DV501">
        <v>21.99578571428572</v>
      </c>
      <c r="DW501">
        <v>500.0028928571429</v>
      </c>
      <c r="DX501">
        <v>90.7457892857143</v>
      </c>
      <c r="DY501">
        <v>0.06674988214285714</v>
      </c>
      <c r="DZ501">
        <v>29.07157857142857</v>
      </c>
      <c r="EA501">
        <v>29.9957</v>
      </c>
      <c r="EB501">
        <v>999.9000000000002</v>
      </c>
      <c r="EC501">
        <v>0</v>
      </c>
      <c r="ED501">
        <v>0</v>
      </c>
      <c r="EE501">
        <v>10004.15428571429</v>
      </c>
      <c r="EF501">
        <v>0</v>
      </c>
      <c r="EG501">
        <v>11.2966</v>
      </c>
      <c r="EH501">
        <v>-13.30494714285715</v>
      </c>
      <c r="EI501">
        <v>413.5054999999999</v>
      </c>
      <c r="EJ501">
        <v>425.93125</v>
      </c>
      <c r="EK501">
        <v>2.714681071428572</v>
      </c>
      <c r="EL501">
        <v>417.5917142857143</v>
      </c>
      <c r="EM501">
        <v>19.579525</v>
      </c>
      <c r="EN501">
        <v>2.023105357142857</v>
      </c>
      <c r="EO501">
        <v>1.776758928571429</v>
      </c>
      <c r="EP501">
        <v>17.62633928571429</v>
      </c>
      <c r="EQ501">
        <v>15.58380714285714</v>
      </c>
      <c r="ER501">
        <v>2000.028928571429</v>
      </c>
      <c r="ES501">
        <v>0.9799974285714287</v>
      </c>
      <c r="ET501">
        <v>0.02000259285714285</v>
      </c>
      <c r="EU501">
        <v>0</v>
      </c>
      <c r="EV501">
        <v>818.652142857143</v>
      </c>
      <c r="EW501">
        <v>5.00078</v>
      </c>
      <c r="EX501">
        <v>15771.21785714286</v>
      </c>
      <c r="EY501">
        <v>16379.86071428571</v>
      </c>
      <c r="EZ501">
        <v>39.79878571428571</v>
      </c>
      <c r="FA501">
        <v>40.63582142857143</v>
      </c>
      <c r="FB501">
        <v>39.9775</v>
      </c>
      <c r="FC501">
        <v>40.32107142857142</v>
      </c>
      <c r="FD501">
        <v>40.944</v>
      </c>
      <c r="FE501">
        <v>1955.121785714286</v>
      </c>
      <c r="FF501">
        <v>39.90714285714287</v>
      </c>
      <c r="FG501">
        <v>0</v>
      </c>
      <c r="FH501">
        <v>1759087923.8</v>
      </c>
      <c r="FI501">
        <v>0</v>
      </c>
      <c r="FJ501">
        <v>818.6558846153846</v>
      </c>
      <c r="FK501">
        <v>-0.4565128114306921</v>
      </c>
      <c r="FL501">
        <v>-14.9470085579259</v>
      </c>
      <c r="FM501">
        <v>15771.13846153846</v>
      </c>
      <c r="FN501">
        <v>15</v>
      </c>
      <c r="FO501">
        <v>0</v>
      </c>
      <c r="FP501" t="s">
        <v>439</v>
      </c>
      <c r="FQ501">
        <v>1746989605.5</v>
      </c>
      <c r="FR501">
        <v>1746989593.5</v>
      </c>
      <c r="FS501">
        <v>0</v>
      </c>
      <c r="FT501">
        <v>-0.274</v>
      </c>
      <c r="FU501">
        <v>-0.002</v>
      </c>
      <c r="FV501">
        <v>2.549</v>
      </c>
      <c r="FW501">
        <v>0.129</v>
      </c>
      <c r="FX501">
        <v>420</v>
      </c>
      <c r="FY501">
        <v>17</v>
      </c>
      <c r="FZ501">
        <v>0.02</v>
      </c>
      <c r="GA501">
        <v>0.04</v>
      </c>
      <c r="GB501">
        <v>-14.00251024390244</v>
      </c>
      <c r="GC501">
        <v>23.91797790940766</v>
      </c>
      <c r="GD501">
        <v>3.08649201745637</v>
      </c>
      <c r="GE501">
        <v>0</v>
      </c>
      <c r="GF501">
        <v>818.680294117647</v>
      </c>
      <c r="GG501">
        <v>-0.685194802702917</v>
      </c>
      <c r="GH501">
        <v>0.2302609171470534</v>
      </c>
      <c r="GI501">
        <v>1</v>
      </c>
      <c r="GJ501">
        <v>2.714985365853659</v>
      </c>
      <c r="GK501">
        <v>-0.006771010452954544</v>
      </c>
      <c r="GL501">
        <v>0.001292311405424452</v>
      </c>
      <c r="GM501">
        <v>1</v>
      </c>
      <c r="GN501">
        <v>2</v>
      </c>
      <c r="GO501">
        <v>3</v>
      </c>
      <c r="GP501" t="s">
        <v>446</v>
      </c>
      <c r="GQ501">
        <v>3.10195</v>
      </c>
      <c r="GR501">
        <v>2.72482</v>
      </c>
      <c r="GS501">
        <v>0.0852156</v>
      </c>
      <c r="GT501">
        <v>0.0857999</v>
      </c>
      <c r="GU501">
        <v>0.102533</v>
      </c>
      <c r="GV501">
        <v>0.0948705</v>
      </c>
      <c r="GW501">
        <v>23875.5</v>
      </c>
      <c r="GX501">
        <v>21682</v>
      </c>
      <c r="GY501">
        <v>26664.3</v>
      </c>
      <c r="GZ501">
        <v>23940.3</v>
      </c>
      <c r="HA501">
        <v>38290.4</v>
      </c>
      <c r="HB501">
        <v>32035.3</v>
      </c>
      <c r="HC501">
        <v>46560.5</v>
      </c>
      <c r="HD501">
        <v>37877.2</v>
      </c>
      <c r="HE501">
        <v>1.86598</v>
      </c>
      <c r="HF501">
        <v>1.86238</v>
      </c>
      <c r="HG501">
        <v>0.120182</v>
      </c>
      <c r="HH501">
        <v>0</v>
      </c>
      <c r="HI501">
        <v>28.0239</v>
      </c>
      <c r="HJ501">
        <v>999.9</v>
      </c>
      <c r="HK501">
        <v>47.3</v>
      </c>
      <c r="HL501">
        <v>31.2</v>
      </c>
      <c r="HM501">
        <v>23.7828</v>
      </c>
      <c r="HN501">
        <v>61.1802</v>
      </c>
      <c r="HO501">
        <v>22.0112</v>
      </c>
      <c r="HP501">
        <v>1</v>
      </c>
      <c r="HQ501">
        <v>0.156438</v>
      </c>
      <c r="HR501">
        <v>0.234586</v>
      </c>
      <c r="HS501">
        <v>20.2806</v>
      </c>
      <c r="HT501">
        <v>5.2122</v>
      </c>
      <c r="HU501">
        <v>11.98</v>
      </c>
      <c r="HV501">
        <v>4.9635</v>
      </c>
      <c r="HW501">
        <v>3.27455</v>
      </c>
      <c r="HX501">
        <v>9999</v>
      </c>
      <c r="HY501">
        <v>9999</v>
      </c>
      <c r="HZ501">
        <v>9999</v>
      </c>
      <c r="IA501">
        <v>35.1</v>
      </c>
      <c r="IB501">
        <v>1.86389</v>
      </c>
      <c r="IC501">
        <v>1.86008</v>
      </c>
      <c r="ID501">
        <v>1.85838</v>
      </c>
      <c r="IE501">
        <v>1.85975</v>
      </c>
      <c r="IF501">
        <v>1.85989</v>
      </c>
      <c r="IG501">
        <v>1.85837</v>
      </c>
      <c r="IH501">
        <v>1.85743</v>
      </c>
      <c r="II501">
        <v>1.85242</v>
      </c>
      <c r="IJ501">
        <v>0</v>
      </c>
      <c r="IK501">
        <v>0</v>
      </c>
      <c r="IL501">
        <v>0</v>
      </c>
      <c r="IM501">
        <v>0</v>
      </c>
      <c r="IN501" t="s">
        <v>441</v>
      </c>
      <c r="IO501" t="s">
        <v>442</v>
      </c>
      <c r="IP501" t="s">
        <v>443</v>
      </c>
      <c r="IQ501" t="s">
        <v>443</v>
      </c>
      <c r="IR501" t="s">
        <v>443</v>
      </c>
      <c r="IS501" t="s">
        <v>443</v>
      </c>
      <c r="IT501">
        <v>0</v>
      </c>
      <c r="IU501">
        <v>100</v>
      </c>
      <c r="IV501">
        <v>100</v>
      </c>
      <c r="IW501">
        <v>-0.901</v>
      </c>
      <c r="IX501">
        <v>0.2985</v>
      </c>
      <c r="IY501">
        <v>-0.819046093373875</v>
      </c>
      <c r="IZ501">
        <v>-0.0008311593448893811</v>
      </c>
      <c r="JA501">
        <v>1.768286430498992E-06</v>
      </c>
      <c r="JB501">
        <v>-5.176383660599935E-10</v>
      </c>
      <c r="JC501">
        <v>0.01793090377665582</v>
      </c>
      <c r="JD501">
        <v>0.002652576625932546</v>
      </c>
      <c r="JE501">
        <v>0.0004569377311329863</v>
      </c>
      <c r="JF501">
        <v>1.003524486243527E-07</v>
      </c>
      <c r="JG501">
        <v>2</v>
      </c>
      <c r="JH501">
        <v>1975</v>
      </c>
      <c r="JI501">
        <v>1</v>
      </c>
      <c r="JJ501">
        <v>26</v>
      </c>
      <c r="JK501">
        <v>201638.8</v>
      </c>
      <c r="JL501">
        <v>201639</v>
      </c>
      <c r="JM501">
        <v>1.05225</v>
      </c>
      <c r="JN501">
        <v>2.62085</v>
      </c>
      <c r="JO501">
        <v>1.49658</v>
      </c>
      <c r="JP501">
        <v>2.34863</v>
      </c>
      <c r="JQ501">
        <v>1.54907</v>
      </c>
      <c r="JR501">
        <v>2.4585</v>
      </c>
      <c r="JS501">
        <v>36.1989</v>
      </c>
      <c r="JT501">
        <v>24.1751</v>
      </c>
      <c r="JU501">
        <v>18</v>
      </c>
      <c r="JV501">
        <v>483.062</v>
      </c>
      <c r="JW501">
        <v>495.477</v>
      </c>
      <c r="JX501">
        <v>27.5172</v>
      </c>
      <c r="JY501">
        <v>29.2883</v>
      </c>
      <c r="JZ501">
        <v>30.0003</v>
      </c>
      <c r="KA501">
        <v>29.4599</v>
      </c>
      <c r="KB501">
        <v>29.4459</v>
      </c>
      <c r="KC501">
        <v>21.0347</v>
      </c>
      <c r="KD501">
        <v>20.1169</v>
      </c>
      <c r="KE501">
        <v>100</v>
      </c>
      <c r="KF501">
        <v>27.5124</v>
      </c>
      <c r="KG501">
        <v>380.402</v>
      </c>
      <c r="KH501">
        <v>19.5599</v>
      </c>
      <c r="KI501">
        <v>101.802</v>
      </c>
      <c r="KJ501">
        <v>91.3447</v>
      </c>
    </row>
    <row r="502" spans="1:296">
      <c r="A502">
        <v>484</v>
      </c>
      <c r="B502">
        <v>1759087936.1</v>
      </c>
      <c r="C502">
        <v>14853</v>
      </c>
      <c r="D502" t="s">
        <v>1416</v>
      </c>
      <c r="E502" t="s">
        <v>1417</v>
      </c>
      <c r="F502">
        <v>5</v>
      </c>
      <c r="G502" t="s">
        <v>1411</v>
      </c>
      <c r="H502">
        <v>1759087928.6</v>
      </c>
      <c r="I502">
        <f>(J502)/1000</f>
        <v>0</v>
      </c>
      <c r="J502">
        <f>IF(DO502, AM502, AG502)</f>
        <v>0</v>
      </c>
      <c r="K502">
        <f>IF(DO502, AH502, AF502)</f>
        <v>0</v>
      </c>
      <c r="L502">
        <f>DQ502 - IF(AT502&gt;1, K502*DK502*100.0/(AV502), 0)</f>
        <v>0</v>
      </c>
      <c r="M502">
        <f>((S502-I502/2)*L502-K502)/(S502+I502/2)</f>
        <v>0</v>
      </c>
      <c r="N502">
        <f>M502*(DX502+DY502)/1000.0</f>
        <v>0</v>
      </c>
      <c r="O502">
        <f>(DQ502 - IF(AT502&gt;1, K502*DK502*100.0/(AV502), 0))*(DX502+DY502)/1000.0</f>
        <v>0</v>
      </c>
      <c r="P502">
        <f>2.0/((1/R502-1/Q502)+SIGN(R502)*SQRT((1/R502-1/Q502)*(1/R502-1/Q502) + 4*DL502/((DL502+1)*(DL502+1))*(2*1/R502*1/Q502-1/Q502*1/Q502)))</f>
        <v>0</v>
      </c>
      <c r="Q502">
        <f>IF(LEFT(DM502,1)&lt;&gt;"0",IF(LEFT(DM502,1)="1",3.0,DN502),$D$5+$E$5*(EE502*DX502/($K$5*1000))+$F$5*(EE502*DX502/($K$5*1000))*MAX(MIN(DK502,$J$5),$I$5)*MAX(MIN(DK502,$J$5),$I$5)+$G$5*MAX(MIN(DK502,$J$5),$I$5)*(EE502*DX502/($K$5*1000))+$H$5*(EE502*DX502/($K$5*1000))*(EE502*DX502/($K$5*1000)))</f>
        <v>0</v>
      </c>
      <c r="R502">
        <f>I502*(1000-(1000*0.61365*exp(17.502*V502/(240.97+V502))/(DX502+DY502)+DS502)/2)/(1000*0.61365*exp(17.502*V502/(240.97+V502))/(DX502+DY502)-DS502)</f>
        <v>0</v>
      </c>
      <c r="S502">
        <f>1/((DL502+1)/(P502/1.6)+1/(Q502/1.37)) + DL502/((DL502+1)/(P502/1.6) + DL502/(Q502/1.37))</f>
        <v>0</v>
      </c>
      <c r="T502">
        <f>(DG502*DJ502)</f>
        <v>0</v>
      </c>
      <c r="U502">
        <f>(DZ502+(T502+2*0.95*5.67E-8*(((DZ502+$B$9)+273)^4-(DZ502+273)^4)-44100*I502)/(1.84*29.3*Q502+8*0.95*5.67E-8*(DZ502+273)^3))</f>
        <v>0</v>
      </c>
      <c r="V502">
        <f>($C$9*EA502+$D$9*EB502+$E$9*U502)</f>
        <v>0</v>
      </c>
      <c r="W502">
        <f>0.61365*exp(17.502*V502/(240.97+V502))</f>
        <v>0</v>
      </c>
      <c r="X502">
        <f>(Y502/Z502*100)</f>
        <v>0</v>
      </c>
      <c r="Y502">
        <f>DS502*(DX502+DY502)/1000</f>
        <v>0</v>
      </c>
      <c r="Z502">
        <f>0.61365*exp(17.502*DZ502/(240.97+DZ502))</f>
        <v>0</v>
      </c>
      <c r="AA502">
        <f>(W502-DS502*(DX502+DY502)/1000)</f>
        <v>0</v>
      </c>
      <c r="AB502">
        <f>(-I502*44100)</f>
        <v>0</v>
      </c>
      <c r="AC502">
        <f>2*29.3*Q502*0.92*(DZ502-V502)</f>
        <v>0</v>
      </c>
      <c r="AD502">
        <f>2*0.95*5.67E-8*(((DZ502+$B$9)+273)^4-(V502+273)^4)</f>
        <v>0</v>
      </c>
      <c r="AE502">
        <f>T502+AD502+AB502+AC502</f>
        <v>0</v>
      </c>
      <c r="AF502">
        <f>DW502*AT502*(DR502-DQ502*(1000-AT502*DT502)/(1000-AT502*DS502))/(100*DK502)</f>
        <v>0</v>
      </c>
      <c r="AG502">
        <f>1000*DW502*AT502*(DS502-DT502)/(100*DK502*(1000-AT502*DS502))</f>
        <v>0</v>
      </c>
      <c r="AH502">
        <f>(AI502 - AJ502 - DX502*1E3/(8.314*(DZ502+273.15)) * AL502/DW502 * AK502) * DW502/(100*DK502) * (1000 - DT502)/1000</f>
        <v>0</v>
      </c>
      <c r="AI502">
        <v>407.4601265602944</v>
      </c>
      <c r="AJ502">
        <v>401.6654727272727</v>
      </c>
      <c r="AK502">
        <v>-1.910700441315526</v>
      </c>
      <c r="AL502">
        <v>65.07386414959845</v>
      </c>
      <c r="AM502">
        <f>(AO502 - AN502 + DX502*1E3/(8.314*(DZ502+273.15)) * AQ502/DW502 * AP502) * DW502/(100*DK502) * 1000/(1000 - AO502)</f>
        <v>0</v>
      </c>
      <c r="AN502">
        <v>19.58301699443212</v>
      </c>
      <c r="AO502">
        <v>22.29964303030302</v>
      </c>
      <c r="AP502">
        <v>1.461223776347264E-05</v>
      </c>
      <c r="AQ502">
        <v>105.2532628944295</v>
      </c>
      <c r="AR502">
        <v>0</v>
      </c>
      <c r="AS502">
        <v>0</v>
      </c>
      <c r="AT502">
        <f>IF(AR502*$H$15&gt;=AV502,1.0,(AV502/(AV502-AR502*$H$15)))</f>
        <v>0</v>
      </c>
      <c r="AU502">
        <f>(AT502-1)*100</f>
        <v>0</v>
      </c>
      <c r="AV502">
        <f>MAX(0,($B$15+$C$15*EE502)/(1+$D$15*EE502)*DX502/(DZ502+273)*$E$15)</f>
        <v>0</v>
      </c>
      <c r="AW502" t="s">
        <v>437</v>
      </c>
      <c r="AX502" t="s">
        <v>437</v>
      </c>
      <c r="AY502">
        <v>0</v>
      </c>
      <c r="AZ502">
        <v>0</v>
      </c>
      <c r="BA502">
        <f>1-AY502/AZ502</f>
        <v>0</v>
      </c>
      <c r="BB502">
        <v>0</v>
      </c>
      <c r="BC502" t="s">
        <v>437</v>
      </c>
      <c r="BD502" t="s">
        <v>437</v>
      </c>
      <c r="BE502">
        <v>0</v>
      </c>
      <c r="BF502">
        <v>0</v>
      </c>
      <c r="BG502">
        <f>1-BE502/BF502</f>
        <v>0</v>
      </c>
      <c r="BH502">
        <v>0.5</v>
      </c>
      <c r="BI502">
        <f>DH502</f>
        <v>0</v>
      </c>
      <c r="BJ502">
        <f>K502</f>
        <v>0</v>
      </c>
      <c r="BK502">
        <f>BG502*BH502*BI502</f>
        <v>0</v>
      </c>
      <c r="BL502">
        <f>(BJ502-BB502)/BI502</f>
        <v>0</v>
      </c>
      <c r="BM502">
        <f>(AZ502-BF502)/BF502</f>
        <v>0</v>
      </c>
      <c r="BN502">
        <f>AY502/(BA502+AY502/BF502)</f>
        <v>0</v>
      </c>
      <c r="BO502" t="s">
        <v>437</v>
      </c>
      <c r="BP502">
        <v>0</v>
      </c>
      <c r="BQ502">
        <f>IF(BP502&lt;&gt;0, BP502, BN502)</f>
        <v>0</v>
      </c>
      <c r="BR502">
        <f>1-BQ502/BF502</f>
        <v>0</v>
      </c>
      <c r="BS502">
        <f>(BF502-BE502)/(BF502-BQ502)</f>
        <v>0</v>
      </c>
      <c r="BT502">
        <f>(AZ502-BF502)/(AZ502-BQ502)</f>
        <v>0</v>
      </c>
      <c r="BU502">
        <f>(BF502-BE502)/(BF502-AY502)</f>
        <v>0</v>
      </c>
      <c r="BV502">
        <f>(AZ502-BF502)/(AZ502-AY502)</f>
        <v>0</v>
      </c>
      <c r="BW502">
        <f>(BS502*BQ502/BE502)</f>
        <v>0</v>
      </c>
      <c r="BX502">
        <f>(1-BW502)</f>
        <v>0</v>
      </c>
      <c r="DG502">
        <f>$B$13*EF502+$C$13*EG502+$F$13*ER502*(1-EU502)</f>
        <v>0</v>
      </c>
      <c r="DH502">
        <f>DG502*DI502</f>
        <v>0</v>
      </c>
      <c r="DI502">
        <f>($B$13*$D$11+$C$13*$D$11+$F$13*((FE502+EW502)/MAX(FE502+EW502+FF502, 0.1)*$I$11+FF502/MAX(FE502+EW502+FF502, 0.1)*$J$11))/($B$13+$C$13+$F$13)</f>
        <v>0</v>
      </c>
      <c r="DJ502">
        <f>($B$13*$K$11+$C$13*$K$11+$F$13*((FE502+EW502)/MAX(FE502+EW502+FF502, 0.1)*$P$11+FF502/MAX(FE502+EW502+FF502, 0.1)*$Q$11))/($B$13+$C$13+$F$13)</f>
        <v>0</v>
      </c>
      <c r="DK502">
        <v>4.8</v>
      </c>
      <c r="DL502">
        <v>0.5</v>
      </c>
      <c r="DM502" t="s">
        <v>438</v>
      </c>
      <c r="DN502">
        <v>2</v>
      </c>
      <c r="DO502" t="b">
        <v>1</v>
      </c>
      <c r="DP502">
        <v>1759087928.6</v>
      </c>
      <c r="DQ502">
        <v>401.5556296296295</v>
      </c>
      <c r="DR502">
        <v>409.8254814814814</v>
      </c>
      <c r="DS502">
        <v>22.29620370370371</v>
      </c>
      <c r="DT502">
        <v>19.58158148148148</v>
      </c>
      <c r="DU502">
        <v>402.4564444444444</v>
      </c>
      <c r="DV502">
        <v>21.99773333333333</v>
      </c>
      <c r="DW502">
        <v>500.0025185185186</v>
      </c>
      <c r="DX502">
        <v>90.74595185185184</v>
      </c>
      <c r="DY502">
        <v>0.0665255111111111</v>
      </c>
      <c r="DZ502">
        <v>29.07138888888889</v>
      </c>
      <c r="EA502">
        <v>29.99266296296296</v>
      </c>
      <c r="EB502">
        <v>999.9000000000001</v>
      </c>
      <c r="EC502">
        <v>0</v>
      </c>
      <c r="ED502">
        <v>0</v>
      </c>
      <c r="EE502">
        <v>10002.75259259259</v>
      </c>
      <c r="EF502">
        <v>0</v>
      </c>
      <c r="EG502">
        <v>11.29938888888889</v>
      </c>
      <c r="EH502">
        <v>-8.269814296296296</v>
      </c>
      <c r="EI502">
        <v>410.7129629629629</v>
      </c>
      <c r="EJ502">
        <v>418.0107777777778</v>
      </c>
      <c r="EK502">
        <v>2.714616296296296</v>
      </c>
      <c r="EL502">
        <v>409.8254814814814</v>
      </c>
      <c r="EM502">
        <v>19.58158148148148</v>
      </c>
      <c r="EN502">
        <v>2.023289629629629</v>
      </c>
      <c r="EO502">
        <v>1.776948518518519</v>
      </c>
      <c r="EP502">
        <v>17.62777407407407</v>
      </c>
      <c r="EQ502">
        <v>15.58547777777778</v>
      </c>
      <c r="ER502">
        <v>2000.026296296297</v>
      </c>
      <c r="ES502">
        <v>0.9799982592592593</v>
      </c>
      <c r="ET502">
        <v>0.02000172592592593</v>
      </c>
      <c r="EU502">
        <v>0</v>
      </c>
      <c r="EV502">
        <v>818.6691111111112</v>
      </c>
      <c r="EW502">
        <v>5.00078</v>
      </c>
      <c r="EX502">
        <v>15770.19629629629</v>
      </c>
      <c r="EY502">
        <v>16379.84074074074</v>
      </c>
      <c r="EZ502">
        <v>39.80744444444444</v>
      </c>
      <c r="FA502">
        <v>40.63855555555556</v>
      </c>
      <c r="FB502">
        <v>39.9627037037037</v>
      </c>
      <c r="FC502">
        <v>40.34003703703704</v>
      </c>
      <c r="FD502">
        <v>40.93492592592592</v>
      </c>
      <c r="FE502">
        <v>1955.121111111111</v>
      </c>
      <c r="FF502">
        <v>39.90518518518519</v>
      </c>
      <c r="FG502">
        <v>0</v>
      </c>
      <c r="FH502">
        <v>1759087928.6</v>
      </c>
      <c r="FI502">
        <v>0</v>
      </c>
      <c r="FJ502">
        <v>818.6486923076924</v>
      </c>
      <c r="FK502">
        <v>0.465367535295911</v>
      </c>
      <c r="FL502">
        <v>-11.73675214414889</v>
      </c>
      <c r="FM502">
        <v>15770.07307692308</v>
      </c>
      <c r="FN502">
        <v>15</v>
      </c>
      <c r="FO502">
        <v>0</v>
      </c>
      <c r="FP502" t="s">
        <v>439</v>
      </c>
      <c r="FQ502">
        <v>1746989605.5</v>
      </c>
      <c r="FR502">
        <v>1746989593.5</v>
      </c>
      <c r="FS502">
        <v>0</v>
      </c>
      <c r="FT502">
        <v>-0.274</v>
      </c>
      <c r="FU502">
        <v>-0.002</v>
      </c>
      <c r="FV502">
        <v>2.549</v>
      </c>
      <c r="FW502">
        <v>0.129</v>
      </c>
      <c r="FX502">
        <v>420</v>
      </c>
      <c r="FY502">
        <v>17</v>
      </c>
      <c r="FZ502">
        <v>0.02</v>
      </c>
      <c r="GA502">
        <v>0.04</v>
      </c>
      <c r="GB502">
        <v>-11.31258641463415</v>
      </c>
      <c r="GC502">
        <v>50.94369374216028</v>
      </c>
      <c r="GD502">
        <v>5.544380624484829</v>
      </c>
      <c r="GE502">
        <v>0</v>
      </c>
      <c r="GF502">
        <v>818.6852352941178</v>
      </c>
      <c r="GG502">
        <v>-0.1434682926686045</v>
      </c>
      <c r="GH502">
        <v>0.2180635442768121</v>
      </c>
      <c r="GI502">
        <v>1</v>
      </c>
      <c r="GJ502">
        <v>2.714851463414634</v>
      </c>
      <c r="GK502">
        <v>0.0003587456446032986</v>
      </c>
      <c r="GL502">
        <v>0.001102519422926331</v>
      </c>
      <c r="GM502">
        <v>1</v>
      </c>
      <c r="GN502">
        <v>2</v>
      </c>
      <c r="GO502">
        <v>3</v>
      </c>
      <c r="GP502" t="s">
        <v>446</v>
      </c>
      <c r="GQ502">
        <v>3.10225</v>
      </c>
      <c r="GR502">
        <v>2.72415</v>
      </c>
      <c r="GS502">
        <v>0.0837116</v>
      </c>
      <c r="GT502">
        <v>0.08329739999999999</v>
      </c>
      <c r="GU502">
        <v>0.10254</v>
      </c>
      <c r="GV502">
        <v>0.09487719999999999</v>
      </c>
      <c r="GW502">
        <v>23914.6</v>
      </c>
      <c r="GX502">
        <v>21741.4</v>
      </c>
      <c r="GY502">
        <v>26664.1</v>
      </c>
      <c r="GZ502">
        <v>23940.4</v>
      </c>
      <c r="HA502">
        <v>38289.7</v>
      </c>
      <c r="HB502">
        <v>32034.8</v>
      </c>
      <c r="HC502">
        <v>46560.3</v>
      </c>
      <c r="HD502">
        <v>37877.2</v>
      </c>
      <c r="HE502">
        <v>1.86648</v>
      </c>
      <c r="HF502">
        <v>1.86203</v>
      </c>
      <c r="HG502">
        <v>0.122067</v>
      </c>
      <c r="HH502">
        <v>0</v>
      </c>
      <c r="HI502">
        <v>28.021</v>
      </c>
      <c r="HJ502">
        <v>999.9</v>
      </c>
      <c r="HK502">
        <v>47.3</v>
      </c>
      <c r="HL502">
        <v>31.2</v>
      </c>
      <c r="HM502">
        <v>23.7857</v>
      </c>
      <c r="HN502">
        <v>61.1602</v>
      </c>
      <c r="HO502">
        <v>21.9752</v>
      </c>
      <c r="HP502">
        <v>1</v>
      </c>
      <c r="HQ502">
        <v>0.156601</v>
      </c>
      <c r="HR502">
        <v>0.19152</v>
      </c>
      <c r="HS502">
        <v>20.2806</v>
      </c>
      <c r="HT502">
        <v>5.2116</v>
      </c>
      <c r="HU502">
        <v>11.98</v>
      </c>
      <c r="HV502">
        <v>4.9634</v>
      </c>
      <c r="HW502">
        <v>3.27448</v>
      </c>
      <c r="HX502">
        <v>9999</v>
      </c>
      <c r="HY502">
        <v>9999</v>
      </c>
      <c r="HZ502">
        <v>9999</v>
      </c>
      <c r="IA502">
        <v>35.1</v>
      </c>
      <c r="IB502">
        <v>1.86393</v>
      </c>
      <c r="IC502">
        <v>1.86008</v>
      </c>
      <c r="ID502">
        <v>1.85838</v>
      </c>
      <c r="IE502">
        <v>1.85977</v>
      </c>
      <c r="IF502">
        <v>1.85989</v>
      </c>
      <c r="IG502">
        <v>1.85837</v>
      </c>
      <c r="IH502">
        <v>1.85745</v>
      </c>
      <c r="II502">
        <v>1.85242</v>
      </c>
      <c r="IJ502">
        <v>0</v>
      </c>
      <c r="IK502">
        <v>0</v>
      </c>
      <c r="IL502">
        <v>0</v>
      </c>
      <c r="IM502">
        <v>0</v>
      </c>
      <c r="IN502" t="s">
        <v>441</v>
      </c>
      <c r="IO502" t="s">
        <v>442</v>
      </c>
      <c r="IP502" t="s">
        <v>443</v>
      </c>
      <c r="IQ502" t="s">
        <v>443</v>
      </c>
      <c r="IR502" t="s">
        <v>443</v>
      </c>
      <c r="IS502" t="s">
        <v>443</v>
      </c>
      <c r="IT502">
        <v>0</v>
      </c>
      <c r="IU502">
        <v>100</v>
      </c>
      <c r="IV502">
        <v>100</v>
      </c>
      <c r="IW502">
        <v>-0.904</v>
      </c>
      <c r="IX502">
        <v>0.2986</v>
      </c>
      <c r="IY502">
        <v>-0.819046093373875</v>
      </c>
      <c r="IZ502">
        <v>-0.0008311593448893811</v>
      </c>
      <c r="JA502">
        <v>1.768286430498992E-06</v>
      </c>
      <c r="JB502">
        <v>-5.176383660599935E-10</v>
      </c>
      <c r="JC502">
        <v>0.01793090377665582</v>
      </c>
      <c r="JD502">
        <v>0.002652576625932546</v>
      </c>
      <c r="JE502">
        <v>0.0004569377311329863</v>
      </c>
      <c r="JF502">
        <v>1.003524486243527E-07</v>
      </c>
      <c r="JG502">
        <v>2</v>
      </c>
      <c r="JH502">
        <v>1975</v>
      </c>
      <c r="JI502">
        <v>1</v>
      </c>
      <c r="JJ502">
        <v>26</v>
      </c>
      <c r="JK502">
        <v>201638.8</v>
      </c>
      <c r="JL502">
        <v>201639</v>
      </c>
      <c r="JM502">
        <v>1.0144</v>
      </c>
      <c r="JN502">
        <v>2.62573</v>
      </c>
      <c r="JO502">
        <v>1.49658</v>
      </c>
      <c r="JP502">
        <v>2.34985</v>
      </c>
      <c r="JQ502">
        <v>1.54907</v>
      </c>
      <c r="JR502">
        <v>2.41699</v>
      </c>
      <c r="JS502">
        <v>36.1989</v>
      </c>
      <c r="JT502">
        <v>24.1663</v>
      </c>
      <c r="JU502">
        <v>18</v>
      </c>
      <c r="JV502">
        <v>483.374</v>
      </c>
      <c r="JW502">
        <v>495.259</v>
      </c>
      <c r="JX502">
        <v>27.511</v>
      </c>
      <c r="JY502">
        <v>29.289</v>
      </c>
      <c r="JZ502">
        <v>30.0003</v>
      </c>
      <c r="KA502">
        <v>29.4624</v>
      </c>
      <c r="KB502">
        <v>29.4477</v>
      </c>
      <c r="KC502">
        <v>20.335</v>
      </c>
      <c r="KD502">
        <v>20.1169</v>
      </c>
      <c r="KE502">
        <v>100</v>
      </c>
      <c r="KF502">
        <v>27.521</v>
      </c>
      <c r="KG502">
        <v>367.045</v>
      </c>
      <c r="KH502">
        <v>19.5599</v>
      </c>
      <c r="KI502">
        <v>101.801</v>
      </c>
      <c r="KJ502">
        <v>91.34480000000001</v>
      </c>
    </row>
    <row r="503" spans="1:296">
      <c r="A503">
        <v>485</v>
      </c>
      <c r="B503">
        <v>1759087941.1</v>
      </c>
      <c r="C503">
        <v>14858</v>
      </c>
      <c r="D503" t="s">
        <v>1418</v>
      </c>
      <c r="E503" t="s">
        <v>1419</v>
      </c>
      <c r="F503">
        <v>5</v>
      </c>
      <c r="G503" t="s">
        <v>1411</v>
      </c>
      <c r="H503">
        <v>1759087933.314285</v>
      </c>
      <c r="I503">
        <f>(J503)/1000</f>
        <v>0</v>
      </c>
      <c r="J503">
        <f>IF(DO503, AM503, AG503)</f>
        <v>0</v>
      </c>
      <c r="K503">
        <f>IF(DO503, AH503, AF503)</f>
        <v>0</v>
      </c>
      <c r="L503">
        <f>DQ503 - IF(AT503&gt;1, K503*DK503*100.0/(AV503), 0)</f>
        <v>0</v>
      </c>
      <c r="M503">
        <f>((S503-I503/2)*L503-K503)/(S503+I503/2)</f>
        <v>0</v>
      </c>
      <c r="N503">
        <f>M503*(DX503+DY503)/1000.0</f>
        <v>0</v>
      </c>
      <c r="O503">
        <f>(DQ503 - IF(AT503&gt;1, K503*DK503*100.0/(AV503), 0))*(DX503+DY503)/1000.0</f>
        <v>0</v>
      </c>
      <c r="P503">
        <f>2.0/((1/R503-1/Q503)+SIGN(R503)*SQRT((1/R503-1/Q503)*(1/R503-1/Q503) + 4*DL503/((DL503+1)*(DL503+1))*(2*1/R503*1/Q503-1/Q503*1/Q503)))</f>
        <v>0</v>
      </c>
      <c r="Q503">
        <f>IF(LEFT(DM503,1)&lt;&gt;"0",IF(LEFT(DM503,1)="1",3.0,DN503),$D$5+$E$5*(EE503*DX503/($K$5*1000))+$F$5*(EE503*DX503/($K$5*1000))*MAX(MIN(DK503,$J$5),$I$5)*MAX(MIN(DK503,$J$5),$I$5)+$G$5*MAX(MIN(DK503,$J$5),$I$5)*(EE503*DX503/($K$5*1000))+$H$5*(EE503*DX503/($K$5*1000))*(EE503*DX503/($K$5*1000)))</f>
        <v>0</v>
      </c>
      <c r="R503">
        <f>I503*(1000-(1000*0.61365*exp(17.502*V503/(240.97+V503))/(DX503+DY503)+DS503)/2)/(1000*0.61365*exp(17.502*V503/(240.97+V503))/(DX503+DY503)-DS503)</f>
        <v>0</v>
      </c>
      <c r="S503">
        <f>1/((DL503+1)/(P503/1.6)+1/(Q503/1.37)) + DL503/((DL503+1)/(P503/1.6) + DL503/(Q503/1.37))</f>
        <v>0</v>
      </c>
      <c r="T503">
        <f>(DG503*DJ503)</f>
        <v>0</v>
      </c>
      <c r="U503">
        <f>(DZ503+(T503+2*0.95*5.67E-8*(((DZ503+$B$9)+273)^4-(DZ503+273)^4)-44100*I503)/(1.84*29.3*Q503+8*0.95*5.67E-8*(DZ503+273)^3))</f>
        <v>0</v>
      </c>
      <c r="V503">
        <f>($C$9*EA503+$D$9*EB503+$E$9*U503)</f>
        <v>0</v>
      </c>
      <c r="W503">
        <f>0.61365*exp(17.502*V503/(240.97+V503))</f>
        <v>0</v>
      </c>
      <c r="X503">
        <f>(Y503/Z503*100)</f>
        <v>0</v>
      </c>
      <c r="Y503">
        <f>DS503*(DX503+DY503)/1000</f>
        <v>0</v>
      </c>
      <c r="Z503">
        <f>0.61365*exp(17.502*DZ503/(240.97+DZ503))</f>
        <v>0</v>
      </c>
      <c r="AA503">
        <f>(W503-DS503*(DX503+DY503)/1000)</f>
        <v>0</v>
      </c>
      <c r="AB503">
        <f>(-I503*44100)</f>
        <v>0</v>
      </c>
      <c r="AC503">
        <f>2*29.3*Q503*0.92*(DZ503-V503)</f>
        <v>0</v>
      </c>
      <c r="AD503">
        <f>2*0.95*5.67E-8*(((DZ503+$B$9)+273)^4-(V503+273)^4)</f>
        <v>0</v>
      </c>
      <c r="AE503">
        <f>T503+AD503+AB503+AC503</f>
        <v>0</v>
      </c>
      <c r="AF503">
        <f>DW503*AT503*(DR503-DQ503*(1000-AT503*DT503)/(1000-AT503*DS503))/(100*DK503)</f>
        <v>0</v>
      </c>
      <c r="AG503">
        <f>1000*DW503*AT503*(DS503-DT503)/(100*DK503*(1000-AT503*DS503))</f>
        <v>0</v>
      </c>
      <c r="AH503">
        <f>(AI503 - AJ503 - DX503*1E3/(8.314*(DZ503+273.15)) * AL503/DW503 * AK503) * DW503/(100*DK503) * (1000 - DT503)/1000</f>
        <v>0</v>
      </c>
      <c r="AI503">
        <v>391.4890377112657</v>
      </c>
      <c r="AJ503">
        <v>388.9379999999999</v>
      </c>
      <c r="AK503">
        <v>-2.615862553195316</v>
      </c>
      <c r="AL503">
        <v>65.07386414959845</v>
      </c>
      <c r="AM503">
        <f>(AO503 - AN503 + DX503*1E3/(8.314*(DZ503+273.15)) * AQ503/DW503 * AP503) * DW503/(100*DK503) * 1000/(1000 - AO503)</f>
        <v>0</v>
      </c>
      <c r="AN503">
        <v>19.58439045219398</v>
      </c>
      <c r="AO503">
        <v>22.30625333333333</v>
      </c>
      <c r="AP503">
        <v>3.771054725561597E-05</v>
      </c>
      <c r="AQ503">
        <v>105.2532628944295</v>
      </c>
      <c r="AR503">
        <v>0</v>
      </c>
      <c r="AS503">
        <v>0</v>
      </c>
      <c r="AT503">
        <f>IF(AR503*$H$15&gt;=AV503,1.0,(AV503/(AV503-AR503*$H$15)))</f>
        <v>0</v>
      </c>
      <c r="AU503">
        <f>(AT503-1)*100</f>
        <v>0</v>
      </c>
      <c r="AV503">
        <f>MAX(0,($B$15+$C$15*EE503)/(1+$D$15*EE503)*DX503/(DZ503+273)*$E$15)</f>
        <v>0</v>
      </c>
      <c r="AW503" t="s">
        <v>437</v>
      </c>
      <c r="AX503" t="s">
        <v>437</v>
      </c>
      <c r="AY503">
        <v>0</v>
      </c>
      <c r="AZ503">
        <v>0</v>
      </c>
      <c r="BA503">
        <f>1-AY503/AZ503</f>
        <v>0</v>
      </c>
      <c r="BB503">
        <v>0</v>
      </c>
      <c r="BC503" t="s">
        <v>437</v>
      </c>
      <c r="BD503" t="s">
        <v>437</v>
      </c>
      <c r="BE503">
        <v>0</v>
      </c>
      <c r="BF503">
        <v>0</v>
      </c>
      <c r="BG503">
        <f>1-BE503/BF503</f>
        <v>0</v>
      </c>
      <c r="BH503">
        <v>0.5</v>
      </c>
      <c r="BI503">
        <f>DH503</f>
        <v>0</v>
      </c>
      <c r="BJ503">
        <f>K503</f>
        <v>0</v>
      </c>
      <c r="BK503">
        <f>BG503*BH503*BI503</f>
        <v>0</v>
      </c>
      <c r="BL503">
        <f>(BJ503-BB503)/BI503</f>
        <v>0</v>
      </c>
      <c r="BM503">
        <f>(AZ503-BF503)/BF503</f>
        <v>0</v>
      </c>
      <c r="BN503">
        <f>AY503/(BA503+AY503/BF503)</f>
        <v>0</v>
      </c>
      <c r="BO503" t="s">
        <v>437</v>
      </c>
      <c r="BP503">
        <v>0</v>
      </c>
      <c r="BQ503">
        <f>IF(BP503&lt;&gt;0, BP503, BN503)</f>
        <v>0</v>
      </c>
      <c r="BR503">
        <f>1-BQ503/BF503</f>
        <v>0</v>
      </c>
      <c r="BS503">
        <f>(BF503-BE503)/(BF503-BQ503)</f>
        <v>0</v>
      </c>
      <c r="BT503">
        <f>(AZ503-BF503)/(AZ503-BQ503)</f>
        <v>0</v>
      </c>
      <c r="BU503">
        <f>(BF503-BE503)/(BF503-AY503)</f>
        <v>0</v>
      </c>
      <c r="BV503">
        <f>(AZ503-BF503)/(AZ503-AY503)</f>
        <v>0</v>
      </c>
      <c r="BW503">
        <f>(BS503*BQ503/BE503)</f>
        <v>0</v>
      </c>
      <c r="BX503">
        <f>(1-BW503)</f>
        <v>0</v>
      </c>
      <c r="DG503">
        <f>$B$13*EF503+$C$13*EG503+$F$13*ER503*(1-EU503)</f>
        <v>0</v>
      </c>
      <c r="DH503">
        <f>DG503*DI503</f>
        <v>0</v>
      </c>
      <c r="DI503">
        <f>($B$13*$D$11+$C$13*$D$11+$F$13*((FE503+EW503)/MAX(FE503+EW503+FF503, 0.1)*$I$11+FF503/MAX(FE503+EW503+FF503, 0.1)*$J$11))/($B$13+$C$13+$F$13)</f>
        <v>0</v>
      </c>
      <c r="DJ503">
        <f>($B$13*$K$11+$C$13*$K$11+$F$13*((FE503+EW503)/MAX(FE503+EW503+FF503, 0.1)*$P$11+FF503/MAX(FE503+EW503+FF503, 0.1)*$Q$11))/($B$13+$C$13+$F$13)</f>
        <v>0</v>
      </c>
      <c r="DK503">
        <v>4.8</v>
      </c>
      <c r="DL503">
        <v>0.5</v>
      </c>
      <c r="DM503" t="s">
        <v>438</v>
      </c>
      <c r="DN503">
        <v>2</v>
      </c>
      <c r="DO503" t="b">
        <v>1</v>
      </c>
      <c r="DP503">
        <v>1759087933.314285</v>
      </c>
      <c r="DQ503">
        <v>395.4718928571428</v>
      </c>
      <c r="DR503">
        <v>397.8774642857143</v>
      </c>
      <c r="DS503">
        <v>22.299125</v>
      </c>
      <c r="DT503">
        <v>19.58290357142857</v>
      </c>
      <c r="DU503">
        <v>396.3748214285715</v>
      </c>
      <c r="DV503">
        <v>22.00060357142857</v>
      </c>
      <c r="DW503">
        <v>500.0747500000001</v>
      </c>
      <c r="DX503">
        <v>90.7459607142857</v>
      </c>
      <c r="DY503">
        <v>0.06619100357142857</v>
      </c>
      <c r="DZ503">
        <v>29.07290357142857</v>
      </c>
      <c r="EA503">
        <v>30.02290357142857</v>
      </c>
      <c r="EB503">
        <v>999.9000000000002</v>
      </c>
      <c r="EC503">
        <v>0</v>
      </c>
      <c r="ED503">
        <v>0</v>
      </c>
      <c r="EE503">
        <v>10004.06</v>
      </c>
      <c r="EF503">
        <v>0</v>
      </c>
      <c r="EG503">
        <v>11.30713214285714</v>
      </c>
      <c r="EH503">
        <v>-2.405518428571429</v>
      </c>
      <c r="EI503">
        <v>404.4916785714286</v>
      </c>
      <c r="EJ503">
        <v>405.8247142857143</v>
      </c>
      <c r="EK503">
        <v>2.716226785714286</v>
      </c>
      <c r="EL503">
        <v>397.8774642857143</v>
      </c>
      <c r="EM503">
        <v>19.58290357142857</v>
      </c>
      <c r="EN503">
        <v>2.023555714285715</v>
      </c>
      <c r="EO503">
        <v>1.777068571428571</v>
      </c>
      <c r="EP503">
        <v>17.62986071428572</v>
      </c>
      <c r="EQ503">
        <v>15.58653571428571</v>
      </c>
      <c r="ER503">
        <v>2000.007142857143</v>
      </c>
      <c r="ES503">
        <v>0.9799996071428572</v>
      </c>
      <c r="ET503">
        <v>0.02000036428571429</v>
      </c>
      <c r="EU503">
        <v>0</v>
      </c>
      <c r="EV503">
        <v>818.6432142857144</v>
      </c>
      <c r="EW503">
        <v>5.00078</v>
      </c>
      <c r="EX503">
        <v>15768.76785714286</v>
      </c>
      <c r="EY503">
        <v>16379.68928571428</v>
      </c>
      <c r="EZ503">
        <v>39.79871428571429</v>
      </c>
      <c r="FA503">
        <v>40.63364285714285</v>
      </c>
      <c r="FB503">
        <v>39.98189285714285</v>
      </c>
      <c r="FC503">
        <v>40.35021428571428</v>
      </c>
      <c r="FD503">
        <v>40.90374999999999</v>
      </c>
      <c r="FE503">
        <v>1955.105714285714</v>
      </c>
      <c r="FF503">
        <v>39.90142857142858</v>
      </c>
      <c r="FG503">
        <v>0</v>
      </c>
      <c r="FH503">
        <v>1759087933.4</v>
      </c>
      <c r="FI503">
        <v>0</v>
      </c>
      <c r="FJ503">
        <v>818.625923076923</v>
      </c>
      <c r="FK503">
        <v>-0.5331281725766381</v>
      </c>
      <c r="FL503">
        <v>-19.91452996802806</v>
      </c>
      <c r="FM503">
        <v>15768.67307692308</v>
      </c>
      <c r="FN503">
        <v>15</v>
      </c>
      <c r="FO503">
        <v>0</v>
      </c>
      <c r="FP503" t="s">
        <v>439</v>
      </c>
      <c r="FQ503">
        <v>1746989605.5</v>
      </c>
      <c r="FR503">
        <v>1746989593.5</v>
      </c>
      <c r="FS503">
        <v>0</v>
      </c>
      <c r="FT503">
        <v>-0.274</v>
      </c>
      <c r="FU503">
        <v>-0.002</v>
      </c>
      <c r="FV503">
        <v>2.549</v>
      </c>
      <c r="FW503">
        <v>0.129</v>
      </c>
      <c r="FX503">
        <v>420</v>
      </c>
      <c r="FY503">
        <v>17</v>
      </c>
      <c r="FZ503">
        <v>0.02</v>
      </c>
      <c r="GA503">
        <v>0.04</v>
      </c>
      <c r="GB503">
        <v>-5.794384780487805</v>
      </c>
      <c r="GC503">
        <v>74.79269086411151</v>
      </c>
      <c r="GD503">
        <v>7.455573106000037</v>
      </c>
      <c r="GE503">
        <v>0</v>
      </c>
      <c r="GF503">
        <v>818.6097352941176</v>
      </c>
      <c r="GG503">
        <v>-0.260702816035611</v>
      </c>
      <c r="GH503">
        <v>0.2327322759819487</v>
      </c>
      <c r="GI503">
        <v>1</v>
      </c>
      <c r="GJ503">
        <v>2.715454390243902</v>
      </c>
      <c r="GK503">
        <v>0.017169198606268</v>
      </c>
      <c r="GL503">
        <v>0.00198674393354194</v>
      </c>
      <c r="GM503">
        <v>1</v>
      </c>
      <c r="GN503">
        <v>2</v>
      </c>
      <c r="GO503">
        <v>3</v>
      </c>
      <c r="GP503" t="s">
        <v>446</v>
      </c>
      <c r="GQ503">
        <v>3.10207</v>
      </c>
      <c r="GR503">
        <v>2.72394</v>
      </c>
      <c r="GS503">
        <v>0.0816173</v>
      </c>
      <c r="GT503">
        <v>0.0806036</v>
      </c>
      <c r="GU503">
        <v>0.102565</v>
      </c>
      <c r="GV503">
        <v>0.094884</v>
      </c>
      <c r="GW503">
        <v>23969.2</v>
      </c>
      <c r="GX503">
        <v>21805.4</v>
      </c>
      <c r="GY503">
        <v>26664.1</v>
      </c>
      <c r="GZ503">
        <v>23940.5</v>
      </c>
      <c r="HA503">
        <v>38288.2</v>
      </c>
      <c r="HB503">
        <v>32034.5</v>
      </c>
      <c r="HC503">
        <v>46560.1</v>
      </c>
      <c r="HD503">
        <v>37877.6</v>
      </c>
      <c r="HE503">
        <v>1.86607</v>
      </c>
      <c r="HF503">
        <v>1.86217</v>
      </c>
      <c r="HG503">
        <v>0.131167</v>
      </c>
      <c r="HH503">
        <v>0</v>
      </c>
      <c r="HI503">
        <v>28.0181</v>
      </c>
      <c r="HJ503">
        <v>999.9</v>
      </c>
      <c r="HK503">
        <v>47.3</v>
      </c>
      <c r="HL503">
        <v>31.2</v>
      </c>
      <c r="HM503">
        <v>23.7837</v>
      </c>
      <c r="HN503">
        <v>60.6902</v>
      </c>
      <c r="HO503">
        <v>21.7388</v>
      </c>
      <c r="HP503">
        <v>1</v>
      </c>
      <c r="HQ503">
        <v>0.156425</v>
      </c>
      <c r="HR503">
        <v>0.159101</v>
      </c>
      <c r="HS503">
        <v>20.2807</v>
      </c>
      <c r="HT503">
        <v>5.2122</v>
      </c>
      <c r="HU503">
        <v>11.98</v>
      </c>
      <c r="HV503">
        <v>4.9635</v>
      </c>
      <c r="HW503">
        <v>3.2745</v>
      </c>
      <c r="HX503">
        <v>9999</v>
      </c>
      <c r="HY503">
        <v>9999</v>
      </c>
      <c r="HZ503">
        <v>9999</v>
      </c>
      <c r="IA503">
        <v>35.1</v>
      </c>
      <c r="IB503">
        <v>1.86389</v>
      </c>
      <c r="IC503">
        <v>1.86007</v>
      </c>
      <c r="ID503">
        <v>1.85838</v>
      </c>
      <c r="IE503">
        <v>1.85976</v>
      </c>
      <c r="IF503">
        <v>1.8599</v>
      </c>
      <c r="IG503">
        <v>1.85837</v>
      </c>
      <c r="IH503">
        <v>1.85745</v>
      </c>
      <c r="II503">
        <v>1.85242</v>
      </c>
      <c r="IJ503">
        <v>0</v>
      </c>
      <c r="IK503">
        <v>0</v>
      </c>
      <c r="IL503">
        <v>0</v>
      </c>
      <c r="IM503">
        <v>0</v>
      </c>
      <c r="IN503" t="s">
        <v>441</v>
      </c>
      <c r="IO503" t="s">
        <v>442</v>
      </c>
      <c r="IP503" t="s">
        <v>443</v>
      </c>
      <c r="IQ503" t="s">
        <v>443</v>
      </c>
      <c r="IR503" t="s">
        <v>443</v>
      </c>
      <c r="IS503" t="s">
        <v>443</v>
      </c>
      <c r="IT503">
        <v>0</v>
      </c>
      <c r="IU503">
        <v>100</v>
      </c>
      <c r="IV503">
        <v>100</v>
      </c>
      <c r="IW503">
        <v>-0.908</v>
      </c>
      <c r="IX503">
        <v>0.2987</v>
      </c>
      <c r="IY503">
        <v>-0.819046093373875</v>
      </c>
      <c r="IZ503">
        <v>-0.0008311593448893811</v>
      </c>
      <c r="JA503">
        <v>1.768286430498992E-06</v>
      </c>
      <c r="JB503">
        <v>-5.176383660599935E-10</v>
      </c>
      <c r="JC503">
        <v>0.01793090377665582</v>
      </c>
      <c r="JD503">
        <v>0.002652576625932546</v>
      </c>
      <c r="JE503">
        <v>0.0004569377311329863</v>
      </c>
      <c r="JF503">
        <v>1.003524486243527E-07</v>
      </c>
      <c r="JG503">
        <v>2</v>
      </c>
      <c r="JH503">
        <v>1975</v>
      </c>
      <c r="JI503">
        <v>1</v>
      </c>
      <c r="JJ503">
        <v>26</v>
      </c>
      <c r="JK503">
        <v>201638.9</v>
      </c>
      <c r="JL503">
        <v>201639.1</v>
      </c>
      <c r="JM503">
        <v>0.979004</v>
      </c>
      <c r="JN503">
        <v>2.62695</v>
      </c>
      <c r="JO503">
        <v>1.49658</v>
      </c>
      <c r="JP503">
        <v>2.34863</v>
      </c>
      <c r="JQ503">
        <v>1.54907</v>
      </c>
      <c r="JR503">
        <v>2.39502</v>
      </c>
      <c r="JS503">
        <v>36.1989</v>
      </c>
      <c r="JT503">
        <v>24.1751</v>
      </c>
      <c r="JU503">
        <v>18</v>
      </c>
      <c r="JV503">
        <v>483.158</v>
      </c>
      <c r="JW503">
        <v>495.373</v>
      </c>
      <c r="JX503">
        <v>27.5168</v>
      </c>
      <c r="JY503">
        <v>29.2914</v>
      </c>
      <c r="JZ503">
        <v>30.0002</v>
      </c>
      <c r="KA503">
        <v>29.4649</v>
      </c>
      <c r="KB503">
        <v>29.4495</v>
      </c>
      <c r="KC503">
        <v>19.5613</v>
      </c>
      <c r="KD503">
        <v>20.1169</v>
      </c>
      <c r="KE503">
        <v>100</v>
      </c>
      <c r="KF503">
        <v>27.5146</v>
      </c>
      <c r="KG503">
        <v>347.01</v>
      </c>
      <c r="KH503">
        <v>19.5599</v>
      </c>
      <c r="KI503">
        <v>101.801</v>
      </c>
      <c r="KJ503">
        <v>91.3455</v>
      </c>
    </row>
    <row r="504" spans="1:296">
      <c r="A504">
        <v>486</v>
      </c>
      <c r="B504">
        <v>1759087946.1</v>
      </c>
      <c r="C504">
        <v>14863</v>
      </c>
      <c r="D504" t="s">
        <v>1420</v>
      </c>
      <c r="E504" t="s">
        <v>1421</v>
      </c>
      <c r="F504">
        <v>5</v>
      </c>
      <c r="G504" t="s">
        <v>1411</v>
      </c>
      <c r="H504">
        <v>1759087938.6</v>
      </c>
      <c r="I504">
        <f>(J504)/1000</f>
        <v>0</v>
      </c>
      <c r="J504">
        <f>IF(DO504, AM504, AG504)</f>
        <v>0</v>
      </c>
      <c r="K504">
        <f>IF(DO504, AH504, AF504)</f>
        <v>0</v>
      </c>
      <c r="L504">
        <f>DQ504 - IF(AT504&gt;1, K504*DK504*100.0/(AV504), 0)</f>
        <v>0</v>
      </c>
      <c r="M504">
        <f>((S504-I504/2)*L504-K504)/(S504+I504/2)</f>
        <v>0</v>
      </c>
      <c r="N504">
        <f>M504*(DX504+DY504)/1000.0</f>
        <v>0</v>
      </c>
      <c r="O504">
        <f>(DQ504 - IF(AT504&gt;1, K504*DK504*100.0/(AV504), 0))*(DX504+DY504)/1000.0</f>
        <v>0</v>
      </c>
      <c r="P504">
        <f>2.0/((1/R504-1/Q504)+SIGN(R504)*SQRT((1/R504-1/Q504)*(1/R504-1/Q504) + 4*DL504/((DL504+1)*(DL504+1))*(2*1/R504*1/Q504-1/Q504*1/Q504)))</f>
        <v>0</v>
      </c>
      <c r="Q504">
        <f>IF(LEFT(DM504,1)&lt;&gt;"0",IF(LEFT(DM504,1)="1",3.0,DN504),$D$5+$E$5*(EE504*DX504/($K$5*1000))+$F$5*(EE504*DX504/($K$5*1000))*MAX(MIN(DK504,$J$5),$I$5)*MAX(MIN(DK504,$J$5),$I$5)+$G$5*MAX(MIN(DK504,$J$5),$I$5)*(EE504*DX504/($K$5*1000))+$H$5*(EE504*DX504/($K$5*1000))*(EE504*DX504/($K$5*1000)))</f>
        <v>0</v>
      </c>
      <c r="R504">
        <f>I504*(1000-(1000*0.61365*exp(17.502*V504/(240.97+V504))/(DX504+DY504)+DS504)/2)/(1000*0.61365*exp(17.502*V504/(240.97+V504))/(DX504+DY504)-DS504)</f>
        <v>0</v>
      </c>
      <c r="S504">
        <f>1/((DL504+1)/(P504/1.6)+1/(Q504/1.37)) + DL504/((DL504+1)/(P504/1.6) + DL504/(Q504/1.37))</f>
        <v>0</v>
      </c>
      <c r="T504">
        <f>(DG504*DJ504)</f>
        <v>0</v>
      </c>
      <c r="U504">
        <f>(DZ504+(T504+2*0.95*5.67E-8*(((DZ504+$B$9)+273)^4-(DZ504+273)^4)-44100*I504)/(1.84*29.3*Q504+8*0.95*5.67E-8*(DZ504+273)^3))</f>
        <v>0</v>
      </c>
      <c r="V504">
        <f>($C$9*EA504+$D$9*EB504+$E$9*U504)</f>
        <v>0</v>
      </c>
      <c r="W504">
        <f>0.61365*exp(17.502*V504/(240.97+V504))</f>
        <v>0</v>
      </c>
      <c r="X504">
        <f>(Y504/Z504*100)</f>
        <v>0</v>
      </c>
      <c r="Y504">
        <f>DS504*(DX504+DY504)/1000</f>
        <v>0</v>
      </c>
      <c r="Z504">
        <f>0.61365*exp(17.502*DZ504/(240.97+DZ504))</f>
        <v>0</v>
      </c>
      <c r="AA504">
        <f>(W504-DS504*(DX504+DY504)/1000)</f>
        <v>0</v>
      </c>
      <c r="AB504">
        <f>(-I504*44100)</f>
        <v>0</v>
      </c>
      <c r="AC504">
        <f>2*29.3*Q504*0.92*(DZ504-V504)</f>
        <v>0</v>
      </c>
      <c r="AD504">
        <f>2*0.95*5.67E-8*(((DZ504+$B$9)+273)^4-(V504+273)^4)</f>
        <v>0</v>
      </c>
      <c r="AE504">
        <f>T504+AD504+AB504+AC504</f>
        <v>0</v>
      </c>
      <c r="AF504">
        <f>DW504*AT504*(DR504-DQ504*(1000-AT504*DT504)/(1000-AT504*DS504))/(100*DK504)</f>
        <v>0</v>
      </c>
      <c r="AG504">
        <f>1000*DW504*AT504*(DS504-DT504)/(100*DK504*(1000-AT504*DS504))</f>
        <v>0</v>
      </c>
      <c r="AH504">
        <f>(AI504 - AJ504 - DX504*1E3/(8.314*(DZ504+273.15)) * AL504/DW504 * AK504) * DW504/(100*DK504) * (1000 - DT504)/1000</f>
        <v>0</v>
      </c>
      <c r="AI504">
        <v>374.6129782402517</v>
      </c>
      <c r="AJ504">
        <v>374.0738787878786</v>
      </c>
      <c r="AK504">
        <v>-3.005986428196731</v>
      </c>
      <c r="AL504">
        <v>65.07386414959845</v>
      </c>
      <c r="AM504">
        <f>(AO504 - AN504 + DX504*1E3/(8.314*(DZ504+273.15)) * AQ504/DW504 * AP504) * DW504/(100*DK504) * 1000/(1000 - AO504)</f>
        <v>0</v>
      </c>
      <c r="AN504">
        <v>19.58656093692498</v>
      </c>
      <c r="AO504">
        <v>22.31761818181818</v>
      </c>
      <c r="AP504">
        <v>4.504149183977057E-05</v>
      </c>
      <c r="AQ504">
        <v>105.2532628944295</v>
      </c>
      <c r="AR504">
        <v>0</v>
      </c>
      <c r="AS504">
        <v>0</v>
      </c>
      <c r="AT504">
        <f>IF(AR504*$H$15&gt;=AV504,1.0,(AV504/(AV504-AR504*$H$15)))</f>
        <v>0</v>
      </c>
      <c r="AU504">
        <f>(AT504-1)*100</f>
        <v>0</v>
      </c>
      <c r="AV504">
        <f>MAX(0,($B$15+$C$15*EE504)/(1+$D$15*EE504)*DX504/(DZ504+273)*$E$15)</f>
        <v>0</v>
      </c>
      <c r="AW504" t="s">
        <v>437</v>
      </c>
      <c r="AX504" t="s">
        <v>437</v>
      </c>
      <c r="AY504">
        <v>0</v>
      </c>
      <c r="AZ504">
        <v>0</v>
      </c>
      <c r="BA504">
        <f>1-AY504/AZ504</f>
        <v>0</v>
      </c>
      <c r="BB504">
        <v>0</v>
      </c>
      <c r="BC504" t="s">
        <v>437</v>
      </c>
      <c r="BD504" t="s">
        <v>437</v>
      </c>
      <c r="BE504">
        <v>0</v>
      </c>
      <c r="BF504">
        <v>0</v>
      </c>
      <c r="BG504">
        <f>1-BE504/BF504</f>
        <v>0</v>
      </c>
      <c r="BH504">
        <v>0.5</v>
      </c>
      <c r="BI504">
        <f>DH504</f>
        <v>0</v>
      </c>
      <c r="BJ504">
        <f>K504</f>
        <v>0</v>
      </c>
      <c r="BK504">
        <f>BG504*BH504*BI504</f>
        <v>0</v>
      </c>
      <c r="BL504">
        <f>(BJ504-BB504)/BI504</f>
        <v>0</v>
      </c>
      <c r="BM504">
        <f>(AZ504-BF504)/BF504</f>
        <v>0</v>
      </c>
      <c r="BN504">
        <f>AY504/(BA504+AY504/BF504)</f>
        <v>0</v>
      </c>
      <c r="BO504" t="s">
        <v>437</v>
      </c>
      <c r="BP504">
        <v>0</v>
      </c>
      <c r="BQ504">
        <f>IF(BP504&lt;&gt;0, BP504, BN504)</f>
        <v>0</v>
      </c>
      <c r="BR504">
        <f>1-BQ504/BF504</f>
        <v>0</v>
      </c>
      <c r="BS504">
        <f>(BF504-BE504)/(BF504-BQ504)</f>
        <v>0</v>
      </c>
      <c r="BT504">
        <f>(AZ504-BF504)/(AZ504-BQ504)</f>
        <v>0</v>
      </c>
      <c r="BU504">
        <f>(BF504-BE504)/(BF504-AY504)</f>
        <v>0</v>
      </c>
      <c r="BV504">
        <f>(AZ504-BF504)/(AZ504-AY504)</f>
        <v>0</v>
      </c>
      <c r="BW504">
        <f>(BS504*BQ504/BE504)</f>
        <v>0</v>
      </c>
      <c r="BX504">
        <f>(1-BW504)</f>
        <v>0</v>
      </c>
      <c r="DG504">
        <f>$B$13*EF504+$C$13*EG504+$F$13*ER504*(1-EU504)</f>
        <v>0</v>
      </c>
      <c r="DH504">
        <f>DG504*DI504</f>
        <v>0</v>
      </c>
      <c r="DI504">
        <f>($B$13*$D$11+$C$13*$D$11+$F$13*((FE504+EW504)/MAX(FE504+EW504+FF504, 0.1)*$I$11+FF504/MAX(FE504+EW504+FF504, 0.1)*$J$11))/($B$13+$C$13+$F$13)</f>
        <v>0</v>
      </c>
      <c r="DJ504">
        <f>($B$13*$K$11+$C$13*$K$11+$F$13*((FE504+EW504)/MAX(FE504+EW504+FF504, 0.1)*$P$11+FF504/MAX(FE504+EW504+FF504, 0.1)*$Q$11))/($B$13+$C$13+$F$13)</f>
        <v>0</v>
      </c>
      <c r="DK504">
        <v>4.8</v>
      </c>
      <c r="DL504">
        <v>0.5</v>
      </c>
      <c r="DM504" t="s">
        <v>438</v>
      </c>
      <c r="DN504">
        <v>2</v>
      </c>
      <c r="DO504" t="b">
        <v>1</v>
      </c>
      <c r="DP504">
        <v>1759087938.6</v>
      </c>
      <c r="DQ504">
        <v>384.5909259259259</v>
      </c>
      <c r="DR504">
        <v>381.5539259259259</v>
      </c>
      <c r="DS504">
        <v>22.30466296296296</v>
      </c>
      <c r="DT504">
        <v>19.58449629629629</v>
      </c>
      <c r="DU504">
        <v>385.4972222222222</v>
      </c>
      <c r="DV504">
        <v>22.00601481481482</v>
      </c>
      <c r="DW504">
        <v>500.072</v>
      </c>
      <c r="DX504">
        <v>90.74519259259259</v>
      </c>
      <c r="DY504">
        <v>0.0660237</v>
      </c>
      <c r="DZ504">
        <v>29.07533333333333</v>
      </c>
      <c r="EA504">
        <v>30.08808518518518</v>
      </c>
      <c r="EB504">
        <v>999.9000000000001</v>
      </c>
      <c r="EC504">
        <v>0</v>
      </c>
      <c r="ED504">
        <v>0</v>
      </c>
      <c r="EE504">
        <v>9993.240740740741</v>
      </c>
      <c r="EF504">
        <v>0</v>
      </c>
      <c r="EG504">
        <v>11.31548888888889</v>
      </c>
      <c r="EH504">
        <v>3.037018666666667</v>
      </c>
      <c r="EI504">
        <v>393.3647777777777</v>
      </c>
      <c r="EJ504">
        <v>389.1758518518519</v>
      </c>
      <c r="EK504">
        <v>2.720168148148148</v>
      </c>
      <c r="EL504">
        <v>381.5539259259259</v>
      </c>
      <c r="EM504">
        <v>19.58449629629629</v>
      </c>
      <c r="EN504">
        <v>2.024040740740741</v>
      </c>
      <c r="EO504">
        <v>1.777198518518519</v>
      </c>
      <c r="EP504">
        <v>17.63366666666667</v>
      </c>
      <c r="EQ504">
        <v>15.58767777777778</v>
      </c>
      <c r="ER504">
        <v>1999.984444444445</v>
      </c>
      <c r="ES504">
        <v>0.9800002962962963</v>
      </c>
      <c r="ET504">
        <v>0.01999964444444444</v>
      </c>
      <c r="EU504">
        <v>0</v>
      </c>
      <c r="EV504">
        <v>818.7440370370369</v>
      </c>
      <c r="EW504">
        <v>5.00078</v>
      </c>
      <c r="EX504">
        <v>15769.14074074074</v>
      </c>
      <c r="EY504">
        <v>16379.50740740741</v>
      </c>
      <c r="EZ504">
        <v>39.80285185185185</v>
      </c>
      <c r="FA504">
        <v>40.6224074074074</v>
      </c>
      <c r="FB504">
        <v>39.99277777777777</v>
      </c>
      <c r="FC504">
        <v>40.35392592592592</v>
      </c>
      <c r="FD504">
        <v>40.92333333333334</v>
      </c>
      <c r="FE504">
        <v>1955.085185185185</v>
      </c>
      <c r="FF504">
        <v>39.89925925925927</v>
      </c>
      <c r="FG504">
        <v>0</v>
      </c>
      <c r="FH504">
        <v>1759087938.2</v>
      </c>
      <c r="FI504">
        <v>0</v>
      </c>
      <c r="FJ504">
        <v>818.7388461538461</v>
      </c>
      <c r="FK504">
        <v>1.185572668262562</v>
      </c>
      <c r="FL504">
        <v>8.300854656160041</v>
      </c>
      <c r="FM504">
        <v>15769.1</v>
      </c>
      <c r="FN504">
        <v>15</v>
      </c>
      <c r="FO504">
        <v>0</v>
      </c>
      <c r="FP504" t="s">
        <v>439</v>
      </c>
      <c r="FQ504">
        <v>1746989605.5</v>
      </c>
      <c r="FR504">
        <v>1746989593.5</v>
      </c>
      <c r="FS504">
        <v>0</v>
      </c>
      <c r="FT504">
        <v>-0.274</v>
      </c>
      <c r="FU504">
        <v>-0.002</v>
      </c>
      <c r="FV504">
        <v>2.549</v>
      </c>
      <c r="FW504">
        <v>0.129</v>
      </c>
      <c r="FX504">
        <v>420</v>
      </c>
      <c r="FY504">
        <v>17</v>
      </c>
      <c r="FZ504">
        <v>0.02</v>
      </c>
      <c r="GA504">
        <v>0.04</v>
      </c>
      <c r="GB504">
        <v>-1.545296243902439</v>
      </c>
      <c r="GC504">
        <v>67.31294385365854</v>
      </c>
      <c r="GD504">
        <v>6.797198056409915</v>
      </c>
      <c r="GE504">
        <v>0</v>
      </c>
      <c r="GF504">
        <v>818.6472352941175</v>
      </c>
      <c r="GG504">
        <v>0.4455309536956798</v>
      </c>
      <c r="GH504">
        <v>0.2516988231554849</v>
      </c>
      <c r="GI504">
        <v>1</v>
      </c>
      <c r="GJ504">
        <v>2.717676097560976</v>
      </c>
      <c r="GK504">
        <v>0.03581979094076485</v>
      </c>
      <c r="GL504">
        <v>0.004044826191236272</v>
      </c>
      <c r="GM504">
        <v>1</v>
      </c>
      <c r="GN504">
        <v>2</v>
      </c>
      <c r="GO504">
        <v>3</v>
      </c>
      <c r="GP504" t="s">
        <v>446</v>
      </c>
      <c r="GQ504">
        <v>3.10192</v>
      </c>
      <c r="GR504">
        <v>2.7239</v>
      </c>
      <c r="GS504">
        <v>0.0791666</v>
      </c>
      <c r="GT504">
        <v>0.0777938</v>
      </c>
      <c r="GU504">
        <v>0.102595</v>
      </c>
      <c r="GV504">
        <v>0.0948828</v>
      </c>
      <c r="GW504">
        <v>24033.2</v>
      </c>
      <c r="GX504">
        <v>21871.9</v>
      </c>
      <c r="GY504">
        <v>26664.1</v>
      </c>
      <c r="GZ504">
        <v>23940.4</v>
      </c>
      <c r="HA504">
        <v>38286.5</v>
      </c>
      <c r="HB504">
        <v>32034.2</v>
      </c>
      <c r="HC504">
        <v>46560.1</v>
      </c>
      <c r="HD504">
        <v>37877.4</v>
      </c>
      <c r="HE504">
        <v>1.86588</v>
      </c>
      <c r="HF504">
        <v>1.86255</v>
      </c>
      <c r="HG504">
        <v>0.134084</v>
      </c>
      <c r="HH504">
        <v>0</v>
      </c>
      <c r="HI504">
        <v>28.0168</v>
      </c>
      <c r="HJ504">
        <v>999.9</v>
      </c>
      <c r="HK504">
        <v>47.3</v>
      </c>
      <c r="HL504">
        <v>31.2</v>
      </c>
      <c r="HM504">
        <v>23.7854</v>
      </c>
      <c r="HN504">
        <v>61.2102</v>
      </c>
      <c r="HO504">
        <v>21.9952</v>
      </c>
      <c r="HP504">
        <v>1</v>
      </c>
      <c r="HQ504">
        <v>0.156951</v>
      </c>
      <c r="HR504">
        <v>0.192745</v>
      </c>
      <c r="HS504">
        <v>20.2807</v>
      </c>
      <c r="HT504">
        <v>5.21085</v>
      </c>
      <c r="HU504">
        <v>11.98</v>
      </c>
      <c r="HV504">
        <v>4.96325</v>
      </c>
      <c r="HW504">
        <v>3.27428</v>
      </c>
      <c r="HX504">
        <v>9999</v>
      </c>
      <c r="HY504">
        <v>9999</v>
      </c>
      <c r="HZ504">
        <v>9999</v>
      </c>
      <c r="IA504">
        <v>35.1</v>
      </c>
      <c r="IB504">
        <v>1.86391</v>
      </c>
      <c r="IC504">
        <v>1.86006</v>
      </c>
      <c r="ID504">
        <v>1.85839</v>
      </c>
      <c r="IE504">
        <v>1.85975</v>
      </c>
      <c r="IF504">
        <v>1.85989</v>
      </c>
      <c r="IG504">
        <v>1.85837</v>
      </c>
      <c r="IH504">
        <v>1.85743</v>
      </c>
      <c r="II504">
        <v>1.85242</v>
      </c>
      <c r="IJ504">
        <v>0</v>
      </c>
      <c r="IK504">
        <v>0</v>
      </c>
      <c r="IL504">
        <v>0</v>
      </c>
      <c r="IM504">
        <v>0</v>
      </c>
      <c r="IN504" t="s">
        <v>441</v>
      </c>
      <c r="IO504" t="s">
        <v>442</v>
      </c>
      <c r="IP504" t="s">
        <v>443</v>
      </c>
      <c r="IQ504" t="s">
        <v>443</v>
      </c>
      <c r="IR504" t="s">
        <v>443</v>
      </c>
      <c r="IS504" t="s">
        <v>443</v>
      </c>
      <c r="IT504">
        <v>0</v>
      </c>
      <c r="IU504">
        <v>100</v>
      </c>
      <c r="IV504">
        <v>100</v>
      </c>
      <c r="IW504">
        <v>-0.912</v>
      </c>
      <c r="IX504">
        <v>0.299</v>
      </c>
      <c r="IY504">
        <v>-0.819046093373875</v>
      </c>
      <c r="IZ504">
        <v>-0.0008311593448893811</v>
      </c>
      <c r="JA504">
        <v>1.768286430498992E-06</v>
      </c>
      <c r="JB504">
        <v>-5.176383660599935E-10</v>
      </c>
      <c r="JC504">
        <v>0.01793090377665582</v>
      </c>
      <c r="JD504">
        <v>0.002652576625932546</v>
      </c>
      <c r="JE504">
        <v>0.0004569377311329863</v>
      </c>
      <c r="JF504">
        <v>1.003524486243527E-07</v>
      </c>
      <c r="JG504">
        <v>2</v>
      </c>
      <c r="JH504">
        <v>1975</v>
      </c>
      <c r="JI504">
        <v>1</v>
      </c>
      <c r="JJ504">
        <v>26</v>
      </c>
      <c r="JK504">
        <v>201639</v>
      </c>
      <c r="JL504">
        <v>201639.2</v>
      </c>
      <c r="JM504">
        <v>0.939941</v>
      </c>
      <c r="JN504">
        <v>2.63428</v>
      </c>
      <c r="JO504">
        <v>1.49658</v>
      </c>
      <c r="JP504">
        <v>2.34985</v>
      </c>
      <c r="JQ504">
        <v>1.54907</v>
      </c>
      <c r="JR504">
        <v>2.36694</v>
      </c>
      <c r="JS504">
        <v>36.2224</v>
      </c>
      <c r="JT504">
        <v>24.1751</v>
      </c>
      <c r="JU504">
        <v>18</v>
      </c>
      <c r="JV504">
        <v>483.051</v>
      </c>
      <c r="JW504">
        <v>495.64</v>
      </c>
      <c r="JX504">
        <v>27.5167</v>
      </c>
      <c r="JY504">
        <v>29.2922</v>
      </c>
      <c r="JZ504">
        <v>30.0002</v>
      </c>
      <c r="KA504">
        <v>29.4663</v>
      </c>
      <c r="KB504">
        <v>29.4515</v>
      </c>
      <c r="KC504">
        <v>18.8483</v>
      </c>
      <c r="KD504">
        <v>20.1169</v>
      </c>
      <c r="KE504">
        <v>100</v>
      </c>
      <c r="KF504">
        <v>27.3271</v>
      </c>
      <c r="KG504">
        <v>333.573</v>
      </c>
      <c r="KH504">
        <v>19.5545</v>
      </c>
      <c r="KI504">
        <v>101.801</v>
      </c>
      <c r="KJ504">
        <v>91.3451</v>
      </c>
    </row>
    <row r="505" spans="1:296">
      <c r="A505">
        <v>487</v>
      </c>
      <c r="B505">
        <v>1759087951.1</v>
      </c>
      <c r="C505">
        <v>14868</v>
      </c>
      <c r="D505" t="s">
        <v>1422</v>
      </c>
      <c r="E505" t="s">
        <v>1423</v>
      </c>
      <c r="F505">
        <v>5</v>
      </c>
      <c r="G505" t="s">
        <v>1411</v>
      </c>
      <c r="H505">
        <v>1759087943.314285</v>
      </c>
      <c r="I505">
        <f>(J505)/1000</f>
        <v>0</v>
      </c>
      <c r="J505">
        <f>IF(DO505, AM505, AG505)</f>
        <v>0</v>
      </c>
      <c r="K505">
        <f>IF(DO505, AH505, AF505)</f>
        <v>0</v>
      </c>
      <c r="L505">
        <f>DQ505 - IF(AT505&gt;1, K505*DK505*100.0/(AV505), 0)</f>
        <v>0</v>
      </c>
      <c r="M505">
        <f>((S505-I505/2)*L505-K505)/(S505+I505/2)</f>
        <v>0</v>
      </c>
      <c r="N505">
        <f>M505*(DX505+DY505)/1000.0</f>
        <v>0</v>
      </c>
      <c r="O505">
        <f>(DQ505 - IF(AT505&gt;1, K505*DK505*100.0/(AV505), 0))*(DX505+DY505)/1000.0</f>
        <v>0</v>
      </c>
      <c r="P505">
        <f>2.0/((1/R505-1/Q505)+SIGN(R505)*SQRT((1/R505-1/Q505)*(1/R505-1/Q505) + 4*DL505/((DL505+1)*(DL505+1))*(2*1/R505*1/Q505-1/Q505*1/Q505)))</f>
        <v>0</v>
      </c>
      <c r="Q505">
        <f>IF(LEFT(DM505,1)&lt;&gt;"0",IF(LEFT(DM505,1)="1",3.0,DN505),$D$5+$E$5*(EE505*DX505/($K$5*1000))+$F$5*(EE505*DX505/($K$5*1000))*MAX(MIN(DK505,$J$5),$I$5)*MAX(MIN(DK505,$J$5),$I$5)+$G$5*MAX(MIN(DK505,$J$5),$I$5)*(EE505*DX505/($K$5*1000))+$H$5*(EE505*DX505/($K$5*1000))*(EE505*DX505/($K$5*1000)))</f>
        <v>0</v>
      </c>
      <c r="R505">
        <f>I505*(1000-(1000*0.61365*exp(17.502*V505/(240.97+V505))/(DX505+DY505)+DS505)/2)/(1000*0.61365*exp(17.502*V505/(240.97+V505))/(DX505+DY505)-DS505)</f>
        <v>0</v>
      </c>
      <c r="S505">
        <f>1/((DL505+1)/(P505/1.6)+1/(Q505/1.37)) + DL505/((DL505+1)/(P505/1.6) + DL505/(Q505/1.37))</f>
        <v>0</v>
      </c>
      <c r="T505">
        <f>(DG505*DJ505)</f>
        <v>0</v>
      </c>
      <c r="U505">
        <f>(DZ505+(T505+2*0.95*5.67E-8*(((DZ505+$B$9)+273)^4-(DZ505+273)^4)-44100*I505)/(1.84*29.3*Q505+8*0.95*5.67E-8*(DZ505+273)^3))</f>
        <v>0</v>
      </c>
      <c r="V505">
        <f>($C$9*EA505+$D$9*EB505+$E$9*U505)</f>
        <v>0</v>
      </c>
      <c r="W505">
        <f>0.61365*exp(17.502*V505/(240.97+V505))</f>
        <v>0</v>
      </c>
      <c r="X505">
        <f>(Y505/Z505*100)</f>
        <v>0</v>
      </c>
      <c r="Y505">
        <f>DS505*(DX505+DY505)/1000</f>
        <v>0</v>
      </c>
      <c r="Z505">
        <f>0.61365*exp(17.502*DZ505/(240.97+DZ505))</f>
        <v>0</v>
      </c>
      <c r="AA505">
        <f>(W505-DS505*(DX505+DY505)/1000)</f>
        <v>0</v>
      </c>
      <c r="AB505">
        <f>(-I505*44100)</f>
        <v>0</v>
      </c>
      <c r="AC505">
        <f>2*29.3*Q505*0.92*(DZ505-V505)</f>
        <v>0</v>
      </c>
      <c r="AD505">
        <f>2*0.95*5.67E-8*(((DZ505+$B$9)+273)^4-(V505+273)^4)</f>
        <v>0</v>
      </c>
      <c r="AE505">
        <f>T505+AD505+AB505+AC505</f>
        <v>0</v>
      </c>
      <c r="AF505">
        <f>DW505*AT505*(DR505-DQ505*(1000-AT505*DT505)/(1000-AT505*DS505))/(100*DK505)</f>
        <v>0</v>
      </c>
      <c r="AG505">
        <f>1000*DW505*AT505*(DS505-DT505)/(100*DK505*(1000-AT505*DS505))</f>
        <v>0</v>
      </c>
      <c r="AH505">
        <f>(AI505 - AJ505 - DX505*1E3/(8.314*(DZ505+273.15)) * AL505/DW505 * AK505) * DW505/(100*DK505) * (1000 - DT505)/1000</f>
        <v>0</v>
      </c>
      <c r="AI505">
        <v>357.6223438547143</v>
      </c>
      <c r="AJ505">
        <v>358.0985333333331</v>
      </c>
      <c r="AK505">
        <v>-3.217533773374365</v>
      </c>
      <c r="AL505">
        <v>65.07386414959845</v>
      </c>
      <c r="AM505">
        <f>(AO505 - AN505 + DX505*1E3/(8.314*(DZ505+273.15)) * AQ505/DW505 * AP505) * DW505/(100*DK505) * 1000/(1000 - AO505)</f>
        <v>0</v>
      </c>
      <c r="AN505">
        <v>19.58678619437451</v>
      </c>
      <c r="AO505">
        <v>22.32272424242425</v>
      </c>
      <c r="AP505">
        <v>1.204554811933315E-05</v>
      </c>
      <c r="AQ505">
        <v>105.2532628944295</v>
      </c>
      <c r="AR505">
        <v>0</v>
      </c>
      <c r="AS505">
        <v>0</v>
      </c>
      <c r="AT505">
        <f>IF(AR505*$H$15&gt;=AV505,1.0,(AV505/(AV505-AR505*$H$15)))</f>
        <v>0</v>
      </c>
      <c r="AU505">
        <f>(AT505-1)*100</f>
        <v>0</v>
      </c>
      <c r="AV505">
        <f>MAX(0,($B$15+$C$15*EE505)/(1+$D$15*EE505)*DX505/(DZ505+273)*$E$15)</f>
        <v>0</v>
      </c>
      <c r="AW505" t="s">
        <v>437</v>
      </c>
      <c r="AX505" t="s">
        <v>437</v>
      </c>
      <c r="AY505">
        <v>0</v>
      </c>
      <c r="AZ505">
        <v>0</v>
      </c>
      <c r="BA505">
        <f>1-AY505/AZ505</f>
        <v>0</v>
      </c>
      <c r="BB505">
        <v>0</v>
      </c>
      <c r="BC505" t="s">
        <v>437</v>
      </c>
      <c r="BD505" t="s">
        <v>437</v>
      </c>
      <c r="BE505">
        <v>0</v>
      </c>
      <c r="BF505">
        <v>0</v>
      </c>
      <c r="BG505">
        <f>1-BE505/BF505</f>
        <v>0</v>
      </c>
      <c r="BH505">
        <v>0.5</v>
      </c>
      <c r="BI505">
        <f>DH505</f>
        <v>0</v>
      </c>
      <c r="BJ505">
        <f>K505</f>
        <v>0</v>
      </c>
      <c r="BK505">
        <f>BG505*BH505*BI505</f>
        <v>0</v>
      </c>
      <c r="BL505">
        <f>(BJ505-BB505)/BI505</f>
        <v>0</v>
      </c>
      <c r="BM505">
        <f>(AZ505-BF505)/BF505</f>
        <v>0</v>
      </c>
      <c r="BN505">
        <f>AY505/(BA505+AY505/BF505)</f>
        <v>0</v>
      </c>
      <c r="BO505" t="s">
        <v>437</v>
      </c>
      <c r="BP505">
        <v>0</v>
      </c>
      <c r="BQ505">
        <f>IF(BP505&lt;&gt;0, BP505, BN505)</f>
        <v>0</v>
      </c>
      <c r="BR505">
        <f>1-BQ505/BF505</f>
        <v>0</v>
      </c>
      <c r="BS505">
        <f>(BF505-BE505)/(BF505-BQ505)</f>
        <v>0</v>
      </c>
      <c r="BT505">
        <f>(AZ505-BF505)/(AZ505-BQ505)</f>
        <v>0</v>
      </c>
      <c r="BU505">
        <f>(BF505-BE505)/(BF505-AY505)</f>
        <v>0</v>
      </c>
      <c r="BV505">
        <f>(AZ505-BF505)/(AZ505-AY505)</f>
        <v>0</v>
      </c>
      <c r="BW505">
        <f>(BS505*BQ505/BE505)</f>
        <v>0</v>
      </c>
      <c r="BX505">
        <f>(1-BW505)</f>
        <v>0</v>
      </c>
      <c r="DG505">
        <f>$B$13*EF505+$C$13*EG505+$F$13*ER505*(1-EU505)</f>
        <v>0</v>
      </c>
      <c r="DH505">
        <f>DG505*DI505</f>
        <v>0</v>
      </c>
      <c r="DI505">
        <f>($B$13*$D$11+$C$13*$D$11+$F$13*((FE505+EW505)/MAX(FE505+EW505+FF505, 0.1)*$I$11+FF505/MAX(FE505+EW505+FF505, 0.1)*$J$11))/($B$13+$C$13+$F$13)</f>
        <v>0</v>
      </c>
      <c r="DJ505">
        <f>($B$13*$K$11+$C$13*$K$11+$F$13*((FE505+EW505)/MAX(FE505+EW505+FF505, 0.1)*$P$11+FF505/MAX(FE505+EW505+FF505, 0.1)*$Q$11))/($B$13+$C$13+$F$13)</f>
        <v>0</v>
      </c>
      <c r="DK505">
        <v>4.8</v>
      </c>
      <c r="DL505">
        <v>0.5</v>
      </c>
      <c r="DM505" t="s">
        <v>438</v>
      </c>
      <c r="DN505">
        <v>2</v>
      </c>
      <c r="DO505" t="b">
        <v>1</v>
      </c>
      <c r="DP505">
        <v>1759087943.314285</v>
      </c>
      <c r="DQ505">
        <v>371.9537142857143</v>
      </c>
      <c r="DR505">
        <v>366.1683214285713</v>
      </c>
      <c r="DS505">
        <v>22.31188928571428</v>
      </c>
      <c r="DT505">
        <v>19.58585</v>
      </c>
      <c r="DU505">
        <v>372.8635357142857</v>
      </c>
      <c r="DV505">
        <v>22.01307857142857</v>
      </c>
      <c r="DW505">
        <v>500.0687142857144</v>
      </c>
      <c r="DX505">
        <v>90.74437500000001</v>
      </c>
      <c r="DY505">
        <v>0.06585964642857144</v>
      </c>
      <c r="DZ505">
        <v>29.07652142857143</v>
      </c>
      <c r="EA505">
        <v>30.15601428571428</v>
      </c>
      <c r="EB505">
        <v>999.9000000000002</v>
      </c>
      <c r="EC505">
        <v>0</v>
      </c>
      <c r="ED505">
        <v>0</v>
      </c>
      <c r="EE505">
        <v>9995.196428571429</v>
      </c>
      <c r="EF505">
        <v>0</v>
      </c>
      <c r="EG505">
        <v>11.31902142857143</v>
      </c>
      <c r="EH505">
        <v>5.785369999999999</v>
      </c>
      <c r="EI505">
        <v>380.4420714285715</v>
      </c>
      <c r="EJ505">
        <v>373.4833928571429</v>
      </c>
      <c r="EK505">
        <v>2.726050714285714</v>
      </c>
      <c r="EL505">
        <v>366.1683214285713</v>
      </c>
      <c r="EM505">
        <v>19.58585</v>
      </c>
      <c r="EN505">
        <v>2.024678571428571</v>
      </c>
      <c r="EO505">
        <v>1.777305</v>
      </c>
      <c r="EP505">
        <v>17.63866428571429</v>
      </c>
      <c r="EQ505">
        <v>15.58861071428571</v>
      </c>
      <c r="ER505">
        <v>1999.976428571429</v>
      </c>
      <c r="ES505">
        <v>0.9799987142857141</v>
      </c>
      <c r="ET505">
        <v>0.02000124999999999</v>
      </c>
      <c r="EU505">
        <v>0</v>
      </c>
      <c r="EV505">
        <v>818.8421785714288</v>
      </c>
      <c r="EW505">
        <v>5.00078</v>
      </c>
      <c r="EX505">
        <v>15771.93214285714</v>
      </c>
      <c r="EY505">
        <v>16379.44285714286</v>
      </c>
      <c r="EZ505">
        <v>39.78978571428571</v>
      </c>
      <c r="FA505">
        <v>40.62017857142856</v>
      </c>
      <c r="FB505">
        <v>40.00642857142856</v>
      </c>
      <c r="FC505">
        <v>40.34789285714285</v>
      </c>
      <c r="FD505">
        <v>40.92607142857143</v>
      </c>
      <c r="FE505">
        <v>1955.073571428571</v>
      </c>
      <c r="FF505">
        <v>39.90285714285715</v>
      </c>
      <c r="FG505">
        <v>0</v>
      </c>
      <c r="FH505">
        <v>1759087943.6</v>
      </c>
      <c r="FI505">
        <v>0</v>
      </c>
      <c r="FJ505">
        <v>818.8886</v>
      </c>
      <c r="FK505">
        <v>3.916923095744641</v>
      </c>
      <c r="FL505">
        <v>76.6769231291119</v>
      </c>
      <c r="FM505">
        <v>15772.596</v>
      </c>
      <c r="FN505">
        <v>15</v>
      </c>
      <c r="FO505">
        <v>0</v>
      </c>
      <c r="FP505" t="s">
        <v>439</v>
      </c>
      <c r="FQ505">
        <v>1746989605.5</v>
      </c>
      <c r="FR505">
        <v>1746989593.5</v>
      </c>
      <c r="FS505">
        <v>0</v>
      </c>
      <c r="FT505">
        <v>-0.274</v>
      </c>
      <c r="FU505">
        <v>-0.002</v>
      </c>
      <c r="FV505">
        <v>2.549</v>
      </c>
      <c r="FW505">
        <v>0.129</v>
      </c>
      <c r="FX505">
        <v>420</v>
      </c>
      <c r="FY505">
        <v>17</v>
      </c>
      <c r="FZ505">
        <v>0.02</v>
      </c>
      <c r="GA505">
        <v>0.04</v>
      </c>
      <c r="GB505">
        <v>3.7196021</v>
      </c>
      <c r="GC505">
        <v>38.29139876172609</v>
      </c>
      <c r="GD505">
        <v>3.84019069343722</v>
      </c>
      <c r="GE505">
        <v>0</v>
      </c>
      <c r="GF505">
        <v>818.7883529411765</v>
      </c>
      <c r="GG505">
        <v>1.795599703486069</v>
      </c>
      <c r="GH505">
        <v>0.3241843958171846</v>
      </c>
      <c r="GI505">
        <v>0</v>
      </c>
      <c r="GJ505">
        <v>2.722875</v>
      </c>
      <c r="GK505">
        <v>0.07359894934333949</v>
      </c>
      <c r="GL505">
        <v>0.007353746324153427</v>
      </c>
      <c r="GM505">
        <v>1</v>
      </c>
      <c r="GN505">
        <v>1</v>
      </c>
      <c r="GO505">
        <v>3</v>
      </c>
      <c r="GP505" t="s">
        <v>455</v>
      </c>
      <c r="GQ505">
        <v>3.10237</v>
      </c>
      <c r="GR505">
        <v>2.72388</v>
      </c>
      <c r="GS505">
        <v>0.0764973</v>
      </c>
      <c r="GT505">
        <v>0.0749561</v>
      </c>
      <c r="GU505">
        <v>0.102616</v>
      </c>
      <c r="GV505">
        <v>0.09488190000000001</v>
      </c>
      <c r="GW505">
        <v>24102.5</v>
      </c>
      <c r="GX505">
        <v>21939</v>
      </c>
      <c r="GY505">
        <v>26663.8</v>
      </c>
      <c r="GZ505">
        <v>23940.3</v>
      </c>
      <c r="HA505">
        <v>38285.1</v>
      </c>
      <c r="HB505">
        <v>32033.8</v>
      </c>
      <c r="HC505">
        <v>46559.8</v>
      </c>
      <c r="HD505">
        <v>37877.3</v>
      </c>
      <c r="HE505">
        <v>1.86665</v>
      </c>
      <c r="HF505">
        <v>1.8618</v>
      </c>
      <c r="HG505">
        <v>0.134967</v>
      </c>
      <c r="HH505">
        <v>0</v>
      </c>
      <c r="HI505">
        <v>28.0144</v>
      </c>
      <c r="HJ505">
        <v>999.9</v>
      </c>
      <c r="HK505">
        <v>47.3</v>
      </c>
      <c r="HL505">
        <v>31.2</v>
      </c>
      <c r="HM505">
        <v>23.7861</v>
      </c>
      <c r="HN505">
        <v>60.8602</v>
      </c>
      <c r="HO505">
        <v>21.6146</v>
      </c>
      <c r="HP505">
        <v>1</v>
      </c>
      <c r="HQ505">
        <v>0.157995</v>
      </c>
      <c r="HR505">
        <v>0.850836</v>
      </c>
      <c r="HS505">
        <v>20.2778</v>
      </c>
      <c r="HT505">
        <v>5.21085</v>
      </c>
      <c r="HU505">
        <v>11.98</v>
      </c>
      <c r="HV505">
        <v>4.96335</v>
      </c>
      <c r="HW505">
        <v>3.27425</v>
      </c>
      <c r="HX505">
        <v>9999</v>
      </c>
      <c r="HY505">
        <v>9999</v>
      </c>
      <c r="HZ505">
        <v>9999</v>
      </c>
      <c r="IA505">
        <v>35.1</v>
      </c>
      <c r="IB505">
        <v>1.86394</v>
      </c>
      <c r="IC505">
        <v>1.86008</v>
      </c>
      <c r="ID505">
        <v>1.85837</v>
      </c>
      <c r="IE505">
        <v>1.85974</v>
      </c>
      <c r="IF505">
        <v>1.85989</v>
      </c>
      <c r="IG505">
        <v>1.85837</v>
      </c>
      <c r="IH505">
        <v>1.85744</v>
      </c>
      <c r="II505">
        <v>1.85242</v>
      </c>
      <c r="IJ505">
        <v>0</v>
      </c>
      <c r="IK505">
        <v>0</v>
      </c>
      <c r="IL505">
        <v>0</v>
      </c>
      <c r="IM505">
        <v>0</v>
      </c>
      <c r="IN505" t="s">
        <v>441</v>
      </c>
      <c r="IO505" t="s">
        <v>442</v>
      </c>
      <c r="IP505" t="s">
        <v>443</v>
      </c>
      <c r="IQ505" t="s">
        <v>443</v>
      </c>
      <c r="IR505" t="s">
        <v>443</v>
      </c>
      <c r="IS505" t="s">
        <v>443</v>
      </c>
      <c r="IT505">
        <v>0</v>
      </c>
      <c r="IU505">
        <v>100</v>
      </c>
      <c r="IV505">
        <v>100</v>
      </c>
      <c r="IW505">
        <v>-0.916</v>
      </c>
      <c r="IX505">
        <v>0.2991</v>
      </c>
      <c r="IY505">
        <v>-0.819046093373875</v>
      </c>
      <c r="IZ505">
        <v>-0.0008311593448893811</v>
      </c>
      <c r="JA505">
        <v>1.768286430498992E-06</v>
      </c>
      <c r="JB505">
        <v>-5.176383660599935E-10</v>
      </c>
      <c r="JC505">
        <v>0.01793090377665582</v>
      </c>
      <c r="JD505">
        <v>0.002652576625932546</v>
      </c>
      <c r="JE505">
        <v>0.0004569377311329863</v>
      </c>
      <c r="JF505">
        <v>1.003524486243527E-07</v>
      </c>
      <c r="JG505">
        <v>2</v>
      </c>
      <c r="JH505">
        <v>1975</v>
      </c>
      <c r="JI505">
        <v>1</v>
      </c>
      <c r="JJ505">
        <v>26</v>
      </c>
      <c r="JK505">
        <v>201639.1</v>
      </c>
      <c r="JL505">
        <v>201639.3</v>
      </c>
      <c r="JM505">
        <v>0.904541</v>
      </c>
      <c r="JN505">
        <v>2.63184</v>
      </c>
      <c r="JO505">
        <v>1.49658</v>
      </c>
      <c r="JP505">
        <v>2.34985</v>
      </c>
      <c r="JQ505">
        <v>1.54907</v>
      </c>
      <c r="JR505">
        <v>2.33398</v>
      </c>
      <c r="JS505">
        <v>36.2224</v>
      </c>
      <c r="JT505">
        <v>24.1663</v>
      </c>
      <c r="JU505">
        <v>18</v>
      </c>
      <c r="JV505">
        <v>483.514</v>
      </c>
      <c r="JW505">
        <v>495.158</v>
      </c>
      <c r="JX505">
        <v>27.3997</v>
      </c>
      <c r="JY505">
        <v>29.294</v>
      </c>
      <c r="JZ505">
        <v>30.0009</v>
      </c>
      <c r="KA505">
        <v>29.4675</v>
      </c>
      <c r="KB505">
        <v>29.4534</v>
      </c>
      <c r="KC505">
        <v>18.0636</v>
      </c>
      <c r="KD505">
        <v>20.1169</v>
      </c>
      <c r="KE505">
        <v>100</v>
      </c>
      <c r="KF505">
        <v>27.1201</v>
      </c>
      <c r="KG505">
        <v>313.539</v>
      </c>
      <c r="KH505">
        <v>19.5467</v>
      </c>
      <c r="KI505">
        <v>101.8</v>
      </c>
      <c r="KJ505">
        <v>91.3447</v>
      </c>
    </row>
    <row r="506" spans="1:296">
      <c r="A506">
        <v>488</v>
      </c>
      <c r="B506">
        <v>1759087956.1</v>
      </c>
      <c r="C506">
        <v>14873</v>
      </c>
      <c r="D506" t="s">
        <v>1424</v>
      </c>
      <c r="E506" t="s">
        <v>1425</v>
      </c>
      <c r="F506">
        <v>5</v>
      </c>
      <c r="G506" t="s">
        <v>1411</v>
      </c>
      <c r="H506">
        <v>1759087948.6</v>
      </c>
      <c r="I506">
        <f>(J506)/1000</f>
        <v>0</v>
      </c>
      <c r="J506">
        <f>IF(DO506, AM506, AG506)</f>
        <v>0</v>
      </c>
      <c r="K506">
        <f>IF(DO506, AH506, AF506)</f>
        <v>0</v>
      </c>
      <c r="L506">
        <f>DQ506 - IF(AT506&gt;1, K506*DK506*100.0/(AV506), 0)</f>
        <v>0</v>
      </c>
      <c r="M506">
        <f>((S506-I506/2)*L506-K506)/(S506+I506/2)</f>
        <v>0</v>
      </c>
      <c r="N506">
        <f>M506*(DX506+DY506)/1000.0</f>
        <v>0</v>
      </c>
      <c r="O506">
        <f>(DQ506 - IF(AT506&gt;1, K506*DK506*100.0/(AV506), 0))*(DX506+DY506)/1000.0</f>
        <v>0</v>
      </c>
      <c r="P506">
        <f>2.0/((1/R506-1/Q506)+SIGN(R506)*SQRT((1/R506-1/Q506)*(1/R506-1/Q506) + 4*DL506/((DL506+1)*(DL506+1))*(2*1/R506*1/Q506-1/Q506*1/Q506)))</f>
        <v>0</v>
      </c>
      <c r="Q506">
        <f>IF(LEFT(DM506,1)&lt;&gt;"0",IF(LEFT(DM506,1)="1",3.0,DN506),$D$5+$E$5*(EE506*DX506/($K$5*1000))+$F$5*(EE506*DX506/($K$5*1000))*MAX(MIN(DK506,$J$5),$I$5)*MAX(MIN(DK506,$J$5),$I$5)+$G$5*MAX(MIN(DK506,$J$5),$I$5)*(EE506*DX506/($K$5*1000))+$H$5*(EE506*DX506/($K$5*1000))*(EE506*DX506/($K$5*1000)))</f>
        <v>0</v>
      </c>
      <c r="R506">
        <f>I506*(1000-(1000*0.61365*exp(17.502*V506/(240.97+V506))/(DX506+DY506)+DS506)/2)/(1000*0.61365*exp(17.502*V506/(240.97+V506))/(DX506+DY506)-DS506)</f>
        <v>0</v>
      </c>
      <c r="S506">
        <f>1/((DL506+1)/(P506/1.6)+1/(Q506/1.37)) + DL506/((DL506+1)/(P506/1.6) + DL506/(Q506/1.37))</f>
        <v>0</v>
      </c>
      <c r="T506">
        <f>(DG506*DJ506)</f>
        <v>0</v>
      </c>
      <c r="U506">
        <f>(DZ506+(T506+2*0.95*5.67E-8*(((DZ506+$B$9)+273)^4-(DZ506+273)^4)-44100*I506)/(1.84*29.3*Q506+8*0.95*5.67E-8*(DZ506+273)^3))</f>
        <v>0</v>
      </c>
      <c r="V506">
        <f>($C$9*EA506+$D$9*EB506+$E$9*U506)</f>
        <v>0</v>
      </c>
      <c r="W506">
        <f>0.61365*exp(17.502*V506/(240.97+V506))</f>
        <v>0</v>
      </c>
      <c r="X506">
        <f>(Y506/Z506*100)</f>
        <v>0</v>
      </c>
      <c r="Y506">
        <f>DS506*(DX506+DY506)/1000</f>
        <v>0</v>
      </c>
      <c r="Z506">
        <f>0.61365*exp(17.502*DZ506/(240.97+DZ506))</f>
        <v>0</v>
      </c>
      <c r="AA506">
        <f>(W506-DS506*(DX506+DY506)/1000)</f>
        <v>0</v>
      </c>
      <c r="AB506">
        <f>(-I506*44100)</f>
        <v>0</v>
      </c>
      <c r="AC506">
        <f>2*29.3*Q506*0.92*(DZ506-V506)</f>
        <v>0</v>
      </c>
      <c r="AD506">
        <f>2*0.95*5.67E-8*(((DZ506+$B$9)+273)^4-(V506+273)^4)</f>
        <v>0</v>
      </c>
      <c r="AE506">
        <f>T506+AD506+AB506+AC506</f>
        <v>0</v>
      </c>
      <c r="AF506">
        <f>DW506*AT506*(DR506-DQ506*(1000-AT506*DT506)/(1000-AT506*DS506))/(100*DK506)</f>
        <v>0</v>
      </c>
      <c r="AG506">
        <f>1000*DW506*AT506*(DS506-DT506)/(100*DK506*(1000-AT506*DS506))</f>
        <v>0</v>
      </c>
      <c r="AH506">
        <f>(AI506 - AJ506 - DX506*1E3/(8.314*(DZ506+273.15)) * AL506/DW506 * AK506) * DW506/(100*DK506) * (1000 - DT506)/1000</f>
        <v>0</v>
      </c>
      <c r="AI506">
        <v>340.8030154404247</v>
      </c>
      <c r="AJ506">
        <v>341.8456727272728</v>
      </c>
      <c r="AK506">
        <v>-3.253982863501975</v>
      </c>
      <c r="AL506">
        <v>65.07386414959845</v>
      </c>
      <c r="AM506">
        <f>(AO506 - AN506 + DX506*1E3/(8.314*(DZ506+273.15)) * AQ506/DW506 * AP506) * DW506/(100*DK506) * 1000/(1000 - AO506)</f>
        <v>0</v>
      </c>
      <c r="AN506">
        <v>19.58896915495291</v>
      </c>
      <c r="AO506">
        <v>22.32555090909091</v>
      </c>
      <c r="AP506">
        <v>-2.983351856949132E-07</v>
      </c>
      <c r="AQ506">
        <v>105.2532628944295</v>
      </c>
      <c r="AR506">
        <v>0</v>
      </c>
      <c r="AS506">
        <v>0</v>
      </c>
      <c r="AT506">
        <f>IF(AR506*$H$15&gt;=AV506,1.0,(AV506/(AV506-AR506*$H$15)))</f>
        <v>0</v>
      </c>
      <c r="AU506">
        <f>(AT506-1)*100</f>
        <v>0</v>
      </c>
      <c r="AV506">
        <f>MAX(0,($B$15+$C$15*EE506)/(1+$D$15*EE506)*DX506/(DZ506+273)*$E$15)</f>
        <v>0</v>
      </c>
      <c r="AW506" t="s">
        <v>437</v>
      </c>
      <c r="AX506" t="s">
        <v>437</v>
      </c>
      <c r="AY506">
        <v>0</v>
      </c>
      <c r="AZ506">
        <v>0</v>
      </c>
      <c r="BA506">
        <f>1-AY506/AZ506</f>
        <v>0</v>
      </c>
      <c r="BB506">
        <v>0</v>
      </c>
      <c r="BC506" t="s">
        <v>437</v>
      </c>
      <c r="BD506" t="s">
        <v>437</v>
      </c>
      <c r="BE506">
        <v>0</v>
      </c>
      <c r="BF506">
        <v>0</v>
      </c>
      <c r="BG506">
        <f>1-BE506/BF506</f>
        <v>0</v>
      </c>
      <c r="BH506">
        <v>0.5</v>
      </c>
      <c r="BI506">
        <f>DH506</f>
        <v>0</v>
      </c>
      <c r="BJ506">
        <f>K506</f>
        <v>0</v>
      </c>
      <c r="BK506">
        <f>BG506*BH506*BI506</f>
        <v>0</v>
      </c>
      <c r="BL506">
        <f>(BJ506-BB506)/BI506</f>
        <v>0</v>
      </c>
      <c r="BM506">
        <f>(AZ506-BF506)/BF506</f>
        <v>0</v>
      </c>
      <c r="BN506">
        <f>AY506/(BA506+AY506/BF506)</f>
        <v>0</v>
      </c>
      <c r="BO506" t="s">
        <v>437</v>
      </c>
      <c r="BP506">
        <v>0</v>
      </c>
      <c r="BQ506">
        <f>IF(BP506&lt;&gt;0, BP506, BN506)</f>
        <v>0</v>
      </c>
      <c r="BR506">
        <f>1-BQ506/BF506</f>
        <v>0</v>
      </c>
      <c r="BS506">
        <f>(BF506-BE506)/(BF506-BQ506)</f>
        <v>0</v>
      </c>
      <c r="BT506">
        <f>(AZ506-BF506)/(AZ506-BQ506)</f>
        <v>0</v>
      </c>
      <c r="BU506">
        <f>(BF506-BE506)/(BF506-AY506)</f>
        <v>0</v>
      </c>
      <c r="BV506">
        <f>(AZ506-BF506)/(AZ506-AY506)</f>
        <v>0</v>
      </c>
      <c r="BW506">
        <f>(BS506*BQ506/BE506)</f>
        <v>0</v>
      </c>
      <c r="BX506">
        <f>(1-BW506)</f>
        <v>0</v>
      </c>
      <c r="DG506">
        <f>$B$13*EF506+$C$13*EG506+$F$13*ER506*(1-EU506)</f>
        <v>0</v>
      </c>
      <c r="DH506">
        <f>DG506*DI506</f>
        <v>0</v>
      </c>
      <c r="DI506">
        <f>($B$13*$D$11+$C$13*$D$11+$F$13*((FE506+EW506)/MAX(FE506+EW506+FF506, 0.1)*$I$11+FF506/MAX(FE506+EW506+FF506, 0.1)*$J$11))/($B$13+$C$13+$F$13)</f>
        <v>0</v>
      </c>
      <c r="DJ506">
        <f>($B$13*$K$11+$C$13*$K$11+$F$13*((FE506+EW506)/MAX(FE506+EW506+FF506, 0.1)*$P$11+FF506/MAX(FE506+EW506+FF506, 0.1)*$Q$11))/($B$13+$C$13+$F$13)</f>
        <v>0</v>
      </c>
      <c r="DK506">
        <v>4.8</v>
      </c>
      <c r="DL506">
        <v>0.5</v>
      </c>
      <c r="DM506" t="s">
        <v>438</v>
      </c>
      <c r="DN506">
        <v>2</v>
      </c>
      <c r="DO506" t="b">
        <v>1</v>
      </c>
      <c r="DP506">
        <v>1759087948.6</v>
      </c>
      <c r="DQ506">
        <v>356.223074074074</v>
      </c>
      <c r="DR506">
        <v>348.688074074074</v>
      </c>
      <c r="DS506">
        <v>22.3199037037037</v>
      </c>
      <c r="DT506">
        <v>19.5871962962963</v>
      </c>
      <c r="DU506">
        <v>357.1367777777779</v>
      </c>
      <c r="DV506">
        <v>22.0209</v>
      </c>
      <c r="DW506">
        <v>500.0632222222222</v>
      </c>
      <c r="DX506">
        <v>90.74377777777775</v>
      </c>
      <c r="DY506">
        <v>0.06574354074074075</v>
      </c>
      <c r="DZ506">
        <v>29.07447407407408</v>
      </c>
      <c r="EA506">
        <v>30.20408888888889</v>
      </c>
      <c r="EB506">
        <v>999.9000000000001</v>
      </c>
      <c r="EC506">
        <v>0</v>
      </c>
      <c r="ED506">
        <v>0</v>
      </c>
      <c r="EE506">
        <v>10000.9162962963</v>
      </c>
      <c r="EF506">
        <v>0</v>
      </c>
      <c r="EG506">
        <v>11.3192037037037</v>
      </c>
      <c r="EH506">
        <v>7.534904444444444</v>
      </c>
      <c r="EI506">
        <v>364.3554074074074</v>
      </c>
      <c r="EJ506">
        <v>355.6543703703703</v>
      </c>
      <c r="EK506">
        <v>2.732706666666667</v>
      </c>
      <c r="EL506">
        <v>348.688074074074</v>
      </c>
      <c r="EM506">
        <v>19.5871962962963</v>
      </c>
      <c r="EN506">
        <v>2.025392222222222</v>
      </c>
      <c r="EO506">
        <v>1.777415555555556</v>
      </c>
      <c r="EP506">
        <v>17.64424074074074</v>
      </c>
      <c r="EQ506">
        <v>15.58958148148148</v>
      </c>
      <c r="ER506">
        <v>1999.992962962963</v>
      </c>
      <c r="ES506">
        <v>0.9799985185185186</v>
      </c>
      <c r="ET506">
        <v>0.02000140740740741</v>
      </c>
      <c r="EU506">
        <v>0</v>
      </c>
      <c r="EV506">
        <v>819.2569259259259</v>
      </c>
      <c r="EW506">
        <v>5.00078</v>
      </c>
      <c r="EX506">
        <v>15779.75185185185</v>
      </c>
      <c r="EY506">
        <v>16379.57037037037</v>
      </c>
      <c r="EZ506">
        <v>39.80285185185185</v>
      </c>
      <c r="FA506">
        <v>40.6131111111111</v>
      </c>
      <c r="FB506">
        <v>39.99503703703704</v>
      </c>
      <c r="FC506">
        <v>40.33529629629629</v>
      </c>
      <c r="FD506">
        <v>40.94425925925925</v>
      </c>
      <c r="FE506">
        <v>1955.089259259259</v>
      </c>
      <c r="FF506">
        <v>39.90370370370371</v>
      </c>
      <c r="FG506">
        <v>0</v>
      </c>
      <c r="FH506">
        <v>1759087948.4</v>
      </c>
      <c r="FI506">
        <v>0</v>
      </c>
      <c r="FJ506">
        <v>819.2862799999999</v>
      </c>
      <c r="FK506">
        <v>5.146538451903438</v>
      </c>
      <c r="FL506">
        <v>108.4846151985617</v>
      </c>
      <c r="FM506">
        <v>15780.076</v>
      </c>
      <c r="FN506">
        <v>15</v>
      </c>
      <c r="FO506">
        <v>0</v>
      </c>
      <c r="FP506" t="s">
        <v>439</v>
      </c>
      <c r="FQ506">
        <v>1746989605.5</v>
      </c>
      <c r="FR506">
        <v>1746989593.5</v>
      </c>
      <c r="FS506">
        <v>0</v>
      </c>
      <c r="FT506">
        <v>-0.274</v>
      </c>
      <c r="FU506">
        <v>-0.002</v>
      </c>
      <c r="FV506">
        <v>2.549</v>
      </c>
      <c r="FW506">
        <v>0.129</v>
      </c>
      <c r="FX506">
        <v>420</v>
      </c>
      <c r="FY506">
        <v>17</v>
      </c>
      <c r="FZ506">
        <v>0.02</v>
      </c>
      <c r="GA506">
        <v>0.04</v>
      </c>
      <c r="GB506">
        <v>6.29229575</v>
      </c>
      <c r="GC506">
        <v>20.78095260787993</v>
      </c>
      <c r="GD506">
        <v>2.113309976941252</v>
      </c>
      <c r="GE506">
        <v>0</v>
      </c>
      <c r="GF506">
        <v>819.0404411764706</v>
      </c>
      <c r="GG506">
        <v>4.438059591854676</v>
      </c>
      <c r="GH506">
        <v>0.4938581715418036</v>
      </c>
      <c r="GI506">
        <v>0</v>
      </c>
      <c r="GJ506">
        <v>2.72834175</v>
      </c>
      <c r="GK506">
        <v>0.08025084427766981</v>
      </c>
      <c r="GL506">
        <v>0.007910147244994897</v>
      </c>
      <c r="GM506">
        <v>1</v>
      </c>
      <c r="GN506">
        <v>1</v>
      </c>
      <c r="GO506">
        <v>3</v>
      </c>
      <c r="GP506" t="s">
        <v>455</v>
      </c>
      <c r="GQ506">
        <v>3.1019</v>
      </c>
      <c r="GR506">
        <v>2.72377</v>
      </c>
      <c r="GS506">
        <v>0.0737353</v>
      </c>
      <c r="GT506">
        <v>0.07207669999999999</v>
      </c>
      <c r="GU506">
        <v>0.102616</v>
      </c>
      <c r="GV506">
        <v>0.0948898</v>
      </c>
      <c r="GW506">
        <v>24174.6</v>
      </c>
      <c r="GX506">
        <v>22007.2</v>
      </c>
      <c r="GY506">
        <v>26663.8</v>
      </c>
      <c r="GZ506">
        <v>23940.1</v>
      </c>
      <c r="HA506">
        <v>38284.4</v>
      </c>
      <c r="HB506">
        <v>32033.2</v>
      </c>
      <c r="HC506">
        <v>46559.4</v>
      </c>
      <c r="HD506">
        <v>37877.2</v>
      </c>
      <c r="HE506">
        <v>1.86542</v>
      </c>
      <c r="HF506">
        <v>1.86232</v>
      </c>
      <c r="HG506">
        <v>0.135127</v>
      </c>
      <c r="HH506">
        <v>0</v>
      </c>
      <c r="HI506">
        <v>28.0144</v>
      </c>
      <c r="HJ506">
        <v>999.9</v>
      </c>
      <c r="HK506">
        <v>47.3</v>
      </c>
      <c r="HL506">
        <v>31.2</v>
      </c>
      <c r="HM506">
        <v>23.785</v>
      </c>
      <c r="HN506">
        <v>61.3502</v>
      </c>
      <c r="HO506">
        <v>21.851</v>
      </c>
      <c r="HP506">
        <v>1</v>
      </c>
      <c r="HQ506">
        <v>0.159228</v>
      </c>
      <c r="HR506">
        <v>1.26422</v>
      </c>
      <c r="HS506">
        <v>20.2743</v>
      </c>
      <c r="HT506">
        <v>5.21145</v>
      </c>
      <c r="HU506">
        <v>11.98</v>
      </c>
      <c r="HV506">
        <v>4.96325</v>
      </c>
      <c r="HW506">
        <v>3.27433</v>
      </c>
      <c r="HX506">
        <v>9999</v>
      </c>
      <c r="HY506">
        <v>9999</v>
      </c>
      <c r="HZ506">
        <v>9999</v>
      </c>
      <c r="IA506">
        <v>35.1</v>
      </c>
      <c r="IB506">
        <v>1.86392</v>
      </c>
      <c r="IC506">
        <v>1.86009</v>
      </c>
      <c r="ID506">
        <v>1.85841</v>
      </c>
      <c r="IE506">
        <v>1.85977</v>
      </c>
      <c r="IF506">
        <v>1.85989</v>
      </c>
      <c r="IG506">
        <v>1.85837</v>
      </c>
      <c r="IH506">
        <v>1.85743</v>
      </c>
      <c r="II506">
        <v>1.85242</v>
      </c>
      <c r="IJ506">
        <v>0</v>
      </c>
      <c r="IK506">
        <v>0</v>
      </c>
      <c r="IL506">
        <v>0</v>
      </c>
      <c r="IM506">
        <v>0</v>
      </c>
      <c r="IN506" t="s">
        <v>441</v>
      </c>
      <c r="IO506" t="s">
        <v>442</v>
      </c>
      <c r="IP506" t="s">
        <v>443</v>
      </c>
      <c r="IQ506" t="s">
        <v>443</v>
      </c>
      <c r="IR506" t="s">
        <v>443</v>
      </c>
      <c r="IS506" t="s">
        <v>443</v>
      </c>
      <c r="IT506">
        <v>0</v>
      </c>
      <c r="IU506">
        <v>100</v>
      </c>
      <c r="IV506">
        <v>100</v>
      </c>
      <c r="IW506">
        <v>-0.919</v>
      </c>
      <c r="IX506">
        <v>0.2991</v>
      </c>
      <c r="IY506">
        <v>-0.819046093373875</v>
      </c>
      <c r="IZ506">
        <v>-0.0008311593448893811</v>
      </c>
      <c r="JA506">
        <v>1.768286430498992E-06</v>
      </c>
      <c r="JB506">
        <v>-5.176383660599935E-10</v>
      </c>
      <c r="JC506">
        <v>0.01793090377665582</v>
      </c>
      <c r="JD506">
        <v>0.002652576625932546</v>
      </c>
      <c r="JE506">
        <v>0.0004569377311329863</v>
      </c>
      <c r="JF506">
        <v>1.003524486243527E-07</v>
      </c>
      <c r="JG506">
        <v>2</v>
      </c>
      <c r="JH506">
        <v>1975</v>
      </c>
      <c r="JI506">
        <v>1</v>
      </c>
      <c r="JJ506">
        <v>26</v>
      </c>
      <c r="JK506">
        <v>201639.2</v>
      </c>
      <c r="JL506">
        <v>201639.4</v>
      </c>
      <c r="JM506">
        <v>0.864258</v>
      </c>
      <c r="JN506">
        <v>2.63062</v>
      </c>
      <c r="JO506">
        <v>1.49658</v>
      </c>
      <c r="JP506">
        <v>2.34985</v>
      </c>
      <c r="JQ506">
        <v>1.54907</v>
      </c>
      <c r="JR506">
        <v>2.37305</v>
      </c>
      <c r="JS506">
        <v>36.2224</v>
      </c>
      <c r="JT506">
        <v>24.1751</v>
      </c>
      <c r="JU506">
        <v>18</v>
      </c>
      <c r="JV506">
        <v>482.816</v>
      </c>
      <c r="JW506">
        <v>495.527</v>
      </c>
      <c r="JX506">
        <v>27.1878</v>
      </c>
      <c r="JY506">
        <v>29.296</v>
      </c>
      <c r="JZ506">
        <v>30.0012</v>
      </c>
      <c r="KA506">
        <v>29.47</v>
      </c>
      <c r="KB506">
        <v>29.4559</v>
      </c>
      <c r="KC506">
        <v>17.3273</v>
      </c>
      <c r="KD506">
        <v>20.1169</v>
      </c>
      <c r="KE506">
        <v>100</v>
      </c>
      <c r="KF506">
        <v>26.9003</v>
      </c>
      <c r="KG506">
        <v>300.167</v>
      </c>
      <c r="KH506">
        <v>19.5471</v>
      </c>
      <c r="KI506">
        <v>101.8</v>
      </c>
      <c r="KJ506">
        <v>91.34439999999999</v>
      </c>
    </row>
    <row r="507" spans="1:296">
      <c r="A507">
        <v>489</v>
      </c>
      <c r="B507">
        <v>1759087961.1</v>
      </c>
      <c r="C507">
        <v>14878</v>
      </c>
      <c r="D507" t="s">
        <v>1426</v>
      </c>
      <c r="E507" t="s">
        <v>1427</v>
      </c>
      <c r="F507">
        <v>5</v>
      </c>
      <c r="G507" t="s">
        <v>1411</v>
      </c>
      <c r="H507">
        <v>1759087953.314285</v>
      </c>
      <c r="I507">
        <f>(J507)/1000</f>
        <v>0</v>
      </c>
      <c r="J507">
        <f>IF(DO507, AM507, AG507)</f>
        <v>0</v>
      </c>
      <c r="K507">
        <f>IF(DO507, AH507, AF507)</f>
        <v>0</v>
      </c>
      <c r="L507">
        <f>DQ507 - IF(AT507&gt;1, K507*DK507*100.0/(AV507), 0)</f>
        <v>0</v>
      </c>
      <c r="M507">
        <f>((S507-I507/2)*L507-K507)/(S507+I507/2)</f>
        <v>0</v>
      </c>
      <c r="N507">
        <f>M507*(DX507+DY507)/1000.0</f>
        <v>0</v>
      </c>
      <c r="O507">
        <f>(DQ507 - IF(AT507&gt;1, K507*DK507*100.0/(AV507), 0))*(DX507+DY507)/1000.0</f>
        <v>0</v>
      </c>
      <c r="P507">
        <f>2.0/((1/R507-1/Q507)+SIGN(R507)*SQRT((1/R507-1/Q507)*(1/R507-1/Q507) + 4*DL507/((DL507+1)*(DL507+1))*(2*1/R507*1/Q507-1/Q507*1/Q507)))</f>
        <v>0</v>
      </c>
      <c r="Q507">
        <f>IF(LEFT(DM507,1)&lt;&gt;"0",IF(LEFT(DM507,1)="1",3.0,DN507),$D$5+$E$5*(EE507*DX507/($K$5*1000))+$F$5*(EE507*DX507/($K$5*1000))*MAX(MIN(DK507,$J$5),$I$5)*MAX(MIN(DK507,$J$5),$I$5)+$G$5*MAX(MIN(DK507,$J$5),$I$5)*(EE507*DX507/($K$5*1000))+$H$5*(EE507*DX507/($K$5*1000))*(EE507*DX507/($K$5*1000)))</f>
        <v>0</v>
      </c>
      <c r="R507">
        <f>I507*(1000-(1000*0.61365*exp(17.502*V507/(240.97+V507))/(DX507+DY507)+DS507)/2)/(1000*0.61365*exp(17.502*V507/(240.97+V507))/(DX507+DY507)-DS507)</f>
        <v>0</v>
      </c>
      <c r="S507">
        <f>1/((DL507+1)/(P507/1.6)+1/(Q507/1.37)) + DL507/((DL507+1)/(P507/1.6) + DL507/(Q507/1.37))</f>
        <v>0</v>
      </c>
      <c r="T507">
        <f>(DG507*DJ507)</f>
        <v>0</v>
      </c>
      <c r="U507">
        <f>(DZ507+(T507+2*0.95*5.67E-8*(((DZ507+$B$9)+273)^4-(DZ507+273)^4)-44100*I507)/(1.84*29.3*Q507+8*0.95*5.67E-8*(DZ507+273)^3))</f>
        <v>0</v>
      </c>
      <c r="V507">
        <f>($C$9*EA507+$D$9*EB507+$E$9*U507)</f>
        <v>0</v>
      </c>
      <c r="W507">
        <f>0.61365*exp(17.502*V507/(240.97+V507))</f>
        <v>0</v>
      </c>
      <c r="X507">
        <f>(Y507/Z507*100)</f>
        <v>0</v>
      </c>
      <c r="Y507">
        <f>DS507*(DX507+DY507)/1000</f>
        <v>0</v>
      </c>
      <c r="Z507">
        <f>0.61365*exp(17.502*DZ507/(240.97+DZ507))</f>
        <v>0</v>
      </c>
      <c r="AA507">
        <f>(W507-DS507*(DX507+DY507)/1000)</f>
        <v>0</v>
      </c>
      <c r="AB507">
        <f>(-I507*44100)</f>
        <v>0</v>
      </c>
      <c r="AC507">
        <f>2*29.3*Q507*0.92*(DZ507-V507)</f>
        <v>0</v>
      </c>
      <c r="AD507">
        <f>2*0.95*5.67E-8*(((DZ507+$B$9)+273)^4-(V507+273)^4)</f>
        <v>0</v>
      </c>
      <c r="AE507">
        <f>T507+AD507+AB507+AC507</f>
        <v>0</v>
      </c>
      <c r="AF507">
        <f>DW507*AT507*(DR507-DQ507*(1000-AT507*DT507)/(1000-AT507*DS507))/(100*DK507)</f>
        <v>0</v>
      </c>
      <c r="AG507">
        <f>1000*DW507*AT507*(DS507-DT507)/(100*DK507*(1000-AT507*DS507))</f>
        <v>0</v>
      </c>
      <c r="AH507">
        <f>(AI507 - AJ507 - DX507*1E3/(8.314*(DZ507+273.15)) * AL507/DW507 * AK507) * DW507/(100*DK507) * (1000 - DT507)/1000</f>
        <v>0</v>
      </c>
      <c r="AI507">
        <v>323.9461155146662</v>
      </c>
      <c r="AJ507">
        <v>325.4127333333331</v>
      </c>
      <c r="AK507">
        <v>-3.289452269574138</v>
      </c>
      <c r="AL507">
        <v>65.07386414959845</v>
      </c>
      <c r="AM507">
        <f>(AO507 - AN507 + DX507*1E3/(8.314*(DZ507+273.15)) * AQ507/DW507 * AP507) * DW507/(100*DK507) * 1000/(1000 - AO507)</f>
        <v>0</v>
      </c>
      <c r="AN507">
        <v>19.58829935459681</v>
      </c>
      <c r="AO507">
        <v>22.32631212121211</v>
      </c>
      <c r="AP507">
        <v>1.438439403944217E-08</v>
      </c>
      <c r="AQ507">
        <v>105.2532628944295</v>
      </c>
      <c r="AR507">
        <v>0</v>
      </c>
      <c r="AS507">
        <v>0</v>
      </c>
      <c r="AT507">
        <f>IF(AR507*$H$15&gt;=AV507,1.0,(AV507/(AV507-AR507*$H$15)))</f>
        <v>0</v>
      </c>
      <c r="AU507">
        <f>(AT507-1)*100</f>
        <v>0</v>
      </c>
      <c r="AV507">
        <f>MAX(0,($B$15+$C$15*EE507)/(1+$D$15*EE507)*DX507/(DZ507+273)*$E$15)</f>
        <v>0</v>
      </c>
      <c r="AW507" t="s">
        <v>437</v>
      </c>
      <c r="AX507" t="s">
        <v>437</v>
      </c>
      <c r="AY507">
        <v>0</v>
      </c>
      <c r="AZ507">
        <v>0</v>
      </c>
      <c r="BA507">
        <f>1-AY507/AZ507</f>
        <v>0</v>
      </c>
      <c r="BB507">
        <v>0</v>
      </c>
      <c r="BC507" t="s">
        <v>437</v>
      </c>
      <c r="BD507" t="s">
        <v>437</v>
      </c>
      <c r="BE507">
        <v>0</v>
      </c>
      <c r="BF507">
        <v>0</v>
      </c>
      <c r="BG507">
        <f>1-BE507/BF507</f>
        <v>0</v>
      </c>
      <c r="BH507">
        <v>0.5</v>
      </c>
      <c r="BI507">
        <f>DH507</f>
        <v>0</v>
      </c>
      <c r="BJ507">
        <f>K507</f>
        <v>0</v>
      </c>
      <c r="BK507">
        <f>BG507*BH507*BI507</f>
        <v>0</v>
      </c>
      <c r="BL507">
        <f>(BJ507-BB507)/BI507</f>
        <v>0</v>
      </c>
      <c r="BM507">
        <f>(AZ507-BF507)/BF507</f>
        <v>0</v>
      </c>
      <c r="BN507">
        <f>AY507/(BA507+AY507/BF507)</f>
        <v>0</v>
      </c>
      <c r="BO507" t="s">
        <v>437</v>
      </c>
      <c r="BP507">
        <v>0</v>
      </c>
      <c r="BQ507">
        <f>IF(BP507&lt;&gt;0, BP507, BN507)</f>
        <v>0</v>
      </c>
      <c r="BR507">
        <f>1-BQ507/BF507</f>
        <v>0</v>
      </c>
      <c r="BS507">
        <f>(BF507-BE507)/(BF507-BQ507)</f>
        <v>0</v>
      </c>
      <c r="BT507">
        <f>(AZ507-BF507)/(AZ507-BQ507)</f>
        <v>0</v>
      </c>
      <c r="BU507">
        <f>(BF507-BE507)/(BF507-AY507)</f>
        <v>0</v>
      </c>
      <c r="BV507">
        <f>(AZ507-BF507)/(AZ507-AY507)</f>
        <v>0</v>
      </c>
      <c r="BW507">
        <f>(BS507*BQ507/BE507)</f>
        <v>0</v>
      </c>
      <c r="BX507">
        <f>(1-BW507)</f>
        <v>0</v>
      </c>
      <c r="DG507">
        <f>$B$13*EF507+$C$13*EG507+$F$13*ER507*(1-EU507)</f>
        <v>0</v>
      </c>
      <c r="DH507">
        <f>DG507*DI507</f>
        <v>0</v>
      </c>
      <c r="DI507">
        <f>($B$13*$D$11+$C$13*$D$11+$F$13*((FE507+EW507)/MAX(FE507+EW507+FF507, 0.1)*$I$11+FF507/MAX(FE507+EW507+FF507, 0.1)*$J$11))/($B$13+$C$13+$F$13)</f>
        <v>0</v>
      </c>
      <c r="DJ507">
        <f>($B$13*$K$11+$C$13*$K$11+$F$13*((FE507+EW507)/MAX(FE507+EW507+FF507, 0.1)*$P$11+FF507/MAX(FE507+EW507+FF507, 0.1)*$Q$11))/($B$13+$C$13+$F$13)</f>
        <v>0</v>
      </c>
      <c r="DK507">
        <v>4.8</v>
      </c>
      <c r="DL507">
        <v>0.5</v>
      </c>
      <c r="DM507" t="s">
        <v>438</v>
      </c>
      <c r="DN507">
        <v>2</v>
      </c>
      <c r="DO507" t="b">
        <v>1</v>
      </c>
      <c r="DP507">
        <v>1759087953.314285</v>
      </c>
      <c r="DQ507">
        <v>341.4279285714287</v>
      </c>
      <c r="DR507">
        <v>333.0975</v>
      </c>
      <c r="DS507">
        <v>22.32405714285715</v>
      </c>
      <c r="DT507">
        <v>19.58782857142857</v>
      </c>
      <c r="DU507">
        <v>342.3447499999999</v>
      </c>
      <c r="DV507">
        <v>22.02497142857143</v>
      </c>
      <c r="DW507">
        <v>499.9863571428572</v>
      </c>
      <c r="DX507">
        <v>90.74339642857142</v>
      </c>
      <c r="DY507">
        <v>0.0657861</v>
      </c>
      <c r="DZ507">
        <v>29.06644642857143</v>
      </c>
      <c r="EA507">
        <v>30.20980357142857</v>
      </c>
      <c r="EB507">
        <v>999.9000000000002</v>
      </c>
      <c r="EC507">
        <v>0</v>
      </c>
      <c r="ED507">
        <v>0</v>
      </c>
      <c r="EE507">
        <v>10004.16321428571</v>
      </c>
      <c r="EF507">
        <v>0</v>
      </c>
      <c r="EG507">
        <v>11.31934642857142</v>
      </c>
      <c r="EH507">
        <v>8.330336428571428</v>
      </c>
      <c r="EI507">
        <v>349.2239285714286</v>
      </c>
      <c r="EJ507">
        <v>339.7524285714285</v>
      </c>
      <c r="EK507">
        <v>2.736233214285715</v>
      </c>
      <c r="EL507">
        <v>333.0975</v>
      </c>
      <c r="EM507">
        <v>19.58782857142857</v>
      </c>
      <c r="EN507">
        <v>2.025761071428572</v>
      </c>
      <c r="EO507">
        <v>1.777465357142857</v>
      </c>
      <c r="EP507">
        <v>17.64713214285714</v>
      </c>
      <c r="EQ507">
        <v>15.59001428571429</v>
      </c>
      <c r="ER507">
        <v>2000.003571428571</v>
      </c>
      <c r="ES507">
        <v>0.9799983571428571</v>
      </c>
      <c r="ET507">
        <v>0.02000157857142857</v>
      </c>
      <c r="EU507">
        <v>0</v>
      </c>
      <c r="EV507">
        <v>819.73125</v>
      </c>
      <c r="EW507">
        <v>5.00078</v>
      </c>
      <c r="EX507">
        <v>15789.68928571428</v>
      </c>
      <c r="EY507">
        <v>16379.65714285714</v>
      </c>
      <c r="EZ507">
        <v>39.80764285714285</v>
      </c>
      <c r="FA507">
        <v>40.61135714285714</v>
      </c>
      <c r="FB507">
        <v>39.99525</v>
      </c>
      <c r="FC507">
        <v>40.34125</v>
      </c>
      <c r="FD507">
        <v>40.91946428571428</v>
      </c>
      <c r="FE507">
        <v>1955.099285714286</v>
      </c>
      <c r="FF507">
        <v>39.90428571428572</v>
      </c>
      <c r="FG507">
        <v>0</v>
      </c>
      <c r="FH507">
        <v>1759087953.8</v>
      </c>
      <c r="FI507">
        <v>0</v>
      </c>
      <c r="FJ507">
        <v>819.8053076923078</v>
      </c>
      <c r="FK507">
        <v>7.917333338900898</v>
      </c>
      <c r="FL507">
        <v>148.3213675834917</v>
      </c>
      <c r="FM507">
        <v>15791.16923076923</v>
      </c>
      <c r="FN507">
        <v>15</v>
      </c>
      <c r="FO507">
        <v>0</v>
      </c>
      <c r="FP507" t="s">
        <v>439</v>
      </c>
      <c r="FQ507">
        <v>1746989605.5</v>
      </c>
      <c r="FR507">
        <v>1746989593.5</v>
      </c>
      <c r="FS507">
        <v>0</v>
      </c>
      <c r="FT507">
        <v>-0.274</v>
      </c>
      <c r="FU507">
        <v>-0.002</v>
      </c>
      <c r="FV507">
        <v>2.549</v>
      </c>
      <c r="FW507">
        <v>0.129</v>
      </c>
      <c r="FX507">
        <v>420</v>
      </c>
      <c r="FY507">
        <v>17</v>
      </c>
      <c r="FZ507">
        <v>0.02</v>
      </c>
      <c r="GA507">
        <v>0.04</v>
      </c>
      <c r="GB507">
        <v>7.761921951219513</v>
      </c>
      <c r="GC507">
        <v>10.64093331010453</v>
      </c>
      <c r="GD507">
        <v>1.10195772619377</v>
      </c>
      <c r="GE507">
        <v>0</v>
      </c>
      <c r="GF507">
        <v>819.5425000000001</v>
      </c>
      <c r="GG507">
        <v>6.008296413461903</v>
      </c>
      <c r="GH507">
        <v>0.6236057507375401</v>
      </c>
      <c r="GI507">
        <v>0</v>
      </c>
      <c r="GJ507">
        <v>2.733362926829268</v>
      </c>
      <c r="GK507">
        <v>0.04770104529616707</v>
      </c>
      <c r="GL507">
        <v>0.005366581890716686</v>
      </c>
      <c r="GM507">
        <v>1</v>
      </c>
      <c r="GN507">
        <v>1</v>
      </c>
      <c r="GO507">
        <v>3</v>
      </c>
      <c r="GP507" t="s">
        <v>455</v>
      </c>
      <c r="GQ507">
        <v>3.10215</v>
      </c>
      <c r="GR507">
        <v>2.72401</v>
      </c>
      <c r="GS507">
        <v>0.0708911</v>
      </c>
      <c r="GT507">
        <v>0.06913420000000001</v>
      </c>
      <c r="GU507">
        <v>0.102617</v>
      </c>
      <c r="GV507">
        <v>0.0948898</v>
      </c>
      <c r="GW507">
        <v>24248.7</v>
      </c>
      <c r="GX507">
        <v>22077</v>
      </c>
      <c r="GY507">
        <v>26663.7</v>
      </c>
      <c r="GZ507">
        <v>23940.1</v>
      </c>
      <c r="HA507">
        <v>38284.2</v>
      </c>
      <c r="HB507">
        <v>32032.7</v>
      </c>
      <c r="HC507">
        <v>46559.5</v>
      </c>
      <c r="HD507">
        <v>37876.9</v>
      </c>
      <c r="HE507">
        <v>1.86583</v>
      </c>
      <c r="HF507">
        <v>1.86185</v>
      </c>
      <c r="HG507">
        <v>0.134669</v>
      </c>
      <c r="HH507">
        <v>0</v>
      </c>
      <c r="HI507">
        <v>28.0115</v>
      </c>
      <c r="HJ507">
        <v>999.9</v>
      </c>
      <c r="HK507">
        <v>47.3</v>
      </c>
      <c r="HL507">
        <v>31.2</v>
      </c>
      <c r="HM507">
        <v>23.7863</v>
      </c>
      <c r="HN507">
        <v>60.9402</v>
      </c>
      <c r="HO507">
        <v>21.7428</v>
      </c>
      <c r="HP507">
        <v>1</v>
      </c>
      <c r="HQ507">
        <v>0.160376</v>
      </c>
      <c r="HR507">
        <v>1.56751</v>
      </c>
      <c r="HS507">
        <v>20.2711</v>
      </c>
      <c r="HT507">
        <v>5.21205</v>
      </c>
      <c r="HU507">
        <v>11.98</v>
      </c>
      <c r="HV507">
        <v>4.9634</v>
      </c>
      <c r="HW507">
        <v>3.27443</v>
      </c>
      <c r="HX507">
        <v>9999</v>
      </c>
      <c r="HY507">
        <v>9999</v>
      </c>
      <c r="HZ507">
        <v>9999</v>
      </c>
      <c r="IA507">
        <v>35.1</v>
      </c>
      <c r="IB507">
        <v>1.86392</v>
      </c>
      <c r="IC507">
        <v>1.86009</v>
      </c>
      <c r="ID507">
        <v>1.85838</v>
      </c>
      <c r="IE507">
        <v>1.85975</v>
      </c>
      <c r="IF507">
        <v>1.85989</v>
      </c>
      <c r="IG507">
        <v>1.85838</v>
      </c>
      <c r="IH507">
        <v>1.85744</v>
      </c>
      <c r="II507">
        <v>1.85242</v>
      </c>
      <c r="IJ507">
        <v>0</v>
      </c>
      <c r="IK507">
        <v>0</v>
      </c>
      <c r="IL507">
        <v>0</v>
      </c>
      <c r="IM507">
        <v>0</v>
      </c>
      <c r="IN507" t="s">
        <v>441</v>
      </c>
      <c r="IO507" t="s">
        <v>442</v>
      </c>
      <c r="IP507" t="s">
        <v>443</v>
      </c>
      <c r="IQ507" t="s">
        <v>443</v>
      </c>
      <c r="IR507" t="s">
        <v>443</v>
      </c>
      <c r="IS507" t="s">
        <v>443</v>
      </c>
      <c r="IT507">
        <v>0</v>
      </c>
      <c r="IU507">
        <v>100</v>
      </c>
      <c r="IV507">
        <v>100</v>
      </c>
      <c r="IW507">
        <v>-0.922</v>
      </c>
      <c r="IX507">
        <v>0.2991</v>
      </c>
      <c r="IY507">
        <v>-0.819046093373875</v>
      </c>
      <c r="IZ507">
        <v>-0.0008311593448893811</v>
      </c>
      <c r="JA507">
        <v>1.768286430498992E-06</v>
      </c>
      <c r="JB507">
        <v>-5.176383660599935E-10</v>
      </c>
      <c r="JC507">
        <v>0.01793090377665582</v>
      </c>
      <c r="JD507">
        <v>0.002652576625932546</v>
      </c>
      <c r="JE507">
        <v>0.0004569377311329863</v>
      </c>
      <c r="JF507">
        <v>1.003524486243527E-07</v>
      </c>
      <c r="JG507">
        <v>2</v>
      </c>
      <c r="JH507">
        <v>1975</v>
      </c>
      <c r="JI507">
        <v>1</v>
      </c>
      <c r="JJ507">
        <v>26</v>
      </c>
      <c r="JK507">
        <v>201639.3</v>
      </c>
      <c r="JL507">
        <v>201639.5</v>
      </c>
      <c r="JM507">
        <v>0.828857</v>
      </c>
      <c r="JN507">
        <v>2.62573</v>
      </c>
      <c r="JO507">
        <v>1.49658</v>
      </c>
      <c r="JP507">
        <v>2.34863</v>
      </c>
      <c r="JQ507">
        <v>1.54907</v>
      </c>
      <c r="JR507">
        <v>2.42065</v>
      </c>
      <c r="JS507">
        <v>36.2224</v>
      </c>
      <c r="JT507">
        <v>24.1751</v>
      </c>
      <c r="JU507">
        <v>18</v>
      </c>
      <c r="JV507">
        <v>483.064</v>
      </c>
      <c r="JW507">
        <v>495.226</v>
      </c>
      <c r="JX507">
        <v>26.9502</v>
      </c>
      <c r="JY507">
        <v>29.2972</v>
      </c>
      <c r="JZ507">
        <v>30.0013</v>
      </c>
      <c r="KA507">
        <v>29.4719</v>
      </c>
      <c r="KB507">
        <v>29.4577</v>
      </c>
      <c r="KC507">
        <v>16.5428</v>
      </c>
      <c r="KD507">
        <v>20.1169</v>
      </c>
      <c r="KE507">
        <v>100</v>
      </c>
      <c r="KF507">
        <v>26.6961</v>
      </c>
      <c r="KG507">
        <v>280.094</v>
      </c>
      <c r="KH507">
        <v>19.546</v>
      </c>
      <c r="KI507">
        <v>101.8</v>
      </c>
      <c r="KJ507">
        <v>91.34399999999999</v>
      </c>
    </row>
    <row r="508" spans="1:296">
      <c r="A508">
        <v>490</v>
      </c>
      <c r="B508">
        <v>1759087966.1</v>
      </c>
      <c r="C508">
        <v>14883</v>
      </c>
      <c r="D508" t="s">
        <v>1428</v>
      </c>
      <c r="E508" t="s">
        <v>1429</v>
      </c>
      <c r="F508">
        <v>5</v>
      </c>
      <c r="G508" t="s">
        <v>1411</v>
      </c>
      <c r="H508">
        <v>1759087958.6</v>
      </c>
      <c r="I508">
        <f>(J508)/1000</f>
        <v>0</v>
      </c>
      <c r="J508">
        <f>IF(DO508, AM508, AG508)</f>
        <v>0</v>
      </c>
      <c r="K508">
        <f>IF(DO508, AH508, AF508)</f>
        <v>0</v>
      </c>
      <c r="L508">
        <f>DQ508 - IF(AT508&gt;1, K508*DK508*100.0/(AV508), 0)</f>
        <v>0</v>
      </c>
      <c r="M508">
        <f>((S508-I508/2)*L508-K508)/(S508+I508/2)</f>
        <v>0</v>
      </c>
      <c r="N508">
        <f>M508*(DX508+DY508)/1000.0</f>
        <v>0</v>
      </c>
      <c r="O508">
        <f>(DQ508 - IF(AT508&gt;1, K508*DK508*100.0/(AV508), 0))*(DX508+DY508)/1000.0</f>
        <v>0</v>
      </c>
      <c r="P508">
        <f>2.0/((1/R508-1/Q508)+SIGN(R508)*SQRT((1/R508-1/Q508)*(1/R508-1/Q508) + 4*DL508/((DL508+1)*(DL508+1))*(2*1/R508*1/Q508-1/Q508*1/Q508)))</f>
        <v>0</v>
      </c>
      <c r="Q508">
        <f>IF(LEFT(DM508,1)&lt;&gt;"0",IF(LEFT(DM508,1)="1",3.0,DN508),$D$5+$E$5*(EE508*DX508/($K$5*1000))+$F$5*(EE508*DX508/($K$5*1000))*MAX(MIN(DK508,$J$5),$I$5)*MAX(MIN(DK508,$J$5),$I$5)+$G$5*MAX(MIN(DK508,$J$5),$I$5)*(EE508*DX508/($K$5*1000))+$H$5*(EE508*DX508/($K$5*1000))*(EE508*DX508/($K$5*1000)))</f>
        <v>0</v>
      </c>
      <c r="R508">
        <f>I508*(1000-(1000*0.61365*exp(17.502*V508/(240.97+V508))/(DX508+DY508)+DS508)/2)/(1000*0.61365*exp(17.502*V508/(240.97+V508))/(DX508+DY508)-DS508)</f>
        <v>0</v>
      </c>
      <c r="S508">
        <f>1/((DL508+1)/(P508/1.6)+1/(Q508/1.37)) + DL508/((DL508+1)/(P508/1.6) + DL508/(Q508/1.37))</f>
        <v>0</v>
      </c>
      <c r="T508">
        <f>(DG508*DJ508)</f>
        <v>0</v>
      </c>
      <c r="U508">
        <f>(DZ508+(T508+2*0.95*5.67E-8*(((DZ508+$B$9)+273)^4-(DZ508+273)^4)-44100*I508)/(1.84*29.3*Q508+8*0.95*5.67E-8*(DZ508+273)^3))</f>
        <v>0</v>
      </c>
      <c r="V508">
        <f>($C$9*EA508+$D$9*EB508+$E$9*U508)</f>
        <v>0</v>
      </c>
      <c r="W508">
        <f>0.61365*exp(17.502*V508/(240.97+V508))</f>
        <v>0</v>
      </c>
      <c r="X508">
        <f>(Y508/Z508*100)</f>
        <v>0</v>
      </c>
      <c r="Y508">
        <f>DS508*(DX508+DY508)/1000</f>
        <v>0</v>
      </c>
      <c r="Z508">
        <f>0.61365*exp(17.502*DZ508/(240.97+DZ508))</f>
        <v>0</v>
      </c>
      <c r="AA508">
        <f>(W508-DS508*(DX508+DY508)/1000)</f>
        <v>0</v>
      </c>
      <c r="AB508">
        <f>(-I508*44100)</f>
        <v>0</v>
      </c>
      <c r="AC508">
        <f>2*29.3*Q508*0.92*(DZ508-V508)</f>
        <v>0</v>
      </c>
      <c r="AD508">
        <f>2*0.95*5.67E-8*(((DZ508+$B$9)+273)^4-(V508+273)^4)</f>
        <v>0</v>
      </c>
      <c r="AE508">
        <f>T508+AD508+AB508+AC508</f>
        <v>0</v>
      </c>
      <c r="AF508">
        <f>DW508*AT508*(DR508-DQ508*(1000-AT508*DT508)/(1000-AT508*DS508))/(100*DK508)</f>
        <v>0</v>
      </c>
      <c r="AG508">
        <f>1000*DW508*AT508*(DS508-DT508)/(100*DK508*(1000-AT508*DS508))</f>
        <v>0</v>
      </c>
      <c r="AH508">
        <f>(AI508 - AJ508 - DX508*1E3/(8.314*(DZ508+273.15)) * AL508/DW508 * AK508) * DW508/(100*DK508) * (1000 - DT508)/1000</f>
        <v>0</v>
      </c>
      <c r="AI508">
        <v>307.5316443191458</v>
      </c>
      <c r="AJ508">
        <v>309.0562909090909</v>
      </c>
      <c r="AK508">
        <v>-3.265445415847575</v>
      </c>
      <c r="AL508">
        <v>65.07386414959845</v>
      </c>
      <c r="AM508">
        <f>(AO508 - AN508 + DX508*1E3/(8.314*(DZ508+273.15)) * AQ508/DW508 * AP508) * DW508/(100*DK508) * 1000/(1000 - AO508)</f>
        <v>0</v>
      </c>
      <c r="AN508">
        <v>19.59193602108677</v>
      </c>
      <c r="AO508">
        <v>22.32276060606061</v>
      </c>
      <c r="AP508">
        <v>-8.802862095892662E-06</v>
      </c>
      <c r="AQ508">
        <v>105.2532628944295</v>
      </c>
      <c r="AR508">
        <v>0</v>
      </c>
      <c r="AS508">
        <v>0</v>
      </c>
      <c r="AT508">
        <f>IF(AR508*$H$15&gt;=AV508,1.0,(AV508/(AV508-AR508*$H$15)))</f>
        <v>0</v>
      </c>
      <c r="AU508">
        <f>(AT508-1)*100</f>
        <v>0</v>
      </c>
      <c r="AV508">
        <f>MAX(0,($B$15+$C$15*EE508)/(1+$D$15*EE508)*DX508/(DZ508+273)*$E$15)</f>
        <v>0</v>
      </c>
      <c r="AW508" t="s">
        <v>437</v>
      </c>
      <c r="AX508" t="s">
        <v>437</v>
      </c>
      <c r="AY508">
        <v>0</v>
      </c>
      <c r="AZ508">
        <v>0</v>
      </c>
      <c r="BA508">
        <f>1-AY508/AZ508</f>
        <v>0</v>
      </c>
      <c r="BB508">
        <v>0</v>
      </c>
      <c r="BC508" t="s">
        <v>437</v>
      </c>
      <c r="BD508" t="s">
        <v>437</v>
      </c>
      <c r="BE508">
        <v>0</v>
      </c>
      <c r="BF508">
        <v>0</v>
      </c>
      <c r="BG508">
        <f>1-BE508/BF508</f>
        <v>0</v>
      </c>
      <c r="BH508">
        <v>0.5</v>
      </c>
      <c r="BI508">
        <f>DH508</f>
        <v>0</v>
      </c>
      <c r="BJ508">
        <f>K508</f>
        <v>0</v>
      </c>
      <c r="BK508">
        <f>BG508*BH508*BI508</f>
        <v>0</v>
      </c>
      <c r="BL508">
        <f>(BJ508-BB508)/BI508</f>
        <v>0</v>
      </c>
      <c r="BM508">
        <f>(AZ508-BF508)/BF508</f>
        <v>0</v>
      </c>
      <c r="BN508">
        <f>AY508/(BA508+AY508/BF508)</f>
        <v>0</v>
      </c>
      <c r="BO508" t="s">
        <v>437</v>
      </c>
      <c r="BP508">
        <v>0</v>
      </c>
      <c r="BQ508">
        <f>IF(BP508&lt;&gt;0, BP508, BN508)</f>
        <v>0</v>
      </c>
      <c r="BR508">
        <f>1-BQ508/BF508</f>
        <v>0</v>
      </c>
      <c r="BS508">
        <f>(BF508-BE508)/(BF508-BQ508)</f>
        <v>0</v>
      </c>
      <c r="BT508">
        <f>(AZ508-BF508)/(AZ508-BQ508)</f>
        <v>0</v>
      </c>
      <c r="BU508">
        <f>(BF508-BE508)/(BF508-AY508)</f>
        <v>0</v>
      </c>
      <c r="BV508">
        <f>(AZ508-BF508)/(AZ508-AY508)</f>
        <v>0</v>
      </c>
      <c r="BW508">
        <f>(BS508*BQ508/BE508)</f>
        <v>0</v>
      </c>
      <c r="BX508">
        <f>(1-BW508)</f>
        <v>0</v>
      </c>
      <c r="DG508">
        <f>$B$13*EF508+$C$13*EG508+$F$13*ER508*(1-EU508)</f>
        <v>0</v>
      </c>
      <c r="DH508">
        <f>DG508*DI508</f>
        <v>0</v>
      </c>
      <c r="DI508">
        <f>($B$13*$D$11+$C$13*$D$11+$F$13*((FE508+EW508)/MAX(FE508+EW508+FF508, 0.1)*$I$11+FF508/MAX(FE508+EW508+FF508, 0.1)*$J$11))/($B$13+$C$13+$F$13)</f>
        <v>0</v>
      </c>
      <c r="DJ508">
        <f>($B$13*$K$11+$C$13*$K$11+$F$13*((FE508+EW508)/MAX(FE508+EW508+FF508, 0.1)*$P$11+FF508/MAX(FE508+EW508+FF508, 0.1)*$Q$11))/($B$13+$C$13+$F$13)</f>
        <v>0</v>
      </c>
      <c r="DK508">
        <v>4.8</v>
      </c>
      <c r="DL508">
        <v>0.5</v>
      </c>
      <c r="DM508" t="s">
        <v>438</v>
      </c>
      <c r="DN508">
        <v>2</v>
      </c>
      <c r="DO508" t="b">
        <v>1</v>
      </c>
      <c r="DP508">
        <v>1759087958.6</v>
      </c>
      <c r="DQ508">
        <v>324.5676666666666</v>
      </c>
      <c r="DR508">
        <v>315.7507777777777</v>
      </c>
      <c r="DS508">
        <v>22.32516666666666</v>
      </c>
      <c r="DT508">
        <v>19.58946296296296</v>
      </c>
      <c r="DU508">
        <v>325.4874074074074</v>
      </c>
      <c r="DV508">
        <v>22.02605185185185</v>
      </c>
      <c r="DW508">
        <v>500.0460740740742</v>
      </c>
      <c r="DX508">
        <v>90.74320370370371</v>
      </c>
      <c r="DY508">
        <v>0.0655656851851852</v>
      </c>
      <c r="DZ508">
        <v>29.05025925925926</v>
      </c>
      <c r="EA508">
        <v>30.2046</v>
      </c>
      <c r="EB508">
        <v>999.9000000000001</v>
      </c>
      <c r="EC508">
        <v>0</v>
      </c>
      <c r="ED508">
        <v>0</v>
      </c>
      <c r="EE508">
        <v>10011.24333333333</v>
      </c>
      <c r="EF508">
        <v>0</v>
      </c>
      <c r="EG508">
        <v>11.32443333333333</v>
      </c>
      <c r="EH508">
        <v>8.816855925925926</v>
      </c>
      <c r="EI508">
        <v>331.979</v>
      </c>
      <c r="EJ508">
        <v>322.0595925925926</v>
      </c>
      <c r="EK508">
        <v>2.735695185185185</v>
      </c>
      <c r="EL508">
        <v>315.7507777777777</v>
      </c>
      <c r="EM508">
        <v>19.58946296296296</v>
      </c>
      <c r="EN508">
        <v>2.025856666666666</v>
      </c>
      <c r="EO508">
        <v>1.77761</v>
      </c>
      <c r="EP508">
        <v>17.64788148148148</v>
      </c>
      <c r="EQ508">
        <v>15.59129259259259</v>
      </c>
      <c r="ER508">
        <v>2000.028148148149</v>
      </c>
      <c r="ES508">
        <v>0.9799988518518519</v>
      </c>
      <c r="ET508">
        <v>0.0200010962962963</v>
      </c>
      <c r="EU508">
        <v>0</v>
      </c>
      <c r="EV508">
        <v>820.5075185185184</v>
      </c>
      <c r="EW508">
        <v>5.00078</v>
      </c>
      <c r="EX508">
        <v>15803.55185185185</v>
      </c>
      <c r="EY508">
        <v>16379.84814814814</v>
      </c>
      <c r="EZ508">
        <v>39.81211111111111</v>
      </c>
      <c r="FA508">
        <v>40.62022222222222</v>
      </c>
      <c r="FB508">
        <v>39.98585185185185</v>
      </c>
      <c r="FC508">
        <v>40.32614814814815</v>
      </c>
      <c r="FD508">
        <v>40.85859259259259</v>
      </c>
      <c r="FE508">
        <v>1955.124444444444</v>
      </c>
      <c r="FF508">
        <v>39.90370370370371</v>
      </c>
      <c r="FG508">
        <v>0</v>
      </c>
      <c r="FH508">
        <v>1759087958.6</v>
      </c>
      <c r="FI508">
        <v>0</v>
      </c>
      <c r="FJ508">
        <v>820.5370000000001</v>
      </c>
      <c r="FK508">
        <v>9.917675213037363</v>
      </c>
      <c r="FL508">
        <v>179.1213675011292</v>
      </c>
      <c r="FM508">
        <v>15804.08846153846</v>
      </c>
      <c r="FN508">
        <v>15</v>
      </c>
      <c r="FO508">
        <v>0</v>
      </c>
      <c r="FP508" t="s">
        <v>439</v>
      </c>
      <c r="FQ508">
        <v>1746989605.5</v>
      </c>
      <c r="FR508">
        <v>1746989593.5</v>
      </c>
      <c r="FS508">
        <v>0</v>
      </c>
      <c r="FT508">
        <v>-0.274</v>
      </c>
      <c r="FU508">
        <v>-0.002</v>
      </c>
      <c r="FV508">
        <v>2.549</v>
      </c>
      <c r="FW508">
        <v>0.129</v>
      </c>
      <c r="FX508">
        <v>420</v>
      </c>
      <c r="FY508">
        <v>17</v>
      </c>
      <c r="FZ508">
        <v>0.02</v>
      </c>
      <c r="GA508">
        <v>0.04</v>
      </c>
      <c r="GB508">
        <v>8.367637073170732</v>
      </c>
      <c r="GC508">
        <v>6.223834703832718</v>
      </c>
      <c r="GD508">
        <v>0.6425766695348175</v>
      </c>
      <c r="GE508">
        <v>0</v>
      </c>
      <c r="GF508">
        <v>819.9803823529411</v>
      </c>
      <c r="GG508">
        <v>7.711948049239277</v>
      </c>
      <c r="GH508">
        <v>0.7911926594669829</v>
      </c>
      <c r="GI508">
        <v>0</v>
      </c>
      <c r="GJ508">
        <v>2.735099756097561</v>
      </c>
      <c r="GK508">
        <v>0.005643135888499602</v>
      </c>
      <c r="GL508">
        <v>0.002739270410079301</v>
      </c>
      <c r="GM508">
        <v>1</v>
      </c>
      <c r="GN508">
        <v>1</v>
      </c>
      <c r="GO508">
        <v>3</v>
      </c>
      <c r="GP508" t="s">
        <v>455</v>
      </c>
      <c r="GQ508">
        <v>3.10203</v>
      </c>
      <c r="GR508">
        <v>2.7235</v>
      </c>
      <c r="GS508">
        <v>0.06800630000000001</v>
      </c>
      <c r="GT508">
        <v>0.0660959</v>
      </c>
      <c r="GU508">
        <v>0.102606</v>
      </c>
      <c r="GV508">
        <v>0.0948928</v>
      </c>
      <c r="GW508">
        <v>24323.9</v>
      </c>
      <c r="GX508">
        <v>22148.8</v>
      </c>
      <c r="GY508">
        <v>26663.7</v>
      </c>
      <c r="GZ508">
        <v>23939.9</v>
      </c>
      <c r="HA508">
        <v>38284</v>
      </c>
      <c r="HB508">
        <v>32032</v>
      </c>
      <c r="HC508">
        <v>46559.2</v>
      </c>
      <c r="HD508">
        <v>37876.7</v>
      </c>
      <c r="HE508">
        <v>1.8658</v>
      </c>
      <c r="HF508">
        <v>1.86178</v>
      </c>
      <c r="HG508">
        <v>0.132691</v>
      </c>
      <c r="HH508">
        <v>0</v>
      </c>
      <c r="HI508">
        <v>28.0073</v>
      </c>
      <c r="HJ508">
        <v>999.9</v>
      </c>
      <c r="HK508">
        <v>47.3</v>
      </c>
      <c r="HL508">
        <v>31.2</v>
      </c>
      <c r="HM508">
        <v>23.7888</v>
      </c>
      <c r="HN508">
        <v>61.2802</v>
      </c>
      <c r="HO508">
        <v>21.7188</v>
      </c>
      <c r="HP508">
        <v>1</v>
      </c>
      <c r="HQ508">
        <v>0.161176</v>
      </c>
      <c r="HR508">
        <v>1.70601</v>
      </c>
      <c r="HS508">
        <v>20.2695</v>
      </c>
      <c r="HT508">
        <v>5.2125</v>
      </c>
      <c r="HU508">
        <v>11.98</v>
      </c>
      <c r="HV508">
        <v>4.96355</v>
      </c>
      <c r="HW508">
        <v>3.2745</v>
      </c>
      <c r="HX508">
        <v>9999</v>
      </c>
      <c r="HY508">
        <v>9999</v>
      </c>
      <c r="HZ508">
        <v>9999</v>
      </c>
      <c r="IA508">
        <v>35.1</v>
      </c>
      <c r="IB508">
        <v>1.86397</v>
      </c>
      <c r="IC508">
        <v>1.8601</v>
      </c>
      <c r="ID508">
        <v>1.85838</v>
      </c>
      <c r="IE508">
        <v>1.85975</v>
      </c>
      <c r="IF508">
        <v>1.85989</v>
      </c>
      <c r="IG508">
        <v>1.85838</v>
      </c>
      <c r="IH508">
        <v>1.85743</v>
      </c>
      <c r="II508">
        <v>1.85242</v>
      </c>
      <c r="IJ508">
        <v>0</v>
      </c>
      <c r="IK508">
        <v>0</v>
      </c>
      <c r="IL508">
        <v>0</v>
      </c>
      <c r="IM508">
        <v>0</v>
      </c>
      <c r="IN508" t="s">
        <v>441</v>
      </c>
      <c r="IO508" t="s">
        <v>442</v>
      </c>
      <c r="IP508" t="s">
        <v>443</v>
      </c>
      <c r="IQ508" t="s">
        <v>443</v>
      </c>
      <c r="IR508" t="s">
        <v>443</v>
      </c>
      <c r="IS508" t="s">
        <v>443</v>
      </c>
      <c r="IT508">
        <v>0</v>
      </c>
      <c r="IU508">
        <v>100</v>
      </c>
      <c r="IV508">
        <v>100</v>
      </c>
      <c r="IW508">
        <v>-0.923</v>
      </c>
      <c r="IX508">
        <v>0.299</v>
      </c>
      <c r="IY508">
        <v>-0.819046093373875</v>
      </c>
      <c r="IZ508">
        <v>-0.0008311593448893811</v>
      </c>
      <c r="JA508">
        <v>1.768286430498992E-06</v>
      </c>
      <c r="JB508">
        <v>-5.176383660599935E-10</v>
      </c>
      <c r="JC508">
        <v>0.01793090377665582</v>
      </c>
      <c r="JD508">
        <v>0.002652576625932546</v>
      </c>
      <c r="JE508">
        <v>0.0004569377311329863</v>
      </c>
      <c r="JF508">
        <v>1.003524486243527E-07</v>
      </c>
      <c r="JG508">
        <v>2</v>
      </c>
      <c r="JH508">
        <v>1975</v>
      </c>
      <c r="JI508">
        <v>1</v>
      </c>
      <c r="JJ508">
        <v>26</v>
      </c>
      <c r="JK508">
        <v>201639.3</v>
      </c>
      <c r="JL508">
        <v>201639.5</v>
      </c>
      <c r="JM508">
        <v>0.789795</v>
      </c>
      <c r="JN508">
        <v>2.62695</v>
      </c>
      <c r="JO508">
        <v>1.49658</v>
      </c>
      <c r="JP508">
        <v>2.34985</v>
      </c>
      <c r="JQ508">
        <v>1.54907</v>
      </c>
      <c r="JR508">
        <v>2.45728</v>
      </c>
      <c r="JS508">
        <v>36.2224</v>
      </c>
      <c r="JT508">
        <v>24.1751</v>
      </c>
      <c r="JU508">
        <v>18</v>
      </c>
      <c r="JV508">
        <v>483.064</v>
      </c>
      <c r="JW508">
        <v>495.193</v>
      </c>
      <c r="JX508">
        <v>26.7219</v>
      </c>
      <c r="JY508">
        <v>29.299</v>
      </c>
      <c r="JZ508">
        <v>30.0011</v>
      </c>
      <c r="KA508">
        <v>29.4739</v>
      </c>
      <c r="KB508">
        <v>29.4596</v>
      </c>
      <c r="KC508">
        <v>15.8432</v>
      </c>
      <c r="KD508">
        <v>20.1169</v>
      </c>
      <c r="KE508">
        <v>100</v>
      </c>
      <c r="KF508">
        <v>26.5084</v>
      </c>
      <c r="KG508">
        <v>266.719</v>
      </c>
      <c r="KH508">
        <v>19.5433</v>
      </c>
      <c r="KI508">
        <v>101.799</v>
      </c>
      <c r="KJ508">
        <v>91.3434</v>
      </c>
    </row>
    <row r="509" spans="1:296">
      <c r="A509">
        <v>491</v>
      </c>
      <c r="B509">
        <v>1759087971.1</v>
      </c>
      <c r="C509">
        <v>14888</v>
      </c>
      <c r="D509" t="s">
        <v>1430</v>
      </c>
      <c r="E509" t="s">
        <v>1431</v>
      </c>
      <c r="F509">
        <v>5</v>
      </c>
      <c r="G509" t="s">
        <v>1411</v>
      </c>
      <c r="H509">
        <v>1759087963.314285</v>
      </c>
      <c r="I509">
        <f>(J509)/1000</f>
        <v>0</v>
      </c>
      <c r="J509">
        <f>IF(DO509, AM509, AG509)</f>
        <v>0</v>
      </c>
      <c r="K509">
        <f>IF(DO509, AH509, AF509)</f>
        <v>0</v>
      </c>
      <c r="L509">
        <f>DQ509 - IF(AT509&gt;1, K509*DK509*100.0/(AV509), 0)</f>
        <v>0</v>
      </c>
      <c r="M509">
        <f>((S509-I509/2)*L509-K509)/(S509+I509/2)</f>
        <v>0</v>
      </c>
      <c r="N509">
        <f>M509*(DX509+DY509)/1000.0</f>
        <v>0</v>
      </c>
      <c r="O509">
        <f>(DQ509 - IF(AT509&gt;1, K509*DK509*100.0/(AV509), 0))*(DX509+DY509)/1000.0</f>
        <v>0</v>
      </c>
      <c r="P509">
        <f>2.0/((1/R509-1/Q509)+SIGN(R509)*SQRT((1/R509-1/Q509)*(1/R509-1/Q509) + 4*DL509/((DL509+1)*(DL509+1))*(2*1/R509*1/Q509-1/Q509*1/Q509)))</f>
        <v>0</v>
      </c>
      <c r="Q509">
        <f>IF(LEFT(DM509,1)&lt;&gt;"0",IF(LEFT(DM509,1)="1",3.0,DN509),$D$5+$E$5*(EE509*DX509/($K$5*1000))+$F$5*(EE509*DX509/($K$5*1000))*MAX(MIN(DK509,$J$5),$I$5)*MAX(MIN(DK509,$J$5),$I$5)+$G$5*MAX(MIN(DK509,$J$5),$I$5)*(EE509*DX509/($K$5*1000))+$H$5*(EE509*DX509/($K$5*1000))*(EE509*DX509/($K$5*1000)))</f>
        <v>0</v>
      </c>
      <c r="R509">
        <f>I509*(1000-(1000*0.61365*exp(17.502*V509/(240.97+V509))/(DX509+DY509)+DS509)/2)/(1000*0.61365*exp(17.502*V509/(240.97+V509))/(DX509+DY509)-DS509)</f>
        <v>0</v>
      </c>
      <c r="S509">
        <f>1/((DL509+1)/(P509/1.6)+1/(Q509/1.37)) + DL509/((DL509+1)/(P509/1.6) + DL509/(Q509/1.37))</f>
        <v>0</v>
      </c>
      <c r="T509">
        <f>(DG509*DJ509)</f>
        <v>0</v>
      </c>
      <c r="U509">
        <f>(DZ509+(T509+2*0.95*5.67E-8*(((DZ509+$B$9)+273)^4-(DZ509+273)^4)-44100*I509)/(1.84*29.3*Q509+8*0.95*5.67E-8*(DZ509+273)^3))</f>
        <v>0</v>
      </c>
      <c r="V509">
        <f>($C$9*EA509+$D$9*EB509+$E$9*U509)</f>
        <v>0</v>
      </c>
      <c r="W509">
        <f>0.61365*exp(17.502*V509/(240.97+V509))</f>
        <v>0</v>
      </c>
      <c r="X509">
        <f>(Y509/Z509*100)</f>
        <v>0</v>
      </c>
      <c r="Y509">
        <f>DS509*(DX509+DY509)/1000</f>
        <v>0</v>
      </c>
      <c r="Z509">
        <f>0.61365*exp(17.502*DZ509/(240.97+DZ509))</f>
        <v>0</v>
      </c>
      <c r="AA509">
        <f>(W509-DS509*(DX509+DY509)/1000)</f>
        <v>0</v>
      </c>
      <c r="AB509">
        <f>(-I509*44100)</f>
        <v>0</v>
      </c>
      <c r="AC509">
        <f>2*29.3*Q509*0.92*(DZ509-V509)</f>
        <v>0</v>
      </c>
      <c r="AD509">
        <f>2*0.95*5.67E-8*(((DZ509+$B$9)+273)^4-(V509+273)^4)</f>
        <v>0</v>
      </c>
      <c r="AE509">
        <f>T509+AD509+AB509+AC509</f>
        <v>0</v>
      </c>
      <c r="AF509">
        <f>DW509*AT509*(DR509-DQ509*(1000-AT509*DT509)/(1000-AT509*DS509))/(100*DK509)</f>
        <v>0</v>
      </c>
      <c r="AG509">
        <f>1000*DW509*AT509*(DS509-DT509)/(100*DK509*(1000-AT509*DS509))</f>
        <v>0</v>
      </c>
      <c r="AH509">
        <f>(AI509 - AJ509 - DX509*1E3/(8.314*(DZ509+273.15)) * AL509/DW509 * AK509) * DW509/(100*DK509) * (1000 - DT509)/1000</f>
        <v>0</v>
      </c>
      <c r="AI509">
        <v>290.6406273087479</v>
      </c>
      <c r="AJ509">
        <v>292.6443212121212</v>
      </c>
      <c r="AK509">
        <v>-3.282939366983624</v>
      </c>
      <c r="AL509">
        <v>65.07386414959845</v>
      </c>
      <c r="AM509">
        <f>(AO509 - AN509 + DX509*1E3/(8.314*(DZ509+273.15)) * AQ509/DW509 * AP509) * DW509/(100*DK509) * 1000/(1000 - AO509)</f>
        <v>0</v>
      </c>
      <c r="AN509">
        <v>19.59212712540908</v>
      </c>
      <c r="AO509">
        <v>22.32575030303029</v>
      </c>
      <c r="AP509">
        <v>1.843082807539783E-05</v>
      </c>
      <c r="AQ509">
        <v>105.2532628944295</v>
      </c>
      <c r="AR509">
        <v>0</v>
      </c>
      <c r="AS509">
        <v>0</v>
      </c>
      <c r="AT509">
        <f>IF(AR509*$H$15&gt;=AV509,1.0,(AV509/(AV509-AR509*$H$15)))</f>
        <v>0</v>
      </c>
      <c r="AU509">
        <f>(AT509-1)*100</f>
        <v>0</v>
      </c>
      <c r="AV509">
        <f>MAX(0,($B$15+$C$15*EE509)/(1+$D$15*EE509)*DX509/(DZ509+273)*$E$15)</f>
        <v>0</v>
      </c>
      <c r="AW509" t="s">
        <v>437</v>
      </c>
      <c r="AX509" t="s">
        <v>437</v>
      </c>
      <c r="AY509">
        <v>0</v>
      </c>
      <c r="AZ509">
        <v>0</v>
      </c>
      <c r="BA509">
        <f>1-AY509/AZ509</f>
        <v>0</v>
      </c>
      <c r="BB509">
        <v>0</v>
      </c>
      <c r="BC509" t="s">
        <v>437</v>
      </c>
      <c r="BD509" t="s">
        <v>437</v>
      </c>
      <c r="BE509">
        <v>0</v>
      </c>
      <c r="BF509">
        <v>0</v>
      </c>
      <c r="BG509">
        <f>1-BE509/BF509</f>
        <v>0</v>
      </c>
      <c r="BH509">
        <v>0.5</v>
      </c>
      <c r="BI509">
        <f>DH509</f>
        <v>0</v>
      </c>
      <c r="BJ509">
        <f>K509</f>
        <v>0</v>
      </c>
      <c r="BK509">
        <f>BG509*BH509*BI509</f>
        <v>0</v>
      </c>
      <c r="BL509">
        <f>(BJ509-BB509)/BI509</f>
        <v>0</v>
      </c>
      <c r="BM509">
        <f>(AZ509-BF509)/BF509</f>
        <v>0</v>
      </c>
      <c r="BN509">
        <f>AY509/(BA509+AY509/BF509)</f>
        <v>0</v>
      </c>
      <c r="BO509" t="s">
        <v>437</v>
      </c>
      <c r="BP509">
        <v>0</v>
      </c>
      <c r="BQ509">
        <f>IF(BP509&lt;&gt;0, BP509, BN509)</f>
        <v>0</v>
      </c>
      <c r="BR509">
        <f>1-BQ509/BF509</f>
        <v>0</v>
      </c>
      <c r="BS509">
        <f>(BF509-BE509)/(BF509-BQ509)</f>
        <v>0</v>
      </c>
      <c r="BT509">
        <f>(AZ509-BF509)/(AZ509-BQ509)</f>
        <v>0</v>
      </c>
      <c r="BU509">
        <f>(BF509-BE509)/(BF509-AY509)</f>
        <v>0</v>
      </c>
      <c r="BV509">
        <f>(AZ509-BF509)/(AZ509-AY509)</f>
        <v>0</v>
      </c>
      <c r="BW509">
        <f>(BS509*BQ509/BE509)</f>
        <v>0</v>
      </c>
      <c r="BX509">
        <f>(1-BW509)</f>
        <v>0</v>
      </c>
      <c r="DG509">
        <f>$B$13*EF509+$C$13*EG509+$F$13*ER509*(1-EU509)</f>
        <v>0</v>
      </c>
      <c r="DH509">
        <f>DG509*DI509</f>
        <v>0</v>
      </c>
      <c r="DI509">
        <f>($B$13*$D$11+$C$13*$D$11+$F$13*((FE509+EW509)/MAX(FE509+EW509+FF509, 0.1)*$I$11+FF509/MAX(FE509+EW509+FF509, 0.1)*$J$11))/($B$13+$C$13+$F$13)</f>
        <v>0</v>
      </c>
      <c r="DJ509">
        <f>($B$13*$K$11+$C$13*$K$11+$F$13*((FE509+EW509)/MAX(FE509+EW509+FF509, 0.1)*$P$11+FF509/MAX(FE509+EW509+FF509, 0.1)*$Q$11))/($B$13+$C$13+$F$13)</f>
        <v>0</v>
      </c>
      <c r="DK509">
        <v>4.8</v>
      </c>
      <c r="DL509">
        <v>0.5</v>
      </c>
      <c r="DM509" t="s">
        <v>438</v>
      </c>
      <c r="DN509">
        <v>2</v>
      </c>
      <c r="DO509" t="b">
        <v>1</v>
      </c>
      <c r="DP509">
        <v>1759087963.314285</v>
      </c>
      <c r="DQ509">
        <v>309.4599285714286</v>
      </c>
      <c r="DR509">
        <v>300.3243928571429</v>
      </c>
      <c r="DS509">
        <v>22.32460357142858</v>
      </c>
      <c r="DT509">
        <v>19.59063928571428</v>
      </c>
      <c r="DU509">
        <v>310.3817142857142</v>
      </c>
      <c r="DV509">
        <v>22.02550357142858</v>
      </c>
      <c r="DW509">
        <v>499.9320714285715</v>
      </c>
      <c r="DX509">
        <v>90.74242142857143</v>
      </c>
      <c r="DY509">
        <v>0.06582037142857142</v>
      </c>
      <c r="DZ509">
        <v>29.02674642857142</v>
      </c>
      <c r="EA509">
        <v>30.17942142857143</v>
      </c>
      <c r="EB509">
        <v>999.9000000000002</v>
      </c>
      <c r="EC509">
        <v>0</v>
      </c>
      <c r="ED509">
        <v>0</v>
      </c>
      <c r="EE509">
        <v>9996.403928571428</v>
      </c>
      <c r="EF509">
        <v>0</v>
      </c>
      <c r="EG509">
        <v>11.32948928571428</v>
      </c>
      <c r="EH509">
        <v>9.135540000000001</v>
      </c>
      <c r="EI509">
        <v>316.5261428571429</v>
      </c>
      <c r="EJ509">
        <v>306.3253571428571</v>
      </c>
      <c r="EK509">
        <v>2.7339575</v>
      </c>
      <c r="EL509">
        <v>300.3243928571429</v>
      </c>
      <c r="EM509">
        <v>19.59063928571428</v>
      </c>
      <c r="EN509">
        <v>2.025788214285714</v>
      </c>
      <c r="EO509">
        <v>1.777701428571428</v>
      </c>
      <c r="EP509">
        <v>17.64734642857143</v>
      </c>
      <c r="EQ509">
        <v>15.59209285714286</v>
      </c>
      <c r="ER509">
        <v>2000.025357142857</v>
      </c>
      <c r="ES509">
        <v>0.979998</v>
      </c>
      <c r="ET509">
        <v>0.02000198571428571</v>
      </c>
      <c r="EU509">
        <v>0</v>
      </c>
      <c r="EV509">
        <v>821.3354642857145</v>
      </c>
      <c r="EW509">
        <v>5.00078</v>
      </c>
      <c r="EX509">
        <v>15818.64642857143</v>
      </c>
      <c r="EY509">
        <v>16379.81785714286</v>
      </c>
      <c r="EZ509">
        <v>39.79871428571429</v>
      </c>
      <c r="FA509">
        <v>40.6315</v>
      </c>
      <c r="FB509">
        <v>39.98407142857142</v>
      </c>
      <c r="FC509">
        <v>40.31889285714285</v>
      </c>
      <c r="FD509">
        <v>40.80778571428571</v>
      </c>
      <c r="FE509">
        <v>1955.119642857143</v>
      </c>
      <c r="FF509">
        <v>39.90571428571429</v>
      </c>
      <c r="FG509">
        <v>0</v>
      </c>
      <c r="FH509">
        <v>1759087963.4</v>
      </c>
      <c r="FI509">
        <v>0</v>
      </c>
      <c r="FJ509">
        <v>821.3680000000002</v>
      </c>
      <c r="FK509">
        <v>11.35145299039495</v>
      </c>
      <c r="FL509">
        <v>205.8153846138198</v>
      </c>
      <c r="FM509">
        <v>15819.59615384615</v>
      </c>
      <c r="FN509">
        <v>15</v>
      </c>
      <c r="FO509">
        <v>0</v>
      </c>
      <c r="FP509" t="s">
        <v>439</v>
      </c>
      <c r="FQ509">
        <v>1746989605.5</v>
      </c>
      <c r="FR509">
        <v>1746989593.5</v>
      </c>
      <c r="FS509">
        <v>0</v>
      </c>
      <c r="FT509">
        <v>-0.274</v>
      </c>
      <c r="FU509">
        <v>-0.002</v>
      </c>
      <c r="FV509">
        <v>2.549</v>
      </c>
      <c r="FW509">
        <v>0.129</v>
      </c>
      <c r="FX509">
        <v>420</v>
      </c>
      <c r="FY509">
        <v>17</v>
      </c>
      <c r="FZ509">
        <v>0.02</v>
      </c>
      <c r="GA509">
        <v>0.04</v>
      </c>
      <c r="GB509">
        <v>8.924699749999998</v>
      </c>
      <c r="GC509">
        <v>4.276496397748606</v>
      </c>
      <c r="GD509">
        <v>0.4368353569566428</v>
      </c>
      <c r="GE509">
        <v>0</v>
      </c>
      <c r="GF509">
        <v>820.7778235294118</v>
      </c>
      <c r="GG509">
        <v>10.30982429599216</v>
      </c>
      <c r="GH509">
        <v>1.023211911539802</v>
      </c>
      <c r="GI509">
        <v>0</v>
      </c>
      <c r="GJ509">
        <v>2.73482375</v>
      </c>
      <c r="GK509">
        <v>-0.02472461538460837</v>
      </c>
      <c r="GL509">
        <v>0.002836943502697944</v>
      </c>
      <c r="GM509">
        <v>1</v>
      </c>
      <c r="GN509">
        <v>1</v>
      </c>
      <c r="GO509">
        <v>3</v>
      </c>
      <c r="GP509" t="s">
        <v>455</v>
      </c>
      <c r="GQ509">
        <v>3.10201</v>
      </c>
      <c r="GR509">
        <v>2.72402</v>
      </c>
      <c r="GS509">
        <v>0.0650553</v>
      </c>
      <c r="GT509">
        <v>0.0631524</v>
      </c>
      <c r="GU509">
        <v>0.102615</v>
      </c>
      <c r="GV509">
        <v>0.0948922</v>
      </c>
      <c r="GW509">
        <v>24400.7</v>
      </c>
      <c r="GX509">
        <v>22218.8</v>
      </c>
      <c r="GY509">
        <v>26663.4</v>
      </c>
      <c r="GZ509">
        <v>23940.1</v>
      </c>
      <c r="HA509">
        <v>38283.4</v>
      </c>
      <c r="HB509">
        <v>32031.9</v>
      </c>
      <c r="HC509">
        <v>46559.4</v>
      </c>
      <c r="HD509">
        <v>37876.9</v>
      </c>
      <c r="HE509">
        <v>1.86542</v>
      </c>
      <c r="HF509">
        <v>1.86203</v>
      </c>
      <c r="HG509">
        <v>0.130422</v>
      </c>
      <c r="HH509">
        <v>0</v>
      </c>
      <c r="HI509">
        <v>28.0004</v>
      </c>
      <c r="HJ509">
        <v>999.9</v>
      </c>
      <c r="HK509">
        <v>47.3</v>
      </c>
      <c r="HL509">
        <v>31.2</v>
      </c>
      <c r="HM509">
        <v>23.7846</v>
      </c>
      <c r="HN509">
        <v>61.5902</v>
      </c>
      <c r="HO509">
        <v>21.7388</v>
      </c>
      <c r="HP509">
        <v>1</v>
      </c>
      <c r="HQ509">
        <v>0.161654</v>
      </c>
      <c r="HR509">
        <v>1.7359</v>
      </c>
      <c r="HS509">
        <v>20.2689</v>
      </c>
      <c r="HT509">
        <v>5.21055</v>
      </c>
      <c r="HU509">
        <v>11.98</v>
      </c>
      <c r="HV509">
        <v>4.96315</v>
      </c>
      <c r="HW509">
        <v>3.27433</v>
      </c>
      <c r="HX509">
        <v>9999</v>
      </c>
      <c r="HY509">
        <v>9999</v>
      </c>
      <c r="HZ509">
        <v>9999</v>
      </c>
      <c r="IA509">
        <v>35.1</v>
      </c>
      <c r="IB509">
        <v>1.86395</v>
      </c>
      <c r="IC509">
        <v>1.86005</v>
      </c>
      <c r="ID509">
        <v>1.85838</v>
      </c>
      <c r="IE509">
        <v>1.85975</v>
      </c>
      <c r="IF509">
        <v>1.85989</v>
      </c>
      <c r="IG509">
        <v>1.85837</v>
      </c>
      <c r="IH509">
        <v>1.85744</v>
      </c>
      <c r="II509">
        <v>1.85242</v>
      </c>
      <c r="IJ509">
        <v>0</v>
      </c>
      <c r="IK509">
        <v>0</v>
      </c>
      <c r="IL509">
        <v>0</v>
      </c>
      <c r="IM509">
        <v>0</v>
      </c>
      <c r="IN509" t="s">
        <v>441</v>
      </c>
      <c r="IO509" t="s">
        <v>442</v>
      </c>
      <c r="IP509" t="s">
        <v>443</v>
      </c>
      <c r="IQ509" t="s">
        <v>443</v>
      </c>
      <c r="IR509" t="s">
        <v>443</v>
      </c>
      <c r="IS509" t="s">
        <v>443</v>
      </c>
      <c r="IT509">
        <v>0</v>
      </c>
      <c r="IU509">
        <v>100</v>
      </c>
      <c r="IV509">
        <v>100</v>
      </c>
      <c r="IW509">
        <v>-0.924</v>
      </c>
      <c r="IX509">
        <v>0.2992</v>
      </c>
      <c r="IY509">
        <v>-0.819046093373875</v>
      </c>
      <c r="IZ509">
        <v>-0.0008311593448893811</v>
      </c>
      <c r="JA509">
        <v>1.768286430498992E-06</v>
      </c>
      <c r="JB509">
        <v>-5.176383660599935E-10</v>
      </c>
      <c r="JC509">
        <v>0.01793090377665582</v>
      </c>
      <c r="JD509">
        <v>0.002652576625932546</v>
      </c>
      <c r="JE509">
        <v>0.0004569377311329863</v>
      </c>
      <c r="JF509">
        <v>1.003524486243527E-07</v>
      </c>
      <c r="JG509">
        <v>2</v>
      </c>
      <c r="JH509">
        <v>1975</v>
      </c>
      <c r="JI509">
        <v>1</v>
      </c>
      <c r="JJ509">
        <v>26</v>
      </c>
      <c r="JK509">
        <v>201639.4</v>
      </c>
      <c r="JL509">
        <v>201639.6</v>
      </c>
      <c r="JM509">
        <v>0.753174</v>
      </c>
      <c r="JN509">
        <v>2.62451</v>
      </c>
      <c r="JO509">
        <v>1.49658</v>
      </c>
      <c r="JP509">
        <v>2.34863</v>
      </c>
      <c r="JQ509">
        <v>1.54907</v>
      </c>
      <c r="JR509">
        <v>2.46704</v>
      </c>
      <c r="JS509">
        <v>36.2224</v>
      </c>
      <c r="JT509">
        <v>24.1751</v>
      </c>
      <c r="JU509">
        <v>18</v>
      </c>
      <c r="JV509">
        <v>482.858</v>
      </c>
      <c r="JW509">
        <v>495.373</v>
      </c>
      <c r="JX509">
        <v>26.5052</v>
      </c>
      <c r="JY509">
        <v>29.3003</v>
      </c>
      <c r="JZ509">
        <v>30.0008</v>
      </c>
      <c r="KA509">
        <v>29.4757</v>
      </c>
      <c r="KB509">
        <v>29.4615</v>
      </c>
      <c r="KC509">
        <v>15.1229</v>
      </c>
      <c r="KD509">
        <v>20.4111</v>
      </c>
      <c r="KE509">
        <v>100</v>
      </c>
      <c r="KF509">
        <v>26.3697</v>
      </c>
      <c r="KG509">
        <v>246.682</v>
      </c>
      <c r="KH509">
        <v>19.4074</v>
      </c>
      <c r="KI509">
        <v>101.799</v>
      </c>
      <c r="KJ509">
        <v>91.3439</v>
      </c>
    </row>
    <row r="510" spans="1:296">
      <c r="A510">
        <v>492</v>
      </c>
      <c r="B510">
        <v>1759087976.1</v>
      </c>
      <c r="C510">
        <v>14893</v>
      </c>
      <c r="D510" t="s">
        <v>1432</v>
      </c>
      <c r="E510" t="s">
        <v>1433</v>
      </c>
      <c r="F510">
        <v>5</v>
      </c>
      <c r="G510" t="s">
        <v>1411</v>
      </c>
      <c r="H510">
        <v>1759087968.6</v>
      </c>
      <c r="I510">
        <f>(J510)/1000</f>
        <v>0</v>
      </c>
      <c r="J510">
        <f>IF(DO510, AM510, AG510)</f>
        <v>0</v>
      </c>
      <c r="K510">
        <f>IF(DO510, AH510, AF510)</f>
        <v>0</v>
      </c>
      <c r="L510">
        <f>DQ510 - IF(AT510&gt;1, K510*DK510*100.0/(AV510), 0)</f>
        <v>0</v>
      </c>
      <c r="M510">
        <f>((S510-I510/2)*L510-K510)/(S510+I510/2)</f>
        <v>0</v>
      </c>
      <c r="N510">
        <f>M510*(DX510+DY510)/1000.0</f>
        <v>0</v>
      </c>
      <c r="O510">
        <f>(DQ510 - IF(AT510&gt;1, K510*DK510*100.0/(AV510), 0))*(DX510+DY510)/1000.0</f>
        <v>0</v>
      </c>
      <c r="P510">
        <f>2.0/((1/R510-1/Q510)+SIGN(R510)*SQRT((1/R510-1/Q510)*(1/R510-1/Q510) + 4*DL510/((DL510+1)*(DL510+1))*(2*1/R510*1/Q510-1/Q510*1/Q510)))</f>
        <v>0</v>
      </c>
      <c r="Q510">
        <f>IF(LEFT(DM510,1)&lt;&gt;"0",IF(LEFT(DM510,1)="1",3.0,DN510),$D$5+$E$5*(EE510*DX510/($K$5*1000))+$F$5*(EE510*DX510/($K$5*1000))*MAX(MIN(DK510,$J$5),$I$5)*MAX(MIN(DK510,$J$5),$I$5)+$G$5*MAX(MIN(DK510,$J$5),$I$5)*(EE510*DX510/($K$5*1000))+$H$5*(EE510*DX510/($K$5*1000))*(EE510*DX510/($K$5*1000)))</f>
        <v>0</v>
      </c>
      <c r="R510">
        <f>I510*(1000-(1000*0.61365*exp(17.502*V510/(240.97+V510))/(DX510+DY510)+DS510)/2)/(1000*0.61365*exp(17.502*V510/(240.97+V510))/(DX510+DY510)-DS510)</f>
        <v>0</v>
      </c>
      <c r="S510">
        <f>1/((DL510+1)/(P510/1.6)+1/(Q510/1.37)) + DL510/((DL510+1)/(P510/1.6) + DL510/(Q510/1.37))</f>
        <v>0</v>
      </c>
      <c r="T510">
        <f>(DG510*DJ510)</f>
        <v>0</v>
      </c>
      <c r="U510">
        <f>(DZ510+(T510+2*0.95*5.67E-8*(((DZ510+$B$9)+273)^4-(DZ510+273)^4)-44100*I510)/(1.84*29.3*Q510+8*0.95*5.67E-8*(DZ510+273)^3))</f>
        <v>0</v>
      </c>
      <c r="V510">
        <f>($C$9*EA510+$D$9*EB510+$E$9*U510)</f>
        <v>0</v>
      </c>
      <c r="W510">
        <f>0.61365*exp(17.502*V510/(240.97+V510))</f>
        <v>0</v>
      </c>
      <c r="X510">
        <f>(Y510/Z510*100)</f>
        <v>0</v>
      </c>
      <c r="Y510">
        <f>DS510*(DX510+DY510)/1000</f>
        <v>0</v>
      </c>
      <c r="Z510">
        <f>0.61365*exp(17.502*DZ510/(240.97+DZ510))</f>
        <v>0</v>
      </c>
      <c r="AA510">
        <f>(W510-DS510*(DX510+DY510)/1000)</f>
        <v>0</v>
      </c>
      <c r="AB510">
        <f>(-I510*44100)</f>
        <v>0</v>
      </c>
      <c r="AC510">
        <f>2*29.3*Q510*0.92*(DZ510-V510)</f>
        <v>0</v>
      </c>
      <c r="AD510">
        <f>2*0.95*5.67E-8*(((DZ510+$B$9)+273)^4-(V510+273)^4)</f>
        <v>0</v>
      </c>
      <c r="AE510">
        <f>T510+AD510+AB510+AC510</f>
        <v>0</v>
      </c>
      <c r="AF510">
        <f>DW510*AT510*(DR510-DQ510*(1000-AT510*DT510)/(1000-AT510*DS510))/(100*DK510)</f>
        <v>0</v>
      </c>
      <c r="AG510">
        <f>1000*DW510*AT510*(DS510-DT510)/(100*DK510*(1000-AT510*DS510))</f>
        <v>0</v>
      </c>
      <c r="AH510">
        <f>(AI510 - AJ510 - DX510*1E3/(8.314*(DZ510+273.15)) * AL510/DW510 * AK510) * DW510/(100*DK510) * (1000 - DT510)/1000</f>
        <v>0</v>
      </c>
      <c r="AI510">
        <v>274.4313718688329</v>
      </c>
      <c r="AJ510">
        <v>276.5263878787879</v>
      </c>
      <c r="AK510">
        <v>-3.224686427771866</v>
      </c>
      <c r="AL510">
        <v>65.07386414959845</v>
      </c>
      <c r="AM510">
        <f>(AO510 - AN510 + DX510*1E3/(8.314*(DZ510+273.15)) * AQ510/DW510 * AP510) * DW510/(100*DK510) * 1000/(1000 - AO510)</f>
        <v>0</v>
      </c>
      <c r="AN510">
        <v>19.56698724420015</v>
      </c>
      <c r="AO510">
        <v>22.32356606060606</v>
      </c>
      <c r="AP510">
        <v>-1.872552119855114E-05</v>
      </c>
      <c r="AQ510">
        <v>105.2532628944295</v>
      </c>
      <c r="AR510">
        <v>0</v>
      </c>
      <c r="AS510">
        <v>0</v>
      </c>
      <c r="AT510">
        <f>IF(AR510*$H$15&gt;=AV510,1.0,(AV510/(AV510-AR510*$H$15)))</f>
        <v>0</v>
      </c>
      <c r="AU510">
        <f>(AT510-1)*100</f>
        <v>0</v>
      </c>
      <c r="AV510">
        <f>MAX(0,($B$15+$C$15*EE510)/(1+$D$15*EE510)*DX510/(DZ510+273)*$E$15)</f>
        <v>0</v>
      </c>
      <c r="AW510" t="s">
        <v>437</v>
      </c>
      <c r="AX510" t="s">
        <v>437</v>
      </c>
      <c r="AY510">
        <v>0</v>
      </c>
      <c r="AZ510">
        <v>0</v>
      </c>
      <c r="BA510">
        <f>1-AY510/AZ510</f>
        <v>0</v>
      </c>
      <c r="BB510">
        <v>0</v>
      </c>
      <c r="BC510" t="s">
        <v>437</v>
      </c>
      <c r="BD510" t="s">
        <v>437</v>
      </c>
      <c r="BE510">
        <v>0</v>
      </c>
      <c r="BF510">
        <v>0</v>
      </c>
      <c r="BG510">
        <f>1-BE510/BF510</f>
        <v>0</v>
      </c>
      <c r="BH510">
        <v>0.5</v>
      </c>
      <c r="BI510">
        <f>DH510</f>
        <v>0</v>
      </c>
      <c r="BJ510">
        <f>K510</f>
        <v>0</v>
      </c>
      <c r="BK510">
        <f>BG510*BH510*BI510</f>
        <v>0</v>
      </c>
      <c r="BL510">
        <f>(BJ510-BB510)/BI510</f>
        <v>0</v>
      </c>
      <c r="BM510">
        <f>(AZ510-BF510)/BF510</f>
        <v>0</v>
      </c>
      <c r="BN510">
        <f>AY510/(BA510+AY510/BF510)</f>
        <v>0</v>
      </c>
      <c r="BO510" t="s">
        <v>437</v>
      </c>
      <c r="BP510">
        <v>0</v>
      </c>
      <c r="BQ510">
        <f>IF(BP510&lt;&gt;0, BP510, BN510)</f>
        <v>0</v>
      </c>
      <c r="BR510">
        <f>1-BQ510/BF510</f>
        <v>0</v>
      </c>
      <c r="BS510">
        <f>(BF510-BE510)/(BF510-BQ510)</f>
        <v>0</v>
      </c>
      <c r="BT510">
        <f>(AZ510-BF510)/(AZ510-BQ510)</f>
        <v>0</v>
      </c>
      <c r="BU510">
        <f>(BF510-BE510)/(BF510-AY510)</f>
        <v>0</v>
      </c>
      <c r="BV510">
        <f>(AZ510-BF510)/(AZ510-AY510)</f>
        <v>0</v>
      </c>
      <c r="BW510">
        <f>(BS510*BQ510/BE510)</f>
        <v>0</v>
      </c>
      <c r="BX510">
        <f>(1-BW510)</f>
        <v>0</v>
      </c>
      <c r="DG510">
        <f>$B$13*EF510+$C$13*EG510+$F$13*ER510*(1-EU510)</f>
        <v>0</v>
      </c>
      <c r="DH510">
        <f>DG510*DI510</f>
        <v>0</v>
      </c>
      <c r="DI510">
        <f>($B$13*$D$11+$C$13*$D$11+$F$13*((FE510+EW510)/MAX(FE510+EW510+FF510, 0.1)*$I$11+FF510/MAX(FE510+EW510+FF510, 0.1)*$J$11))/($B$13+$C$13+$F$13)</f>
        <v>0</v>
      </c>
      <c r="DJ510">
        <f>($B$13*$K$11+$C$13*$K$11+$F$13*((FE510+EW510)/MAX(FE510+EW510+FF510, 0.1)*$P$11+FF510/MAX(FE510+EW510+FF510, 0.1)*$Q$11))/($B$13+$C$13+$F$13)</f>
        <v>0</v>
      </c>
      <c r="DK510">
        <v>4.8</v>
      </c>
      <c r="DL510">
        <v>0.5</v>
      </c>
      <c r="DM510" t="s">
        <v>438</v>
      </c>
      <c r="DN510">
        <v>2</v>
      </c>
      <c r="DO510" t="b">
        <v>1</v>
      </c>
      <c r="DP510">
        <v>1759087968.6</v>
      </c>
      <c r="DQ510">
        <v>292.5702222222222</v>
      </c>
      <c r="DR510">
        <v>283.2054444444445</v>
      </c>
      <c r="DS510">
        <v>22.32438888888889</v>
      </c>
      <c r="DT510">
        <v>19.58534074074074</v>
      </c>
      <c r="DU510">
        <v>293.4935185185185</v>
      </c>
      <c r="DV510">
        <v>22.02528888888889</v>
      </c>
      <c r="DW510">
        <v>499.9598148148148</v>
      </c>
      <c r="DX510">
        <v>90.74217407407407</v>
      </c>
      <c r="DY510">
        <v>0.06569525555555555</v>
      </c>
      <c r="DZ510">
        <v>28.99236296296296</v>
      </c>
      <c r="EA510">
        <v>30.14542962962962</v>
      </c>
      <c r="EB510">
        <v>999.9000000000001</v>
      </c>
      <c r="EC510">
        <v>0</v>
      </c>
      <c r="ED510">
        <v>0</v>
      </c>
      <c r="EE510">
        <v>9998.398518518519</v>
      </c>
      <c r="EF510">
        <v>0</v>
      </c>
      <c r="EG510">
        <v>11.33982222222222</v>
      </c>
      <c r="EH510">
        <v>9.364674814814816</v>
      </c>
      <c r="EI510">
        <v>299.2507037037037</v>
      </c>
      <c r="EJ510">
        <v>288.862962962963</v>
      </c>
      <c r="EK510">
        <v>2.739031481481481</v>
      </c>
      <c r="EL510">
        <v>283.2054444444445</v>
      </c>
      <c r="EM510">
        <v>19.58534074074074</v>
      </c>
      <c r="EN510">
        <v>2.025762962962963</v>
      </c>
      <c r="EO510">
        <v>1.777215925925926</v>
      </c>
      <c r="EP510">
        <v>17.64714444444445</v>
      </c>
      <c r="EQ510">
        <v>15.58782962962963</v>
      </c>
      <c r="ER510">
        <v>2000.045555555556</v>
      </c>
      <c r="ES510">
        <v>0.9799971851851851</v>
      </c>
      <c r="ET510">
        <v>0.02000283703703703</v>
      </c>
      <c r="EU510">
        <v>0</v>
      </c>
      <c r="EV510">
        <v>822.3684074074073</v>
      </c>
      <c r="EW510">
        <v>5.00078</v>
      </c>
      <c r="EX510">
        <v>15838.05925925926</v>
      </c>
      <c r="EY510">
        <v>16379.98148148148</v>
      </c>
      <c r="EZ510">
        <v>39.7912962962963</v>
      </c>
      <c r="FA510">
        <v>40.65022222222222</v>
      </c>
      <c r="FB510">
        <v>39.97881481481481</v>
      </c>
      <c r="FC510">
        <v>40.31211111111111</v>
      </c>
      <c r="FD510">
        <v>40.7844074074074</v>
      </c>
      <c r="FE510">
        <v>1955.137407407407</v>
      </c>
      <c r="FF510">
        <v>39.90814814814816</v>
      </c>
      <c r="FG510">
        <v>0</v>
      </c>
      <c r="FH510">
        <v>1759087968.2</v>
      </c>
      <c r="FI510">
        <v>0</v>
      </c>
      <c r="FJ510">
        <v>822.2909615384615</v>
      </c>
      <c r="FK510">
        <v>11.6942564041737</v>
      </c>
      <c r="FL510">
        <v>231.7846155706214</v>
      </c>
      <c r="FM510">
        <v>15837.01923076923</v>
      </c>
      <c r="FN510">
        <v>15</v>
      </c>
      <c r="FO510">
        <v>0</v>
      </c>
      <c r="FP510" t="s">
        <v>439</v>
      </c>
      <c r="FQ510">
        <v>1746989605.5</v>
      </c>
      <c r="FR510">
        <v>1746989593.5</v>
      </c>
      <c r="FS510">
        <v>0</v>
      </c>
      <c r="FT510">
        <v>-0.274</v>
      </c>
      <c r="FU510">
        <v>-0.002</v>
      </c>
      <c r="FV510">
        <v>2.549</v>
      </c>
      <c r="FW510">
        <v>0.129</v>
      </c>
      <c r="FX510">
        <v>420</v>
      </c>
      <c r="FY510">
        <v>17</v>
      </c>
      <c r="FZ510">
        <v>0.02</v>
      </c>
      <c r="GA510">
        <v>0.04</v>
      </c>
      <c r="GB510">
        <v>9.21279</v>
      </c>
      <c r="GC510">
        <v>2.833078649155697</v>
      </c>
      <c r="GD510">
        <v>0.3120970076194258</v>
      </c>
      <c r="GE510">
        <v>0</v>
      </c>
      <c r="GF510">
        <v>821.7222647058823</v>
      </c>
      <c r="GG510">
        <v>11.53489686826791</v>
      </c>
      <c r="GH510">
        <v>1.14563535695581</v>
      </c>
      <c r="GI510">
        <v>0</v>
      </c>
      <c r="GJ510">
        <v>2.73709825</v>
      </c>
      <c r="GK510">
        <v>0.03597399624764878</v>
      </c>
      <c r="GL510">
        <v>0.008430380740957087</v>
      </c>
      <c r="GM510">
        <v>1</v>
      </c>
      <c r="GN510">
        <v>1</v>
      </c>
      <c r="GO510">
        <v>3</v>
      </c>
      <c r="GP510" t="s">
        <v>455</v>
      </c>
      <c r="GQ510">
        <v>3.10202</v>
      </c>
      <c r="GR510">
        <v>2.72413</v>
      </c>
      <c r="GS510">
        <v>0.0620897</v>
      </c>
      <c r="GT510">
        <v>0.0600541</v>
      </c>
      <c r="GU510">
        <v>0.102605</v>
      </c>
      <c r="GV510">
        <v>0.09467920000000001</v>
      </c>
      <c r="GW510">
        <v>24477.9</v>
      </c>
      <c r="GX510">
        <v>22291.9</v>
      </c>
      <c r="GY510">
        <v>26663.3</v>
      </c>
      <c r="GZ510">
        <v>23939.8</v>
      </c>
      <c r="HA510">
        <v>38283.1</v>
      </c>
      <c r="HB510">
        <v>32039</v>
      </c>
      <c r="HC510">
        <v>46558.9</v>
      </c>
      <c r="HD510">
        <v>37876.7</v>
      </c>
      <c r="HE510">
        <v>1.86555</v>
      </c>
      <c r="HF510">
        <v>1.86155</v>
      </c>
      <c r="HG510">
        <v>0.128414</v>
      </c>
      <c r="HH510">
        <v>0</v>
      </c>
      <c r="HI510">
        <v>27.9901</v>
      </c>
      <c r="HJ510">
        <v>999.9</v>
      </c>
      <c r="HK510">
        <v>47.3</v>
      </c>
      <c r="HL510">
        <v>31.2</v>
      </c>
      <c r="HM510">
        <v>23.783</v>
      </c>
      <c r="HN510">
        <v>61.1502</v>
      </c>
      <c r="HO510">
        <v>21.8429</v>
      </c>
      <c r="HP510">
        <v>1</v>
      </c>
      <c r="HQ510">
        <v>0.161359</v>
      </c>
      <c r="HR510">
        <v>1.70812</v>
      </c>
      <c r="HS510">
        <v>20.2696</v>
      </c>
      <c r="HT510">
        <v>5.20995</v>
      </c>
      <c r="HU510">
        <v>11.98</v>
      </c>
      <c r="HV510">
        <v>4.96285</v>
      </c>
      <c r="HW510">
        <v>3.2743</v>
      </c>
      <c r="HX510">
        <v>9999</v>
      </c>
      <c r="HY510">
        <v>9999</v>
      </c>
      <c r="HZ510">
        <v>9999</v>
      </c>
      <c r="IA510">
        <v>35.1</v>
      </c>
      <c r="IB510">
        <v>1.86398</v>
      </c>
      <c r="IC510">
        <v>1.86007</v>
      </c>
      <c r="ID510">
        <v>1.85838</v>
      </c>
      <c r="IE510">
        <v>1.85977</v>
      </c>
      <c r="IF510">
        <v>1.85989</v>
      </c>
      <c r="IG510">
        <v>1.85837</v>
      </c>
      <c r="IH510">
        <v>1.85743</v>
      </c>
      <c r="II510">
        <v>1.85242</v>
      </c>
      <c r="IJ510">
        <v>0</v>
      </c>
      <c r="IK510">
        <v>0</v>
      </c>
      <c r="IL510">
        <v>0</v>
      </c>
      <c r="IM510">
        <v>0</v>
      </c>
      <c r="IN510" t="s">
        <v>441</v>
      </c>
      <c r="IO510" t="s">
        <v>442</v>
      </c>
      <c r="IP510" t="s">
        <v>443</v>
      </c>
      <c r="IQ510" t="s">
        <v>443</v>
      </c>
      <c r="IR510" t="s">
        <v>443</v>
      </c>
      <c r="IS510" t="s">
        <v>443</v>
      </c>
      <c r="IT510">
        <v>0</v>
      </c>
      <c r="IU510">
        <v>100</v>
      </c>
      <c r="IV510">
        <v>100</v>
      </c>
      <c r="IW510">
        <v>-0.925</v>
      </c>
      <c r="IX510">
        <v>0.299</v>
      </c>
      <c r="IY510">
        <v>-0.819046093373875</v>
      </c>
      <c r="IZ510">
        <v>-0.0008311593448893811</v>
      </c>
      <c r="JA510">
        <v>1.768286430498992E-06</v>
      </c>
      <c r="JB510">
        <v>-5.176383660599935E-10</v>
      </c>
      <c r="JC510">
        <v>0.01793090377665582</v>
      </c>
      <c r="JD510">
        <v>0.002652576625932546</v>
      </c>
      <c r="JE510">
        <v>0.0004569377311329863</v>
      </c>
      <c r="JF510">
        <v>1.003524486243527E-07</v>
      </c>
      <c r="JG510">
        <v>2</v>
      </c>
      <c r="JH510">
        <v>1975</v>
      </c>
      <c r="JI510">
        <v>1</v>
      </c>
      <c r="JJ510">
        <v>26</v>
      </c>
      <c r="JK510">
        <v>201639.5</v>
      </c>
      <c r="JL510">
        <v>201639.7</v>
      </c>
      <c r="JM510">
        <v>0.7141110000000001</v>
      </c>
      <c r="JN510">
        <v>2.62939</v>
      </c>
      <c r="JO510">
        <v>1.49658</v>
      </c>
      <c r="JP510">
        <v>2.34863</v>
      </c>
      <c r="JQ510">
        <v>1.54907</v>
      </c>
      <c r="JR510">
        <v>2.47192</v>
      </c>
      <c r="JS510">
        <v>36.2224</v>
      </c>
      <c r="JT510">
        <v>24.1751</v>
      </c>
      <c r="JU510">
        <v>18</v>
      </c>
      <c r="JV510">
        <v>482.947</v>
      </c>
      <c r="JW510">
        <v>495.076</v>
      </c>
      <c r="JX510">
        <v>26.3567</v>
      </c>
      <c r="JY510">
        <v>29.3023</v>
      </c>
      <c r="JZ510">
        <v>30.0002</v>
      </c>
      <c r="KA510">
        <v>29.4776</v>
      </c>
      <c r="KB510">
        <v>29.4635</v>
      </c>
      <c r="KC510">
        <v>14.3111</v>
      </c>
      <c r="KD510">
        <v>20.7337</v>
      </c>
      <c r="KE510">
        <v>100</v>
      </c>
      <c r="KF510">
        <v>26.2655</v>
      </c>
      <c r="KG510">
        <v>233.325</v>
      </c>
      <c r="KH510">
        <v>19.3651</v>
      </c>
      <c r="KI510">
        <v>101.798</v>
      </c>
      <c r="KJ510">
        <v>91.34310000000001</v>
      </c>
    </row>
    <row r="511" spans="1:296">
      <c r="A511">
        <v>493</v>
      </c>
      <c r="B511">
        <v>1759087981.1</v>
      </c>
      <c r="C511">
        <v>14898</v>
      </c>
      <c r="D511" t="s">
        <v>1434</v>
      </c>
      <c r="E511" t="s">
        <v>1435</v>
      </c>
      <c r="F511">
        <v>5</v>
      </c>
      <c r="G511" t="s">
        <v>1411</v>
      </c>
      <c r="H511">
        <v>1759087973.314285</v>
      </c>
      <c r="I511">
        <f>(J511)/1000</f>
        <v>0</v>
      </c>
      <c r="J511">
        <f>IF(DO511, AM511, AG511)</f>
        <v>0</v>
      </c>
      <c r="K511">
        <f>IF(DO511, AH511, AF511)</f>
        <v>0</v>
      </c>
      <c r="L511">
        <f>DQ511 - IF(AT511&gt;1, K511*DK511*100.0/(AV511), 0)</f>
        <v>0</v>
      </c>
      <c r="M511">
        <f>((S511-I511/2)*L511-K511)/(S511+I511/2)</f>
        <v>0</v>
      </c>
      <c r="N511">
        <f>M511*(DX511+DY511)/1000.0</f>
        <v>0</v>
      </c>
      <c r="O511">
        <f>(DQ511 - IF(AT511&gt;1, K511*DK511*100.0/(AV511), 0))*(DX511+DY511)/1000.0</f>
        <v>0</v>
      </c>
      <c r="P511">
        <f>2.0/((1/R511-1/Q511)+SIGN(R511)*SQRT((1/R511-1/Q511)*(1/R511-1/Q511) + 4*DL511/((DL511+1)*(DL511+1))*(2*1/R511*1/Q511-1/Q511*1/Q511)))</f>
        <v>0</v>
      </c>
      <c r="Q511">
        <f>IF(LEFT(DM511,1)&lt;&gt;"0",IF(LEFT(DM511,1)="1",3.0,DN511),$D$5+$E$5*(EE511*DX511/($K$5*1000))+$F$5*(EE511*DX511/($K$5*1000))*MAX(MIN(DK511,$J$5),$I$5)*MAX(MIN(DK511,$J$5),$I$5)+$G$5*MAX(MIN(DK511,$J$5),$I$5)*(EE511*DX511/($K$5*1000))+$H$5*(EE511*DX511/($K$5*1000))*(EE511*DX511/($K$5*1000)))</f>
        <v>0</v>
      </c>
      <c r="R511">
        <f>I511*(1000-(1000*0.61365*exp(17.502*V511/(240.97+V511))/(DX511+DY511)+DS511)/2)/(1000*0.61365*exp(17.502*V511/(240.97+V511))/(DX511+DY511)-DS511)</f>
        <v>0</v>
      </c>
      <c r="S511">
        <f>1/((DL511+1)/(P511/1.6)+1/(Q511/1.37)) + DL511/((DL511+1)/(P511/1.6) + DL511/(Q511/1.37))</f>
        <v>0</v>
      </c>
      <c r="T511">
        <f>(DG511*DJ511)</f>
        <v>0</v>
      </c>
      <c r="U511">
        <f>(DZ511+(T511+2*0.95*5.67E-8*(((DZ511+$B$9)+273)^4-(DZ511+273)^4)-44100*I511)/(1.84*29.3*Q511+8*0.95*5.67E-8*(DZ511+273)^3))</f>
        <v>0</v>
      </c>
      <c r="V511">
        <f>($C$9*EA511+$D$9*EB511+$E$9*U511)</f>
        <v>0</v>
      </c>
      <c r="W511">
        <f>0.61365*exp(17.502*V511/(240.97+V511))</f>
        <v>0</v>
      </c>
      <c r="X511">
        <f>(Y511/Z511*100)</f>
        <v>0</v>
      </c>
      <c r="Y511">
        <f>DS511*(DX511+DY511)/1000</f>
        <v>0</v>
      </c>
      <c r="Z511">
        <f>0.61365*exp(17.502*DZ511/(240.97+DZ511))</f>
        <v>0</v>
      </c>
      <c r="AA511">
        <f>(W511-DS511*(DX511+DY511)/1000)</f>
        <v>0</v>
      </c>
      <c r="AB511">
        <f>(-I511*44100)</f>
        <v>0</v>
      </c>
      <c r="AC511">
        <f>2*29.3*Q511*0.92*(DZ511-V511)</f>
        <v>0</v>
      </c>
      <c r="AD511">
        <f>2*0.95*5.67E-8*(((DZ511+$B$9)+273)^4-(V511+273)^4)</f>
        <v>0</v>
      </c>
      <c r="AE511">
        <f>T511+AD511+AB511+AC511</f>
        <v>0</v>
      </c>
      <c r="AF511">
        <f>DW511*AT511*(DR511-DQ511*(1000-AT511*DT511)/(1000-AT511*DS511))/(100*DK511)</f>
        <v>0</v>
      </c>
      <c r="AG511">
        <f>1000*DW511*AT511*(DS511-DT511)/(100*DK511*(1000-AT511*DS511))</f>
        <v>0</v>
      </c>
      <c r="AH511">
        <f>(AI511 - AJ511 - DX511*1E3/(8.314*(DZ511+273.15)) * AL511/DW511 * AK511) * DW511/(100*DK511) * (1000 - DT511)/1000</f>
        <v>0</v>
      </c>
      <c r="AI511">
        <v>257.7694019959673</v>
      </c>
      <c r="AJ511">
        <v>260.3356969696969</v>
      </c>
      <c r="AK511">
        <v>-3.240070360948669</v>
      </c>
      <c r="AL511">
        <v>65.07386414959845</v>
      </c>
      <c r="AM511">
        <f>(AO511 - AN511 + DX511*1E3/(8.314*(DZ511+273.15)) * AQ511/DW511 * AP511) * DW511/(100*DK511) * 1000/(1000 - AO511)</f>
        <v>0</v>
      </c>
      <c r="AN511">
        <v>19.47071907183975</v>
      </c>
      <c r="AO511">
        <v>22.29508424242423</v>
      </c>
      <c r="AP511">
        <v>-0.00676268113166536</v>
      </c>
      <c r="AQ511">
        <v>105.2532628944295</v>
      </c>
      <c r="AR511">
        <v>0</v>
      </c>
      <c r="AS511">
        <v>0</v>
      </c>
      <c r="AT511">
        <f>IF(AR511*$H$15&gt;=AV511,1.0,(AV511/(AV511-AR511*$H$15)))</f>
        <v>0</v>
      </c>
      <c r="AU511">
        <f>(AT511-1)*100</f>
        <v>0</v>
      </c>
      <c r="AV511">
        <f>MAX(0,($B$15+$C$15*EE511)/(1+$D$15*EE511)*DX511/(DZ511+273)*$E$15)</f>
        <v>0</v>
      </c>
      <c r="AW511" t="s">
        <v>437</v>
      </c>
      <c r="AX511" t="s">
        <v>437</v>
      </c>
      <c r="AY511">
        <v>0</v>
      </c>
      <c r="AZ511">
        <v>0</v>
      </c>
      <c r="BA511">
        <f>1-AY511/AZ511</f>
        <v>0</v>
      </c>
      <c r="BB511">
        <v>0</v>
      </c>
      <c r="BC511" t="s">
        <v>437</v>
      </c>
      <c r="BD511" t="s">
        <v>437</v>
      </c>
      <c r="BE511">
        <v>0</v>
      </c>
      <c r="BF511">
        <v>0</v>
      </c>
      <c r="BG511">
        <f>1-BE511/BF511</f>
        <v>0</v>
      </c>
      <c r="BH511">
        <v>0.5</v>
      </c>
      <c r="BI511">
        <f>DH511</f>
        <v>0</v>
      </c>
      <c r="BJ511">
        <f>K511</f>
        <v>0</v>
      </c>
      <c r="BK511">
        <f>BG511*BH511*BI511</f>
        <v>0</v>
      </c>
      <c r="BL511">
        <f>(BJ511-BB511)/BI511</f>
        <v>0</v>
      </c>
      <c r="BM511">
        <f>(AZ511-BF511)/BF511</f>
        <v>0</v>
      </c>
      <c r="BN511">
        <f>AY511/(BA511+AY511/BF511)</f>
        <v>0</v>
      </c>
      <c r="BO511" t="s">
        <v>437</v>
      </c>
      <c r="BP511">
        <v>0</v>
      </c>
      <c r="BQ511">
        <f>IF(BP511&lt;&gt;0, BP511, BN511)</f>
        <v>0</v>
      </c>
      <c r="BR511">
        <f>1-BQ511/BF511</f>
        <v>0</v>
      </c>
      <c r="BS511">
        <f>(BF511-BE511)/(BF511-BQ511)</f>
        <v>0</v>
      </c>
      <c r="BT511">
        <f>(AZ511-BF511)/(AZ511-BQ511)</f>
        <v>0</v>
      </c>
      <c r="BU511">
        <f>(BF511-BE511)/(BF511-AY511)</f>
        <v>0</v>
      </c>
      <c r="BV511">
        <f>(AZ511-BF511)/(AZ511-AY511)</f>
        <v>0</v>
      </c>
      <c r="BW511">
        <f>(BS511*BQ511/BE511)</f>
        <v>0</v>
      </c>
      <c r="BX511">
        <f>(1-BW511)</f>
        <v>0</v>
      </c>
      <c r="DG511">
        <f>$B$13*EF511+$C$13*EG511+$F$13*ER511*(1-EU511)</f>
        <v>0</v>
      </c>
      <c r="DH511">
        <f>DG511*DI511</f>
        <v>0</v>
      </c>
      <c r="DI511">
        <f>($B$13*$D$11+$C$13*$D$11+$F$13*((FE511+EW511)/MAX(FE511+EW511+FF511, 0.1)*$I$11+FF511/MAX(FE511+EW511+FF511, 0.1)*$J$11))/($B$13+$C$13+$F$13)</f>
        <v>0</v>
      </c>
      <c r="DJ511">
        <f>($B$13*$K$11+$C$13*$K$11+$F$13*((FE511+EW511)/MAX(FE511+EW511+FF511, 0.1)*$P$11+FF511/MAX(FE511+EW511+FF511, 0.1)*$Q$11))/($B$13+$C$13+$F$13)</f>
        <v>0</v>
      </c>
      <c r="DK511">
        <v>4.8</v>
      </c>
      <c r="DL511">
        <v>0.5</v>
      </c>
      <c r="DM511" t="s">
        <v>438</v>
      </c>
      <c r="DN511">
        <v>2</v>
      </c>
      <c r="DO511" t="b">
        <v>1</v>
      </c>
      <c r="DP511">
        <v>1759087973.314285</v>
      </c>
      <c r="DQ511">
        <v>277.5910714285714</v>
      </c>
      <c r="DR511">
        <v>267.90175</v>
      </c>
      <c r="DS511">
        <v>22.31931785714286</v>
      </c>
      <c r="DT511">
        <v>19.55080714285714</v>
      </c>
      <c r="DU511">
        <v>278.51525</v>
      </c>
      <c r="DV511">
        <v>22.02033214285714</v>
      </c>
      <c r="DW511">
        <v>499.9083214285714</v>
      </c>
      <c r="DX511">
        <v>90.74279642857142</v>
      </c>
      <c r="DY511">
        <v>0.0658942</v>
      </c>
      <c r="DZ511">
        <v>28.95658214285714</v>
      </c>
      <c r="EA511">
        <v>30.10682857142857</v>
      </c>
      <c r="EB511">
        <v>999.9000000000002</v>
      </c>
      <c r="EC511">
        <v>0</v>
      </c>
      <c r="ED511">
        <v>0</v>
      </c>
      <c r="EE511">
        <v>9996.734285714285</v>
      </c>
      <c r="EF511">
        <v>0</v>
      </c>
      <c r="EG511">
        <v>11.34832142857143</v>
      </c>
      <c r="EH511">
        <v>9.689160000000001</v>
      </c>
      <c r="EI511">
        <v>283.9281428571429</v>
      </c>
      <c r="EJ511">
        <v>273.2445714285714</v>
      </c>
      <c r="EK511">
        <v>2.768498214285714</v>
      </c>
      <c r="EL511">
        <v>267.90175</v>
      </c>
      <c r="EM511">
        <v>19.55080714285714</v>
      </c>
      <c r="EN511">
        <v>2.025316071428571</v>
      </c>
      <c r="EO511">
        <v>1.774095</v>
      </c>
      <c r="EP511">
        <v>17.64365714285714</v>
      </c>
      <c r="EQ511">
        <v>15.56035357142857</v>
      </c>
      <c r="ER511">
        <v>2000.024285714286</v>
      </c>
      <c r="ES511">
        <v>0.97999675</v>
      </c>
      <c r="ET511">
        <v>0.02000327142857143</v>
      </c>
      <c r="EU511">
        <v>0</v>
      </c>
      <c r="EV511">
        <v>823.3433928571428</v>
      </c>
      <c r="EW511">
        <v>5.00078</v>
      </c>
      <c r="EX511">
        <v>15857.28928571429</v>
      </c>
      <c r="EY511">
        <v>16379.80714285714</v>
      </c>
      <c r="EZ511">
        <v>39.78542857142856</v>
      </c>
      <c r="FA511">
        <v>40.64474999999999</v>
      </c>
      <c r="FB511">
        <v>39.98621428571428</v>
      </c>
      <c r="FC511">
        <v>40.31207142857142</v>
      </c>
      <c r="FD511">
        <v>40.80107142857143</v>
      </c>
      <c r="FE511">
        <v>1955.115714285714</v>
      </c>
      <c r="FF511">
        <v>39.90857142857144</v>
      </c>
      <c r="FG511">
        <v>0</v>
      </c>
      <c r="FH511">
        <v>1759087973.6</v>
      </c>
      <c r="FI511">
        <v>0</v>
      </c>
      <c r="FJ511">
        <v>823.4709999999999</v>
      </c>
      <c r="FK511">
        <v>12.95592308920479</v>
      </c>
      <c r="FL511">
        <v>255.3538465424937</v>
      </c>
      <c r="FM511">
        <v>15860.152</v>
      </c>
      <c r="FN511">
        <v>15</v>
      </c>
      <c r="FO511">
        <v>0</v>
      </c>
      <c r="FP511" t="s">
        <v>439</v>
      </c>
      <c r="FQ511">
        <v>1746989605.5</v>
      </c>
      <c r="FR511">
        <v>1746989593.5</v>
      </c>
      <c r="FS511">
        <v>0</v>
      </c>
      <c r="FT511">
        <v>-0.274</v>
      </c>
      <c r="FU511">
        <v>-0.002</v>
      </c>
      <c r="FV511">
        <v>2.549</v>
      </c>
      <c r="FW511">
        <v>0.129</v>
      </c>
      <c r="FX511">
        <v>420</v>
      </c>
      <c r="FY511">
        <v>17</v>
      </c>
      <c r="FZ511">
        <v>0.02</v>
      </c>
      <c r="GA511">
        <v>0.04</v>
      </c>
      <c r="GB511">
        <v>9.519604878048781</v>
      </c>
      <c r="GC511">
        <v>3.597230383275256</v>
      </c>
      <c r="GD511">
        <v>0.3914479931137596</v>
      </c>
      <c r="GE511">
        <v>0</v>
      </c>
      <c r="GF511">
        <v>822.8017647058823</v>
      </c>
      <c r="GG511">
        <v>12.33234529870943</v>
      </c>
      <c r="GH511">
        <v>1.225655576291938</v>
      </c>
      <c r="GI511">
        <v>0</v>
      </c>
      <c r="GJ511">
        <v>2.758745365853658</v>
      </c>
      <c r="GK511">
        <v>0.3248504529616735</v>
      </c>
      <c r="GL511">
        <v>0.03788005557324334</v>
      </c>
      <c r="GM511">
        <v>0</v>
      </c>
      <c r="GN511">
        <v>0</v>
      </c>
      <c r="GO511">
        <v>3</v>
      </c>
      <c r="GP511" t="s">
        <v>458</v>
      </c>
      <c r="GQ511">
        <v>3.1019</v>
      </c>
      <c r="GR511">
        <v>2.7244</v>
      </c>
      <c r="GS511">
        <v>0.0590445</v>
      </c>
      <c r="GT511">
        <v>0.0568548</v>
      </c>
      <c r="GU511">
        <v>0.10251</v>
      </c>
      <c r="GV511">
        <v>0.0944263</v>
      </c>
      <c r="GW511">
        <v>24557.6</v>
      </c>
      <c r="GX511">
        <v>22367.8</v>
      </c>
      <c r="GY511">
        <v>26663.5</v>
      </c>
      <c r="GZ511">
        <v>23939.8</v>
      </c>
      <c r="HA511">
        <v>38286.9</v>
      </c>
      <c r="HB511">
        <v>32047.9</v>
      </c>
      <c r="HC511">
        <v>46559</v>
      </c>
      <c r="HD511">
        <v>37877</v>
      </c>
      <c r="HE511">
        <v>1.86535</v>
      </c>
      <c r="HF511">
        <v>1.86157</v>
      </c>
      <c r="HG511">
        <v>0.127144</v>
      </c>
      <c r="HH511">
        <v>0</v>
      </c>
      <c r="HI511">
        <v>27.9792</v>
      </c>
      <c r="HJ511">
        <v>999.9</v>
      </c>
      <c r="HK511">
        <v>47.3</v>
      </c>
      <c r="HL511">
        <v>31.2</v>
      </c>
      <c r="HM511">
        <v>23.7861</v>
      </c>
      <c r="HN511">
        <v>61.2202</v>
      </c>
      <c r="HO511">
        <v>21.867</v>
      </c>
      <c r="HP511">
        <v>1</v>
      </c>
      <c r="HQ511">
        <v>0.161054</v>
      </c>
      <c r="HR511">
        <v>1.61228</v>
      </c>
      <c r="HS511">
        <v>20.271</v>
      </c>
      <c r="HT511">
        <v>5.2119</v>
      </c>
      <c r="HU511">
        <v>11.98</v>
      </c>
      <c r="HV511">
        <v>4.9633</v>
      </c>
      <c r="HW511">
        <v>3.27435</v>
      </c>
      <c r="HX511">
        <v>9999</v>
      </c>
      <c r="HY511">
        <v>9999</v>
      </c>
      <c r="HZ511">
        <v>9999</v>
      </c>
      <c r="IA511">
        <v>35.1</v>
      </c>
      <c r="IB511">
        <v>1.86394</v>
      </c>
      <c r="IC511">
        <v>1.86007</v>
      </c>
      <c r="ID511">
        <v>1.85837</v>
      </c>
      <c r="IE511">
        <v>1.85976</v>
      </c>
      <c r="IF511">
        <v>1.85989</v>
      </c>
      <c r="IG511">
        <v>1.85837</v>
      </c>
      <c r="IH511">
        <v>1.85742</v>
      </c>
      <c r="II511">
        <v>1.85242</v>
      </c>
      <c r="IJ511">
        <v>0</v>
      </c>
      <c r="IK511">
        <v>0</v>
      </c>
      <c r="IL511">
        <v>0</v>
      </c>
      <c r="IM511">
        <v>0</v>
      </c>
      <c r="IN511" t="s">
        <v>441</v>
      </c>
      <c r="IO511" t="s">
        <v>442</v>
      </c>
      <c r="IP511" t="s">
        <v>443</v>
      </c>
      <c r="IQ511" t="s">
        <v>443</v>
      </c>
      <c r="IR511" t="s">
        <v>443</v>
      </c>
      <c r="IS511" t="s">
        <v>443</v>
      </c>
      <c r="IT511">
        <v>0</v>
      </c>
      <c r="IU511">
        <v>100</v>
      </c>
      <c r="IV511">
        <v>100</v>
      </c>
      <c r="IW511">
        <v>-0.924</v>
      </c>
      <c r="IX511">
        <v>0.2984</v>
      </c>
      <c r="IY511">
        <v>-0.819046093373875</v>
      </c>
      <c r="IZ511">
        <v>-0.0008311593448893811</v>
      </c>
      <c r="JA511">
        <v>1.768286430498992E-06</v>
      </c>
      <c r="JB511">
        <v>-5.176383660599935E-10</v>
      </c>
      <c r="JC511">
        <v>0.01793090377665582</v>
      </c>
      <c r="JD511">
        <v>0.002652576625932546</v>
      </c>
      <c r="JE511">
        <v>0.0004569377311329863</v>
      </c>
      <c r="JF511">
        <v>1.003524486243527E-07</v>
      </c>
      <c r="JG511">
        <v>2</v>
      </c>
      <c r="JH511">
        <v>1975</v>
      </c>
      <c r="JI511">
        <v>1</v>
      </c>
      <c r="JJ511">
        <v>26</v>
      </c>
      <c r="JK511">
        <v>201639.6</v>
      </c>
      <c r="JL511">
        <v>201639.8</v>
      </c>
      <c r="JM511">
        <v>0.67627</v>
      </c>
      <c r="JN511">
        <v>2.63916</v>
      </c>
      <c r="JO511">
        <v>1.49658</v>
      </c>
      <c r="JP511">
        <v>2.34863</v>
      </c>
      <c r="JQ511">
        <v>1.54907</v>
      </c>
      <c r="JR511">
        <v>2.47559</v>
      </c>
      <c r="JS511">
        <v>36.2224</v>
      </c>
      <c r="JT511">
        <v>24.1751</v>
      </c>
      <c r="JU511">
        <v>18</v>
      </c>
      <c r="JV511">
        <v>482.847</v>
      </c>
      <c r="JW511">
        <v>495.111</v>
      </c>
      <c r="JX511">
        <v>26.2418</v>
      </c>
      <c r="JY511">
        <v>29.3041</v>
      </c>
      <c r="JZ511">
        <v>30</v>
      </c>
      <c r="KA511">
        <v>29.4801</v>
      </c>
      <c r="KB511">
        <v>29.4658</v>
      </c>
      <c r="KC511">
        <v>13.5609</v>
      </c>
      <c r="KD511">
        <v>21.0251</v>
      </c>
      <c r="KE511">
        <v>100</v>
      </c>
      <c r="KF511">
        <v>26.2007</v>
      </c>
      <c r="KG511">
        <v>213.291</v>
      </c>
      <c r="KH511">
        <v>19.3444</v>
      </c>
      <c r="KI511">
        <v>101.799</v>
      </c>
      <c r="KJ511">
        <v>91.3437</v>
      </c>
    </row>
    <row r="512" spans="1:296">
      <c r="A512">
        <v>494</v>
      </c>
      <c r="B512">
        <v>1759087986.1</v>
      </c>
      <c r="C512">
        <v>14903</v>
      </c>
      <c r="D512" t="s">
        <v>1436</v>
      </c>
      <c r="E512" t="s">
        <v>1437</v>
      </c>
      <c r="F512">
        <v>5</v>
      </c>
      <c r="G512" t="s">
        <v>1411</v>
      </c>
      <c r="H512">
        <v>1759087978.6</v>
      </c>
      <c r="I512">
        <f>(J512)/1000</f>
        <v>0</v>
      </c>
      <c r="J512">
        <f>IF(DO512, AM512, AG512)</f>
        <v>0</v>
      </c>
      <c r="K512">
        <f>IF(DO512, AH512, AF512)</f>
        <v>0</v>
      </c>
      <c r="L512">
        <f>DQ512 - IF(AT512&gt;1, K512*DK512*100.0/(AV512), 0)</f>
        <v>0</v>
      </c>
      <c r="M512">
        <f>((S512-I512/2)*L512-K512)/(S512+I512/2)</f>
        <v>0</v>
      </c>
      <c r="N512">
        <f>M512*(DX512+DY512)/1000.0</f>
        <v>0</v>
      </c>
      <c r="O512">
        <f>(DQ512 - IF(AT512&gt;1, K512*DK512*100.0/(AV512), 0))*(DX512+DY512)/1000.0</f>
        <v>0</v>
      </c>
      <c r="P512">
        <f>2.0/((1/R512-1/Q512)+SIGN(R512)*SQRT((1/R512-1/Q512)*(1/R512-1/Q512) + 4*DL512/((DL512+1)*(DL512+1))*(2*1/R512*1/Q512-1/Q512*1/Q512)))</f>
        <v>0</v>
      </c>
      <c r="Q512">
        <f>IF(LEFT(DM512,1)&lt;&gt;"0",IF(LEFT(DM512,1)="1",3.0,DN512),$D$5+$E$5*(EE512*DX512/($K$5*1000))+$F$5*(EE512*DX512/($K$5*1000))*MAX(MIN(DK512,$J$5),$I$5)*MAX(MIN(DK512,$J$5),$I$5)+$G$5*MAX(MIN(DK512,$J$5),$I$5)*(EE512*DX512/($K$5*1000))+$H$5*(EE512*DX512/($K$5*1000))*(EE512*DX512/($K$5*1000)))</f>
        <v>0</v>
      </c>
      <c r="R512">
        <f>I512*(1000-(1000*0.61365*exp(17.502*V512/(240.97+V512))/(DX512+DY512)+DS512)/2)/(1000*0.61365*exp(17.502*V512/(240.97+V512))/(DX512+DY512)-DS512)</f>
        <v>0</v>
      </c>
      <c r="S512">
        <f>1/((DL512+1)/(P512/1.6)+1/(Q512/1.37)) + DL512/((DL512+1)/(P512/1.6) + DL512/(Q512/1.37))</f>
        <v>0</v>
      </c>
      <c r="T512">
        <f>(DG512*DJ512)</f>
        <v>0</v>
      </c>
      <c r="U512">
        <f>(DZ512+(T512+2*0.95*5.67E-8*(((DZ512+$B$9)+273)^4-(DZ512+273)^4)-44100*I512)/(1.84*29.3*Q512+8*0.95*5.67E-8*(DZ512+273)^3))</f>
        <v>0</v>
      </c>
      <c r="V512">
        <f>($C$9*EA512+$D$9*EB512+$E$9*U512)</f>
        <v>0</v>
      </c>
      <c r="W512">
        <f>0.61365*exp(17.502*V512/(240.97+V512))</f>
        <v>0</v>
      </c>
      <c r="X512">
        <f>(Y512/Z512*100)</f>
        <v>0</v>
      </c>
      <c r="Y512">
        <f>DS512*(DX512+DY512)/1000</f>
        <v>0</v>
      </c>
      <c r="Z512">
        <f>0.61365*exp(17.502*DZ512/(240.97+DZ512))</f>
        <v>0</v>
      </c>
      <c r="AA512">
        <f>(W512-DS512*(DX512+DY512)/1000)</f>
        <v>0</v>
      </c>
      <c r="AB512">
        <f>(-I512*44100)</f>
        <v>0</v>
      </c>
      <c r="AC512">
        <f>2*29.3*Q512*0.92*(DZ512-V512)</f>
        <v>0</v>
      </c>
      <c r="AD512">
        <f>2*0.95*5.67E-8*(((DZ512+$B$9)+273)^4-(V512+273)^4)</f>
        <v>0</v>
      </c>
      <c r="AE512">
        <f>T512+AD512+AB512+AC512</f>
        <v>0</v>
      </c>
      <c r="AF512">
        <f>DW512*AT512*(DR512-DQ512*(1000-AT512*DT512)/(1000-AT512*DS512))/(100*DK512)</f>
        <v>0</v>
      </c>
      <c r="AG512">
        <f>1000*DW512*AT512*(DS512-DT512)/(100*DK512*(1000-AT512*DS512))</f>
        <v>0</v>
      </c>
      <c r="AH512">
        <f>(AI512 - AJ512 - DX512*1E3/(8.314*(DZ512+273.15)) * AL512/DW512 * AK512) * DW512/(100*DK512) * (1000 - DT512)/1000</f>
        <v>0</v>
      </c>
      <c r="AI512">
        <v>241.0623308665063</v>
      </c>
      <c r="AJ512">
        <v>244.1307575757577</v>
      </c>
      <c r="AK512">
        <v>-3.233623375379724</v>
      </c>
      <c r="AL512">
        <v>65.07386414959845</v>
      </c>
      <c r="AM512">
        <f>(AO512 - AN512 + DX512*1E3/(8.314*(DZ512+273.15)) * AQ512/DW512 * AP512) * DW512/(100*DK512) * 1000/(1000 - AO512)</f>
        <v>0</v>
      </c>
      <c r="AN512">
        <v>19.40492250104563</v>
      </c>
      <c r="AO512">
        <v>22.26246242424243</v>
      </c>
      <c r="AP512">
        <v>-0.006502593238531969</v>
      </c>
      <c r="AQ512">
        <v>105.2532628944295</v>
      </c>
      <c r="AR512">
        <v>0</v>
      </c>
      <c r="AS512">
        <v>0</v>
      </c>
      <c r="AT512">
        <f>IF(AR512*$H$15&gt;=AV512,1.0,(AV512/(AV512-AR512*$H$15)))</f>
        <v>0</v>
      </c>
      <c r="AU512">
        <f>(AT512-1)*100</f>
        <v>0</v>
      </c>
      <c r="AV512">
        <f>MAX(0,($B$15+$C$15*EE512)/(1+$D$15*EE512)*DX512/(DZ512+273)*$E$15)</f>
        <v>0</v>
      </c>
      <c r="AW512" t="s">
        <v>437</v>
      </c>
      <c r="AX512" t="s">
        <v>437</v>
      </c>
      <c r="AY512">
        <v>0</v>
      </c>
      <c r="AZ512">
        <v>0</v>
      </c>
      <c r="BA512">
        <f>1-AY512/AZ512</f>
        <v>0</v>
      </c>
      <c r="BB512">
        <v>0</v>
      </c>
      <c r="BC512" t="s">
        <v>437</v>
      </c>
      <c r="BD512" t="s">
        <v>437</v>
      </c>
      <c r="BE512">
        <v>0</v>
      </c>
      <c r="BF512">
        <v>0</v>
      </c>
      <c r="BG512">
        <f>1-BE512/BF512</f>
        <v>0</v>
      </c>
      <c r="BH512">
        <v>0.5</v>
      </c>
      <c r="BI512">
        <f>DH512</f>
        <v>0</v>
      </c>
      <c r="BJ512">
        <f>K512</f>
        <v>0</v>
      </c>
      <c r="BK512">
        <f>BG512*BH512*BI512</f>
        <v>0</v>
      </c>
      <c r="BL512">
        <f>(BJ512-BB512)/BI512</f>
        <v>0</v>
      </c>
      <c r="BM512">
        <f>(AZ512-BF512)/BF512</f>
        <v>0</v>
      </c>
      <c r="BN512">
        <f>AY512/(BA512+AY512/BF512)</f>
        <v>0</v>
      </c>
      <c r="BO512" t="s">
        <v>437</v>
      </c>
      <c r="BP512">
        <v>0</v>
      </c>
      <c r="BQ512">
        <f>IF(BP512&lt;&gt;0, BP512, BN512)</f>
        <v>0</v>
      </c>
      <c r="BR512">
        <f>1-BQ512/BF512</f>
        <v>0</v>
      </c>
      <c r="BS512">
        <f>(BF512-BE512)/(BF512-BQ512)</f>
        <v>0</v>
      </c>
      <c r="BT512">
        <f>(AZ512-BF512)/(AZ512-BQ512)</f>
        <v>0</v>
      </c>
      <c r="BU512">
        <f>(BF512-BE512)/(BF512-AY512)</f>
        <v>0</v>
      </c>
      <c r="BV512">
        <f>(AZ512-BF512)/(AZ512-AY512)</f>
        <v>0</v>
      </c>
      <c r="BW512">
        <f>(BS512*BQ512/BE512)</f>
        <v>0</v>
      </c>
      <c r="BX512">
        <f>(1-BW512)</f>
        <v>0</v>
      </c>
      <c r="DG512">
        <f>$B$13*EF512+$C$13*EG512+$F$13*ER512*(1-EU512)</f>
        <v>0</v>
      </c>
      <c r="DH512">
        <f>DG512*DI512</f>
        <v>0</v>
      </c>
      <c r="DI512">
        <f>($B$13*$D$11+$C$13*$D$11+$F$13*((FE512+EW512)/MAX(FE512+EW512+FF512, 0.1)*$I$11+FF512/MAX(FE512+EW512+FF512, 0.1)*$J$11))/($B$13+$C$13+$F$13)</f>
        <v>0</v>
      </c>
      <c r="DJ512">
        <f>($B$13*$K$11+$C$13*$K$11+$F$13*((FE512+EW512)/MAX(FE512+EW512+FF512, 0.1)*$P$11+FF512/MAX(FE512+EW512+FF512, 0.1)*$Q$11))/($B$13+$C$13+$F$13)</f>
        <v>0</v>
      </c>
      <c r="DK512">
        <v>4.8</v>
      </c>
      <c r="DL512">
        <v>0.5</v>
      </c>
      <c r="DM512" t="s">
        <v>438</v>
      </c>
      <c r="DN512">
        <v>2</v>
      </c>
      <c r="DO512" t="b">
        <v>1</v>
      </c>
      <c r="DP512">
        <v>1759087978.6</v>
      </c>
      <c r="DQ512">
        <v>260.8517777777778</v>
      </c>
      <c r="DR512">
        <v>250.7486666666667</v>
      </c>
      <c r="DS512">
        <v>22.30317777777778</v>
      </c>
      <c r="DT512">
        <v>19.49104814814815</v>
      </c>
      <c r="DU512">
        <v>261.7761851851852</v>
      </c>
      <c r="DV512">
        <v>22.00455555555556</v>
      </c>
      <c r="DW512">
        <v>499.9961111111111</v>
      </c>
      <c r="DX512">
        <v>90.74347037037036</v>
      </c>
      <c r="DY512">
        <v>0.06580733703703703</v>
      </c>
      <c r="DZ512">
        <v>28.91405925925926</v>
      </c>
      <c r="EA512">
        <v>30.06222592592593</v>
      </c>
      <c r="EB512">
        <v>999.9000000000001</v>
      </c>
      <c r="EC512">
        <v>0</v>
      </c>
      <c r="ED512">
        <v>0</v>
      </c>
      <c r="EE512">
        <v>10010.94259259259</v>
      </c>
      <c r="EF512">
        <v>0</v>
      </c>
      <c r="EG512">
        <v>11.3535</v>
      </c>
      <c r="EH512">
        <v>10.10304888888889</v>
      </c>
      <c r="EI512">
        <v>266.8025555555556</v>
      </c>
      <c r="EJ512">
        <v>255.7341111111111</v>
      </c>
      <c r="EK512">
        <v>2.812121111111111</v>
      </c>
      <c r="EL512">
        <v>250.7486666666667</v>
      </c>
      <c r="EM512">
        <v>19.49104814814815</v>
      </c>
      <c r="EN512">
        <v>2.023866296296296</v>
      </c>
      <c r="EO512">
        <v>1.768685925925926</v>
      </c>
      <c r="EP512">
        <v>17.6322962962963</v>
      </c>
      <c r="EQ512">
        <v>15.51267407407407</v>
      </c>
      <c r="ER512">
        <v>2000.032592592592</v>
      </c>
      <c r="ES512">
        <v>0.9799957777777777</v>
      </c>
      <c r="ET512">
        <v>0.02000425925925926</v>
      </c>
      <c r="EU512">
        <v>0</v>
      </c>
      <c r="EV512">
        <v>824.5173333333332</v>
      </c>
      <c r="EW512">
        <v>5.00078</v>
      </c>
      <c r="EX512">
        <v>15881.06296296296</v>
      </c>
      <c r="EY512">
        <v>16379.88518518519</v>
      </c>
      <c r="EZ512">
        <v>39.79137037037037</v>
      </c>
      <c r="FA512">
        <v>40.65248148148147</v>
      </c>
      <c r="FB512">
        <v>40.00888888888889</v>
      </c>
      <c r="FC512">
        <v>40.32596296296296</v>
      </c>
      <c r="FD512">
        <v>40.84470370370371</v>
      </c>
      <c r="FE512">
        <v>1955.121481481481</v>
      </c>
      <c r="FF512">
        <v>39.91111111111112</v>
      </c>
      <c r="FG512">
        <v>0</v>
      </c>
      <c r="FH512">
        <v>1759087978.4</v>
      </c>
      <c r="FI512">
        <v>0</v>
      </c>
      <c r="FJ512">
        <v>824.5716</v>
      </c>
      <c r="FK512">
        <v>14.72446151781286</v>
      </c>
      <c r="FL512">
        <v>280.1076918617154</v>
      </c>
      <c r="FM512">
        <v>15881.696</v>
      </c>
      <c r="FN512">
        <v>15</v>
      </c>
      <c r="FO512">
        <v>0</v>
      </c>
      <c r="FP512" t="s">
        <v>439</v>
      </c>
      <c r="FQ512">
        <v>1746989605.5</v>
      </c>
      <c r="FR512">
        <v>1746989593.5</v>
      </c>
      <c r="FS512">
        <v>0</v>
      </c>
      <c r="FT512">
        <v>-0.274</v>
      </c>
      <c r="FU512">
        <v>-0.002</v>
      </c>
      <c r="FV512">
        <v>2.549</v>
      </c>
      <c r="FW512">
        <v>0.129</v>
      </c>
      <c r="FX512">
        <v>420</v>
      </c>
      <c r="FY512">
        <v>17</v>
      </c>
      <c r="FZ512">
        <v>0.02</v>
      </c>
      <c r="GA512">
        <v>0.04</v>
      </c>
      <c r="GB512">
        <v>9.826709512195123</v>
      </c>
      <c r="GC512">
        <v>4.182476027874567</v>
      </c>
      <c r="GD512">
        <v>0.4532471245651664</v>
      </c>
      <c r="GE512">
        <v>0</v>
      </c>
      <c r="GF512">
        <v>823.722794117647</v>
      </c>
      <c r="GG512">
        <v>13.53706646833736</v>
      </c>
      <c r="GH512">
        <v>1.349405289037743</v>
      </c>
      <c r="GI512">
        <v>0</v>
      </c>
      <c r="GJ512">
        <v>2.78207487804878</v>
      </c>
      <c r="GK512">
        <v>0.4859997909407622</v>
      </c>
      <c r="GL512">
        <v>0.05019726302527887</v>
      </c>
      <c r="GM512">
        <v>0</v>
      </c>
      <c r="GN512">
        <v>0</v>
      </c>
      <c r="GO512">
        <v>3</v>
      </c>
      <c r="GP512" t="s">
        <v>458</v>
      </c>
      <c r="GQ512">
        <v>3.10207</v>
      </c>
      <c r="GR512">
        <v>2.72374</v>
      </c>
      <c r="GS512">
        <v>0.0559347</v>
      </c>
      <c r="GT512">
        <v>0.0535423</v>
      </c>
      <c r="GU512">
        <v>0.102404</v>
      </c>
      <c r="GV512">
        <v>0.0941879</v>
      </c>
      <c r="GW512">
        <v>24638.6</v>
      </c>
      <c r="GX512">
        <v>22446.4</v>
      </c>
      <c r="GY512">
        <v>26663.4</v>
      </c>
      <c r="GZ512">
        <v>23939.9</v>
      </c>
      <c r="HA512">
        <v>38290.9</v>
      </c>
      <c r="HB512">
        <v>32056</v>
      </c>
      <c r="HC512">
        <v>46558.8</v>
      </c>
      <c r="HD512">
        <v>37876.9</v>
      </c>
      <c r="HE512">
        <v>1.86625</v>
      </c>
      <c r="HF512">
        <v>1.86085</v>
      </c>
      <c r="HG512">
        <v>0.123739</v>
      </c>
      <c r="HH512">
        <v>0</v>
      </c>
      <c r="HI512">
        <v>27.9657</v>
      </c>
      <c r="HJ512">
        <v>999.9</v>
      </c>
      <c r="HK512">
        <v>47.3</v>
      </c>
      <c r="HL512">
        <v>31.2</v>
      </c>
      <c r="HM512">
        <v>23.7861</v>
      </c>
      <c r="HN512">
        <v>61.6502</v>
      </c>
      <c r="HO512">
        <v>21.899</v>
      </c>
      <c r="HP512">
        <v>1</v>
      </c>
      <c r="HQ512">
        <v>0.160915</v>
      </c>
      <c r="HR512">
        <v>1.48487</v>
      </c>
      <c r="HS512">
        <v>20.2721</v>
      </c>
      <c r="HT512">
        <v>5.20786</v>
      </c>
      <c r="HU512">
        <v>11.98</v>
      </c>
      <c r="HV512">
        <v>4.96255</v>
      </c>
      <c r="HW512">
        <v>3.27388</v>
      </c>
      <c r="HX512">
        <v>9999</v>
      </c>
      <c r="HY512">
        <v>9999</v>
      </c>
      <c r="HZ512">
        <v>9999</v>
      </c>
      <c r="IA512">
        <v>35.1</v>
      </c>
      <c r="IB512">
        <v>1.86394</v>
      </c>
      <c r="IC512">
        <v>1.86006</v>
      </c>
      <c r="ID512">
        <v>1.85838</v>
      </c>
      <c r="IE512">
        <v>1.85975</v>
      </c>
      <c r="IF512">
        <v>1.85989</v>
      </c>
      <c r="IG512">
        <v>1.85837</v>
      </c>
      <c r="IH512">
        <v>1.85742</v>
      </c>
      <c r="II512">
        <v>1.85242</v>
      </c>
      <c r="IJ512">
        <v>0</v>
      </c>
      <c r="IK512">
        <v>0</v>
      </c>
      <c r="IL512">
        <v>0</v>
      </c>
      <c r="IM512">
        <v>0</v>
      </c>
      <c r="IN512" t="s">
        <v>441</v>
      </c>
      <c r="IO512" t="s">
        <v>442</v>
      </c>
      <c r="IP512" t="s">
        <v>443</v>
      </c>
      <c r="IQ512" t="s">
        <v>443</v>
      </c>
      <c r="IR512" t="s">
        <v>443</v>
      </c>
      <c r="IS512" t="s">
        <v>443</v>
      </c>
      <c r="IT512">
        <v>0</v>
      </c>
      <c r="IU512">
        <v>100</v>
      </c>
      <c r="IV512">
        <v>100</v>
      </c>
      <c r="IW512">
        <v>-0.924</v>
      </c>
      <c r="IX512">
        <v>0.2977</v>
      </c>
      <c r="IY512">
        <v>-0.819046093373875</v>
      </c>
      <c r="IZ512">
        <v>-0.0008311593448893811</v>
      </c>
      <c r="JA512">
        <v>1.768286430498992E-06</v>
      </c>
      <c r="JB512">
        <v>-5.176383660599935E-10</v>
      </c>
      <c r="JC512">
        <v>0.01793090377665582</v>
      </c>
      <c r="JD512">
        <v>0.002652576625932546</v>
      </c>
      <c r="JE512">
        <v>0.0004569377311329863</v>
      </c>
      <c r="JF512">
        <v>1.003524486243527E-07</v>
      </c>
      <c r="JG512">
        <v>2</v>
      </c>
      <c r="JH512">
        <v>1975</v>
      </c>
      <c r="JI512">
        <v>1</v>
      </c>
      <c r="JJ512">
        <v>26</v>
      </c>
      <c r="JK512">
        <v>201639.7</v>
      </c>
      <c r="JL512">
        <v>201639.9</v>
      </c>
      <c r="JM512">
        <v>0.6359860000000001</v>
      </c>
      <c r="JN512">
        <v>2.6416</v>
      </c>
      <c r="JO512">
        <v>1.49658</v>
      </c>
      <c r="JP512">
        <v>2.34985</v>
      </c>
      <c r="JQ512">
        <v>1.54907</v>
      </c>
      <c r="JR512">
        <v>2.4585</v>
      </c>
      <c r="JS512">
        <v>36.2224</v>
      </c>
      <c r="JT512">
        <v>24.1751</v>
      </c>
      <c r="JU512">
        <v>18</v>
      </c>
      <c r="JV512">
        <v>483.384</v>
      </c>
      <c r="JW512">
        <v>494.636</v>
      </c>
      <c r="JX512">
        <v>26.1737</v>
      </c>
      <c r="JY512">
        <v>29.3066</v>
      </c>
      <c r="JZ512">
        <v>29.9999</v>
      </c>
      <c r="KA512">
        <v>29.4814</v>
      </c>
      <c r="KB512">
        <v>29.4665</v>
      </c>
      <c r="KC512">
        <v>12.7342</v>
      </c>
      <c r="KD512">
        <v>21.6018</v>
      </c>
      <c r="KE512">
        <v>100</v>
      </c>
      <c r="KF512">
        <v>26.1899</v>
      </c>
      <c r="KG512">
        <v>199.92</v>
      </c>
      <c r="KH512">
        <v>19.1977</v>
      </c>
      <c r="KI512">
        <v>101.798</v>
      </c>
      <c r="KJ512">
        <v>91.3436</v>
      </c>
    </row>
    <row r="513" spans="1:296">
      <c r="A513">
        <v>495</v>
      </c>
      <c r="B513">
        <v>1759087991.1</v>
      </c>
      <c r="C513">
        <v>14908</v>
      </c>
      <c r="D513" t="s">
        <v>1438</v>
      </c>
      <c r="E513" t="s">
        <v>1439</v>
      </c>
      <c r="F513">
        <v>5</v>
      </c>
      <c r="G513" t="s">
        <v>1411</v>
      </c>
      <c r="H513">
        <v>1759087983.314285</v>
      </c>
      <c r="I513">
        <f>(J513)/1000</f>
        <v>0</v>
      </c>
      <c r="J513">
        <f>IF(DO513, AM513, AG513)</f>
        <v>0</v>
      </c>
      <c r="K513">
        <f>IF(DO513, AH513, AF513)</f>
        <v>0</v>
      </c>
      <c r="L513">
        <f>DQ513 - IF(AT513&gt;1, K513*DK513*100.0/(AV513), 0)</f>
        <v>0</v>
      </c>
      <c r="M513">
        <f>((S513-I513/2)*L513-K513)/(S513+I513/2)</f>
        <v>0</v>
      </c>
      <c r="N513">
        <f>M513*(DX513+DY513)/1000.0</f>
        <v>0</v>
      </c>
      <c r="O513">
        <f>(DQ513 - IF(AT513&gt;1, K513*DK513*100.0/(AV513), 0))*(DX513+DY513)/1000.0</f>
        <v>0</v>
      </c>
      <c r="P513">
        <f>2.0/((1/R513-1/Q513)+SIGN(R513)*SQRT((1/R513-1/Q513)*(1/R513-1/Q513) + 4*DL513/((DL513+1)*(DL513+1))*(2*1/R513*1/Q513-1/Q513*1/Q513)))</f>
        <v>0</v>
      </c>
      <c r="Q513">
        <f>IF(LEFT(DM513,1)&lt;&gt;"0",IF(LEFT(DM513,1)="1",3.0,DN513),$D$5+$E$5*(EE513*DX513/($K$5*1000))+$F$5*(EE513*DX513/($K$5*1000))*MAX(MIN(DK513,$J$5),$I$5)*MAX(MIN(DK513,$J$5),$I$5)+$G$5*MAX(MIN(DK513,$J$5),$I$5)*(EE513*DX513/($K$5*1000))+$H$5*(EE513*DX513/($K$5*1000))*(EE513*DX513/($K$5*1000)))</f>
        <v>0</v>
      </c>
      <c r="R513">
        <f>I513*(1000-(1000*0.61365*exp(17.502*V513/(240.97+V513))/(DX513+DY513)+DS513)/2)/(1000*0.61365*exp(17.502*V513/(240.97+V513))/(DX513+DY513)-DS513)</f>
        <v>0</v>
      </c>
      <c r="S513">
        <f>1/((DL513+1)/(P513/1.6)+1/(Q513/1.37)) + DL513/((DL513+1)/(P513/1.6) + DL513/(Q513/1.37))</f>
        <v>0</v>
      </c>
      <c r="T513">
        <f>(DG513*DJ513)</f>
        <v>0</v>
      </c>
      <c r="U513">
        <f>(DZ513+(T513+2*0.95*5.67E-8*(((DZ513+$B$9)+273)^4-(DZ513+273)^4)-44100*I513)/(1.84*29.3*Q513+8*0.95*5.67E-8*(DZ513+273)^3))</f>
        <v>0</v>
      </c>
      <c r="V513">
        <f>($C$9*EA513+$D$9*EB513+$E$9*U513)</f>
        <v>0</v>
      </c>
      <c r="W513">
        <f>0.61365*exp(17.502*V513/(240.97+V513))</f>
        <v>0</v>
      </c>
      <c r="X513">
        <f>(Y513/Z513*100)</f>
        <v>0</v>
      </c>
      <c r="Y513">
        <f>DS513*(DX513+DY513)/1000</f>
        <v>0</v>
      </c>
      <c r="Z513">
        <f>0.61365*exp(17.502*DZ513/(240.97+DZ513))</f>
        <v>0</v>
      </c>
      <c r="AA513">
        <f>(W513-DS513*(DX513+DY513)/1000)</f>
        <v>0</v>
      </c>
      <c r="AB513">
        <f>(-I513*44100)</f>
        <v>0</v>
      </c>
      <c r="AC513">
        <f>2*29.3*Q513*0.92*(DZ513-V513)</f>
        <v>0</v>
      </c>
      <c r="AD513">
        <f>2*0.95*5.67E-8*(((DZ513+$B$9)+273)^4-(V513+273)^4)</f>
        <v>0</v>
      </c>
      <c r="AE513">
        <f>T513+AD513+AB513+AC513</f>
        <v>0</v>
      </c>
      <c r="AF513">
        <f>DW513*AT513*(DR513-DQ513*(1000-AT513*DT513)/(1000-AT513*DS513))/(100*DK513)</f>
        <v>0</v>
      </c>
      <c r="AG513">
        <f>1000*DW513*AT513*(DS513-DT513)/(100*DK513*(1000-AT513*DS513))</f>
        <v>0</v>
      </c>
      <c r="AH513">
        <f>(AI513 - AJ513 - DX513*1E3/(8.314*(DZ513+273.15)) * AL513/DW513 * AK513) * DW513/(100*DK513) * (1000 - DT513)/1000</f>
        <v>0</v>
      </c>
      <c r="AI513">
        <v>224.0461598038064</v>
      </c>
      <c r="AJ513">
        <v>227.7038727272727</v>
      </c>
      <c r="AK513">
        <v>-3.283062377541723</v>
      </c>
      <c r="AL513">
        <v>65.07386414959845</v>
      </c>
      <c r="AM513">
        <f>(AO513 - AN513 + DX513*1E3/(8.314*(DZ513+273.15)) * AQ513/DW513 * AP513) * DW513/(100*DK513) * 1000/(1000 - AO513)</f>
        <v>0</v>
      </c>
      <c r="AN513">
        <v>19.34041665221362</v>
      </c>
      <c r="AO513">
        <v>22.23583636363636</v>
      </c>
      <c r="AP513">
        <v>-0.005483465271442361</v>
      </c>
      <c r="AQ513">
        <v>105.2532628944295</v>
      </c>
      <c r="AR513">
        <v>0</v>
      </c>
      <c r="AS513">
        <v>0</v>
      </c>
      <c r="AT513">
        <f>IF(AR513*$H$15&gt;=AV513,1.0,(AV513/(AV513-AR513*$H$15)))</f>
        <v>0</v>
      </c>
      <c r="AU513">
        <f>(AT513-1)*100</f>
        <v>0</v>
      </c>
      <c r="AV513">
        <f>MAX(0,($B$15+$C$15*EE513)/(1+$D$15*EE513)*DX513/(DZ513+273)*$E$15)</f>
        <v>0</v>
      </c>
      <c r="AW513" t="s">
        <v>437</v>
      </c>
      <c r="AX513" t="s">
        <v>437</v>
      </c>
      <c r="AY513">
        <v>0</v>
      </c>
      <c r="AZ513">
        <v>0</v>
      </c>
      <c r="BA513">
        <f>1-AY513/AZ513</f>
        <v>0</v>
      </c>
      <c r="BB513">
        <v>0</v>
      </c>
      <c r="BC513" t="s">
        <v>437</v>
      </c>
      <c r="BD513" t="s">
        <v>437</v>
      </c>
      <c r="BE513">
        <v>0</v>
      </c>
      <c r="BF513">
        <v>0</v>
      </c>
      <c r="BG513">
        <f>1-BE513/BF513</f>
        <v>0</v>
      </c>
      <c r="BH513">
        <v>0.5</v>
      </c>
      <c r="BI513">
        <f>DH513</f>
        <v>0</v>
      </c>
      <c r="BJ513">
        <f>K513</f>
        <v>0</v>
      </c>
      <c r="BK513">
        <f>BG513*BH513*BI513</f>
        <v>0</v>
      </c>
      <c r="BL513">
        <f>(BJ513-BB513)/BI513</f>
        <v>0</v>
      </c>
      <c r="BM513">
        <f>(AZ513-BF513)/BF513</f>
        <v>0</v>
      </c>
      <c r="BN513">
        <f>AY513/(BA513+AY513/BF513)</f>
        <v>0</v>
      </c>
      <c r="BO513" t="s">
        <v>437</v>
      </c>
      <c r="BP513">
        <v>0</v>
      </c>
      <c r="BQ513">
        <f>IF(BP513&lt;&gt;0, BP513, BN513)</f>
        <v>0</v>
      </c>
      <c r="BR513">
        <f>1-BQ513/BF513</f>
        <v>0</v>
      </c>
      <c r="BS513">
        <f>(BF513-BE513)/(BF513-BQ513)</f>
        <v>0</v>
      </c>
      <c r="BT513">
        <f>(AZ513-BF513)/(AZ513-BQ513)</f>
        <v>0</v>
      </c>
      <c r="BU513">
        <f>(BF513-BE513)/(BF513-AY513)</f>
        <v>0</v>
      </c>
      <c r="BV513">
        <f>(AZ513-BF513)/(AZ513-AY513)</f>
        <v>0</v>
      </c>
      <c r="BW513">
        <f>(BS513*BQ513/BE513)</f>
        <v>0</v>
      </c>
      <c r="BX513">
        <f>(1-BW513)</f>
        <v>0</v>
      </c>
      <c r="DG513">
        <f>$B$13*EF513+$C$13*EG513+$F$13*ER513*(1-EU513)</f>
        <v>0</v>
      </c>
      <c r="DH513">
        <f>DG513*DI513</f>
        <v>0</v>
      </c>
      <c r="DI513">
        <f>($B$13*$D$11+$C$13*$D$11+$F$13*((FE513+EW513)/MAX(FE513+EW513+FF513, 0.1)*$I$11+FF513/MAX(FE513+EW513+FF513, 0.1)*$J$11))/($B$13+$C$13+$F$13)</f>
        <v>0</v>
      </c>
      <c r="DJ513">
        <f>($B$13*$K$11+$C$13*$K$11+$F$13*((FE513+EW513)/MAX(FE513+EW513+FF513, 0.1)*$P$11+FF513/MAX(FE513+EW513+FF513, 0.1)*$Q$11))/($B$13+$C$13+$F$13)</f>
        <v>0</v>
      </c>
      <c r="DK513">
        <v>4.8</v>
      </c>
      <c r="DL513">
        <v>0.5</v>
      </c>
      <c r="DM513" t="s">
        <v>438</v>
      </c>
      <c r="DN513">
        <v>2</v>
      </c>
      <c r="DO513" t="b">
        <v>1</v>
      </c>
      <c r="DP513">
        <v>1759087983.314285</v>
      </c>
      <c r="DQ513">
        <v>245.8893928571429</v>
      </c>
      <c r="DR513">
        <v>235.2289642857143</v>
      </c>
      <c r="DS513">
        <v>22.27852142857143</v>
      </c>
      <c r="DT513">
        <v>19.42189285714286</v>
      </c>
      <c r="DU513">
        <v>246.8134285714285</v>
      </c>
      <c r="DV513">
        <v>21.98044642857142</v>
      </c>
      <c r="DW513">
        <v>499.9913214285713</v>
      </c>
      <c r="DX513">
        <v>90.74387500000003</v>
      </c>
      <c r="DY513">
        <v>0.06611191071428571</v>
      </c>
      <c r="DZ513">
        <v>28.87678571428571</v>
      </c>
      <c r="EA513">
        <v>30.02035357142858</v>
      </c>
      <c r="EB513">
        <v>999.9000000000002</v>
      </c>
      <c r="EC513">
        <v>0</v>
      </c>
      <c r="ED513">
        <v>0</v>
      </c>
      <c r="EE513">
        <v>10004.14535714286</v>
      </c>
      <c r="EF513">
        <v>0</v>
      </c>
      <c r="EG513">
        <v>11.3535</v>
      </c>
      <c r="EH513">
        <v>10.66037785714286</v>
      </c>
      <c r="EI513">
        <v>251.4926071428571</v>
      </c>
      <c r="EJ513">
        <v>239.889</v>
      </c>
      <c r="EK513">
        <v>2.856634642857144</v>
      </c>
      <c r="EL513">
        <v>235.2289642857143</v>
      </c>
      <c r="EM513">
        <v>19.42189285714286</v>
      </c>
      <c r="EN513">
        <v>2.021638571428571</v>
      </c>
      <c r="EO513">
        <v>1.762418571428571</v>
      </c>
      <c r="EP513">
        <v>17.61483571428571</v>
      </c>
      <c r="EQ513">
        <v>15.457325</v>
      </c>
      <c r="ER513">
        <v>2000.009642857143</v>
      </c>
      <c r="ES513">
        <v>0.9799959642857143</v>
      </c>
      <c r="ET513">
        <v>0.02000403571428571</v>
      </c>
      <c r="EU513">
        <v>0</v>
      </c>
      <c r="EV513">
        <v>825.7829285714286</v>
      </c>
      <c r="EW513">
        <v>5.00078</v>
      </c>
      <c r="EX513">
        <v>15903.97857142857</v>
      </c>
      <c r="EY513">
        <v>16379.68214285714</v>
      </c>
      <c r="EZ513">
        <v>39.78321428571427</v>
      </c>
      <c r="FA513">
        <v>40.64707142857143</v>
      </c>
      <c r="FB513">
        <v>40.00414285714286</v>
      </c>
      <c r="FC513">
        <v>40.31657142857142</v>
      </c>
      <c r="FD513">
        <v>40.87032142857142</v>
      </c>
      <c r="FE513">
        <v>1955.099642857143</v>
      </c>
      <c r="FF513">
        <v>39.91000000000001</v>
      </c>
      <c r="FG513">
        <v>0</v>
      </c>
      <c r="FH513">
        <v>1759087983.8</v>
      </c>
      <c r="FI513">
        <v>0</v>
      </c>
      <c r="FJ513">
        <v>825.956</v>
      </c>
      <c r="FK513">
        <v>17.29476924262225</v>
      </c>
      <c r="FL513">
        <v>306.4102565641058</v>
      </c>
      <c r="FM513">
        <v>15906.71153846154</v>
      </c>
      <c r="FN513">
        <v>15</v>
      </c>
      <c r="FO513">
        <v>0</v>
      </c>
      <c r="FP513" t="s">
        <v>439</v>
      </c>
      <c r="FQ513">
        <v>1746989605.5</v>
      </c>
      <c r="FR513">
        <v>1746989593.5</v>
      </c>
      <c r="FS513">
        <v>0</v>
      </c>
      <c r="FT513">
        <v>-0.274</v>
      </c>
      <c r="FU513">
        <v>-0.002</v>
      </c>
      <c r="FV513">
        <v>2.549</v>
      </c>
      <c r="FW513">
        <v>0.129</v>
      </c>
      <c r="FX513">
        <v>420</v>
      </c>
      <c r="FY513">
        <v>17</v>
      </c>
      <c r="FZ513">
        <v>0.02</v>
      </c>
      <c r="GA513">
        <v>0.04</v>
      </c>
      <c r="GB513">
        <v>10.24616097560976</v>
      </c>
      <c r="GC513">
        <v>6.850156515679442</v>
      </c>
      <c r="GD513">
        <v>0.6790905314761145</v>
      </c>
      <c r="GE513">
        <v>0</v>
      </c>
      <c r="GF513">
        <v>824.8541176470588</v>
      </c>
      <c r="GG513">
        <v>15.49692895360045</v>
      </c>
      <c r="GH513">
        <v>1.540465585936043</v>
      </c>
      <c r="GI513">
        <v>0</v>
      </c>
      <c r="GJ513">
        <v>2.819324878048781</v>
      </c>
      <c r="GK513">
        <v>0.5525579790940766</v>
      </c>
      <c r="GL513">
        <v>0.05541434810772961</v>
      </c>
      <c r="GM513">
        <v>0</v>
      </c>
      <c r="GN513">
        <v>0</v>
      </c>
      <c r="GO513">
        <v>3</v>
      </c>
      <c r="GP513" t="s">
        <v>458</v>
      </c>
      <c r="GQ513">
        <v>3.10202</v>
      </c>
      <c r="GR513">
        <v>2.72466</v>
      </c>
      <c r="GS513">
        <v>0.0527073</v>
      </c>
      <c r="GT513">
        <v>0.0501574</v>
      </c>
      <c r="GU513">
        <v>0.102313</v>
      </c>
      <c r="GV513">
        <v>0.09392540000000001</v>
      </c>
      <c r="GW513">
        <v>24722.9</v>
      </c>
      <c r="GX513">
        <v>22526.8</v>
      </c>
      <c r="GY513">
        <v>26663.5</v>
      </c>
      <c r="GZ513">
        <v>23940.1</v>
      </c>
      <c r="HA513">
        <v>38294.7</v>
      </c>
      <c r="HB513">
        <v>32065.1</v>
      </c>
      <c r="HC513">
        <v>46559.1</v>
      </c>
      <c r="HD513">
        <v>37877</v>
      </c>
      <c r="HE513">
        <v>1.86578</v>
      </c>
      <c r="HF513">
        <v>1.86103</v>
      </c>
      <c r="HG513">
        <v>0.123106</v>
      </c>
      <c r="HH513">
        <v>0</v>
      </c>
      <c r="HI513">
        <v>27.9515</v>
      </c>
      <c r="HJ513">
        <v>999.9</v>
      </c>
      <c r="HK513">
        <v>47.3</v>
      </c>
      <c r="HL513">
        <v>31.2</v>
      </c>
      <c r="HM513">
        <v>23.7835</v>
      </c>
      <c r="HN513">
        <v>61.2702</v>
      </c>
      <c r="HO513">
        <v>22.0833</v>
      </c>
      <c r="HP513">
        <v>1</v>
      </c>
      <c r="HQ513">
        <v>0.160277</v>
      </c>
      <c r="HR513">
        <v>1.27551</v>
      </c>
      <c r="HS513">
        <v>20.2747</v>
      </c>
      <c r="HT513">
        <v>5.2116</v>
      </c>
      <c r="HU513">
        <v>11.98</v>
      </c>
      <c r="HV513">
        <v>4.9635</v>
      </c>
      <c r="HW513">
        <v>3.27438</v>
      </c>
      <c r="HX513">
        <v>9999</v>
      </c>
      <c r="HY513">
        <v>9999</v>
      </c>
      <c r="HZ513">
        <v>9999</v>
      </c>
      <c r="IA513">
        <v>35.1</v>
      </c>
      <c r="IB513">
        <v>1.86397</v>
      </c>
      <c r="IC513">
        <v>1.86006</v>
      </c>
      <c r="ID513">
        <v>1.8584</v>
      </c>
      <c r="IE513">
        <v>1.85977</v>
      </c>
      <c r="IF513">
        <v>1.85989</v>
      </c>
      <c r="IG513">
        <v>1.85837</v>
      </c>
      <c r="IH513">
        <v>1.85744</v>
      </c>
      <c r="II513">
        <v>1.85242</v>
      </c>
      <c r="IJ513">
        <v>0</v>
      </c>
      <c r="IK513">
        <v>0</v>
      </c>
      <c r="IL513">
        <v>0</v>
      </c>
      <c r="IM513">
        <v>0</v>
      </c>
      <c r="IN513" t="s">
        <v>441</v>
      </c>
      <c r="IO513" t="s">
        <v>442</v>
      </c>
      <c r="IP513" t="s">
        <v>443</v>
      </c>
      <c r="IQ513" t="s">
        <v>443</v>
      </c>
      <c r="IR513" t="s">
        <v>443</v>
      </c>
      <c r="IS513" t="s">
        <v>443</v>
      </c>
      <c r="IT513">
        <v>0</v>
      </c>
      <c r="IU513">
        <v>100</v>
      </c>
      <c r="IV513">
        <v>100</v>
      </c>
      <c r="IW513">
        <v>-0.923</v>
      </c>
      <c r="IX513">
        <v>0.297</v>
      </c>
      <c r="IY513">
        <v>-0.819046093373875</v>
      </c>
      <c r="IZ513">
        <v>-0.0008311593448893811</v>
      </c>
      <c r="JA513">
        <v>1.768286430498992E-06</v>
      </c>
      <c r="JB513">
        <v>-5.176383660599935E-10</v>
      </c>
      <c r="JC513">
        <v>0.01793090377665582</v>
      </c>
      <c r="JD513">
        <v>0.002652576625932546</v>
      </c>
      <c r="JE513">
        <v>0.0004569377311329863</v>
      </c>
      <c r="JF513">
        <v>1.003524486243527E-07</v>
      </c>
      <c r="JG513">
        <v>2</v>
      </c>
      <c r="JH513">
        <v>1975</v>
      </c>
      <c r="JI513">
        <v>1</v>
      </c>
      <c r="JJ513">
        <v>26</v>
      </c>
      <c r="JK513">
        <v>201639.8</v>
      </c>
      <c r="JL513">
        <v>201640</v>
      </c>
      <c r="JM513">
        <v>0.596924</v>
      </c>
      <c r="JN513">
        <v>2.64526</v>
      </c>
      <c r="JO513">
        <v>1.49658</v>
      </c>
      <c r="JP513">
        <v>2.34985</v>
      </c>
      <c r="JQ513">
        <v>1.54907</v>
      </c>
      <c r="JR513">
        <v>2.44263</v>
      </c>
      <c r="JS513">
        <v>36.2224</v>
      </c>
      <c r="JT513">
        <v>24.1751</v>
      </c>
      <c r="JU513">
        <v>18</v>
      </c>
      <c r="JV513">
        <v>483.116</v>
      </c>
      <c r="JW513">
        <v>494.769</v>
      </c>
      <c r="JX513">
        <v>26.1534</v>
      </c>
      <c r="JY513">
        <v>29.308</v>
      </c>
      <c r="JZ513">
        <v>29.9998</v>
      </c>
      <c r="KA513">
        <v>29.4827</v>
      </c>
      <c r="KB513">
        <v>29.4685</v>
      </c>
      <c r="KC513">
        <v>11.9755</v>
      </c>
      <c r="KD513">
        <v>21.8897</v>
      </c>
      <c r="KE513">
        <v>99.6284</v>
      </c>
      <c r="KF513">
        <v>26.834</v>
      </c>
      <c r="KG513">
        <v>179.885</v>
      </c>
      <c r="KH513">
        <v>19.1504</v>
      </c>
      <c r="KI513">
        <v>101.799</v>
      </c>
      <c r="KJ513">
        <v>91.34399999999999</v>
      </c>
    </row>
    <row r="514" spans="1:296">
      <c r="A514">
        <v>496</v>
      </c>
      <c r="B514">
        <v>1759087996.1</v>
      </c>
      <c r="C514">
        <v>14913</v>
      </c>
      <c r="D514" t="s">
        <v>1440</v>
      </c>
      <c r="E514" t="s">
        <v>1441</v>
      </c>
      <c r="F514">
        <v>5</v>
      </c>
      <c r="G514" t="s">
        <v>1411</v>
      </c>
      <c r="H514">
        <v>1759087988.6</v>
      </c>
      <c r="I514">
        <f>(J514)/1000</f>
        <v>0</v>
      </c>
      <c r="J514">
        <f>IF(DO514, AM514, AG514)</f>
        <v>0</v>
      </c>
      <c r="K514">
        <f>IF(DO514, AH514, AF514)</f>
        <v>0</v>
      </c>
      <c r="L514">
        <f>DQ514 - IF(AT514&gt;1, K514*DK514*100.0/(AV514), 0)</f>
        <v>0</v>
      </c>
      <c r="M514">
        <f>((S514-I514/2)*L514-K514)/(S514+I514/2)</f>
        <v>0</v>
      </c>
      <c r="N514">
        <f>M514*(DX514+DY514)/1000.0</f>
        <v>0</v>
      </c>
      <c r="O514">
        <f>(DQ514 - IF(AT514&gt;1, K514*DK514*100.0/(AV514), 0))*(DX514+DY514)/1000.0</f>
        <v>0</v>
      </c>
      <c r="P514">
        <f>2.0/((1/R514-1/Q514)+SIGN(R514)*SQRT((1/R514-1/Q514)*(1/R514-1/Q514) + 4*DL514/((DL514+1)*(DL514+1))*(2*1/R514*1/Q514-1/Q514*1/Q514)))</f>
        <v>0</v>
      </c>
      <c r="Q514">
        <f>IF(LEFT(DM514,1)&lt;&gt;"0",IF(LEFT(DM514,1)="1",3.0,DN514),$D$5+$E$5*(EE514*DX514/($K$5*1000))+$F$5*(EE514*DX514/($K$5*1000))*MAX(MIN(DK514,$J$5),$I$5)*MAX(MIN(DK514,$J$5),$I$5)+$G$5*MAX(MIN(DK514,$J$5),$I$5)*(EE514*DX514/($K$5*1000))+$H$5*(EE514*DX514/($K$5*1000))*(EE514*DX514/($K$5*1000)))</f>
        <v>0</v>
      </c>
      <c r="R514">
        <f>I514*(1000-(1000*0.61365*exp(17.502*V514/(240.97+V514))/(DX514+DY514)+DS514)/2)/(1000*0.61365*exp(17.502*V514/(240.97+V514))/(DX514+DY514)-DS514)</f>
        <v>0</v>
      </c>
      <c r="S514">
        <f>1/((DL514+1)/(P514/1.6)+1/(Q514/1.37)) + DL514/((DL514+1)/(P514/1.6) + DL514/(Q514/1.37))</f>
        <v>0</v>
      </c>
      <c r="T514">
        <f>(DG514*DJ514)</f>
        <v>0</v>
      </c>
      <c r="U514">
        <f>(DZ514+(T514+2*0.95*5.67E-8*(((DZ514+$B$9)+273)^4-(DZ514+273)^4)-44100*I514)/(1.84*29.3*Q514+8*0.95*5.67E-8*(DZ514+273)^3))</f>
        <v>0</v>
      </c>
      <c r="V514">
        <f>($C$9*EA514+$D$9*EB514+$E$9*U514)</f>
        <v>0</v>
      </c>
      <c r="W514">
        <f>0.61365*exp(17.502*V514/(240.97+V514))</f>
        <v>0</v>
      </c>
      <c r="X514">
        <f>(Y514/Z514*100)</f>
        <v>0</v>
      </c>
      <c r="Y514">
        <f>DS514*(DX514+DY514)/1000</f>
        <v>0</v>
      </c>
      <c r="Z514">
        <f>0.61365*exp(17.502*DZ514/(240.97+DZ514))</f>
        <v>0</v>
      </c>
      <c r="AA514">
        <f>(W514-DS514*(DX514+DY514)/1000)</f>
        <v>0</v>
      </c>
      <c r="AB514">
        <f>(-I514*44100)</f>
        <v>0</v>
      </c>
      <c r="AC514">
        <f>2*29.3*Q514*0.92*(DZ514-V514)</f>
        <v>0</v>
      </c>
      <c r="AD514">
        <f>2*0.95*5.67E-8*(((DZ514+$B$9)+273)^4-(V514+273)^4)</f>
        <v>0</v>
      </c>
      <c r="AE514">
        <f>T514+AD514+AB514+AC514</f>
        <v>0</v>
      </c>
      <c r="AF514">
        <f>DW514*AT514*(DR514-DQ514*(1000-AT514*DT514)/(1000-AT514*DS514))/(100*DK514)</f>
        <v>0</v>
      </c>
      <c r="AG514">
        <f>1000*DW514*AT514*(DS514-DT514)/(100*DK514*(1000-AT514*DS514))</f>
        <v>0</v>
      </c>
      <c r="AH514">
        <f>(AI514 - AJ514 - DX514*1E3/(8.314*(DZ514+273.15)) * AL514/DW514 * AK514) * DW514/(100*DK514) * (1000 - DT514)/1000</f>
        <v>0</v>
      </c>
      <c r="AI514">
        <v>207.1966352935402</v>
      </c>
      <c r="AJ514">
        <v>211.2268727272727</v>
      </c>
      <c r="AK514">
        <v>-3.290742666441172</v>
      </c>
      <c r="AL514">
        <v>65.07386414959845</v>
      </c>
      <c r="AM514">
        <f>(AO514 - AN514 + DX514*1E3/(8.314*(DZ514+273.15)) * AQ514/DW514 * AP514) * DW514/(100*DK514) * 1000/(1000 - AO514)</f>
        <v>0</v>
      </c>
      <c r="AN514">
        <v>19.27357553535019</v>
      </c>
      <c r="AO514">
        <v>22.21140545454545</v>
      </c>
      <c r="AP514">
        <v>-0.001842811295965473</v>
      </c>
      <c r="AQ514">
        <v>105.2532628944295</v>
      </c>
      <c r="AR514">
        <v>0</v>
      </c>
      <c r="AS514">
        <v>0</v>
      </c>
      <c r="AT514">
        <f>IF(AR514*$H$15&gt;=AV514,1.0,(AV514/(AV514-AR514*$H$15)))</f>
        <v>0</v>
      </c>
      <c r="AU514">
        <f>(AT514-1)*100</f>
        <v>0</v>
      </c>
      <c r="AV514">
        <f>MAX(0,($B$15+$C$15*EE514)/(1+$D$15*EE514)*DX514/(DZ514+273)*$E$15)</f>
        <v>0</v>
      </c>
      <c r="AW514" t="s">
        <v>437</v>
      </c>
      <c r="AX514" t="s">
        <v>437</v>
      </c>
      <c r="AY514">
        <v>0</v>
      </c>
      <c r="AZ514">
        <v>0</v>
      </c>
      <c r="BA514">
        <f>1-AY514/AZ514</f>
        <v>0</v>
      </c>
      <c r="BB514">
        <v>0</v>
      </c>
      <c r="BC514" t="s">
        <v>437</v>
      </c>
      <c r="BD514" t="s">
        <v>437</v>
      </c>
      <c r="BE514">
        <v>0</v>
      </c>
      <c r="BF514">
        <v>0</v>
      </c>
      <c r="BG514">
        <f>1-BE514/BF514</f>
        <v>0</v>
      </c>
      <c r="BH514">
        <v>0.5</v>
      </c>
      <c r="BI514">
        <f>DH514</f>
        <v>0</v>
      </c>
      <c r="BJ514">
        <f>K514</f>
        <v>0</v>
      </c>
      <c r="BK514">
        <f>BG514*BH514*BI514</f>
        <v>0</v>
      </c>
      <c r="BL514">
        <f>(BJ514-BB514)/BI514</f>
        <v>0</v>
      </c>
      <c r="BM514">
        <f>(AZ514-BF514)/BF514</f>
        <v>0</v>
      </c>
      <c r="BN514">
        <f>AY514/(BA514+AY514/BF514)</f>
        <v>0</v>
      </c>
      <c r="BO514" t="s">
        <v>437</v>
      </c>
      <c r="BP514">
        <v>0</v>
      </c>
      <c r="BQ514">
        <f>IF(BP514&lt;&gt;0, BP514, BN514)</f>
        <v>0</v>
      </c>
      <c r="BR514">
        <f>1-BQ514/BF514</f>
        <v>0</v>
      </c>
      <c r="BS514">
        <f>(BF514-BE514)/(BF514-BQ514)</f>
        <v>0</v>
      </c>
      <c r="BT514">
        <f>(AZ514-BF514)/(AZ514-BQ514)</f>
        <v>0</v>
      </c>
      <c r="BU514">
        <f>(BF514-BE514)/(BF514-AY514)</f>
        <v>0</v>
      </c>
      <c r="BV514">
        <f>(AZ514-BF514)/(AZ514-AY514)</f>
        <v>0</v>
      </c>
      <c r="BW514">
        <f>(BS514*BQ514/BE514)</f>
        <v>0</v>
      </c>
      <c r="BX514">
        <f>(1-BW514)</f>
        <v>0</v>
      </c>
      <c r="DG514">
        <f>$B$13*EF514+$C$13*EG514+$F$13*ER514*(1-EU514)</f>
        <v>0</v>
      </c>
      <c r="DH514">
        <f>DG514*DI514</f>
        <v>0</v>
      </c>
      <c r="DI514">
        <f>($B$13*$D$11+$C$13*$D$11+$F$13*((FE514+EW514)/MAX(FE514+EW514+FF514, 0.1)*$I$11+FF514/MAX(FE514+EW514+FF514, 0.1)*$J$11))/($B$13+$C$13+$F$13)</f>
        <v>0</v>
      </c>
      <c r="DJ514">
        <f>($B$13*$K$11+$C$13*$K$11+$F$13*((FE514+EW514)/MAX(FE514+EW514+FF514, 0.1)*$P$11+FF514/MAX(FE514+EW514+FF514, 0.1)*$Q$11))/($B$13+$C$13+$F$13)</f>
        <v>0</v>
      </c>
      <c r="DK514">
        <v>4.8</v>
      </c>
      <c r="DL514">
        <v>0.5</v>
      </c>
      <c r="DM514" t="s">
        <v>438</v>
      </c>
      <c r="DN514">
        <v>2</v>
      </c>
      <c r="DO514" t="b">
        <v>1</v>
      </c>
      <c r="DP514">
        <v>1759087988.6</v>
      </c>
      <c r="DQ514">
        <v>229.0164074074074</v>
      </c>
      <c r="DR514">
        <v>217.7632592592592</v>
      </c>
      <c r="DS514">
        <v>22.24713333333333</v>
      </c>
      <c r="DT514">
        <v>19.34989629629629</v>
      </c>
      <c r="DU514">
        <v>229.9391111111111</v>
      </c>
      <c r="DV514">
        <v>21.94975925925926</v>
      </c>
      <c r="DW514">
        <v>499.9855185185186</v>
      </c>
      <c r="DX514">
        <v>90.74304444444442</v>
      </c>
      <c r="DY514">
        <v>0.06630404444444445</v>
      </c>
      <c r="DZ514">
        <v>28.83605925925926</v>
      </c>
      <c r="EA514">
        <v>29.96950740740741</v>
      </c>
      <c r="EB514">
        <v>999.9000000000001</v>
      </c>
      <c r="EC514">
        <v>0</v>
      </c>
      <c r="ED514">
        <v>0</v>
      </c>
      <c r="EE514">
        <v>9997.640000000001</v>
      </c>
      <c r="EF514">
        <v>0</v>
      </c>
      <c r="EG514">
        <v>11.3535</v>
      </c>
      <c r="EH514">
        <v>11.25302222222222</v>
      </c>
      <c r="EI514">
        <v>234.2275555555556</v>
      </c>
      <c r="EJ514">
        <v>222.061037037037</v>
      </c>
      <c r="EK514">
        <v>2.897247407407407</v>
      </c>
      <c r="EL514">
        <v>217.7632592592592</v>
      </c>
      <c r="EM514">
        <v>19.34989629629629</v>
      </c>
      <c r="EN514">
        <v>2.018772592592593</v>
      </c>
      <c r="EO514">
        <v>1.755868518518519</v>
      </c>
      <c r="EP514">
        <v>17.59233703703704</v>
      </c>
      <c r="EQ514">
        <v>15.3993</v>
      </c>
      <c r="ER514">
        <v>1999.996666666666</v>
      </c>
      <c r="ES514">
        <v>0.9799959259259258</v>
      </c>
      <c r="ET514">
        <v>0.02000407407407407</v>
      </c>
      <c r="EU514">
        <v>0</v>
      </c>
      <c r="EV514">
        <v>827.3701851851852</v>
      </c>
      <c r="EW514">
        <v>5.00078</v>
      </c>
      <c r="EX514">
        <v>15931.62222222222</v>
      </c>
      <c r="EY514">
        <v>16379.58148148148</v>
      </c>
      <c r="EZ514">
        <v>39.80522222222222</v>
      </c>
      <c r="FA514">
        <v>40.64107407407408</v>
      </c>
      <c r="FB514">
        <v>39.9881111111111</v>
      </c>
      <c r="FC514">
        <v>40.32377777777778</v>
      </c>
      <c r="FD514">
        <v>40.8377037037037</v>
      </c>
      <c r="FE514">
        <v>1955.087037037037</v>
      </c>
      <c r="FF514">
        <v>39.90962962962963</v>
      </c>
      <c r="FG514">
        <v>0</v>
      </c>
      <c r="FH514">
        <v>1759087988.6</v>
      </c>
      <c r="FI514">
        <v>0</v>
      </c>
      <c r="FJ514">
        <v>827.4195384615384</v>
      </c>
      <c r="FK514">
        <v>19.36909401278263</v>
      </c>
      <c r="FL514">
        <v>328.2222221536213</v>
      </c>
      <c r="FM514">
        <v>15932.24230769231</v>
      </c>
      <c r="FN514">
        <v>15</v>
      </c>
      <c r="FO514">
        <v>0</v>
      </c>
      <c r="FP514" t="s">
        <v>439</v>
      </c>
      <c r="FQ514">
        <v>1746989605.5</v>
      </c>
      <c r="FR514">
        <v>1746989593.5</v>
      </c>
      <c r="FS514">
        <v>0</v>
      </c>
      <c r="FT514">
        <v>-0.274</v>
      </c>
      <c r="FU514">
        <v>-0.002</v>
      </c>
      <c r="FV514">
        <v>2.549</v>
      </c>
      <c r="FW514">
        <v>0.129</v>
      </c>
      <c r="FX514">
        <v>420</v>
      </c>
      <c r="FY514">
        <v>17</v>
      </c>
      <c r="FZ514">
        <v>0.02</v>
      </c>
      <c r="GA514">
        <v>0.04</v>
      </c>
      <c r="GB514">
        <v>10.877323</v>
      </c>
      <c r="GC514">
        <v>6.960226041275765</v>
      </c>
      <c r="GD514">
        <v>0.6722660408171753</v>
      </c>
      <c r="GE514">
        <v>0</v>
      </c>
      <c r="GF514">
        <v>826.548794117647</v>
      </c>
      <c r="GG514">
        <v>18.26485867133778</v>
      </c>
      <c r="GH514">
        <v>1.812378203281568</v>
      </c>
      <c r="GI514">
        <v>0</v>
      </c>
      <c r="GJ514">
        <v>2.87246175</v>
      </c>
      <c r="GK514">
        <v>0.4647920825515945</v>
      </c>
      <c r="GL514">
        <v>0.04498536066808288</v>
      </c>
      <c r="GM514">
        <v>0</v>
      </c>
      <c r="GN514">
        <v>0</v>
      </c>
      <c r="GO514">
        <v>3</v>
      </c>
      <c r="GP514" t="s">
        <v>458</v>
      </c>
      <c r="GQ514">
        <v>3.10188</v>
      </c>
      <c r="GR514">
        <v>2.72456</v>
      </c>
      <c r="GS514">
        <v>0.0493979</v>
      </c>
      <c r="GT514">
        <v>0.0466799</v>
      </c>
      <c r="GU514">
        <v>0.102244</v>
      </c>
      <c r="GV514">
        <v>0.0936816</v>
      </c>
      <c r="GW514">
        <v>24809.3</v>
      </c>
      <c r="GX514">
        <v>22609.4</v>
      </c>
      <c r="GY514">
        <v>26663.5</v>
      </c>
      <c r="GZ514">
        <v>23940.3</v>
      </c>
      <c r="HA514">
        <v>38297.2</v>
      </c>
      <c r="HB514">
        <v>32073.8</v>
      </c>
      <c r="HC514">
        <v>46559.1</v>
      </c>
      <c r="HD514">
        <v>37877.5</v>
      </c>
      <c r="HE514">
        <v>1.86605</v>
      </c>
      <c r="HF514">
        <v>1.86068</v>
      </c>
      <c r="HG514">
        <v>0.119779</v>
      </c>
      <c r="HH514">
        <v>0</v>
      </c>
      <c r="HI514">
        <v>27.9372</v>
      </c>
      <c r="HJ514">
        <v>999.9</v>
      </c>
      <c r="HK514">
        <v>47.3</v>
      </c>
      <c r="HL514">
        <v>31.2</v>
      </c>
      <c r="HM514">
        <v>23.7856</v>
      </c>
      <c r="HN514">
        <v>61.1302</v>
      </c>
      <c r="HO514">
        <v>22.1274</v>
      </c>
      <c r="HP514">
        <v>1</v>
      </c>
      <c r="HQ514">
        <v>0.158986</v>
      </c>
      <c r="HR514">
        <v>-1.09869</v>
      </c>
      <c r="HS514">
        <v>20.2736</v>
      </c>
      <c r="HT514">
        <v>5.2113</v>
      </c>
      <c r="HU514">
        <v>11.98</v>
      </c>
      <c r="HV514">
        <v>4.96325</v>
      </c>
      <c r="HW514">
        <v>3.2744</v>
      </c>
      <c r="HX514">
        <v>9999</v>
      </c>
      <c r="HY514">
        <v>9999</v>
      </c>
      <c r="HZ514">
        <v>9999</v>
      </c>
      <c r="IA514">
        <v>35.1</v>
      </c>
      <c r="IB514">
        <v>1.86396</v>
      </c>
      <c r="IC514">
        <v>1.86006</v>
      </c>
      <c r="ID514">
        <v>1.85838</v>
      </c>
      <c r="IE514">
        <v>1.85978</v>
      </c>
      <c r="IF514">
        <v>1.85989</v>
      </c>
      <c r="IG514">
        <v>1.85837</v>
      </c>
      <c r="IH514">
        <v>1.85744</v>
      </c>
      <c r="II514">
        <v>1.85242</v>
      </c>
      <c r="IJ514">
        <v>0</v>
      </c>
      <c r="IK514">
        <v>0</v>
      </c>
      <c r="IL514">
        <v>0</v>
      </c>
      <c r="IM514">
        <v>0</v>
      </c>
      <c r="IN514" t="s">
        <v>441</v>
      </c>
      <c r="IO514" t="s">
        <v>442</v>
      </c>
      <c r="IP514" t="s">
        <v>443</v>
      </c>
      <c r="IQ514" t="s">
        <v>443</v>
      </c>
      <c r="IR514" t="s">
        <v>443</v>
      </c>
      <c r="IS514" t="s">
        <v>443</v>
      </c>
      <c r="IT514">
        <v>0</v>
      </c>
      <c r="IU514">
        <v>100</v>
      </c>
      <c r="IV514">
        <v>100</v>
      </c>
      <c r="IW514">
        <v>-0.919</v>
      </c>
      <c r="IX514">
        <v>0.2965</v>
      </c>
      <c r="IY514">
        <v>-0.819046093373875</v>
      </c>
      <c r="IZ514">
        <v>-0.0008311593448893811</v>
      </c>
      <c r="JA514">
        <v>1.768286430498992E-06</v>
      </c>
      <c r="JB514">
        <v>-5.176383660599935E-10</v>
      </c>
      <c r="JC514">
        <v>0.01793090377665582</v>
      </c>
      <c r="JD514">
        <v>0.002652576625932546</v>
      </c>
      <c r="JE514">
        <v>0.0004569377311329863</v>
      </c>
      <c r="JF514">
        <v>1.003524486243527E-07</v>
      </c>
      <c r="JG514">
        <v>2</v>
      </c>
      <c r="JH514">
        <v>1975</v>
      </c>
      <c r="JI514">
        <v>1</v>
      </c>
      <c r="JJ514">
        <v>26</v>
      </c>
      <c r="JK514">
        <v>201639.8</v>
      </c>
      <c r="JL514">
        <v>201640</v>
      </c>
      <c r="JM514">
        <v>0.55542</v>
      </c>
      <c r="JN514">
        <v>2.65259</v>
      </c>
      <c r="JO514">
        <v>1.49658</v>
      </c>
      <c r="JP514">
        <v>2.34863</v>
      </c>
      <c r="JQ514">
        <v>1.54907</v>
      </c>
      <c r="JR514">
        <v>2.40234</v>
      </c>
      <c r="JS514">
        <v>36.2224</v>
      </c>
      <c r="JT514">
        <v>24.1663</v>
      </c>
      <c r="JU514">
        <v>18</v>
      </c>
      <c r="JV514">
        <v>483.295</v>
      </c>
      <c r="JW514">
        <v>494.556</v>
      </c>
      <c r="JX514">
        <v>26.5545</v>
      </c>
      <c r="JY514">
        <v>29.3099</v>
      </c>
      <c r="JZ514">
        <v>29.999</v>
      </c>
      <c r="KA514">
        <v>29.4851</v>
      </c>
      <c r="KB514">
        <v>29.4709</v>
      </c>
      <c r="KC514">
        <v>11.1369</v>
      </c>
      <c r="KD514">
        <v>22.4944</v>
      </c>
      <c r="KE514">
        <v>99.6284</v>
      </c>
      <c r="KF514">
        <v>26.8914</v>
      </c>
      <c r="KG514">
        <v>166.514</v>
      </c>
      <c r="KH514">
        <v>19.0021</v>
      </c>
      <c r="KI514">
        <v>101.799</v>
      </c>
      <c r="KJ514">
        <v>91.345</v>
      </c>
    </row>
    <row r="515" spans="1:296">
      <c r="A515">
        <v>497</v>
      </c>
      <c r="B515">
        <v>1759088001.1</v>
      </c>
      <c r="C515">
        <v>14918</v>
      </c>
      <c r="D515" t="s">
        <v>1442</v>
      </c>
      <c r="E515" t="s">
        <v>1443</v>
      </c>
      <c r="F515">
        <v>5</v>
      </c>
      <c r="G515" t="s">
        <v>1411</v>
      </c>
      <c r="H515">
        <v>1759087993.314285</v>
      </c>
      <c r="I515">
        <f>(J515)/1000</f>
        <v>0</v>
      </c>
      <c r="J515">
        <f>IF(DO515, AM515, AG515)</f>
        <v>0</v>
      </c>
      <c r="K515">
        <f>IF(DO515, AH515, AF515)</f>
        <v>0</v>
      </c>
      <c r="L515">
        <f>DQ515 - IF(AT515&gt;1, K515*DK515*100.0/(AV515), 0)</f>
        <v>0</v>
      </c>
      <c r="M515">
        <f>((S515-I515/2)*L515-K515)/(S515+I515/2)</f>
        <v>0</v>
      </c>
      <c r="N515">
        <f>M515*(DX515+DY515)/1000.0</f>
        <v>0</v>
      </c>
      <c r="O515">
        <f>(DQ515 - IF(AT515&gt;1, K515*DK515*100.0/(AV515), 0))*(DX515+DY515)/1000.0</f>
        <v>0</v>
      </c>
      <c r="P515">
        <f>2.0/((1/R515-1/Q515)+SIGN(R515)*SQRT((1/R515-1/Q515)*(1/R515-1/Q515) + 4*DL515/((DL515+1)*(DL515+1))*(2*1/R515*1/Q515-1/Q515*1/Q515)))</f>
        <v>0</v>
      </c>
      <c r="Q515">
        <f>IF(LEFT(DM515,1)&lt;&gt;"0",IF(LEFT(DM515,1)="1",3.0,DN515),$D$5+$E$5*(EE515*DX515/($K$5*1000))+$F$5*(EE515*DX515/($K$5*1000))*MAX(MIN(DK515,$J$5),$I$5)*MAX(MIN(DK515,$J$5),$I$5)+$G$5*MAX(MIN(DK515,$J$5),$I$5)*(EE515*DX515/($K$5*1000))+$H$5*(EE515*DX515/($K$5*1000))*(EE515*DX515/($K$5*1000)))</f>
        <v>0</v>
      </c>
      <c r="R515">
        <f>I515*(1000-(1000*0.61365*exp(17.502*V515/(240.97+V515))/(DX515+DY515)+DS515)/2)/(1000*0.61365*exp(17.502*V515/(240.97+V515))/(DX515+DY515)-DS515)</f>
        <v>0</v>
      </c>
      <c r="S515">
        <f>1/((DL515+1)/(P515/1.6)+1/(Q515/1.37)) + DL515/((DL515+1)/(P515/1.6) + DL515/(Q515/1.37))</f>
        <v>0</v>
      </c>
      <c r="T515">
        <f>(DG515*DJ515)</f>
        <v>0</v>
      </c>
      <c r="U515">
        <f>(DZ515+(T515+2*0.95*5.67E-8*(((DZ515+$B$9)+273)^4-(DZ515+273)^4)-44100*I515)/(1.84*29.3*Q515+8*0.95*5.67E-8*(DZ515+273)^3))</f>
        <v>0</v>
      </c>
      <c r="V515">
        <f>($C$9*EA515+$D$9*EB515+$E$9*U515)</f>
        <v>0</v>
      </c>
      <c r="W515">
        <f>0.61365*exp(17.502*V515/(240.97+V515))</f>
        <v>0</v>
      </c>
      <c r="X515">
        <f>(Y515/Z515*100)</f>
        <v>0</v>
      </c>
      <c r="Y515">
        <f>DS515*(DX515+DY515)/1000</f>
        <v>0</v>
      </c>
      <c r="Z515">
        <f>0.61365*exp(17.502*DZ515/(240.97+DZ515))</f>
        <v>0</v>
      </c>
      <c r="AA515">
        <f>(W515-DS515*(DX515+DY515)/1000)</f>
        <v>0</v>
      </c>
      <c r="AB515">
        <f>(-I515*44100)</f>
        <v>0</v>
      </c>
      <c r="AC515">
        <f>2*29.3*Q515*0.92*(DZ515-V515)</f>
        <v>0</v>
      </c>
      <c r="AD515">
        <f>2*0.95*5.67E-8*(((DZ515+$B$9)+273)^4-(V515+273)^4)</f>
        <v>0</v>
      </c>
      <c r="AE515">
        <f>T515+AD515+AB515+AC515</f>
        <v>0</v>
      </c>
      <c r="AF515">
        <f>DW515*AT515*(DR515-DQ515*(1000-AT515*DT515)/(1000-AT515*DS515))/(100*DK515)</f>
        <v>0</v>
      </c>
      <c r="AG515">
        <f>1000*DW515*AT515*(DS515-DT515)/(100*DK515*(1000-AT515*DS515))</f>
        <v>0</v>
      </c>
      <c r="AH515">
        <f>(AI515 - AJ515 - DX515*1E3/(8.314*(DZ515+273.15)) * AL515/DW515 * AK515) * DW515/(100*DK515) * (1000 - DT515)/1000</f>
        <v>0</v>
      </c>
      <c r="AI515">
        <v>190.2503622651463</v>
      </c>
      <c r="AJ515">
        <v>194.8204787878788</v>
      </c>
      <c r="AK515">
        <v>-3.27593605273695</v>
      </c>
      <c r="AL515">
        <v>65.07386414959845</v>
      </c>
      <c r="AM515">
        <f>(AO515 - AN515 + DX515*1E3/(8.314*(DZ515+273.15)) * AQ515/DW515 * AP515) * DW515/(100*DK515) * 1000/(1000 - AO515)</f>
        <v>0</v>
      </c>
      <c r="AN515">
        <v>19.13168703645554</v>
      </c>
      <c r="AO515">
        <v>22.19460363636363</v>
      </c>
      <c r="AP515">
        <v>-0.005039934770234072</v>
      </c>
      <c r="AQ515">
        <v>105.2532628944295</v>
      </c>
      <c r="AR515">
        <v>0</v>
      </c>
      <c r="AS515">
        <v>0</v>
      </c>
      <c r="AT515">
        <f>IF(AR515*$H$15&gt;=AV515,1.0,(AV515/(AV515-AR515*$H$15)))</f>
        <v>0</v>
      </c>
      <c r="AU515">
        <f>(AT515-1)*100</f>
        <v>0</v>
      </c>
      <c r="AV515">
        <f>MAX(0,($B$15+$C$15*EE515)/(1+$D$15*EE515)*DX515/(DZ515+273)*$E$15)</f>
        <v>0</v>
      </c>
      <c r="AW515" t="s">
        <v>437</v>
      </c>
      <c r="AX515" t="s">
        <v>437</v>
      </c>
      <c r="AY515">
        <v>0</v>
      </c>
      <c r="AZ515">
        <v>0</v>
      </c>
      <c r="BA515">
        <f>1-AY515/AZ515</f>
        <v>0</v>
      </c>
      <c r="BB515">
        <v>0</v>
      </c>
      <c r="BC515" t="s">
        <v>437</v>
      </c>
      <c r="BD515" t="s">
        <v>437</v>
      </c>
      <c r="BE515">
        <v>0</v>
      </c>
      <c r="BF515">
        <v>0</v>
      </c>
      <c r="BG515">
        <f>1-BE515/BF515</f>
        <v>0</v>
      </c>
      <c r="BH515">
        <v>0.5</v>
      </c>
      <c r="BI515">
        <f>DH515</f>
        <v>0</v>
      </c>
      <c r="BJ515">
        <f>K515</f>
        <v>0</v>
      </c>
      <c r="BK515">
        <f>BG515*BH515*BI515</f>
        <v>0</v>
      </c>
      <c r="BL515">
        <f>(BJ515-BB515)/BI515</f>
        <v>0</v>
      </c>
      <c r="BM515">
        <f>(AZ515-BF515)/BF515</f>
        <v>0</v>
      </c>
      <c r="BN515">
        <f>AY515/(BA515+AY515/BF515)</f>
        <v>0</v>
      </c>
      <c r="BO515" t="s">
        <v>437</v>
      </c>
      <c r="BP515">
        <v>0</v>
      </c>
      <c r="BQ515">
        <f>IF(BP515&lt;&gt;0, BP515, BN515)</f>
        <v>0</v>
      </c>
      <c r="BR515">
        <f>1-BQ515/BF515</f>
        <v>0</v>
      </c>
      <c r="BS515">
        <f>(BF515-BE515)/(BF515-BQ515)</f>
        <v>0</v>
      </c>
      <c r="BT515">
        <f>(AZ515-BF515)/(AZ515-BQ515)</f>
        <v>0</v>
      </c>
      <c r="BU515">
        <f>(BF515-BE515)/(BF515-AY515)</f>
        <v>0</v>
      </c>
      <c r="BV515">
        <f>(AZ515-BF515)/(AZ515-AY515)</f>
        <v>0</v>
      </c>
      <c r="BW515">
        <f>(BS515*BQ515/BE515)</f>
        <v>0</v>
      </c>
      <c r="BX515">
        <f>(1-BW515)</f>
        <v>0</v>
      </c>
      <c r="DG515">
        <f>$B$13*EF515+$C$13*EG515+$F$13*ER515*(1-EU515)</f>
        <v>0</v>
      </c>
      <c r="DH515">
        <f>DG515*DI515</f>
        <v>0</v>
      </c>
      <c r="DI515">
        <f>($B$13*$D$11+$C$13*$D$11+$F$13*((FE515+EW515)/MAX(FE515+EW515+FF515, 0.1)*$I$11+FF515/MAX(FE515+EW515+FF515, 0.1)*$J$11))/($B$13+$C$13+$F$13)</f>
        <v>0</v>
      </c>
      <c r="DJ515">
        <f>($B$13*$K$11+$C$13*$K$11+$F$13*((FE515+EW515)/MAX(FE515+EW515+FF515, 0.1)*$P$11+FF515/MAX(FE515+EW515+FF515, 0.1)*$Q$11))/($B$13+$C$13+$F$13)</f>
        <v>0</v>
      </c>
      <c r="DK515">
        <v>4.8</v>
      </c>
      <c r="DL515">
        <v>0.5</v>
      </c>
      <c r="DM515" t="s">
        <v>438</v>
      </c>
      <c r="DN515">
        <v>2</v>
      </c>
      <c r="DO515" t="b">
        <v>1</v>
      </c>
      <c r="DP515">
        <v>1759087993.314285</v>
      </c>
      <c r="DQ515">
        <v>213.8916785714286</v>
      </c>
      <c r="DR515">
        <v>202.1199285714286</v>
      </c>
      <c r="DS515">
        <v>22.22466071428572</v>
      </c>
      <c r="DT515">
        <v>19.26827857142857</v>
      </c>
      <c r="DU515">
        <v>214.8125</v>
      </c>
      <c r="DV515">
        <v>21.92778928571429</v>
      </c>
      <c r="DW515">
        <v>499.9785357142856</v>
      </c>
      <c r="DX515">
        <v>90.74267500000001</v>
      </c>
      <c r="DY515">
        <v>0.06649288928571429</v>
      </c>
      <c r="DZ515">
        <v>28.80544642857143</v>
      </c>
      <c r="EA515">
        <v>29.92811071428572</v>
      </c>
      <c r="EB515">
        <v>999.9000000000002</v>
      </c>
      <c r="EC515">
        <v>0</v>
      </c>
      <c r="ED515">
        <v>0</v>
      </c>
      <c r="EE515">
        <v>9987.524285714286</v>
      </c>
      <c r="EF515">
        <v>0</v>
      </c>
      <c r="EG515">
        <v>11.3535</v>
      </c>
      <c r="EH515">
        <v>11.77163571428572</v>
      </c>
      <c r="EI515">
        <v>218.7536428571429</v>
      </c>
      <c r="EJ515">
        <v>206.0923571428572</v>
      </c>
      <c r="EK515">
        <v>2.956391071428571</v>
      </c>
      <c r="EL515">
        <v>202.1199285714286</v>
      </c>
      <c r="EM515">
        <v>19.26827857142857</v>
      </c>
      <c r="EN515">
        <v>2.016726071428571</v>
      </c>
      <c r="EO515">
        <v>1.748455357142857</v>
      </c>
      <c r="EP515">
        <v>17.57626071428571</v>
      </c>
      <c r="EQ515">
        <v>15.33330714285714</v>
      </c>
      <c r="ER515">
        <v>1999.976785714286</v>
      </c>
      <c r="ES515">
        <v>0.9799966785714286</v>
      </c>
      <c r="ET515">
        <v>0.02000331428571429</v>
      </c>
      <c r="EU515">
        <v>0</v>
      </c>
      <c r="EV515">
        <v>828.7804999999998</v>
      </c>
      <c r="EW515">
        <v>5.00078</v>
      </c>
      <c r="EX515">
        <v>15956.99642857143</v>
      </c>
      <c r="EY515">
        <v>16379.425</v>
      </c>
      <c r="EZ515">
        <v>39.81439285714286</v>
      </c>
      <c r="FA515">
        <v>40.63378571428571</v>
      </c>
      <c r="FB515">
        <v>39.95060714285713</v>
      </c>
      <c r="FC515">
        <v>40.34789285714285</v>
      </c>
      <c r="FD515">
        <v>40.71839285714285</v>
      </c>
      <c r="FE515">
        <v>1955.068928571428</v>
      </c>
      <c r="FF515">
        <v>39.90714285714287</v>
      </c>
      <c r="FG515">
        <v>0</v>
      </c>
      <c r="FH515">
        <v>1759087994</v>
      </c>
      <c r="FI515">
        <v>0</v>
      </c>
      <c r="FJ515">
        <v>829.14432</v>
      </c>
      <c r="FK515">
        <v>17.58292303824901</v>
      </c>
      <c r="FL515">
        <v>331.1615378698236</v>
      </c>
      <c r="FM515">
        <v>15963.16</v>
      </c>
      <c r="FN515">
        <v>15</v>
      </c>
      <c r="FO515">
        <v>0</v>
      </c>
      <c r="FP515" t="s">
        <v>439</v>
      </c>
      <c r="FQ515">
        <v>1746989605.5</v>
      </c>
      <c r="FR515">
        <v>1746989593.5</v>
      </c>
      <c r="FS515">
        <v>0</v>
      </c>
      <c r="FT515">
        <v>-0.274</v>
      </c>
      <c r="FU515">
        <v>-0.002</v>
      </c>
      <c r="FV515">
        <v>2.549</v>
      </c>
      <c r="FW515">
        <v>0.129</v>
      </c>
      <c r="FX515">
        <v>420</v>
      </c>
      <c r="FY515">
        <v>17</v>
      </c>
      <c r="FZ515">
        <v>0.02</v>
      </c>
      <c r="GA515">
        <v>0.04</v>
      </c>
      <c r="GB515">
        <v>11.4579756097561</v>
      </c>
      <c r="GC515">
        <v>6.543405574912878</v>
      </c>
      <c r="GD515">
        <v>0.6485193258419381</v>
      </c>
      <c r="GE515">
        <v>0</v>
      </c>
      <c r="GF515">
        <v>827.944794117647</v>
      </c>
      <c r="GG515">
        <v>18.28423223621848</v>
      </c>
      <c r="GH515">
        <v>1.816349810494404</v>
      </c>
      <c r="GI515">
        <v>0</v>
      </c>
      <c r="GJ515">
        <v>2.928541951219512</v>
      </c>
      <c r="GK515">
        <v>0.700690034843211</v>
      </c>
      <c r="GL515">
        <v>0.07238828638632663</v>
      </c>
      <c r="GM515">
        <v>0</v>
      </c>
      <c r="GN515">
        <v>0</v>
      </c>
      <c r="GO515">
        <v>3</v>
      </c>
      <c r="GP515" t="s">
        <v>458</v>
      </c>
      <c r="GQ515">
        <v>3.10192</v>
      </c>
      <c r="GR515">
        <v>2.7247</v>
      </c>
      <c r="GS515">
        <v>0.04603</v>
      </c>
      <c r="GT515">
        <v>0.0431167</v>
      </c>
      <c r="GU515">
        <v>0.10218</v>
      </c>
      <c r="GV515">
        <v>0.0931974</v>
      </c>
      <c r="GW515">
        <v>24897.5</v>
      </c>
      <c r="GX515">
        <v>22693.9</v>
      </c>
      <c r="GY515">
        <v>26663.9</v>
      </c>
      <c r="GZ515">
        <v>23940.3</v>
      </c>
      <c r="HA515">
        <v>38299.9</v>
      </c>
      <c r="HB515">
        <v>32090.9</v>
      </c>
      <c r="HC515">
        <v>46559.5</v>
      </c>
      <c r="HD515">
        <v>37877.7</v>
      </c>
      <c r="HE515">
        <v>1.86613</v>
      </c>
      <c r="HF515">
        <v>1.86035</v>
      </c>
      <c r="HG515">
        <v>0.120282</v>
      </c>
      <c r="HH515">
        <v>0</v>
      </c>
      <c r="HI515">
        <v>27.9223</v>
      </c>
      <c r="HJ515">
        <v>999.9</v>
      </c>
      <c r="HK515">
        <v>47.3</v>
      </c>
      <c r="HL515">
        <v>31.2</v>
      </c>
      <c r="HM515">
        <v>23.7833</v>
      </c>
      <c r="HN515">
        <v>61.4402</v>
      </c>
      <c r="HO515">
        <v>21.8349</v>
      </c>
      <c r="HP515">
        <v>1</v>
      </c>
      <c r="HQ515">
        <v>0.158059</v>
      </c>
      <c r="HR515">
        <v>-0.226345</v>
      </c>
      <c r="HS515">
        <v>20.2801</v>
      </c>
      <c r="HT515">
        <v>5.2116</v>
      </c>
      <c r="HU515">
        <v>11.98</v>
      </c>
      <c r="HV515">
        <v>4.96325</v>
      </c>
      <c r="HW515">
        <v>3.2743</v>
      </c>
      <c r="HX515">
        <v>9999</v>
      </c>
      <c r="HY515">
        <v>9999</v>
      </c>
      <c r="HZ515">
        <v>9999</v>
      </c>
      <c r="IA515">
        <v>35.1</v>
      </c>
      <c r="IB515">
        <v>1.86398</v>
      </c>
      <c r="IC515">
        <v>1.86006</v>
      </c>
      <c r="ID515">
        <v>1.85839</v>
      </c>
      <c r="IE515">
        <v>1.85976</v>
      </c>
      <c r="IF515">
        <v>1.85989</v>
      </c>
      <c r="IG515">
        <v>1.85837</v>
      </c>
      <c r="IH515">
        <v>1.85743</v>
      </c>
      <c r="II515">
        <v>1.85242</v>
      </c>
      <c r="IJ515">
        <v>0</v>
      </c>
      <c r="IK515">
        <v>0</v>
      </c>
      <c r="IL515">
        <v>0</v>
      </c>
      <c r="IM515">
        <v>0</v>
      </c>
      <c r="IN515" t="s">
        <v>441</v>
      </c>
      <c r="IO515" t="s">
        <v>442</v>
      </c>
      <c r="IP515" t="s">
        <v>443</v>
      </c>
      <c r="IQ515" t="s">
        <v>443</v>
      </c>
      <c r="IR515" t="s">
        <v>443</v>
      </c>
      <c r="IS515" t="s">
        <v>443</v>
      </c>
      <c r="IT515">
        <v>0</v>
      </c>
      <c r="IU515">
        <v>100</v>
      </c>
      <c r="IV515">
        <v>100</v>
      </c>
      <c r="IW515">
        <v>-0.916</v>
      </c>
      <c r="IX515">
        <v>0.2961</v>
      </c>
      <c r="IY515">
        <v>-0.819046093373875</v>
      </c>
      <c r="IZ515">
        <v>-0.0008311593448893811</v>
      </c>
      <c r="JA515">
        <v>1.768286430498992E-06</v>
      </c>
      <c r="JB515">
        <v>-5.176383660599935E-10</v>
      </c>
      <c r="JC515">
        <v>0.01793090377665582</v>
      </c>
      <c r="JD515">
        <v>0.002652576625932546</v>
      </c>
      <c r="JE515">
        <v>0.0004569377311329863</v>
      </c>
      <c r="JF515">
        <v>1.003524486243527E-07</v>
      </c>
      <c r="JG515">
        <v>2</v>
      </c>
      <c r="JH515">
        <v>1975</v>
      </c>
      <c r="JI515">
        <v>1</v>
      </c>
      <c r="JJ515">
        <v>26</v>
      </c>
      <c r="JK515">
        <v>201639.9</v>
      </c>
      <c r="JL515">
        <v>201640.1</v>
      </c>
      <c r="JM515">
        <v>0.517578</v>
      </c>
      <c r="JN515">
        <v>2.65625</v>
      </c>
      <c r="JO515">
        <v>1.49658</v>
      </c>
      <c r="JP515">
        <v>2.34863</v>
      </c>
      <c r="JQ515">
        <v>1.54907</v>
      </c>
      <c r="JR515">
        <v>2.39502</v>
      </c>
      <c r="JS515">
        <v>36.2459</v>
      </c>
      <c r="JT515">
        <v>24.1751</v>
      </c>
      <c r="JU515">
        <v>18</v>
      </c>
      <c r="JV515">
        <v>483.358</v>
      </c>
      <c r="JW515">
        <v>494.351</v>
      </c>
      <c r="JX515">
        <v>26.8953</v>
      </c>
      <c r="JY515">
        <v>29.3117</v>
      </c>
      <c r="JZ515">
        <v>29.9993</v>
      </c>
      <c r="KA515">
        <v>29.4877</v>
      </c>
      <c r="KB515">
        <v>29.4722</v>
      </c>
      <c r="KC515">
        <v>10.3685</v>
      </c>
      <c r="KD515">
        <v>22.7778</v>
      </c>
      <c r="KE515">
        <v>99.6284</v>
      </c>
      <c r="KF515">
        <v>26.9731</v>
      </c>
      <c r="KG515">
        <v>146.481</v>
      </c>
      <c r="KH515">
        <v>18.9229</v>
      </c>
      <c r="KI515">
        <v>101.8</v>
      </c>
      <c r="KJ515">
        <v>91.3454</v>
      </c>
    </row>
    <row r="516" spans="1:296">
      <c r="A516">
        <v>498</v>
      </c>
      <c r="B516">
        <v>1759088006.1</v>
      </c>
      <c r="C516">
        <v>14923</v>
      </c>
      <c r="D516" t="s">
        <v>1444</v>
      </c>
      <c r="E516" t="s">
        <v>1445</v>
      </c>
      <c r="F516">
        <v>5</v>
      </c>
      <c r="G516" t="s">
        <v>1411</v>
      </c>
      <c r="H516">
        <v>1759087998.6</v>
      </c>
      <c r="I516">
        <f>(J516)/1000</f>
        <v>0</v>
      </c>
      <c r="J516">
        <f>IF(DO516, AM516, AG516)</f>
        <v>0</v>
      </c>
      <c r="K516">
        <f>IF(DO516, AH516, AF516)</f>
        <v>0</v>
      </c>
      <c r="L516">
        <f>DQ516 - IF(AT516&gt;1, K516*DK516*100.0/(AV516), 0)</f>
        <v>0</v>
      </c>
      <c r="M516">
        <f>((S516-I516/2)*L516-K516)/(S516+I516/2)</f>
        <v>0</v>
      </c>
      <c r="N516">
        <f>M516*(DX516+DY516)/1000.0</f>
        <v>0</v>
      </c>
      <c r="O516">
        <f>(DQ516 - IF(AT516&gt;1, K516*DK516*100.0/(AV516), 0))*(DX516+DY516)/1000.0</f>
        <v>0</v>
      </c>
      <c r="P516">
        <f>2.0/((1/R516-1/Q516)+SIGN(R516)*SQRT((1/R516-1/Q516)*(1/R516-1/Q516) + 4*DL516/((DL516+1)*(DL516+1))*(2*1/R516*1/Q516-1/Q516*1/Q516)))</f>
        <v>0</v>
      </c>
      <c r="Q516">
        <f>IF(LEFT(DM516,1)&lt;&gt;"0",IF(LEFT(DM516,1)="1",3.0,DN516),$D$5+$E$5*(EE516*DX516/($K$5*1000))+$F$5*(EE516*DX516/($K$5*1000))*MAX(MIN(DK516,$J$5),$I$5)*MAX(MIN(DK516,$J$5),$I$5)+$G$5*MAX(MIN(DK516,$J$5),$I$5)*(EE516*DX516/($K$5*1000))+$H$5*(EE516*DX516/($K$5*1000))*(EE516*DX516/($K$5*1000)))</f>
        <v>0</v>
      </c>
      <c r="R516">
        <f>I516*(1000-(1000*0.61365*exp(17.502*V516/(240.97+V516))/(DX516+DY516)+DS516)/2)/(1000*0.61365*exp(17.502*V516/(240.97+V516))/(DX516+DY516)-DS516)</f>
        <v>0</v>
      </c>
      <c r="S516">
        <f>1/((DL516+1)/(P516/1.6)+1/(Q516/1.37)) + DL516/((DL516+1)/(P516/1.6) + DL516/(Q516/1.37))</f>
        <v>0</v>
      </c>
      <c r="T516">
        <f>(DG516*DJ516)</f>
        <v>0</v>
      </c>
      <c r="U516">
        <f>(DZ516+(T516+2*0.95*5.67E-8*(((DZ516+$B$9)+273)^4-(DZ516+273)^4)-44100*I516)/(1.84*29.3*Q516+8*0.95*5.67E-8*(DZ516+273)^3))</f>
        <v>0</v>
      </c>
      <c r="V516">
        <f>($C$9*EA516+$D$9*EB516+$E$9*U516)</f>
        <v>0</v>
      </c>
      <c r="W516">
        <f>0.61365*exp(17.502*V516/(240.97+V516))</f>
        <v>0</v>
      </c>
      <c r="X516">
        <f>(Y516/Z516*100)</f>
        <v>0</v>
      </c>
      <c r="Y516">
        <f>DS516*(DX516+DY516)/1000</f>
        <v>0</v>
      </c>
      <c r="Z516">
        <f>0.61365*exp(17.502*DZ516/(240.97+DZ516))</f>
        <v>0</v>
      </c>
      <c r="AA516">
        <f>(W516-DS516*(DX516+DY516)/1000)</f>
        <v>0</v>
      </c>
      <c r="AB516">
        <f>(-I516*44100)</f>
        <v>0</v>
      </c>
      <c r="AC516">
        <f>2*29.3*Q516*0.92*(DZ516-V516)</f>
        <v>0</v>
      </c>
      <c r="AD516">
        <f>2*0.95*5.67E-8*(((DZ516+$B$9)+273)^4-(V516+273)^4)</f>
        <v>0</v>
      </c>
      <c r="AE516">
        <f>T516+AD516+AB516+AC516</f>
        <v>0</v>
      </c>
      <c r="AF516">
        <f>DW516*AT516*(DR516-DQ516*(1000-AT516*DT516)/(1000-AT516*DS516))/(100*DK516)</f>
        <v>0</v>
      </c>
      <c r="AG516">
        <f>1000*DW516*AT516*(DS516-DT516)/(100*DK516*(1000-AT516*DS516))</f>
        <v>0</v>
      </c>
      <c r="AH516">
        <f>(AI516 - AJ516 - DX516*1E3/(8.314*(DZ516+273.15)) * AL516/DW516 * AK516) * DW516/(100*DK516) * (1000 - DT516)/1000</f>
        <v>0</v>
      </c>
      <c r="AI516">
        <v>173.3682101045023</v>
      </c>
      <c r="AJ516">
        <v>178.4441939393939</v>
      </c>
      <c r="AK516">
        <v>-3.278326104784284</v>
      </c>
      <c r="AL516">
        <v>65.07386414959845</v>
      </c>
      <c r="AM516">
        <f>(AO516 - AN516 + DX516*1E3/(8.314*(DZ516+273.15)) * AQ516/DW516 * AP516) * DW516/(100*DK516) * 1000/(1000 - AO516)</f>
        <v>0</v>
      </c>
      <c r="AN516">
        <v>19.00810677821903</v>
      </c>
      <c r="AO516">
        <v>22.16343454545454</v>
      </c>
      <c r="AP516">
        <v>-0.005543369692646389</v>
      </c>
      <c r="AQ516">
        <v>105.2532628944295</v>
      </c>
      <c r="AR516">
        <v>0</v>
      </c>
      <c r="AS516">
        <v>0</v>
      </c>
      <c r="AT516">
        <f>IF(AR516*$H$15&gt;=AV516,1.0,(AV516/(AV516-AR516*$H$15)))</f>
        <v>0</v>
      </c>
      <c r="AU516">
        <f>(AT516-1)*100</f>
        <v>0</v>
      </c>
      <c r="AV516">
        <f>MAX(0,($B$15+$C$15*EE516)/(1+$D$15*EE516)*DX516/(DZ516+273)*$E$15)</f>
        <v>0</v>
      </c>
      <c r="AW516" t="s">
        <v>437</v>
      </c>
      <c r="AX516" t="s">
        <v>437</v>
      </c>
      <c r="AY516">
        <v>0</v>
      </c>
      <c r="AZ516">
        <v>0</v>
      </c>
      <c r="BA516">
        <f>1-AY516/AZ516</f>
        <v>0</v>
      </c>
      <c r="BB516">
        <v>0</v>
      </c>
      <c r="BC516" t="s">
        <v>437</v>
      </c>
      <c r="BD516" t="s">
        <v>437</v>
      </c>
      <c r="BE516">
        <v>0</v>
      </c>
      <c r="BF516">
        <v>0</v>
      </c>
      <c r="BG516">
        <f>1-BE516/BF516</f>
        <v>0</v>
      </c>
      <c r="BH516">
        <v>0.5</v>
      </c>
      <c r="BI516">
        <f>DH516</f>
        <v>0</v>
      </c>
      <c r="BJ516">
        <f>K516</f>
        <v>0</v>
      </c>
      <c r="BK516">
        <f>BG516*BH516*BI516</f>
        <v>0</v>
      </c>
      <c r="BL516">
        <f>(BJ516-BB516)/BI516</f>
        <v>0</v>
      </c>
      <c r="BM516">
        <f>(AZ516-BF516)/BF516</f>
        <v>0</v>
      </c>
      <c r="BN516">
        <f>AY516/(BA516+AY516/BF516)</f>
        <v>0</v>
      </c>
      <c r="BO516" t="s">
        <v>437</v>
      </c>
      <c r="BP516">
        <v>0</v>
      </c>
      <c r="BQ516">
        <f>IF(BP516&lt;&gt;0, BP516, BN516)</f>
        <v>0</v>
      </c>
      <c r="BR516">
        <f>1-BQ516/BF516</f>
        <v>0</v>
      </c>
      <c r="BS516">
        <f>(BF516-BE516)/(BF516-BQ516)</f>
        <v>0</v>
      </c>
      <c r="BT516">
        <f>(AZ516-BF516)/(AZ516-BQ516)</f>
        <v>0</v>
      </c>
      <c r="BU516">
        <f>(BF516-BE516)/(BF516-AY516)</f>
        <v>0</v>
      </c>
      <c r="BV516">
        <f>(AZ516-BF516)/(AZ516-AY516)</f>
        <v>0</v>
      </c>
      <c r="BW516">
        <f>(BS516*BQ516/BE516)</f>
        <v>0</v>
      </c>
      <c r="BX516">
        <f>(1-BW516)</f>
        <v>0</v>
      </c>
      <c r="DG516">
        <f>$B$13*EF516+$C$13*EG516+$F$13*ER516*(1-EU516)</f>
        <v>0</v>
      </c>
      <c r="DH516">
        <f>DG516*DI516</f>
        <v>0</v>
      </c>
      <c r="DI516">
        <f>($B$13*$D$11+$C$13*$D$11+$F$13*((FE516+EW516)/MAX(FE516+EW516+FF516, 0.1)*$I$11+FF516/MAX(FE516+EW516+FF516, 0.1)*$J$11))/($B$13+$C$13+$F$13)</f>
        <v>0</v>
      </c>
      <c r="DJ516">
        <f>($B$13*$K$11+$C$13*$K$11+$F$13*((FE516+EW516)/MAX(FE516+EW516+FF516, 0.1)*$P$11+FF516/MAX(FE516+EW516+FF516, 0.1)*$Q$11))/($B$13+$C$13+$F$13)</f>
        <v>0</v>
      </c>
      <c r="DK516">
        <v>4.8</v>
      </c>
      <c r="DL516">
        <v>0.5</v>
      </c>
      <c r="DM516" t="s">
        <v>438</v>
      </c>
      <c r="DN516">
        <v>2</v>
      </c>
      <c r="DO516" t="b">
        <v>1</v>
      </c>
      <c r="DP516">
        <v>1759087998.6</v>
      </c>
      <c r="DQ516">
        <v>196.9195555555556</v>
      </c>
      <c r="DR516">
        <v>184.6214444444444</v>
      </c>
      <c r="DS516">
        <v>22.19922222222223</v>
      </c>
      <c r="DT516">
        <v>19.15708518518518</v>
      </c>
      <c r="DU516">
        <v>197.8375555555556</v>
      </c>
      <c r="DV516">
        <v>21.90292592592592</v>
      </c>
      <c r="DW516">
        <v>499.9768888888889</v>
      </c>
      <c r="DX516">
        <v>90.74284074074075</v>
      </c>
      <c r="DY516">
        <v>0.06649873703703704</v>
      </c>
      <c r="DZ516">
        <v>28.78436296296296</v>
      </c>
      <c r="EA516">
        <v>29.89585185185185</v>
      </c>
      <c r="EB516">
        <v>999.9000000000001</v>
      </c>
      <c r="EC516">
        <v>0</v>
      </c>
      <c r="ED516">
        <v>0</v>
      </c>
      <c r="EE516">
        <v>9992.781851851851</v>
      </c>
      <c r="EF516">
        <v>0</v>
      </c>
      <c r="EG516">
        <v>11.3535</v>
      </c>
      <c r="EH516">
        <v>12.2981</v>
      </c>
      <c r="EI516">
        <v>201.3905555555555</v>
      </c>
      <c r="EJ516">
        <v>188.228962962963</v>
      </c>
      <c r="EK516">
        <v>3.042135185185185</v>
      </c>
      <c r="EL516">
        <v>184.6214444444444</v>
      </c>
      <c r="EM516">
        <v>19.15708518518518</v>
      </c>
      <c r="EN516">
        <v>2.014420740740741</v>
      </c>
      <c r="EO516">
        <v>1.738369259259259</v>
      </c>
      <c r="EP516">
        <v>17.55813333333333</v>
      </c>
      <c r="EQ516">
        <v>15.24314814814815</v>
      </c>
      <c r="ER516">
        <v>1999.986296296296</v>
      </c>
      <c r="ES516">
        <v>0.9799957037037035</v>
      </c>
      <c r="ET516">
        <v>0.02000434814814815</v>
      </c>
      <c r="EU516">
        <v>0</v>
      </c>
      <c r="EV516">
        <v>830.4110000000001</v>
      </c>
      <c r="EW516">
        <v>5.00078</v>
      </c>
      <c r="EX516">
        <v>15986.75925925926</v>
      </c>
      <c r="EY516">
        <v>16379.5037037037</v>
      </c>
      <c r="EZ516">
        <v>39.82844444444444</v>
      </c>
      <c r="FA516">
        <v>40.64096296296296</v>
      </c>
      <c r="FB516">
        <v>39.92788888888889</v>
      </c>
      <c r="FC516">
        <v>40.36314814814814</v>
      </c>
      <c r="FD516">
        <v>40.64318518518517</v>
      </c>
      <c r="FE516">
        <v>1955.075555555555</v>
      </c>
      <c r="FF516">
        <v>39.90962962962963</v>
      </c>
      <c r="FG516">
        <v>0</v>
      </c>
      <c r="FH516">
        <v>1759087998.2</v>
      </c>
      <c r="FI516">
        <v>0</v>
      </c>
      <c r="FJ516">
        <v>830.3025384615386</v>
      </c>
      <c r="FK516">
        <v>17.18864957062621</v>
      </c>
      <c r="FL516">
        <v>332.7179488562278</v>
      </c>
      <c r="FM516">
        <v>15985.03076923077</v>
      </c>
      <c r="FN516">
        <v>15</v>
      </c>
      <c r="FO516">
        <v>0</v>
      </c>
      <c r="FP516" t="s">
        <v>439</v>
      </c>
      <c r="FQ516">
        <v>1746989605.5</v>
      </c>
      <c r="FR516">
        <v>1746989593.5</v>
      </c>
      <c r="FS516">
        <v>0</v>
      </c>
      <c r="FT516">
        <v>-0.274</v>
      </c>
      <c r="FU516">
        <v>-0.002</v>
      </c>
      <c r="FV516">
        <v>2.549</v>
      </c>
      <c r="FW516">
        <v>0.129</v>
      </c>
      <c r="FX516">
        <v>420</v>
      </c>
      <c r="FY516">
        <v>17</v>
      </c>
      <c r="FZ516">
        <v>0.02</v>
      </c>
      <c r="GA516">
        <v>0.04</v>
      </c>
      <c r="GB516">
        <v>11.90360975609756</v>
      </c>
      <c r="GC516">
        <v>6.100975609756095</v>
      </c>
      <c r="GD516">
        <v>0.6027443772405201</v>
      </c>
      <c r="GE516">
        <v>0</v>
      </c>
      <c r="GF516">
        <v>829.2039411764705</v>
      </c>
      <c r="GG516">
        <v>18.11009930430115</v>
      </c>
      <c r="GH516">
        <v>1.80122938313182</v>
      </c>
      <c r="GI516">
        <v>0</v>
      </c>
      <c r="GJ516">
        <v>2.981919024390244</v>
      </c>
      <c r="GK516">
        <v>0.9157363066202092</v>
      </c>
      <c r="GL516">
        <v>0.09286110527136171</v>
      </c>
      <c r="GM516">
        <v>0</v>
      </c>
      <c r="GN516">
        <v>0</v>
      </c>
      <c r="GO516">
        <v>3</v>
      </c>
      <c r="GP516" t="s">
        <v>458</v>
      </c>
      <c r="GQ516">
        <v>3.10183</v>
      </c>
      <c r="GR516">
        <v>2.72464</v>
      </c>
      <c r="GS516">
        <v>0.0425862</v>
      </c>
      <c r="GT516">
        <v>0.039492</v>
      </c>
      <c r="GU516">
        <v>0.102077</v>
      </c>
      <c r="GV516">
        <v>0.09264559999999999</v>
      </c>
      <c r="GW516">
        <v>24987.1</v>
      </c>
      <c r="GX516">
        <v>22780.1</v>
      </c>
      <c r="GY516">
        <v>26663.7</v>
      </c>
      <c r="GZ516">
        <v>23940.6</v>
      </c>
      <c r="HA516">
        <v>38303.7</v>
      </c>
      <c r="HB516">
        <v>32110.3</v>
      </c>
      <c r="HC516">
        <v>46559.2</v>
      </c>
      <c r="HD516">
        <v>37877.9</v>
      </c>
      <c r="HE516">
        <v>1.86602</v>
      </c>
      <c r="HF516">
        <v>1.86012</v>
      </c>
      <c r="HG516">
        <v>0.121012</v>
      </c>
      <c r="HH516">
        <v>0</v>
      </c>
      <c r="HI516">
        <v>27.9085</v>
      </c>
      <c r="HJ516">
        <v>999.9</v>
      </c>
      <c r="HK516">
        <v>47.3</v>
      </c>
      <c r="HL516">
        <v>31.2</v>
      </c>
      <c r="HM516">
        <v>23.7865</v>
      </c>
      <c r="HN516">
        <v>61.6302</v>
      </c>
      <c r="HO516">
        <v>22.1635</v>
      </c>
      <c r="HP516">
        <v>1</v>
      </c>
      <c r="HQ516">
        <v>0.157957</v>
      </c>
      <c r="HR516">
        <v>0.0113834</v>
      </c>
      <c r="HS516">
        <v>20.2806</v>
      </c>
      <c r="HT516">
        <v>5.2119</v>
      </c>
      <c r="HU516">
        <v>11.98</v>
      </c>
      <c r="HV516">
        <v>4.9633</v>
      </c>
      <c r="HW516">
        <v>3.2745</v>
      </c>
      <c r="HX516">
        <v>9999</v>
      </c>
      <c r="HY516">
        <v>9999</v>
      </c>
      <c r="HZ516">
        <v>9999</v>
      </c>
      <c r="IA516">
        <v>35.1</v>
      </c>
      <c r="IB516">
        <v>1.86398</v>
      </c>
      <c r="IC516">
        <v>1.86007</v>
      </c>
      <c r="ID516">
        <v>1.8584</v>
      </c>
      <c r="IE516">
        <v>1.85977</v>
      </c>
      <c r="IF516">
        <v>1.85989</v>
      </c>
      <c r="IG516">
        <v>1.85837</v>
      </c>
      <c r="IH516">
        <v>1.85745</v>
      </c>
      <c r="II516">
        <v>1.85242</v>
      </c>
      <c r="IJ516">
        <v>0</v>
      </c>
      <c r="IK516">
        <v>0</v>
      </c>
      <c r="IL516">
        <v>0</v>
      </c>
      <c r="IM516">
        <v>0</v>
      </c>
      <c r="IN516" t="s">
        <v>441</v>
      </c>
      <c r="IO516" t="s">
        <v>442</v>
      </c>
      <c r="IP516" t="s">
        <v>443</v>
      </c>
      <c r="IQ516" t="s">
        <v>443</v>
      </c>
      <c r="IR516" t="s">
        <v>443</v>
      </c>
      <c r="IS516" t="s">
        <v>443</v>
      </c>
      <c r="IT516">
        <v>0</v>
      </c>
      <c r="IU516">
        <v>100</v>
      </c>
      <c r="IV516">
        <v>100</v>
      </c>
      <c r="IW516">
        <v>-0.912</v>
      </c>
      <c r="IX516">
        <v>0.2954</v>
      </c>
      <c r="IY516">
        <v>-0.819046093373875</v>
      </c>
      <c r="IZ516">
        <v>-0.0008311593448893811</v>
      </c>
      <c r="JA516">
        <v>1.768286430498992E-06</v>
      </c>
      <c r="JB516">
        <v>-5.176383660599935E-10</v>
      </c>
      <c r="JC516">
        <v>0.01793090377665582</v>
      </c>
      <c r="JD516">
        <v>0.002652576625932546</v>
      </c>
      <c r="JE516">
        <v>0.0004569377311329863</v>
      </c>
      <c r="JF516">
        <v>1.003524486243527E-07</v>
      </c>
      <c r="JG516">
        <v>2</v>
      </c>
      <c r="JH516">
        <v>1975</v>
      </c>
      <c r="JI516">
        <v>1</v>
      </c>
      <c r="JJ516">
        <v>26</v>
      </c>
      <c r="JK516">
        <v>201640</v>
      </c>
      <c r="JL516">
        <v>201640.2</v>
      </c>
      <c r="JM516">
        <v>0.474854</v>
      </c>
      <c r="JN516">
        <v>2.65869</v>
      </c>
      <c r="JO516">
        <v>1.49658</v>
      </c>
      <c r="JP516">
        <v>2.34863</v>
      </c>
      <c r="JQ516">
        <v>1.54907</v>
      </c>
      <c r="JR516">
        <v>2.38037</v>
      </c>
      <c r="JS516">
        <v>36.2459</v>
      </c>
      <c r="JT516">
        <v>24.1751</v>
      </c>
      <c r="JU516">
        <v>18</v>
      </c>
      <c r="JV516">
        <v>483.309</v>
      </c>
      <c r="JW516">
        <v>494.213</v>
      </c>
      <c r="JX516">
        <v>27.0096</v>
      </c>
      <c r="JY516">
        <v>29.3142</v>
      </c>
      <c r="JZ516">
        <v>29.9997</v>
      </c>
      <c r="KA516">
        <v>29.489</v>
      </c>
      <c r="KB516">
        <v>29.4735</v>
      </c>
      <c r="KC516">
        <v>9.51763</v>
      </c>
      <c r="KD516">
        <v>22.7778</v>
      </c>
      <c r="KE516">
        <v>99.6284</v>
      </c>
      <c r="KF516">
        <v>27.055</v>
      </c>
      <c r="KG516">
        <v>133.118</v>
      </c>
      <c r="KH516">
        <v>18.8639</v>
      </c>
      <c r="KI516">
        <v>101.799</v>
      </c>
      <c r="KJ516">
        <v>91.34610000000001</v>
      </c>
    </row>
    <row r="517" spans="1:296">
      <c r="A517">
        <v>499</v>
      </c>
      <c r="B517">
        <v>1759088011.1</v>
      </c>
      <c r="C517">
        <v>14928</v>
      </c>
      <c r="D517" t="s">
        <v>1446</v>
      </c>
      <c r="E517" t="s">
        <v>1447</v>
      </c>
      <c r="F517">
        <v>5</v>
      </c>
      <c r="G517" t="s">
        <v>1411</v>
      </c>
      <c r="H517">
        <v>1759088003.314285</v>
      </c>
      <c r="I517">
        <f>(J517)/1000</f>
        <v>0</v>
      </c>
      <c r="J517">
        <f>IF(DO517, AM517, AG517)</f>
        <v>0</v>
      </c>
      <c r="K517">
        <f>IF(DO517, AH517, AF517)</f>
        <v>0</v>
      </c>
      <c r="L517">
        <f>DQ517 - IF(AT517&gt;1, K517*DK517*100.0/(AV517), 0)</f>
        <v>0</v>
      </c>
      <c r="M517">
        <f>((S517-I517/2)*L517-K517)/(S517+I517/2)</f>
        <v>0</v>
      </c>
      <c r="N517">
        <f>M517*(DX517+DY517)/1000.0</f>
        <v>0</v>
      </c>
      <c r="O517">
        <f>(DQ517 - IF(AT517&gt;1, K517*DK517*100.0/(AV517), 0))*(DX517+DY517)/1000.0</f>
        <v>0</v>
      </c>
      <c r="P517">
        <f>2.0/((1/R517-1/Q517)+SIGN(R517)*SQRT((1/R517-1/Q517)*(1/R517-1/Q517) + 4*DL517/((DL517+1)*(DL517+1))*(2*1/R517*1/Q517-1/Q517*1/Q517)))</f>
        <v>0</v>
      </c>
      <c r="Q517">
        <f>IF(LEFT(DM517,1)&lt;&gt;"0",IF(LEFT(DM517,1)="1",3.0,DN517),$D$5+$E$5*(EE517*DX517/($K$5*1000))+$F$5*(EE517*DX517/($K$5*1000))*MAX(MIN(DK517,$J$5),$I$5)*MAX(MIN(DK517,$J$5),$I$5)+$G$5*MAX(MIN(DK517,$J$5),$I$5)*(EE517*DX517/($K$5*1000))+$H$5*(EE517*DX517/($K$5*1000))*(EE517*DX517/($K$5*1000)))</f>
        <v>0</v>
      </c>
      <c r="R517">
        <f>I517*(1000-(1000*0.61365*exp(17.502*V517/(240.97+V517))/(DX517+DY517)+DS517)/2)/(1000*0.61365*exp(17.502*V517/(240.97+V517))/(DX517+DY517)-DS517)</f>
        <v>0</v>
      </c>
      <c r="S517">
        <f>1/((DL517+1)/(P517/1.6)+1/(Q517/1.37)) + DL517/((DL517+1)/(P517/1.6) + DL517/(Q517/1.37))</f>
        <v>0</v>
      </c>
      <c r="T517">
        <f>(DG517*DJ517)</f>
        <v>0</v>
      </c>
      <c r="U517">
        <f>(DZ517+(T517+2*0.95*5.67E-8*(((DZ517+$B$9)+273)^4-(DZ517+273)^4)-44100*I517)/(1.84*29.3*Q517+8*0.95*5.67E-8*(DZ517+273)^3))</f>
        <v>0</v>
      </c>
      <c r="V517">
        <f>($C$9*EA517+$D$9*EB517+$E$9*U517)</f>
        <v>0</v>
      </c>
      <c r="W517">
        <f>0.61365*exp(17.502*V517/(240.97+V517))</f>
        <v>0</v>
      </c>
      <c r="X517">
        <f>(Y517/Z517*100)</f>
        <v>0</v>
      </c>
      <c r="Y517">
        <f>DS517*(DX517+DY517)/1000</f>
        <v>0</v>
      </c>
      <c r="Z517">
        <f>0.61365*exp(17.502*DZ517/(240.97+DZ517))</f>
        <v>0</v>
      </c>
      <c r="AA517">
        <f>(W517-DS517*(DX517+DY517)/1000)</f>
        <v>0</v>
      </c>
      <c r="AB517">
        <f>(-I517*44100)</f>
        <v>0</v>
      </c>
      <c r="AC517">
        <f>2*29.3*Q517*0.92*(DZ517-V517)</f>
        <v>0</v>
      </c>
      <c r="AD517">
        <f>2*0.95*5.67E-8*(((DZ517+$B$9)+273)^4-(V517+273)^4)</f>
        <v>0</v>
      </c>
      <c r="AE517">
        <f>T517+AD517+AB517+AC517</f>
        <v>0</v>
      </c>
      <c r="AF517">
        <f>DW517*AT517*(DR517-DQ517*(1000-AT517*DT517)/(1000-AT517*DS517))/(100*DK517)</f>
        <v>0</v>
      </c>
      <c r="AG517">
        <f>1000*DW517*AT517*(DS517-DT517)/(100*DK517*(1000-AT517*DS517))</f>
        <v>0</v>
      </c>
      <c r="AH517">
        <f>(AI517 - AJ517 - DX517*1E3/(8.314*(DZ517+273.15)) * AL517/DW517 * AK517) * DW517/(100*DK517) * (1000 - DT517)/1000</f>
        <v>0</v>
      </c>
      <c r="AI517">
        <v>156.3871084009951</v>
      </c>
      <c r="AJ517">
        <v>162.0951636363635</v>
      </c>
      <c r="AK517">
        <v>-3.268317206504556</v>
      </c>
      <c r="AL517">
        <v>65.07386414959845</v>
      </c>
      <c r="AM517">
        <f>(AO517 - AN517 + DX517*1E3/(8.314*(DZ517+273.15)) * AQ517/DW517 * AP517) * DW517/(100*DK517) * 1000/(1000 - AO517)</f>
        <v>0</v>
      </c>
      <c r="AN517">
        <v>18.9133844208769</v>
      </c>
      <c r="AO517">
        <v>22.12340484848484</v>
      </c>
      <c r="AP517">
        <v>-0.00556594795348957</v>
      </c>
      <c r="AQ517">
        <v>105.2532628944295</v>
      </c>
      <c r="AR517">
        <v>0</v>
      </c>
      <c r="AS517">
        <v>0</v>
      </c>
      <c r="AT517">
        <f>IF(AR517*$H$15&gt;=AV517,1.0,(AV517/(AV517-AR517*$H$15)))</f>
        <v>0</v>
      </c>
      <c r="AU517">
        <f>(AT517-1)*100</f>
        <v>0</v>
      </c>
      <c r="AV517">
        <f>MAX(0,($B$15+$C$15*EE517)/(1+$D$15*EE517)*DX517/(DZ517+273)*$E$15)</f>
        <v>0</v>
      </c>
      <c r="AW517" t="s">
        <v>437</v>
      </c>
      <c r="AX517" t="s">
        <v>437</v>
      </c>
      <c r="AY517">
        <v>0</v>
      </c>
      <c r="AZ517">
        <v>0</v>
      </c>
      <c r="BA517">
        <f>1-AY517/AZ517</f>
        <v>0</v>
      </c>
      <c r="BB517">
        <v>0</v>
      </c>
      <c r="BC517" t="s">
        <v>437</v>
      </c>
      <c r="BD517" t="s">
        <v>437</v>
      </c>
      <c r="BE517">
        <v>0</v>
      </c>
      <c r="BF517">
        <v>0</v>
      </c>
      <c r="BG517">
        <f>1-BE517/BF517</f>
        <v>0</v>
      </c>
      <c r="BH517">
        <v>0.5</v>
      </c>
      <c r="BI517">
        <f>DH517</f>
        <v>0</v>
      </c>
      <c r="BJ517">
        <f>K517</f>
        <v>0</v>
      </c>
      <c r="BK517">
        <f>BG517*BH517*BI517</f>
        <v>0</v>
      </c>
      <c r="BL517">
        <f>(BJ517-BB517)/BI517</f>
        <v>0</v>
      </c>
      <c r="BM517">
        <f>(AZ517-BF517)/BF517</f>
        <v>0</v>
      </c>
      <c r="BN517">
        <f>AY517/(BA517+AY517/BF517)</f>
        <v>0</v>
      </c>
      <c r="BO517" t="s">
        <v>437</v>
      </c>
      <c r="BP517">
        <v>0</v>
      </c>
      <c r="BQ517">
        <f>IF(BP517&lt;&gt;0, BP517, BN517)</f>
        <v>0</v>
      </c>
      <c r="BR517">
        <f>1-BQ517/BF517</f>
        <v>0</v>
      </c>
      <c r="BS517">
        <f>(BF517-BE517)/(BF517-BQ517)</f>
        <v>0</v>
      </c>
      <c r="BT517">
        <f>(AZ517-BF517)/(AZ517-BQ517)</f>
        <v>0</v>
      </c>
      <c r="BU517">
        <f>(BF517-BE517)/(BF517-AY517)</f>
        <v>0</v>
      </c>
      <c r="BV517">
        <f>(AZ517-BF517)/(AZ517-AY517)</f>
        <v>0</v>
      </c>
      <c r="BW517">
        <f>(BS517*BQ517/BE517)</f>
        <v>0</v>
      </c>
      <c r="BX517">
        <f>(1-BW517)</f>
        <v>0</v>
      </c>
      <c r="DG517">
        <f>$B$13*EF517+$C$13*EG517+$F$13*ER517*(1-EU517)</f>
        <v>0</v>
      </c>
      <c r="DH517">
        <f>DG517*DI517</f>
        <v>0</v>
      </c>
      <c r="DI517">
        <f>($B$13*$D$11+$C$13*$D$11+$F$13*((FE517+EW517)/MAX(FE517+EW517+FF517, 0.1)*$I$11+FF517/MAX(FE517+EW517+FF517, 0.1)*$J$11))/($B$13+$C$13+$F$13)</f>
        <v>0</v>
      </c>
      <c r="DJ517">
        <f>($B$13*$K$11+$C$13*$K$11+$F$13*((FE517+EW517)/MAX(FE517+EW517+FF517, 0.1)*$P$11+FF517/MAX(FE517+EW517+FF517, 0.1)*$Q$11))/($B$13+$C$13+$F$13)</f>
        <v>0</v>
      </c>
      <c r="DK517">
        <v>4.8</v>
      </c>
      <c r="DL517">
        <v>0.5</v>
      </c>
      <c r="DM517" t="s">
        <v>438</v>
      </c>
      <c r="DN517">
        <v>2</v>
      </c>
      <c r="DO517" t="b">
        <v>1</v>
      </c>
      <c r="DP517">
        <v>1759088003.314285</v>
      </c>
      <c r="DQ517">
        <v>181.8106428571429</v>
      </c>
      <c r="DR517">
        <v>168.9858214285714</v>
      </c>
      <c r="DS517">
        <v>22.1729</v>
      </c>
      <c r="DT517">
        <v>19.04413214285714</v>
      </c>
      <c r="DU517">
        <v>182.7253928571429</v>
      </c>
      <c r="DV517">
        <v>21.87719285714286</v>
      </c>
      <c r="DW517">
        <v>499.9719642857143</v>
      </c>
      <c r="DX517">
        <v>90.74333571428573</v>
      </c>
      <c r="DY517">
        <v>0.06651895000000001</v>
      </c>
      <c r="DZ517">
        <v>28.77725</v>
      </c>
      <c r="EA517">
        <v>29.88086785714286</v>
      </c>
      <c r="EB517">
        <v>999.9000000000002</v>
      </c>
      <c r="EC517">
        <v>0</v>
      </c>
      <c r="ED517">
        <v>0</v>
      </c>
      <c r="EE517">
        <v>9997.373214285715</v>
      </c>
      <c r="EF517">
        <v>0</v>
      </c>
      <c r="EG517">
        <v>11.3535</v>
      </c>
      <c r="EH517">
        <v>12.82479642857143</v>
      </c>
      <c r="EI517">
        <v>185.93375</v>
      </c>
      <c r="EJ517">
        <v>172.2682142857143</v>
      </c>
      <c r="EK517">
        <v>3.128769285714286</v>
      </c>
      <c r="EL517">
        <v>168.9858214285714</v>
      </c>
      <c r="EM517">
        <v>19.04413214285714</v>
      </c>
      <c r="EN517">
        <v>2.012043214285714</v>
      </c>
      <c r="EO517">
        <v>1.728128928571429</v>
      </c>
      <c r="EP517">
        <v>17.53941428571429</v>
      </c>
      <c r="EQ517">
        <v>15.15119642857143</v>
      </c>
      <c r="ER517">
        <v>1999.986071428571</v>
      </c>
      <c r="ES517">
        <v>0.9799955357142857</v>
      </c>
      <c r="ET517">
        <v>0.02000452142857143</v>
      </c>
      <c r="EU517">
        <v>0</v>
      </c>
      <c r="EV517">
        <v>831.8511428571427</v>
      </c>
      <c r="EW517">
        <v>5.00078</v>
      </c>
      <c r="EX517">
        <v>16014.18214285714</v>
      </c>
      <c r="EY517">
        <v>16379.49642857142</v>
      </c>
      <c r="EZ517">
        <v>39.81903571428571</v>
      </c>
      <c r="FA517">
        <v>40.63589285714285</v>
      </c>
      <c r="FB517">
        <v>39.93271428571428</v>
      </c>
      <c r="FC517">
        <v>40.36796428571427</v>
      </c>
      <c r="FD517">
        <v>40.74075</v>
      </c>
      <c r="FE517">
        <v>1955.075</v>
      </c>
      <c r="FF517">
        <v>39.91000000000001</v>
      </c>
      <c r="FG517">
        <v>0</v>
      </c>
      <c r="FH517">
        <v>1759088003.6</v>
      </c>
      <c r="FI517">
        <v>0</v>
      </c>
      <c r="FJ517">
        <v>832.06612</v>
      </c>
      <c r="FK517">
        <v>20.14084618633364</v>
      </c>
      <c r="FL517">
        <v>361.0769235643934</v>
      </c>
      <c r="FM517">
        <v>16017.884</v>
      </c>
      <c r="FN517">
        <v>15</v>
      </c>
      <c r="FO517">
        <v>0</v>
      </c>
      <c r="FP517" t="s">
        <v>439</v>
      </c>
      <c r="FQ517">
        <v>1746989605.5</v>
      </c>
      <c r="FR517">
        <v>1746989593.5</v>
      </c>
      <c r="FS517">
        <v>0</v>
      </c>
      <c r="FT517">
        <v>-0.274</v>
      </c>
      <c r="FU517">
        <v>-0.002</v>
      </c>
      <c r="FV517">
        <v>2.549</v>
      </c>
      <c r="FW517">
        <v>0.129</v>
      </c>
      <c r="FX517">
        <v>420</v>
      </c>
      <c r="FY517">
        <v>17</v>
      </c>
      <c r="FZ517">
        <v>0.02</v>
      </c>
      <c r="GA517">
        <v>0.04</v>
      </c>
      <c r="GB517">
        <v>12.5047675</v>
      </c>
      <c r="GC517">
        <v>6.559995872420221</v>
      </c>
      <c r="GD517">
        <v>0.6321732655639196</v>
      </c>
      <c r="GE517">
        <v>0</v>
      </c>
      <c r="GF517">
        <v>830.8960294117646</v>
      </c>
      <c r="GG517">
        <v>17.96640181772961</v>
      </c>
      <c r="GH517">
        <v>1.789658996195736</v>
      </c>
      <c r="GI517">
        <v>0</v>
      </c>
      <c r="GJ517">
        <v>3.07485075</v>
      </c>
      <c r="GK517">
        <v>1.128114258911814</v>
      </c>
      <c r="GL517">
        <v>0.1102510746067244</v>
      </c>
      <c r="GM517">
        <v>0</v>
      </c>
      <c r="GN517">
        <v>0</v>
      </c>
      <c r="GO517">
        <v>3</v>
      </c>
      <c r="GP517" t="s">
        <v>458</v>
      </c>
      <c r="GQ517">
        <v>3.1019</v>
      </c>
      <c r="GR517">
        <v>2.72481</v>
      </c>
      <c r="GS517">
        <v>0.0390626</v>
      </c>
      <c r="GT517">
        <v>0.0357573</v>
      </c>
      <c r="GU517">
        <v>0.10196</v>
      </c>
      <c r="GV517">
        <v>0.09253400000000001</v>
      </c>
      <c r="GW517">
        <v>25079.1</v>
      </c>
      <c r="GX517">
        <v>22868.8</v>
      </c>
      <c r="GY517">
        <v>26663.7</v>
      </c>
      <c r="GZ517">
        <v>23940.7</v>
      </c>
      <c r="HA517">
        <v>38308.2</v>
      </c>
      <c r="HB517">
        <v>32114.1</v>
      </c>
      <c r="HC517">
        <v>46559.1</v>
      </c>
      <c r="HD517">
        <v>37878.1</v>
      </c>
      <c r="HE517">
        <v>1.8663</v>
      </c>
      <c r="HF517">
        <v>1.85972</v>
      </c>
      <c r="HG517">
        <v>0.120658</v>
      </c>
      <c r="HH517">
        <v>0</v>
      </c>
      <c r="HI517">
        <v>27.8967</v>
      </c>
      <c r="HJ517">
        <v>999.9</v>
      </c>
      <c r="HK517">
        <v>47.3</v>
      </c>
      <c r="HL517">
        <v>31.2</v>
      </c>
      <c r="HM517">
        <v>23.7877</v>
      </c>
      <c r="HN517">
        <v>61.2802</v>
      </c>
      <c r="HO517">
        <v>22.1635</v>
      </c>
      <c r="HP517">
        <v>1</v>
      </c>
      <c r="HQ517">
        <v>0.15796</v>
      </c>
      <c r="HR517">
        <v>0.111773</v>
      </c>
      <c r="HS517">
        <v>20.2808</v>
      </c>
      <c r="HT517">
        <v>5.2122</v>
      </c>
      <c r="HU517">
        <v>11.98</v>
      </c>
      <c r="HV517">
        <v>4.9634</v>
      </c>
      <c r="HW517">
        <v>3.27458</v>
      </c>
      <c r="HX517">
        <v>9999</v>
      </c>
      <c r="HY517">
        <v>9999</v>
      </c>
      <c r="HZ517">
        <v>9999</v>
      </c>
      <c r="IA517">
        <v>35.2</v>
      </c>
      <c r="IB517">
        <v>1.86397</v>
      </c>
      <c r="IC517">
        <v>1.86008</v>
      </c>
      <c r="ID517">
        <v>1.8584</v>
      </c>
      <c r="IE517">
        <v>1.85978</v>
      </c>
      <c r="IF517">
        <v>1.85989</v>
      </c>
      <c r="IG517">
        <v>1.85837</v>
      </c>
      <c r="IH517">
        <v>1.85745</v>
      </c>
      <c r="II517">
        <v>1.85242</v>
      </c>
      <c r="IJ517">
        <v>0</v>
      </c>
      <c r="IK517">
        <v>0</v>
      </c>
      <c r="IL517">
        <v>0</v>
      </c>
      <c r="IM517">
        <v>0</v>
      </c>
      <c r="IN517" t="s">
        <v>441</v>
      </c>
      <c r="IO517" t="s">
        <v>442</v>
      </c>
      <c r="IP517" t="s">
        <v>443</v>
      </c>
      <c r="IQ517" t="s">
        <v>443</v>
      </c>
      <c r="IR517" t="s">
        <v>443</v>
      </c>
      <c r="IS517" t="s">
        <v>443</v>
      </c>
      <c r="IT517">
        <v>0</v>
      </c>
      <c r="IU517">
        <v>100</v>
      </c>
      <c r="IV517">
        <v>100</v>
      </c>
      <c r="IW517">
        <v>-0.909</v>
      </c>
      <c r="IX517">
        <v>0.2946</v>
      </c>
      <c r="IY517">
        <v>-0.819046093373875</v>
      </c>
      <c r="IZ517">
        <v>-0.0008311593448893811</v>
      </c>
      <c r="JA517">
        <v>1.768286430498992E-06</v>
      </c>
      <c r="JB517">
        <v>-5.176383660599935E-10</v>
      </c>
      <c r="JC517">
        <v>0.01793090377665582</v>
      </c>
      <c r="JD517">
        <v>0.002652576625932546</v>
      </c>
      <c r="JE517">
        <v>0.0004569377311329863</v>
      </c>
      <c r="JF517">
        <v>1.003524486243527E-07</v>
      </c>
      <c r="JG517">
        <v>2</v>
      </c>
      <c r="JH517">
        <v>1975</v>
      </c>
      <c r="JI517">
        <v>1</v>
      </c>
      <c r="JJ517">
        <v>26</v>
      </c>
      <c r="JK517">
        <v>201640.1</v>
      </c>
      <c r="JL517">
        <v>201640.3</v>
      </c>
      <c r="JM517">
        <v>0.435791</v>
      </c>
      <c r="JN517">
        <v>2.66724</v>
      </c>
      <c r="JO517">
        <v>1.49658</v>
      </c>
      <c r="JP517">
        <v>2.34863</v>
      </c>
      <c r="JQ517">
        <v>1.54907</v>
      </c>
      <c r="JR517">
        <v>2.33032</v>
      </c>
      <c r="JS517">
        <v>36.2459</v>
      </c>
      <c r="JT517">
        <v>24.1663</v>
      </c>
      <c r="JU517">
        <v>18</v>
      </c>
      <c r="JV517">
        <v>483.479</v>
      </c>
      <c r="JW517">
        <v>493.97</v>
      </c>
      <c r="JX517">
        <v>27.0868</v>
      </c>
      <c r="JY517">
        <v>29.3167</v>
      </c>
      <c r="JZ517">
        <v>29.9999</v>
      </c>
      <c r="KA517">
        <v>29.4903</v>
      </c>
      <c r="KB517">
        <v>29.476</v>
      </c>
      <c r="KC517">
        <v>8.7384</v>
      </c>
      <c r="KD517">
        <v>23.0707</v>
      </c>
      <c r="KE517">
        <v>99.6284</v>
      </c>
      <c r="KF517">
        <v>27.1435</v>
      </c>
      <c r="KG517">
        <v>119.761</v>
      </c>
      <c r="KH517">
        <v>18.7976</v>
      </c>
      <c r="KI517">
        <v>101.799</v>
      </c>
      <c r="KJ517">
        <v>91.3467</v>
      </c>
    </row>
    <row r="518" spans="1:296">
      <c r="A518">
        <v>500</v>
      </c>
      <c r="B518">
        <v>1759088016.1</v>
      </c>
      <c r="C518">
        <v>14933</v>
      </c>
      <c r="D518" t="s">
        <v>1448</v>
      </c>
      <c r="E518" t="s">
        <v>1449</v>
      </c>
      <c r="F518">
        <v>5</v>
      </c>
      <c r="G518" t="s">
        <v>1411</v>
      </c>
      <c r="H518">
        <v>1759088008.6</v>
      </c>
      <c r="I518">
        <f>(J518)/1000</f>
        <v>0</v>
      </c>
      <c r="J518">
        <f>IF(DO518, AM518, AG518)</f>
        <v>0</v>
      </c>
      <c r="K518">
        <f>IF(DO518, AH518, AF518)</f>
        <v>0</v>
      </c>
      <c r="L518">
        <f>DQ518 - IF(AT518&gt;1, K518*DK518*100.0/(AV518), 0)</f>
        <v>0</v>
      </c>
      <c r="M518">
        <f>((S518-I518/2)*L518-K518)/(S518+I518/2)</f>
        <v>0</v>
      </c>
      <c r="N518">
        <f>M518*(DX518+DY518)/1000.0</f>
        <v>0</v>
      </c>
      <c r="O518">
        <f>(DQ518 - IF(AT518&gt;1, K518*DK518*100.0/(AV518), 0))*(DX518+DY518)/1000.0</f>
        <v>0</v>
      </c>
      <c r="P518">
        <f>2.0/((1/R518-1/Q518)+SIGN(R518)*SQRT((1/R518-1/Q518)*(1/R518-1/Q518) + 4*DL518/((DL518+1)*(DL518+1))*(2*1/R518*1/Q518-1/Q518*1/Q518)))</f>
        <v>0</v>
      </c>
      <c r="Q518">
        <f>IF(LEFT(DM518,1)&lt;&gt;"0",IF(LEFT(DM518,1)="1",3.0,DN518),$D$5+$E$5*(EE518*DX518/($K$5*1000))+$F$5*(EE518*DX518/($K$5*1000))*MAX(MIN(DK518,$J$5),$I$5)*MAX(MIN(DK518,$J$5),$I$5)+$G$5*MAX(MIN(DK518,$J$5),$I$5)*(EE518*DX518/($K$5*1000))+$H$5*(EE518*DX518/($K$5*1000))*(EE518*DX518/($K$5*1000)))</f>
        <v>0</v>
      </c>
      <c r="R518">
        <f>I518*(1000-(1000*0.61365*exp(17.502*V518/(240.97+V518))/(DX518+DY518)+DS518)/2)/(1000*0.61365*exp(17.502*V518/(240.97+V518))/(DX518+DY518)-DS518)</f>
        <v>0</v>
      </c>
      <c r="S518">
        <f>1/((DL518+1)/(P518/1.6)+1/(Q518/1.37)) + DL518/((DL518+1)/(P518/1.6) + DL518/(Q518/1.37))</f>
        <v>0</v>
      </c>
      <c r="T518">
        <f>(DG518*DJ518)</f>
        <v>0</v>
      </c>
      <c r="U518">
        <f>(DZ518+(T518+2*0.95*5.67E-8*(((DZ518+$B$9)+273)^4-(DZ518+273)^4)-44100*I518)/(1.84*29.3*Q518+8*0.95*5.67E-8*(DZ518+273)^3))</f>
        <v>0</v>
      </c>
      <c r="V518">
        <f>($C$9*EA518+$D$9*EB518+$E$9*U518)</f>
        <v>0</v>
      </c>
      <c r="W518">
        <f>0.61365*exp(17.502*V518/(240.97+V518))</f>
        <v>0</v>
      </c>
      <c r="X518">
        <f>(Y518/Z518*100)</f>
        <v>0</v>
      </c>
      <c r="Y518">
        <f>DS518*(DX518+DY518)/1000</f>
        <v>0</v>
      </c>
      <c r="Z518">
        <f>0.61365*exp(17.502*DZ518/(240.97+DZ518))</f>
        <v>0</v>
      </c>
      <c r="AA518">
        <f>(W518-DS518*(DX518+DY518)/1000)</f>
        <v>0</v>
      </c>
      <c r="AB518">
        <f>(-I518*44100)</f>
        <v>0</v>
      </c>
      <c r="AC518">
        <f>2*29.3*Q518*0.92*(DZ518-V518)</f>
        <v>0</v>
      </c>
      <c r="AD518">
        <f>2*0.95*5.67E-8*(((DZ518+$B$9)+273)^4-(V518+273)^4)</f>
        <v>0</v>
      </c>
      <c r="AE518">
        <f>T518+AD518+AB518+AC518</f>
        <v>0</v>
      </c>
      <c r="AF518">
        <f>DW518*AT518*(DR518-DQ518*(1000-AT518*DT518)/(1000-AT518*DS518))/(100*DK518)</f>
        <v>0</v>
      </c>
      <c r="AG518">
        <f>1000*DW518*AT518*(DS518-DT518)/(100*DK518*(1000-AT518*DS518))</f>
        <v>0</v>
      </c>
      <c r="AH518">
        <f>(AI518 - AJ518 - DX518*1E3/(8.314*(DZ518+273.15)) * AL518/DW518 * AK518) * DW518/(100*DK518) * (1000 - DT518)/1000</f>
        <v>0</v>
      </c>
      <c r="AI518">
        <v>139.5401725380416</v>
      </c>
      <c r="AJ518">
        <v>145.774109090909</v>
      </c>
      <c r="AK518">
        <v>-3.265813167402844</v>
      </c>
      <c r="AL518">
        <v>65.07386414959845</v>
      </c>
      <c r="AM518">
        <f>(AO518 - AN518 + DX518*1E3/(8.314*(DZ518+273.15)) * AQ518/DW518 * AP518) * DW518/(100*DK518) * 1000/(1000 - AO518)</f>
        <v>0</v>
      </c>
      <c r="AN518">
        <v>18.88649294942968</v>
      </c>
      <c r="AO518">
        <v>22.13833272727273</v>
      </c>
      <c r="AP518">
        <v>0.001361096044722454</v>
      </c>
      <c r="AQ518">
        <v>105.2532628944295</v>
      </c>
      <c r="AR518">
        <v>0</v>
      </c>
      <c r="AS518">
        <v>0</v>
      </c>
      <c r="AT518">
        <f>IF(AR518*$H$15&gt;=AV518,1.0,(AV518/(AV518-AR518*$H$15)))</f>
        <v>0</v>
      </c>
      <c r="AU518">
        <f>(AT518-1)*100</f>
        <v>0</v>
      </c>
      <c r="AV518">
        <f>MAX(0,($B$15+$C$15*EE518)/(1+$D$15*EE518)*DX518/(DZ518+273)*$E$15)</f>
        <v>0</v>
      </c>
      <c r="AW518" t="s">
        <v>437</v>
      </c>
      <c r="AX518" t="s">
        <v>437</v>
      </c>
      <c r="AY518">
        <v>0</v>
      </c>
      <c r="AZ518">
        <v>0</v>
      </c>
      <c r="BA518">
        <f>1-AY518/AZ518</f>
        <v>0</v>
      </c>
      <c r="BB518">
        <v>0</v>
      </c>
      <c r="BC518" t="s">
        <v>437</v>
      </c>
      <c r="BD518" t="s">
        <v>437</v>
      </c>
      <c r="BE518">
        <v>0</v>
      </c>
      <c r="BF518">
        <v>0</v>
      </c>
      <c r="BG518">
        <f>1-BE518/BF518</f>
        <v>0</v>
      </c>
      <c r="BH518">
        <v>0.5</v>
      </c>
      <c r="BI518">
        <f>DH518</f>
        <v>0</v>
      </c>
      <c r="BJ518">
        <f>K518</f>
        <v>0</v>
      </c>
      <c r="BK518">
        <f>BG518*BH518*BI518</f>
        <v>0</v>
      </c>
      <c r="BL518">
        <f>(BJ518-BB518)/BI518</f>
        <v>0</v>
      </c>
      <c r="BM518">
        <f>(AZ518-BF518)/BF518</f>
        <v>0</v>
      </c>
      <c r="BN518">
        <f>AY518/(BA518+AY518/BF518)</f>
        <v>0</v>
      </c>
      <c r="BO518" t="s">
        <v>437</v>
      </c>
      <c r="BP518">
        <v>0</v>
      </c>
      <c r="BQ518">
        <f>IF(BP518&lt;&gt;0, BP518, BN518)</f>
        <v>0</v>
      </c>
      <c r="BR518">
        <f>1-BQ518/BF518</f>
        <v>0</v>
      </c>
      <c r="BS518">
        <f>(BF518-BE518)/(BF518-BQ518)</f>
        <v>0</v>
      </c>
      <c r="BT518">
        <f>(AZ518-BF518)/(AZ518-BQ518)</f>
        <v>0</v>
      </c>
      <c r="BU518">
        <f>(BF518-BE518)/(BF518-AY518)</f>
        <v>0</v>
      </c>
      <c r="BV518">
        <f>(AZ518-BF518)/(AZ518-AY518)</f>
        <v>0</v>
      </c>
      <c r="BW518">
        <f>(BS518*BQ518/BE518)</f>
        <v>0</v>
      </c>
      <c r="BX518">
        <f>(1-BW518)</f>
        <v>0</v>
      </c>
      <c r="DG518">
        <f>$B$13*EF518+$C$13*EG518+$F$13*ER518*(1-EU518)</f>
        <v>0</v>
      </c>
      <c r="DH518">
        <f>DG518*DI518</f>
        <v>0</v>
      </c>
      <c r="DI518">
        <f>($B$13*$D$11+$C$13*$D$11+$F$13*((FE518+EW518)/MAX(FE518+EW518+FF518, 0.1)*$I$11+FF518/MAX(FE518+EW518+FF518, 0.1)*$J$11))/($B$13+$C$13+$F$13)</f>
        <v>0</v>
      </c>
      <c r="DJ518">
        <f>($B$13*$K$11+$C$13*$K$11+$F$13*((FE518+EW518)/MAX(FE518+EW518+FF518, 0.1)*$P$11+FF518/MAX(FE518+EW518+FF518, 0.1)*$Q$11))/($B$13+$C$13+$F$13)</f>
        <v>0</v>
      </c>
      <c r="DK518">
        <v>4.8</v>
      </c>
      <c r="DL518">
        <v>0.5</v>
      </c>
      <c r="DM518" t="s">
        <v>438</v>
      </c>
      <c r="DN518">
        <v>2</v>
      </c>
      <c r="DO518" t="b">
        <v>1</v>
      </c>
      <c r="DP518">
        <v>1759088008.6</v>
      </c>
      <c r="DQ518">
        <v>164.9103703703704</v>
      </c>
      <c r="DR518">
        <v>151.4717777777778</v>
      </c>
      <c r="DS518">
        <v>22.14661481481481</v>
      </c>
      <c r="DT518">
        <v>18.94768148148148</v>
      </c>
      <c r="DU518">
        <v>165.8207037037037</v>
      </c>
      <c r="DV518">
        <v>21.85150740740741</v>
      </c>
      <c r="DW518">
        <v>499.9686666666668</v>
      </c>
      <c r="DX518">
        <v>90.74364814814814</v>
      </c>
      <c r="DY518">
        <v>0.06641742962962963</v>
      </c>
      <c r="DZ518">
        <v>28.77805555555556</v>
      </c>
      <c r="EA518">
        <v>29.87188148148148</v>
      </c>
      <c r="EB518">
        <v>999.9000000000001</v>
      </c>
      <c r="EC518">
        <v>0</v>
      </c>
      <c r="ED518">
        <v>0</v>
      </c>
      <c r="EE518">
        <v>10012.60555555555</v>
      </c>
      <c r="EF518">
        <v>0</v>
      </c>
      <c r="EG518">
        <v>11.3535</v>
      </c>
      <c r="EH518">
        <v>13.43851851851852</v>
      </c>
      <c r="EI518">
        <v>168.6455555555555</v>
      </c>
      <c r="EJ518">
        <v>154.3981851851852</v>
      </c>
      <c r="EK518">
        <v>3.198937037037038</v>
      </c>
      <c r="EL518">
        <v>151.4717777777778</v>
      </c>
      <c r="EM518">
        <v>18.94768148148148</v>
      </c>
      <c r="EN518">
        <v>2.009664444444444</v>
      </c>
      <c r="EO518">
        <v>1.719382592592593</v>
      </c>
      <c r="EP518">
        <v>17.52068518518518</v>
      </c>
      <c r="EQ518">
        <v>15.07244074074074</v>
      </c>
      <c r="ER518">
        <v>2000.018518518519</v>
      </c>
      <c r="ES518">
        <v>0.9799941481481482</v>
      </c>
      <c r="ET518">
        <v>0.02000592592592592</v>
      </c>
      <c r="EU518">
        <v>0</v>
      </c>
      <c r="EV518">
        <v>833.5996666666668</v>
      </c>
      <c r="EW518">
        <v>5.00078</v>
      </c>
      <c r="EX518">
        <v>16046.68148148148</v>
      </c>
      <c r="EY518">
        <v>16379.75555555556</v>
      </c>
      <c r="EZ518">
        <v>39.79618518518518</v>
      </c>
      <c r="FA518">
        <v>40.62703703703703</v>
      </c>
      <c r="FB518">
        <v>39.93255555555555</v>
      </c>
      <c r="FC518">
        <v>40.32844444444444</v>
      </c>
      <c r="FD518">
        <v>40.83311111111111</v>
      </c>
      <c r="FE518">
        <v>1955.103703703704</v>
      </c>
      <c r="FF518">
        <v>39.91407407407408</v>
      </c>
      <c r="FG518">
        <v>0</v>
      </c>
      <c r="FH518">
        <v>1759088008.4</v>
      </c>
      <c r="FI518">
        <v>0</v>
      </c>
      <c r="FJ518">
        <v>833.68056</v>
      </c>
      <c r="FK518">
        <v>20.66199996830993</v>
      </c>
      <c r="FL518">
        <v>383.9846147482909</v>
      </c>
      <c r="FM518">
        <v>16047.64</v>
      </c>
      <c r="FN518">
        <v>15</v>
      </c>
      <c r="FO518">
        <v>0</v>
      </c>
      <c r="FP518" t="s">
        <v>439</v>
      </c>
      <c r="FQ518">
        <v>1746989605.5</v>
      </c>
      <c r="FR518">
        <v>1746989593.5</v>
      </c>
      <c r="FS518">
        <v>0</v>
      </c>
      <c r="FT518">
        <v>-0.274</v>
      </c>
      <c r="FU518">
        <v>-0.002</v>
      </c>
      <c r="FV518">
        <v>2.549</v>
      </c>
      <c r="FW518">
        <v>0.129</v>
      </c>
      <c r="FX518">
        <v>420</v>
      </c>
      <c r="FY518">
        <v>17</v>
      </c>
      <c r="FZ518">
        <v>0.02</v>
      </c>
      <c r="GA518">
        <v>0.04</v>
      </c>
      <c r="GB518">
        <v>13.067495</v>
      </c>
      <c r="GC518">
        <v>6.941133208255137</v>
      </c>
      <c r="GD518">
        <v>0.668846102982592</v>
      </c>
      <c r="GE518">
        <v>0</v>
      </c>
      <c r="GF518">
        <v>832.3831764705883</v>
      </c>
      <c r="GG518">
        <v>19.78233767106624</v>
      </c>
      <c r="GH518">
        <v>1.961431777023344</v>
      </c>
      <c r="GI518">
        <v>0</v>
      </c>
      <c r="GJ518">
        <v>3.14857825</v>
      </c>
      <c r="GK518">
        <v>0.8475189118198816</v>
      </c>
      <c r="GL518">
        <v>0.08684815049520346</v>
      </c>
      <c r="GM518">
        <v>0</v>
      </c>
      <c r="GN518">
        <v>0</v>
      </c>
      <c r="GO518">
        <v>3</v>
      </c>
      <c r="GP518" t="s">
        <v>458</v>
      </c>
      <c r="GQ518">
        <v>3.10186</v>
      </c>
      <c r="GR518">
        <v>2.72422</v>
      </c>
      <c r="GS518">
        <v>0.0354606</v>
      </c>
      <c r="GT518">
        <v>0.0319281</v>
      </c>
      <c r="GU518">
        <v>0.102013</v>
      </c>
      <c r="GV518">
        <v>0.0922996</v>
      </c>
      <c r="GW518">
        <v>25172.8</v>
      </c>
      <c r="GX518">
        <v>22959.2</v>
      </c>
      <c r="GY518">
        <v>26663.5</v>
      </c>
      <c r="GZ518">
        <v>23940.4</v>
      </c>
      <c r="HA518">
        <v>38305.4</v>
      </c>
      <c r="HB518">
        <v>32122</v>
      </c>
      <c r="HC518">
        <v>46558.9</v>
      </c>
      <c r="HD518">
        <v>37878.1</v>
      </c>
      <c r="HE518">
        <v>1.8661</v>
      </c>
      <c r="HF518">
        <v>1.8596</v>
      </c>
      <c r="HG518">
        <v>0.121068</v>
      </c>
      <c r="HH518">
        <v>0</v>
      </c>
      <c r="HI518">
        <v>27.8848</v>
      </c>
      <c r="HJ518">
        <v>999.9</v>
      </c>
      <c r="HK518">
        <v>47.3</v>
      </c>
      <c r="HL518">
        <v>31.2</v>
      </c>
      <c r="HM518">
        <v>23.7871</v>
      </c>
      <c r="HN518">
        <v>61.3202</v>
      </c>
      <c r="HO518">
        <v>22.0954</v>
      </c>
      <c r="HP518">
        <v>1</v>
      </c>
      <c r="HQ518">
        <v>0.158084</v>
      </c>
      <c r="HR518">
        <v>0.081201</v>
      </c>
      <c r="HS518">
        <v>20.2808</v>
      </c>
      <c r="HT518">
        <v>5.2113</v>
      </c>
      <c r="HU518">
        <v>11.98</v>
      </c>
      <c r="HV518">
        <v>4.9631</v>
      </c>
      <c r="HW518">
        <v>3.27445</v>
      </c>
      <c r="HX518">
        <v>9999</v>
      </c>
      <c r="HY518">
        <v>9999</v>
      </c>
      <c r="HZ518">
        <v>9999</v>
      </c>
      <c r="IA518">
        <v>35.2</v>
      </c>
      <c r="IB518">
        <v>1.86398</v>
      </c>
      <c r="IC518">
        <v>1.86008</v>
      </c>
      <c r="ID518">
        <v>1.85841</v>
      </c>
      <c r="IE518">
        <v>1.85977</v>
      </c>
      <c r="IF518">
        <v>1.85989</v>
      </c>
      <c r="IG518">
        <v>1.85837</v>
      </c>
      <c r="IH518">
        <v>1.85745</v>
      </c>
      <c r="II518">
        <v>1.85242</v>
      </c>
      <c r="IJ518">
        <v>0</v>
      </c>
      <c r="IK518">
        <v>0</v>
      </c>
      <c r="IL518">
        <v>0</v>
      </c>
      <c r="IM518">
        <v>0</v>
      </c>
      <c r="IN518" t="s">
        <v>441</v>
      </c>
      <c r="IO518" t="s">
        <v>442</v>
      </c>
      <c r="IP518" t="s">
        <v>443</v>
      </c>
      <c r="IQ518" t="s">
        <v>443</v>
      </c>
      <c r="IR518" t="s">
        <v>443</v>
      </c>
      <c r="IS518" t="s">
        <v>443</v>
      </c>
      <c r="IT518">
        <v>0</v>
      </c>
      <c r="IU518">
        <v>100</v>
      </c>
      <c r="IV518">
        <v>100</v>
      </c>
      <c r="IW518">
        <v>-0.903</v>
      </c>
      <c r="IX518">
        <v>0.295</v>
      </c>
      <c r="IY518">
        <v>-0.819046093373875</v>
      </c>
      <c r="IZ518">
        <v>-0.0008311593448893811</v>
      </c>
      <c r="JA518">
        <v>1.768286430498992E-06</v>
      </c>
      <c r="JB518">
        <v>-5.176383660599935E-10</v>
      </c>
      <c r="JC518">
        <v>0.01793090377665582</v>
      </c>
      <c r="JD518">
        <v>0.002652576625932546</v>
      </c>
      <c r="JE518">
        <v>0.0004569377311329863</v>
      </c>
      <c r="JF518">
        <v>1.003524486243527E-07</v>
      </c>
      <c r="JG518">
        <v>2</v>
      </c>
      <c r="JH518">
        <v>1975</v>
      </c>
      <c r="JI518">
        <v>1</v>
      </c>
      <c r="JJ518">
        <v>26</v>
      </c>
      <c r="JK518">
        <v>201640.2</v>
      </c>
      <c r="JL518">
        <v>201640.4</v>
      </c>
      <c r="JM518">
        <v>0.393066</v>
      </c>
      <c r="JN518">
        <v>2.67212</v>
      </c>
      <c r="JO518">
        <v>1.49658</v>
      </c>
      <c r="JP518">
        <v>2.34863</v>
      </c>
      <c r="JQ518">
        <v>1.54907</v>
      </c>
      <c r="JR518">
        <v>2.33765</v>
      </c>
      <c r="JS518">
        <v>36.2459</v>
      </c>
      <c r="JT518">
        <v>24.1751</v>
      </c>
      <c r="JU518">
        <v>18</v>
      </c>
      <c r="JV518">
        <v>483.381</v>
      </c>
      <c r="JW518">
        <v>493.907</v>
      </c>
      <c r="JX518">
        <v>27.1579</v>
      </c>
      <c r="JY518">
        <v>29.3193</v>
      </c>
      <c r="JZ518">
        <v>30.0001</v>
      </c>
      <c r="KA518">
        <v>29.4928</v>
      </c>
      <c r="KB518">
        <v>29.4785</v>
      </c>
      <c r="KC518">
        <v>7.87887</v>
      </c>
      <c r="KD518">
        <v>23.3644</v>
      </c>
      <c r="KE518">
        <v>99.6284</v>
      </c>
      <c r="KF518">
        <v>27.243</v>
      </c>
      <c r="KG518">
        <v>99.7253</v>
      </c>
      <c r="KH518">
        <v>18.7072</v>
      </c>
      <c r="KI518">
        <v>101.798</v>
      </c>
      <c r="KJ518">
        <v>91.34610000000001</v>
      </c>
    </row>
    <row r="519" spans="1:296">
      <c r="A519">
        <v>501</v>
      </c>
      <c r="B519">
        <v>1759088021.1</v>
      </c>
      <c r="C519">
        <v>14938</v>
      </c>
      <c r="D519" t="s">
        <v>1450</v>
      </c>
      <c r="E519" t="s">
        <v>1451</v>
      </c>
      <c r="F519">
        <v>5</v>
      </c>
      <c r="G519" t="s">
        <v>1411</v>
      </c>
      <c r="H519">
        <v>1759088013.314285</v>
      </c>
      <c r="I519">
        <f>(J519)/1000</f>
        <v>0</v>
      </c>
      <c r="J519">
        <f>IF(DO519, AM519, AG519)</f>
        <v>0</v>
      </c>
      <c r="K519">
        <f>IF(DO519, AH519, AF519)</f>
        <v>0</v>
      </c>
      <c r="L519">
        <f>DQ519 - IF(AT519&gt;1, K519*DK519*100.0/(AV519), 0)</f>
        <v>0</v>
      </c>
      <c r="M519">
        <f>((S519-I519/2)*L519-K519)/(S519+I519/2)</f>
        <v>0</v>
      </c>
      <c r="N519">
        <f>M519*(DX519+DY519)/1000.0</f>
        <v>0</v>
      </c>
      <c r="O519">
        <f>(DQ519 - IF(AT519&gt;1, K519*DK519*100.0/(AV519), 0))*(DX519+DY519)/1000.0</f>
        <v>0</v>
      </c>
      <c r="P519">
        <f>2.0/((1/R519-1/Q519)+SIGN(R519)*SQRT((1/R519-1/Q519)*(1/R519-1/Q519) + 4*DL519/((DL519+1)*(DL519+1))*(2*1/R519*1/Q519-1/Q519*1/Q519)))</f>
        <v>0</v>
      </c>
      <c r="Q519">
        <f>IF(LEFT(DM519,1)&lt;&gt;"0",IF(LEFT(DM519,1)="1",3.0,DN519),$D$5+$E$5*(EE519*DX519/($K$5*1000))+$F$5*(EE519*DX519/($K$5*1000))*MAX(MIN(DK519,$J$5),$I$5)*MAX(MIN(DK519,$J$5),$I$5)+$G$5*MAX(MIN(DK519,$J$5),$I$5)*(EE519*DX519/($K$5*1000))+$H$5*(EE519*DX519/($K$5*1000))*(EE519*DX519/($K$5*1000)))</f>
        <v>0</v>
      </c>
      <c r="R519">
        <f>I519*(1000-(1000*0.61365*exp(17.502*V519/(240.97+V519))/(DX519+DY519)+DS519)/2)/(1000*0.61365*exp(17.502*V519/(240.97+V519))/(DX519+DY519)-DS519)</f>
        <v>0</v>
      </c>
      <c r="S519">
        <f>1/((DL519+1)/(P519/1.6)+1/(Q519/1.37)) + DL519/((DL519+1)/(P519/1.6) + DL519/(Q519/1.37))</f>
        <v>0</v>
      </c>
      <c r="T519">
        <f>(DG519*DJ519)</f>
        <v>0</v>
      </c>
      <c r="U519">
        <f>(DZ519+(T519+2*0.95*5.67E-8*(((DZ519+$B$9)+273)^4-(DZ519+273)^4)-44100*I519)/(1.84*29.3*Q519+8*0.95*5.67E-8*(DZ519+273)^3))</f>
        <v>0</v>
      </c>
      <c r="V519">
        <f>($C$9*EA519+$D$9*EB519+$E$9*U519)</f>
        <v>0</v>
      </c>
      <c r="W519">
        <f>0.61365*exp(17.502*V519/(240.97+V519))</f>
        <v>0</v>
      </c>
      <c r="X519">
        <f>(Y519/Z519*100)</f>
        <v>0</v>
      </c>
      <c r="Y519">
        <f>DS519*(DX519+DY519)/1000</f>
        <v>0</v>
      </c>
      <c r="Z519">
        <f>0.61365*exp(17.502*DZ519/(240.97+DZ519))</f>
        <v>0</v>
      </c>
      <c r="AA519">
        <f>(W519-DS519*(DX519+DY519)/1000)</f>
        <v>0</v>
      </c>
      <c r="AB519">
        <f>(-I519*44100)</f>
        <v>0</v>
      </c>
      <c r="AC519">
        <f>2*29.3*Q519*0.92*(DZ519-V519)</f>
        <v>0</v>
      </c>
      <c r="AD519">
        <f>2*0.95*5.67E-8*(((DZ519+$B$9)+273)^4-(V519+273)^4)</f>
        <v>0</v>
      </c>
      <c r="AE519">
        <f>T519+AD519+AB519+AC519</f>
        <v>0</v>
      </c>
      <c r="AF519">
        <f>DW519*AT519*(DR519-DQ519*(1000-AT519*DT519)/(1000-AT519*DS519))/(100*DK519)</f>
        <v>0</v>
      </c>
      <c r="AG519">
        <f>1000*DW519*AT519*(DS519-DT519)/(100*DK519*(1000-AT519*DS519))</f>
        <v>0</v>
      </c>
      <c r="AH519">
        <f>(AI519 - AJ519 - DX519*1E3/(8.314*(DZ519+273.15)) * AL519/DW519 * AK519) * DW519/(100*DK519) * (1000 - DT519)/1000</f>
        <v>0</v>
      </c>
      <c r="AI519">
        <v>122.6019158813436</v>
      </c>
      <c r="AJ519">
        <v>129.5652787878787</v>
      </c>
      <c r="AK519">
        <v>-3.234979464035078</v>
      </c>
      <c r="AL519">
        <v>65.07386414959845</v>
      </c>
      <c r="AM519">
        <f>(AO519 - AN519 + DX519*1E3/(8.314*(DZ519+273.15)) * AQ519/DW519 * AP519) * DW519/(100*DK519) * 1000/(1000 - AO519)</f>
        <v>0</v>
      </c>
      <c r="AN519">
        <v>18.7976721306403</v>
      </c>
      <c r="AO519">
        <v>22.15079454545454</v>
      </c>
      <c r="AP519">
        <v>0.0005532268501037607</v>
      </c>
      <c r="AQ519">
        <v>105.2532628944295</v>
      </c>
      <c r="AR519">
        <v>0</v>
      </c>
      <c r="AS519">
        <v>0</v>
      </c>
      <c r="AT519">
        <f>IF(AR519*$H$15&gt;=AV519,1.0,(AV519/(AV519-AR519*$H$15)))</f>
        <v>0</v>
      </c>
      <c r="AU519">
        <f>(AT519-1)*100</f>
        <v>0</v>
      </c>
      <c r="AV519">
        <f>MAX(0,($B$15+$C$15*EE519)/(1+$D$15*EE519)*DX519/(DZ519+273)*$E$15)</f>
        <v>0</v>
      </c>
      <c r="AW519" t="s">
        <v>437</v>
      </c>
      <c r="AX519" t="s">
        <v>437</v>
      </c>
      <c r="AY519">
        <v>0</v>
      </c>
      <c r="AZ519">
        <v>0</v>
      </c>
      <c r="BA519">
        <f>1-AY519/AZ519</f>
        <v>0</v>
      </c>
      <c r="BB519">
        <v>0</v>
      </c>
      <c r="BC519" t="s">
        <v>437</v>
      </c>
      <c r="BD519" t="s">
        <v>437</v>
      </c>
      <c r="BE519">
        <v>0</v>
      </c>
      <c r="BF519">
        <v>0</v>
      </c>
      <c r="BG519">
        <f>1-BE519/BF519</f>
        <v>0</v>
      </c>
      <c r="BH519">
        <v>0.5</v>
      </c>
      <c r="BI519">
        <f>DH519</f>
        <v>0</v>
      </c>
      <c r="BJ519">
        <f>K519</f>
        <v>0</v>
      </c>
      <c r="BK519">
        <f>BG519*BH519*BI519</f>
        <v>0</v>
      </c>
      <c r="BL519">
        <f>(BJ519-BB519)/BI519</f>
        <v>0</v>
      </c>
      <c r="BM519">
        <f>(AZ519-BF519)/BF519</f>
        <v>0</v>
      </c>
      <c r="BN519">
        <f>AY519/(BA519+AY519/BF519)</f>
        <v>0</v>
      </c>
      <c r="BO519" t="s">
        <v>437</v>
      </c>
      <c r="BP519">
        <v>0</v>
      </c>
      <c r="BQ519">
        <f>IF(BP519&lt;&gt;0, BP519, BN519)</f>
        <v>0</v>
      </c>
      <c r="BR519">
        <f>1-BQ519/BF519</f>
        <v>0</v>
      </c>
      <c r="BS519">
        <f>(BF519-BE519)/(BF519-BQ519)</f>
        <v>0</v>
      </c>
      <c r="BT519">
        <f>(AZ519-BF519)/(AZ519-BQ519)</f>
        <v>0</v>
      </c>
      <c r="BU519">
        <f>(BF519-BE519)/(BF519-AY519)</f>
        <v>0</v>
      </c>
      <c r="BV519">
        <f>(AZ519-BF519)/(AZ519-AY519)</f>
        <v>0</v>
      </c>
      <c r="BW519">
        <f>(BS519*BQ519/BE519)</f>
        <v>0</v>
      </c>
      <c r="BX519">
        <f>(1-BW519)</f>
        <v>0</v>
      </c>
      <c r="DG519">
        <f>$B$13*EF519+$C$13*EG519+$F$13*ER519*(1-EU519)</f>
        <v>0</v>
      </c>
      <c r="DH519">
        <f>DG519*DI519</f>
        <v>0</v>
      </c>
      <c r="DI519">
        <f>($B$13*$D$11+$C$13*$D$11+$F$13*((FE519+EW519)/MAX(FE519+EW519+FF519, 0.1)*$I$11+FF519/MAX(FE519+EW519+FF519, 0.1)*$J$11))/($B$13+$C$13+$F$13)</f>
        <v>0</v>
      </c>
      <c r="DJ519">
        <f>($B$13*$K$11+$C$13*$K$11+$F$13*((FE519+EW519)/MAX(FE519+EW519+FF519, 0.1)*$P$11+FF519/MAX(FE519+EW519+FF519, 0.1)*$Q$11))/($B$13+$C$13+$F$13)</f>
        <v>0</v>
      </c>
      <c r="DK519">
        <v>4.8</v>
      </c>
      <c r="DL519">
        <v>0.5</v>
      </c>
      <c r="DM519" t="s">
        <v>438</v>
      </c>
      <c r="DN519">
        <v>2</v>
      </c>
      <c r="DO519" t="b">
        <v>1</v>
      </c>
      <c r="DP519">
        <v>1759088013.314285</v>
      </c>
      <c r="DQ519">
        <v>149.8603214285714</v>
      </c>
      <c r="DR519">
        <v>135.8261071428572</v>
      </c>
      <c r="DS519">
        <v>22.13759642857143</v>
      </c>
      <c r="DT519">
        <v>18.87563214285714</v>
      </c>
      <c r="DU519">
        <v>150.766</v>
      </c>
      <c r="DV519">
        <v>21.84268214285714</v>
      </c>
      <c r="DW519">
        <v>500.0042142857143</v>
      </c>
      <c r="DX519">
        <v>90.74361785714287</v>
      </c>
      <c r="DY519">
        <v>0.06627869285714286</v>
      </c>
      <c r="DZ519">
        <v>28.77846785714286</v>
      </c>
      <c r="EA519">
        <v>29.862875</v>
      </c>
      <c r="EB519">
        <v>999.9000000000002</v>
      </c>
      <c r="EC519">
        <v>0</v>
      </c>
      <c r="ED519">
        <v>0</v>
      </c>
      <c r="EE519">
        <v>10018.26964285714</v>
      </c>
      <c r="EF519">
        <v>0</v>
      </c>
      <c r="EG519">
        <v>11.3535</v>
      </c>
      <c r="EH519">
        <v>14.03416785714286</v>
      </c>
      <c r="EI519">
        <v>153.2530357142857</v>
      </c>
      <c r="EJ519">
        <v>138.44</v>
      </c>
      <c r="EK519">
        <v>3.261967857142857</v>
      </c>
      <c r="EL519">
        <v>135.8261071428572</v>
      </c>
      <c r="EM519">
        <v>18.87563214285714</v>
      </c>
      <c r="EN519">
        <v>2.008845714285714</v>
      </c>
      <c r="EO519">
        <v>1.712843214285714</v>
      </c>
      <c r="EP519">
        <v>17.51422857142857</v>
      </c>
      <c r="EQ519">
        <v>15.01326428571428</v>
      </c>
      <c r="ER519">
        <v>2000.021785714286</v>
      </c>
      <c r="ES519">
        <v>0.9799946071428572</v>
      </c>
      <c r="ET519">
        <v>0.02000545</v>
      </c>
      <c r="EU519">
        <v>0</v>
      </c>
      <c r="EV519">
        <v>835.2001785714285</v>
      </c>
      <c r="EW519">
        <v>5.00078</v>
      </c>
      <c r="EX519">
        <v>16077.58214285714</v>
      </c>
      <c r="EY519">
        <v>16379.78571428571</v>
      </c>
      <c r="EZ519">
        <v>39.76767857142857</v>
      </c>
      <c r="FA519">
        <v>40.6180357142857</v>
      </c>
      <c r="FB519">
        <v>39.9395</v>
      </c>
      <c r="FC519">
        <v>40.29660714285713</v>
      </c>
      <c r="FD519">
        <v>40.91267857142856</v>
      </c>
      <c r="FE519">
        <v>1955.107857142857</v>
      </c>
      <c r="FF519">
        <v>39.91285714285715</v>
      </c>
      <c r="FG519">
        <v>0</v>
      </c>
      <c r="FH519">
        <v>1759088013.2</v>
      </c>
      <c r="FI519">
        <v>0</v>
      </c>
      <c r="FJ519">
        <v>835.3399599999998</v>
      </c>
      <c r="FK519">
        <v>20.98284616256289</v>
      </c>
      <c r="FL519">
        <v>406.8230769114526</v>
      </c>
      <c r="FM519">
        <v>16079.356</v>
      </c>
      <c r="FN519">
        <v>15</v>
      </c>
      <c r="FO519">
        <v>0</v>
      </c>
      <c r="FP519" t="s">
        <v>439</v>
      </c>
      <c r="FQ519">
        <v>1746989605.5</v>
      </c>
      <c r="FR519">
        <v>1746989593.5</v>
      </c>
      <c r="FS519">
        <v>0</v>
      </c>
      <c r="FT519">
        <v>-0.274</v>
      </c>
      <c r="FU519">
        <v>-0.002</v>
      </c>
      <c r="FV519">
        <v>2.549</v>
      </c>
      <c r="FW519">
        <v>0.129</v>
      </c>
      <c r="FX519">
        <v>420</v>
      </c>
      <c r="FY519">
        <v>17</v>
      </c>
      <c r="FZ519">
        <v>0.02</v>
      </c>
      <c r="GA519">
        <v>0.04</v>
      </c>
      <c r="GB519">
        <v>13.70106829268293</v>
      </c>
      <c r="GC519">
        <v>7.45367456445994</v>
      </c>
      <c r="GD519">
        <v>0.7365138441693969</v>
      </c>
      <c r="GE519">
        <v>0</v>
      </c>
      <c r="GF519">
        <v>834.4010882352941</v>
      </c>
      <c r="GG519">
        <v>20.80722689742804</v>
      </c>
      <c r="GH519">
        <v>2.060042694698165</v>
      </c>
      <c r="GI519">
        <v>0</v>
      </c>
      <c r="GJ519">
        <v>3.227153658536586</v>
      </c>
      <c r="GK519">
        <v>0.7415354006968579</v>
      </c>
      <c r="GL519">
        <v>0.07673337270454822</v>
      </c>
      <c r="GM519">
        <v>0</v>
      </c>
      <c r="GN519">
        <v>0</v>
      </c>
      <c r="GO519">
        <v>3</v>
      </c>
      <c r="GP519" t="s">
        <v>458</v>
      </c>
      <c r="GQ519">
        <v>3.10198</v>
      </c>
      <c r="GR519">
        <v>2.72437</v>
      </c>
      <c r="GS519">
        <v>0.0318092</v>
      </c>
      <c r="GT519">
        <v>0.0279967</v>
      </c>
      <c r="GU519">
        <v>0.102058</v>
      </c>
      <c r="GV519">
        <v>0.09207410000000001</v>
      </c>
      <c r="GW519">
        <v>25268</v>
      </c>
      <c r="GX519">
        <v>23052.4</v>
      </c>
      <c r="GY519">
        <v>26663.4</v>
      </c>
      <c r="GZ519">
        <v>23940.3</v>
      </c>
      <c r="HA519">
        <v>38302.9</v>
      </c>
      <c r="HB519">
        <v>32129.6</v>
      </c>
      <c r="HC519">
        <v>46558.8</v>
      </c>
      <c r="HD519">
        <v>37878</v>
      </c>
      <c r="HE519">
        <v>1.86635</v>
      </c>
      <c r="HF519">
        <v>1.85917</v>
      </c>
      <c r="HG519">
        <v>0.121303</v>
      </c>
      <c r="HH519">
        <v>0</v>
      </c>
      <c r="HI519">
        <v>27.8752</v>
      </c>
      <c r="HJ519">
        <v>999.9</v>
      </c>
      <c r="HK519">
        <v>47.3</v>
      </c>
      <c r="HL519">
        <v>31.2</v>
      </c>
      <c r="HM519">
        <v>23.7852</v>
      </c>
      <c r="HN519">
        <v>61.1802</v>
      </c>
      <c r="HO519">
        <v>22.0112</v>
      </c>
      <c r="HP519">
        <v>1</v>
      </c>
      <c r="HQ519">
        <v>0.158293</v>
      </c>
      <c r="HR519">
        <v>-0.0338344</v>
      </c>
      <c r="HS519">
        <v>20.2806</v>
      </c>
      <c r="HT519">
        <v>5.21145</v>
      </c>
      <c r="HU519">
        <v>11.98</v>
      </c>
      <c r="HV519">
        <v>4.96335</v>
      </c>
      <c r="HW519">
        <v>3.27443</v>
      </c>
      <c r="HX519">
        <v>9999</v>
      </c>
      <c r="HY519">
        <v>9999</v>
      </c>
      <c r="HZ519">
        <v>9999</v>
      </c>
      <c r="IA519">
        <v>35.2</v>
      </c>
      <c r="IB519">
        <v>1.86397</v>
      </c>
      <c r="IC519">
        <v>1.8601</v>
      </c>
      <c r="ID519">
        <v>1.85839</v>
      </c>
      <c r="IE519">
        <v>1.85976</v>
      </c>
      <c r="IF519">
        <v>1.85989</v>
      </c>
      <c r="IG519">
        <v>1.85837</v>
      </c>
      <c r="IH519">
        <v>1.85745</v>
      </c>
      <c r="II519">
        <v>1.85242</v>
      </c>
      <c r="IJ519">
        <v>0</v>
      </c>
      <c r="IK519">
        <v>0</v>
      </c>
      <c r="IL519">
        <v>0</v>
      </c>
      <c r="IM519">
        <v>0</v>
      </c>
      <c r="IN519" t="s">
        <v>441</v>
      </c>
      <c r="IO519" t="s">
        <v>442</v>
      </c>
      <c r="IP519" t="s">
        <v>443</v>
      </c>
      <c r="IQ519" t="s">
        <v>443</v>
      </c>
      <c r="IR519" t="s">
        <v>443</v>
      </c>
      <c r="IS519" t="s">
        <v>443</v>
      </c>
      <c r="IT519">
        <v>0</v>
      </c>
      <c r="IU519">
        <v>100</v>
      </c>
      <c r="IV519">
        <v>100</v>
      </c>
      <c r="IW519">
        <v>-0.897</v>
      </c>
      <c r="IX519">
        <v>0.2953</v>
      </c>
      <c r="IY519">
        <v>-0.819046093373875</v>
      </c>
      <c r="IZ519">
        <v>-0.0008311593448893811</v>
      </c>
      <c r="JA519">
        <v>1.768286430498992E-06</v>
      </c>
      <c r="JB519">
        <v>-5.176383660599935E-10</v>
      </c>
      <c r="JC519">
        <v>0.01793090377665582</v>
      </c>
      <c r="JD519">
        <v>0.002652576625932546</v>
      </c>
      <c r="JE519">
        <v>0.0004569377311329863</v>
      </c>
      <c r="JF519">
        <v>1.003524486243527E-07</v>
      </c>
      <c r="JG519">
        <v>2</v>
      </c>
      <c r="JH519">
        <v>1975</v>
      </c>
      <c r="JI519">
        <v>1</v>
      </c>
      <c r="JJ519">
        <v>26</v>
      </c>
      <c r="JK519">
        <v>201640.3</v>
      </c>
      <c r="JL519">
        <v>201640.5</v>
      </c>
      <c r="JM519">
        <v>0.352783</v>
      </c>
      <c r="JN519">
        <v>2.67822</v>
      </c>
      <c r="JO519">
        <v>1.49658</v>
      </c>
      <c r="JP519">
        <v>2.34863</v>
      </c>
      <c r="JQ519">
        <v>1.54907</v>
      </c>
      <c r="JR519">
        <v>2.32788</v>
      </c>
      <c r="JS519">
        <v>36.2459</v>
      </c>
      <c r="JT519">
        <v>24.1751</v>
      </c>
      <c r="JU519">
        <v>18</v>
      </c>
      <c r="JV519">
        <v>483.546</v>
      </c>
      <c r="JW519">
        <v>493.635</v>
      </c>
      <c r="JX519">
        <v>27.2406</v>
      </c>
      <c r="JY519">
        <v>29.3217</v>
      </c>
      <c r="JZ519">
        <v>30.0002</v>
      </c>
      <c r="KA519">
        <v>29.4953</v>
      </c>
      <c r="KB519">
        <v>29.4797</v>
      </c>
      <c r="KC519">
        <v>7.09468</v>
      </c>
      <c r="KD519">
        <v>23.6449</v>
      </c>
      <c r="KE519">
        <v>99.25279999999999</v>
      </c>
      <c r="KF519">
        <v>27.3452</v>
      </c>
      <c r="KG519">
        <v>86.3685</v>
      </c>
      <c r="KH519">
        <v>18.6066</v>
      </c>
      <c r="KI519">
        <v>101.798</v>
      </c>
      <c r="KJ519">
        <v>91.3459</v>
      </c>
    </row>
    <row r="520" spans="1:296">
      <c r="A520">
        <v>502</v>
      </c>
      <c r="B520">
        <v>1759088026.1</v>
      </c>
      <c r="C520">
        <v>14943</v>
      </c>
      <c r="D520" t="s">
        <v>1452</v>
      </c>
      <c r="E520" t="s">
        <v>1453</v>
      </c>
      <c r="F520">
        <v>5</v>
      </c>
      <c r="G520" t="s">
        <v>1411</v>
      </c>
      <c r="H520">
        <v>1759088018.6</v>
      </c>
      <c r="I520">
        <f>(J520)/1000</f>
        <v>0</v>
      </c>
      <c r="J520">
        <f>IF(DO520, AM520, AG520)</f>
        <v>0</v>
      </c>
      <c r="K520">
        <f>IF(DO520, AH520, AF520)</f>
        <v>0</v>
      </c>
      <c r="L520">
        <f>DQ520 - IF(AT520&gt;1, K520*DK520*100.0/(AV520), 0)</f>
        <v>0</v>
      </c>
      <c r="M520">
        <f>((S520-I520/2)*L520-K520)/(S520+I520/2)</f>
        <v>0</v>
      </c>
      <c r="N520">
        <f>M520*(DX520+DY520)/1000.0</f>
        <v>0</v>
      </c>
      <c r="O520">
        <f>(DQ520 - IF(AT520&gt;1, K520*DK520*100.0/(AV520), 0))*(DX520+DY520)/1000.0</f>
        <v>0</v>
      </c>
      <c r="P520">
        <f>2.0/((1/R520-1/Q520)+SIGN(R520)*SQRT((1/R520-1/Q520)*(1/R520-1/Q520) + 4*DL520/((DL520+1)*(DL520+1))*(2*1/R520*1/Q520-1/Q520*1/Q520)))</f>
        <v>0</v>
      </c>
      <c r="Q520">
        <f>IF(LEFT(DM520,1)&lt;&gt;"0",IF(LEFT(DM520,1)="1",3.0,DN520),$D$5+$E$5*(EE520*DX520/($K$5*1000))+$F$5*(EE520*DX520/($K$5*1000))*MAX(MIN(DK520,$J$5),$I$5)*MAX(MIN(DK520,$J$5),$I$5)+$G$5*MAX(MIN(DK520,$J$5),$I$5)*(EE520*DX520/($K$5*1000))+$H$5*(EE520*DX520/($K$5*1000))*(EE520*DX520/($K$5*1000)))</f>
        <v>0</v>
      </c>
      <c r="R520">
        <f>I520*(1000-(1000*0.61365*exp(17.502*V520/(240.97+V520))/(DX520+DY520)+DS520)/2)/(1000*0.61365*exp(17.502*V520/(240.97+V520))/(DX520+DY520)-DS520)</f>
        <v>0</v>
      </c>
      <c r="S520">
        <f>1/((DL520+1)/(P520/1.6)+1/(Q520/1.37)) + DL520/((DL520+1)/(P520/1.6) + DL520/(Q520/1.37))</f>
        <v>0</v>
      </c>
      <c r="T520">
        <f>(DG520*DJ520)</f>
        <v>0</v>
      </c>
      <c r="U520">
        <f>(DZ520+(T520+2*0.95*5.67E-8*(((DZ520+$B$9)+273)^4-(DZ520+273)^4)-44100*I520)/(1.84*29.3*Q520+8*0.95*5.67E-8*(DZ520+273)^3))</f>
        <v>0</v>
      </c>
      <c r="V520">
        <f>($C$9*EA520+$D$9*EB520+$E$9*U520)</f>
        <v>0</v>
      </c>
      <c r="W520">
        <f>0.61365*exp(17.502*V520/(240.97+V520))</f>
        <v>0</v>
      </c>
      <c r="X520">
        <f>(Y520/Z520*100)</f>
        <v>0</v>
      </c>
      <c r="Y520">
        <f>DS520*(DX520+DY520)/1000</f>
        <v>0</v>
      </c>
      <c r="Z520">
        <f>0.61365*exp(17.502*DZ520/(240.97+DZ520))</f>
        <v>0</v>
      </c>
      <c r="AA520">
        <f>(W520-DS520*(DX520+DY520)/1000)</f>
        <v>0</v>
      </c>
      <c r="AB520">
        <f>(-I520*44100)</f>
        <v>0</v>
      </c>
      <c r="AC520">
        <f>2*29.3*Q520*0.92*(DZ520-V520)</f>
        <v>0</v>
      </c>
      <c r="AD520">
        <f>2*0.95*5.67E-8*(((DZ520+$B$9)+273)^4-(V520+273)^4)</f>
        <v>0</v>
      </c>
      <c r="AE520">
        <f>T520+AD520+AB520+AC520</f>
        <v>0</v>
      </c>
      <c r="AF520">
        <f>DW520*AT520*(DR520-DQ520*(1000-AT520*DT520)/(1000-AT520*DS520))/(100*DK520)</f>
        <v>0</v>
      </c>
      <c r="AG520">
        <f>1000*DW520*AT520*(DS520-DT520)/(100*DK520*(1000-AT520*DS520))</f>
        <v>0</v>
      </c>
      <c r="AH520">
        <f>(AI520 - AJ520 - DX520*1E3/(8.314*(DZ520+273.15)) * AL520/DW520 * AK520) * DW520/(100*DK520) * (1000 - DT520)/1000</f>
        <v>0</v>
      </c>
      <c r="AI520">
        <v>105.658990757653</v>
      </c>
      <c r="AJ520">
        <v>113.3261878787879</v>
      </c>
      <c r="AK520">
        <v>-3.250061622683825</v>
      </c>
      <c r="AL520">
        <v>65.07386414959845</v>
      </c>
      <c r="AM520">
        <f>(AO520 - AN520 + DX520*1E3/(8.314*(DZ520+273.15)) * AQ520/DW520 * AP520) * DW520/(100*DK520) * 1000/(1000 - AO520)</f>
        <v>0</v>
      </c>
      <c r="AN520">
        <v>18.71370730031235</v>
      </c>
      <c r="AO520">
        <v>22.17743333333334</v>
      </c>
      <c r="AP520">
        <v>0.003609950752195695</v>
      </c>
      <c r="AQ520">
        <v>105.2532628944295</v>
      </c>
      <c r="AR520">
        <v>0</v>
      </c>
      <c r="AS520">
        <v>0</v>
      </c>
      <c r="AT520">
        <f>IF(AR520*$H$15&gt;=AV520,1.0,(AV520/(AV520-AR520*$H$15)))</f>
        <v>0</v>
      </c>
      <c r="AU520">
        <f>(AT520-1)*100</f>
        <v>0</v>
      </c>
      <c r="AV520">
        <f>MAX(0,($B$15+$C$15*EE520)/(1+$D$15*EE520)*DX520/(DZ520+273)*$E$15)</f>
        <v>0</v>
      </c>
      <c r="AW520" t="s">
        <v>437</v>
      </c>
      <c r="AX520" t="s">
        <v>437</v>
      </c>
      <c r="AY520">
        <v>0</v>
      </c>
      <c r="AZ520">
        <v>0</v>
      </c>
      <c r="BA520">
        <f>1-AY520/AZ520</f>
        <v>0</v>
      </c>
      <c r="BB520">
        <v>0</v>
      </c>
      <c r="BC520" t="s">
        <v>437</v>
      </c>
      <c r="BD520" t="s">
        <v>437</v>
      </c>
      <c r="BE520">
        <v>0</v>
      </c>
      <c r="BF520">
        <v>0</v>
      </c>
      <c r="BG520">
        <f>1-BE520/BF520</f>
        <v>0</v>
      </c>
      <c r="BH520">
        <v>0.5</v>
      </c>
      <c r="BI520">
        <f>DH520</f>
        <v>0</v>
      </c>
      <c r="BJ520">
        <f>K520</f>
        <v>0</v>
      </c>
      <c r="BK520">
        <f>BG520*BH520*BI520</f>
        <v>0</v>
      </c>
      <c r="BL520">
        <f>(BJ520-BB520)/BI520</f>
        <v>0</v>
      </c>
      <c r="BM520">
        <f>(AZ520-BF520)/BF520</f>
        <v>0</v>
      </c>
      <c r="BN520">
        <f>AY520/(BA520+AY520/BF520)</f>
        <v>0</v>
      </c>
      <c r="BO520" t="s">
        <v>437</v>
      </c>
      <c r="BP520">
        <v>0</v>
      </c>
      <c r="BQ520">
        <f>IF(BP520&lt;&gt;0, BP520, BN520)</f>
        <v>0</v>
      </c>
      <c r="BR520">
        <f>1-BQ520/BF520</f>
        <v>0</v>
      </c>
      <c r="BS520">
        <f>(BF520-BE520)/(BF520-BQ520)</f>
        <v>0</v>
      </c>
      <c r="BT520">
        <f>(AZ520-BF520)/(AZ520-BQ520)</f>
        <v>0</v>
      </c>
      <c r="BU520">
        <f>(BF520-BE520)/(BF520-AY520)</f>
        <v>0</v>
      </c>
      <c r="BV520">
        <f>(AZ520-BF520)/(AZ520-AY520)</f>
        <v>0</v>
      </c>
      <c r="BW520">
        <f>(BS520*BQ520/BE520)</f>
        <v>0</v>
      </c>
      <c r="BX520">
        <f>(1-BW520)</f>
        <v>0</v>
      </c>
      <c r="DG520">
        <f>$B$13*EF520+$C$13*EG520+$F$13*ER520*(1-EU520)</f>
        <v>0</v>
      </c>
      <c r="DH520">
        <f>DG520*DI520</f>
        <v>0</v>
      </c>
      <c r="DI520">
        <f>($B$13*$D$11+$C$13*$D$11+$F$13*((FE520+EW520)/MAX(FE520+EW520+FF520, 0.1)*$I$11+FF520/MAX(FE520+EW520+FF520, 0.1)*$J$11))/($B$13+$C$13+$F$13)</f>
        <v>0</v>
      </c>
      <c r="DJ520">
        <f>($B$13*$K$11+$C$13*$K$11+$F$13*((FE520+EW520)/MAX(FE520+EW520+FF520, 0.1)*$P$11+FF520/MAX(FE520+EW520+FF520, 0.1)*$Q$11))/($B$13+$C$13+$F$13)</f>
        <v>0</v>
      </c>
      <c r="DK520">
        <v>4.8</v>
      </c>
      <c r="DL520">
        <v>0.5</v>
      </c>
      <c r="DM520" t="s">
        <v>438</v>
      </c>
      <c r="DN520">
        <v>2</v>
      </c>
      <c r="DO520" t="b">
        <v>1</v>
      </c>
      <c r="DP520">
        <v>1759088018.6</v>
      </c>
      <c r="DQ520">
        <v>133.0414444444444</v>
      </c>
      <c r="DR520">
        <v>118.2910333333333</v>
      </c>
      <c r="DS520">
        <v>22.14735185185186</v>
      </c>
      <c r="DT520">
        <v>18.80973333333333</v>
      </c>
      <c r="DU520">
        <v>133.9410740740741</v>
      </c>
      <c r="DV520">
        <v>21.85221851851852</v>
      </c>
      <c r="DW520">
        <v>500.0355925925926</v>
      </c>
      <c r="DX520">
        <v>90.74256666666663</v>
      </c>
      <c r="DY520">
        <v>0.06623631851851852</v>
      </c>
      <c r="DZ520">
        <v>28.78014814814815</v>
      </c>
      <c r="EA520">
        <v>29.8567962962963</v>
      </c>
      <c r="EB520">
        <v>999.9000000000001</v>
      </c>
      <c r="EC520">
        <v>0</v>
      </c>
      <c r="ED520">
        <v>0</v>
      </c>
      <c r="EE520">
        <v>10011.44074074074</v>
      </c>
      <c r="EF520">
        <v>0</v>
      </c>
      <c r="EG520">
        <v>11.3535</v>
      </c>
      <c r="EH520">
        <v>14.75038888888889</v>
      </c>
      <c r="EI520">
        <v>136.0545185185185</v>
      </c>
      <c r="EJ520">
        <v>120.5597037037037</v>
      </c>
      <c r="EK520">
        <v>3.337614814814814</v>
      </c>
      <c r="EL520">
        <v>118.2910333333333</v>
      </c>
      <c r="EM520">
        <v>18.80973333333333</v>
      </c>
      <c r="EN520">
        <v>2.009707037037037</v>
      </c>
      <c r="EO520">
        <v>1.706843703703704</v>
      </c>
      <c r="EP520">
        <v>17.52101851851852</v>
      </c>
      <c r="EQ520">
        <v>14.95872592592592</v>
      </c>
      <c r="ER520">
        <v>2000.014814814815</v>
      </c>
      <c r="ES520">
        <v>0.9799945185185183</v>
      </c>
      <c r="ET520">
        <v>0.02000553333333333</v>
      </c>
      <c r="EU520">
        <v>0</v>
      </c>
      <c r="EV520">
        <v>837.1946666666668</v>
      </c>
      <c r="EW520">
        <v>5.00078</v>
      </c>
      <c r="EX520">
        <v>16114.16296296296</v>
      </c>
      <c r="EY520">
        <v>16379.74074074074</v>
      </c>
      <c r="EZ520">
        <v>39.75437037037037</v>
      </c>
      <c r="FA520">
        <v>40.62007407407408</v>
      </c>
      <c r="FB520">
        <v>39.92337037037036</v>
      </c>
      <c r="FC520">
        <v>40.27759259259259</v>
      </c>
      <c r="FD520">
        <v>40.87933333333334</v>
      </c>
      <c r="FE520">
        <v>1955.10037037037</v>
      </c>
      <c r="FF520">
        <v>39.9125925925926</v>
      </c>
      <c r="FG520">
        <v>0</v>
      </c>
      <c r="FH520">
        <v>1759088018.6</v>
      </c>
      <c r="FI520">
        <v>0</v>
      </c>
      <c r="FJ520">
        <v>837.2761923076923</v>
      </c>
      <c r="FK520">
        <v>23.88817092705257</v>
      </c>
      <c r="FL520">
        <v>440.3418802948639</v>
      </c>
      <c r="FM520">
        <v>16115.32307692308</v>
      </c>
      <c r="FN520">
        <v>15</v>
      </c>
      <c r="FO520">
        <v>0</v>
      </c>
      <c r="FP520" t="s">
        <v>439</v>
      </c>
      <c r="FQ520">
        <v>1746989605.5</v>
      </c>
      <c r="FR520">
        <v>1746989593.5</v>
      </c>
      <c r="FS520">
        <v>0</v>
      </c>
      <c r="FT520">
        <v>-0.274</v>
      </c>
      <c r="FU520">
        <v>-0.002</v>
      </c>
      <c r="FV520">
        <v>2.549</v>
      </c>
      <c r="FW520">
        <v>0.129</v>
      </c>
      <c r="FX520">
        <v>420</v>
      </c>
      <c r="FY520">
        <v>17</v>
      </c>
      <c r="FZ520">
        <v>0.02</v>
      </c>
      <c r="GA520">
        <v>0.04</v>
      </c>
      <c r="GB520">
        <v>14.322345</v>
      </c>
      <c r="GC520">
        <v>8.124353470919299</v>
      </c>
      <c r="GD520">
        <v>0.782873223117894</v>
      </c>
      <c r="GE520">
        <v>0</v>
      </c>
      <c r="GF520">
        <v>835.9546470588235</v>
      </c>
      <c r="GG520">
        <v>22.42600456598246</v>
      </c>
      <c r="GH520">
        <v>2.21679961261531</v>
      </c>
      <c r="GI520">
        <v>0</v>
      </c>
      <c r="GJ520">
        <v>3.2968975</v>
      </c>
      <c r="GK520">
        <v>0.8420976360225143</v>
      </c>
      <c r="GL520">
        <v>0.08547319973974297</v>
      </c>
      <c r="GM520">
        <v>0</v>
      </c>
      <c r="GN520">
        <v>0</v>
      </c>
      <c r="GO520">
        <v>3</v>
      </c>
      <c r="GP520" t="s">
        <v>458</v>
      </c>
      <c r="GQ520">
        <v>3.10176</v>
      </c>
      <c r="GR520">
        <v>2.72459</v>
      </c>
      <c r="GS520">
        <v>0.0280556</v>
      </c>
      <c r="GT520">
        <v>0.0240076</v>
      </c>
      <c r="GU520">
        <v>0.102137</v>
      </c>
      <c r="GV520">
        <v>0.09168</v>
      </c>
      <c r="GW520">
        <v>25365.7</v>
      </c>
      <c r="GX520">
        <v>23146.8</v>
      </c>
      <c r="GY520">
        <v>26663.2</v>
      </c>
      <c r="GZ520">
        <v>23940.2</v>
      </c>
      <c r="HA520">
        <v>38298.5</v>
      </c>
      <c r="HB520">
        <v>32143</v>
      </c>
      <c r="HC520">
        <v>46558.2</v>
      </c>
      <c r="HD520">
        <v>37877.8</v>
      </c>
      <c r="HE520">
        <v>1.86625</v>
      </c>
      <c r="HF520">
        <v>1.85925</v>
      </c>
      <c r="HG520">
        <v>0.121884</v>
      </c>
      <c r="HH520">
        <v>0</v>
      </c>
      <c r="HI520">
        <v>27.8663</v>
      </c>
      <c r="HJ520">
        <v>999.9</v>
      </c>
      <c r="HK520">
        <v>47.3</v>
      </c>
      <c r="HL520">
        <v>31.2</v>
      </c>
      <c r="HM520">
        <v>23.7846</v>
      </c>
      <c r="HN520">
        <v>60.8302</v>
      </c>
      <c r="HO520">
        <v>21.9872</v>
      </c>
      <c r="HP520">
        <v>1</v>
      </c>
      <c r="HQ520">
        <v>0.158392</v>
      </c>
      <c r="HR520">
        <v>-0.143864</v>
      </c>
      <c r="HS520">
        <v>20.2804</v>
      </c>
      <c r="HT520">
        <v>5.21085</v>
      </c>
      <c r="HU520">
        <v>11.98</v>
      </c>
      <c r="HV520">
        <v>4.9633</v>
      </c>
      <c r="HW520">
        <v>3.27445</v>
      </c>
      <c r="HX520">
        <v>9999</v>
      </c>
      <c r="HY520">
        <v>9999</v>
      </c>
      <c r="HZ520">
        <v>9999</v>
      </c>
      <c r="IA520">
        <v>35.2</v>
      </c>
      <c r="IB520">
        <v>1.86397</v>
      </c>
      <c r="IC520">
        <v>1.86007</v>
      </c>
      <c r="ID520">
        <v>1.85839</v>
      </c>
      <c r="IE520">
        <v>1.85976</v>
      </c>
      <c r="IF520">
        <v>1.85989</v>
      </c>
      <c r="IG520">
        <v>1.85837</v>
      </c>
      <c r="IH520">
        <v>1.85745</v>
      </c>
      <c r="II520">
        <v>1.85242</v>
      </c>
      <c r="IJ520">
        <v>0</v>
      </c>
      <c r="IK520">
        <v>0</v>
      </c>
      <c r="IL520">
        <v>0</v>
      </c>
      <c r="IM520">
        <v>0</v>
      </c>
      <c r="IN520" t="s">
        <v>441</v>
      </c>
      <c r="IO520" t="s">
        <v>442</v>
      </c>
      <c r="IP520" t="s">
        <v>443</v>
      </c>
      <c r="IQ520" t="s">
        <v>443</v>
      </c>
      <c r="IR520" t="s">
        <v>443</v>
      </c>
      <c r="IS520" t="s">
        <v>443</v>
      </c>
      <c r="IT520">
        <v>0</v>
      </c>
      <c r="IU520">
        <v>100</v>
      </c>
      <c r="IV520">
        <v>100</v>
      </c>
      <c r="IW520">
        <v>-0.889</v>
      </c>
      <c r="IX520">
        <v>0.2959</v>
      </c>
      <c r="IY520">
        <v>-0.819046093373875</v>
      </c>
      <c r="IZ520">
        <v>-0.0008311593448893811</v>
      </c>
      <c r="JA520">
        <v>1.768286430498992E-06</v>
      </c>
      <c r="JB520">
        <v>-5.176383660599935E-10</v>
      </c>
      <c r="JC520">
        <v>0.01793090377665582</v>
      </c>
      <c r="JD520">
        <v>0.002652576625932546</v>
      </c>
      <c r="JE520">
        <v>0.0004569377311329863</v>
      </c>
      <c r="JF520">
        <v>1.003524486243527E-07</v>
      </c>
      <c r="JG520">
        <v>2</v>
      </c>
      <c r="JH520">
        <v>1975</v>
      </c>
      <c r="JI520">
        <v>1</v>
      </c>
      <c r="JJ520">
        <v>26</v>
      </c>
      <c r="JK520">
        <v>201640.3</v>
      </c>
      <c r="JL520">
        <v>201640.5</v>
      </c>
      <c r="JM520">
        <v>0.310059</v>
      </c>
      <c r="JN520">
        <v>2.68066</v>
      </c>
      <c r="JO520">
        <v>1.49658</v>
      </c>
      <c r="JP520">
        <v>2.34863</v>
      </c>
      <c r="JQ520">
        <v>1.54907</v>
      </c>
      <c r="JR520">
        <v>2.38037</v>
      </c>
      <c r="JS520">
        <v>36.2459</v>
      </c>
      <c r="JT520">
        <v>24.1751</v>
      </c>
      <c r="JU520">
        <v>18</v>
      </c>
      <c r="JV520">
        <v>483.506</v>
      </c>
      <c r="JW520">
        <v>493.697</v>
      </c>
      <c r="JX520">
        <v>27.3378</v>
      </c>
      <c r="JY520">
        <v>29.3242</v>
      </c>
      <c r="JZ520">
        <v>30.0003</v>
      </c>
      <c r="KA520">
        <v>29.4978</v>
      </c>
      <c r="KB520">
        <v>29.4811</v>
      </c>
      <c r="KC520">
        <v>6.22463</v>
      </c>
      <c r="KD520">
        <v>23.9222</v>
      </c>
      <c r="KE520">
        <v>99.25279999999999</v>
      </c>
      <c r="KF520">
        <v>27.4446</v>
      </c>
      <c r="KG520">
        <v>66.3334</v>
      </c>
      <c r="KH520">
        <v>18.499</v>
      </c>
      <c r="KI520">
        <v>101.797</v>
      </c>
      <c r="KJ520">
        <v>91.3455</v>
      </c>
    </row>
    <row r="521" spans="1:296">
      <c r="A521">
        <v>503</v>
      </c>
      <c r="B521">
        <v>1759088031.1</v>
      </c>
      <c r="C521">
        <v>14948</v>
      </c>
      <c r="D521" t="s">
        <v>1454</v>
      </c>
      <c r="E521" t="s">
        <v>1455</v>
      </c>
      <c r="F521">
        <v>5</v>
      </c>
      <c r="G521" t="s">
        <v>1411</v>
      </c>
      <c r="H521">
        <v>1759088023.314285</v>
      </c>
      <c r="I521">
        <f>(J521)/1000</f>
        <v>0</v>
      </c>
      <c r="J521">
        <f>IF(DO521, AM521, AG521)</f>
        <v>0</v>
      </c>
      <c r="K521">
        <f>IF(DO521, AH521, AF521)</f>
        <v>0</v>
      </c>
      <c r="L521">
        <f>DQ521 - IF(AT521&gt;1, K521*DK521*100.0/(AV521), 0)</f>
        <v>0</v>
      </c>
      <c r="M521">
        <f>((S521-I521/2)*L521-K521)/(S521+I521/2)</f>
        <v>0</v>
      </c>
      <c r="N521">
        <f>M521*(DX521+DY521)/1000.0</f>
        <v>0</v>
      </c>
      <c r="O521">
        <f>(DQ521 - IF(AT521&gt;1, K521*DK521*100.0/(AV521), 0))*(DX521+DY521)/1000.0</f>
        <v>0</v>
      </c>
      <c r="P521">
        <f>2.0/((1/R521-1/Q521)+SIGN(R521)*SQRT((1/R521-1/Q521)*(1/R521-1/Q521) + 4*DL521/((DL521+1)*(DL521+1))*(2*1/R521*1/Q521-1/Q521*1/Q521)))</f>
        <v>0</v>
      </c>
      <c r="Q521">
        <f>IF(LEFT(DM521,1)&lt;&gt;"0",IF(LEFT(DM521,1)="1",3.0,DN521),$D$5+$E$5*(EE521*DX521/($K$5*1000))+$F$5*(EE521*DX521/($K$5*1000))*MAX(MIN(DK521,$J$5),$I$5)*MAX(MIN(DK521,$J$5),$I$5)+$G$5*MAX(MIN(DK521,$J$5),$I$5)*(EE521*DX521/($K$5*1000))+$H$5*(EE521*DX521/($K$5*1000))*(EE521*DX521/($K$5*1000)))</f>
        <v>0</v>
      </c>
      <c r="R521">
        <f>I521*(1000-(1000*0.61365*exp(17.502*V521/(240.97+V521))/(DX521+DY521)+DS521)/2)/(1000*0.61365*exp(17.502*V521/(240.97+V521))/(DX521+DY521)-DS521)</f>
        <v>0</v>
      </c>
      <c r="S521">
        <f>1/((DL521+1)/(P521/1.6)+1/(Q521/1.37)) + DL521/((DL521+1)/(P521/1.6) + DL521/(Q521/1.37))</f>
        <v>0</v>
      </c>
      <c r="T521">
        <f>(DG521*DJ521)</f>
        <v>0</v>
      </c>
      <c r="U521">
        <f>(DZ521+(T521+2*0.95*5.67E-8*(((DZ521+$B$9)+273)^4-(DZ521+273)^4)-44100*I521)/(1.84*29.3*Q521+8*0.95*5.67E-8*(DZ521+273)^3))</f>
        <v>0</v>
      </c>
      <c r="V521">
        <f>($C$9*EA521+$D$9*EB521+$E$9*U521)</f>
        <v>0</v>
      </c>
      <c r="W521">
        <f>0.61365*exp(17.502*V521/(240.97+V521))</f>
        <v>0</v>
      </c>
      <c r="X521">
        <f>(Y521/Z521*100)</f>
        <v>0</v>
      </c>
      <c r="Y521">
        <f>DS521*(DX521+DY521)/1000</f>
        <v>0</v>
      </c>
      <c r="Z521">
        <f>0.61365*exp(17.502*DZ521/(240.97+DZ521))</f>
        <v>0</v>
      </c>
      <c r="AA521">
        <f>(W521-DS521*(DX521+DY521)/1000)</f>
        <v>0</v>
      </c>
      <c r="AB521">
        <f>(-I521*44100)</f>
        <v>0</v>
      </c>
      <c r="AC521">
        <f>2*29.3*Q521*0.92*(DZ521-V521)</f>
        <v>0</v>
      </c>
      <c r="AD521">
        <f>2*0.95*5.67E-8*(((DZ521+$B$9)+273)^4-(V521+273)^4)</f>
        <v>0</v>
      </c>
      <c r="AE521">
        <f>T521+AD521+AB521+AC521</f>
        <v>0</v>
      </c>
      <c r="AF521">
        <f>DW521*AT521*(DR521-DQ521*(1000-AT521*DT521)/(1000-AT521*DS521))/(100*DK521)</f>
        <v>0</v>
      </c>
      <c r="AG521">
        <f>1000*DW521*AT521*(DS521-DT521)/(100*DK521*(1000-AT521*DS521))</f>
        <v>0</v>
      </c>
      <c r="AH521">
        <f>(AI521 - AJ521 - DX521*1E3/(8.314*(DZ521+273.15)) * AL521/DW521 * AK521) * DW521/(100*DK521) * (1000 - DT521)/1000</f>
        <v>0</v>
      </c>
      <c r="AI521">
        <v>88.74843193097888</v>
      </c>
      <c r="AJ521">
        <v>97.14373878787872</v>
      </c>
      <c r="AK521">
        <v>-3.233211414100683</v>
      </c>
      <c r="AL521">
        <v>65.07386414959845</v>
      </c>
      <c r="AM521">
        <f>(AO521 - AN521 + DX521*1E3/(8.314*(DZ521+273.15)) * AQ521/DW521 * AP521) * DW521/(100*DK521) * 1000/(1000 - AO521)</f>
        <v>0</v>
      </c>
      <c r="AN521">
        <v>18.62110334973655</v>
      </c>
      <c r="AO521">
        <v>22.19232545454545</v>
      </c>
      <c r="AP521">
        <v>0.0008696138027739266</v>
      </c>
      <c r="AQ521">
        <v>105.2532628944295</v>
      </c>
      <c r="AR521">
        <v>0</v>
      </c>
      <c r="AS521">
        <v>0</v>
      </c>
      <c r="AT521">
        <f>IF(AR521*$H$15&gt;=AV521,1.0,(AV521/(AV521-AR521*$H$15)))</f>
        <v>0</v>
      </c>
      <c r="AU521">
        <f>(AT521-1)*100</f>
        <v>0</v>
      </c>
      <c r="AV521">
        <f>MAX(0,($B$15+$C$15*EE521)/(1+$D$15*EE521)*DX521/(DZ521+273)*$E$15)</f>
        <v>0</v>
      </c>
      <c r="AW521" t="s">
        <v>437</v>
      </c>
      <c r="AX521" t="s">
        <v>437</v>
      </c>
      <c r="AY521">
        <v>0</v>
      </c>
      <c r="AZ521">
        <v>0</v>
      </c>
      <c r="BA521">
        <f>1-AY521/AZ521</f>
        <v>0</v>
      </c>
      <c r="BB521">
        <v>0</v>
      </c>
      <c r="BC521" t="s">
        <v>437</v>
      </c>
      <c r="BD521" t="s">
        <v>437</v>
      </c>
      <c r="BE521">
        <v>0</v>
      </c>
      <c r="BF521">
        <v>0</v>
      </c>
      <c r="BG521">
        <f>1-BE521/BF521</f>
        <v>0</v>
      </c>
      <c r="BH521">
        <v>0.5</v>
      </c>
      <c r="BI521">
        <f>DH521</f>
        <v>0</v>
      </c>
      <c r="BJ521">
        <f>K521</f>
        <v>0</v>
      </c>
      <c r="BK521">
        <f>BG521*BH521*BI521</f>
        <v>0</v>
      </c>
      <c r="BL521">
        <f>(BJ521-BB521)/BI521</f>
        <v>0</v>
      </c>
      <c r="BM521">
        <f>(AZ521-BF521)/BF521</f>
        <v>0</v>
      </c>
      <c r="BN521">
        <f>AY521/(BA521+AY521/BF521)</f>
        <v>0</v>
      </c>
      <c r="BO521" t="s">
        <v>437</v>
      </c>
      <c r="BP521">
        <v>0</v>
      </c>
      <c r="BQ521">
        <f>IF(BP521&lt;&gt;0, BP521, BN521)</f>
        <v>0</v>
      </c>
      <c r="BR521">
        <f>1-BQ521/BF521</f>
        <v>0</v>
      </c>
      <c r="BS521">
        <f>(BF521-BE521)/(BF521-BQ521)</f>
        <v>0</v>
      </c>
      <c r="BT521">
        <f>(AZ521-BF521)/(AZ521-BQ521)</f>
        <v>0</v>
      </c>
      <c r="BU521">
        <f>(BF521-BE521)/(BF521-AY521)</f>
        <v>0</v>
      </c>
      <c r="BV521">
        <f>(AZ521-BF521)/(AZ521-AY521)</f>
        <v>0</v>
      </c>
      <c r="BW521">
        <f>(BS521*BQ521/BE521)</f>
        <v>0</v>
      </c>
      <c r="BX521">
        <f>(1-BW521)</f>
        <v>0</v>
      </c>
      <c r="DG521">
        <f>$B$13*EF521+$C$13*EG521+$F$13*ER521*(1-EU521)</f>
        <v>0</v>
      </c>
      <c r="DH521">
        <f>DG521*DI521</f>
        <v>0</v>
      </c>
      <c r="DI521">
        <f>($B$13*$D$11+$C$13*$D$11+$F$13*((FE521+EW521)/MAX(FE521+EW521+FF521, 0.1)*$I$11+FF521/MAX(FE521+EW521+FF521, 0.1)*$J$11))/($B$13+$C$13+$F$13)</f>
        <v>0</v>
      </c>
      <c r="DJ521">
        <f>($B$13*$K$11+$C$13*$K$11+$F$13*((FE521+EW521)/MAX(FE521+EW521+FF521, 0.1)*$P$11+FF521/MAX(FE521+EW521+FF521, 0.1)*$Q$11))/($B$13+$C$13+$F$13)</f>
        <v>0</v>
      </c>
      <c r="DK521">
        <v>4.8</v>
      </c>
      <c r="DL521">
        <v>0.5</v>
      </c>
      <c r="DM521" t="s">
        <v>438</v>
      </c>
      <c r="DN521">
        <v>2</v>
      </c>
      <c r="DO521" t="b">
        <v>1</v>
      </c>
      <c r="DP521">
        <v>1759088023.314285</v>
      </c>
      <c r="DQ521">
        <v>118.0668857142857</v>
      </c>
      <c r="DR521">
        <v>102.6379535714286</v>
      </c>
      <c r="DS521">
        <v>22.16523928571429</v>
      </c>
      <c r="DT521">
        <v>18.72721428571429</v>
      </c>
      <c r="DU521">
        <v>118.9603642857143</v>
      </c>
      <c r="DV521">
        <v>21.86969285714286</v>
      </c>
      <c r="DW521">
        <v>500.067</v>
      </c>
      <c r="DX521">
        <v>90.74218928571429</v>
      </c>
      <c r="DY521">
        <v>0.06619048928571429</v>
      </c>
      <c r="DZ521">
        <v>28.78284285714286</v>
      </c>
      <c r="EA521">
        <v>29.85284285714286</v>
      </c>
      <c r="EB521">
        <v>999.9000000000002</v>
      </c>
      <c r="EC521">
        <v>0</v>
      </c>
      <c r="ED521">
        <v>0</v>
      </c>
      <c r="EE521">
        <v>10010.40107142857</v>
      </c>
      <c r="EF521">
        <v>0</v>
      </c>
      <c r="EG521">
        <v>11.3535</v>
      </c>
      <c r="EH521">
        <v>15.42897142857143</v>
      </c>
      <c r="EI521">
        <v>120.7429678571429</v>
      </c>
      <c r="EJ521">
        <v>104.5979178571428</v>
      </c>
      <c r="EK521">
        <v>3.438010357142857</v>
      </c>
      <c r="EL521">
        <v>102.6379535714286</v>
      </c>
      <c r="EM521">
        <v>18.72721428571429</v>
      </c>
      <c r="EN521">
        <v>2.011321428571429</v>
      </c>
      <c r="EO521">
        <v>1.699348928571428</v>
      </c>
      <c r="EP521">
        <v>17.53373928571429</v>
      </c>
      <c r="EQ521">
        <v>14.890375</v>
      </c>
      <c r="ER521">
        <v>2000.006428571428</v>
      </c>
      <c r="ES521">
        <v>0.9799977142857142</v>
      </c>
      <c r="ET521">
        <v>0.02000224285714286</v>
      </c>
      <c r="EU521">
        <v>0</v>
      </c>
      <c r="EV521">
        <v>839.1622142857142</v>
      </c>
      <c r="EW521">
        <v>5.00078</v>
      </c>
      <c r="EX521">
        <v>16150.075</v>
      </c>
      <c r="EY521">
        <v>16379.69642857143</v>
      </c>
      <c r="EZ521">
        <v>39.75646428571429</v>
      </c>
      <c r="FA521">
        <v>40.63367857142856</v>
      </c>
      <c r="FB521">
        <v>39.93282142857142</v>
      </c>
      <c r="FC521">
        <v>40.28099999999999</v>
      </c>
      <c r="FD521">
        <v>40.86578571428571</v>
      </c>
      <c r="FE521">
        <v>1955.098214285714</v>
      </c>
      <c r="FF521">
        <v>39.90428571428572</v>
      </c>
      <c r="FG521">
        <v>0</v>
      </c>
      <c r="FH521">
        <v>1759088023.4</v>
      </c>
      <c r="FI521">
        <v>0</v>
      </c>
      <c r="FJ521">
        <v>839.2642692307693</v>
      </c>
      <c r="FK521">
        <v>26.45521367281322</v>
      </c>
      <c r="FL521">
        <v>477.6923077355617</v>
      </c>
      <c r="FM521">
        <v>16152.01923076923</v>
      </c>
      <c r="FN521">
        <v>15</v>
      </c>
      <c r="FO521">
        <v>0</v>
      </c>
      <c r="FP521" t="s">
        <v>439</v>
      </c>
      <c r="FQ521">
        <v>1746989605.5</v>
      </c>
      <c r="FR521">
        <v>1746989593.5</v>
      </c>
      <c r="FS521">
        <v>0</v>
      </c>
      <c r="FT521">
        <v>-0.274</v>
      </c>
      <c r="FU521">
        <v>-0.002</v>
      </c>
      <c r="FV521">
        <v>2.549</v>
      </c>
      <c r="FW521">
        <v>0.129</v>
      </c>
      <c r="FX521">
        <v>420</v>
      </c>
      <c r="FY521">
        <v>17</v>
      </c>
      <c r="FZ521">
        <v>0.02</v>
      </c>
      <c r="GA521">
        <v>0.04</v>
      </c>
      <c r="GB521">
        <v>15.0452</v>
      </c>
      <c r="GC521">
        <v>8.621646689895496</v>
      </c>
      <c r="GD521">
        <v>0.8508054330327519</v>
      </c>
      <c r="GE521">
        <v>0</v>
      </c>
      <c r="GF521">
        <v>838.0705588235294</v>
      </c>
      <c r="GG521">
        <v>24.5300687486456</v>
      </c>
      <c r="GH521">
        <v>2.418676779602198</v>
      </c>
      <c r="GI521">
        <v>0</v>
      </c>
      <c r="GJ521">
        <v>3.383368292682927</v>
      </c>
      <c r="GK521">
        <v>1.233268432055752</v>
      </c>
      <c r="GL521">
        <v>0.1222278583650213</v>
      </c>
      <c r="GM521">
        <v>0</v>
      </c>
      <c r="GN521">
        <v>0</v>
      </c>
      <c r="GO521">
        <v>3</v>
      </c>
      <c r="GP521" t="s">
        <v>458</v>
      </c>
      <c r="GQ521">
        <v>3.10185</v>
      </c>
      <c r="GR521">
        <v>2.7242</v>
      </c>
      <c r="GS521">
        <v>0.0242408</v>
      </c>
      <c r="GT521">
        <v>0.0198963</v>
      </c>
      <c r="GU521">
        <v>0.102186</v>
      </c>
      <c r="GV521">
        <v>0.0913964</v>
      </c>
      <c r="GW521">
        <v>25465.2</v>
      </c>
      <c r="GX521">
        <v>23244</v>
      </c>
      <c r="GY521">
        <v>26663.2</v>
      </c>
      <c r="GZ521">
        <v>23939.9</v>
      </c>
      <c r="HA521">
        <v>38295.8</v>
      </c>
      <c r="HB521">
        <v>32152.8</v>
      </c>
      <c r="HC521">
        <v>46558</v>
      </c>
      <c r="HD521">
        <v>37878</v>
      </c>
      <c r="HE521">
        <v>1.8666</v>
      </c>
      <c r="HF521">
        <v>1.85865</v>
      </c>
      <c r="HG521">
        <v>0.120852</v>
      </c>
      <c r="HH521">
        <v>0</v>
      </c>
      <c r="HI521">
        <v>27.8597</v>
      </c>
      <c r="HJ521">
        <v>999.9</v>
      </c>
      <c r="HK521">
        <v>47.3</v>
      </c>
      <c r="HL521">
        <v>31.2</v>
      </c>
      <c r="HM521">
        <v>23.7875</v>
      </c>
      <c r="HN521">
        <v>61.2002</v>
      </c>
      <c r="HO521">
        <v>21.851</v>
      </c>
      <c r="HP521">
        <v>1</v>
      </c>
      <c r="HQ521">
        <v>0.158755</v>
      </c>
      <c r="HR521">
        <v>-0.23058</v>
      </c>
      <c r="HS521">
        <v>20.2804</v>
      </c>
      <c r="HT521">
        <v>5.21175</v>
      </c>
      <c r="HU521">
        <v>11.98</v>
      </c>
      <c r="HV521">
        <v>4.9632</v>
      </c>
      <c r="HW521">
        <v>3.27448</v>
      </c>
      <c r="HX521">
        <v>9999</v>
      </c>
      <c r="HY521">
        <v>9999</v>
      </c>
      <c r="HZ521">
        <v>9999</v>
      </c>
      <c r="IA521">
        <v>35.2</v>
      </c>
      <c r="IB521">
        <v>1.86398</v>
      </c>
      <c r="IC521">
        <v>1.8601</v>
      </c>
      <c r="ID521">
        <v>1.85839</v>
      </c>
      <c r="IE521">
        <v>1.85977</v>
      </c>
      <c r="IF521">
        <v>1.85989</v>
      </c>
      <c r="IG521">
        <v>1.85837</v>
      </c>
      <c r="IH521">
        <v>1.85745</v>
      </c>
      <c r="II521">
        <v>1.85242</v>
      </c>
      <c r="IJ521">
        <v>0</v>
      </c>
      <c r="IK521">
        <v>0</v>
      </c>
      <c r="IL521">
        <v>0</v>
      </c>
      <c r="IM521">
        <v>0</v>
      </c>
      <c r="IN521" t="s">
        <v>441</v>
      </c>
      <c r="IO521" t="s">
        <v>442</v>
      </c>
      <c r="IP521" t="s">
        <v>443</v>
      </c>
      <c r="IQ521" t="s">
        <v>443</v>
      </c>
      <c r="IR521" t="s">
        <v>443</v>
      </c>
      <c r="IS521" t="s">
        <v>443</v>
      </c>
      <c r="IT521">
        <v>0</v>
      </c>
      <c r="IU521">
        <v>100</v>
      </c>
      <c r="IV521">
        <v>100</v>
      </c>
      <c r="IW521">
        <v>-0.882</v>
      </c>
      <c r="IX521">
        <v>0.2962</v>
      </c>
      <c r="IY521">
        <v>-0.819046093373875</v>
      </c>
      <c r="IZ521">
        <v>-0.0008311593448893811</v>
      </c>
      <c r="JA521">
        <v>1.768286430498992E-06</v>
      </c>
      <c r="JB521">
        <v>-5.176383660599935E-10</v>
      </c>
      <c r="JC521">
        <v>0.01793090377665582</v>
      </c>
      <c r="JD521">
        <v>0.002652576625932546</v>
      </c>
      <c r="JE521">
        <v>0.0004569377311329863</v>
      </c>
      <c r="JF521">
        <v>1.003524486243527E-07</v>
      </c>
      <c r="JG521">
        <v>2</v>
      </c>
      <c r="JH521">
        <v>1975</v>
      </c>
      <c r="JI521">
        <v>1</v>
      </c>
      <c r="JJ521">
        <v>26</v>
      </c>
      <c r="JK521">
        <v>201640.4</v>
      </c>
      <c r="JL521">
        <v>201640.6</v>
      </c>
      <c r="JM521">
        <v>0.269775</v>
      </c>
      <c r="JN521">
        <v>2.68799</v>
      </c>
      <c r="JO521">
        <v>1.49658</v>
      </c>
      <c r="JP521">
        <v>2.34985</v>
      </c>
      <c r="JQ521">
        <v>1.54907</v>
      </c>
      <c r="JR521">
        <v>2.39258</v>
      </c>
      <c r="JS521">
        <v>36.2459</v>
      </c>
      <c r="JT521">
        <v>24.1751</v>
      </c>
      <c r="JU521">
        <v>18</v>
      </c>
      <c r="JV521">
        <v>483.721</v>
      </c>
      <c r="JW521">
        <v>493.32</v>
      </c>
      <c r="JX521">
        <v>27.4382</v>
      </c>
      <c r="JY521">
        <v>29.3262</v>
      </c>
      <c r="JZ521">
        <v>30.0002</v>
      </c>
      <c r="KA521">
        <v>29.4991</v>
      </c>
      <c r="KB521">
        <v>29.4836</v>
      </c>
      <c r="KC521">
        <v>5.43243</v>
      </c>
      <c r="KD521">
        <v>24.5309</v>
      </c>
      <c r="KE521">
        <v>99.25279999999999</v>
      </c>
      <c r="KF521">
        <v>27.5539</v>
      </c>
      <c r="KG521">
        <v>52.9761</v>
      </c>
      <c r="KH521">
        <v>18.3853</v>
      </c>
      <c r="KI521">
        <v>101.797</v>
      </c>
      <c r="KJ521">
        <v>91.34529999999999</v>
      </c>
    </row>
    <row r="522" spans="1:296">
      <c r="A522">
        <v>504</v>
      </c>
      <c r="B522">
        <v>1759088036.1</v>
      </c>
      <c r="C522">
        <v>14953</v>
      </c>
      <c r="D522" t="s">
        <v>1456</v>
      </c>
      <c r="E522" t="s">
        <v>1457</v>
      </c>
      <c r="F522">
        <v>5</v>
      </c>
      <c r="G522" t="s">
        <v>1411</v>
      </c>
      <c r="H522">
        <v>1759088028.6</v>
      </c>
      <c r="I522">
        <f>(J522)/1000</f>
        <v>0</v>
      </c>
      <c r="J522">
        <f>IF(DO522, AM522, AG522)</f>
        <v>0</v>
      </c>
      <c r="K522">
        <f>IF(DO522, AH522, AF522)</f>
        <v>0</v>
      </c>
      <c r="L522">
        <f>DQ522 - IF(AT522&gt;1, K522*DK522*100.0/(AV522), 0)</f>
        <v>0</v>
      </c>
      <c r="M522">
        <f>((S522-I522/2)*L522-K522)/(S522+I522/2)</f>
        <v>0</v>
      </c>
      <c r="N522">
        <f>M522*(DX522+DY522)/1000.0</f>
        <v>0</v>
      </c>
      <c r="O522">
        <f>(DQ522 - IF(AT522&gt;1, K522*DK522*100.0/(AV522), 0))*(DX522+DY522)/1000.0</f>
        <v>0</v>
      </c>
      <c r="P522">
        <f>2.0/((1/R522-1/Q522)+SIGN(R522)*SQRT((1/R522-1/Q522)*(1/R522-1/Q522) + 4*DL522/((DL522+1)*(DL522+1))*(2*1/R522*1/Q522-1/Q522*1/Q522)))</f>
        <v>0</v>
      </c>
      <c r="Q522">
        <f>IF(LEFT(DM522,1)&lt;&gt;"0",IF(LEFT(DM522,1)="1",3.0,DN522),$D$5+$E$5*(EE522*DX522/($K$5*1000))+$F$5*(EE522*DX522/($K$5*1000))*MAX(MIN(DK522,$J$5),$I$5)*MAX(MIN(DK522,$J$5),$I$5)+$G$5*MAX(MIN(DK522,$J$5),$I$5)*(EE522*DX522/($K$5*1000))+$H$5*(EE522*DX522/($K$5*1000))*(EE522*DX522/($K$5*1000)))</f>
        <v>0</v>
      </c>
      <c r="R522">
        <f>I522*(1000-(1000*0.61365*exp(17.502*V522/(240.97+V522))/(DX522+DY522)+DS522)/2)/(1000*0.61365*exp(17.502*V522/(240.97+V522))/(DX522+DY522)-DS522)</f>
        <v>0</v>
      </c>
      <c r="S522">
        <f>1/((DL522+1)/(P522/1.6)+1/(Q522/1.37)) + DL522/((DL522+1)/(P522/1.6) + DL522/(Q522/1.37))</f>
        <v>0</v>
      </c>
      <c r="T522">
        <f>(DG522*DJ522)</f>
        <v>0</v>
      </c>
      <c r="U522">
        <f>(DZ522+(T522+2*0.95*5.67E-8*(((DZ522+$B$9)+273)^4-(DZ522+273)^4)-44100*I522)/(1.84*29.3*Q522+8*0.95*5.67E-8*(DZ522+273)^3))</f>
        <v>0</v>
      </c>
      <c r="V522">
        <f>($C$9*EA522+$D$9*EB522+$E$9*U522)</f>
        <v>0</v>
      </c>
      <c r="W522">
        <f>0.61365*exp(17.502*V522/(240.97+V522))</f>
        <v>0</v>
      </c>
      <c r="X522">
        <f>(Y522/Z522*100)</f>
        <v>0</v>
      </c>
      <c r="Y522">
        <f>DS522*(DX522+DY522)/1000</f>
        <v>0</v>
      </c>
      <c r="Z522">
        <f>0.61365*exp(17.502*DZ522/(240.97+DZ522))</f>
        <v>0</v>
      </c>
      <c r="AA522">
        <f>(W522-DS522*(DX522+DY522)/1000)</f>
        <v>0</v>
      </c>
      <c r="AB522">
        <f>(-I522*44100)</f>
        <v>0</v>
      </c>
      <c r="AC522">
        <f>2*29.3*Q522*0.92*(DZ522-V522)</f>
        <v>0</v>
      </c>
      <c r="AD522">
        <f>2*0.95*5.67E-8*(((DZ522+$B$9)+273)^4-(V522+273)^4)</f>
        <v>0</v>
      </c>
      <c r="AE522">
        <f>T522+AD522+AB522+AC522</f>
        <v>0</v>
      </c>
      <c r="AF522">
        <f>DW522*AT522*(DR522-DQ522*(1000-AT522*DT522)/(1000-AT522*DS522))/(100*DK522)</f>
        <v>0</v>
      </c>
      <c r="AG522">
        <f>1000*DW522*AT522*(DS522-DT522)/(100*DK522*(1000-AT522*DS522))</f>
        <v>0</v>
      </c>
      <c r="AH522">
        <f>(AI522 - AJ522 - DX522*1E3/(8.314*(DZ522+273.15)) * AL522/DW522 * AK522) * DW522/(100*DK522) * (1000 - DT522)/1000</f>
        <v>0</v>
      </c>
      <c r="AI522">
        <v>71.70650279037834</v>
      </c>
      <c r="AJ522">
        <v>81.00876242424241</v>
      </c>
      <c r="AK522">
        <v>-3.231577597498465</v>
      </c>
      <c r="AL522">
        <v>65.07386414959845</v>
      </c>
      <c r="AM522">
        <f>(AO522 - AN522 + DX522*1E3/(8.314*(DZ522+273.15)) * AQ522/DW522 * AP522) * DW522/(100*DK522) * 1000/(1000 - AO522)</f>
        <v>0</v>
      </c>
      <c r="AN522">
        <v>18.50068444088127</v>
      </c>
      <c r="AO522">
        <v>22.21232606060606</v>
      </c>
      <c r="AP522">
        <v>0.0005021760343485343</v>
      </c>
      <c r="AQ522">
        <v>105.2532628944295</v>
      </c>
      <c r="AR522">
        <v>0</v>
      </c>
      <c r="AS522">
        <v>0</v>
      </c>
      <c r="AT522">
        <f>IF(AR522*$H$15&gt;=AV522,1.0,(AV522/(AV522-AR522*$H$15)))</f>
        <v>0</v>
      </c>
      <c r="AU522">
        <f>(AT522-1)*100</f>
        <v>0</v>
      </c>
      <c r="AV522">
        <f>MAX(0,($B$15+$C$15*EE522)/(1+$D$15*EE522)*DX522/(DZ522+273)*$E$15)</f>
        <v>0</v>
      </c>
      <c r="AW522" t="s">
        <v>437</v>
      </c>
      <c r="AX522" t="s">
        <v>437</v>
      </c>
      <c r="AY522">
        <v>0</v>
      </c>
      <c r="AZ522">
        <v>0</v>
      </c>
      <c r="BA522">
        <f>1-AY522/AZ522</f>
        <v>0</v>
      </c>
      <c r="BB522">
        <v>0</v>
      </c>
      <c r="BC522" t="s">
        <v>437</v>
      </c>
      <c r="BD522" t="s">
        <v>437</v>
      </c>
      <c r="BE522">
        <v>0</v>
      </c>
      <c r="BF522">
        <v>0</v>
      </c>
      <c r="BG522">
        <f>1-BE522/BF522</f>
        <v>0</v>
      </c>
      <c r="BH522">
        <v>0.5</v>
      </c>
      <c r="BI522">
        <f>DH522</f>
        <v>0</v>
      </c>
      <c r="BJ522">
        <f>K522</f>
        <v>0</v>
      </c>
      <c r="BK522">
        <f>BG522*BH522*BI522</f>
        <v>0</v>
      </c>
      <c r="BL522">
        <f>(BJ522-BB522)/BI522</f>
        <v>0</v>
      </c>
      <c r="BM522">
        <f>(AZ522-BF522)/BF522</f>
        <v>0</v>
      </c>
      <c r="BN522">
        <f>AY522/(BA522+AY522/BF522)</f>
        <v>0</v>
      </c>
      <c r="BO522" t="s">
        <v>437</v>
      </c>
      <c r="BP522">
        <v>0</v>
      </c>
      <c r="BQ522">
        <f>IF(BP522&lt;&gt;0, BP522, BN522)</f>
        <v>0</v>
      </c>
      <c r="BR522">
        <f>1-BQ522/BF522</f>
        <v>0</v>
      </c>
      <c r="BS522">
        <f>(BF522-BE522)/(BF522-BQ522)</f>
        <v>0</v>
      </c>
      <c r="BT522">
        <f>(AZ522-BF522)/(AZ522-BQ522)</f>
        <v>0</v>
      </c>
      <c r="BU522">
        <f>(BF522-BE522)/(BF522-AY522)</f>
        <v>0</v>
      </c>
      <c r="BV522">
        <f>(AZ522-BF522)/(AZ522-AY522)</f>
        <v>0</v>
      </c>
      <c r="BW522">
        <f>(BS522*BQ522/BE522)</f>
        <v>0</v>
      </c>
      <c r="BX522">
        <f>(1-BW522)</f>
        <v>0</v>
      </c>
      <c r="DG522">
        <f>$B$13*EF522+$C$13*EG522+$F$13*ER522*(1-EU522)</f>
        <v>0</v>
      </c>
      <c r="DH522">
        <f>DG522*DI522</f>
        <v>0</v>
      </c>
      <c r="DI522">
        <f>($B$13*$D$11+$C$13*$D$11+$F$13*((FE522+EW522)/MAX(FE522+EW522+FF522, 0.1)*$I$11+FF522/MAX(FE522+EW522+FF522, 0.1)*$J$11))/($B$13+$C$13+$F$13)</f>
        <v>0</v>
      </c>
      <c r="DJ522">
        <f>($B$13*$K$11+$C$13*$K$11+$F$13*((FE522+EW522)/MAX(FE522+EW522+FF522, 0.1)*$P$11+FF522/MAX(FE522+EW522+FF522, 0.1)*$Q$11))/($B$13+$C$13+$F$13)</f>
        <v>0</v>
      </c>
      <c r="DK522">
        <v>4.8</v>
      </c>
      <c r="DL522">
        <v>0.5</v>
      </c>
      <c r="DM522" t="s">
        <v>438</v>
      </c>
      <c r="DN522">
        <v>2</v>
      </c>
      <c r="DO522" t="b">
        <v>1</v>
      </c>
      <c r="DP522">
        <v>1759088028.6</v>
      </c>
      <c r="DQ522">
        <v>101.3330777777778</v>
      </c>
      <c r="DR522">
        <v>85.04588148148147</v>
      </c>
      <c r="DS522">
        <v>22.18656296296296</v>
      </c>
      <c r="DT522">
        <v>18.62762592592593</v>
      </c>
      <c r="DU522">
        <v>102.218862962963</v>
      </c>
      <c r="DV522">
        <v>21.89054814814815</v>
      </c>
      <c r="DW522">
        <v>500.0247407407408</v>
      </c>
      <c r="DX522">
        <v>90.74110370370369</v>
      </c>
      <c r="DY522">
        <v>0.06636271111111111</v>
      </c>
      <c r="DZ522">
        <v>28.78743703703703</v>
      </c>
      <c r="EA522">
        <v>29.84337407407408</v>
      </c>
      <c r="EB522">
        <v>999.9000000000001</v>
      </c>
      <c r="EC522">
        <v>0</v>
      </c>
      <c r="ED522">
        <v>0</v>
      </c>
      <c r="EE522">
        <v>9994.86037037037</v>
      </c>
      <c r="EF522">
        <v>0</v>
      </c>
      <c r="EG522">
        <v>11.3535</v>
      </c>
      <c r="EH522">
        <v>16.28718518518519</v>
      </c>
      <c r="EI522">
        <v>103.6320481481482</v>
      </c>
      <c r="EJ522">
        <v>86.66148148148147</v>
      </c>
      <c r="EK522">
        <v>3.558923333333333</v>
      </c>
      <c r="EL522">
        <v>85.04588148148147</v>
      </c>
      <c r="EM522">
        <v>18.62762592592593</v>
      </c>
      <c r="EN522">
        <v>2.013232222222222</v>
      </c>
      <c r="EO522">
        <v>1.690291851851852</v>
      </c>
      <c r="EP522">
        <v>17.54878148148148</v>
      </c>
      <c r="EQ522">
        <v>14.80741481481482</v>
      </c>
      <c r="ER522">
        <v>2000.002222222222</v>
      </c>
      <c r="ES522">
        <v>0.9799959629629627</v>
      </c>
      <c r="ET522">
        <v>0.02000405925925926</v>
      </c>
      <c r="EU522">
        <v>0</v>
      </c>
      <c r="EV522">
        <v>841.6087777777778</v>
      </c>
      <c r="EW522">
        <v>5.00078</v>
      </c>
      <c r="EX522">
        <v>16194.02222222222</v>
      </c>
      <c r="EY522">
        <v>16379.65185185185</v>
      </c>
      <c r="EZ522">
        <v>39.76603703703704</v>
      </c>
      <c r="FA522">
        <v>40.63633333333333</v>
      </c>
      <c r="FB522">
        <v>39.93955555555555</v>
      </c>
      <c r="FC522">
        <v>40.29366666666666</v>
      </c>
      <c r="FD522">
        <v>40.89555555555555</v>
      </c>
      <c r="FE522">
        <v>1955.091111111111</v>
      </c>
      <c r="FF522">
        <v>39.90814814814816</v>
      </c>
      <c r="FG522">
        <v>0</v>
      </c>
      <c r="FH522">
        <v>1759088028.2</v>
      </c>
      <c r="FI522">
        <v>0</v>
      </c>
      <c r="FJ522">
        <v>841.4824615384616</v>
      </c>
      <c r="FK522">
        <v>28.65695727568719</v>
      </c>
      <c r="FL522">
        <v>521.9418806873585</v>
      </c>
      <c r="FM522">
        <v>16191.91538461539</v>
      </c>
      <c r="FN522">
        <v>15</v>
      </c>
      <c r="FO522">
        <v>0</v>
      </c>
      <c r="FP522" t="s">
        <v>439</v>
      </c>
      <c r="FQ522">
        <v>1746989605.5</v>
      </c>
      <c r="FR522">
        <v>1746989593.5</v>
      </c>
      <c r="FS522">
        <v>0</v>
      </c>
      <c r="FT522">
        <v>-0.274</v>
      </c>
      <c r="FU522">
        <v>-0.002</v>
      </c>
      <c r="FV522">
        <v>2.549</v>
      </c>
      <c r="FW522">
        <v>0.129</v>
      </c>
      <c r="FX522">
        <v>420</v>
      </c>
      <c r="FY522">
        <v>17</v>
      </c>
      <c r="FZ522">
        <v>0.02</v>
      </c>
      <c r="GA522">
        <v>0.04</v>
      </c>
      <c r="GB522">
        <v>15.7751475</v>
      </c>
      <c r="GC522">
        <v>9.505822514071298</v>
      </c>
      <c r="GD522">
        <v>0.9171649641660706</v>
      </c>
      <c r="GE522">
        <v>0</v>
      </c>
      <c r="GF522">
        <v>840.1392647058824</v>
      </c>
      <c r="GG522">
        <v>27.24294882166442</v>
      </c>
      <c r="GH522">
        <v>2.681883022724475</v>
      </c>
      <c r="GI522">
        <v>0</v>
      </c>
      <c r="GJ522">
        <v>3.4867105</v>
      </c>
      <c r="GK522">
        <v>1.358248255159466</v>
      </c>
      <c r="GL522">
        <v>0.1312354716330535</v>
      </c>
      <c r="GM522">
        <v>0</v>
      </c>
      <c r="GN522">
        <v>0</v>
      </c>
      <c r="GO522">
        <v>3</v>
      </c>
      <c r="GP522" t="s">
        <v>458</v>
      </c>
      <c r="GQ522">
        <v>3.1015</v>
      </c>
      <c r="GR522">
        <v>2.72447</v>
      </c>
      <c r="GS522">
        <v>0.020352</v>
      </c>
      <c r="GT522">
        <v>0.0156616</v>
      </c>
      <c r="GU522">
        <v>0.10225</v>
      </c>
      <c r="GV522">
        <v>0.0909865</v>
      </c>
      <c r="GW522">
        <v>25566.5</v>
      </c>
      <c r="GX522">
        <v>23344.2</v>
      </c>
      <c r="GY522">
        <v>26663</v>
      </c>
      <c r="GZ522">
        <v>23939.8</v>
      </c>
      <c r="HA522">
        <v>38292.4</v>
      </c>
      <c r="HB522">
        <v>32166.9</v>
      </c>
      <c r="HC522">
        <v>46557.9</v>
      </c>
      <c r="HD522">
        <v>37877.9</v>
      </c>
      <c r="HE522">
        <v>1.86628</v>
      </c>
      <c r="HF522">
        <v>1.85887</v>
      </c>
      <c r="HG522">
        <v>0.120748</v>
      </c>
      <c r="HH522">
        <v>0</v>
      </c>
      <c r="HI522">
        <v>27.8538</v>
      </c>
      <c r="HJ522">
        <v>999.9</v>
      </c>
      <c r="HK522">
        <v>47.3</v>
      </c>
      <c r="HL522">
        <v>31.2</v>
      </c>
      <c r="HM522">
        <v>23.784</v>
      </c>
      <c r="HN522">
        <v>61.4502</v>
      </c>
      <c r="HO522">
        <v>21.9431</v>
      </c>
      <c r="HP522">
        <v>1</v>
      </c>
      <c r="HQ522">
        <v>0.15889</v>
      </c>
      <c r="HR522">
        <v>-0.334733</v>
      </c>
      <c r="HS522">
        <v>20.2801</v>
      </c>
      <c r="HT522">
        <v>5.21175</v>
      </c>
      <c r="HU522">
        <v>11.98</v>
      </c>
      <c r="HV522">
        <v>4.96345</v>
      </c>
      <c r="HW522">
        <v>3.27458</v>
      </c>
      <c r="HX522">
        <v>9999</v>
      </c>
      <c r="HY522">
        <v>9999</v>
      </c>
      <c r="HZ522">
        <v>9999</v>
      </c>
      <c r="IA522">
        <v>35.2</v>
      </c>
      <c r="IB522">
        <v>1.86395</v>
      </c>
      <c r="IC522">
        <v>1.86007</v>
      </c>
      <c r="ID522">
        <v>1.8584</v>
      </c>
      <c r="IE522">
        <v>1.85976</v>
      </c>
      <c r="IF522">
        <v>1.85989</v>
      </c>
      <c r="IG522">
        <v>1.85837</v>
      </c>
      <c r="IH522">
        <v>1.85745</v>
      </c>
      <c r="II522">
        <v>1.85242</v>
      </c>
      <c r="IJ522">
        <v>0</v>
      </c>
      <c r="IK522">
        <v>0</v>
      </c>
      <c r="IL522">
        <v>0</v>
      </c>
      <c r="IM522">
        <v>0</v>
      </c>
      <c r="IN522" t="s">
        <v>441</v>
      </c>
      <c r="IO522" t="s">
        <v>442</v>
      </c>
      <c r="IP522" t="s">
        <v>443</v>
      </c>
      <c r="IQ522" t="s">
        <v>443</v>
      </c>
      <c r="IR522" t="s">
        <v>443</v>
      </c>
      <c r="IS522" t="s">
        <v>443</v>
      </c>
      <c r="IT522">
        <v>0</v>
      </c>
      <c r="IU522">
        <v>100</v>
      </c>
      <c r="IV522">
        <v>100</v>
      </c>
      <c r="IW522">
        <v>-0.874</v>
      </c>
      <c r="IX522">
        <v>0.2967</v>
      </c>
      <c r="IY522">
        <v>-0.819046093373875</v>
      </c>
      <c r="IZ522">
        <v>-0.0008311593448893811</v>
      </c>
      <c r="JA522">
        <v>1.768286430498992E-06</v>
      </c>
      <c r="JB522">
        <v>-5.176383660599935E-10</v>
      </c>
      <c r="JC522">
        <v>0.01793090377665582</v>
      </c>
      <c r="JD522">
        <v>0.002652576625932546</v>
      </c>
      <c r="JE522">
        <v>0.0004569377311329863</v>
      </c>
      <c r="JF522">
        <v>1.003524486243527E-07</v>
      </c>
      <c r="JG522">
        <v>2</v>
      </c>
      <c r="JH522">
        <v>1975</v>
      </c>
      <c r="JI522">
        <v>1</v>
      </c>
      <c r="JJ522">
        <v>26</v>
      </c>
      <c r="JK522">
        <v>201640.5</v>
      </c>
      <c r="JL522">
        <v>201640.7</v>
      </c>
      <c r="JM522">
        <v>0.227051</v>
      </c>
      <c r="JN522">
        <v>2.69409</v>
      </c>
      <c r="JO522">
        <v>1.49658</v>
      </c>
      <c r="JP522">
        <v>2.34985</v>
      </c>
      <c r="JQ522">
        <v>1.54907</v>
      </c>
      <c r="JR522">
        <v>2.41333</v>
      </c>
      <c r="JS522">
        <v>36.2459</v>
      </c>
      <c r="JT522">
        <v>24.1751</v>
      </c>
      <c r="JU522">
        <v>18</v>
      </c>
      <c r="JV522">
        <v>483.545</v>
      </c>
      <c r="JW522">
        <v>493.489</v>
      </c>
      <c r="JX522">
        <v>27.5467</v>
      </c>
      <c r="JY522">
        <v>29.3281</v>
      </c>
      <c r="JZ522">
        <v>30.0003</v>
      </c>
      <c r="KA522">
        <v>29.501</v>
      </c>
      <c r="KB522">
        <v>29.486</v>
      </c>
      <c r="KC522">
        <v>4.5676</v>
      </c>
      <c r="KD522">
        <v>25.1264</v>
      </c>
      <c r="KE522">
        <v>99.25279999999999</v>
      </c>
      <c r="KF522">
        <v>27.6758</v>
      </c>
      <c r="KG522">
        <v>32.9308</v>
      </c>
      <c r="KH522">
        <v>18.2665</v>
      </c>
      <c r="KI522">
        <v>101.796</v>
      </c>
      <c r="KJ522">
        <v>91.3449</v>
      </c>
    </row>
    <row r="523" spans="1:296">
      <c r="A523">
        <v>505</v>
      </c>
      <c r="B523">
        <v>1759088133.1</v>
      </c>
      <c r="C523">
        <v>15050</v>
      </c>
      <c r="D523" t="s">
        <v>1458</v>
      </c>
      <c r="E523" t="s">
        <v>1459</v>
      </c>
      <c r="F523">
        <v>5</v>
      </c>
      <c r="G523" t="s">
        <v>1411</v>
      </c>
      <c r="H523">
        <v>1759088125.099999</v>
      </c>
      <c r="I523">
        <f>(J523)/1000</f>
        <v>0</v>
      </c>
      <c r="J523">
        <f>IF(DO523, AM523, AG523)</f>
        <v>0</v>
      </c>
      <c r="K523">
        <f>IF(DO523, AH523, AF523)</f>
        <v>0</v>
      </c>
      <c r="L523">
        <f>DQ523 - IF(AT523&gt;1, K523*DK523*100.0/(AV523), 0)</f>
        <v>0</v>
      </c>
      <c r="M523">
        <f>((S523-I523/2)*L523-K523)/(S523+I523/2)</f>
        <v>0</v>
      </c>
      <c r="N523">
        <f>M523*(DX523+DY523)/1000.0</f>
        <v>0</v>
      </c>
      <c r="O523">
        <f>(DQ523 - IF(AT523&gt;1, K523*DK523*100.0/(AV523), 0))*(DX523+DY523)/1000.0</f>
        <v>0</v>
      </c>
      <c r="P523">
        <f>2.0/((1/R523-1/Q523)+SIGN(R523)*SQRT((1/R523-1/Q523)*(1/R523-1/Q523) + 4*DL523/((DL523+1)*(DL523+1))*(2*1/R523*1/Q523-1/Q523*1/Q523)))</f>
        <v>0</v>
      </c>
      <c r="Q523">
        <f>IF(LEFT(DM523,1)&lt;&gt;"0",IF(LEFT(DM523,1)="1",3.0,DN523),$D$5+$E$5*(EE523*DX523/($K$5*1000))+$F$5*(EE523*DX523/($K$5*1000))*MAX(MIN(DK523,$J$5),$I$5)*MAX(MIN(DK523,$J$5),$I$5)+$G$5*MAX(MIN(DK523,$J$5),$I$5)*(EE523*DX523/($K$5*1000))+$H$5*(EE523*DX523/($K$5*1000))*(EE523*DX523/($K$5*1000)))</f>
        <v>0</v>
      </c>
      <c r="R523">
        <f>I523*(1000-(1000*0.61365*exp(17.502*V523/(240.97+V523))/(DX523+DY523)+DS523)/2)/(1000*0.61365*exp(17.502*V523/(240.97+V523))/(DX523+DY523)-DS523)</f>
        <v>0</v>
      </c>
      <c r="S523">
        <f>1/((DL523+1)/(P523/1.6)+1/(Q523/1.37)) + DL523/((DL523+1)/(P523/1.6) + DL523/(Q523/1.37))</f>
        <v>0</v>
      </c>
      <c r="T523">
        <f>(DG523*DJ523)</f>
        <v>0</v>
      </c>
      <c r="U523">
        <f>(DZ523+(T523+2*0.95*5.67E-8*(((DZ523+$B$9)+273)^4-(DZ523+273)^4)-44100*I523)/(1.84*29.3*Q523+8*0.95*5.67E-8*(DZ523+273)^3))</f>
        <v>0</v>
      </c>
      <c r="V523">
        <f>($C$9*EA523+$D$9*EB523+$E$9*U523)</f>
        <v>0</v>
      </c>
      <c r="W523">
        <f>0.61365*exp(17.502*V523/(240.97+V523))</f>
        <v>0</v>
      </c>
      <c r="X523">
        <f>(Y523/Z523*100)</f>
        <v>0</v>
      </c>
      <c r="Y523">
        <f>DS523*(DX523+DY523)/1000</f>
        <v>0</v>
      </c>
      <c r="Z523">
        <f>0.61365*exp(17.502*DZ523/(240.97+DZ523))</f>
        <v>0</v>
      </c>
      <c r="AA523">
        <f>(W523-DS523*(DX523+DY523)/1000)</f>
        <v>0</v>
      </c>
      <c r="AB523">
        <f>(-I523*44100)</f>
        <v>0</v>
      </c>
      <c r="AC523">
        <f>2*29.3*Q523*0.92*(DZ523-V523)</f>
        <v>0</v>
      </c>
      <c r="AD523">
        <f>2*0.95*5.67E-8*(((DZ523+$B$9)+273)^4-(V523+273)^4)</f>
        <v>0</v>
      </c>
      <c r="AE523">
        <f>T523+AD523+AB523+AC523</f>
        <v>0</v>
      </c>
      <c r="AF523">
        <f>DW523*AT523*(DR523-DQ523*(1000-AT523*DT523)/(1000-AT523*DS523))/(100*DK523)</f>
        <v>0</v>
      </c>
      <c r="AG523">
        <f>1000*DW523*AT523*(DS523-DT523)/(100*DK523*(1000-AT523*DS523))</f>
        <v>0</v>
      </c>
      <c r="AH523">
        <f>(AI523 - AJ523 - DX523*1E3/(8.314*(DZ523+273.15)) * AL523/DW523 * AK523) * DW523/(100*DK523) * (1000 - DT523)/1000</f>
        <v>0</v>
      </c>
      <c r="AI523">
        <v>428.3114946565133</v>
      </c>
      <c r="AJ523">
        <v>413.0849151515151</v>
      </c>
      <c r="AK523">
        <v>-0.003030497252202515</v>
      </c>
      <c r="AL523">
        <v>65.07386414959845</v>
      </c>
      <c r="AM523">
        <f>(AO523 - AN523 + DX523*1E3/(8.314*(DZ523+273.15)) * AQ523/DW523 * AP523) * DW523/(100*DK523) * 1000/(1000 - AO523)</f>
        <v>0</v>
      </c>
      <c r="AN523">
        <v>18.47943532527859</v>
      </c>
      <c r="AO523">
        <v>22.11046181818182</v>
      </c>
      <c r="AP523">
        <v>0.007067278764609834</v>
      </c>
      <c r="AQ523">
        <v>105.2532628944295</v>
      </c>
      <c r="AR523">
        <v>0</v>
      </c>
      <c r="AS523">
        <v>0</v>
      </c>
      <c r="AT523">
        <f>IF(AR523*$H$15&gt;=AV523,1.0,(AV523/(AV523-AR523*$H$15)))</f>
        <v>0</v>
      </c>
      <c r="AU523">
        <f>(AT523-1)*100</f>
        <v>0</v>
      </c>
      <c r="AV523">
        <f>MAX(0,($B$15+$C$15*EE523)/(1+$D$15*EE523)*DX523/(DZ523+273)*$E$15)</f>
        <v>0</v>
      </c>
      <c r="AW523" t="s">
        <v>437</v>
      </c>
      <c r="AX523" t="s">
        <v>437</v>
      </c>
      <c r="AY523">
        <v>0</v>
      </c>
      <c r="AZ523">
        <v>0</v>
      </c>
      <c r="BA523">
        <f>1-AY523/AZ523</f>
        <v>0</v>
      </c>
      <c r="BB523">
        <v>0</v>
      </c>
      <c r="BC523" t="s">
        <v>437</v>
      </c>
      <c r="BD523" t="s">
        <v>437</v>
      </c>
      <c r="BE523">
        <v>0</v>
      </c>
      <c r="BF523">
        <v>0</v>
      </c>
      <c r="BG523">
        <f>1-BE523/BF523</f>
        <v>0</v>
      </c>
      <c r="BH523">
        <v>0.5</v>
      </c>
      <c r="BI523">
        <f>DH523</f>
        <v>0</v>
      </c>
      <c r="BJ523">
        <f>K523</f>
        <v>0</v>
      </c>
      <c r="BK523">
        <f>BG523*BH523*BI523</f>
        <v>0</v>
      </c>
      <c r="BL523">
        <f>(BJ523-BB523)/BI523</f>
        <v>0</v>
      </c>
      <c r="BM523">
        <f>(AZ523-BF523)/BF523</f>
        <v>0</v>
      </c>
      <c r="BN523">
        <f>AY523/(BA523+AY523/BF523)</f>
        <v>0</v>
      </c>
      <c r="BO523" t="s">
        <v>437</v>
      </c>
      <c r="BP523">
        <v>0</v>
      </c>
      <c r="BQ523">
        <f>IF(BP523&lt;&gt;0, BP523, BN523)</f>
        <v>0</v>
      </c>
      <c r="BR523">
        <f>1-BQ523/BF523</f>
        <v>0</v>
      </c>
      <c r="BS523">
        <f>(BF523-BE523)/(BF523-BQ523)</f>
        <v>0</v>
      </c>
      <c r="BT523">
        <f>(AZ523-BF523)/(AZ523-BQ523)</f>
        <v>0</v>
      </c>
      <c r="BU523">
        <f>(BF523-BE523)/(BF523-AY523)</f>
        <v>0</v>
      </c>
      <c r="BV523">
        <f>(AZ523-BF523)/(AZ523-AY523)</f>
        <v>0</v>
      </c>
      <c r="BW523">
        <f>(BS523*BQ523/BE523)</f>
        <v>0</v>
      </c>
      <c r="BX523">
        <f>(1-BW523)</f>
        <v>0</v>
      </c>
      <c r="DG523">
        <f>$B$13*EF523+$C$13*EG523+$F$13*ER523*(1-EU523)</f>
        <v>0</v>
      </c>
      <c r="DH523">
        <f>DG523*DI523</f>
        <v>0</v>
      </c>
      <c r="DI523">
        <f>($B$13*$D$11+$C$13*$D$11+$F$13*((FE523+EW523)/MAX(FE523+EW523+FF523, 0.1)*$I$11+FF523/MAX(FE523+EW523+FF523, 0.1)*$J$11))/($B$13+$C$13+$F$13)</f>
        <v>0</v>
      </c>
      <c r="DJ523">
        <f>($B$13*$K$11+$C$13*$K$11+$F$13*((FE523+EW523)/MAX(FE523+EW523+FF523, 0.1)*$P$11+FF523/MAX(FE523+EW523+FF523, 0.1)*$Q$11))/($B$13+$C$13+$F$13)</f>
        <v>0</v>
      </c>
      <c r="DK523">
        <v>4.8</v>
      </c>
      <c r="DL523">
        <v>0.5</v>
      </c>
      <c r="DM523" t="s">
        <v>438</v>
      </c>
      <c r="DN523">
        <v>2</v>
      </c>
      <c r="DO523" t="b">
        <v>1</v>
      </c>
      <c r="DP523">
        <v>1759088125.099999</v>
      </c>
      <c r="DQ523">
        <v>404.0594516129033</v>
      </c>
      <c r="DR523">
        <v>420.4446774193548</v>
      </c>
      <c r="DS523">
        <v>22.03949677419354</v>
      </c>
      <c r="DT523">
        <v>18.36379032258064</v>
      </c>
      <c r="DU523">
        <v>404.9595161290323</v>
      </c>
      <c r="DV523">
        <v>21.74674193548388</v>
      </c>
      <c r="DW523">
        <v>500.0448709677419</v>
      </c>
      <c r="DX523">
        <v>90.73413548387094</v>
      </c>
      <c r="DY523">
        <v>0.0668166935483871</v>
      </c>
      <c r="DZ523">
        <v>29.18557096774193</v>
      </c>
      <c r="EA523">
        <v>30.15937419354839</v>
      </c>
      <c r="EB523">
        <v>999.9000000000003</v>
      </c>
      <c r="EC523">
        <v>0</v>
      </c>
      <c r="ED523">
        <v>0</v>
      </c>
      <c r="EE523">
        <v>10001.04677419355</v>
      </c>
      <c r="EF523">
        <v>0</v>
      </c>
      <c r="EG523">
        <v>11.3535</v>
      </c>
      <c r="EH523">
        <v>-16.38531612903226</v>
      </c>
      <c r="EI523">
        <v>413.1654193548385</v>
      </c>
      <c r="EJ523">
        <v>428.3102258064516</v>
      </c>
      <c r="EK523">
        <v>3.67569</v>
      </c>
      <c r="EL523">
        <v>420.4446774193548</v>
      </c>
      <c r="EM523">
        <v>18.36379032258064</v>
      </c>
      <c r="EN523">
        <v>1.999733870967742</v>
      </c>
      <c r="EO523">
        <v>1.666222903225806</v>
      </c>
      <c r="EP523">
        <v>17.4422</v>
      </c>
      <c r="EQ523">
        <v>14.58507419354839</v>
      </c>
      <c r="ER523">
        <v>1999.999032258064</v>
      </c>
      <c r="ES523">
        <v>0.980004935483871</v>
      </c>
      <c r="ET523">
        <v>0.01999476129032259</v>
      </c>
      <c r="EU523">
        <v>0</v>
      </c>
      <c r="EV523">
        <v>811.0178064516127</v>
      </c>
      <c r="EW523">
        <v>5.000779999999999</v>
      </c>
      <c r="EX523">
        <v>15617.43548387096</v>
      </c>
      <c r="EY523">
        <v>16379.64193548387</v>
      </c>
      <c r="EZ523">
        <v>39.69338709677419</v>
      </c>
      <c r="FA523">
        <v>40.60664516129032</v>
      </c>
      <c r="FB523">
        <v>39.88683870967742</v>
      </c>
      <c r="FC523">
        <v>40.22754838709675</v>
      </c>
      <c r="FD523">
        <v>40.65687096774192</v>
      </c>
      <c r="FE523">
        <v>1955.105161290322</v>
      </c>
      <c r="FF523">
        <v>39.89322580645163</v>
      </c>
      <c r="FG523">
        <v>0</v>
      </c>
      <c r="FH523">
        <v>1759088125.4</v>
      </c>
      <c r="FI523">
        <v>0</v>
      </c>
      <c r="FJ523">
        <v>810.9695769230771</v>
      </c>
      <c r="FK523">
        <v>-1.189230758667522</v>
      </c>
      <c r="FL523">
        <v>-12.93333334840375</v>
      </c>
      <c r="FM523">
        <v>15617.38846153846</v>
      </c>
      <c r="FN523">
        <v>15</v>
      </c>
      <c r="FO523">
        <v>0</v>
      </c>
      <c r="FP523" t="s">
        <v>439</v>
      </c>
      <c r="FQ523">
        <v>1746989605.5</v>
      </c>
      <c r="FR523">
        <v>1746989593.5</v>
      </c>
      <c r="FS523">
        <v>0</v>
      </c>
      <c r="FT523">
        <v>-0.274</v>
      </c>
      <c r="FU523">
        <v>-0.002</v>
      </c>
      <c r="FV523">
        <v>2.549</v>
      </c>
      <c r="FW523">
        <v>0.129</v>
      </c>
      <c r="FX523">
        <v>420</v>
      </c>
      <c r="FY523">
        <v>17</v>
      </c>
      <c r="FZ523">
        <v>0.02</v>
      </c>
      <c r="GA523">
        <v>0.04</v>
      </c>
      <c r="GB523">
        <v>-16.3573375</v>
      </c>
      <c r="GC523">
        <v>-0.5787545966228111</v>
      </c>
      <c r="GD523">
        <v>0.06746357419934125</v>
      </c>
      <c r="GE523">
        <v>0</v>
      </c>
      <c r="GF523">
        <v>810.9759999999999</v>
      </c>
      <c r="GG523">
        <v>0.3550802219269701</v>
      </c>
      <c r="GH523">
        <v>0.2752095458330764</v>
      </c>
      <c r="GI523">
        <v>1</v>
      </c>
      <c r="GJ523">
        <v>3.73286925</v>
      </c>
      <c r="GK523">
        <v>-1.08468934333959</v>
      </c>
      <c r="GL523">
        <v>0.1097822197668524</v>
      </c>
      <c r="GM523">
        <v>0</v>
      </c>
      <c r="GN523">
        <v>1</v>
      </c>
      <c r="GO523">
        <v>3</v>
      </c>
      <c r="GP523" t="s">
        <v>455</v>
      </c>
      <c r="GQ523">
        <v>3.10169</v>
      </c>
      <c r="GR523">
        <v>2.72415</v>
      </c>
      <c r="GS523">
        <v>0.0856944</v>
      </c>
      <c r="GT523">
        <v>0.0882008</v>
      </c>
      <c r="GU523">
        <v>0.101913</v>
      </c>
      <c r="GV523">
        <v>0.0910835</v>
      </c>
      <c r="GW523">
        <v>23860.8</v>
      </c>
      <c r="GX523">
        <v>21626.3</v>
      </c>
      <c r="GY523">
        <v>26662.1</v>
      </c>
      <c r="GZ523">
        <v>23942</v>
      </c>
      <c r="HA523">
        <v>38314</v>
      </c>
      <c r="HB523">
        <v>32175</v>
      </c>
      <c r="HC523">
        <v>46556.6</v>
      </c>
      <c r="HD523">
        <v>37882.7</v>
      </c>
      <c r="HE523">
        <v>1.86598</v>
      </c>
      <c r="HF523">
        <v>1.8591</v>
      </c>
      <c r="HG523">
        <v>0.134476</v>
      </c>
      <c r="HH523">
        <v>0</v>
      </c>
      <c r="HI523">
        <v>27.9541</v>
      </c>
      <c r="HJ523">
        <v>999.9</v>
      </c>
      <c r="HK523">
        <v>47.4</v>
      </c>
      <c r="HL523">
        <v>31.2</v>
      </c>
      <c r="HM523">
        <v>23.8349</v>
      </c>
      <c r="HN523">
        <v>61.4402</v>
      </c>
      <c r="HO523">
        <v>22.0513</v>
      </c>
      <c r="HP523">
        <v>1</v>
      </c>
      <c r="HQ523">
        <v>0.163412</v>
      </c>
      <c r="HR523">
        <v>1.19523</v>
      </c>
      <c r="HS523">
        <v>20.2752</v>
      </c>
      <c r="HT523">
        <v>5.21415</v>
      </c>
      <c r="HU523">
        <v>11.98</v>
      </c>
      <c r="HV523">
        <v>4.9636</v>
      </c>
      <c r="HW523">
        <v>3.275</v>
      </c>
      <c r="HX523">
        <v>9999</v>
      </c>
      <c r="HY523">
        <v>9999</v>
      </c>
      <c r="HZ523">
        <v>9999</v>
      </c>
      <c r="IA523">
        <v>35.2</v>
      </c>
      <c r="IB523">
        <v>1.86396</v>
      </c>
      <c r="IC523">
        <v>1.8601</v>
      </c>
      <c r="ID523">
        <v>1.85844</v>
      </c>
      <c r="IE523">
        <v>1.85977</v>
      </c>
      <c r="IF523">
        <v>1.85989</v>
      </c>
      <c r="IG523">
        <v>1.85837</v>
      </c>
      <c r="IH523">
        <v>1.85744</v>
      </c>
      <c r="II523">
        <v>1.85242</v>
      </c>
      <c r="IJ523">
        <v>0</v>
      </c>
      <c r="IK523">
        <v>0</v>
      </c>
      <c r="IL523">
        <v>0</v>
      </c>
      <c r="IM523">
        <v>0</v>
      </c>
      <c r="IN523" t="s">
        <v>441</v>
      </c>
      <c r="IO523" t="s">
        <v>442</v>
      </c>
      <c r="IP523" t="s">
        <v>443</v>
      </c>
      <c r="IQ523" t="s">
        <v>443</v>
      </c>
      <c r="IR523" t="s">
        <v>443</v>
      </c>
      <c r="IS523" t="s">
        <v>443</v>
      </c>
      <c r="IT523">
        <v>0</v>
      </c>
      <c r="IU523">
        <v>100</v>
      </c>
      <c r="IV523">
        <v>100</v>
      </c>
      <c r="IW523">
        <v>-0.9</v>
      </c>
      <c r="IX523">
        <v>0.2944</v>
      </c>
      <c r="IY523">
        <v>-0.819046093373875</v>
      </c>
      <c r="IZ523">
        <v>-0.0008311593448893811</v>
      </c>
      <c r="JA523">
        <v>1.768286430498992E-06</v>
      </c>
      <c r="JB523">
        <v>-5.176383660599935E-10</v>
      </c>
      <c r="JC523">
        <v>0.01793090377665582</v>
      </c>
      <c r="JD523">
        <v>0.002652576625932546</v>
      </c>
      <c r="JE523">
        <v>0.0004569377311329863</v>
      </c>
      <c r="JF523">
        <v>1.003524486243527E-07</v>
      </c>
      <c r="JG523">
        <v>2</v>
      </c>
      <c r="JH523">
        <v>1975</v>
      </c>
      <c r="JI523">
        <v>1</v>
      </c>
      <c r="JJ523">
        <v>26</v>
      </c>
      <c r="JK523">
        <v>201642.1</v>
      </c>
      <c r="JL523">
        <v>201642.3</v>
      </c>
      <c r="JM523">
        <v>1.10962</v>
      </c>
      <c r="JN523">
        <v>2.65747</v>
      </c>
      <c r="JO523">
        <v>1.49658</v>
      </c>
      <c r="JP523">
        <v>2.34863</v>
      </c>
      <c r="JQ523">
        <v>1.54907</v>
      </c>
      <c r="JR523">
        <v>2.37427</v>
      </c>
      <c r="JS523">
        <v>36.2929</v>
      </c>
      <c r="JT523">
        <v>24.1663</v>
      </c>
      <c r="JU523">
        <v>18</v>
      </c>
      <c r="JV523">
        <v>483.591</v>
      </c>
      <c r="JW523">
        <v>493.909</v>
      </c>
      <c r="JX523">
        <v>27.1136</v>
      </c>
      <c r="JY523">
        <v>29.3444</v>
      </c>
      <c r="JZ523">
        <v>29.9999</v>
      </c>
      <c r="KA523">
        <v>29.5307</v>
      </c>
      <c r="KB523">
        <v>29.5187</v>
      </c>
      <c r="KC523">
        <v>22.3829</v>
      </c>
      <c r="KD523">
        <v>24.2644</v>
      </c>
      <c r="KE523">
        <v>97.7513</v>
      </c>
      <c r="KF523">
        <v>27.015</v>
      </c>
      <c r="KG523">
        <v>427.212</v>
      </c>
      <c r="KH523">
        <v>18.6522</v>
      </c>
      <c r="KI523">
        <v>101.793</v>
      </c>
      <c r="KJ523">
        <v>91.3553</v>
      </c>
    </row>
    <row r="524" spans="1:296">
      <c r="A524">
        <v>506</v>
      </c>
      <c r="B524">
        <v>1759088138.1</v>
      </c>
      <c r="C524">
        <v>15055</v>
      </c>
      <c r="D524" t="s">
        <v>1460</v>
      </c>
      <c r="E524" t="s">
        <v>1461</v>
      </c>
      <c r="F524">
        <v>5</v>
      </c>
      <c r="G524" t="s">
        <v>1411</v>
      </c>
      <c r="H524">
        <v>1759088130.255172</v>
      </c>
      <c r="I524">
        <f>(J524)/1000</f>
        <v>0</v>
      </c>
      <c r="J524">
        <f>IF(DO524, AM524, AG524)</f>
        <v>0</v>
      </c>
      <c r="K524">
        <f>IF(DO524, AH524, AF524)</f>
        <v>0</v>
      </c>
      <c r="L524">
        <f>DQ524 - IF(AT524&gt;1, K524*DK524*100.0/(AV524), 0)</f>
        <v>0</v>
      </c>
      <c r="M524">
        <f>((S524-I524/2)*L524-K524)/(S524+I524/2)</f>
        <v>0</v>
      </c>
      <c r="N524">
        <f>M524*(DX524+DY524)/1000.0</f>
        <v>0</v>
      </c>
      <c r="O524">
        <f>(DQ524 - IF(AT524&gt;1, K524*DK524*100.0/(AV524), 0))*(DX524+DY524)/1000.0</f>
        <v>0</v>
      </c>
      <c r="P524">
        <f>2.0/((1/R524-1/Q524)+SIGN(R524)*SQRT((1/R524-1/Q524)*(1/R524-1/Q524) + 4*DL524/((DL524+1)*(DL524+1))*(2*1/R524*1/Q524-1/Q524*1/Q524)))</f>
        <v>0</v>
      </c>
      <c r="Q524">
        <f>IF(LEFT(DM524,1)&lt;&gt;"0",IF(LEFT(DM524,1)="1",3.0,DN524),$D$5+$E$5*(EE524*DX524/($K$5*1000))+$F$5*(EE524*DX524/($K$5*1000))*MAX(MIN(DK524,$J$5),$I$5)*MAX(MIN(DK524,$J$5),$I$5)+$G$5*MAX(MIN(DK524,$J$5),$I$5)*(EE524*DX524/($K$5*1000))+$H$5*(EE524*DX524/($K$5*1000))*(EE524*DX524/($K$5*1000)))</f>
        <v>0</v>
      </c>
      <c r="R524">
        <f>I524*(1000-(1000*0.61365*exp(17.502*V524/(240.97+V524))/(DX524+DY524)+DS524)/2)/(1000*0.61365*exp(17.502*V524/(240.97+V524))/(DX524+DY524)-DS524)</f>
        <v>0</v>
      </c>
      <c r="S524">
        <f>1/((DL524+1)/(P524/1.6)+1/(Q524/1.37)) + DL524/((DL524+1)/(P524/1.6) + DL524/(Q524/1.37))</f>
        <v>0</v>
      </c>
      <c r="T524">
        <f>(DG524*DJ524)</f>
        <v>0</v>
      </c>
      <c r="U524">
        <f>(DZ524+(T524+2*0.95*5.67E-8*(((DZ524+$B$9)+273)^4-(DZ524+273)^4)-44100*I524)/(1.84*29.3*Q524+8*0.95*5.67E-8*(DZ524+273)^3))</f>
        <v>0</v>
      </c>
      <c r="V524">
        <f>($C$9*EA524+$D$9*EB524+$E$9*U524)</f>
        <v>0</v>
      </c>
      <c r="W524">
        <f>0.61365*exp(17.502*V524/(240.97+V524))</f>
        <v>0</v>
      </c>
      <c r="X524">
        <f>(Y524/Z524*100)</f>
        <v>0</v>
      </c>
      <c r="Y524">
        <f>DS524*(DX524+DY524)/1000</f>
        <v>0</v>
      </c>
      <c r="Z524">
        <f>0.61365*exp(17.502*DZ524/(240.97+DZ524))</f>
        <v>0</v>
      </c>
      <c r="AA524">
        <f>(W524-DS524*(DX524+DY524)/1000)</f>
        <v>0</v>
      </c>
      <c r="AB524">
        <f>(-I524*44100)</f>
        <v>0</v>
      </c>
      <c r="AC524">
        <f>2*29.3*Q524*0.92*(DZ524-V524)</f>
        <v>0</v>
      </c>
      <c r="AD524">
        <f>2*0.95*5.67E-8*(((DZ524+$B$9)+273)^4-(V524+273)^4)</f>
        <v>0</v>
      </c>
      <c r="AE524">
        <f>T524+AD524+AB524+AC524</f>
        <v>0</v>
      </c>
      <c r="AF524">
        <f>DW524*AT524*(DR524-DQ524*(1000-AT524*DT524)/(1000-AT524*DS524))/(100*DK524)</f>
        <v>0</v>
      </c>
      <c r="AG524">
        <f>1000*DW524*AT524*(DS524-DT524)/(100*DK524*(1000-AT524*DS524))</f>
        <v>0</v>
      </c>
      <c r="AH524">
        <f>(AI524 - AJ524 - DX524*1E3/(8.314*(DZ524+273.15)) * AL524/DW524 * AK524) * DW524/(100*DK524) * (1000 - DT524)/1000</f>
        <v>0</v>
      </c>
      <c r="AI524">
        <v>428.483361149864</v>
      </c>
      <c r="AJ524">
        <v>413.1654909090908</v>
      </c>
      <c r="AK524">
        <v>0.002383326079216918</v>
      </c>
      <c r="AL524">
        <v>65.07386414959845</v>
      </c>
      <c r="AM524">
        <f>(AO524 - AN524 + DX524*1E3/(8.314*(DZ524+273.15)) * AQ524/DW524 * AP524) * DW524/(100*DK524) * 1000/(1000 - AO524)</f>
        <v>0</v>
      </c>
      <c r="AN524">
        <v>18.56743235046485</v>
      </c>
      <c r="AO524">
        <v>22.15160363636363</v>
      </c>
      <c r="AP524">
        <v>0.009284826825232054</v>
      </c>
      <c r="AQ524">
        <v>105.2532628944295</v>
      </c>
      <c r="AR524">
        <v>0</v>
      </c>
      <c r="AS524">
        <v>0</v>
      </c>
      <c r="AT524">
        <f>IF(AR524*$H$15&gt;=AV524,1.0,(AV524/(AV524-AR524*$H$15)))</f>
        <v>0</v>
      </c>
      <c r="AU524">
        <f>(AT524-1)*100</f>
        <v>0</v>
      </c>
      <c r="AV524">
        <f>MAX(0,($B$15+$C$15*EE524)/(1+$D$15*EE524)*DX524/(DZ524+273)*$E$15)</f>
        <v>0</v>
      </c>
      <c r="AW524" t="s">
        <v>437</v>
      </c>
      <c r="AX524" t="s">
        <v>437</v>
      </c>
      <c r="AY524">
        <v>0</v>
      </c>
      <c r="AZ524">
        <v>0</v>
      </c>
      <c r="BA524">
        <f>1-AY524/AZ524</f>
        <v>0</v>
      </c>
      <c r="BB524">
        <v>0</v>
      </c>
      <c r="BC524" t="s">
        <v>437</v>
      </c>
      <c r="BD524" t="s">
        <v>437</v>
      </c>
      <c r="BE524">
        <v>0</v>
      </c>
      <c r="BF524">
        <v>0</v>
      </c>
      <c r="BG524">
        <f>1-BE524/BF524</f>
        <v>0</v>
      </c>
      <c r="BH524">
        <v>0.5</v>
      </c>
      <c r="BI524">
        <f>DH524</f>
        <v>0</v>
      </c>
      <c r="BJ524">
        <f>K524</f>
        <v>0</v>
      </c>
      <c r="BK524">
        <f>BG524*BH524*BI524</f>
        <v>0</v>
      </c>
      <c r="BL524">
        <f>(BJ524-BB524)/BI524</f>
        <v>0</v>
      </c>
      <c r="BM524">
        <f>(AZ524-BF524)/BF524</f>
        <v>0</v>
      </c>
      <c r="BN524">
        <f>AY524/(BA524+AY524/BF524)</f>
        <v>0</v>
      </c>
      <c r="BO524" t="s">
        <v>437</v>
      </c>
      <c r="BP524">
        <v>0</v>
      </c>
      <c r="BQ524">
        <f>IF(BP524&lt;&gt;0, BP524, BN524)</f>
        <v>0</v>
      </c>
      <c r="BR524">
        <f>1-BQ524/BF524</f>
        <v>0</v>
      </c>
      <c r="BS524">
        <f>(BF524-BE524)/(BF524-BQ524)</f>
        <v>0</v>
      </c>
      <c r="BT524">
        <f>(AZ524-BF524)/(AZ524-BQ524)</f>
        <v>0</v>
      </c>
      <c r="BU524">
        <f>(BF524-BE524)/(BF524-AY524)</f>
        <v>0</v>
      </c>
      <c r="BV524">
        <f>(AZ524-BF524)/(AZ524-AY524)</f>
        <v>0</v>
      </c>
      <c r="BW524">
        <f>(BS524*BQ524/BE524)</f>
        <v>0</v>
      </c>
      <c r="BX524">
        <f>(1-BW524)</f>
        <v>0</v>
      </c>
      <c r="DG524">
        <f>$B$13*EF524+$C$13*EG524+$F$13*ER524*(1-EU524)</f>
        <v>0</v>
      </c>
      <c r="DH524">
        <f>DG524*DI524</f>
        <v>0</v>
      </c>
      <c r="DI524">
        <f>($B$13*$D$11+$C$13*$D$11+$F$13*((FE524+EW524)/MAX(FE524+EW524+FF524, 0.1)*$I$11+FF524/MAX(FE524+EW524+FF524, 0.1)*$J$11))/($B$13+$C$13+$F$13)</f>
        <v>0</v>
      </c>
      <c r="DJ524">
        <f>($B$13*$K$11+$C$13*$K$11+$F$13*((FE524+EW524)/MAX(FE524+EW524+FF524, 0.1)*$P$11+FF524/MAX(FE524+EW524+FF524, 0.1)*$Q$11))/($B$13+$C$13+$F$13)</f>
        <v>0</v>
      </c>
      <c r="DK524">
        <v>4.8</v>
      </c>
      <c r="DL524">
        <v>0.5</v>
      </c>
      <c r="DM524" t="s">
        <v>438</v>
      </c>
      <c r="DN524">
        <v>2</v>
      </c>
      <c r="DO524" t="b">
        <v>1</v>
      </c>
      <c r="DP524">
        <v>1759088130.255172</v>
      </c>
      <c r="DQ524">
        <v>404.0135862068965</v>
      </c>
      <c r="DR524">
        <v>420.6468275862069</v>
      </c>
      <c r="DS524">
        <v>22.08817931034483</v>
      </c>
      <c r="DT524">
        <v>18.46735517241379</v>
      </c>
      <c r="DU524">
        <v>404.9136896551724</v>
      </c>
      <c r="DV524">
        <v>21.79435517241379</v>
      </c>
      <c r="DW524">
        <v>500.0052068965518</v>
      </c>
      <c r="DX524">
        <v>90.73449310344827</v>
      </c>
      <c r="DY524">
        <v>0.06653752413793103</v>
      </c>
      <c r="DZ524">
        <v>29.16893793103448</v>
      </c>
      <c r="EA524">
        <v>30.14504482758621</v>
      </c>
      <c r="EB524">
        <v>999.9000000000002</v>
      </c>
      <c r="EC524">
        <v>0</v>
      </c>
      <c r="ED524">
        <v>0</v>
      </c>
      <c r="EE524">
        <v>9998.231034482758</v>
      </c>
      <c r="EF524">
        <v>0</v>
      </c>
      <c r="EG524">
        <v>11.3535</v>
      </c>
      <c r="EH524">
        <v>-16.63331724137931</v>
      </c>
      <c r="EI524">
        <v>413.1391034482759</v>
      </c>
      <c r="EJ524">
        <v>428.5613103448276</v>
      </c>
      <c r="EK524">
        <v>3.620823793103449</v>
      </c>
      <c r="EL524">
        <v>420.6468275862069</v>
      </c>
      <c r="EM524">
        <v>18.46735517241379</v>
      </c>
      <c r="EN524">
        <v>2.004159655172414</v>
      </c>
      <c r="EO524">
        <v>1.675626206896552</v>
      </c>
      <c r="EP524">
        <v>17.47721034482759</v>
      </c>
      <c r="EQ524">
        <v>14.67234482758621</v>
      </c>
      <c r="ER524">
        <v>1999.997931034482</v>
      </c>
      <c r="ES524">
        <v>0.9800036896551723</v>
      </c>
      <c r="ET524">
        <v>0.01999603448275862</v>
      </c>
      <c r="EU524">
        <v>0</v>
      </c>
      <c r="EV524">
        <v>811.001724137931</v>
      </c>
      <c r="EW524">
        <v>5.00078</v>
      </c>
      <c r="EX524">
        <v>15616.53793103448</v>
      </c>
      <c r="EY524">
        <v>16379.63793103448</v>
      </c>
      <c r="EZ524">
        <v>39.67651724137931</v>
      </c>
      <c r="FA524">
        <v>40.60748275862068</v>
      </c>
      <c r="FB524">
        <v>39.88558620689655</v>
      </c>
      <c r="FC524">
        <v>40.22172413793103</v>
      </c>
      <c r="FD524">
        <v>40.66348275862069</v>
      </c>
      <c r="FE524">
        <v>1955.101724137931</v>
      </c>
      <c r="FF524">
        <v>39.89482758620691</v>
      </c>
      <c r="FG524">
        <v>0</v>
      </c>
      <c r="FH524">
        <v>1759088130.2</v>
      </c>
      <c r="FI524">
        <v>0</v>
      </c>
      <c r="FJ524">
        <v>810.9524615384614</v>
      </c>
      <c r="FK524">
        <v>-1.225914528672962</v>
      </c>
      <c r="FL524">
        <v>-9.350427375996642</v>
      </c>
      <c r="FM524">
        <v>15616.56538461538</v>
      </c>
      <c r="FN524">
        <v>15</v>
      </c>
      <c r="FO524">
        <v>0</v>
      </c>
      <c r="FP524" t="s">
        <v>439</v>
      </c>
      <c r="FQ524">
        <v>1746989605.5</v>
      </c>
      <c r="FR524">
        <v>1746989593.5</v>
      </c>
      <c r="FS524">
        <v>0</v>
      </c>
      <c r="FT524">
        <v>-0.274</v>
      </c>
      <c r="FU524">
        <v>-0.002</v>
      </c>
      <c r="FV524">
        <v>2.549</v>
      </c>
      <c r="FW524">
        <v>0.129</v>
      </c>
      <c r="FX524">
        <v>420</v>
      </c>
      <c r="FY524">
        <v>17</v>
      </c>
      <c r="FZ524">
        <v>0.02</v>
      </c>
      <c r="GA524">
        <v>0.04</v>
      </c>
      <c r="GB524">
        <v>-16.4981825</v>
      </c>
      <c r="GC524">
        <v>-2.0582487804878</v>
      </c>
      <c r="GD524">
        <v>0.3230502475525288</v>
      </c>
      <c r="GE524">
        <v>0</v>
      </c>
      <c r="GF524">
        <v>810.9663823529411</v>
      </c>
      <c r="GG524">
        <v>-0.2904965546014001</v>
      </c>
      <c r="GH524">
        <v>0.291574126858481</v>
      </c>
      <c r="GI524">
        <v>1</v>
      </c>
      <c r="GJ524">
        <v>3.65585225</v>
      </c>
      <c r="GK524">
        <v>-0.6157331707317059</v>
      </c>
      <c r="GL524">
        <v>0.06224240654439299</v>
      </c>
      <c r="GM524">
        <v>0</v>
      </c>
      <c r="GN524">
        <v>1</v>
      </c>
      <c r="GO524">
        <v>3</v>
      </c>
      <c r="GP524" t="s">
        <v>455</v>
      </c>
      <c r="GQ524">
        <v>3.10154</v>
      </c>
      <c r="GR524">
        <v>2.72505</v>
      </c>
      <c r="GS524">
        <v>0.0857202</v>
      </c>
      <c r="GT524">
        <v>0.0886884</v>
      </c>
      <c r="GU524">
        <v>0.102049</v>
      </c>
      <c r="GV524">
        <v>0.0914008</v>
      </c>
      <c r="GW524">
        <v>23860.1</v>
      </c>
      <c r="GX524">
        <v>21614.7</v>
      </c>
      <c r="GY524">
        <v>26662</v>
      </c>
      <c r="GZ524">
        <v>23941.9</v>
      </c>
      <c r="HA524">
        <v>38308.1</v>
      </c>
      <c r="HB524">
        <v>32163.6</v>
      </c>
      <c r="HC524">
        <v>46556.5</v>
      </c>
      <c r="HD524">
        <v>37882.6</v>
      </c>
      <c r="HE524">
        <v>1.86567</v>
      </c>
      <c r="HF524">
        <v>1.8592</v>
      </c>
      <c r="HG524">
        <v>0.131741</v>
      </c>
      <c r="HH524">
        <v>0</v>
      </c>
      <c r="HI524">
        <v>27.9571</v>
      </c>
      <c r="HJ524">
        <v>999.9</v>
      </c>
      <c r="HK524">
        <v>47.4</v>
      </c>
      <c r="HL524">
        <v>31.2</v>
      </c>
      <c r="HM524">
        <v>23.8381</v>
      </c>
      <c r="HN524">
        <v>61.5702</v>
      </c>
      <c r="HO524">
        <v>22.1354</v>
      </c>
      <c r="HP524">
        <v>1</v>
      </c>
      <c r="HQ524">
        <v>0.163511</v>
      </c>
      <c r="HR524">
        <v>1.29677</v>
      </c>
      <c r="HS524">
        <v>20.2738</v>
      </c>
      <c r="HT524">
        <v>5.2113</v>
      </c>
      <c r="HU524">
        <v>11.98</v>
      </c>
      <c r="HV524">
        <v>4.9633</v>
      </c>
      <c r="HW524">
        <v>3.2744</v>
      </c>
      <c r="HX524">
        <v>9999</v>
      </c>
      <c r="HY524">
        <v>9999</v>
      </c>
      <c r="HZ524">
        <v>9999</v>
      </c>
      <c r="IA524">
        <v>35.2</v>
      </c>
      <c r="IB524">
        <v>1.86396</v>
      </c>
      <c r="IC524">
        <v>1.86008</v>
      </c>
      <c r="ID524">
        <v>1.85841</v>
      </c>
      <c r="IE524">
        <v>1.85976</v>
      </c>
      <c r="IF524">
        <v>1.85989</v>
      </c>
      <c r="IG524">
        <v>1.85837</v>
      </c>
      <c r="IH524">
        <v>1.85745</v>
      </c>
      <c r="II524">
        <v>1.85242</v>
      </c>
      <c r="IJ524">
        <v>0</v>
      </c>
      <c r="IK524">
        <v>0</v>
      </c>
      <c r="IL524">
        <v>0</v>
      </c>
      <c r="IM524">
        <v>0</v>
      </c>
      <c r="IN524" t="s">
        <v>441</v>
      </c>
      <c r="IO524" t="s">
        <v>442</v>
      </c>
      <c r="IP524" t="s">
        <v>443</v>
      </c>
      <c r="IQ524" t="s">
        <v>443</v>
      </c>
      <c r="IR524" t="s">
        <v>443</v>
      </c>
      <c r="IS524" t="s">
        <v>443</v>
      </c>
      <c r="IT524">
        <v>0</v>
      </c>
      <c r="IU524">
        <v>100</v>
      </c>
      <c r="IV524">
        <v>100</v>
      </c>
      <c r="IW524">
        <v>-0.9</v>
      </c>
      <c r="IX524">
        <v>0.2954</v>
      </c>
      <c r="IY524">
        <v>-0.819046093373875</v>
      </c>
      <c r="IZ524">
        <v>-0.0008311593448893811</v>
      </c>
      <c r="JA524">
        <v>1.768286430498992E-06</v>
      </c>
      <c r="JB524">
        <v>-5.176383660599935E-10</v>
      </c>
      <c r="JC524">
        <v>0.01793090377665582</v>
      </c>
      <c r="JD524">
        <v>0.002652576625932546</v>
      </c>
      <c r="JE524">
        <v>0.0004569377311329863</v>
      </c>
      <c r="JF524">
        <v>1.003524486243527E-07</v>
      </c>
      <c r="JG524">
        <v>2</v>
      </c>
      <c r="JH524">
        <v>1975</v>
      </c>
      <c r="JI524">
        <v>1</v>
      </c>
      <c r="JJ524">
        <v>26</v>
      </c>
      <c r="JK524">
        <v>201642.2</v>
      </c>
      <c r="JL524">
        <v>201642.4</v>
      </c>
      <c r="JM524">
        <v>1.13647</v>
      </c>
      <c r="JN524">
        <v>2.65259</v>
      </c>
      <c r="JO524">
        <v>1.49658</v>
      </c>
      <c r="JP524">
        <v>2.34985</v>
      </c>
      <c r="JQ524">
        <v>1.54907</v>
      </c>
      <c r="JR524">
        <v>2.35352</v>
      </c>
      <c r="JS524">
        <v>36.2929</v>
      </c>
      <c r="JT524">
        <v>24.1751</v>
      </c>
      <c r="JU524">
        <v>18</v>
      </c>
      <c r="JV524">
        <v>483.425</v>
      </c>
      <c r="JW524">
        <v>493.976</v>
      </c>
      <c r="JX524">
        <v>26.9681</v>
      </c>
      <c r="JY524">
        <v>29.3444</v>
      </c>
      <c r="JZ524">
        <v>30</v>
      </c>
      <c r="KA524">
        <v>29.532</v>
      </c>
      <c r="KB524">
        <v>29.5188</v>
      </c>
      <c r="KC524">
        <v>22.8854</v>
      </c>
      <c r="KD524">
        <v>23.9784</v>
      </c>
      <c r="KE524">
        <v>97.7513</v>
      </c>
      <c r="KF524">
        <v>26.8759</v>
      </c>
      <c r="KG524">
        <v>440.636</v>
      </c>
      <c r="KH524">
        <v>18.708</v>
      </c>
      <c r="KI524">
        <v>101.793</v>
      </c>
      <c r="KJ524">
        <v>91.355</v>
      </c>
    </row>
    <row r="525" spans="1:296">
      <c r="A525">
        <v>507</v>
      </c>
      <c r="B525">
        <v>1759088143.1</v>
      </c>
      <c r="C525">
        <v>15060</v>
      </c>
      <c r="D525" t="s">
        <v>1462</v>
      </c>
      <c r="E525" t="s">
        <v>1463</v>
      </c>
      <c r="F525">
        <v>5</v>
      </c>
      <c r="G525" t="s">
        <v>1411</v>
      </c>
      <c r="H525">
        <v>1759088135.332142</v>
      </c>
      <c r="I525">
        <f>(J525)/1000</f>
        <v>0</v>
      </c>
      <c r="J525">
        <f>IF(DO525, AM525, AG525)</f>
        <v>0</v>
      </c>
      <c r="K525">
        <f>IF(DO525, AH525, AF525)</f>
        <v>0</v>
      </c>
      <c r="L525">
        <f>DQ525 - IF(AT525&gt;1, K525*DK525*100.0/(AV525), 0)</f>
        <v>0</v>
      </c>
      <c r="M525">
        <f>((S525-I525/2)*L525-K525)/(S525+I525/2)</f>
        <v>0</v>
      </c>
      <c r="N525">
        <f>M525*(DX525+DY525)/1000.0</f>
        <v>0</v>
      </c>
      <c r="O525">
        <f>(DQ525 - IF(AT525&gt;1, K525*DK525*100.0/(AV525), 0))*(DX525+DY525)/1000.0</f>
        <v>0</v>
      </c>
      <c r="P525">
        <f>2.0/((1/R525-1/Q525)+SIGN(R525)*SQRT((1/R525-1/Q525)*(1/R525-1/Q525) + 4*DL525/((DL525+1)*(DL525+1))*(2*1/R525*1/Q525-1/Q525*1/Q525)))</f>
        <v>0</v>
      </c>
      <c r="Q525">
        <f>IF(LEFT(DM525,1)&lt;&gt;"0",IF(LEFT(DM525,1)="1",3.0,DN525),$D$5+$E$5*(EE525*DX525/($K$5*1000))+$F$5*(EE525*DX525/($K$5*1000))*MAX(MIN(DK525,$J$5),$I$5)*MAX(MIN(DK525,$J$5),$I$5)+$G$5*MAX(MIN(DK525,$J$5),$I$5)*(EE525*DX525/($K$5*1000))+$H$5*(EE525*DX525/($K$5*1000))*(EE525*DX525/($K$5*1000)))</f>
        <v>0</v>
      </c>
      <c r="R525">
        <f>I525*(1000-(1000*0.61365*exp(17.502*V525/(240.97+V525))/(DX525+DY525)+DS525)/2)/(1000*0.61365*exp(17.502*V525/(240.97+V525))/(DX525+DY525)-DS525)</f>
        <v>0</v>
      </c>
      <c r="S525">
        <f>1/((DL525+1)/(P525/1.6)+1/(Q525/1.37)) + DL525/((DL525+1)/(P525/1.6) + DL525/(Q525/1.37))</f>
        <v>0</v>
      </c>
      <c r="T525">
        <f>(DG525*DJ525)</f>
        <v>0</v>
      </c>
      <c r="U525">
        <f>(DZ525+(T525+2*0.95*5.67E-8*(((DZ525+$B$9)+273)^4-(DZ525+273)^4)-44100*I525)/(1.84*29.3*Q525+8*0.95*5.67E-8*(DZ525+273)^3))</f>
        <v>0</v>
      </c>
      <c r="V525">
        <f>($C$9*EA525+$D$9*EB525+$E$9*U525)</f>
        <v>0</v>
      </c>
      <c r="W525">
        <f>0.61365*exp(17.502*V525/(240.97+V525))</f>
        <v>0</v>
      </c>
      <c r="X525">
        <f>(Y525/Z525*100)</f>
        <v>0</v>
      </c>
      <c r="Y525">
        <f>DS525*(DX525+DY525)/1000</f>
        <v>0</v>
      </c>
      <c r="Z525">
        <f>0.61365*exp(17.502*DZ525/(240.97+DZ525))</f>
        <v>0</v>
      </c>
      <c r="AA525">
        <f>(W525-DS525*(DX525+DY525)/1000)</f>
        <v>0</v>
      </c>
      <c r="AB525">
        <f>(-I525*44100)</f>
        <v>0</v>
      </c>
      <c r="AC525">
        <f>2*29.3*Q525*0.92*(DZ525-V525)</f>
        <v>0</v>
      </c>
      <c r="AD525">
        <f>2*0.95*5.67E-8*(((DZ525+$B$9)+273)^4-(V525+273)^4)</f>
        <v>0</v>
      </c>
      <c r="AE525">
        <f>T525+AD525+AB525+AC525</f>
        <v>0</v>
      </c>
      <c r="AF525">
        <f>DW525*AT525*(DR525-DQ525*(1000-AT525*DT525)/(1000-AT525*DS525))/(100*DK525)</f>
        <v>0</v>
      </c>
      <c r="AG525">
        <f>1000*DW525*AT525*(DS525-DT525)/(100*DK525*(1000-AT525*DS525))</f>
        <v>0</v>
      </c>
      <c r="AH525">
        <f>(AI525 - AJ525 - DX525*1E3/(8.314*(DZ525+273.15)) * AL525/DW525 * AK525) * DW525/(100*DK525) * (1000 - DT525)/1000</f>
        <v>0</v>
      </c>
      <c r="AI525">
        <v>435.7112367004185</v>
      </c>
      <c r="AJ525">
        <v>416.5535878787881</v>
      </c>
      <c r="AK525">
        <v>0.8129201728427393</v>
      </c>
      <c r="AL525">
        <v>65.07386414959845</v>
      </c>
      <c r="AM525">
        <f>(AO525 - AN525 + DX525*1E3/(8.314*(DZ525+273.15)) * AQ525/DW525 * AP525) * DW525/(100*DK525) * 1000/(1000 - AO525)</f>
        <v>0</v>
      </c>
      <c r="AN525">
        <v>18.61869593025003</v>
      </c>
      <c r="AO525">
        <v>22.19053757575757</v>
      </c>
      <c r="AP525">
        <v>0.007073406051944949</v>
      </c>
      <c r="AQ525">
        <v>105.2532628944295</v>
      </c>
      <c r="AR525">
        <v>0</v>
      </c>
      <c r="AS525">
        <v>0</v>
      </c>
      <c r="AT525">
        <f>IF(AR525*$H$15&gt;=AV525,1.0,(AV525/(AV525-AR525*$H$15)))</f>
        <v>0</v>
      </c>
      <c r="AU525">
        <f>(AT525-1)*100</f>
        <v>0</v>
      </c>
      <c r="AV525">
        <f>MAX(0,($B$15+$C$15*EE525)/(1+$D$15*EE525)*DX525/(DZ525+273)*$E$15)</f>
        <v>0</v>
      </c>
      <c r="AW525" t="s">
        <v>437</v>
      </c>
      <c r="AX525" t="s">
        <v>437</v>
      </c>
      <c r="AY525">
        <v>0</v>
      </c>
      <c r="AZ525">
        <v>0</v>
      </c>
      <c r="BA525">
        <f>1-AY525/AZ525</f>
        <v>0</v>
      </c>
      <c r="BB525">
        <v>0</v>
      </c>
      <c r="BC525" t="s">
        <v>437</v>
      </c>
      <c r="BD525" t="s">
        <v>437</v>
      </c>
      <c r="BE525">
        <v>0</v>
      </c>
      <c r="BF525">
        <v>0</v>
      </c>
      <c r="BG525">
        <f>1-BE525/BF525</f>
        <v>0</v>
      </c>
      <c r="BH525">
        <v>0.5</v>
      </c>
      <c r="BI525">
        <f>DH525</f>
        <v>0</v>
      </c>
      <c r="BJ525">
        <f>K525</f>
        <v>0</v>
      </c>
      <c r="BK525">
        <f>BG525*BH525*BI525</f>
        <v>0</v>
      </c>
      <c r="BL525">
        <f>(BJ525-BB525)/BI525</f>
        <v>0</v>
      </c>
      <c r="BM525">
        <f>(AZ525-BF525)/BF525</f>
        <v>0</v>
      </c>
      <c r="BN525">
        <f>AY525/(BA525+AY525/BF525)</f>
        <v>0</v>
      </c>
      <c r="BO525" t="s">
        <v>437</v>
      </c>
      <c r="BP525">
        <v>0</v>
      </c>
      <c r="BQ525">
        <f>IF(BP525&lt;&gt;0, BP525, BN525)</f>
        <v>0</v>
      </c>
      <c r="BR525">
        <f>1-BQ525/BF525</f>
        <v>0</v>
      </c>
      <c r="BS525">
        <f>(BF525-BE525)/(BF525-BQ525)</f>
        <v>0</v>
      </c>
      <c r="BT525">
        <f>(AZ525-BF525)/(AZ525-BQ525)</f>
        <v>0</v>
      </c>
      <c r="BU525">
        <f>(BF525-BE525)/(BF525-AY525)</f>
        <v>0</v>
      </c>
      <c r="BV525">
        <f>(AZ525-BF525)/(AZ525-AY525)</f>
        <v>0</v>
      </c>
      <c r="BW525">
        <f>(BS525*BQ525/BE525)</f>
        <v>0</v>
      </c>
      <c r="BX525">
        <f>(1-BW525)</f>
        <v>0</v>
      </c>
      <c r="DG525">
        <f>$B$13*EF525+$C$13*EG525+$F$13*ER525*(1-EU525)</f>
        <v>0</v>
      </c>
      <c r="DH525">
        <f>DG525*DI525</f>
        <v>0</v>
      </c>
      <c r="DI525">
        <f>($B$13*$D$11+$C$13*$D$11+$F$13*((FE525+EW525)/MAX(FE525+EW525+FF525, 0.1)*$I$11+FF525/MAX(FE525+EW525+FF525, 0.1)*$J$11))/($B$13+$C$13+$F$13)</f>
        <v>0</v>
      </c>
      <c r="DJ525">
        <f>($B$13*$K$11+$C$13*$K$11+$F$13*((FE525+EW525)/MAX(FE525+EW525+FF525, 0.1)*$P$11+FF525/MAX(FE525+EW525+FF525, 0.1)*$Q$11))/($B$13+$C$13+$F$13)</f>
        <v>0</v>
      </c>
      <c r="DK525">
        <v>4.8</v>
      </c>
      <c r="DL525">
        <v>0.5</v>
      </c>
      <c r="DM525" t="s">
        <v>438</v>
      </c>
      <c r="DN525">
        <v>2</v>
      </c>
      <c r="DO525" t="b">
        <v>1</v>
      </c>
      <c r="DP525">
        <v>1759088135.332142</v>
      </c>
      <c r="DQ525">
        <v>404.4634285714286</v>
      </c>
      <c r="DR525">
        <v>423.4828571428571</v>
      </c>
      <c r="DS525">
        <v>22.13295</v>
      </c>
      <c r="DT525">
        <v>18.54089285714286</v>
      </c>
      <c r="DU525">
        <v>405.3633571428572</v>
      </c>
      <c r="DV525">
        <v>21.83813571428572</v>
      </c>
      <c r="DW525">
        <v>499.97625</v>
      </c>
      <c r="DX525">
        <v>90.73582142857143</v>
      </c>
      <c r="DY525">
        <v>0.06644460714285715</v>
      </c>
      <c r="DZ525">
        <v>29.14814285714285</v>
      </c>
      <c r="EA525">
        <v>30.12752857142857</v>
      </c>
      <c r="EB525">
        <v>999.9000000000002</v>
      </c>
      <c r="EC525">
        <v>0</v>
      </c>
      <c r="ED525">
        <v>0</v>
      </c>
      <c r="EE525">
        <v>9990.533928571427</v>
      </c>
      <c r="EF525">
        <v>0</v>
      </c>
      <c r="EG525">
        <v>11.3535</v>
      </c>
      <c r="EH525">
        <v>-19.01949285714286</v>
      </c>
      <c r="EI525">
        <v>413.6181785714285</v>
      </c>
      <c r="EJ525">
        <v>431.4832857142857</v>
      </c>
      <c r="EK525">
        <v>3.592069999999999</v>
      </c>
      <c r="EL525">
        <v>423.4828571428571</v>
      </c>
      <c r="EM525">
        <v>18.54089285714286</v>
      </c>
      <c r="EN525">
        <v>2.008251428571429</v>
      </c>
      <c r="EO525">
        <v>1.682322857142857</v>
      </c>
      <c r="EP525">
        <v>17.50952857142857</v>
      </c>
      <c r="EQ525">
        <v>14.73418571428572</v>
      </c>
      <c r="ER525">
        <v>1999.999285714286</v>
      </c>
      <c r="ES525">
        <v>0.9800035714285713</v>
      </c>
      <c r="ET525">
        <v>0.01999617142857143</v>
      </c>
      <c r="EU525">
        <v>0</v>
      </c>
      <c r="EV525">
        <v>810.8981428571427</v>
      </c>
      <c r="EW525">
        <v>5.00078</v>
      </c>
      <c r="EX525">
        <v>15615.89285714286</v>
      </c>
      <c r="EY525">
        <v>16379.65</v>
      </c>
      <c r="EZ525">
        <v>39.66721428571429</v>
      </c>
      <c r="FA525">
        <v>40.61135714285714</v>
      </c>
      <c r="FB525">
        <v>39.89717857142857</v>
      </c>
      <c r="FC525">
        <v>40.23185714285713</v>
      </c>
      <c r="FD525">
        <v>40.67832142857143</v>
      </c>
      <c r="FE525">
        <v>1955.102857142857</v>
      </c>
      <c r="FF525">
        <v>39.89535714285715</v>
      </c>
      <c r="FG525">
        <v>0</v>
      </c>
      <c r="FH525">
        <v>1759088135.6</v>
      </c>
      <c r="FI525">
        <v>0</v>
      </c>
      <c r="FJ525">
        <v>810.8352</v>
      </c>
      <c r="FK525">
        <v>-0.5849230821773839</v>
      </c>
      <c r="FL525">
        <v>-5.446153857908151</v>
      </c>
      <c r="FM525">
        <v>15615.804</v>
      </c>
      <c r="FN525">
        <v>15</v>
      </c>
      <c r="FO525">
        <v>0</v>
      </c>
      <c r="FP525" t="s">
        <v>439</v>
      </c>
      <c r="FQ525">
        <v>1746989605.5</v>
      </c>
      <c r="FR525">
        <v>1746989593.5</v>
      </c>
      <c r="FS525">
        <v>0</v>
      </c>
      <c r="FT525">
        <v>-0.274</v>
      </c>
      <c r="FU525">
        <v>-0.002</v>
      </c>
      <c r="FV525">
        <v>2.549</v>
      </c>
      <c r="FW525">
        <v>0.129</v>
      </c>
      <c r="FX525">
        <v>420</v>
      </c>
      <c r="FY525">
        <v>17</v>
      </c>
      <c r="FZ525">
        <v>0.02</v>
      </c>
      <c r="GA525">
        <v>0.04</v>
      </c>
      <c r="GB525">
        <v>-18.26483170731707</v>
      </c>
      <c r="GC525">
        <v>-25.17958745644597</v>
      </c>
      <c r="GD525">
        <v>3.184404758670516</v>
      </c>
      <c r="GE525">
        <v>0</v>
      </c>
      <c r="GF525">
        <v>810.921</v>
      </c>
      <c r="GG525">
        <v>-1.007333840793061</v>
      </c>
      <c r="GH525">
        <v>0.3166689679998944</v>
      </c>
      <c r="GI525">
        <v>0</v>
      </c>
      <c r="GJ525">
        <v>3.608503658536586</v>
      </c>
      <c r="GK525">
        <v>-0.377026411149829</v>
      </c>
      <c r="GL525">
        <v>0.03833451471353757</v>
      </c>
      <c r="GM525">
        <v>0</v>
      </c>
      <c r="GN525">
        <v>0</v>
      </c>
      <c r="GO525">
        <v>3</v>
      </c>
      <c r="GP525" t="s">
        <v>458</v>
      </c>
      <c r="GQ525">
        <v>3.10195</v>
      </c>
      <c r="GR525">
        <v>2.7239</v>
      </c>
      <c r="GS525">
        <v>0.08634</v>
      </c>
      <c r="GT525">
        <v>0.0906507</v>
      </c>
      <c r="GU525">
        <v>0.102175</v>
      </c>
      <c r="GV525">
        <v>0.0915784</v>
      </c>
      <c r="GW525">
        <v>23843.9</v>
      </c>
      <c r="GX525">
        <v>21568.1</v>
      </c>
      <c r="GY525">
        <v>26662</v>
      </c>
      <c r="GZ525">
        <v>23941.8</v>
      </c>
      <c r="HA525">
        <v>38302.7</v>
      </c>
      <c r="HB525">
        <v>32157.5</v>
      </c>
      <c r="HC525">
        <v>46556.4</v>
      </c>
      <c r="HD525">
        <v>37882.6</v>
      </c>
      <c r="HE525">
        <v>1.86625</v>
      </c>
      <c r="HF525">
        <v>1.8589</v>
      </c>
      <c r="HG525">
        <v>0.130314</v>
      </c>
      <c r="HH525">
        <v>0</v>
      </c>
      <c r="HI525">
        <v>27.9594</v>
      </c>
      <c r="HJ525">
        <v>999.9</v>
      </c>
      <c r="HK525">
        <v>47.4</v>
      </c>
      <c r="HL525">
        <v>31.2</v>
      </c>
      <c r="HM525">
        <v>23.8376</v>
      </c>
      <c r="HN525">
        <v>61.4002</v>
      </c>
      <c r="HO525">
        <v>22.0633</v>
      </c>
      <c r="HP525">
        <v>1</v>
      </c>
      <c r="HQ525">
        <v>0.163557</v>
      </c>
      <c r="HR525">
        <v>1.30913</v>
      </c>
      <c r="HS525">
        <v>20.2732</v>
      </c>
      <c r="HT525">
        <v>5.20741</v>
      </c>
      <c r="HU525">
        <v>11.98</v>
      </c>
      <c r="HV525">
        <v>4.96255</v>
      </c>
      <c r="HW525">
        <v>3.27378</v>
      </c>
      <c r="HX525">
        <v>9999</v>
      </c>
      <c r="HY525">
        <v>9999</v>
      </c>
      <c r="HZ525">
        <v>9999</v>
      </c>
      <c r="IA525">
        <v>35.2</v>
      </c>
      <c r="IB525">
        <v>1.86393</v>
      </c>
      <c r="IC525">
        <v>1.8601</v>
      </c>
      <c r="ID525">
        <v>1.85846</v>
      </c>
      <c r="IE525">
        <v>1.85978</v>
      </c>
      <c r="IF525">
        <v>1.85989</v>
      </c>
      <c r="IG525">
        <v>1.85837</v>
      </c>
      <c r="IH525">
        <v>1.85743</v>
      </c>
      <c r="II525">
        <v>1.85241</v>
      </c>
      <c r="IJ525">
        <v>0</v>
      </c>
      <c r="IK525">
        <v>0</v>
      </c>
      <c r="IL525">
        <v>0</v>
      </c>
      <c r="IM525">
        <v>0</v>
      </c>
      <c r="IN525" t="s">
        <v>441</v>
      </c>
      <c r="IO525" t="s">
        <v>442</v>
      </c>
      <c r="IP525" t="s">
        <v>443</v>
      </c>
      <c r="IQ525" t="s">
        <v>443</v>
      </c>
      <c r="IR525" t="s">
        <v>443</v>
      </c>
      <c r="IS525" t="s">
        <v>443</v>
      </c>
      <c r="IT525">
        <v>0</v>
      </c>
      <c r="IU525">
        <v>100</v>
      </c>
      <c r="IV525">
        <v>100</v>
      </c>
      <c r="IW525">
        <v>-0.899</v>
      </c>
      <c r="IX525">
        <v>0.2962</v>
      </c>
      <c r="IY525">
        <v>-0.819046093373875</v>
      </c>
      <c r="IZ525">
        <v>-0.0008311593448893811</v>
      </c>
      <c r="JA525">
        <v>1.768286430498992E-06</v>
      </c>
      <c r="JB525">
        <v>-5.176383660599935E-10</v>
      </c>
      <c r="JC525">
        <v>0.01793090377665582</v>
      </c>
      <c r="JD525">
        <v>0.002652576625932546</v>
      </c>
      <c r="JE525">
        <v>0.0004569377311329863</v>
      </c>
      <c r="JF525">
        <v>1.003524486243527E-07</v>
      </c>
      <c r="JG525">
        <v>2</v>
      </c>
      <c r="JH525">
        <v>1975</v>
      </c>
      <c r="JI525">
        <v>1</v>
      </c>
      <c r="JJ525">
        <v>26</v>
      </c>
      <c r="JK525">
        <v>201642.3</v>
      </c>
      <c r="JL525">
        <v>201642.5</v>
      </c>
      <c r="JM525">
        <v>1.16699</v>
      </c>
      <c r="JN525">
        <v>2.65259</v>
      </c>
      <c r="JO525">
        <v>1.49658</v>
      </c>
      <c r="JP525">
        <v>2.34863</v>
      </c>
      <c r="JQ525">
        <v>1.54907</v>
      </c>
      <c r="JR525">
        <v>2.32666</v>
      </c>
      <c r="JS525">
        <v>36.2929</v>
      </c>
      <c r="JT525">
        <v>24.1663</v>
      </c>
      <c r="JU525">
        <v>18</v>
      </c>
      <c r="JV525">
        <v>483.771</v>
      </c>
      <c r="JW525">
        <v>493.791</v>
      </c>
      <c r="JX525">
        <v>26.832</v>
      </c>
      <c r="JY525">
        <v>29.3444</v>
      </c>
      <c r="JZ525">
        <v>30.0001</v>
      </c>
      <c r="KA525">
        <v>29.5332</v>
      </c>
      <c r="KB525">
        <v>29.5206</v>
      </c>
      <c r="KC525">
        <v>23.5887</v>
      </c>
      <c r="KD525">
        <v>23.9784</v>
      </c>
      <c r="KE525">
        <v>97.37869999999999</v>
      </c>
      <c r="KF525">
        <v>26.7706</v>
      </c>
      <c r="KG525">
        <v>460.674</v>
      </c>
      <c r="KH525">
        <v>18.6307</v>
      </c>
      <c r="KI525">
        <v>101.793</v>
      </c>
      <c r="KJ525">
        <v>91.3548</v>
      </c>
    </row>
    <row r="526" spans="1:296">
      <c r="A526">
        <v>508</v>
      </c>
      <c r="B526">
        <v>1759088148.1</v>
      </c>
      <c r="C526">
        <v>15065</v>
      </c>
      <c r="D526" t="s">
        <v>1464</v>
      </c>
      <c r="E526" t="s">
        <v>1465</v>
      </c>
      <c r="F526">
        <v>5</v>
      </c>
      <c r="G526" t="s">
        <v>1411</v>
      </c>
      <c r="H526">
        <v>1759088140.6</v>
      </c>
      <c r="I526">
        <f>(J526)/1000</f>
        <v>0</v>
      </c>
      <c r="J526">
        <f>IF(DO526, AM526, AG526)</f>
        <v>0</v>
      </c>
      <c r="K526">
        <f>IF(DO526, AH526, AF526)</f>
        <v>0</v>
      </c>
      <c r="L526">
        <f>DQ526 - IF(AT526&gt;1, K526*DK526*100.0/(AV526), 0)</f>
        <v>0</v>
      </c>
      <c r="M526">
        <f>((S526-I526/2)*L526-K526)/(S526+I526/2)</f>
        <v>0</v>
      </c>
      <c r="N526">
        <f>M526*(DX526+DY526)/1000.0</f>
        <v>0</v>
      </c>
      <c r="O526">
        <f>(DQ526 - IF(AT526&gt;1, K526*DK526*100.0/(AV526), 0))*(DX526+DY526)/1000.0</f>
        <v>0</v>
      </c>
      <c r="P526">
        <f>2.0/((1/R526-1/Q526)+SIGN(R526)*SQRT((1/R526-1/Q526)*(1/R526-1/Q526) + 4*DL526/((DL526+1)*(DL526+1))*(2*1/R526*1/Q526-1/Q526*1/Q526)))</f>
        <v>0</v>
      </c>
      <c r="Q526">
        <f>IF(LEFT(DM526,1)&lt;&gt;"0",IF(LEFT(DM526,1)="1",3.0,DN526),$D$5+$E$5*(EE526*DX526/($K$5*1000))+$F$5*(EE526*DX526/($K$5*1000))*MAX(MIN(DK526,$J$5),$I$5)*MAX(MIN(DK526,$J$5),$I$5)+$G$5*MAX(MIN(DK526,$J$5),$I$5)*(EE526*DX526/($K$5*1000))+$H$5*(EE526*DX526/($K$5*1000))*(EE526*DX526/($K$5*1000)))</f>
        <v>0</v>
      </c>
      <c r="R526">
        <f>I526*(1000-(1000*0.61365*exp(17.502*V526/(240.97+V526))/(DX526+DY526)+DS526)/2)/(1000*0.61365*exp(17.502*V526/(240.97+V526))/(DX526+DY526)-DS526)</f>
        <v>0</v>
      </c>
      <c r="S526">
        <f>1/((DL526+1)/(P526/1.6)+1/(Q526/1.37)) + DL526/((DL526+1)/(P526/1.6) + DL526/(Q526/1.37))</f>
        <v>0</v>
      </c>
      <c r="T526">
        <f>(DG526*DJ526)</f>
        <v>0</v>
      </c>
      <c r="U526">
        <f>(DZ526+(T526+2*0.95*5.67E-8*(((DZ526+$B$9)+273)^4-(DZ526+273)^4)-44100*I526)/(1.84*29.3*Q526+8*0.95*5.67E-8*(DZ526+273)^3))</f>
        <v>0</v>
      </c>
      <c r="V526">
        <f>($C$9*EA526+$D$9*EB526+$E$9*U526)</f>
        <v>0</v>
      </c>
      <c r="W526">
        <f>0.61365*exp(17.502*V526/(240.97+V526))</f>
        <v>0</v>
      </c>
      <c r="X526">
        <f>(Y526/Z526*100)</f>
        <v>0</v>
      </c>
      <c r="Y526">
        <f>DS526*(DX526+DY526)/1000</f>
        <v>0</v>
      </c>
      <c r="Z526">
        <f>0.61365*exp(17.502*DZ526/(240.97+DZ526))</f>
        <v>0</v>
      </c>
      <c r="AA526">
        <f>(W526-DS526*(DX526+DY526)/1000)</f>
        <v>0</v>
      </c>
      <c r="AB526">
        <f>(-I526*44100)</f>
        <v>0</v>
      </c>
      <c r="AC526">
        <f>2*29.3*Q526*0.92*(DZ526-V526)</f>
        <v>0</v>
      </c>
      <c r="AD526">
        <f>2*0.95*5.67E-8*(((DZ526+$B$9)+273)^4-(V526+273)^4)</f>
        <v>0</v>
      </c>
      <c r="AE526">
        <f>T526+AD526+AB526+AC526</f>
        <v>0</v>
      </c>
      <c r="AF526">
        <f>DW526*AT526*(DR526-DQ526*(1000-AT526*DT526)/(1000-AT526*DS526))/(100*DK526)</f>
        <v>0</v>
      </c>
      <c r="AG526">
        <f>1000*DW526*AT526*(DS526-DT526)/(100*DK526*(1000-AT526*DS526))</f>
        <v>0</v>
      </c>
      <c r="AH526">
        <f>(AI526 - AJ526 - DX526*1E3/(8.314*(DZ526+273.15)) * AL526/DW526 * AK526) * DW526/(100*DK526) * (1000 - DT526)/1000</f>
        <v>0</v>
      </c>
      <c r="AI526">
        <v>450.1155659603028</v>
      </c>
      <c r="AJ526">
        <v>425.5936121212117</v>
      </c>
      <c r="AK526">
        <v>1.92816535824396</v>
      </c>
      <c r="AL526">
        <v>65.07386414959845</v>
      </c>
      <c r="AM526">
        <f>(AO526 - AN526 + DX526*1E3/(8.314*(DZ526+273.15)) * AQ526/DW526 * AP526) * DW526/(100*DK526) * 1000/(1000 - AO526)</f>
        <v>0</v>
      </c>
      <c r="AN526">
        <v>18.65966360874851</v>
      </c>
      <c r="AO526">
        <v>22.22746727272728</v>
      </c>
      <c r="AP526">
        <v>0.006340994609950591</v>
      </c>
      <c r="AQ526">
        <v>105.2532628944295</v>
      </c>
      <c r="AR526">
        <v>0</v>
      </c>
      <c r="AS526">
        <v>0</v>
      </c>
      <c r="AT526">
        <f>IF(AR526*$H$15&gt;=AV526,1.0,(AV526/(AV526-AR526*$H$15)))</f>
        <v>0</v>
      </c>
      <c r="AU526">
        <f>(AT526-1)*100</f>
        <v>0</v>
      </c>
      <c r="AV526">
        <f>MAX(0,($B$15+$C$15*EE526)/(1+$D$15*EE526)*DX526/(DZ526+273)*$E$15)</f>
        <v>0</v>
      </c>
      <c r="AW526" t="s">
        <v>437</v>
      </c>
      <c r="AX526" t="s">
        <v>437</v>
      </c>
      <c r="AY526">
        <v>0</v>
      </c>
      <c r="AZ526">
        <v>0</v>
      </c>
      <c r="BA526">
        <f>1-AY526/AZ526</f>
        <v>0</v>
      </c>
      <c r="BB526">
        <v>0</v>
      </c>
      <c r="BC526" t="s">
        <v>437</v>
      </c>
      <c r="BD526" t="s">
        <v>437</v>
      </c>
      <c r="BE526">
        <v>0</v>
      </c>
      <c r="BF526">
        <v>0</v>
      </c>
      <c r="BG526">
        <f>1-BE526/BF526</f>
        <v>0</v>
      </c>
      <c r="BH526">
        <v>0.5</v>
      </c>
      <c r="BI526">
        <f>DH526</f>
        <v>0</v>
      </c>
      <c r="BJ526">
        <f>K526</f>
        <v>0</v>
      </c>
      <c r="BK526">
        <f>BG526*BH526*BI526</f>
        <v>0</v>
      </c>
      <c r="BL526">
        <f>(BJ526-BB526)/BI526</f>
        <v>0</v>
      </c>
      <c r="BM526">
        <f>(AZ526-BF526)/BF526</f>
        <v>0</v>
      </c>
      <c r="BN526">
        <f>AY526/(BA526+AY526/BF526)</f>
        <v>0</v>
      </c>
      <c r="BO526" t="s">
        <v>437</v>
      </c>
      <c r="BP526">
        <v>0</v>
      </c>
      <c r="BQ526">
        <f>IF(BP526&lt;&gt;0, BP526, BN526)</f>
        <v>0</v>
      </c>
      <c r="BR526">
        <f>1-BQ526/BF526</f>
        <v>0</v>
      </c>
      <c r="BS526">
        <f>(BF526-BE526)/(BF526-BQ526)</f>
        <v>0</v>
      </c>
      <c r="BT526">
        <f>(AZ526-BF526)/(AZ526-BQ526)</f>
        <v>0</v>
      </c>
      <c r="BU526">
        <f>(BF526-BE526)/(BF526-AY526)</f>
        <v>0</v>
      </c>
      <c r="BV526">
        <f>(AZ526-BF526)/(AZ526-AY526)</f>
        <v>0</v>
      </c>
      <c r="BW526">
        <f>(BS526*BQ526/BE526)</f>
        <v>0</v>
      </c>
      <c r="BX526">
        <f>(1-BW526)</f>
        <v>0</v>
      </c>
      <c r="DG526">
        <f>$B$13*EF526+$C$13*EG526+$F$13*ER526*(1-EU526)</f>
        <v>0</v>
      </c>
      <c r="DH526">
        <f>DG526*DI526</f>
        <v>0</v>
      </c>
      <c r="DI526">
        <f>($B$13*$D$11+$C$13*$D$11+$F$13*((FE526+EW526)/MAX(FE526+EW526+FF526, 0.1)*$I$11+FF526/MAX(FE526+EW526+FF526, 0.1)*$J$11))/($B$13+$C$13+$F$13)</f>
        <v>0</v>
      </c>
      <c r="DJ526">
        <f>($B$13*$K$11+$C$13*$K$11+$F$13*((FE526+EW526)/MAX(FE526+EW526+FF526, 0.1)*$P$11+FF526/MAX(FE526+EW526+FF526, 0.1)*$Q$11))/($B$13+$C$13+$F$13)</f>
        <v>0</v>
      </c>
      <c r="DK526">
        <v>4.8</v>
      </c>
      <c r="DL526">
        <v>0.5</v>
      </c>
      <c r="DM526" t="s">
        <v>438</v>
      </c>
      <c r="DN526">
        <v>2</v>
      </c>
      <c r="DO526" t="b">
        <v>1</v>
      </c>
      <c r="DP526">
        <v>1759088140.6</v>
      </c>
      <c r="DQ526">
        <v>407.2177777777778</v>
      </c>
      <c r="DR526">
        <v>431.3385185185185</v>
      </c>
      <c r="DS526">
        <v>22.17460740740741</v>
      </c>
      <c r="DT526">
        <v>18.60668888888889</v>
      </c>
      <c r="DU526">
        <v>408.1166296296296</v>
      </c>
      <c r="DV526">
        <v>21.87887777777778</v>
      </c>
      <c r="DW526">
        <v>499.955037037037</v>
      </c>
      <c r="DX526">
        <v>90.73671111111113</v>
      </c>
      <c r="DY526">
        <v>0.06631587037037036</v>
      </c>
      <c r="DZ526">
        <v>29.12207407407407</v>
      </c>
      <c r="EA526">
        <v>30.0959</v>
      </c>
      <c r="EB526">
        <v>999.9000000000001</v>
      </c>
      <c r="EC526">
        <v>0</v>
      </c>
      <c r="ED526">
        <v>0</v>
      </c>
      <c r="EE526">
        <v>9993.703703703704</v>
      </c>
      <c r="EF526">
        <v>0</v>
      </c>
      <c r="EG526">
        <v>11.34845555555555</v>
      </c>
      <c r="EH526">
        <v>-24.12076666666667</v>
      </c>
      <c r="EI526">
        <v>416.4526666666666</v>
      </c>
      <c r="EJ526">
        <v>439.5169259259259</v>
      </c>
      <c r="EK526">
        <v>3.567937777777778</v>
      </c>
      <c r="EL526">
        <v>431.3385185185185</v>
      </c>
      <c r="EM526">
        <v>18.60668888888889</v>
      </c>
      <c r="EN526">
        <v>2.012050740740741</v>
      </c>
      <c r="EO526">
        <v>1.68830962962963</v>
      </c>
      <c r="EP526">
        <v>17.53948148148148</v>
      </c>
      <c r="EQ526">
        <v>14.78931481481481</v>
      </c>
      <c r="ER526">
        <v>1999.998518518518</v>
      </c>
      <c r="ES526">
        <v>0.9800028518518518</v>
      </c>
      <c r="ET526">
        <v>0.01999694814814815</v>
      </c>
      <c r="EU526">
        <v>0</v>
      </c>
      <c r="EV526">
        <v>810.8784074074073</v>
      </c>
      <c r="EW526">
        <v>5.00078</v>
      </c>
      <c r="EX526">
        <v>15615.14074074074</v>
      </c>
      <c r="EY526">
        <v>16379.63703703704</v>
      </c>
      <c r="EZ526">
        <v>39.67337037037037</v>
      </c>
      <c r="FA526">
        <v>40.61548148148148</v>
      </c>
      <c r="FB526">
        <v>39.9002962962963</v>
      </c>
      <c r="FC526">
        <v>40.24511111111111</v>
      </c>
      <c r="FD526">
        <v>40.67348148148148</v>
      </c>
      <c r="FE526">
        <v>1955.100740740741</v>
      </c>
      <c r="FF526">
        <v>39.8962962962963</v>
      </c>
      <c r="FG526">
        <v>0</v>
      </c>
      <c r="FH526">
        <v>1759088140.4</v>
      </c>
      <c r="FI526">
        <v>0</v>
      </c>
      <c r="FJ526">
        <v>810.8434</v>
      </c>
      <c r="FK526">
        <v>-0.7963846143469543</v>
      </c>
      <c r="FL526">
        <v>-9.66153844849144</v>
      </c>
      <c r="FM526">
        <v>15615.144</v>
      </c>
      <c r="FN526">
        <v>15</v>
      </c>
      <c r="FO526">
        <v>0</v>
      </c>
      <c r="FP526" t="s">
        <v>439</v>
      </c>
      <c r="FQ526">
        <v>1746989605.5</v>
      </c>
      <c r="FR526">
        <v>1746989593.5</v>
      </c>
      <c r="FS526">
        <v>0</v>
      </c>
      <c r="FT526">
        <v>-0.274</v>
      </c>
      <c r="FU526">
        <v>-0.002</v>
      </c>
      <c r="FV526">
        <v>2.549</v>
      </c>
      <c r="FW526">
        <v>0.129</v>
      </c>
      <c r="FX526">
        <v>420</v>
      </c>
      <c r="FY526">
        <v>17</v>
      </c>
      <c r="FZ526">
        <v>0.02</v>
      </c>
      <c r="GA526">
        <v>0.04</v>
      </c>
      <c r="GB526">
        <v>-21.01345365853658</v>
      </c>
      <c r="GC526">
        <v>-51.88835540069687</v>
      </c>
      <c r="GD526">
        <v>5.615066486981104</v>
      </c>
      <c r="GE526">
        <v>0</v>
      </c>
      <c r="GF526">
        <v>810.8643529411764</v>
      </c>
      <c r="GG526">
        <v>-0.5671810588638002</v>
      </c>
      <c r="GH526">
        <v>0.3165499572461267</v>
      </c>
      <c r="GI526">
        <v>1</v>
      </c>
      <c r="GJ526">
        <v>3.58747756097561</v>
      </c>
      <c r="GK526">
        <v>-0.2912180487804843</v>
      </c>
      <c r="GL526">
        <v>0.03048136078043059</v>
      </c>
      <c r="GM526">
        <v>0</v>
      </c>
      <c r="GN526">
        <v>1</v>
      </c>
      <c r="GO526">
        <v>3</v>
      </c>
      <c r="GP526" t="s">
        <v>455</v>
      </c>
      <c r="GQ526">
        <v>3.10173</v>
      </c>
      <c r="GR526">
        <v>2.72456</v>
      </c>
      <c r="GS526">
        <v>0.0878212</v>
      </c>
      <c r="GT526">
        <v>0.0930493</v>
      </c>
      <c r="GU526">
        <v>0.102285</v>
      </c>
      <c r="GV526">
        <v>0.0916521</v>
      </c>
      <c r="GW526">
        <v>23805.3</v>
      </c>
      <c r="GX526">
        <v>21511.1</v>
      </c>
      <c r="GY526">
        <v>26662</v>
      </c>
      <c r="GZ526">
        <v>23941.7</v>
      </c>
      <c r="HA526">
        <v>38298.1</v>
      </c>
      <c r="HB526">
        <v>32154.7</v>
      </c>
      <c r="HC526">
        <v>46556.4</v>
      </c>
      <c r="HD526">
        <v>37882.1</v>
      </c>
      <c r="HE526">
        <v>1.86602</v>
      </c>
      <c r="HF526">
        <v>1.85907</v>
      </c>
      <c r="HG526">
        <v>0.128295</v>
      </c>
      <c r="HH526">
        <v>0</v>
      </c>
      <c r="HI526">
        <v>27.9595</v>
      </c>
      <c r="HJ526">
        <v>999.9</v>
      </c>
      <c r="HK526">
        <v>47.4</v>
      </c>
      <c r="HL526">
        <v>31.2</v>
      </c>
      <c r="HM526">
        <v>23.8355</v>
      </c>
      <c r="HN526">
        <v>61.6502</v>
      </c>
      <c r="HO526">
        <v>22.0833</v>
      </c>
      <c r="HP526">
        <v>1</v>
      </c>
      <c r="HQ526">
        <v>0.163598</v>
      </c>
      <c r="HR526">
        <v>1.25343</v>
      </c>
      <c r="HS526">
        <v>20.2744</v>
      </c>
      <c r="HT526">
        <v>5.21145</v>
      </c>
      <c r="HU526">
        <v>11.98</v>
      </c>
      <c r="HV526">
        <v>4.96325</v>
      </c>
      <c r="HW526">
        <v>3.27448</v>
      </c>
      <c r="HX526">
        <v>9999</v>
      </c>
      <c r="HY526">
        <v>9999</v>
      </c>
      <c r="HZ526">
        <v>9999</v>
      </c>
      <c r="IA526">
        <v>35.2</v>
      </c>
      <c r="IB526">
        <v>1.86394</v>
      </c>
      <c r="IC526">
        <v>1.86008</v>
      </c>
      <c r="ID526">
        <v>1.85842</v>
      </c>
      <c r="IE526">
        <v>1.85977</v>
      </c>
      <c r="IF526">
        <v>1.85989</v>
      </c>
      <c r="IG526">
        <v>1.85837</v>
      </c>
      <c r="IH526">
        <v>1.85742</v>
      </c>
      <c r="II526">
        <v>1.85242</v>
      </c>
      <c r="IJ526">
        <v>0</v>
      </c>
      <c r="IK526">
        <v>0</v>
      </c>
      <c r="IL526">
        <v>0</v>
      </c>
      <c r="IM526">
        <v>0</v>
      </c>
      <c r="IN526" t="s">
        <v>441</v>
      </c>
      <c r="IO526" t="s">
        <v>442</v>
      </c>
      <c r="IP526" t="s">
        <v>443</v>
      </c>
      <c r="IQ526" t="s">
        <v>443</v>
      </c>
      <c r="IR526" t="s">
        <v>443</v>
      </c>
      <c r="IS526" t="s">
        <v>443</v>
      </c>
      <c r="IT526">
        <v>0</v>
      </c>
      <c r="IU526">
        <v>100</v>
      </c>
      <c r="IV526">
        <v>100</v>
      </c>
      <c r="IW526">
        <v>-0.895</v>
      </c>
      <c r="IX526">
        <v>0.297</v>
      </c>
      <c r="IY526">
        <v>-0.819046093373875</v>
      </c>
      <c r="IZ526">
        <v>-0.0008311593448893811</v>
      </c>
      <c r="JA526">
        <v>1.768286430498992E-06</v>
      </c>
      <c r="JB526">
        <v>-5.176383660599935E-10</v>
      </c>
      <c r="JC526">
        <v>0.01793090377665582</v>
      </c>
      <c r="JD526">
        <v>0.002652576625932546</v>
      </c>
      <c r="JE526">
        <v>0.0004569377311329863</v>
      </c>
      <c r="JF526">
        <v>1.003524486243527E-07</v>
      </c>
      <c r="JG526">
        <v>2</v>
      </c>
      <c r="JH526">
        <v>1975</v>
      </c>
      <c r="JI526">
        <v>1</v>
      </c>
      <c r="JJ526">
        <v>26</v>
      </c>
      <c r="JK526">
        <v>201642.4</v>
      </c>
      <c r="JL526">
        <v>201642.6</v>
      </c>
      <c r="JM526">
        <v>1.20483</v>
      </c>
      <c r="JN526">
        <v>2.65015</v>
      </c>
      <c r="JO526">
        <v>1.49658</v>
      </c>
      <c r="JP526">
        <v>2.34863</v>
      </c>
      <c r="JQ526">
        <v>1.54907</v>
      </c>
      <c r="JR526">
        <v>2.33032</v>
      </c>
      <c r="JS526">
        <v>36.3165</v>
      </c>
      <c r="JT526">
        <v>24.1751</v>
      </c>
      <c r="JU526">
        <v>18</v>
      </c>
      <c r="JV526">
        <v>483.644</v>
      </c>
      <c r="JW526">
        <v>493.914</v>
      </c>
      <c r="JX526">
        <v>26.7267</v>
      </c>
      <c r="JY526">
        <v>29.3445</v>
      </c>
      <c r="JZ526">
        <v>30.0001</v>
      </c>
      <c r="KA526">
        <v>29.5338</v>
      </c>
      <c r="KB526">
        <v>29.5212</v>
      </c>
      <c r="KC526">
        <v>24.2764</v>
      </c>
      <c r="KD526">
        <v>23.9784</v>
      </c>
      <c r="KE526">
        <v>97.37869999999999</v>
      </c>
      <c r="KF526">
        <v>26.6924</v>
      </c>
      <c r="KG526">
        <v>474.05</v>
      </c>
      <c r="KH526">
        <v>18.6311</v>
      </c>
      <c r="KI526">
        <v>101.793</v>
      </c>
      <c r="KJ526">
        <v>91.354</v>
      </c>
    </row>
    <row r="527" spans="1:296">
      <c r="A527">
        <v>509</v>
      </c>
      <c r="B527">
        <v>1759088153.1</v>
      </c>
      <c r="C527">
        <v>15070</v>
      </c>
      <c r="D527" t="s">
        <v>1466</v>
      </c>
      <c r="E527" t="s">
        <v>1467</v>
      </c>
      <c r="F527">
        <v>5</v>
      </c>
      <c r="G527" t="s">
        <v>1411</v>
      </c>
      <c r="H527">
        <v>1759088145.314285</v>
      </c>
      <c r="I527">
        <f>(J527)/1000</f>
        <v>0</v>
      </c>
      <c r="J527">
        <f>IF(DO527, AM527, AG527)</f>
        <v>0</v>
      </c>
      <c r="K527">
        <f>IF(DO527, AH527, AF527)</f>
        <v>0</v>
      </c>
      <c r="L527">
        <f>DQ527 - IF(AT527&gt;1, K527*DK527*100.0/(AV527), 0)</f>
        <v>0</v>
      </c>
      <c r="M527">
        <f>((S527-I527/2)*L527-K527)/(S527+I527/2)</f>
        <v>0</v>
      </c>
      <c r="N527">
        <f>M527*(DX527+DY527)/1000.0</f>
        <v>0</v>
      </c>
      <c r="O527">
        <f>(DQ527 - IF(AT527&gt;1, K527*DK527*100.0/(AV527), 0))*(DX527+DY527)/1000.0</f>
        <v>0</v>
      </c>
      <c r="P527">
        <f>2.0/((1/R527-1/Q527)+SIGN(R527)*SQRT((1/R527-1/Q527)*(1/R527-1/Q527) + 4*DL527/((DL527+1)*(DL527+1))*(2*1/R527*1/Q527-1/Q527*1/Q527)))</f>
        <v>0</v>
      </c>
      <c r="Q527">
        <f>IF(LEFT(DM527,1)&lt;&gt;"0",IF(LEFT(DM527,1)="1",3.0,DN527),$D$5+$E$5*(EE527*DX527/($K$5*1000))+$F$5*(EE527*DX527/($K$5*1000))*MAX(MIN(DK527,$J$5),$I$5)*MAX(MIN(DK527,$J$5),$I$5)+$G$5*MAX(MIN(DK527,$J$5),$I$5)*(EE527*DX527/($K$5*1000))+$H$5*(EE527*DX527/($K$5*1000))*(EE527*DX527/($K$5*1000)))</f>
        <v>0</v>
      </c>
      <c r="R527">
        <f>I527*(1000-(1000*0.61365*exp(17.502*V527/(240.97+V527))/(DX527+DY527)+DS527)/2)/(1000*0.61365*exp(17.502*V527/(240.97+V527))/(DX527+DY527)-DS527)</f>
        <v>0</v>
      </c>
      <c r="S527">
        <f>1/((DL527+1)/(P527/1.6)+1/(Q527/1.37)) + DL527/((DL527+1)/(P527/1.6) + DL527/(Q527/1.37))</f>
        <v>0</v>
      </c>
      <c r="T527">
        <f>(DG527*DJ527)</f>
        <v>0</v>
      </c>
      <c r="U527">
        <f>(DZ527+(T527+2*0.95*5.67E-8*(((DZ527+$B$9)+273)^4-(DZ527+273)^4)-44100*I527)/(1.84*29.3*Q527+8*0.95*5.67E-8*(DZ527+273)^3))</f>
        <v>0</v>
      </c>
      <c r="V527">
        <f>($C$9*EA527+$D$9*EB527+$E$9*U527)</f>
        <v>0</v>
      </c>
      <c r="W527">
        <f>0.61365*exp(17.502*V527/(240.97+V527))</f>
        <v>0</v>
      </c>
      <c r="X527">
        <f>(Y527/Z527*100)</f>
        <v>0</v>
      </c>
      <c r="Y527">
        <f>DS527*(DX527+DY527)/1000</f>
        <v>0</v>
      </c>
      <c r="Z527">
        <f>0.61365*exp(17.502*DZ527/(240.97+DZ527))</f>
        <v>0</v>
      </c>
      <c r="AA527">
        <f>(W527-DS527*(DX527+DY527)/1000)</f>
        <v>0</v>
      </c>
      <c r="AB527">
        <f>(-I527*44100)</f>
        <v>0</v>
      </c>
      <c r="AC527">
        <f>2*29.3*Q527*0.92*(DZ527-V527)</f>
        <v>0</v>
      </c>
      <c r="AD527">
        <f>2*0.95*5.67E-8*(((DZ527+$B$9)+273)^4-(V527+273)^4)</f>
        <v>0</v>
      </c>
      <c r="AE527">
        <f>T527+AD527+AB527+AC527</f>
        <v>0</v>
      </c>
      <c r="AF527">
        <f>DW527*AT527*(DR527-DQ527*(1000-AT527*DT527)/(1000-AT527*DS527))/(100*DK527)</f>
        <v>0</v>
      </c>
      <c r="AG527">
        <f>1000*DW527*AT527*(DS527-DT527)/(100*DK527*(1000-AT527*DS527))</f>
        <v>0</v>
      </c>
      <c r="AH527">
        <f>(AI527 - AJ527 - DX527*1E3/(8.314*(DZ527+273.15)) * AL527/DW527 * AK527) * DW527/(100*DK527) * (1000 - DT527)/1000</f>
        <v>0</v>
      </c>
      <c r="AI527">
        <v>466.4253974638129</v>
      </c>
      <c r="AJ527">
        <v>438.4667696969695</v>
      </c>
      <c r="AK527">
        <v>2.643990607736191</v>
      </c>
      <c r="AL527">
        <v>65.07386414959845</v>
      </c>
      <c r="AM527">
        <f>(AO527 - AN527 + DX527*1E3/(8.314*(DZ527+273.15)) * AQ527/DW527 * AP527) * DW527/(100*DK527) * 1000/(1000 - AO527)</f>
        <v>0</v>
      </c>
      <c r="AN527">
        <v>18.66825171542776</v>
      </c>
      <c r="AO527">
        <v>22.24568484848484</v>
      </c>
      <c r="AP527">
        <v>0.001104634419502891</v>
      </c>
      <c r="AQ527">
        <v>105.2532628944295</v>
      </c>
      <c r="AR527">
        <v>0</v>
      </c>
      <c r="AS527">
        <v>0</v>
      </c>
      <c r="AT527">
        <f>IF(AR527*$H$15&gt;=AV527,1.0,(AV527/(AV527-AR527*$H$15)))</f>
        <v>0</v>
      </c>
      <c r="AU527">
        <f>(AT527-1)*100</f>
        <v>0</v>
      </c>
      <c r="AV527">
        <f>MAX(0,($B$15+$C$15*EE527)/(1+$D$15*EE527)*DX527/(DZ527+273)*$E$15)</f>
        <v>0</v>
      </c>
      <c r="AW527" t="s">
        <v>437</v>
      </c>
      <c r="AX527" t="s">
        <v>437</v>
      </c>
      <c r="AY527">
        <v>0</v>
      </c>
      <c r="AZ527">
        <v>0</v>
      </c>
      <c r="BA527">
        <f>1-AY527/AZ527</f>
        <v>0</v>
      </c>
      <c r="BB527">
        <v>0</v>
      </c>
      <c r="BC527" t="s">
        <v>437</v>
      </c>
      <c r="BD527" t="s">
        <v>437</v>
      </c>
      <c r="BE527">
        <v>0</v>
      </c>
      <c r="BF527">
        <v>0</v>
      </c>
      <c r="BG527">
        <f>1-BE527/BF527</f>
        <v>0</v>
      </c>
      <c r="BH527">
        <v>0.5</v>
      </c>
      <c r="BI527">
        <f>DH527</f>
        <v>0</v>
      </c>
      <c r="BJ527">
        <f>K527</f>
        <v>0</v>
      </c>
      <c r="BK527">
        <f>BG527*BH527*BI527</f>
        <v>0</v>
      </c>
      <c r="BL527">
        <f>(BJ527-BB527)/BI527</f>
        <v>0</v>
      </c>
      <c r="BM527">
        <f>(AZ527-BF527)/BF527</f>
        <v>0</v>
      </c>
      <c r="BN527">
        <f>AY527/(BA527+AY527/BF527)</f>
        <v>0</v>
      </c>
      <c r="BO527" t="s">
        <v>437</v>
      </c>
      <c r="BP527">
        <v>0</v>
      </c>
      <c r="BQ527">
        <f>IF(BP527&lt;&gt;0, BP527, BN527)</f>
        <v>0</v>
      </c>
      <c r="BR527">
        <f>1-BQ527/BF527</f>
        <v>0</v>
      </c>
      <c r="BS527">
        <f>(BF527-BE527)/(BF527-BQ527)</f>
        <v>0</v>
      </c>
      <c r="BT527">
        <f>(AZ527-BF527)/(AZ527-BQ527)</f>
        <v>0</v>
      </c>
      <c r="BU527">
        <f>(BF527-BE527)/(BF527-AY527)</f>
        <v>0</v>
      </c>
      <c r="BV527">
        <f>(AZ527-BF527)/(AZ527-AY527)</f>
        <v>0</v>
      </c>
      <c r="BW527">
        <f>(BS527*BQ527/BE527)</f>
        <v>0</v>
      </c>
      <c r="BX527">
        <f>(1-BW527)</f>
        <v>0</v>
      </c>
      <c r="DG527">
        <f>$B$13*EF527+$C$13*EG527+$F$13*ER527*(1-EU527)</f>
        <v>0</v>
      </c>
      <c r="DH527">
        <f>DG527*DI527</f>
        <v>0</v>
      </c>
      <c r="DI527">
        <f>($B$13*$D$11+$C$13*$D$11+$F$13*((FE527+EW527)/MAX(FE527+EW527+FF527, 0.1)*$I$11+FF527/MAX(FE527+EW527+FF527, 0.1)*$J$11))/($B$13+$C$13+$F$13)</f>
        <v>0</v>
      </c>
      <c r="DJ527">
        <f>($B$13*$K$11+$C$13*$K$11+$F$13*((FE527+EW527)/MAX(FE527+EW527+FF527, 0.1)*$P$11+FF527/MAX(FE527+EW527+FF527, 0.1)*$Q$11))/($B$13+$C$13+$F$13)</f>
        <v>0</v>
      </c>
      <c r="DK527">
        <v>4.8</v>
      </c>
      <c r="DL527">
        <v>0.5</v>
      </c>
      <c r="DM527" t="s">
        <v>438</v>
      </c>
      <c r="DN527">
        <v>2</v>
      </c>
      <c r="DO527" t="b">
        <v>1</v>
      </c>
      <c r="DP527">
        <v>1759088145.314285</v>
      </c>
      <c r="DQ527">
        <v>413.3552142857143</v>
      </c>
      <c r="DR527">
        <v>443.4394285714286</v>
      </c>
      <c r="DS527">
        <v>22.20770714285714</v>
      </c>
      <c r="DT527">
        <v>18.64335714285714</v>
      </c>
      <c r="DU527">
        <v>414.2517500000001</v>
      </c>
      <c r="DV527">
        <v>21.91123214285714</v>
      </c>
      <c r="DW527">
        <v>499.9861785714285</v>
      </c>
      <c r="DX527">
        <v>90.73674642857142</v>
      </c>
      <c r="DY527">
        <v>0.06632519285714286</v>
      </c>
      <c r="DZ527">
        <v>29.09330714285714</v>
      </c>
      <c r="EA527">
        <v>30.06723214285714</v>
      </c>
      <c r="EB527">
        <v>999.9000000000002</v>
      </c>
      <c r="EC527">
        <v>0</v>
      </c>
      <c r="ED527">
        <v>0</v>
      </c>
      <c r="EE527">
        <v>10008.88321428572</v>
      </c>
      <c r="EF527">
        <v>0</v>
      </c>
      <c r="EG527">
        <v>11.33183928571428</v>
      </c>
      <c r="EH527">
        <v>-30.08435714285715</v>
      </c>
      <c r="EI527">
        <v>422.7436785714286</v>
      </c>
      <c r="EJ527">
        <v>451.8641785714286</v>
      </c>
      <c r="EK527">
        <v>3.5643575</v>
      </c>
      <c r="EL527">
        <v>443.4394285714286</v>
      </c>
      <c r="EM527">
        <v>18.64335714285714</v>
      </c>
      <c r="EN527">
        <v>2.015054642857143</v>
      </c>
      <c r="EO527">
        <v>1.691638214285714</v>
      </c>
      <c r="EP527">
        <v>17.563125</v>
      </c>
      <c r="EQ527">
        <v>14.8199</v>
      </c>
      <c r="ER527">
        <v>1999.996428571429</v>
      </c>
      <c r="ES527">
        <v>0.9800012857142856</v>
      </c>
      <c r="ET527">
        <v>0.01999856428571428</v>
      </c>
      <c r="EU527">
        <v>0</v>
      </c>
      <c r="EV527">
        <v>810.8083214285715</v>
      </c>
      <c r="EW527">
        <v>5.00078</v>
      </c>
      <c r="EX527">
        <v>15614.39285714286</v>
      </c>
      <c r="EY527">
        <v>16379.60714285714</v>
      </c>
      <c r="EZ527">
        <v>39.67389285714285</v>
      </c>
      <c r="FA527">
        <v>40.61357142857143</v>
      </c>
      <c r="FB527">
        <v>39.90385714285714</v>
      </c>
      <c r="FC527">
        <v>40.22964285714285</v>
      </c>
      <c r="FD527">
        <v>40.66946428571428</v>
      </c>
      <c r="FE527">
        <v>1955.095714285714</v>
      </c>
      <c r="FF527">
        <v>39.89892857142858</v>
      </c>
      <c r="FG527">
        <v>0</v>
      </c>
      <c r="FH527">
        <v>1759088145.2</v>
      </c>
      <c r="FI527">
        <v>0</v>
      </c>
      <c r="FJ527">
        <v>810.7848399999999</v>
      </c>
      <c r="FK527">
        <v>-0.5204615420265797</v>
      </c>
      <c r="FL527">
        <v>-11.88461539379872</v>
      </c>
      <c r="FM527">
        <v>15614.344</v>
      </c>
      <c r="FN527">
        <v>15</v>
      </c>
      <c r="FO527">
        <v>0</v>
      </c>
      <c r="FP527" t="s">
        <v>439</v>
      </c>
      <c r="FQ527">
        <v>1746989605.5</v>
      </c>
      <c r="FR527">
        <v>1746989593.5</v>
      </c>
      <c r="FS527">
        <v>0</v>
      </c>
      <c r="FT527">
        <v>-0.274</v>
      </c>
      <c r="FU527">
        <v>-0.002</v>
      </c>
      <c r="FV527">
        <v>2.549</v>
      </c>
      <c r="FW527">
        <v>0.129</v>
      </c>
      <c r="FX527">
        <v>420</v>
      </c>
      <c r="FY527">
        <v>17</v>
      </c>
      <c r="FZ527">
        <v>0.02</v>
      </c>
      <c r="GA527">
        <v>0.04</v>
      </c>
      <c r="GB527">
        <v>-26.64703902439024</v>
      </c>
      <c r="GC527">
        <v>-75.77421533101045</v>
      </c>
      <c r="GD527">
        <v>7.546759861765844</v>
      </c>
      <c r="GE527">
        <v>0</v>
      </c>
      <c r="GF527">
        <v>810.8033823529413</v>
      </c>
      <c r="GG527">
        <v>-0.3935064966915335</v>
      </c>
      <c r="GH527">
        <v>0.2839433471565391</v>
      </c>
      <c r="GI527">
        <v>1</v>
      </c>
      <c r="GJ527">
        <v>3.57036243902439</v>
      </c>
      <c r="GK527">
        <v>-0.07764815331010946</v>
      </c>
      <c r="GL527">
        <v>0.01545669872626669</v>
      </c>
      <c r="GM527">
        <v>1</v>
      </c>
      <c r="GN527">
        <v>2</v>
      </c>
      <c r="GO527">
        <v>3</v>
      </c>
      <c r="GP527" t="s">
        <v>446</v>
      </c>
      <c r="GQ527">
        <v>3.10219</v>
      </c>
      <c r="GR527">
        <v>2.72436</v>
      </c>
      <c r="GS527">
        <v>0.0898497</v>
      </c>
      <c r="GT527">
        <v>0.0955512</v>
      </c>
      <c r="GU527">
        <v>0.102343</v>
      </c>
      <c r="GV527">
        <v>0.0916738</v>
      </c>
      <c r="GW527">
        <v>23752.1</v>
      </c>
      <c r="GX527">
        <v>21451.6</v>
      </c>
      <c r="GY527">
        <v>26661.8</v>
      </c>
      <c r="GZ527">
        <v>23941.6</v>
      </c>
      <c r="HA527">
        <v>38295.4</v>
      </c>
      <c r="HB527">
        <v>32154.2</v>
      </c>
      <c r="HC527">
        <v>46555.8</v>
      </c>
      <c r="HD527">
        <v>37882.2</v>
      </c>
      <c r="HE527">
        <v>1.8667</v>
      </c>
      <c r="HF527">
        <v>1.8585</v>
      </c>
      <c r="HG527">
        <v>0.126548</v>
      </c>
      <c r="HH527">
        <v>0</v>
      </c>
      <c r="HI527">
        <v>27.956</v>
      </c>
      <c r="HJ527">
        <v>999.9</v>
      </c>
      <c r="HK527">
        <v>47.4</v>
      </c>
      <c r="HL527">
        <v>31.2</v>
      </c>
      <c r="HM527">
        <v>23.8379</v>
      </c>
      <c r="HN527">
        <v>61.3902</v>
      </c>
      <c r="HO527">
        <v>21.9511</v>
      </c>
      <c r="HP527">
        <v>1</v>
      </c>
      <c r="HQ527">
        <v>0.163501</v>
      </c>
      <c r="HR527">
        <v>1.15399</v>
      </c>
      <c r="HS527">
        <v>20.2755</v>
      </c>
      <c r="HT527">
        <v>5.21115</v>
      </c>
      <c r="HU527">
        <v>11.98</v>
      </c>
      <c r="HV527">
        <v>4.9626</v>
      </c>
      <c r="HW527">
        <v>3.27438</v>
      </c>
      <c r="HX527">
        <v>9999</v>
      </c>
      <c r="HY527">
        <v>9999</v>
      </c>
      <c r="HZ527">
        <v>9999</v>
      </c>
      <c r="IA527">
        <v>35.2</v>
      </c>
      <c r="IB527">
        <v>1.86396</v>
      </c>
      <c r="IC527">
        <v>1.86008</v>
      </c>
      <c r="ID527">
        <v>1.85844</v>
      </c>
      <c r="IE527">
        <v>1.85974</v>
      </c>
      <c r="IF527">
        <v>1.85989</v>
      </c>
      <c r="IG527">
        <v>1.85837</v>
      </c>
      <c r="IH527">
        <v>1.85743</v>
      </c>
      <c r="II527">
        <v>1.85242</v>
      </c>
      <c r="IJ527">
        <v>0</v>
      </c>
      <c r="IK527">
        <v>0</v>
      </c>
      <c r="IL527">
        <v>0</v>
      </c>
      <c r="IM527">
        <v>0</v>
      </c>
      <c r="IN527" t="s">
        <v>441</v>
      </c>
      <c r="IO527" t="s">
        <v>442</v>
      </c>
      <c r="IP527" t="s">
        <v>443</v>
      </c>
      <c r="IQ527" t="s">
        <v>443</v>
      </c>
      <c r="IR527" t="s">
        <v>443</v>
      </c>
      <c r="IS527" t="s">
        <v>443</v>
      </c>
      <c r="IT527">
        <v>0</v>
      </c>
      <c r="IU527">
        <v>100</v>
      </c>
      <c r="IV527">
        <v>100</v>
      </c>
      <c r="IW527">
        <v>-0.89</v>
      </c>
      <c r="IX527">
        <v>0.2974</v>
      </c>
      <c r="IY527">
        <v>-0.819046093373875</v>
      </c>
      <c r="IZ527">
        <v>-0.0008311593448893811</v>
      </c>
      <c r="JA527">
        <v>1.768286430498992E-06</v>
      </c>
      <c r="JB527">
        <v>-5.176383660599935E-10</v>
      </c>
      <c r="JC527">
        <v>0.01793090377665582</v>
      </c>
      <c r="JD527">
        <v>0.002652576625932546</v>
      </c>
      <c r="JE527">
        <v>0.0004569377311329863</v>
      </c>
      <c r="JF527">
        <v>1.003524486243527E-07</v>
      </c>
      <c r="JG527">
        <v>2</v>
      </c>
      <c r="JH527">
        <v>1975</v>
      </c>
      <c r="JI527">
        <v>1</v>
      </c>
      <c r="JJ527">
        <v>26</v>
      </c>
      <c r="JK527">
        <v>201642.5</v>
      </c>
      <c r="JL527">
        <v>201642.7</v>
      </c>
      <c r="JM527">
        <v>1.23901</v>
      </c>
      <c r="JN527">
        <v>2.64893</v>
      </c>
      <c r="JO527">
        <v>1.49658</v>
      </c>
      <c r="JP527">
        <v>2.34863</v>
      </c>
      <c r="JQ527">
        <v>1.54907</v>
      </c>
      <c r="JR527">
        <v>2.33765</v>
      </c>
      <c r="JS527">
        <v>36.3165</v>
      </c>
      <c r="JT527">
        <v>24.1751</v>
      </c>
      <c r="JU527">
        <v>18</v>
      </c>
      <c r="JV527">
        <v>484.053</v>
      </c>
      <c r="JW527">
        <v>493.537</v>
      </c>
      <c r="JX527">
        <v>26.6536</v>
      </c>
      <c r="JY527">
        <v>29.3469</v>
      </c>
      <c r="JZ527">
        <v>30</v>
      </c>
      <c r="KA527">
        <v>29.5357</v>
      </c>
      <c r="KB527">
        <v>29.5218</v>
      </c>
      <c r="KC527">
        <v>25.0284</v>
      </c>
      <c r="KD527">
        <v>23.9784</v>
      </c>
      <c r="KE527">
        <v>97.37869999999999</v>
      </c>
      <c r="KF527">
        <v>26.6484</v>
      </c>
      <c r="KG527">
        <v>494.102</v>
      </c>
      <c r="KH527">
        <v>18.6304</v>
      </c>
      <c r="KI527">
        <v>101.792</v>
      </c>
      <c r="KJ527">
        <v>91.3539</v>
      </c>
    </row>
    <row r="528" spans="1:296">
      <c r="A528">
        <v>510</v>
      </c>
      <c r="B528">
        <v>1759088158.1</v>
      </c>
      <c r="C528">
        <v>15075</v>
      </c>
      <c r="D528" t="s">
        <v>1468</v>
      </c>
      <c r="E528" t="s">
        <v>1469</v>
      </c>
      <c r="F528">
        <v>5</v>
      </c>
      <c r="G528" t="s">
        <v>1411</v>
      </c>
      <c r="H528">
        <v>1759088150.6</v>
      </c>
      <c r="I528">
        <f>(J528)/1000</f>
        <v>0</v>
      </c>
      <c r="J528">
        <f>IF(DO528, AM528, AG528)</f>
        <v>0</v>
      </c>
      <c r="K528">
        <f>IF(DO528, AH528, AF528)</f>
        <v>0</v>
      </c>
      <c r="L528">
        <f>DQ528 - IF(AT528&gt;1, K528*DK528*100.0/(AV528), 0)</f>
        <v>0</v>
      </c>
      <c r="M528">
        <f>((S528-I528/2)*L528-K528)/(S528+I528/2)</f>
        <v>0</v>
      </c>
      <c r="N528">
        <f>M528*(DX528+DY528)/1000.0</f>
        <v>0</v>
      </c>
      <c r="O528">
        <f>(DQ528 - IF(AT528&gt;1, K528*DK528*100.0/(AV528), 0))*(DX528+DY528)/1000.0</f>
        <v>0</v>
      </c>
      <c r="P528">
        <f>2.0/((1/R528-1/Q528)+SIGN(R528)*SQRT((1/R528-1/Q528)*(1/R528-1/Q528) + 4*DL528/((DL528+1)*(DL528+1))*(2*1/R528*1/Q528-1/Q528*1/Q528)))</f>
        <v>0</v>
      </c>
      <c r="Q528">
        <f>IF(LEFT(DM528,1)&lt;&gt;"0",IF(LEFT(DM528,1)="1",3.0,DN528),$D$5+$E$5*(EE528*DX528/($K$5*1000))+$F$5*(EE528*DX528/($K$5*1000))*MAX(MIN(DK528,$J$5),$I$5)*MAX(MIN(DK528,$J$5),$I$5)+$G$5*MAX(MIN(DK528,$J$5),$I$5)*(EE528*DX528/($K$5*1000))+$H$5*(EE528*DX528/($K$5*1000))*(EE528*DX528/($K$5*1000)))</f>
        <v>0</v>
      </c>
      <c r="R528">
        <f>I528*(1000-(1000*0.61365*exp(17.502*V528/(240.97+V528))/(DX528+DY528)+DS528)/2)/(1000*0.61365*exp(17.502*V528/(240.97+V528))/(DX528+DY528)-DS528)</f>
        <v>0</v>
      </c>
      <c r="S528">
        <f>1/((DL528+1)/(P528/1.6)+1/(Q528/1.37)) + DL528/((DL528+1)/(P528/1.6) + DL528/(Q528/1.37))</f>
        <v>0</v>
      </c>
      <c r="T528">
        <f>(DG528*DJ528)</f>
        <v>0</v>
      </c>
      <c r="U528">
        <f>(DZ528+(T528+2*0.95*5.67E-8*(((DZ528+$B$9)+273)^4-(DZ528+273)^4)-44100*I528)/(1.84*29.3*Q528+8*0.95*5.67E-8*(DZ528+273)^3))</f>
        <v>0</v>
      </c>
      <c r="V528">
        <f>($C$9*EA528+$D$9*EB528+$E$9*U528)</f>
        <v>0</v>
      </c>
      <c r="W528">
        <f>0.61365*exp(17.502*V528/(240.97+V528))</f>
        <v>0</v>
      </c>
      <c r="X528">
        <f>(Y528/Z528*100)</f>
        <v>0</v>
      </c>
      <c r="Y528">
        <f>DS528*(DX528+DY528)/1000</f>
        <v>0</v>
      </c>
      <c r="Z528">
        <f>0.61365*exp(17.502*DZ528/(240.97+DZ528))</f>
        <v>0</v>
      </c>
      <c r="AA528">
        <f>(W528-DS528*(DX528+DY528)/1000)</f>
        <v>0</v>
      </c>
      <c r="AB528">
        <f>(-I528*44100)</f>
        <v>0</v>
      </c>
      <c r="AC528">
        <f>2*29.3*Q528*0.92*(DZ528-V528)</f>
        <v>0</v>
      </c>
      <c r="AD528">
        <f>2*0.95*5.67E-8*(((DZ528+$B$9)+273)^4-(V528+273)^4)</f>
        <v>0</v>
      </c>
      <c r="AE528">
        <f>T528+AD528+AB528+AC528</f>
        <v>0</v>
      </c>
      <c r="AF528">
        <f>DW528*AT528*(DR528-DQ528*(1000-AT528*DT528)/(1000-AT528*DS528))/(100*DK528)</f>
        <v>0</v>
      </c>
      <c r="AG528">
        <f>1000*DW528*AT528*(DS528-DT528)/(100*DK528*(1000-AT528*DS528))</f>
        <v>0</v>
      </c>
      <c r="AH528">
        <f>(AI528 - AJ528 - DX528*1E3/(8.314*(DZ528+273.15)) * AL528/DW528 * AK528) * DW528/(100*DK528) * (1000 - DT528)/1000</f>
        <v>0</v>
      </c>
      <c r="AI528">
        <v>483.42972045731</v>
      </c>
      <c r="AJ528">
        <v>453.5901030303027</v>
      </c>
      <c r="AK528">
        <v>3.067033473771162</v>
      </c>
      <c r="AL528">
        <v>65.07386414959845</v>
      </c>
      <c r="AM528">
        <f>(AO528 - AN528 + DX528*1E3/(8.314*(DZ528+273.15)) * AQ528/DW528 * AP528) * DW528/(100*DK528) * 1000/(1000 - AO528)</f>
        <v>0</v>
      </c>
      <c r="AN528">
        <v>18.67508636237434</v>
      </c>
      <c r="AO528">
        <v>22.25745393939394</v>
      </c>
      <c r="AP528">
        <v>0.0002937617267421328</v>
      </c>
      <c r="AQ528">
        <v>105.2532628944295</v>
      </c>
      <c r="AR528">
        <v>0</v>
      </c>
      <c r="AS528">
        <v>0</v>
      </c>
      <c r="AT528">
        <f>IF(AR528*$H$15&gt;=AV528,1.0,(AV528/(AV528-AR528*$H$15)))</f>
        <v>0</v>
      </c>
      <c r="AU528">
        <f>(AT528-1)*100</f>
        <v>0</v>
      </c>
      <c r="AV528">
        <f>MAX(0,($B$15+$C$15*EE528)/(1+$D$15*EE528)*DX528/(DZ528+273)*$E$15)</f>
        <v>0</v>
      </c>
      <c r="AW528" t="s">
        <v>437</v>
      </c>
      <c r="AX528" t="s">
        <v>437</v>
      </c>
      <c r="AY528">
        <v>0</v>
      </c>
      <c r="AZ528">
        <v>0</v>
      </c>
      <c r="BA528">
        <f>1-AY528/AZ528</f>
        <v>0</v>
      </c>
      <c r="BB528">
        <v>0</v>
      </c>
      <c r="BC528" t="s">
        <v>437</v>
      </c>
      <c r="BD528" t="s">
        <v>437</v>
      </c>
      <c r="BE528">
        <v>0</v>
      </c>
      <c r="BF528">
        <v>0</v>
      </c>
      <c r="BG528">
        <f>1-BE528/BF528</f>
        <v>0</v>
      </c>
      <c r="BH528">
        <v>0.5</v>
      </c>
      <c r="BI528">
        <f>DH528</f>
        <v>0</v>
      </c>
      <c r="BJ528">
        <f>K528</f>
        <v>0</v>
      </c>
      <c r="BK528">
        <f>BG528*BH528*BI528</f>
        <v>0</v>
      </c>
      <c r="BL528">
        <f>(BJ528-BB528)/BI528</f>
        <v>0</v>
      </c>
      <c r="BM528">
        <f>(AZ528-BF528)/BF528</f>
        <v>0</v>
      </c>
      <c r="BN528">
        <f>AY528/(BA528+AY528/BF528)</f>
        <v>0</v>
      </c>
      <c r="BO528" t="s">
        <v>437</v>
      </c>
      <c r="BP528">
        <v>0</v>
      </c>
      <c r="BQ528">
        <f>IF(BP528&lt;&gt;0, BP528, BN528)</f>
        <v>0</v>
      </c>
      <c r="BR528">
        <f>1-BQ528/BF528</f>
        <v>0</v>
      </c>
      <c r="BS528">
        <f>(BF528-BE528)/(BF528-BQ528)</f>
        <v>0</v>
      </c>
      <c r="BT528">
        <f>(AZ528-BF528)/(AZ528-BQ528)</f>
        <v>0</v>
      </c>
      <c r="BU528">
        <f>(BF528-BE528)/(BF528-AY528)</f>
        <v>0</v>
      </c>
      <c r="BV528">
        <f>(AZ528-BF528)/(AZ528-AY528)</f>
        <v>0</v>
      </c>
      <c r="BW528">
        <f>(BS528*BQ528/BE528)</f>
        <v>0</v>
      </c>
      <c r="BX528">
        <f>(1-BW528)</f>
        <v>0</v>
      </c>
      <c r="DG528">
        <f>$B$13*EF528+$C$13*EG528+$F$13*ER528*(1-EU528)</f>
        <v>0</v>
      </c>
      <c r="DH528">
        <f>DG528*DI528</f>
        <v>0</v>
      </c>
      <c r="DI528">
        <f>($B$13*$D$11+$C$13*$D$11+$F$13*((FE528+EW528)/MAX(FE528+EW528+FF528, 0.1)*$I$11+FF528/MAX(FE528+EW528+FF528, 0.1)*$J$11))/($B$13+$C$13+$F$13)</f>
        <v>0</v>
      </c>
      <c r="DJ528">
        <f>($B$13*$K$11+$C$13*$K$11+$F$13*((FE528+EW528)/MAX(FE528+EW528+FF528, 0.1)*$P$11+FF528/MAX(FE528+EW528+FF528, 0.1)*$Q$11))/($B$13+$C$13+$F$13)</f>
        <v>0</v>
      </c>
      <c r="DK528">
        <v>4.8</v>
      </c>
      <c r="DL528">
        <v>0.5</v>
      </c>
      <c r="DM528" t="s">
        <v>438</v>
      </c>
      <c r="DN528">
        <v>2</v>
      </c>
      <c r="DO528" t="b">
        <v>1</v>
      </c>
      <c r="DP528">
        <v>1759088150.6</v>
      </c>
      <c r="DQ528">
        <v>424.354</v>
      </c>
      <c r="DR528">
        <v>459.9308518518519</v>
      </c>
      <c r="DS528">
        <v>22.2356962962963</v>
      </c>
      <c r="DT528">
        <v>18.66592962962963</v>
      </c>
      <c r="DU528">
        <v>425.2463333333333</v>
      </c>
      <c r="DV528">
        <v>21.9386</v>
      </c>
      <c r="DW528">
        <v>500.0031851851851</v>
      </c>
      <c r="DX528">
        <v>90.73651481481483</v>
      </c>
      <c r="DY528">
        <v>0.06630922962962962</v>
      </c>
      <c r="DZ528">
        <v>29.05987407407408</v>
      </c>
      <c r="EA528">
        <v>30.03478518518519</v>
      </c>
      <c r="EB528">
        <v>999.9000000000001</v>
      </c>
      <c r="EC528">
        <v>0</v>
      </c>
      <c r="ED528">
        <v>0</v>
      </c>
      <c r="EE528">
        <v>10003.19</v>
      </c>
      <c r="EF528">
        <v>0</v>
      </c>
      <c r="EG528">
        <v>11.32054444444444</v>
      </c>
      <c r="EH528">
        <v>-35.5769</v>
      </c>
      <c r="EI528">
        <v>434.0045925925926</v>
      </c>
      <c r="EJ528">
        <v>468.6793703703703</v>
      </c>
      <c r="EK528">
        <v>3.569768888888889</v>
      </c>
      <c r="EL528">
        <v>459.9308518518519</v>
      </c>
      <c r="EM528">
        <v>18.66592962962963</v>
      </c>
      <c r="EN528">
        <v>2.017590370370371</v>
      </c>
      <c r="EO528">
        <v>1.693682592592593</v>
      </c>
      <c r="EP528">
        <v>17.58305555555555</v>
      </c>
      <c r="EQ528">
        <v>14.83865185185185</v>
      </c>
      <c r="ER528">
        <v>2000.001851851852</v>
      </c>
      <c r="ES528">
        <v>0.9799976296296294</v>
      </c>
      <c r="ET528">
        <v>0.02000235555555556</v>
      </c>
      <c r="EU528">
        <v>0</v>
      </c>
      <c r="EV528">
        <v>810.8233703703705</v>
      </c>
      <c r="EW528">
        <v>5.00078</v>
      </c>
      <c r="EX528">
        <v>15613.34444444445</v>
      </c>
      <c r="EY528">
        <v>16379.63703703704</v>
      </c>
      <c r="EZ528">
        <v>39.67796296296297</v>
      </c>
      <c r="FA528">
        <v>40.61081481481482</v>
      </c>
      <c r="FB528">
        <v>39.90496296296296</v>
      </c>
      <c r="FC528">
        <v>40.22885185185185</v>
      </c>
      <c r="FD528">
        <v>40.68496296296295</v>
      </c>
      <c r="FE528">
        <v>1955.094074074074</v>
      </c>
      <c r="FF528">
        <v>39.9062962962963</v>
      </c>
      <c r="FG528">
        <v>0</v>
      </c>
      <c r="FH528">
        <v>1759088150.6</v>
      </c>
      <c r="FI528">
        <v>0</v>
      </c>
      <c r="FJ528">
        <v>810.7853846153847</v>
      </c>
      <c r="FK528">
        <v>0.1002393248714508</v>
      </c>
      <c r="FL528">
        <v>-11.34017094914259</v>
      </c>
      <c r="FM528">
        <v>15613.32692307693</v>
      </c>
      <c r="FN528">
        <v>15</v>
      </c>
      <c r="FO528">
        <v>0</v>
      </c>
      <c r="FP528" t="s">
        <v>439</v>
      </c>
      <c r="FQ528">
        <v>1746989605.5</v>
      </c>
      <c r="FR528">
        <v>1746989593.5</v>
      </c>
      <c r="FS528">
        <v>0</v>
      </c>
      <c r="FT528">
        <v>-0.274</v>
      </c>
      <c r="FU528">
        <v>-0.002</v>
      </c>
      <c r="FV528">
        <v>2.549</v>
      </c>
      <c r="FW528">
        <v>0.129</v>
      </c>
      <c r="FX528">
        <v>420</v>
      </c>
      <c r="FY528">
        <v>17</v>
      </c>
      <c r="FZ528">
        <v>0.02</v>
      </c>
      <c r="GA528">
        <v>0.04</v>
      </c>
      <c r="GB528">
        <v>-31.8320725</v>
      </c>
      <c r="GC528">
        <v>-64.59388255159472</v>
      </c>
      <c r="GD528">
        <v>6.379146617494674</v>
      </c>
      <c r="GE528">
        <v>0</v>
      </c>
      <c r="GF528">
        <v>810.7939705882354</v>
      </c>
      <c r="GG528">
        <v>-0.05181054044965989</v>
      </c>
      <c r="GH528">
        <v>0.2775662597411847</v>
      </c>
      <c r="GI528">
        <v>1</v>
      </c>
      <c r="GJ528">
        <v>3.5674875</v>
      </c>
      <c r="GK528">
        <v>0.06919362101312633</v>
      </c>
      <c r="GL528">
        <v>0.00907111039233899</v>
      </c>
      <c r="GM528">
        <v>1</v>
      </c>
      <c r="GN528">
        <v>2</v>
      </c>
      <c r="GO528">
        <v>3</v>
      </c>
      <c r="GP528" t="s">
        <v>446</v>
      </c>
      <c r="GQ528">
        <v>3.10178</v>
      </c>
      <c r="GR528">
        <v>2.72435</v>
      </c>
      <c r="GS528">
        <v>0.0921717</v>
      </c>
      <c r="GT528">
        <v>0.09808500000000001</v>
      </c>
      <c r="GU528">
        <v>0.10238</v>
      </c>
      <c r="GV528">
        <v>0.0917017</v>
      </c>
      <c r="GW528">
        <v>23691.4</v>
      </c>
      <c r="GX528">
        <v>21391.8</v>
      </c>
      <c r="GY528">
        <v>26661.6</v>
      </c>
      <c r="GZ528">
        <v>23941.8</v>
      </c>
      <c r="HA528">
        <v>38294</v>
      </c>
      <c r="HB528">
        <v>32153.7</v>
      </c>
      <c r="HC528">
        <v>46555.7</v>
      </c>
      <c r="HD528">
        <v>37882.3</v>
      </c>
      <c r="HE528">
        <v>1.86583</v>
      </c>
      <c r="HF528">
        <v>1.85903</v>
      </c>
      <c r="HG528">
        <v>0.125445</v>
      </c>
      <c r="HH528">
        <v>0</v>
      </c>
      <c r="HI528">
        <v>27.9495</v>
      </c>
      <c r="HJ528">
        <v>999.9</v>
      </c>
      <c r="HK528">
        <v>47.4</v>
      </c>
      <c r="HL528">
        <v>31.2</v>
      </c>
      <c r="HM528">
        <v>23.8366</v>
      </c>
      <c r="HN528">
        <v>60.8602</v>
      </c>
      <c r="HO528">
        <v>21.9752</v>
      </c>
      <c r="HP528">
        <v>1</v>
      </c>
      <c r="HQ528">
        <v>0.16342</v>
      </c>
      <c r="HR528">
        <v>1.02715</v>
      </c>
      <c r="HS528">
        <v>20.2762</v>
      </c>
      <c r="HT528">
        <v>5.2101</v>
      </c>
      <c r="HU528">
        <v>11.98</v>
      </c>
      <c r="HV528">
        <v>4.96305</v>
      </c>
      <c r="HW528">
        <v>3.27415</v>
      </c>
      <c r="HX528">
        <v>9999</v>
      </c>
      <c r="HY528">
        <v>9999</v>
      </c>
      <c r="HZ528">
        <v>9999</v>
      </c>
      <c r="IA528">
        <v>35.2</v>
      </c>
      <c r="IB528">
        <v>1.86393</v>
      </c>
      <c r="IC528">
        <v>1.8601</v>
      </c>
      <c r="ID528">
        <v>1.85842</v>
      </c>
      <c r="IE528">
        <v>1.85974</v>
      </c>
      <c r="IF528">
        <v>1.85989</v>
      </c>
      <c r="IG528">
        <v>1.85837</v>
      </c>
      <c r="IH528">
        <v>1.85745</v>
      </c>
      <c r="II528">
        <v>1.85242</v>
      </c>
      <c r="IJ528">
        <v>0</v>
      </c>
      <c r="IK528">
        <v>0</v>
      </c>
      <c r="IL528">
        <v>0</v>
      </c>
      <c r="IM528">
        <v>0</v>
      </c>
      <c r="IN528" t="s">
        <v>441</v>
      </c>
      <c r="IO528" t="s">
        <v>442</v>
      </c>
      <c r="IP528" t="s">
        <v>443</v>
      </c>
      <c r="IQ528" t="s">
        <v>443</v>
      </c>
      <c r="IR528" t="s">
        <v>443</v>
      </c>
      <c r="IS528" t="s">
        <v>443</v>
      </c>
      <c r="IT528">
        <v>0</v>
      </c>
      <c r="IU528">
        <v>100</v>
      </c>
      <c r="IV528">
        <v>100</v>
      </c>
      <c r="IW528">
        <v>-0.884</v>
      </c>
      <c r="IX528">
        <v>0.2976</v>
      </c>
      <c r="IY528">
        <v>-0.819046093373875</v>
      </c>
      <c r="IZ528">
        <v>-0.0008311593448893811</v>
      </c>
      <c r="JA528">
        <v>1.768286430498992E-06</v>
      </c>
      <c r="JB528">
        <v>-5.176383660599935E-10</v>
      </c>
      <c r="JC528">
        <v>0.01793090377665582</v>
      </c>
      <c r="JD528">
        <v>0.002652576625932546</v>
      </c>
      <c r="JE528">
        <v>0.0004569377311329863</v>
      </c>
      <c r="JF528">
        <v>1.003524486243527E-07</v>
      </c>
      <c r="JG528">
        <v>2</v>
      </c>
      <c r="JH528">
        <v>1975</v>
      </c>
      <c r="JI528">
        <v>1</v>
      </c>
      <c r="JJ528">
        <v>26</v>
      </c>
      <c r="JK528">
        <v>201642.5</v>
      </c>
      <c r="JL528">
        <v>201642.7</v>
      </c>
      <c r="JM528">
        <v>1.27686</v>
      </c>
      <c r="JN528">
        <v>2.63794</v>
      </c>
      <c r="JO528">
        <v>1.49658</v>
      </c>
      <c r="JP528">
        <v>2.34863</v>
      </c>
      <c r="JQ528">
        <v>1.54907</v>
      </c>
      <c r="JR528">
        <v>2.39136</v>
      </c>
      <c r="JS528">
        <v>36.3165</v>
      </c>
      <c r="JT528">
        <v>24.1663</v>
      </c>
      <c r="JU528">
        <v>18</v>
      </c>
      <c r="JV528">
        <v>483.541</v>
      </c>
      <c r="JW528">
        <v>493.902</v>
      </c>
      <c r="JX528">
        <v>26.6157</v>
      </c>
      <c r="JY528">
        <v>29.3469</v>
      </c>
      <c r="JZ528">
        <v>29.9999</v>
      </c>
      <c r="KA528">
        <v>29.5357</v>
      </c>
      <c r="KB528">
        <v>29.5238</v>
      </c>
      <c r="KC528">
        <v>25.7141</v>
      </c>
      <c r="KD528">
        <v>23.9784</v>
      </c>
      <c r="KE528">
        <v>97.37869999999999</v>
      </c>
      <c r="KF528">
        <v>26.6329</v>
      </c>
      <c r="KG528">
        <v>507.481</v>
      </c>
      <c r="KH528">
        <v>18.5701</v>
      </c>
      <c r="KI528">
        <v>101.791</v>
      </c>
      <c r="KJ528">
        <v>91.3545</v>
      </c>
    </row>
    <row r="529" spans="1:296">
      <c r="A529">
        <v>511</v>
      </c>
      <c r="B529">
        <v>1759088163.1</v>
      </c>
      <c r="C529">
        <v>15080</v>
      </c>
      <c r="D529" t="s">
        <v>1470</v>
      </c>
      <c r="E529" t="s">
        <v>1471</v>
      </c>
      <c r="F529">
        <v>5</v>
      </c>
      <c r="G529" t="s">
        <v>1411</v>
      </c>
      <c r="H529">
        <v>1759088155.314285</v>
      </c>
      <c r="I529">
        <f>(J529)/1000</f>
        <v>0</v>
      </c>
      <c r="J529">
        <f>IF(DO529, AM529, AG529)</f>
        <v>0</v>
      </c>
      <c r="K529">
        <f>IF(DO529, AH529, AF529)</f>
        <v>0</v>
      </c>
      <c r="L529">
        <f>DQ529 - IF(AT529&gt;1, K529*DK529*100.0/(AV529), 0)</f>
        <v>0</v>
      </c>
      <c r="M529">
        <f>((S529-I529/2)*L529-K529)/(S529+I529/2)</f>
        <v>0</v>
      </c>
      <c r="N529">
        <f>M529*(DX529+DY529)/1000.0</f>
        <v>0</v>
      </c>
      <c r="O529">
        <f>(DQ529 - IF(AT529&gt;1, K529*DK529*100.0/(AV529), 0))*(DX529+DY529)/1000.0</f>
        <v>0</v>
      </c>
      <c r="P529">
        <f>2.0/((1/R529-1/Q529)+SIGN(R529)*SQRT((1/R529-1/Q529)*(1/R529-1/Q529) + 4*DL529/((DL529+1)*(DL529+1))*(2*1/R529*1/Q529-1/Q529*1/Q529)))</f>
        <v>0</v>
      </c>
      <c r="Q529">
        <f>IF(LEFT(DM529,1)&lt;&gt;"0",IF(LEFT(DM529,1)="1",3.0,DN529),$D$5+$E$5*(EE529*DX529/($K$5*1000))+$F$5*(EE529*DX529/($K$5*1000))*MAX(MIN(DK529,$J$5),$I$5)*MAX(MIN(DK529,$J$5),$I$5)+$G$5*MAX(MIN(DK529,$J$5),$I$5)*(EE529*DX529/($K$5*1000))+$H$5*(EE529*DX529/($K$5*1000))*(EE529*DX529/($K$5*1000)))</f>
        <v>0</v>
      </c>
      <c r="R529">
        <f>I529*(1000-(1000*0.61365*exp(17.502*V529/(240.97+V529))/(DX529+DY529)+DS529)/2)/(1000*0.61365*exp(17.502*V529/(240.97+V529))/(DX529+DY529)-DS529)</f>
        <v>0</v>
      </c>
      <c r="S529">
        <f>1/((DL529+1)/(P529/1.6)+1/(Q529/1.37)) + DL529/((DL529+1)/(P529/1.6) + DL529/(Q529/1.37))</f>
        <v>0</v>
      </c>
      <c r="T529">
        <f>(DG529*DJ529)</f>
        <v>0</v>
      </c>
      <c r="U529">
        <f>(DZ529+(T529+2*0.95*5.67E-8*(((DZ529+$B$9)+273)^4-(DZ529+273)^4)-44100*I529)/(1.84*29.3*Q529+8*0.95*5.67E-8*(DZ529+273)^3))</f>
        <v>0</v>
      </c>
      <c r="V529">
        <f>($C$9*EA529+$D$9*EB529+$E$9*U529)</f>
        <v>0</v>
      </c>
      <c r="W529">
        <f>0.61365*exp(17.502*V529/(240.97+V529))</f>
        <v>0</v>
      </c>
      <c r="X529">
        <f>(Y529/Z529*100)</f>
        <v>0</v>
      </c>
      <c r="Y529">
        <f>DS529*(DX529+DY529)/1000</f>
        <v>0</v>
      </c>
      <c r="Z529">
        <f>0.61365*exp(17.502*DZ529/(240.97+DZ529))</f>
        <v>0</v>
      </c>
      <c r="AA529">
        <f>(W529-DS529*(DX529+DY529)/1000)</f>
        <v>0</v>
      </c>
      <c r="AB529">
        <f>(-I529*44100)</f>
        <v>0</v>
      </c>
      <c r="AC529">
        <f>2*29.3*Q529*0.92*(DZ529-V529)</f>
        <v>0</v>
      </c>
      <c r="AD529">
        <f>2*0.95*5.67E-8*(((DZ529+$B$9)+273)^4-(V529+273)^4)</f>
        <v>0</v>
      </c>
      <c r="AE529">
        <f>T529+AD529+AB529+AC529</f>
        <v>0</v>
      </c>
      <c r="AF529">
        <f>DW529*AT529*(DR529-DQ529*(1000-AT529*DT529)/(1000-AT529*DS529))/(100*DK529)</f>
        <v>0</v>
      </c>
      <c r="AG529">
        <f>1000*DW529*AT529*(DS529-DT529)/(100*DK529*(1000-AT529*DS529))</f>
        <v>0</v>
      </c>
      <c r="AH529">
        <f>(AI529 - AJ529 - DX529*1E3/(8.314*(DZ529+273.15)) * AL529/DW529 * AK529) * DW529/(100*DK529) * (1000 - DT529)/1000</f>
        <v>0</v>
      </c>
      <c r="AI529">
        <v>500.5481554925211</v>
      </c>
      <c r="AJ529">
        <v>469.8742969696969</v>
      </c>
      <c r="AK529">
        <v>3.277426974865286</v>
      </c>
      <c r="AL529">
        <v>65.07386414959845</v>
      </c>
      <c r="AM529">
        <f>(AO529 - AN529 + DX529*1E3/(8.314*(DZ529+273.15)) * AQ529/DW529 * AP529) * DW529/(100*DK529) * 1000/(1000 - AO529)</f>
        <v>0</v>
      </c>
      <c r="AN529">
        <v>18.68098296093208</v>
      </c>
      <c r="AO529">
        <v>22.26667818181818</v>
      </c>
      <c r="AP529">
        <v>0.0002075712406466814</v>
      </c>
      <c r="AQ529">
        <v>105.2532628944295</v>
      </c>
      <c r="AR529">
        <v>0</v>
      </c>
      <c r="AS529">
        <v>0</v>
      </c>
      <c r="AT529">
        <f>IF(AR529*$H$15&gt;=AV529,1.0,(AV529/(AV529-AR529*$H$15)))</f>
        <v>0</v>
      </c>
      <c r="AU529">
        <f>(AT529-1)*100</f>
        <v>0</v>
      </c>
      <c r="AV529">
        <f>MAX(0,($B$15+$C$15*EE529)/(1+$D$15*EE529)*DX529/(DZ529+273)*$E$15)</f>
        <v>0</v>
      </c>
      <c r="AW529" t="s">
        <v>437</v>
      </c>
      <c r="AX529" t="s">
        <v>437</v>
      </c>
      <c r="AY529">
        <v>0</v>
      </c>
      <c r="AZ529">
        <v>0</v>
      </c>
      <c r="BA529">
        <f>1-AY529/AZ529</f>
        <v>0</v>
      </c>
      <c r="BB529">
        <v>0</v>
      </c>
      <c r="BC529" t="s">
        <v>437</v>
      </c>
      <c r="BD529" t="s">
        <v>437</v>
      </c>
      <c r="BE529">
        <v>0</v>
      </c>
      <c r="BF529">
        <v>0</v>
      </c>
      <c r="BG529">
        <f>1-BE529/BF529</f>
        <v>0</v>
      </c>
      <c r="BH529">
        <v>0.5</v>
      </c>
      <c r="BI529">
        <f>DH529</f>
        <v>0</v>
      </c>
      <c r="BJ529">
        <f>K529</f>
        <v>0</v>
      </c>
      <c r="BK529">
        <f>BG529*BH529*BI529</f>
        <v>0</v>
      </c>
      <c r="BL529">
        <f>(BJ529-BB529)/BI529</f>
        <v>0</v>
      </c>
      <c r="BM529">
        <f>(AZ529-BF529)/BF529</f>
        <v>0</v>
      </c>
      <c r="BN529">
        <f>AY529/(BA529+AY529/BF529)</f>
        <v>0</v>
      </c>
      <c r="BO529" t="s">
        <v>437</v>
      </c>
      <c r="BP529">
        <v>0</v>
      </c>
      <c r="BQ529">
        <f>IF(BP529&lt;&gt;0, BP529, BN529)</f>
        <v>0</v>
      </c>
      <c r="BR529">
        <f>1-BQ529/BF529</f>
        <v>0</v>
      </c>
      <c r="BS529">
        <f>(BF529-BE529)/(BF529-BQ529)</f>
        <v>0</v>
      </c>
      <c r="BT529">
        <f>(AZ529-BF529)/(AZ529-BQ529)</f>
        <v>0</v>
      </c>
      <c r="BU529">
        <f>(BF529-BE529)/(BF529-AY529)</f>
        <v>0</v>
      </c>
      <c r="BV529">
        <f>(AZ529-BF529)/(AZ529-AY529)</f>
        <v>0</v>
      </c>
      <c r="BW529">
        <f>(BS529*BQ529/BE529)</f>
        <v>0</v>
      </c>
      <c r="BX529">
        <f>(1-BW529)</f>
        <v>0</v>
      </c>
      <c r="DG529">
        <f>$B$13*EF529+$C$13*EG529+$F$13*ER529*(1-EU529)</f>
        <v>0</v>
      </c>
      <c r="DH529">
        <f>DG529*DI529</f>
        <v>0</v>
      </c>
      <c r="DI529">
        <f>($B$13*$D$11+$C$13*$D$11+$F$13*((FE529+EW529)/MAX(FE529+EW529+FF529, 0.1)*$I$11+FF529/MAX(FE529+EW529+FF529, 0.1)*$J$11))/($B$13+$C$13+$F$13)</f>
        <v>0</v>
      </c>
      <c r="DJ529">
        <f>($B$13*$K$11+$C$13*$K$11+$F$13*((FE529+EW529)/MAX(FE529+EW529+FF529, 0.1)*$P$11+FF529/MAX(FE529+EW529+FF529, 0.1)*$Q$11))/($B$13+$C$13+$F$13)</f>
        <v>0</v>
      </c>
      <c r="DK529">
        <v>4.8</v>
      </c>
      <c r="DL529">
        <v>0.5</v>
      </c>
      <c r="DM529" t="s">
        <v>438</v>
      </c>
      <c r="DN529">
        <v>2</v>
      </c>
      <c r="DO529" t="b">
        <v>1</v>
      </c>
      <c r="DP529">
        <v>1759088155.314285</v>
      </c>
      <c r="DQ529">
        <v>437.1666785714286</v>
      </c>
      <c r="DR529">
        <v>475.4987857142857</v>
      </c>
      <c r="DS529">
        <v>22.25118214285714</v>
      </c>
      <c r="DT529">
        <v>18.67343571428571</v>
      </c>
      <c r="DU529">
        <v>438.05375</v>
      </c>
      <c r="DV529">
        <v>21.95371785714286</v>
      </c>
      <c r="DW529">
        <v>500.0587142857142</v>
      </c>
      <c r="DX529">
        <v>90.73675714285714</v>
      </c>
      <c r="DY529">
        <v>0.0660508892857143</v>
      </c>
      <c r="DZ529">
        <v>29.02957857142857</v>
      </c>
      <c r="EA529">
        <v>30.00602857142858</v>
      </c>
      <c r="EB529">
        <v>999.9000000000002</v>
      </c>
      <c r="EC529">
        <v>0</v>
      </c>
      <c r="ED529">
        <v>0</v>
      </c>
      <c r="EE529">
        <v>10013.60464285714</v>
      </c>
      <c r="EF529">
        <v>0</v>
      </c>
      <c r="EG529">
        <v>11.31808928571428</v>
      </c>
      <c r="EH529">
        <v>-38.33214285714286</v>
      </c>
      <c r="EI529">
        <v>447.1157142857142</v>
      </c>
      <c r="EJ529">
        <v>484.5470714285714</v>
      </c>
      <c r="EK529">
        <v>3.577745</v>
      </c>
      <c r="EL529">
        <v>475.4987857142857</v>
      </c>
      <c r="EM529">
        <v>18.67343571428571</v>
      </c>
      <c r="EN529">
        <v>2.019001071428571</v>
      </c>
      <c r="EO529">
        <v>1.694367857142857</v>
      </c>
      <c r="EP529">
        <v>17.59413571428572</v>
      </c>
      <c r="EQ529">
        <v>14.844925</v>
      </c>
      <c r="ER529">
        <v>1999.993571428572</v>
      </c>
      <c r="ES529">
        <v>0.9799979642857142</v>
      </c>
      <c r="ET529">
        <v>0.02000197857142857</v>
      </c>
      <c r="EU529">
        <v>0</v>
      </c>
      <c r="EV529">
        <v>810.7496071428571</v>
      </c>
      <c r="EW529">
        <v>5.00078</v>
      </c>
      <c r="EX529">
        <v>15612.16785714285</v>
      </c>
      <c r="EY529">
        <v>16379.56071428572</v>
      </c>
      <c r="EZ529">
        <v>39.66717857142857</v>
      </c>
      <c r="FA529">
        <v>40.60014285714285</v>
      </c>
      <c r="FB529">
        <v>39.93514285714286</v>
      </c>
      <c r="FC529">
        <v>40.20953571428571</v>
      </c>
      <c r="FD529">
        <v>40.73410714285713</v>
      </c>
      <c r="FE529">
        <v>1955.086428571429</v>
      </c>
      <c r="FF529">
        <v>39.90321428571429</v>
      </c>
      <c r="FG529">
        <v>0</v>
      </c>
      <c r="FH529">
        <v>1759088155.4</v>
      </c>
      <c r="FI529">
        <v>0</v>
      </c>
      <c r="FJ529">
        <v>810.7383846153846</v>
      </c>
      <c r="FK529">
        <v>-0.6508034104358151</v>
      </c>
      <c r="FL529">
        <v>-17.40170943637701</v>
      </c>
      <c r="FM529">
        <v>15612.09230769231</v>
      </c>
      <c r="FN529">
        <v>15</v>
      </c>
      <c r="FO529">
        <v>0</v>
      </c>
      <c r="FP529" t="s">
        <v>439</v>
      </c>
      <c r="FQ529">
        <v>1746989605.5</v>
      </c>
      <c r="FR529">
        <v>1746989593.5</v>
      </c>
      <c r="FS529">
        <v>0</v>
      </c>
      <c r="FT529">
        <v>-0.274</v>
      </c>
      <c r="FU529">
        <v>-0.002</v>
      </c>
      <c r="FV529">
        <v>2.549</v>
      </c>
      <c r="FW529">
        <v>0.129</v>
      </c>
      <c r="FX529">
        <v>420</v>
      </c>
      <c r="FY529">
        <v>17</v>
      </c>
      <c r="FZ529">
        <v>0.02</v>
      </c>
      <c r="GA529">
        <v>0.04</v>
      </c>
      <c r="GB529">
        <v>-36.33589268292683</v>
      </c>
      <c r="GC529">
        <v>-37.45348850174228</v>
      </c>
      <c r="GD529">
        <v>3.883394470041186</v>
      </c>
      <c r="GE529">
        <v>0</v>
      </c>
      <c r="GF529">
        <v>810.7657352941178</v>
      </c>
      <c r="GG529">
        <v>-0.4511688288614782</v>
      </c>
      <c r="GH529">
        <v>0.2322139364545895</v>
      </c>
      <c r="GI529">
        <v>1</v>
      </c>
      <c r="GJ529">
        <v>3.572190000000001</v>
      </c>
      <c r="GK529">
        <v>0.103437491289207</v>
      </c>
      <c r="GL529">
        <v>0.01070266071318081</v>
      </c>
      <c r="GM529">
        <v>0</v>
      </c>
      <c r="GN529">
        <v>1</v>
      </c>
      <c r="GO529">
        <v>3</v>
      </c>
      <c r="GP529" t="s">
        <v>455</v>
      </c>
      <c r="GQ529">
        <v>3.10203</v>
      </c>
      <c r="GR529">
        <v>2.72351</v>
      </c>
      <c r="GS529">
        <v>0.094614</v>
      </c>
      <c r="GT529">
        <v>0.100518</v>
      </c>
      <c r="GU529">
        <v>0.102407</v>
      </c>
      <c r="GV529">
        <v>0.0917216</v>
      </c>
      <c r="GW529">
        <v>23627.9</v>
      </c>
      <c r="GX529">
        <v>21333.8</v>
      </c>
      <c r="GY529">
        <v>26661.8</v>
      </c>
      <c r="GZ529">
        <v>23941.5</v>
      </c>
      <c r="HA529">
        <v>38293.1</v>
      </c>
      <c r="HB529">
        <v>32153.5</v>
      </c>
      <c r="HC529">
        <v>46555.7</v>
      </c>
      <c r="HD529">
        <v>37882.7</v>
      </c>
      <c r="HE529">
        <v>1.86645</v>
      </c>
      <c r="HF529">
        <v>1.85893</v>
      </c>
      <c r="HG529">
        <v>0.123654</v>
      </c>
      <c r="HH529">
        <v>0</v>
      </c>
      <c r="HI529">
        <v>27.9406</v>
      </c>
      <c r="HJ529">
        <v>999.9</v>
      </c>
      <c r="HK529">
        <v>47.4</v>
      </c>
      <c r="HL529">
        <v>31.2</v>
      </c>
      <c r="HM529">
        <v>23.8367</v>
      </c>
      <c r="HN529">
        <v>60.8102</v>
      </c>
      <c r="HO529">
        <v>21.7468</v>
      </c>
      <c r="HP529">
        <v>1</v>
      </c>
      <c r="HQ529">
        <v>0.162797</v>
      </c>
      <c r="HR529">
        <v>-0.5618300000000001</v>
      </c>
      <c r="HS529">
        <v>20.2703</v>
      </c>
      <c r="HT529">
        <v>5.2116</v>
      </c>
      <c r="HU529">
        <v>11.98</v>
      </c>
      <c r="HV529">
        <v>4.96315</v>
      </c>
      <c r="HW529">
        <v>3.27458</v>
      </c>
      <c r="HX529">
        <v>9999</v>
      </c>
      <c r="HY529">
        <v>9999</v>
      </c>
      <c r="HZ529">
        <v>9999</v>
      </c>
      <c r="IA529">
        <v>35.2</v>
      </c>
      <c r="IB529">
        <v>1.86395</v>
      </c>
      <c r="IC529">
        <v>1.86012</v>
      </c>
      <c r="ID529">
        <v>1.85845</v>
      </c>
      <c r="IE529">
        <v>1.85975</v>
      </c>
      <c r="IF529">
        <v>1.85989</v>
      </c>
      <c r="IG529">
        <v>1.85837</v>
      </c>
      <c r="IH529">
        <v>1.85744</v>
      </c>
      <c r="II529">
        <v>1.85242</v>
      </c>
      <c r="IJ529">
        <v>0</v>
      </c>
      <c r="IK529">
        <v>0</v>
      </c>
      <c r="IL529">
        <v>0</v>
      </c>
      <c r="IM529">
        <v>0</v>
      </c>
      <c r="IN529" t="s">
        <v>441</v>
      </c>
      <c r="IO529" t="s">
        <v>442</v>
      </c>
      <c r="IP529" t="s">
        <v>443</v>
      </c>
      <c r="IQ529" t="s">
        <v>443</v>
      </c>
      <c r="IR529" t="s">
        <v>443</v>
      </c>
      <c r="IS529" t="s">
        <v>443</v>
      </c>
      <c r="IT529">
        <v>0</v>
      </c>
      <c r="IU529">
        <v>100</v>
      </c>
      <c r="IV529">
        <v>100</v>
      </c>
      <c r="IW529">
        <v>-0.876</v>
      </c>
      <c r="IX529">
        <v>0.2978</v>
      </c>
      <c r="IY529">
        <v>-0.819046093373875</v>
      </c>
      <c r="IZ529">
        <v>-0.0008311593448893811</v>
      </c>
      <c r="JA529">
        <v>1.768286430498992E-06</v>
      </c>
      <c r="JB529">
        <v>-5.176383660599935E-10</v>
      </c>
      <c r="JC529">
        <v>0.01793090377665582</v>
      </c>
      <c r="JD529">
        <v>0.002652576625932546</v>
      </c>
      <c r="JE529">
        <v>0.0004569377311329863</v>
      </c>
      <c r="JF529">
        <v>1.003524486243527E-07</v>
      </c>
      <c r="JG529">
        <v>2</v>
      </c>
      <c r="JH529">
        <v>1975</v>
      </c>
      <c r="JI529">
        <v>1</v>
      </c>
      <c r="JJ529">
        <v>26</v>
      </c>
      <c r="JK529">
        <v>201642.6</v>
      </c>
      <c r="JL529">
        <v>201642.8</v>
      </c>
      <c r="JM529">
        <v>1.31104</v>
      </c>
      <c r="JN529">
        <v>2.63672</v>
      </c>
      <c r="JO529">
        <v>1.49658</v>
      </c>
      <c r="JP529">
        <v>2.34863</v>
      </c>
      <c r="JQ529">
        <v>1.54907</v>
      </c>
      <c r="JR529">
        <v>2.40723</v>
      </c>
      <c r="JS529">
        <v>36.3165</v>
      </c>
      <c r="JT529">
        <v>24.1751</v>
      </c>
      <c r="JU529">
        <v>18</v>
      </c>
      <c r="JV529">
        <v>483.926</v>
      </c>
      <c r="JW529">
        <v>493.845</v>
      </c>
      <c r="JX529">
        <v>26.6596</v>
      </c>
      <c r="JY529">
        <v>29.3495</v>
      </c>
      <c r="JZ529">
        <v>29.9999</v>
      </c>
      <c r="KA529">
        <v>29.5382</v>
      </c>
      <c r="KB529">
        <v>29.525</v>
      </c>
      <c r="KC529">
        <v>26.4674</v>
      </c>
      <c r="KD529">
        <v>24.2565</v>
      </c>
      <c r="KE529">
        <v>97.37869999999999</v>
      </c>
      <c r="KF529">
        <v>27.2634</v>
      </c>
      <c r="KG529">
        <v>527.5309999999999</v>
      </c>
      <c r="KH529">
        <v>18.5393</v>
      </c>
      <c r="KI529">
        <v>101.792</v>
      </c>
      <c r="KJ529">
        <v>91.3545</v>
      </c>
    </row>
    <row r="530" spans="1:296">
      <c r="A530">
        <v>512</v>
      </c>
      <c r="B530">
        <v>1759088168.1</v>
      </c>
      <c r="C530">
        <v>15085</v>
      </c>
      <c r="D530" t="s">
        <v>1472</v>
      </c>
      <c r="E530" t="s">
        <v>1473</v>
      </c>
      <c r="F530">
        <v>5</v>
      </c>
      <c r="G530" t="s">
        <v>1411</v>
      </c>
      <c r="H530">
        <v>1759088160.6</v>
      </c>
      <c r="I530">
        <f>(J530)/1000</f>
        <v>0</v>
      </c>
      <c r="J530">
        <f>IF(DO530, AM530, AG530)</f>
        <v>0</v>
      </c>
      <c r="K530">
        <f>IF(DO530, AH530, AF530)</f>
        <v>0</v>
      </c>
      <c r="L530">
        <f>DQ530 - IF(AT530&gt;1, K530*DK530*100.0/(AV530), 0)</f>
        <v>0</v>
      </c>
      <c r="M530">
        <f>((S530-I530/2)*L530-K530)/(S530+I530/2)</f>
        <v>0</v>
      </c>
      <c r="N530">
        <f>M530*(DX530+DY530)/1000.0</f>
        <v>0</v>
      </c>
      <c r="O530">
        <f>(DQ530 - IF(AT530&gt;1, K530*DK530*100.0/(AV530), 0))*(DX530+DY530)/1000.0</f>
        <v>0</v>
      </c>
      <c r="P530">
        <f>2.0/((1/R530-1/Q530)+SIGN(R530)*SQRT((1/R530-1/Q530)*(1/R530-1/Q530) + 4*DL530/((DL530+1)*(DL530+1))*(2*1/R530*1/Q530-1/Q530*1/Q530)))</f>
        <v>0</v>
      </c>
      <c r="Q530">
        <f>IF(LEFT(DM530,1)&lt;&gt;"0",IF(LEFT(DM530,1)="1",3.0,DN530),$D$5+$E$5*(EE530*DX530/($K$5*1000))+$F$5*(EE530*DX530/($K$5*1000))*MAX(MIN(DK530,$J$5),$I$5)*MAX(MIN(DK530,$J$5),$I$5)+$G$5*MAX(MIN(DK530,$J$5),$I$5)*(EE530*DX530/($K$5*1000))+$H$5*(EE530*DX530/($K$5*1000))*(EE530*DX530/($K$5*1000)))</f>
        <v>0</v>
      </c>
      <c r="R530">
        <f>I530*(1000-(1000*0.61365*exp(17.502*V530/(240.97+V530))/(DX530+DY530)+DS530)/2)/(1000*0.61365*exp(17.502*V530/(240.97+V530))/(DX530+DY530)-DS530)</f>
        <v>0</v>
      </c>
      <c r="S530">
        <f>1/((DL530+1)/(P530/1.6)+1/(Q530/1.37)) + DL530/((DL530+1)/(P530/1.6) + DL530/(Q530/1.37))</f>
        <v>0</v>
      </c>
      <c r="T530">
        <f>(DG530*DJ530)</f>
        <v>0</v>
      </c>
      <c r="U530">
        <f>(DZ530+(T530+2*0.95*5.67E-8*(((DZ530+$B$9)+273)^4-(DZ530+273)^4)-44100*I530)/(1.84*29.3*Q530+8*0.95*5.67E-8*(DZ530+273)^3))</f>
        <v>0</v>
      </c>
      <c r="V530">
        <f>($C$9*EA530+$D$9*EB530+$E$9*U530)</f>
        <v>0</v>
      </c>
      <c r="W530">
        <f>0.61365*exp(17.502*V530/(240.97+V530))</f>
        <v>0</v>
      </c>
      <c r="X530">
        <f>(Y530/Z530*100)</f>
        <v>0</v>
      </c>
      <c r="Y530">
        <f>DS530*(DX530+DY530)/1000</f>
        <v>0</v>
      </c>
      <c r="Z530">
        <f>0.61365*exp(17.502*DZ530/(240.97+DZ530))</f>
        <v>0</v>
      </c>
      <c r="AA530">
        <f>(W530-DS530*(DX530+DY530)/1000)</f>
        <v>0</v>
      </c>
      <c r="AB530">
        <f>(-I530*44100)</f>
        <v>0</v>
      </c>
      <c r="AC530">
        <f>2*29.3*Q530*0.92*(DZ530-V530)</f>
        <v>0</v>
      </c>
      <c r="AD530">
        <f>2*0.95*5.67E-8*(((DZ530+$B$9)+273)^4-(V530+273)^4)</f>
        <v>0</v>
      </c>
      <c r="AE530">
        <f>T530+AD530+AB530+AC530</f>
        <v>0</v>
      </c>
      <c r="AF530">
        <f>DW530*AT530*(DR530-DQ530*(1000-AT530*DT530)/(1000-AT530*DS530))/(100*DK530)</f>
        <v>0</v>
      </c>
      <c r="AG530">
        <f>1000*DW530*AT530*(DS530-DT530)/(100*DK530*(1000-AT530*DS530))</f>
        <v>0</v>
      </c>
      <c r="AH530">
        <f>(AI530 - AJ530 - DX530*1E3/(8.314*(DZ530+273.15)) * AL530/DW530 * AK530) * DW530/(100*DK530) * (1000 - DT530)/1000</f>
        <v>0</v>
      </c>
      <c r="AI530">
        <v>517.5980231360845</v>
      </c>
      <c r="AJ530">
        <v>486.5179090909089</v>
      </c>
      <c r="AK530">
        <v>3.325055489024317</v>
      </c>
      <c r="AL530">
        <v>65.07386414959845</v>
      </c>
      <c r="AM530">
        <f>(AO530 - AN530 + DX530*1E3/(8.314*(DZ530+273.15)) * AQ530/DW530 * AP530) * DW530/(100*DK530) * 1000/(1000 - AO530)</f>
        <v>0</v>
      </c>
      <c r="AN530">
        <v>18.65745677142853</v>
      </c>
      <c r="AO530">
        <v>22.27123212121212</v>
      </c>
      <c r="AP530">
        <v>6.72505931981512E-05</v>
      </c>
      <c r="AQ530">
        <v>105.2532628944295</v>
      </c>
      <c r="AR530">
        <v>0</v>
      </c>
      <c r="AS530">
        <v>0</v>
      </c>
      <c r="AT530">
        <f>IF(AR530*$H$15&gt;=AV530,1.0,(AV530/(AV530-AR530*$H$15)))</f>
        <v>0</v>
      </c>
      <c r="AU530">
        <f>(AT530-1)*100</f>
        <v>0</v>
      </c>
      <c r="AV530">
        <f>MAX(0,($B$15+$C$15*EE530)/(1+$D$15*EE530)*DX530/(DZ530+273)*$E$15)</f>
        <v>0</v>
      </c>
      <c r="AW530" t="s">
        <v>437</v>
      </c>
      <c r="AX530" t="s">
        <v>437</v>
      </c>
      <c r="AY530">
        <v>0</v>
      </c>
      <c r="AZ530">
        <v>0</v>
      </c>
      <c r="BA530">
        <f>1-AY530/AZ530</f>
        <v>0</v>
      </c>
      <c r="BB530">
        <v>0</v>
      </c>
      <c r="BC530" t="s">
        <v>437</v>
      </c>
      <c r="BD530" t="s">
        <v>437</v>
      </c>
      <c r="BE530">
        <v>0</v>
      </c>
      <c r="BF530">
        <v>0</v>
      </c>
      <c r="BG530">
        <f>1-BE530/BF530</f>
        <v>0</v>
      </c>
      <c r="BH530">
        <v>0.5</v>
      </c>
      <c r="BI530">
        <f>DH530</f>
        <v>0</v>
      </c>
      <c r="BJ530">
        <f>K530</f>
        <v>0</v>
      </c>
      <c r="BK530">
        <f>BG530*BH530*BI530</f>
        <v>0</v>
      </c>
      <c r="BL530">
        <f>(BJ530-BB530)/BI530</f>
        <v>0</v>
      </c>
      <c r="BM530">
        <f>(AZ530-BF530)/BF530</f>
        <v>0</v>
      </c>
      <c r="BN530">
        <f>AY530/(BA530+AY530/BF530)</f>
        <v>0</v>
      </c>
      <c r="BO530" t="s">
        <v>437</v>
      </c>
      <c r="BP530">
        <v>0</v>
      </c>
      <c r="BQ530">
        <f>IF(BP530&lt;&gt;0, BP530, BN530)</f>
        <v>0</v>
      </c>
      <c r="BR530">
        <f>1-BQ530/BF530</f>
        <v>0</v>
      </c>
      <c r="BS530">
        <f>(BF530-BE530)/(BF530-BQ530)</f>
        <v>0</v>
      </c>
      <c r="BT530">
        <f>(AZ530-BF530)/(AZ530-BQ530)</f>
        <v>0</v>
      </c>
      <c r="BU530">
        <f>(BF530-BE530)/(BF530-AY530)</f>
        <v>0</v>
      </c>
      <c r="BV530">
        <f>(AZ530-BF530)/(AZ530-AY530)</f>
        <v>0</v>
      </c>
      <c r="BW530">
        <f>(BS530*BQ530/BE530)</f>
        <v>0</v>
      </c>
      <c r="BX530">
        <f>(1-BW530)</f>
        <v>0</v>
      </c>
      <c r="DG530">
        <f>$B$13*EF530+$C$13*EG530+$F$13*ER530*(1-EU530)</f>
        <v>0</v>
      </c>
      <c r="DH530">
        <f>DG530*DI530</f>
        <v>0</v>
      </c>
      <c r="DI530">
        <f>($B$13*$D$11+$C$13*$D$11+$F$13*((FE530+EW530)/MAX(FE530+EW530+FF530, 0.1)*$I$11+FF530/MAX(FE530+EW530+FF530, 0.1)*$J$11))/($B$13+$C$13+$F$13)</f>
        <v>0</v>
      </c>
      <c r="DJ530">
        <f>($B$13*$K$11+$C$13*$K$11+$F$13*((FE530+EW530)/MAX(FE530+EW530+FF530, 0.1)*$P$11+FF530/MAX(FE530+EW530+FF530, 0.1)*$Q$11))/($B$13+$C$13+$F$13)</f>
        <v>0</v>
      </c>
      <c r="DK530">
        <v>4.8</v>
      </c>
      <c r="DL530">
        <v>0.5</v>
      </c>
      <c r="DM530" t="s">
        <v>438</v>
      </c>
      <c r="DN530">
        <v>2</v>
      </c>
      <c r="DO530" t="b">
        <v>1</v>
      </c>
      <c r="DP530">
        <v>1759088160.6</v>
      </c>
      <c r="DQ530">
        <v>453.1905185185185</v>
      </c>
      <c r="DR530">
        <v>493.1997037037037</v>
      </c>
      <c r="DS530">
        <v>22.26229259259259</v>
      </c>
      <c r="DT530">
        <v>18.67283333333333</v>
      </c>
      <c r="DU530">
        <v>454.0705925925926</v>
      </c>
      <c r="DV530">
        <v>21.96458518518519</v>
      </c>
      <c r="DW530">
        <v>500.1201851851851</v>
      </c>
      <c r="DX530">
        <v>90.73637777777778</v>
      </c>
      <c r="DY530">
        <v>0.06569585925925926</v>
      </c>
      <c r="DZ530">
        <v>28.99907407407408</v>
      </c>
      <c r="EA530">
        <v>29.97727407407407</v>
      </c>
      <c r="EB530">
        <v>999.9000000000001</v>
      </c>
      <c r="EC530">
        <v>0</v>
      </c>
      <c r="ED530">
        <v>0</v>
      </c>
      <c r="EE530">
        <v>10004.82518518519</v>
      </c>
      <c r="EF530">
        <v>0</v>
      </c>
      <c r="EG530">
        <v>11.33554444444444</v>
      </c>
      <c r="EH530">
        <v>-40.00912592592593</v>
      </c>
      <c r="EI530">
        <v>463.5093703703704</v>
      </c>
      <c r="EJ530">
        <v>502.5842592592593</v>
      </c>
      <c r="EK530">
        <v>3.589461111111111</v>
      </c>
      <c r="EL530">
        <v>493.1997037037037</v>
      </c>
      <c r="EM530">
        <v>18.67283333333333</v>
      </c>
      <c r="EN530">
        <v>2.020001111111112</v>
      </c>
      <c r="EO530">
        <v>1.694305555555556</v>
      </c>
      <c r="EP530">
        <v>17.60198888888889</v>
      </c>
      <c r="EQ530">
        <v>14.84435555555556</v>
      </c>
      <c r="ER530">
        <v>1999.994814814815</v>
      </c>
      <c r="ES530">
        <v>0.9799970370370369</v>
      </c>
      <c r="ET530">
        <v>0.02000295555555556</v>
      </c>
      <c r="EU530">
        <v>0</v>
      </c>
      <c r="EV530">
        <v>810.6908888888889</v>
      </c>
      <c r="EW530">
        <v>5.00078</v>
      </c>
      <c r="EX530">
        <v>15610.27407407407</v>
      </c>
      <c r="EY530">
        <v>16379.56296296296</v>
      </c>
      <c r="EZ530">
        <v>39.66866666666666</v>
      </c>
      <c r="FA530">
        <v>40.59466666666666</v>
      </c>
      <c r="FB530">
        <v>39.94896296296296</v>
      </c>
      <c r="FC530">
        <v>40.19874074074074</v>
      </c>
      <c r="FD530">
        <v>40.708</v>
      </c>
      <c r="FE530">
        <v>1955.085925925926</v>
      </c>
      <c r="FF530">
        <v>39.90555555555556</v>
      </c>
      <c r="FG530">
        <v>0</v>
      </c>
      <c r="FH530">
        <v>1759088160.2</v>
      </c>
      <c r="FI530">
        <v>0</v>
      </c>
      <c r="FJ530">
        <v>810.6700769230772</v>
      </c>
      <c r="FK530">
        <v>-1.206632476707659</v>
      </c>
      <c r="FL530">
        <v>-25.45982909678969</v>
      </c>
      <c r="FM530">
        <v>15610.33461538462</v>
      </c>
      <c r="FN530">
        <v>15</v>
      </c>
      <c r="FO530">
        <v>0</v>
      </c>
      <c r="FP530" t="s">
        <v>439</v>
      </c>
      <c r="FQ530">
        <v>1746989605.5</v>
      </c>
      <c r="FR530">
        <v>1746989593.5</v>
      </c>
      <c r="FS530">
        <v>0</v>
      </c>
      <c r="FT530">
        <v>-0.274</v>
      </c>
      <c r="FU530">
        <v>-0.002</v>
      </c>
      <c r="FV530">
        <v>2.549</v>
      </c>
      <c r="FW530">
        <v>0.129</v>
      </c>
      <c r="FX530">
        <v>420</v>
      </c>
      <c r="FY530">
        <v>17</v>
      </c>
      <c r="FZ530">
        <v>0.02</v>
      </c>
      <c r="GA530">
        <v>0.04</v>
      </c>
      <c r="GB530">
        <v>-38.46128048780488</v>
      </c>
      <c r="GC530">
        <v>-22.22970940766553</v>
      </c>
      <c r="GD530">
        <v>2.34200194624271</v>
      </c>
      <c r="GE530">
        <v>0</v>
      </c>
      <c r="GF530">
        <v>810.6987352941177</v>
      </c>
      <c r="GG530">
        <v>-0.7336134434750879</v>
      </c>
      <c r="GH530">
        <v>0.2077072754713607</v>
      </c>
      <c r="GI530">
        <v>1</v>
      </c>
      <c r="GJ530">
        <v>3.580730731707317</v>
      </c>
      <c r="GK530">
        <v>0.1058663414634102</v>
      </c>
      <c r="GL530">
        <v>0.01164321060202643</v>
      </c>
      <c r="GM530">
        <v>0</v>
      </c>
      <c r="GN530">
        <v>1</v>
      </c>
      <c r="GO530">
        <v>3</v>
      </c>
      <c r="GP530" t="s">
        <v>455</v>
      </c>
      <c r="GQ530">
        <v>3.10174</v>
      </c>
      <c r="GR530">
        <v>2.72373</v>
      </c>
      <c r="GS530">
        <v>0.09706529999999999</v>
      </c>
      <c r="GT530">
        <v>0.102983</v>
      </c>
      <c r="GU530">
        <v>0.102417</v>
      </c>
      <c r="GV530">
        <v>0.0915798</v>
      </c>
      <c r="GW530">
        <v>23564</v>
      </c>
      <c r="GX530">
        <v>21275.6</v>
      </c>
      <c r="GY530">
        <v>26661.9</v>
      </c>
      <c r="GZ530">
        <v>23941.8</v>
      </c>
      <c r="HA530">
        <v>38293.2</v>
      </c>
      <c r="HB530">
        <v>32158.8</v>
      </c>
      <c r="HC530">
        <v>46555.9</v>
      </c>
      <c r="HD530">
        <v>37882.7</v>
      </c>
      <c r="HE530">
        <v>1.86618</v>
      </c>
      <c r="HF530">
        <v>1.8594</v>
      </c>
      <c r="HG530">
        <v>0.122953</v>
      </c>
      <c r="HH530">
        <v>0</v>
      </c>
      <c r="HI530">
        <v>27.9323</v>
      </c>
      <c r="HJ530">
        <v>999.9</v>
      </c>
      <c r="HK530">
        <v>47.4</v>
      </c>
      <c r="HL530">
        <v>31.2</v>
      </c>
      <c r="HM530">
        <v>23.8381</v>
      </c>
      <c r="HN530">
        <v>60.7002</v>
      </c>
      <c r="HO530">
        <v>21.7708</v>
      </c>
      <c r="HP530">
        <v>1</v>
      </c>
      <c r="HQ530">
        <v>0.162297</v>
      </c>
      <c r="HR530">
        <v>-0.692516</v>
      </c>
      <c r="HS530">
        <v>20.278</v>
      </c>
      <c r="HT530">
        <v>5.21205</v>
      </c>
      <c r="HU530">
        <v>11.98</v>
      </c>
      <c r="HV530">
        <v>4.96345</v>
      </c>
      <c r="HW530">
        <v>3.2746</v>
      </c>
      <c r="HX530">
        <v>9999</v>
      </c>
      <c r="HY530">
        <v>9999</v>
      </c>
      <c r="HZ530">
        <v>9999</v>
      </c>
      <c r="IA530">
        <v>35.2</v>
      </c>
      <c r="IB530">
        <v>1.86395</v>
      </c>
      <c r="IC530">
        <v>1.86011</v>
      </c>
      <c r="ID530">
        <v>1.85841</v>
      </c>
      <c r="IE530">
        <v>1.85978</v>
      </c>
      <c r="IF530">
        <v>1.85989</v>
      </c>
      <c r="IG530">
        <v>1.85837</v>
      </c>
      <c r="IH530">
        <v>1.85744</v>
      </c>
      <c r="II530">
        <v>1.85242</v>
      </c>
      <c r="IJ530">
        <v>0</v>
      </c>
      <c r="IK530">
        <v>0</v>
      </c>
      <c r="IL530">
        <v>0</v>
      </c>
      <c r="IM530">
        <v>0</v>
      </c>
      <c r="IN530" t="s">
        <v>441</v>
      </c>
      <c r="IO530" t="s">
        <v>442</v>
      </c>
      <c r="IP530" t="s">
        <v>443</v>
      </c>
      <c r="IQ530" t="s">
        <v>443</v>
      </c>
      <c r="IR530" t="s">
        <v>443</v>
      </c>
      <c r="IS530" t="s">
        <v>443</v>
      </c>
      <c r="IT530">
        <v>0</v>
      </c>
      <c r="IU530">
        <v>100</v>
      </c>
      <c r="IV530">
        <v>100</v>
      </c>
      <c r="IW530">
        <v>-0.868</v>
      </c>
      <c r="IX530">
        <v>0.2979</v>
      </c>
      <c r="IY530">
        <v>-0.819046093373875</v>
      </c>
      <c r="IZ530">
        <v>-0.0008311593448893811</v>
      </c>
      <c r="JA530">
        <v>1.768286430498992E-06</v>
      </c>
      <c r="JB530">
        <v>-5.176383660599935E-10</v>
      </c>
      <c r="JC530">
        <v>0.01793090377665582</v>
      </c>
      <c r="JD530">
        <v>0.002652576625932546</v>
      </c>
      <c r="JE530">
        <v>0.0004569377311329863</v>
      </c>
      <c r="JF530">
        <v>1.003524486243527E-07</v>
      </c>
      <c r="JG530">
        <v>2</v>
      </c>
      <c r="JH530">
        <v>1975</v>
      </c>
      <c r="JI530">
        <v>1</v>
      </c>
      <c r="JJ530">
        <v>26</v>
      </c>
      <c r="JK530">
        <v>201642.7</v>
      </c>
      <c r="JL530">
        <v>201642.9</v>
      </c>
      <c r="JM530">
        <v>1.34766</v>
      </c>
      <c r="JN530">
        <v>2.62939</v>
      </c>
      <c r="JO530">
        <v>1.49658</v>
      </c>
      <c r="JP530">
        <v>2.34863</v>
      </c>
      <c r="JQ530">
        <v>1.54907</v>
      </c>
      <c r="JR530">
        <v>2.41089</v>
      </c>
      <c r="JS530">
        <v>36.3165</v>
      </c>
      <c r="JT530">
        <v>24.1838</v>
      </c>
      <c r="JU530">
        <v>18</v>
      </c>
      <c r="JV530">
        <v>483.765</v>
      </c>
      <c r="JW530">
        <v>494.171</v>
      </c>
      <c r="JX530">
        <v>27.2124</v>
      </c>
      <c r="JY530">
        <v>29.3495</v>
      </c>
      <c r="JZ530">
        <v>29.9995</v>
      </c>
      <c r="KA530">
        <v>29.5382</v>
      </c>
      <c r="KB530">
        <v>29.5263</v>
      </c>
      <c r="KC530">
        <v>27.1454</v>
      </c>
      <c r="KD530">
        <v>24.5354</v>
      </c>
      <c r="KE530">
        <v>97.37869999999999</v>
      </c>
      <c r="KF530">
        <v>27.2935</v>
      </c>
      <c r="KG530">
        <v>540.905</v>
      </c>
      <c r="KH530">
        <v>18.5158</v>
      </c>
      <c r="KI530">
        <v>101.792</v>
      </c>
      <c r="KJ530">
        <v>91.3549</v>
      </c>
    </row>
    <row r="531" spans="1:296">
      <c r="A531">
        <v>513</v>
      </c>
      <c r="B531">
        <v>1759088173.1</v>
      </c>
      <c r="C531">
        <v>15090</v>
      </c>
      <c r="D531" t="s">
        <v>1474</v>
      </c>
      <c r="E531" t="s">
        <v>1475</v>
      </c>
      <c r="F531">
        <v>5</v>
      </c>
      <c r="G531" t="s">
        <v>1411</v>
      </c>
      <c r="H531">
        <v>1759088165.314285</v>
      </c>
      <c r="I531">
        <f>(J531)/1000</f>
        <v>0</v>
      </c>
      <c r="J531">
        <f>IF(DO531, AM531, AG531)</f>
        <v>0</v>
      </c>
      <c r="K531">
        <f>IF(DO531, AH531, AF531)</f>
        <v>0</v>
      </c>
      <c r="L531">
        <f>DQ531 - IF(AT531&gt;1, K531*DK531*100.0/(AV531), 0)</f>
        <v>0</v>
      </c>
      <c r="M531">
        <f>((S531-I531/2)*L531-K531)/(S531+I531/2)</f>
        <v>0</v>
      </c>
      <c r="N531">
        <f>M531*(DX531+DY531)/1000.0</f>
        <v>0</v>
      </c>
      <c r="O531">
        <f>(DQ531 - IF(AT531&gt;1, K531*DK531*100.0/(AV531), 0))*(DX531+DY531)/1000.0</f>
        <v>0</v>
      </c>
      <c r="P531">
        <f>2.0/((1/R531-1/Q531)+SIGN(R531)*SQRT((1/R531-1/Q531)*(1/R531-1/Q531) + 4*DL531/((DL531+1)*(DL531+1))*(2*1/R531*1/Q531-1/Q531*1/Q531)))</f>
        <v>0</v>
      </c>
      <c r="Q531">
        <f>IF(LEFT(DM531,1)&lt;&gt;"0",IF(LEFT(DM531,1)="1",3.0,DN531),$D$5+$E$5*(EE531*DX531/($K$5*1000))+$F$5*(EE531*DX531/($K$5*1000))*MAX(MIN(DK531,$J$5),$I$5)*MAX(MIN(DK531,$J$5),$I$5)+$G$5*MAX(MIN(DK531,$J$5),$I$5)*(EE531*DX531/($K$5*1000))+$H$5*(EE531*DX531/($K$5*1000))*(EE531*DX531/($K$5*1000)))</f>
        <v>0</v>
      </c>
      <c r="R531">
        <f>I531*(1000-(1000*0.61365*exp(17.502*V531/(240.97+V531))/(DX531+DY531)+DS531)/2)/(1000*0.61365*exp(17.502*V531/(240.97+V531))/(DX531+DY531)-DS531)</f>
        <v>0</v>
      </c>
      <c r="S531">
        <f>1/((DL531+1)/(P531/1.6)+1/(Q531/1.37)) + DL531/((DL531+1)/(P531/1.6) + DL531/(Q531/1.37))</f>
        <v>0</v>
      </c>
      <c r="T531">
        <f>(DG531*DJ531)</f>
        <v>0</v>
      </c>
      <c r="U531">
        <f>(DZ531+(T531+2*0.95*5.67E-8*(((DZ531+$B$9)+273)^4-(DZ531+273)^4)-44100*I531)/(1.84*29.3*Q531+8*0.95*5.67E-8*(DZ531+273)^3))</f>
        <v>0</v>
      </c>
      <c r="V531">
        <f>($C$9*EA531+$D$9*EB531+$E$9*U531)</f>
        <v>0</v>
      </c>
      <c r="W531">
        <f>0.61365*exp(17.502*V531/(240.97+V531))</f>
        <v>0</v>
      </c>
      <c r="X531">
        <f>(Y531/Z531*100)</f>
        <v>0</v>
      </c>
      <c r="Y531">
        <f>DS531*(DX531+DY531)/1000</f>
        <v>0</v>
      </c>
      <c r="Z531">
        <f>0.61365*exp(17.502*DZ531/(240.97+DZ531))</f>
        <v>0</v>
      </c>
      <c r="AA531">
        <f>(W531-DS531*(DX531+DY531)/1000)</f>
        <v>0</v>
      </c>
      <c r="AB531">
        <f>(-I531*44100)</f>
        <v>0</v>
      </c>
      <c r="AC531">
        <f>2*29.3*Q531*0.92*(DZ531-V531)</f>
        <v>0</v>
      </c>
      <c r="AD531">
        <f>2*0.95*5.67E-8*(((DZ531+$B$9)+273)^4-(V531+273)^4)</f>
        <v>0</v>
      </c>
      <c r="AE531">
        <f>T531+AD531+AB531+AC531</f>
        <v>0</v>
      </c>
      <c r="AF531">
        <f>DW531*AT531*(DR531-DQ531*(1000-AT531*DT531)/(1000-AT531*DS531))/(100*DK531)</f>
        <v>0</v>
      </c>
      <c r="AG531">
        <f>1000*DW531*AT531*(DS531-DT531)/(100*DK531*(1000-AT531*DS531))</f>
        <v>0</v>
      </c>
      <c r="AH531">
        <f>(AI531 - AJ531 - DX531*1E3/(8.314*(DZ531+273.15)) * AL531/DW531 * AK531) * DW531/(100*DK531) * (1000 - DT531)/1000</f>
        <v>0</v>
      </c>
      <c r="AI531">
        <v>534.7484332572087</v>
      </c>
      <c r="AJ531">
        <v>503.3918545454542</v>
      </c>
      <c r="AK531">
        <v>3.37187536492769</v>
      </c>
      <c r="AL531">
        <v>65.07386414959845</v>
      </c>
      <c r="AM531">
        <f>(AO531 - AN531 + DX531*1E3/(8.314*(DZ531+273.15)) * AQ531/DW531 * AP531) * DW531/(100*DK531) * 1000/(1000 - AO531)</f>
        <v>0</v>
      </c>
      <c r="AN531">
        <v>18.6226586803638</v>
      </c>
      <c r="AO531">
        <v>22.26018848484847</v>
      </c>
      <c r="AP531">
        <v>-0.0002428359524726448</v>
      </c>
      <c r="AQ531">
        <v>105.2532628944295</v>
      </c>
      <c r="AR531">
        <v>0</v>
      </c>
      <c r="AS531">
        <v>0</v>
      </c>
      <c r="AT531">
        <f>IF(AR531*$H$15&gt;=AV531,1.0,(AV531/(AV531-AR531*$H$15)))</f>
        <v>0</v>
      </c>
      <c r="AU531">
        <f>(AT531-1)*100</f>
        <v>0</v>
      </c>
      <c r="AV531">
        <f>MAX(0,($B$15+$C$15*EE531)/(1+$D$15*EE531)*DX531/(DZ531+273)*$E$15)</f>
        <v>0</v>
      </c>
      <c r="AW531" t="s">
        <v>437</v>
      </c>
      <c r="AX531" t="s">
        <v>437</v>
      </c>
      <c r="AY531">
        <v>0</v>
      </c>
      <c r="AZ531">
        <v>0</v>
      </c>
      <c r="BA531">
        <f>1-AY531/AZ531</f>
        <v>0</v>
      </c>
      <c r="BB531">
        <v>0</v>
      </c>
      <c r="BC531" t="s">
        <v>437</v>
      </c>
      <c r="BD531" t="s">
        <v>437</v>
      </c>
      <c r="BE531">
        <v>0</v>
      </c>
      <c r="BF531">
        <v>0</v>
      </c>
      <c r="BG531">
        <f>1-BE531/BF531</f>
        <v>0</v>
      </c>
      <c r="BH531">
        <v>0.5</v>
      </c>
      <c r="BI531">
        <f>DH531</f>
        <v>0</v>
      </c>
      <c r="BJ531">
        <f>K531</f>
        <v>0</v>
      </c>
      <c r="BK531">
        <f>BG531*BH531*BI531</f>
        <v>0</v>
      </c>
      <c r="BL531">
        <f>(BJ531-BB531)/BI531</f>
        <v>0</v>
      </c>
      <c r="BM531">
        <f>(AZ531-BF531)/BF531</f>
        <v>0</v>
      </c>
      <c r="BN531">
        <f>AY531/(BA531+AY531/BF531)</f>
        <v>0</v>
      </c>
      <c r="BO531" t="s">
        <v>437</v>
      </c>
      <c r="BP531">
        <v>0</v>
      </c>
      <c r="BQ531">
        <f>IF(BP531&lt;&gt;0, BP531, BN531)</f>
        <v>0</v>
      </c>
      <c r="BR531">
        <f>1-BQ531/BF531</f>
        <v>0</v>
      </c>
      <c r="BS531">
        <f>(BF531-BE531)/(BF531-BQ531)</f>
        <v>0</v>
      </c>
      <c r="BT531">
        <f>(AZ531-BF531)/(AZ531-BQ531)</f>
        <v>0</v>
      </c>
      <c r="BU531">
        <f>(BF531-BE531)/(BF531-AY531)</f>
        <v>0</v>
      </c>
      <c r="BV531">
        <f>(AZ531-BF531)/(AZ531-AY531)</f>
        <v>0</v>
      </c>
      <c r="BW531">
        <f>(BS531*BQ531/BE531)</f>
        <v>0</v>
      </c>
      <c r="BX531">
        <f>(1-BW531)</f>
        <v>0</v>
      </c>
      <c r="DG531">
        <f>$B$13*EF531+$C$13*EG531+$F$13*ER531*(1-EU531)</f>
        <v>0</v>
      </c>
      <c r="DH531">
        <f>DG531*DI531</f>
        <v>0</v>
      </c>
      <c r="DI531">
        <f>($B$13*$D$11+$C$13*$D$11+$F$13*((FE531+EW531)/MAX(FE531+EW531+FF531, 0.1)*$I$11+FF531/MAX(FE531+EW531+FF531, 0.1)*$J$11))/($B$13+$C$13+$F$13)</f>
        <v>0</v>
      </c>
      <c r="DJ531">
        <f>($B$13*$K$11+$C$13*$K$11+$F$13*((FE531+EW531)/MAX(FE531+EW531+FF531, 0.1)*$P$11+FF531/MAX(FE531+EW531+FF531, 0.1)*$Q$11))/($B$13+$C$13+$F$13)</f>
        <v>0</v>
      </c>
      <c r="DK531">
        <v>4.8</v>
      </c>
      <c r="DL531">
        <v>0.5</v>
      </c>
      <c r="DM531" t="s">
        <v>438</v>
      </c>
      <c r="DN531">
        <v>2</v>
      </c>
      <c r="DO531" t="b">
        <v>1</v>
      </c>
      <c r="DP531">
        <v>1759088165.314285</v>
      </c>
      <c r="DQ531">
        <v>468.3222142857143</v>
      </c>
      <c r="DR531">
        <v>509.031</v>
      </c>
      <c r="DS531">
        <v>22.26605</v>
      </c>
      <c r="DT531">
        <v>18.65815714285714</v>
      </c>
      <c r="DU531">
        <v>469.1951071428571</v>
      </c>
      <c r="DV531">
        <v>21.96825357142857</v>
      </c>
      <c r="DW531">
        <v>500.0610357142857</v>
      </c>
      <c r="DX531">
        <v>90.73638214285715</v>
      </c>
      <c r="DY531">
        <v>0.06551335357142857</v>
      </c>
      <c r="DZ531">
        <v>28.98183928571428</v>
      </c>
      <c r="EA531">
        <v>29.95526785714285</v>
      </c>
      <c r="EB531">
        <v>999.9000000000002</v>
      </c>
      <c r="EC531">
        <v>0</v>
      </c>
      <c r="ED531">
        <v>0</v>
      </c>
      <c r="EE531">
        <v>10007.51535714286</v>
      </c>
      <c r="EF531">
        <v>0</v>
      </c>
      <c r="EG531">
        <v>11.34522142857143</v>
      </c>
      <c r="EH531">
        <v>-40.70884642857143</v>
      </c>
      <c r="EI531">
        <v>478.9873571428571</v>
      </c>
      <c r="EJ531">
        <v>518.7088214285715</v>
      </c>
      <c r="EK531">
        <v>3.607890357142858</v>
      </c>
      <c r="EL531">
        <v>509.031</v>
      </c>
      <c r="EM531">
        <v>18.65815714285714</v>
      </c>
      <c r="EN531">
        <v>2.020340714285715</v>
      </c>
      <c r="EO531">
        <v>1.692973571428571</v>
      </c>
      <c r="EP531">
        <v>17.60465357142857</v>
      </c>
      <c r="EQ531">
        <v>14.83214285714286</v>
      </c>
      <c r="ER531">
        <v>1999.998571428572</v>
      </c>
      <c r="ES531">
        <v>0.9799979642857141</v>
      </c>
      <c r="ET531">
        <v>0.020002</v>
      </c>
      <c r="EU531">
        <v>0</v>
      </c>
      <c r="EV531">
        <v>810.4969285714287</v>
      </c>
      <c r="EW531">
        <v>5.00078</v>
      </c>
      <c r="EX531">
        <v>15607.65</v>
      </c>
      <c r="EY531">
        <v>16379.58928571429</v>
      </c>
      <c r="EZ531">
        <v>39.64935714285713</v>
      </c>
      <c r="FA531">
        <v>40.5935</v>
      </c>
      <c r="FB531">
        <v>39.96414285714285</v>
      </c>
      <c r="FC531">
        <v>40.18049999999999</v>
      </c>
      <c r="FD531">
        <v>40.70724999999999</v>
      </c>
      <c r="FE531">
        <v>1955.091428571428</v>
      </c>
      <c r="FF531">
        <v>39.90357142857143</v>
      </c>
      <c r="FG531">
        <v>0</v>
      </c>
      <c r="FH531">
        <v>1759088165.6</v>
      </c>
      <c r="FI531">
        <v>0</v>
      </c>
      <c r="FJ531">
        <v>810.4779999999998</v>
      </c>
      <c r="FK531">
        <v>-2.358000016265426</v>
      </c>
      <c r="FL531">
        <v>-40.85384622186037</v>
      </c>
      <c r="FM531">
        <v>15607.092</v>
      </c>
      <c r="FN531">
        <v>15</v>
      </c>
      <c r="FO531">
        <v>0</v>
      </c>
      <c r="FP531" t="s">
        <v>439</v>
      </c>
      <c r="FQ531">
        <v>1746989605.5</v>
      </c>
      <c r="FR531">
        <v>1746989593.5</v>
      </c>
      <c r="FS531">
        <v>0</v>
      </c>
      <c r="FT531">
        <v>-0.274</v>
      </c>
      <c r="FU531">
        <v>-0.002</v>
      </c>
      <c r="FV531">
        <v>2.549</v>
      </c>
      <c r="FW531">
        <v>0.129</v>
      </c>
      <c r="FX531">
        <v>420</v>
      </c>
      <c r="FY531">
        <v>17</v>
      </c>
      <c r="FZ531">
        <v>0.02</v>
      </c>
      <c r="GA531">
        <v>0.04</v>
      </c>
      <c r="GB531">
        <v>-40.19750487804878</v>
      </c>
      <c r="GC531">
        <v>-9.608197212543526</v>
      </c>
      <c r="GD531">
        <v>1.007124910496239</v>
      </c>
      <c r="GE531">
        <v>0</v>
      </c>
      <c r="GF531">
        <v>810.5821764705881</v>
      </c>
      <c r="GG531">
        <v>-1.752238350996801</v>
      </c>
      <c r="GH531">
        <v>0.2681040700689631</v>
      </c>
      <c r="GI531">
        <v>0</v>
      </c>
      <c r="GJ531">
        <v>3.600100487804877</v>
      </c>
      <c r="GK531">
        <v>0.2248239721254263</v>
      </c>
      <c r="GL531">
        <v>0.0241803122850196</v>
      </c>
      <c r="GM531">
        <v>0</v>
      </c>
      <c r="GN531">
        <v>0</v>
      </c>
      <c r="GO531">
        <v>3</v>
      </c>
      <c r="GP531" t="s">
        <v>458</v>
      </c>
      <c r="GQ531">
        <v>3.10171</v>
      </c>
      <c r="GR531">
        <v>2.72394</v>
      </c>
      <c r="GS531">
        <v>0.0995148</v>
      </c>
      <c r="GT531">
        <v>0.105367</v>
      </c>
      <c r="GU531">
        <v>0.102376</v>
      </c>
      <c r="GV531">
        <v>0.09146070000000001</v>
      </c>
      <c r="GW531">
        <v>23500</v>
      </c>
      <c r="GX531">
        <v>21219.1</v>
      </c>
      <c r="GY531">
        <v>26661.9</v>
      </c>
      <c r="GZ531">
        <v>23941.9</v>
      </c>
      <c r="HA531">
        <v>38295</v>
      </c>
      <c r="HB531">
        <v>32163.4</v>
      </c>
      <c r="HC531">
        <v>46555.6</v>
      </c>
      <c r="HD531">
        <v>37882.9</v>
      </c>
      <c r="HE531">
        <v>1.86653</v>
      </c>
      <c r="HF531">
        <v>1.85917</v>
      </c>
      <c r="HG531">
        <v>0.123885</v>
      </c>
      <c r="HH531">
        <v>0</v>
      </c>
      <c r="HI531">
        <v>27.9234</v>
      </c>
      <c r="HJ531">
        <v>999.9</v>
      </c>
      <c r="HK531">
        <v>47.4</v>
      </c>
      <c r="HL531">
        <v>31.2</v>
      </c>
      <c r="HM531">
        <v>23.8373</v>
      </c>
      <c r="HN531">
        <v>61.4002</v>
      </c>
      <c r="HO531">
        <v>21.7788</v>
      </c>
      <c r="HP531">
        <v>1</v>
      </c>
      <c r="HQ531">
        <v>0.161504</v>
      </c>
      <c r="HR531">
        <v>-0.23552</v>
      </c>
      <c r="HS531">
        <v>20.2801</v>
      </c>
      <c r="HT531">
        <v>5.21085</v>
      </c>
      <c r="HU531">
        <v>11.98</v>
      </c>
      <c r="HV531">
        <v>4.9633</v>
      </c>
      <c r="HW531">
        <v>3.27433</v>
      </c>
      <c r="HX531">
        <v>9999</v>
      </c>
      <c r="HY531">
        <v>9999</v>
      </c>
      <c r="HZ531">
        <v>9999</v>
      </c>
      <c r="IA531">
        <v>35.2</v>
      </c>
      <c r="IB531">
        <v>1.86397</v>
      </c>
      <c r="IC531">
        <v>1.86009</v>
      </c>
      <c r="ID531">
        <v>1.85842</v>
      </c>
      <c r="IE531">
        <v>1.85977</v>
      </c>
      <c r="IF531">
        <v>1.85989</v>
      </c>
      <c r="IG531">
        <v>1.85837</v>
      </c>
      <c r="IH531">
        <v>1.85743</v>
      </c>
      <c r="II531">
        <v>1.85241</v>
      </c>
      <c r="IJ531">
        <v>0</v>
      </c>
      <c r="IK531">
        <v>0</v>
      </c>
      <c r="IL531">
        <v>0</v>
      </c>
      <c r="IM531">
        <v>0</v>
      </c>
      <c r="IN531" t="s">
        <v>441</v>
      </c>
      <c r="IO531" t="s">
        <v>442</v>
      </c>
      <c r="IP531" t="s">
        <v>443</v>
      </c>
      <c r="IQ531" t="s">
        <v>443</v>
      </c>
      <c r="IR531" t="s">
        <v>443</v>
      </c>
      <c r="IS531" t="s">
        <v>443</v>
      </c>
      <c r="IT531">
        <v>0</v>
      </c>
      <c r="IU531">
        <v>100</v>
      </c>
      <c r="IV531">
        <v>100</v>
      </c>
      <c r="IW531">
        <v>-0.86</v>
      </c>
      <c r="IX531">
        <v>0.2976</v>
      </c>
      <c r="IY531">
        <v>-0.819046093373875</v>
      </c>
      <c r="IZ531">
        <v>-0.0008311593448893811</v>
      </c>
      <c r="JA531">
        <v>1.768286430498992E-06</v>
      </c>
      <c r="JB531">
        <v>-5.176383660599935E-10</v>
      </c>
      <c r="JC531">
        <v>0.01793090377665582</v>
      </c>
      <c r="JD531">
        <v>0.002652576625932546</v>
      </c>
      <c r="JE531">
        <v>0.0004569377311329863</v>
      </c>
      <c r="JF531">
        <v>1.003524486243527E-07</v>
      </c>
      <c r="JG531">
        <v>2</v>
      </c>
      <c r="JH531">
        <v>1975</v>
      </c>
      <c r="JI531">
        <v>1</v>
      </c>
      <c r="JJ531">
        <v>26</v>
      </c>
      <c r="JK531">
        <v>201642.8</v>
      </c>
      <c r="JL531">
        <v>201643</v>
      </c>
      <c r="JM531">
        <v>1.38184</v>
      </c>
      <c r="JN531">
        <v>2.63306</v>
      </c>
      <c r="JO531">
        <v>1.49658</v>
      </c>
      <c r="JP531">
        <v>2.34863</v>
      </c>
      <c r="JQ531">
        <v>1.54907</v>
      </c>
      <c r="JR531">
        <v>2.41943</v>
      </c>
      <c r="JS531">
        <v>36.3165</v>
      </c>
      <c r="JT531">
        <v>24.1751</v>
      </c>
      <c r="JU531">
        <v>18</v>
      </c>
      <c r="JV531">
        <v>483.984</v>
      </c>
      <c r="JW531">
        <v>494.022</v>
      </c>
      <c r="JX531">
        <v>27.3462</v>
      </c>
      <c r="JY531">
        <v>29.352</v>
      </c>
      <c r="JZ531">
        <v>29.9995</v>
      </c>
      <c r="KA531">
        <v>29.5402</v>
      </c>
      <c r="KB531">
        <v>29.5263</v>
      </c>
      <c r="KC531">
        <v>27.8882</v>
      </c>
      <c r="KD531">
        <v>24.8102</v>
      </c>
      <c r="KE531">
        <v>97.004</v>
      </c>
      <c r="KF531">
        <v>27.3372</v>
      </c>
      <c r="KG531">
        <v>560.995</v>
      </c>
      <c r="KH531">
        <v>18.5072</v>
      </c>
      <c r="KI531">
        <v>101.792</v>
      </c>
      <c r="KJ531">
        <v>91.3554</v>
      </c>
    </row>
    <row r="532" spans="1:296">
      <c r="A532">
        <v>514</v>
      </c>
      <c r="B532">
        <v>1759088178.1</v>
      </c>
      <c r="C532">
        <v>15095</v>
      </c>
      <c r="D532" t="s">
        <v>1476</v>
      </c>
      <c r="E532" t="s">
        <v>1477</v>
      </c>
      <c r="F532">
        <v>5</v>
      </c>
      <c r="G532" t="s">
        <v>1411</v>
      </c>
      <c r="H532">
        <v>1759088170.6</v>
      </c>
      <c r="I532">
        <f>(J532)/1000</f>
        <v>0</v>
      </c>
      <c r="J532">
        <f>IF(DO532, AM532, AG532)</f>
        <v>0</v>
      </c>
      <c r="K532">
        <f>IF(DO532, AH532, AF532)</f>
        <v>0</v>
      </c>
      <c r="L532">
        <f>DQ532 - IF(AT532&gt;1, K532*DK532*100.0/(AV532), 0)</f>
        <v>0</v>
      </c>
      <c r="M532">
        <f>((S532-I532/2)*L532-K532)/(S532+I532/2)</f>
        <v>0</v>
      </c>
      <c r="N532">
        <f>M532*(DX532+DY532)/1000.0</f>
        <v>0</v>
      </c>
      <c r="O532">
        <f>(DQ532 - IF(AT532&gt;1, K532*DK532*100.0/(AV532), 0))*(DX532+DY532)/1000.0</f>
        <v>0</v>
      </c>
      <c r="P532">
        <f>2.0/((1/R532-1/Q532)+SIGN(R532)*SQRT((1/R532-1/Q532)*(1/R532-1/Q532) + 4*DL532/((DL532+1)*(DL532+1))*(2*1/R532*1/Q532-1/Q532*1/Q532)))</f>
        <v>0</v>
      </c>
      <c r="Q532">
        <f>IF(LEFT(DM532,1)&lt;&gt;"0",IF(LEFT(DM532,1)="1",3.0,DN532),$D$5+$E$5*(EE532*DX532/($K$5*1000))+$F$5*(EE532*DX532/($K$5*1000))*MAX(MIN(DK532,$J$5),$I$5)*MAX(MIN(DK532,$J$5),$I$5)+$G$5*MAX(MIN(DK532,$J$5),$I$5)*(EE532*DX532/($K$5*1000))+$H$5*(EE532*DX532/($K$5*1000))*(EE532*DX532/($K$5*1000)))</f>
        <v>0</v>
      </c>
      <c r="R532">
        <f>I532*(1000-(1000*0.61365*exp(17.502*V532/(240.97+V532))/(DX532+DY532)+DS532)/2)/(1000*0.61365*exp(17.502*V532/(240.97+V532))/(DX532+DY532)-DS532)</f>
        <v>0</v>
      </c>
      <c r="S532">
        <f>1/((DL532+1)/(P532/1.6)+1/(Q532/1.37)) + DL532/((DL532+1)/(P532/1.6) + DL532/(Q532/1.37))</f>
        <v>0</v>
      </c>
      <c r="T532">
        <f>(DG532*DJ532)</f>
        <v>0</v>
      </c>
      <c r="U532">
        <f>(DZ532+(T532+2*0.95*5.67E-8*(((DZ532+$B$9)+273)^4-(DZ532+273)^4)-44100*I532)/(1.84*29.3*Q532+8*0.95*5.67E-8*(DZ532+273)^3))</f>
        <v>0</v>
      </c>
      <c r="V532">
        <f>($C$9*EA532+$D$9*EB532+$E$9*U532)</f>
        <v>0</v>
      </c>
      <c r="W532">
        <f>0.61365*exp(17.502*V532/(240.97+V532))</f>
        <v>0</v>
      </c>
      <c r="X532">
        <f>(Y532/Z532*100)</f>
        <v>0</v>
      </c>
      <c r="Y532">
        <f>DS532*(DX532+DY532)/1000</f>
        <v>0</v>
      </c>
      <c r="Z532">
        <f>0.61365*exp(17.502*DZ532/(240.97+DZ532))</f>
        <v>0</v>
      </c>
      <c r="AA532">
        <f>(W532-DS532*(DX532+DY532)/1000)</f>
        <v>0</v>
      </c>
      <c r="AB532">
        <f>(-I532*44100)</f>
        <v>0</v>
      </c>
      <c r="AC532">
        <f>2*29.3*Q532*0.92*(DZ532-V532)</f>
        <v>0</v>
      </c>
      <c r="AD532">
        <f>2*0.95*5.67E-8*(((DZ532+$B$9)+273)^4-(V532+273)^4)</f>
        <v>0</v>
      </c>
      <c r="AE532">
        <f>T532+AD532+AB532+AC532</f>
        <v>0</v>
      </c>
      <c r="AF532">
        <f>DW532*AT532*(DR532-DQ532*(1000-AT532*DT532)/(1000-AT532*DS532))/(100*DK532)</f>
        <v>0</v>
      </c>
      <c r="AG532">
        <f>1000*DW532*AT532*(DS532-DT532)/(100*DK532*(1000-AT532*DS532))</f>
        <v>0</v>
      </c>
      <c r="AH532">
        <f>(AI532 - AJ532 - DX532*1E3/(8.314*(DZ532+273.15)) * AL532/DW532 * AK532) * DW532/(100*DK532) * (1000 - DT532)/1000</f>
        <v>0</v>
      </c>
      <c r="AI532">
        <v>551.9717113374647</v>
      </c>
      <c r="AJ532">
        <v>520.4860424242421</v>
      </c>
      <c r="AK532">
        <v>3.423133453344434</v>
      </c>
      <c r="AL532">
        <v>65.07386414959845</v>
      </c>
      <c r="AM532">
        <f>(AO532 - AN532 + DX532*1E3/(8.314*(DZ532+273.15)) * AQ532/DW532 * AP532) * DW532/(100*DK532) * 1000/(1000 - AO532)</f>
        <v>0</v>
      </c>
      <c r="AN532">
        <v>18.55624269221742</v>
      </c>
      <c r="AO532">
        <v>22.22539878787878</v>
      </c>
      <c r="AP532">
        <v>-0.008448096997841145</v>
      </c>
      <c r="AQ532">
        <v>105.2532628944295</v>
      </c>
      <c r="AR532">
        <v>0</v>
      </c>
      <c r="AS532">
        <v>0</v>
      </c>
      <c r="AT532">
        <f>IF(AR532*$H$15&gt;=AV532,1.0,(AV532/(AV532-AR532*$H$15)))</f>
        <v>0</v>
      </c>
      <c r="AU532">
        <f>(AT532-1)*100</f>
        <v>0</v>
      </c>
      <c r="AV532">
        <f>MAX(0,($B$15+$C$15*EE532)/(1+$D$15*EE532)*DX532/(DZ532+273)*$E$15)</f>
        <v>0</v>
      </c>
      <c r="AW532" t="s">
        <v>437</v>
      </c>
      <c r="AX532" t="s">
        <v>437</v>
      </c>
      <c r="AY532">
        <v>0</v>
      </c>
      <c r="AZ532">
        <v>0</v>
      </c>
      <c r="BA532">
        <f>1-AY532/AZ532</f>
        <v>0</v>
      </c>
      <c r="BB532">
        <v>0</v>
      </c>
      <c r="BC532" t="s">
        <v>437</v>
      </c>
      <c r="BD532" t="s">
        <v>437</v>
      </c>
      <c r="BE532">
        <v>0</v>
      </c>
      <c r="BF532">
        <v>0</v>
      </c>
      <c r="BG532">
        <f>1-BE532/BF532</f>
        <v>0</v>
      </c>
      <c r="BH532">
        <v>0.5</v>
      </c>
      <c r="BI532">
        <f>DH532</f>
        <v>0</v>
      </c>
      <c r="BJ532">
        <f>K532</f>
        <v>0</v>
      </c>
      <c r="BK532">
        <f>BG532*BH532*BI532</f>
        <v>0</v>
      </c>
      <c r="BL532">
        <f>(BJ532-BB532)/BI532</f>
        <v>0</v>
      </c>
      <c r="BM532">
        <f>(AZ532-BF532)/BF532</f>
        <v>0</v>
      </c>
      <c r="BN532">
        <f>AY532/(BA532+AY532/BF532)</f>
        <v>0</v>
      </c>
      <c r="BO532" t="s">
        <v>437</v>
      </c>
      <c r="BP532">
        <v>0</v>
      </c>
      <c r="BQ532">
        <f>IF(BP532&lt;&gt;0, BP532, BN532)</f>
        <v>0</v>
      </c>
      <c r="BR532">
        <f>1-BQ532/BF532</f>
        <v>0</v>
      </c>
      <c r="BS532">
        <f>(BF532-BE532)/(BF532-BQ532)</f>
        <v>0</v>
      </c>
      <c r="BT532">
        <f>(AZ532-BF532)/(AZ532-BQ532)</f>
        <v>0</v>
      </c>
      <c r="BU532">
        <f>(BF532-BE532)/(BF532-AY532)</f>
        <v>0</v>
      </c>
      <c r="BV532">
        <f>(AZ532-BF532)/(AZ532-AY532)</f>
        <v>0</v>
      </c>
      <c r="BW532">
        <f>(BS532*BQ532/BE532)</f>
        <v>0</v>
      </c>
      <c r="BX532">
        <f>(1-BW532)</f>
        <v>0</v>
      </c>
      <c r="DG532">
        <f>$B$13*EF532+$C$13*EG532+$F$13*ER532*(1-EU532)</f>
        <v>0</v>
      </c>
      <c r="DH532">
        <f>DG532*DI532</f>
        <v>0</v>
      </c>
      <c r="DI532">
        <f>($B$13*$D$11+$C$13*$D$11+$F$13*((FE532+EW532)/MAX(FE532+EW532+FF532, 0.1)*$I$11+FF532/MAX(FE532+EW532+FF532, 0.1)*$J$11))/($B$13+$C$13+$F$13)</f>
        <v>0</v>
      </c>
      <c r="DJ532">
        <f>($B$13*$K$11+$C$13*$K$11+$F$13*((FE532+EW532)/MAX(FE532+EW532+FF532, 0.1)*$P$11+FF532/MAX(FE532+EW532+FF532, 0.1)*$Q$11))/($B$13+$C$13+$F$13)</f>
        <v>0</v>
      </c>
      <c r="DK532">
        <v>4.8</v>
      </c>
      <c r="DL532">
        <v>0.5</v>
      </c>
      <c r="DM532" t="s">
        <v>438</v>
      </c>
      <c r="DN532">
        <v>2</v>
      </c>
      <c r="DO532" t="b">
        <v>1</v>
      </c>
      <c r="DP532">
        <v>1759088170.6</v>
      </c>
      <c r="DQ532">
        <v>485.6552962962963</v>
      </c>
      <c r="DR532">
        <v>526.837037037037</v>
      </c>
      <c r="DS532">
        <v>22.25918518518519</v>
      </c>
      <c r="DT532">
        <v>18.62052592592593</v>
      </c>
      <c r="DU532">
        <v>486.5195185185185</v>
      </c>
      <c r="DV532">
        <v>21.96155185185185</v>
      </c>
      <c r="DW532">
        <v>499.9839629629629</v>
      </c>
      <c r="DX532">
        <v>90.7354814814815</v>
      </c>
      <c r="DY532">
        <v>0.06576991111111111</v>
      </c>
      <c r="DZ532">
        <v>28.9732962962963</v>
      </c>
      <c r="EA532">
        <v>29.94136296296296</v>
      </c>
      <c r="EB532">
        <v>999.9000000000001</v>
      </c>
      <c r="EC532">
        <v>0</v>
      </c>
      <c r="ED532">
        <v>0</v>
      </c>
      <c r="EE532">
        <v>9995.529629629629</v>
      </c>
      <c r="EF532">
        <v>0</v>
      </c>
      <c r="EG532">
        <v>11.3535</v>
      </c>
      <c r="EH532">
        <v>-41.18174074074074</v>
      </c>
      <c r="EI532">
        <v>496.7114074074074</v>
      </c>
      <c r="EJ532">
        <v>536.8325185185184</v>
      </c>
      <c r="EK532">
        <v>3.638654074074074</v>
      </c>
      <c r="EL532">
        <v>526.837037037037</v>
      </c>
      <c r="EM532">
        <v>18.62052592592593</v>
      </c>
      <c r="EN532">
        <v>2.019698148148148</v>
      </c>
      <c r="EO532">
        <v>1.689542222222222</v>
      </c>
      <c r="EP532">
        <v>17.5996</v>
      </c>
      <c r="EQ532">
        <v>14.80064814814815</v>
      </c>
      <c r="ER532">
        <v>1999.997037037037</v>
      </c>
      <c r="ES532">
        <v>0.97999337037037</v>
      </c>
      <c r="ET532">
        <v>0.02000676296296296</v>
      </c>
      <c r="EU532">
        <v>0</v>
      </c>
      <c r="EV532">
        <v>810.2853333333333</v>
      </c>
      <c r="EW532">
        <v>5.00078</v>
      </c>
      <c r="EX532">
        <v>15603.81111111111</v>
      </c>
      <c r="EY532">
        <v>16379.55925925926</v>
      </c>
      <c r="EZ532">
        <v>39.64559259259259</v>
      </c>
      <c r="FA532">
        <v>40.60155555555554</v>
      </c>
      <c r="FB532">
        <v>39.93962962962963</v>
      </c>
      <c r="FC532">
        <v>40.18485185185185</v>
      </c>
      <c r="FD532">
        <v>40.67103703703703</v>
      </c>
      <c r="FE532">
        <v>1955.081481481482</v>
      </c>
      <c r="FF532">
        <v>39.91481481481482</v>
      </c>
      <c r="FG532">
        <v>0</v>
      </c>
      <c r="FH532">
        <v>1759088170.4</v>
      </c>
      <c r="FI532">
        <v>0</v>
      </c>
      <c r="FJ532">
        <v>810.2748799999999</v>
      </c>
      <c r="FK532">
        <v>-3.398846152582468</v>
      </c>
      <c r="FL532">
        <v>-49.35384606226091</v>
      </c>
      <c r="FM532">
        <v>15603.604</v>
      </c>
      <c r="FN532">
        <v>15</v>
      </c>
      <c r="FO532">
        <v>0</v>
      </c>
      <c r="FP532" t="s">
        <v>439</v>
      </c>
      <c r="FQ532">
        <v>1746989605.5</v>
      </c>
      <c r="FR532">
        <v>1746989593.5</v>
      </c>
      <c r="FS532">
        <v>0</v>
      </c>
      <c r="FT532">
        <v>-0.274</v>
      </c>
      <c r="FU532">
        <v>-0.002</v>
      </c>
      <c r="FV532">
        <v>2.549</v>
      </c>
      <c r="FW532">
        <v>0.129</v>
      </c>
      <c r="FX532">
        <v>420</v>
      </c>
      <c r="FY532">
        <v>17</v>
      </c>
      <c r="FZ532">
        <v>0.02</v>
      </c>
      <c r="GA532">
        <v>0.04</v>
      </c>
      <c r="GB532">
        <v>-40.78401463414634</v>
      </c>
      <c r="GC532">
        <v>-5.928248780487706</v>
      </c>
      <c r="GD532">
        <v>0.5999443439881756</v>
      </c>
      <c r="GE532">
        <v>0</v>
      </c>
      <c r="GF532">
        <v>810.4363235294119</v>
      </c>
      <c r="GG532">
        <v>-2.573735679905097</v>
      </c>
      <c r="GH532">
        <v>0.3041234966441613</v>
      </c>
      <c r="GI532">
        <v>0</v>
      </c>
      <c r="GJ532">
        <v>3.617219512195122</v>
      </c>
      <c r="GK532">
        <v>0.3262352613240448</v>
      </c>
      <c r="GL532">
        <v>0.03314543775038253</v>
      </c>
      <c r="GM532">
        <v>0</v>
      </c>
      <c r="GN532">
        <v>0</v>
      </c>
      <c r="GO532">
        <v>3</v>
      </c>
      <c r="GP532" t="s">
        <v>458</v>
      </c>
      <c r="GQ532">
        <v>3.10196</v>
      </c>
      <c r="GR532">
        <v>2.72401</v>
      </c>
      <c r="GS532">
        <v>0.101947</v>
      </c>
      <c r="GT532">
        <v>0.107744</v>
      </c>
      <c r="GU532">
        <v>0.102252</v>
      </c>
      <c r="GV532">
        <v>0.0912208</v>
      </c>
      <c r="GW532">
        <v>23436.8</v>
      </c>
      <c r="GX532">
        <v>21162.9</v>
      </c>
      <c r="GY532">
        <v>26662.1</v>
      </c>
      <c r="GZ532">
        <v>23942.1</v>
      </c>
      <c r="HA532">
        <v>38300.6</v>
      </c>
      <c r="HB532">
        <v>32172.2</v>
      </c>
      <c r="HC532">
        <v>46555.6</v>
      </c>
      <c r="HD532">
        <v>37882.9</v>
      </c>
      <c r="HE532">
        <v>1.8665</v>
      </c>
      <c r="HF532">
        <v>1.85907</v>
      </c>
      <c r="HG532">
        <v>0.124048</v>
      </c>
      <c r="HH532">
        <v>0</v>
      </c>
      <c r="HI532">
        <v>27.915</v>
      </c>
      <c r="HJ532">
        <v>999.9</v>
      </c>
      <c r="HK532">
        <v>47.4</v>
      </c>
      <c r="HL532">
        <v>31.2</v>
      </c>
      <c r="HM532">
        <v>23.8368</v>
      </c>
      <c r="HN532">
        <v>61.0502</v>
      </c>
      <c r="HO532">
        <v>21.7588</v>
      </c>
      <c r="HP532">
        <v>1</v>
      </c>
      <c r="HQ532">
        <v>0.161524</v>
      </c>
      <c r="HR532">
        <v>0.00625817</v>
      </c>
      <c r="HS532">
        <v>20.2807</v>
      </c>
      <c r="HT532">
        <v>5.211</v>
      </c>
      <c r="HU532">
        <v>11.98</v>
      </c>
      <c r="HV532">
        <v>4.96345</v>
      </c>
      <c r="HW532">
        <v>3.27443</v>
      </c>
      <c r="HX532">
        <v>9999</v>
      </c>
      <c r="HY532">
        <v>9999</v>
      </c>
      <c r="HZ532">
        <v>9999</v>
      </c>
      <c r="IA532">
        <v>35.2</v>
      </c>
      <c r="IB532">
        <v>1.86392</v>
      </c>
      <c r="IC532">
        <v>1.8601</v>
      </c>
      <c r="ID532">
        <v>1.85838</v>
      </c>
      <c r="IE532">
        <v>1.85975</v>
      </c>
      <c r="IF532">
        <v>1.85989</v>
      </c>
      <c r="IG532">
        <v>1.85837</v>
      </c>
      <c r="IH532">
        <v>1.85744</v>
      </c>
      <c r="II532">
        <v>1.85241</v>
      </c>
      <c r="IJ532">
        <v>0</v>
      </c>
      <c r="IK532">
        <v>0</v>
      </c>
      <c r="IL532">
        <v>0</v>
      </c>
      <c r="IM532">
        <v>0</v>
      </c>
      <c r="IN532" t="s">
        <v>441</v>
      </c>
      <c r="IO532" t="s">
        <v>442</v>
      </c>
      <c r="IP532" t="s">
        <v>443</v>
      </c>
      <c r="IQ532" t="s">
        <v>443</v>
      </c>
      <c r="IR532" t="s">
        <v>443</v>
      </c>
      <c r="IS532" t="s">
        <v>443</v>
      </c>
      <c r="IT532">
        <v>0</v>
      </c>
      <c r="IU532">
        <v>100</v>
      </c>
      <c r="IV532">
        <v>100</v>
      </c>
      <c r="IW532">
        <v>-0.851</v>
      </c>
      <c r="IX532">
        <v>0.2968</v>
      </c>
      <c r="IY532">
        <v>-0.819046093373875</v>
      </c>
      <c r="IZ532">
        <v>-0.0008311593448893811</v>
      </c>
      <c r="JA532">
        <v>1.768286430498992E-06</v>
      </c>
      <c r="JB532">
        <v>-5.176383660599935E-10</v>
      </c>
      <c r="JC532">
        <v>0.01793090377665582</v>
      </c>
      <c r="JD532">
        <v>0.002652576625932546</v>
      </c>
      <c r="JE532">
        <v>0.0004569377311329863</v>
      </c>
      <c r="JF532">
        <v>1.003524486243527E-07</v>
      </c>
      <c r="JG532">
        <v>2</v>
      </c>
      <c r="JH532">
        <v>1975</v>
      </c>
      <c r="JI532">
        <v>1</v>
      </c>
      <c r="JJ532">
        <v>26</v>
      </c>
      <c r="JK532">
        <v>201642.9</v>
      </c>
      <c r="JL532">
        <v>201643.1</v>
      </c>
      <c r="JM532">
        <v>1.41846</v>
      </c>
      <c r="JN532">
        <v>2.63184</v>
      </c>
      <c r="JO532">
        <v>1.49658</v>
      </c>
      <c r="JP532">
        <v>2.34985</v>
      </c>
      <c r="JQ532">
        <v>1.54907</v>
      </c>
      <c r="JR532">
        <v>2.42188</v>
      </c>
      <c r="JS532">
        <v>36.3165</v>
      </c>
      <c r="JT532">
        <v>24.1838</v>
      </c>
      <c r="JU532">
        <v>18</v>
      </c>
      <c r="JV532">
        <v>483.974</v>
      </c>
      <c r="JW532">
        <v>493.977</v>
      </c>
      <c r="JX532">
        <v>27.4001</v>
      </c>
      <c r="JY532">
        <v>29.3533</v>
      </c>
      <c r="JZ532">
        <v>29.9998</v>
      </c>
      <c r="KA532">
        <v>29.5407</v>
      </c>
      <c r="KB532">
        <v>29.5288</v>
      </c>
      <c r="KC532">
        <v>28.5596</v>
      </c>
      <c r="KD532">
        <v>24.8102</v>
      </c>
      <c r="KE532">
        <v>97.004</v>
      </c>
      <c r="KF532">
        <v>27.3804</v>
      </c>
      <c r="KG532">
        <v>574.388</v>
      </c>
      <c r="KH532">
        <v>18.5276</v>
      </c>
      <c r="KI532">
        <v>101.792</v>
      </c>
      <c r="KJ532">
        <v>91.3556</v>
      </c>
    </row>
    <row r="533" spans="1:296">
      <c r="A533">
        <v>515</v>
      </c>
      <c r="B533">
        <v>1759088183.1</v>
      </c>
      <c r="C533">
        <v>15100</v>
      </c>
      <c r="D533" t="s">
        <v>1478</v>
      </c>
      <c r="E533" t="s">
        <v>1479</v>
      </c>
      <c r="F533">
        <v>5</v>
      </c>
      <c r="G533" t="s">
        <v>1411</v>
      </c>
      <c r="H533">
        <v>1759088175.314285</v>
      </c>
      <c r="I533">
        <f>(J533)/1000</f>
        <v>0</v>
      </c>
      <c r="J533">
        <f>IF(DO533, AM533, AG533)</f>
        <v>0</v>
      </c>
      <c r="K533">
        <f>IF(DO533, AH533, AF533)</f>
        <v>0</v>
      </c>
      <c r="L533">
        <f>DQ533 - IF(AT533&gt;1, K533*DK533*100.0/(AV533), 0)</f>
        <v>0</v>
      </c>
      <c r="M533">
        <f>((S533-I533/2)*L533-K533)/(S533+I533/2)</f>
        <v>0</v>
      </c>
      <c r="N533">
        <f>M533*(DX533+DY533)/1000.0</f>
        <v>0</v>
      </c>
      <c r="O533">
        <f>(DQ533 - IF(AT533&gt;1, K533*DK533*100.0/(AV533), 0))*(DX533+DY533)/1000.0</f>
        <v>0</v>
      </c>
      <c r="P533">
        <f>2.0/((1/R533-1/Q533)+SIGN(R533)*SQRT((1/R533-1/Q533)*(1/R533-1/Q533) + 4*DL533/((DL533+1)*(DL533+1))*(2*1/R533*1/Q533-1/Q533*1/Q533)))</f>
        <v>0</v>
      </c>
      <c r="Q533">
        <f>IF(LEFT(DM533,1)&lt;&gt;"0",IF(LEFT(DM533,1)="1",3.0,DN533),$D$5+$E$5*(EE533*DX533/($K$5*1000))+$F$5*(EE533*DX533/($K$5*1000))*MAX(MIN(DK533,$J$5),$I$5)*MAX(MIN(DK533,$J$5),$I$5)+$G$5*MAX(MIN(DK533,$J$5),$I$5)*(EE533*DX533/($K$5*1000))+$H$5*(EE533*DX533/($K$5*1000))*(EE533*DX533/($K$5*1000)))</f>
        <v>0</v>
      </c>
      <c r="R533">
        <f>I533*(1000-(1000*0.61365*exp(17.502*V533/(240.97+V533))/(DX533+DY533)+DS533)/2)/(1000*0.61365*exp(17.502*V533/(240.97+V533))/(DX533+DY533)-DS533)</f>
        <v>0</v>
      </c>
      <c r="S533">
        <f>1/((DL533+1)/(P533/1.6)+1/(Q533/1.37)) + DL533/((DL533+1)/(P533/1.6) + DL533/(Q533/1.37))</f>
        <v>0</v>
      </c>
      <c r="T533">
        <f>(DG533*DJ533)</f>
        <v>0</v>
      </c>
      <c r="U533">
        <f>(DZ533+(T533+2*0.95*5.67E-8*(((DZ533+$B$9)+273)^4-(DZ533+273)^4)-44100*I533)/(1.84*29.3*Q533+8*0.95*5.67E-8*(DZ533+273)^3))</f>
        <v>0</v>
      </c>
      <c r="V533">
        <f>($C$9*EA533+$D$9*EB533+$E$9*U533)</f>
        <v>0</v>
      </c>
      <c r="W533">
        <f>0.61365*exp(17.502*V533/(240.97+V533))</f>
        <v>0</v>
      </c>
      <c r="X533">
        <f>(Y533/Z533*100)</f>
        <v>0</v>
      </c>
      <c r="Y533">
        <f>DS533*(DX533+DY533)/1000</f>
        <v>0</v>
      </c>
      <c r="Z533">
        <f>0.61365*exp(17.502*DZ533/(240.97+DZ533))</f>
        <v>0</v>
      </c>
      <c r="AA533">
        <f>(W533-DS533*(DX533+DY533)/1000)</f>
        <v>0</v>
      </c>
      <c r="AB533">
        <f>(-I533*44100)</f>
        <v>0</v>
      </c>
      <c r="AC533">
        <f>2*29.3*Q533*0.92*(DZ533-V533)</f>
        <v>0</v>
      </c>
      <c r="AD533">
        <f>2*0.95*5.67E-8*(((DZ533+$B$9)+273)^4-(V533+273)^4)</f>
        <v>0</v>
      </c>
      <c r="AE533">
        <f>T533+AD533+AB533+AC533</f>
        <v>0</v>
      </c>
      <c r="AF533">
        <f>DW533*AT533*(DR533-DQ533*(1000-AT533*DT533)/(1000-AT533*DS533))/(100*DK533)</f>
        <v>0</v>
      </c>
      <c r="AG533">
        <f>1000*DW533*AT533*(DS533-DT533)/(100*DK533*(1000-AT533*DS533))</f>
        <v>0</v>
      </c>
      <c r="AH533">
        <f>(AI533 - AJ533 - DX533*1E3/(8.314*(DZ533+273.15)) * AL533/DW533 * AK533) * DW533/(100*DK533) * (1000 - DT533)/1000</f>
        <v>0</v>
      </c>
      <c r="AI533">
        <v>569.0814654343372</v>
      </c>
      <c r="AJ533">
        <v>537.4197030303027</v>
      </c>
      <c r="AK533">
        <v>3.377256738715844</v>
      </c>
      <c r="AL533">
        <v>65.07386414959845</v>
      </c>
      <c r="AM533">
        <f>(AO533 - AN533 + DX533*1E3/(8.314*(DZ533+273.15)) * AQ533/DW533 * AP533) * DW533/(100*DK533) * 1000/(1000 - AO533)</f>
        <v>0</v>
      </c>
      <c r="AN533">
        <v>18.54168252876445</v>
      </c>
      <c r="AO533">
        <v>22.17993333333333</v>
      </c>
      <c r="AP533">
        <v>-0.008708976913236513</v>
      </c>
      <c r="AQ533">
        <v>105.2532628944295</v>
      </c>
      <c r="AR533">
        <v>0</v>
      </c>
      <c r="AS533">
        <v>0</v>
      </c>
      <c r="AT533">
        <f>IF(AR533*$H$15&gt;=AV533,1.0,(AV533/(AV533-AR533*$H$15)))</f>
        <v>0</v>
      </c>
      <c r="AU533">
        <f>(AT533-1)*100</f>
        <v>0</v>
      </c>
      <c r="AV533">
        <f>MAX(0,($B$15+$C$15*EE533)/(1+$D$15*EE533)*DX533/(DZ533+273)*$E$15)</f>
        <v>0</v>
      </c>
      <c r="AW533" t="s">
        <v>437</v>
      </c>
      <c r="AX533" t="s">
        <v>437</v>
      </c>
      <c r="AY533">
        <v>0</v>
      </c>
      <c r="AZ533">
        <v>0</v>
      </c>
      <c r="BA533">
        <f>1-AY533/AZ533</f>
        <v>0</v>
      </c>
      <c r="BB533">
        <v>0</v>
      </c>
      <c r="BC533" t="s">
        <v>437</v>
      </c>
      <c r="BD533" t="s">
        <v>437</v>
      </c>
      <c r="BE533">
        <v>0</v>
      </c>
      <c r="BF533">
        <v>0</v>
      </c>
      <c r="BG533">
        <f>1-BE533/BF533</f>
        <v>0</v>
      </c>
      <c r="BH533">
        <v>0.5</v>
      </c>
      <c r="BI533">
        <f>DH533</f>
        <v>0</v>
      </c>
      <c r="BJ533">
        <f>K533</f>
        <v>0</v>
      </c>
      <c r="BK533">
        <f>BG533*BH533*BI533</f>
        <v>0</v>
      </c>
      <c r="BL533">
        <f>(BJ533-BB533)/BI533</f>
        <v>0</v>
      </c>
      <c r="BM533">
        <f>(AZ533-BF533)/BF533</f>
        <v>0</v>
      </c>
      <c r="BN533">
        <f>AY533/(BA533+AY533/BF533)</f>
        <v>0</v>
      </c>
      <c r="BO533" t="s">
        <v>437</v>
      </c>
      <c r="BP533">
        <v>0</v>
      </c>
      <c r="BQ533">
        <f>IF(BP533&lt;&gt;0, BP533, BN533)</f>
        <v>0</v>
      </c>
      <c r="BR533">
        <f>1-BQ533/BF533</f>
        <v>0</v>
      </c>
      <c r="BS533">
        <f>(BF533-BE533)/(BF533-BQ533)</f>
        <v>0</v>
      </c>
      <c r="BT533">
        <f>(AZ533-BF533)/(AZ533-BQ533)</f>
        <v>0</v>
      </c>
      <c r="BU533">
        <f>(BF533-BE533)/(BF533-AY533)</f>
        <v>0</v>
      </c>
      <c r="BV533">
        <f>(AZ533-BF533)/(AZ533-AY533)</f>
        <v>0</v>
      </c>
      <c r="BW533">
        <f>(BS533*BQ533/BE533)</f>
        <v>0</v>
      </c>
      <c r="BX533">
        <f>(1-BW533)</f>
        <v>0</v>
      </c>
      <c r="DG533">
        <f>$B$13*EF533+$C$13*EG533+$F$13*ER533*(1-EU533)</f>
        <v>0</v>
      </c>
      <c r="DH533">
        <f>DG533*DI533</f>
        <v>0</v>
      </c>
      <c r="DI533">
        <f>($B$13*$D$11+$C$13*$D$11+$F$13*((FE533+EW533)/MAX(FE533+EW533+FF533, 0.1)*$I$11+FF533/MAX(FE533+EW533+FF533, 0.1)*$J$11))/($B$13+$C$13+$F$13)</f>
        <v>0</v>
      </c>
      <c r="DJ533">
        <f>($B$13*$K$11+$C$13*$K$11+$F$13*((FE533+EW533)/MAX(FE533+EW533+FF533, 0.1)*$P$11+FF533/MAX(FE533+EW533+FF533, 0.1)*$Q$11))/($B$13+$C$13+$F$13)</f>
        <v>0</v>
      </c>
      <c r="DK533">
        <v>4.8</v>
      </c>
      <c r="DL533">
        <v>0.5</v>
      </c>
      <c r="DM533" t="s">
        <v>438</v>
      </c>
      <c r="DN533">
        <v>2</v>
      </c>
      <c r="DO533" t="b">
        <v>1</v>
      </c>
      <c r="DP533">
        <v>1759088175.314285</v>
      </c>
      <c r="DQ533">
        <v>501.2779642857143</v>
      </c>
      <c r="DR533">
        <v>542.7339642857143</v>
      </c>
      <c r="DS533">
        <v>22.23642857142857</v>
      </c>
      <c r="DT533">
        <v>18.58213214285714</v>
      </c>
      <c r="DU533">
        <v>502.1337857142858</v>
      </c>
      <c r="DV533">
        <v>21.93930357142857</v>
      </c>
      <c r="DW533">
        <v>499.9701428571429</v>
      </c>
      <c r="DX533">
        <v>90.73448571428573</v>
      </c>
      <c r="DY533">
        <v>0.06590300714285714</v>
      </c>
      <c r="DZ533">
        <v>28.97475</v>
      </c>
      <c r="EA533">
        <v>29.93538214285714</v>
      </c>
      <c r="EB533">
        <v>999.9000000000002</v>
      </c>
      <c r="EC533">
        <v>0</v>
      </c>
      <c r="ED533">
        <v>0</v>
      </c>
      <c r="EE533">
        <v>9996.895714285714</v>
      </c>
      <c r="EF533">
        <v>0</v>
      </c>
      <c r="EG533">
        <v>11.3535</v>
      </c>
      <c r="EH533">
        <v>-41.45598928571429</v>
      </c>
      <c r="EI533">
        <v>512.6775714285715</v>
      </c>
      <c r="EJ533">
        <v>553.0094642857142</v>
      </c>
      <c r="EK533">
        <v>3.654292857142857</v>
      </c>
      <c r="EL533">
        <v>542.7339642857143</v>
      </c>
      <c r="EM533">
        <v>18.58213214285714</v>
      </c>
      <c r="EN533">
        <v>2.017611071428572</v>
      </c>
      <c r="EO533">
        <v>1.686041071428571</v>
      </c>
      <c r="EP533">
        <v>17.58320357142857</v>
      </c>
      <c r="EQ533">
        <v>14.76846785714286</v>
      </c>
      <c r="ER533">
        <v>1999.9975</v>
      </c>
      <c r="ES533">
        <v>0.9799927142857141</v>
      </c>
      <c r="ET533">
        <v>0.02000744285714285</v>
      </c>
      <c r="EU533">
        <v>0</v>
      </c>
      <c r="EV533">
        <v>810.0366071428572</v>
      </c>
      <c r="EW533">
        <v>5.00078</v>
      </c>
      <c r="EX533">
        <v>15600.03571428571</v>
      </c>
      <c r="EY533">
        <v>16379.56785714286</v>
      </c>
      <c r="EZ533">
        <v>39.63596428571428</v>
      </c>
      <c r="FA533">
        <v>40.60464285714285</v>
      </c>
      <c r="FB533">
        <v>39.93503571428571</v>
      </c>
      <c r="FC533">
        <v>40.18046428571428</v>
      </c>
      <c r="FD533">
        <v>40.68285714285714</v>
      </c>
      <c r="FE533">
        <v>1955.080714285714</v>
      </c>
      <c r="FF533">
        <v>39.91642857142858</v>
      </c>
      <c r="FG533">
        <v>0</v>
      </c>
      <c r="FH533">
        <v>1759088175.8</v>
      </c>
      <c r="FI533">
        <v>0</v>
      </c>
      <c r="FJ533">
        <v>810.0222692307691</v>
      </c>
      <c r="FK533">
        <v>-2.840581210249296</v>
      </c>
      <c r="FL533">
        <v>-47.21709403072281</v>
      </c>
      <c r="FM533">
        <v>15599.51153846154</v>
      </c>
      <c r="FN533">
        <v>15</v>
      </c>
      <c r="FO533">
        <v>0</v>
      </c>
      <c r="FP533" t="s">
        <v>439</v>
      </c>
      <c r="FQ533">
        <v>1746989605.5</v>
      </c>
      <c r="FR533">
        <v>1746989593.5</v>
      </c>
      <c r="FS533">
        <v>0</v>
      </c>
      <c r="FT533">
        <v>-0.274</v>
      </c>
      <c r="FU533">
        <v>-0.002</v>
      </c>
      <c r="FV533">
        <v>2.549</v>
      </c>
      <c r="FW533">
        <v>0.129</v>
      </c>
      <c r="FX533">
        <v>420</v>
      </c>
      <c r="FY533">
        <v>17</v>
      </c>
      <c r="FZ533">
        <v>0.02</v>
      </c>
      <c r="GA533">
        <v>0.04</v>
      </c>
      <c r="GB533">
        <v>-41.2641487804878</v>
      </c>
      <c r="GC533">
        <v>-3.754975609756188</v>
      </c>
      <c r="GD533">
        <v>0.3879354221604482</v>
      </c>
      <c r="GE533">
        <v>0</v>
      </c>
      <c r="GF533">
        <v>810.1706470588236</v>
      </c>
      <c r="GG533">
        <v>-2.990374340182883</v>
      </c>
      <c r="GH533">
        <v>0.3747661139142674</v>
      </c>
      <c r="GI533">
        <v>0</v>
      </c>
      <c r="GJ533">
        <v>3.640533170731707</v>
      </c>
      <c r="GK533">
        <v>0.241796655052262</v>
      </c>
      <c r="GL533">
        <v>0.02902100571781222</v>
      </c>
      <c r="GM533">
        <v>0</v>
      </c>
      <c r="GN533">
        <v>0</v>
      </c>
      <c r="GO533">
        <v>3</v>
      </c>
      <c r="GP533" t="s">
        <v>458</v>
      </c>
      <c r="GQ533">
        <v>3.10177</v>
      </c>
      <c r="GR533">
        <v>2.72411</v>
      </c>
      <c r="GS533">
        <v>0.104329</v>
      </c>
      <c r="GT533">
        <v>0.110074</v>
      </c>
      <c r="GU533">
        <v>0.102106</v>
      </c>
      <c r="GV533">
        <v>0.0912177</v>
      </c>
      <c r="GW533">
        <v>23374.7</v>
      </c>
      <c r="GX533">
        <v>21107.6</v>
      </c>
      <c r="GY533">
        <v>26662.1</v>
      </c>
      <c r="GZ533">
        <v>23942</v>
      </c>
      <c r="HA533">
        <v>38307.4</v>
      </c>
      <c r="HB533">
        <v>32172.8</v>
      </c>
      <c r="HC533">
        <v>46555.8</v>
      </c>
      <c r="HD533">
        <v>37883.1</v>
      </c>
      <c r="HE533">
        <v>1.8663</v>
      </c>
      <c r="HF533">
        <v>1.8593</v>
      </c>
      <c r="HG533">
        <v>0.123914</v>
      </c>
      <c r="HH533">
        <v>0</v>
      </c>
      <c r="HI533">
        <v>27.9076</v>
      </c>
      <c r="HJ533">
        <v>999.9</v>
      </c>
      <c r="HK533">
        <v>47.4</v>
      </c>
      <c r="HL533">
        <v>31.2</v>
      </c>
      <c r="HM533">
        <v>23.8362</v>
      </c>
      <c r="HN533">
        <v>61.0002</v>
      </c>
      <c r="HO533">
        <v>21.7468</v>
      </c>
      <c r="HP533">
        <v>1</v>
      </c>
      <c r="HQ533">
        <v>0.161573</v>
      </c>
      <c r="HR533">
        <v>0.0695125</v>
      </c>
      <c r="HS533">
        <v>20.2808</v>
      </c>
      <c r="HT533">
        <v>5.21085</v>
      </c>
      <c r="HU533">
        <v>11.98</v>
      </c>
      <c r="HV533">
        <v>4.9632</v>
      </c>
      <c r="HW533">
        <v>3.27435</v>
      </c>
      <c r="HX533">
        <v>9999</v>
      </c>
      <c r="HY533">
        <v>9999</v>
      </c>
      <c r="HZ533">
        <v>9999</v>
      </c>
      <c r="IA533">
        <v>35.2</v>
      </c>
      <c r="IB533">
        <v>1.86392</v>
      </c>
      <c r="IC533">
        <v>1.8601</v>
      </c>
      <c r="ID533">
        <v>1.85842</v>
      </c>
      <c r="IE533">
        <v>1.85975</v>
      </c>
      <c r="IF533">
        <v>1.85989</v>
      </c>
      <c r="IG533">
        <v>1.85837</v>
      </c>
      <c r="IH533">
        <v>1.85744</v>
      </c>
      <c r="II533">
        <v>1.85242</v>
      </c>
      <c r="IJ533">
        <v>0</v>
      </c>
      <c r="IK533">
        <v>0</v>
      </c>
      <c r="IL533">
        <v>0</v>
      </c>
      <c r="IM533">
        <v>0</v>
      </c>
      <c r="IN533" t="s">
        <v>441</v>
      </c>
      <c r="IO533" t="s">
        <v>442</v>
      </c>
      <c r="IP533" t="s">
        <v>443</v>
      </c>
      <c r="IQ533" t="s">
        <v>443</v>
      </c>
      <c r="IR533" t="s">
        <v>443</v>
      </c>
      <c r="IS533" t="s">
        <v>443</v>
      </c>
      <c r="IT533">
        <v>0</v>
      </c>
      <c r="IU533">
        <v>100</v>
      </c>
      <c r="IV533">
        <v>100</v>
      </c>
      <c r="IW533">
        <v>-0.841</v>
      </c>
      <c r="IX533">
        <v>0.2957</v>
      </c>
      <c r="IY533">
        <v>-0.819046093373875</v>
      </c>
      <c r="IZ533">
        <v>-0.0008311593448893811</v>
      </c>
      <c r="JA533">
        <v>1.768286430498992E-06</v>
      </c>
      <c r="JB533">
        <v>-5.176383660599935E-10</v>
      </c>
      <c r="JC533">
        <v>0.01793090377665582</v>
      </c>
      <c r="JD533">
        <v>0.002652576625932546</v>
      </c>
      <c r="JE533">
        <v>0.0004569377311329863</v>
      </c>
      <c r="JF533">
        <v>1.003524486243527E-07</v>
      </c>
      <c r="JG533">
        <v>2</v>
      </c>
      <c r="JH533">
        <v>1975</v>
      </c>
      <c r="JI533">
        <v>1</v>
      </c>
      <c r="JJ533">
        <v>26</v>
      </c>
      <c r="JK533">
        <v>201643</v>
      </c>
      <c r="JL533">
        <v>201643.2</v>
      </c>
      <c r="JM533">
        <v>1.45142</v>
      </c>
      <c r="JN533">
        <v>2.62695</v>
      </c>
      <c r="JO533">
        <v>1.49658</v>
      </c>
      <c r="JP533">
        <v>2.34985</v>
      </c>
      <c r="JQ533">
        <v>1.54907</v>
      </c>
      <c r="JR533">
        <v>2.44263</v>
      </c>
      <c r="JS533">
        <v>36.3165</v>
      </c>
      <c r="JT533">
        <v>24.1751</v>
      </c>
      <c r="JU533">
        <v>18</v>
      </c>
      <c r="JV533">
        <v>483.866</v>
      </c>
      <c r="JW533">
        <v>494.126</v>
      </c>
      <c r="JX533">
        <v>27.423</v>
      </c>
      <c r="JY533">
        <v>29.3545</v>
      </c>
      <c r="JZ533">
        <v>29.9999</v>
      </c>
      <c r="KA533">
        <v>29.5419</v>
      </c>
      <c r="KB533">
        <v>29.5288</v>
      </c>
      <c r="KC533">
        <v>29.287</v>
      </c>
      <c r="KD533">
        <v>24.8102</v>
      </c>
      <c r="KE533">
        <v>97.004</v>
      </c>
      <c r="KF533">
        <v>27.4256</v>
      </c>
      <c r="KG533">
        <v>594.436</v>
      </c>
      <c r="KH533">
        <v>18.5353</v>
      </c>
      <c r="KI533">
        <v>101.792</v>
      </c>
      <c r="KJ533">
        <v>91.35590000000001</v>
      </c>
    </row>
    <row r="534" spans="1:296">
      <c r="A534">
        <v>516</v>
      </c>
      <c r="B534">
        <v>1759088188.1</v>
      </c>
      <c r="C534">
        <v>15105</v>
      </c>
      <c r="D534" t="s">
        <v>1480</v>
      </c>
      <c r="E534" t="s">
        <v>1481</v>
      </c>
      <c r="F534">
        <v>5</v>
      </c>
      <c r="G534" t="s">
        <v>1411</v>
      </c>
      <c r="H534">
        <v>1759088180.6</v>
      </c>
      <c r="I534">
        <f>(J534)/1000</f>
        <v>0</v>
      </c>
      <c r="J534">
        <f>IF(DO534, AM534, AG534)</f>
        <v>0</v>
      </c>
      <c r="K534">
        <f>IF(DO534, AH534, AF534)</f>
        <v>0</v>
      </c>
      <c r="L534">
        <f>DQ534 - IF(AT534&gt;1, K534*DK534*100.0/(AV534), 0)</f>
        <v>0</v>
      </c>
      <c r="M534">
        <f>((S534-I534/2)*L534-K534)/(S534+I534/2)</f>
        <v>0</v>
      </c>
      <c r="N534">
        <f>M534*(DX534+DY534)/1000.0</f>
        <v>0</v>
      </c>
      <c r="O534">
        <f>(DQ534 - IF(AT534&gt;1, K534*DK534*100.0/(AV534), 0))*(DX534+DY534)/1000.0</f>
        <v>0</v>
      </c>
      <c r="P534">
        <f>2.0/((1/R534-1/Q534)+SIGN(R534)*SQRT((1/R534-1/Q534)*(1/R534-1/Q534) + 4*DL534/((DL534+1)*(DL534+1))*(2*1/R534*1/Q534-1/Q534*1/Q534)))</f>
        <v>0</v>
      </c>
      <c r="Q534">
        <f>IF(LEFT(DM534,1)&lt;&gt;"0",IF(LEFT(DM534,1)="1",3.0,DN534),$D$5+$E$5*(EE534*DX534/($K$5*1000))+$F$5*(EE534*DX534/($K$5*1000))*MAX(MIN(DK534,$J$5),$I$5)*MAX(MIN(DK534,$J$5),$I$5)+$G$5*MAX(MIN(DK534,$J$5),$I$5)*(EE534*DX534/($K$5*1000))+$H$5*(EE534*DX534/($K$5*1000))*(EE534*DX534/($K$5*1000)))</f>
        <v>0</v>
      </c>
      <c r="R534">
        <f>I534*(1000-(1000*0.61365*exp(17.502*V534/(240.97+V534))/(DX534+DY534)+DS534)/2)/(1000*0.61365*exp(17.502*V534/(240.97+V534))/(DX534+DY534)-DS534)</f>
        <v>0</v>
      </c>
      <c r="S534">
        <f>1/((DL534+1)/(P534/1.6)+1/(Q534/1.37)) + DL534/((DL534+1)/(P534/1.6) + DL534/(Q534/1.37))</f>
        <v>0</v>
      </c>
      <c r="T534">
        <f>(DG534*DJ534)</f>
        <v>0</v>
      </c>
      <c r="U534">
        <f>(DZ534+(T534+2*0.95*5.67E-8*(((DZ534+$B$9)+273)^4-(DZ534+273)^4)-44100*I534)/(1.84*29.3*Q534+8*0.95*5.67E-8*(DZ534+273)^3))</f>
        <v>0</v>
      </c>
      <c r="V534">
        <f>($C$9*EA534+$D$9*EB534+$E$9*U534)</f>
        <v>0</v>
      </c>
      <c r="W534">
        <f>0.61365*exp(17.502*V534/(240.97+V534))</f>
        <v>0</v>
      </c>
      <c r="X534">
        <f>(Y534/Z534*100)</f>
        <v>0</v>
      </c>
      <c r="Y534">
        <f>DS534*(DX534+DY534)/1000</f>
        <v>0</v>
      </c>
      <c r="Z534">
        <f>0.61365*exp(17.502*DZ534/(240.97+DZ534))</f>
        <v>0</v>
      </c>
      <c r="AA534">
        <f>(W534-DS534*(DX534+DY534)/1000)</f>
        <v>0</v>
      </c>
      <c r="AB534">
        <f>(-I534*44100)</f>
        <v>0</v>
      </c>
      <c r="AC534">
        <f>2*29.3*Q534*0.92*(DZ534-V534)</f>
        <v>0</v>
      </c>
      <c r="AD534">
        <f>2*0.95*5.67E-8*(((DZ534+$B$9)+273)^4-(V534+273)^4)</f>
        <v>0</v>
      </c>
      <c r="AE534">
        <f>T534+AD534+AB534+AC534</f>
        <v>0</v>
      </c>
      <c r="AF534">
        <f>DW534*AT534*(DR534-DQ534*(1000-AT534*DT534)/(1000-AT534*DS534))/(100*DK534)</f>
        <v>0</v>
      </c>
      <c r="AG534">
        <f>1000*DW534*AT534*(DS534-DT534)/(100*DK534*(1000-AT534*DS534))</f>
        <v>0</v>
      </c>
      <c r="AH534">
        <f>(AI534 - AJ534 - DX534*1E3/(8.314*(DZ534+273.15)) * AL534/DW534 * AK534) * DW534/(100*DK534) * (1000 - DT534)/1000</f>
        <v>0</v>
      </c>
      <c r="AI534">
        <v>586.1819349741811</v>
      </c>
      <c r="AJ534">
        <v>554.4996848484847</v>
      </c>
      <c r="AK534">
        <v>3.416838227302061</v>
      </c>
      <c r="AL534">
        <v>65.07386414959845</v>
      </c>
      <c r="AM534">
        <f>(AO534 - AN534 + DX534*1E3/(8.314*(DZ534+273.15)) * AQ534/DW534 * AP534) * DW534/(100*DK534) * 1000/(1000 - AO534)</f>
        <v>0</v>
      </c>
      <c r="AN534">
        <v>18.54149299380082</v>
      </c>
      <c r="AO534">
        <v>22.13582</v>
      </c>
      <c r="AP534">
        <v>-0.008646441021978991</v>
      </c>
      <c r="AQ534">
        <v>105.2532628944295</v>
      </c>
      <c r="AR534">
        <v>0</v>
      </c>
      <c r="AS534">
        <v>0</v>
      </c>
      <c r="AT534">
        <f>IF(AR534*$H$15&gt;=AV534,1.0,(AV534/(AV534-AR534*$H$15)))</f>
        <v>0</v>
      </c>
      <c r="AU534">
        <f>(AT534-1)*100</f>
        <v>0</v>
      </c>
      <c r="AV534">
        <f>MAX(0,($B$15+$C$15*EE534)/(1+$D$15*EE534)*DX534/(DZ534+273)*$E$15)</f>
        <v>0</v>
      </c>
      <c r="AW534" t="s">
        <v>437</v>
      </c>
      <c r="AX534" t="s">
        <v>437</v>
      </c>
      <c r="AY534">
        <v>0</v>
      </c>
      <c r="AZ534">
        <v>0</v>
      </c>
      <c r="BA534">
        <f>1-AY534/AZ534</f>
        <v>0</v>
      </c>
      <c r="BB534">
        <v>0</v>
      </c>
      <c r="BC534" t="s">
        <v>437</v>
      </c>
      <c r="BD534" t="s">
        <v>437</v>
      </c>
      <c r="BE534">
        <v>0</v>
      </c>
      <c r="BF534">
        <v>0</v>
      </c>
      <c r="BG534">
        <f>1-BE534/BF534</f>
        <v>0</v>
      </c>
      <c r="BH534">
        <v>0.5</v>
      </c>
      <c r="BI534">
        <f>DH534</f>
        <v>0</v>
      </c>
      <c r="BJ534">
        <f>K534</f>
        <v>0</v>
      </c>
      <c r="BK534">
        <f>BG534*BH534*BI534</f>
        <v>0</v>
      </c>
      <c r="BL534">
        <f>(BJ534-BB534)/BI534</f>
        <v>0</v>
      </c>
      <c r="BM534">
        <f>(AZ534-BF534)/BF534</f>
        <v>0</v>
      </c>
      <c r="BN534">
        <f>AY534/(BA534+AY534/BF534)</f>
        <v>0</v>
      </c>
      <c r="BO534" t="s">
        <v>437</v>
      </c>
      <c r="BP534">
        <v>0</v>
      </c>
      <c r="BQ534">
        <f>IF(BP534&lt;&gt;0, BP534, BN534)</f>
        <v>0</v>
      </c>
      <c r="BR534">
        <f>1-BQ534/BF534</f>
        <v>0</v>
      </c>
      <c r="BS534">
        <f>(BF534-BE534)/(BF534-BQ534)</f>
        <v>0</v>
      </c>
      <c r="BT534">
        <f>(AZ534-BF534)/(AZ534-BQ534)</f>
        <v>0</v>
      </c>
      <c r="BU534">
        <f>(BF534-BE534)/(BF534-AY534)</f>
        <v>0</v>
      </c>
      <c r="BV534">
        <f>(AZ534-BF534)/(AZ534-AY534)</f>
        <v>0</v>
      </c>
      <c r="BW534">
        <f>(BS534*BQ534/BE534)</f>
        <v>0</v>
      </c>
      <c r="BX534">
        <f>(1-BW534)</f>
        <v>0</v>
      </c>
      <c r="DG534">
        <f>$B$13*EF534+$C$13*EG534+$F$13*ER534*(1-EU534)</f>
        <v>0</v>
      </c>
      <c r="DH534">
        <f>DG534*DI534</f>
        <v>0</v>
      </c>
      <c r="DI534">
        <f>($B$13*$D$11+$C$13*$D$11+$F$13*((FE534+EW534)/MAX(FE534+EW534+FF534, 0.1)*$I$11+FF534/MAX(FE534+EW534+FF534, 0.1)*$J$11))/($B$13+$C$13+$F$13)</f>
        <v>0</v>
      </c>
      <c r="DJ534">
        <f>($B$13*$K$11+$C$13*$K$11+$F$13*((FE534+EW534)/MAX(FE534+EW534+FF534, 0.1)*$P$11+FF534/MAX(FE534+EW534+FF534, 0.1)*$Q$11))/($B$13+$C$13+$F$13)</f>
        <v>0</v>
      </c>
      <c r="DK534">
        <v>4.8</v>
      </c>
      <c r="DL534">
        <v>0.5</v>
      </c>
      <c r="DM534" t="s">
        <v>438</v>
      </c>
      <c r="DN534">
        <v>2</v>
      </c>
      <c r="DO534" t="b">
        <v>1</v>
      </c>
      <c r="DP534">
        <v>1759088180.6</v>
      </c>
      <c r="DQ534">
        <v>518.8762962962963</v>
      </c>
      <c r="DR534">
        <v>560.5401481481481</v>
      </c>
      <c r="DS534">
        <v>22.19748518518519</v>
      </c>
      <c r="DT534">
        <v>18.55098518518518</v>
      </c>
      <c r="DU534">
        <v>519.7221481481481</v>
      </c>
      <c r="DV534">
        <v>21.90122962962963</v>
      </c>
      <c r="DW534">
        <v>499.9745925925926</v>
      </c>
      <c r="DX534">
        <v>90.73364444444445</v>
      </c>
      <c r="DY534">
        <v>0.06608557777777778</v>
      </c>
      <c r="DZ534">
        <v>28.97738518518518</v>
      </c>
      <c r="EA534">
        <v>29.9366962962963</v>
      </c>
      <c r="EB534">
        <v>999.9000000000001</v>
      </c>
      <c r="EC534">
        <v>0</v>
      </c>
      <c r="ED534">
        <v>0</v>
      </c>
      <c r="EE534">
        <v>9987.727777777778</v>
      </c>
      <c r="EF534">
        <v>0</v>
      </c>
      <c r="EG534">
        <v>11.3535</v>
      </c>
      <c r="EH534">
        <v>-41.66381851851852</v>
      </c>
      <c r="EI534">
        <v>530.6548888888889</v>
      </c>
      <c r="EJ534">
        <v>571.1351851851853</v>
      </c>
      <c r="EK534">
        <v>3.6465</v>
      </c>
      <c r="EL534">
        <v>560.5401481481481</v>
      </c>
      <c r="EM534">
        <v>18.55098518518518</v>
      </c>
      <c r="EN534">
        <v>2.014058888888889</v>
      </c>
      <c r="EO534">
        <v>1.68319962962963</v>
      </c>
      <c r="EP534">
        <v>17.55527407407407</v>
      </c>
      <c r="EQ534">
        <v>14.74233333333333</v>
      </c>
      <c r="ER534">
        <v>2000</v>
      </c>
      <c r="ES534">
        <v>0.9799915925925924</v>
      </c>
      <c r="ET534">
        <v>0.02000857777777778</v>
      </c>
      <c r="EU534">
        <v>0</v>
      </c>
      <c r="EV534">
        <v>809.7992222222224</v>
      </c>
      <c r="EW534">
        <v>5.00078</v>
      </c>
      <c r="EX534">
        <v>15595.90740740741</v>
      </c>
      <c r="EY534">
        <v>16379.58888888889</v>
      </c>
      <c r="EZ534">
        <v>39.65255555555555</v>
      </c>
      <c r="FA534">
        <v>40.60388888888888</v>
      </c>
      <c r="FB534">
        <v>39.94885185185185</v>
      </c>
      <c r="FC534">
        <v>40.18018518518519</v>
      </c>
      <c r="FD534">
        <v>40.65955555555556</v>
      </c>
      <c r="FE534">
        <v>1955.081111111111</v>
      </c>
      <c r="FF534">
        <v>39.91851851851852</v>
      </c>
      <c r="FG534">
        <v>0</v>
      </c>
      <c r="FH534">
        <v>1759088180.6</v>
      </c>
      <c r="FI534">
        <v>0</v>
      </c>
      <c r="FJ534">
        <v>809.8131153846153</v>
      </c>
      <c r="FK534">
        <v>-2.334735051972892</v>
      </c>
      <c r="FL534">
        <v>-44.90940170135011</v>
      </c>
      <c r="FM534">
        <v>15595.79230769231</v>
      </c>
      <c r="FN534">
        <v>15</v>
      </c>
      <c r="FO534">
        <v>0</v>
      </c>
      <c r="FP534" t="s">
        <v>439</v>
      </c>
      <c r="FQ534">
        <v>1746989605.5</v>
      </c>
      <c r="FR534">
        <v>1746989593.5</v>
      </c>
      <c r="FS534">
        <v>0</v>
      </c>
      <c r="FT534">
        <v>-0.274</v>
      </c>
      <c r="FU534">
        <v>-0.002</v>
      </c>
      <c r="FV534">
        <v>2.549</v>
      </c>
      <c r="FW534">
        <v>0.129</v>
      </c>
      <c r="FX534">
        <v>420</v>
      </c>
      <c r="FY534">
        <v>17</v>
      </c>
      <c r="FZ534">
        <v>0.02</v>
      </c>
      <c r="GA534">
        <v>0.04</v>
      </c>
      <c r="GB534">
        <v>-41.49341219512196</v>
      </c>
      <c r="GC534">
        <v>-2.486999999999963</v>
      </c>
      <c r="GD534">
        <v>0.25195139503689</v>
      </c>
      <c r="GE534">
        <v>0</v>
      </c>
      <c r="GF534">
        <v>810.010411764706</v>
      </c>
      <c r="GG534">
        <v>-2.767792214433047</v>
      </c>
      <c r="GH534">
        <v>0.3622180946569026</v>
      </c>
      <c r="GI534">
        <v>0</v>
      </c>
      <c r="GJ534">
        <v>3.645236829268293</v>
      </c>
      <c r="GK534">
        <v>-0.01797303135888592</v>
      </c>
      <c r="GL534">
        <v>0.02228998620610636</v>
      </c>
      <c r="GM534">
        <v>1</v>
      </c>
      <c r="GN534">
        <v>1</v>
      </c>
      <c r="GO534">
        <v>3</v>
      </c>
      <c r="GP534" t="s">
        <v>455</v>
      </c>
      <c r="GQ534">
        <v>3.10157</v>
      </c>
      <c r="GR534">
        <v>2.72413</v>
      </c>
      <c r="GS534">
        <v>0.10669</v>
      </c>
      <c r="GT534">
        <v>0.112357</v>
      </c>
      <c r="GU534">
        <v>0.101967</v>
      </c>
      <c r="GV534">
        <v>0.0912171</v>
      </c>
      <c r="GW534">
        <v>23312.9</v>
      </c>
      <c r="GX534">
        <v>21053.3</v>
      </c>
      <c r="GY534">
        <v>26662</v>
      </c>
      <c r="GZ534">
        <v>23941.9</v>
      </c>
      <c r="HA534">
        <v>38313.8</v>
      </c>
      <c r="HB534">
        <v>32173</v>
      </c>
      <c r="HC534">
        <v>46556</v>
      </c>
      <c r="HD534">
        <v>37883.1</v>
      </c>
      <c r="HE534">
        <v>1.86602</v>
      </c>
      <c r="HF534">
        <v>1.85947</v>
      </c>
      <c r="HG534">
        <v>0.125829</v>
      </c>
      <c r="HH534">
        <v>0</v>
      </c>
      <c r="HI534">
        <v>27.9013</v>
      </c>
      <c r="HJ534">
        <v>999.9</v>
      </c>
      <c r="HK534">
        <v>47.4</v>
      </c>
      <c r="HL534">
        <v>31.2</v>
      </c>
      <c r="HM534">
        <v>23.8379</v>
      </c>
      <c r="HN534">
        <v>61.4002</v>
      </c>
      <c r="HO534">
        <v>21.851</v>
      </c>
      <c r="HP534">
        <v>1</v>
      </c>
      <c r="HQ534">
        <v>0.161194</v>
      </c>
      <c r="HR534">
        <v>0.0444118</v>
      </c>
      <c r="HS534">
        <v>20.2807</v>
      </c>
      <c r="HT534">
        <v>5.21055</v>
      </c>
      <c r="HU534">
        <v>11.9798</v>
      </c>
      <c r="HV534">
        <v>4.96335</v>
      </c>
      <c r="HW534">
        <v>3.27428</v>
      </c>
      <c r="HX534">
        <v>9999</v>
      </c>
      <c r="HY534">
        <v>9999</v>
      </c>
      <c r="HZ534">
        <v>9999</v>
      </c>
      <c r="IA534">
        <v>35.2</v>
      </c>
      <c r="IB534">
        <v>1.86394</v>
      </c>
      <c r="IC534">
        <v>1.86008</v>
      </c>
      <c r="ID534">
        <v>1.8584</v>
      </c>
      <c r="IE534">
        <v>1.85975</v>
      </c>
      <c r="IF534">
        <v>1.85989</v>
      </c>
      <c r="IG534">
        <v>1.85837</v>
      </c>
      <c r="IH534">
        <v>1.85742</v>
      </c>
      <c r="II534">
        <v>1.85242</v>
      </c>
      <c r="IJ534">
        <v>0</v>
      </c>
      <c r="IK534">
        <v>0</v>
      </c>
      <c r="IL534">
        <v>0</v>
      </c>
      <c r="IM534">
        <v>0</v>
      </c>
      <c r="IN534" t="s">
        <v>441</v>
      </c>
      <c r="IO534" t="s">
        <v>442</v>
      </c>
      <c r="IP534" t="s">
        <v>443</v>
      </c>
      <c r="IQ534" t="s">
        <v>443</v>
      </c>
      <c r="IR534" t="s">
        <v>443</v>
      </c>
      <c r="IS534" t="s">
        <v>443</v>
      </c>
      <c r="IT534">
        <v>0</v>
      </c>
      <c r="IU534">
        <v>100</v>
      </c>
      <c r="IV534">
        <v>100</v>
      </c>
      <c r="IW534">
        <v>-0.83</v>
      </c>
      <c r="IX534">
        <v>0.2949</v>
      </c>
      <c r="IY534">
        <v>-0.819046093373875</v>
      </c>
      <c r="IZ534">
        <v>-0.0008311593448893811</v>
      </c>
      <c r="JA534">
        <v>1.768286430498992E-06</v>
      </c>
      <c r="JB534">
        <v>-5.176383660599935E-10</v>
      </c>
      <c r="JC534">
        <v>0.01793090377665582</v>
      </c>
      <c r="JD534">
        <v>0.002652576625932546</v>
      </c>
      <c r="JE534">
        <v>0.0004569377311329863</v>
      </c>
      <c r="JF534">
        <v>1.003524486243527E-07</v>
      </c>
      <c r="JG534">
        <v>2</v>
      </c>
      <c r="JH534">
        <v>1975</v>
      </c>
      <c r="JI534">
        <v>1</v>
      </c>
      <c r="JJ534">
        <v>26</v>
      </c>
      <c r="JK534">
        <v>201643</v>
      </c>
      <c r="JL534">
        <v>201643.2</v>
      </c>
      <c r="JM534">
        <v>1.48804</v>
      </c>
      <c r="JN534">
        <v>2.62451</v>
      </c>
      <c r="JO534">
        <v>1.49658</v>
      </c>
      <c r="JP534">
        <v>2.34863</v>
      </c>
      <c r="JQ534">
        <v>1.54907</v>
      </c>
      <c r="JR534">
        <v>2.45605</v>
      </c>
      <c r="JS534">
        <v>36.3165</v>
      </c>
      <c r="JT534">
        <v>24.1751</v>
      </c>
      <c r="JU534">
        <v>18</v>
      </c>
      <c r="JV534">
        <v>483.715</v>
      </c>
      <c r="JW534">
        <v>494.262</v>
      </c>
      <c r="JX534">
        <v>27.4523</v>
      </c>
      <c r="JY534">
        <v>29.3565</v>
      </c>
      <c r="JZ534">
        <v>30.0001</v>
      </c>
      <c r="KA534">
        <v>29.5433</v>
      </c>
      <c r="KB534">
        <v>29.5313</v>
      </c>
      <c r="KC534">
        <v>29.9518</v>
      </c>
      <c r="KD534">
        <v>24.8102</v>
      </c>
      <c r="KE534">
        <v>97.004</v>
      </c>
      <c r="KF534">
        <v>27.4721</v>
      </c>
      <c r="KG534">
        <v>607.814</v>
      </c>
      <c r="KH534">
        <v>18.5461</v>
      </c>
      <c r="KI534">
        <v>101.792</v>
      </c>
      <c r="KJ534">
        <v>91.3557</v>
      </c>
    </row>
    <row r="535" spans="1:296">
      <c r="A535">
        <v>517</v>
      </c>
      <c r="B535">
        <v>1759088193.1</v>
      </c>
      <c r="C535">
        <v>15110</v>
      </c>
      <c r="D535" t="s">
        <v>1482</v>
      </c>
      <c r="E535" t="s">
        <v>1483</v>
      </c>
      <c r="F535">
        <v>5</v>
      </c>
      <c r="G535" t="s">
        <v>1411</v>
      </c>
      <c r="H535">
        <v>1759088185.314285</v>
      </c>
      <c r="I535">
        <f>(J535)/1000</f>
        <v>0</v>
      </c>
      <c r="J535">
        <f>IF(DO535, AM535, AG535)</f>
        <v>0</v>
      </c>
      <c r="K535">
        <f>IF(DO535, AH535, AF535)</f>
        <v>0</v>
      </c>
      <c r="L535">
        <f>DQ535 - IF(AT535&gt;1, K535*DK535*100.0/(AV535), 0)</f>
        <v>0</v>
      </c>
      <c r="M535">
        <f>((S535-I535/2)*L535-K535)/(S535+I535/2)</f>
        <v>0</v>
      </c>
      <c r="N535">
        <f>M535*(DX535+DY535)/1000.0</f>
        <v>0</v>
      </c>
      <c r="O535">
        <f>(DQ535 - IF(AT535&gt;1, K535*DK535*100.0/(AV535), 0))*(DX535+DY535)/1000.0</f>
        <v>0</v>
      </c>
      <c r="P535">
        <f>2.0/((1/R535-1/Q535)+SIGN(R535)*SQRT((1/R535-1/Q535)*(1/R535-1/Q535) + 4*DL535/((DL535+1)*(DL535+1))*(2*1/R535*1/Q535-1/Q535*1/Q535)))</f>
        <v>0</v>
      </c>
      <c r="Q535">
        <f>IF(LEFT(DM535,1)&lt;&gt;"0",IF(LEFT(DM535,1)="1",3.0,DN535),$D$5+$E$5*(EE535*DX535/($K$5*1000))+$F$5*(EE535*DX535/($K$5*1000))*MAX(MIN(DK535,$J$5),$I$5)*MAX(MIN(DK535,$J$5),$I$5)+$G$5*MAX(MIN(DK535,$J$5),$I$5)*(EE535*DX535/($K$5*1000))+$H$5*(EE535*DX535/($K$5*1000))*(EE535*DX535/($K$5*1000)))</f>
        <v>0</v>
      </c>
      <c r="R535">
        <f>I535*(1000-(1000*0.61365*exp(17.502*V535/(240.97+V535))/(DX535+DY535)+DS535)/2)/(1000*0.61365*exp(17.502*V535/(240.97+V535))/(DX535+DY535)-DS535)</f>
        <v>0</v>
      </c>
      <c r="S535">
        <f>1/((DL535+1)/(P535/1.6)+1/(Q535/1.37)) + DL535/((DL535+1)/(P535/1.6) + DL535/(Q535/1.37))</f>
        <v>0</v>
      </c>
      <c r="T535">
        <f>(DG535*DJ535)</f>
        <v>0</v>
      </c>
      <c r="U535">
        <f>(DZ535+(T535+2*0.95*5.67E-8*(((DZ535+$B$9)+273)^4-(DZ535+273)^4)-44100*I535)/(1.84*29.3*Q535+8*0.95*5.67E-8*(DZ535+273)^3))</f>
        <v>0</v>
      </c>
      <c r="V535">
        <f>($C$9*EA535+$D$9*EB535+$E$9*U535)</f>
        <v>0</v>
      </c>
      <c r="W535">
        <f>0.61365*exp(17.502*V535/(240.97+V535))</f>
        <v>0</v>
      </c>
      <c r="X535">
        <f>(Y535/Z535*100)</f>
        <v>0</v>
      </c>
      <c r="Y535">
        <f>DS535*(DX535+DY535)/1000</f>
        <v>0</v>
      </c>
      <c r="Z535">
        <f>0.61365*exp(17.502*DZ535/(240.97+DZ535))</f>
        <v>0</v>
      </c>
      <c r="AA535">
        <f>(W535-DS535*(DX535+DY535)/1000)</f>
        <v>0</v>
      </c>
      <c r="AB535">
        <f>(-I535*44100)</f>
        <v>0</v>
      </c>
      <c r="AC535">
        <f>2*29.3*Q535*0.92*(DZ535-V535)</f>
        <v>0</v>
      </c>
      <c r="AD535">
        <f>2*0.95*5.67E-8*(((DZ535+$B$9)+273)^4-(V535+273)^4)</f>
        <v>0</v>
      </c>
      <c r="AE535">
        <f>T535+AD535+AB535+AC535</f>
        <v>0</v>
      </c>
      <c r="AF535">
        <f>DW535*AT535*(DR535-DQ535*(1000-AT535*DT535)/(1000-AT535*DS535))/(100*DK535)</f>
        <v>0</v>
      </c>
      <c r="AG535">
        <f>1000*DW535*AT535*(DS535-DT535)/(100*DK535*(1000-AT535*DS535))</f>
        <v>0</v>
      </c>
      <c r="AH535">
        <f>(AI535 - AJ535 - DX535*1E3/(8.314*(DZ535+273.15)) * AL535/DW535 * AK535) * DW535/(100*DK535) * (1000 - DT535)/1000</f>
        <v>0</v>
      </c>
      <c r="AI535">
        <v>603.3509386017968</v>
      </c>
      <c r="AJ535">
        <v>571.6451696969696</v>
      </c>
      <c r="AK535">
        <v>3.432994721207662</v>
      </c>
      <c r="AL535">
        <v>65.07386414959845</v>
      </c>
      <c r="AM535">
        <f>(AO535 - AN535 + DX535*1E3/(8.314*(DZ535+273.15)) * AQ535/DW535 * AP535) * DW535/(100*DK535) * 1000/(1000 - AO535)</f>
        <v>0</v>
      </c>
      <c r="AN535">
        <v>18.54460026926756</v>
      </c>
      <c r="AO535">
        <v>22.09479696969695</v>
      </c>
      <c r="AP535">
        <v>-0.009065932188505028</v>
      </c>
      <c r="AQ535">
        <v>105.2532628944295</v>
      </c>
      <c r="AR535">
        <v>0</v>
      </c>
      <c r="AS535">
        <v>0</v>
      </c>
      <c r="AT535">
        <f>IF(AR535*$H$15&gt;=AV535,1.0,(AV535/(AV535-AR535*$H$15)))</f>
        <v>0</v>
      </c>
      <c r="AU535">
        <f>(AT535-1)*100</f>
        <v>0</v>
      </c>
      <c r="AV535">
        <f>MAX(0,($B$15+$C$15*EE535)/(1+$D$15*EE535)*DX535/(DZ535+273)*$E$15)</f>
        <v>0</v>
      </c>
      <c r="AW535" t="s">
        <v>437</v>
      </c>
      <c r="AX535" t="s">
        <v>437</v>
      </c>
      <c r="AY535">
        <v>0</v>
      </c>
      <c r="AZ535">
        <v>0</v>
      </c>
      <c r="BA535">
        <f>1-AY535/AZ535</f>
        <v>0</v>
      </c>
      <c r="BB535">
        <v>0</v>
      </c>
      <c r="BC535" t="s">
        <v>437</v>
      </c>
      <c r="BD535" t="s">
        <v>437</v>
      </c>
      <c r="BE535">
        <v>0</v>
      </c>
      <c r="BF535">
        <v>0</v>
      </c>
      <c r="BG535">
        <f>1-BE535/BF535</f>
        <v>0</v>
      </c>
      <c r="BH535">
        <v>0.5</v>
      </c>
      <c r="BI535">
        <f>DH535</f>
        <v>0</v>
      </c>
      <c r="BJ535">
        <f>K535</f>
        <v>0</v>
      </c>
      <c r="BK535">
        <f>BG535*BH535*BI535</f>
        <v>0</v>
      </c>
      <c r="BL535">
        <f>(BJ535-BB535)/BI535</f>
        <v>0</v>
      </c>
      <c r="BM535">
        <f>(AZ535-BF535)/BF535</f>
        <v>0</v>
      </c>
      <c r="BN535">
        <f>AY535/(BA535+AY535/BF535)</f>
        <v>0</v>
      </c>
      <c r="BO535" t="s">
        <v>437</v>
      </c>
      <c r="BP535">
        <v>0</v>
      </c>
      <c r="BQ535">
        <f>IF(BP535&lt;&gt;0, BP535, BN535)</f>
        <v>0</v>
      </c>
      <c r="BR535">
        <f>1-BQ535/BF535</f>
        <v>0</v>
      </c>
      <c r="BS535">
        <f>(BF535-BE535)/(BF535-BQ535)</f>
        <v>0</v>
      </c>
      <c r="BT535">
        <f>(AZ535-BF535)/(AZ535-BQ535)</f>
        <v>0</v>
      </c>
      <c r="BU535">
        <f>(BF535-BE535)/(BF535-AY535)</f>
        <v>0</v>
      </c>
      <c r="BV535">
        <f>(AZ535-BF535)/(AZ535-AY535)</f>
        <v>0</v>
      </c>
      <c r="BW535">
        <f>(BS535*BQ535/BE535)</f>
        <v>0</v>
      </c>
      <c r="BX535">
        <f>(1-BW535)</f>
        <v>0</v>
      </c>
      <c r="DG535">
        <f>$B$13*EF535+$C$13*EG535+$F$13*ER535*(1-EU535)</f>
        <v>0</v>
      </c>
      <c r="DH535">
        <f>DG535*DI535</f>
        <v>0</v>
      </c>
      <c r="DI535">
        <f>($B$13*$D$11+$C$13*$D$11+$F$13*((FE535+EW535)/MAX(FE535+EW535+FF535, 0.1)*$I$11+FF535/MAX(FE535+EW535+FF535, 0.1)*$J$11))/($B$13+$C$13+$F$13)</f>
        <v>0</v>
      </c>
      <c r="DJ535">
        <f>($B$13*$K$11+$C$13*$K$11+$F$13*((FE535+EW535)/MAX(FE535+EW535+FF535, 0.1)*$P$11+FF535/MAX(FE535+EW535+FF535, 0.1)*$Q$11))/($B$13+$C$13+$F$13)</f>
        <v>0</v>
      </c>
      <c r="DK535">
        <v>4.8</v>
      </c>
      <c r="DL535">
        <v>0.5</v>
      </c>
      <c r="DM535" t="s">
        <v>438</v>
      </c>
      <c r="DN535">
        <v>2</v>
      </c>
      <c r="DO535" t="b">
        <v>1</v>
      </c>
      <c r="DP535">
        <v>1759088185.314285</v>
      </c>
      <c r="DQ535">
        <v>534.6105714285715</v>
      </c>
      <c r="DR535">
        <v>576.4015357142857</v>
      </c>
      <c r="DS535">
        <v>22.15693928571429</v>
      </c>
      <c r="DT535">
        <v>18.54255714285714</v>
      </c>
      <c r="DU535">
        <v>535.4469285714285</v>
      </c>
      <c r="DV535">
        <v>21.86158928571428</v>
      </c>
      <c r="DW535">
        <v>499.9651071428571</v>
      </c>
      <c r="DX535">
        <v>90.73336428571429</v>
      </c>
      <c r="DY535">
        <v>0.06613135714285714</v>
      </c>
      <c r="DZ535">
        <v>28.97820714285714</v>
      </c>
      <c r="EA535">
        <v>29.94538928571429</v>
      </c>
      <c r="EB535">
        <v>999.9000000000002</v>
      </c>
      <c r="EC535">
        <v>0</v>
      </c>
      <c r="ED535">
        <v>0</v>
      </c>
      <c r="EE535">
        <v>9987.767142857143</v>
      </c>
      <c r="EF535">
        <v>0</v>
      </c>
      <c r="EG535">
        <v>11.35128928571429</v>
      </c>
      <c r="EH535">
        <v>-41.79098214285715</v>
      </c>
      <c r="EI535">
        <v>546.7237142857143</v>
      </c>
      <c r="EJ535">
        <v>587.2915714285713</v>
      </c>
      <c r="EK535">
        <v>3.6143875</v>
      </c>
      <c r="EL535">
        <v>576.4015357142857</v>
      </c>
      <c r="EM535">
        <v>18.54255714285714</v>
      </c>
      <c r="EN535">
        <v>2.010373571428572</v>
      </c>
      <c r="EO535">
        <v>1.682429642857143</v>
      </c>
      <c r="EP535">
        <v>17.52625714285714</v>
      </c>
      <c r="EQ535">
        <v>14.73525</v>
      </c>
      <c r="ER535">
        <v>2000.001428571429</v>
      </c>
      <c r="ES535">
        <v>0.9799921428571425</v>
      </c>
      <c r="ET535">
        <v>0.02000800714285714</v>
      </c>
      <c r="EU535">
        <v>0</v>
      </c>
      <c r="EV535">
        <v>809.6058571428572</v>
      </c>
      <c r="EW535">
        <v>5.00078</v>
      </c>
      <c r="EX535">
        <v>15592.52142857142</v>
      </c>
      <c r="EY535">
        <v>16379.61071428571</v>
      </c>
      <c r="EZ535">
        <v>39.65825</v>
      </c>
      <c r="FA535">
        <v>40.59796428571428</v>
      </c>
      <c r="FB535">
        <v>39.93507142857142</v>
      </c>
      <c r="FC535">
        <v>40.17821428571428</v>
      </c>
      <c r="FD535">
        <v>40.66046428571428</v>
      </c>
      <c r="FE535">
        <v>1955.083571428571</v>
      </c>
      <c r="FF535">
        <v>39.91714285714286</v>
      </c>
      <c r="FG535">
        <v>0</v>
      </c>
      <c r="FH535">
        <v>1759088185.4</v>
      </c>
      <c r="FI535">
        <v>0</v>
      </c>
      <c r="FJ535">
        <v>809.6280769230768</v>
      </c>
      <c r="FK535">
        <v>-2.156376077572637</v>
      </c>
      <c r="FL535">
        <v>-41.82905981942814</v>
      </c>
      <c r="FM535">
        <v>15592.36538461538</v>
      </c>
      <c r="FN535">
        <v>15</v>
      </c>
      <c r="FO535">
        <v>0</v>
      </c>
      <c r="FP535" t="s">
        <v>439</v>
      </c>
      <c r="FQ535">
        <v>1746989605.5</v>
      </c>
      <c r="FR535">
        <v>1746989593.5</v>
      </c>
      <c r="FS535">
        <v>0</v>
      </c>
      <c r="FT535">
        <v>-0.274</v>
      </c>
      <c r="FU535">
        <v>-0.002</v>
      </c>
      <c r="FV535">
        <v>2.549</v>
      </c>
      <c r="FW535">
        <v>0.129</v>
      </c>
      <c r="FX535">
        <v>420</v>
      </c>
      <c r="FY535">
        <v>17</v>
      </c>
      <c r="FZ535">
        <v>0.02</v>
      </c>
      <c r="GA535">
        <v>0.04</v>
      </c>
      <c r="GB535">
        <v>-41.70886097560976</v>
      </c>
      <c r="GC535">
        <v>-1.737048083623597</v>
      </c>
      <c r="GD535">
        <v>0.1791227524026928</v>
      </c>
      <c r="GE535">
        <v>0</v>
      </c>
      <c r="GF535">
        <v>809.7569117647058</v>
      </c>
      <c r="GG535">
        <v>-2.142047364774275</v>
      </c>
      <c r="GH535">
        <v>0.3373440700920851</v>
      </c>
      <c r="GI535">
        <v>0</v>
      </c>
      <c r="GJ535">
        <v>3.628468536585366</v>
      </c>
      <c r="GK535">
        <v>-0.3798725435540028</v>
      </c>
      <c r="GL535">
        <v>0.0407080126685078</v>
      </c>
      <c r="GM535">
        <v>0</v>
      </c>
      <c r="GN535">
        <v>0</v>
      </c>
      <c r="GO535">
        <v>3</v>
      </c>
      <c r="GP535" t="s">
        <v>458</v>
      </c>
      <c r="GQ535">
        <v>3.10181</v>
      </c>
      <c r="GR535">
        <v>2.72436</v>
      </c>
      <c r="GS535">
        <v>0.109031</v>
      </c>
      <c r="GT535">
        <v>0.114631</v>
      </c>
      <c r="GU535">
        <v>0.10183</v>
      </c>
      <c r="GV535">
        <v>0.0912328</v>
      </c>
      <c r="GW535">
        <v>23251.7</v>
      </c>
      <c r="GX535">
        <v>20999.6</v>
      </c>
      <c r="GY535">
        <v>26661.9</v>
      </c>
      <c r="GZ535">
        <v>23942.1</v>
      </c>
      <c r="HA535">
        <v>38320</v>
      </c>
      <c r="HB535">
        <v>32172.9</v>
      </c>
      <c r="HC535">
        <v>46555.9</v>
      </c>
      <c r="HD535">
        <v>37883.3</v>
      </c>
      <c r="HE535">
        <v>1.86633</v>
      </c>
      <c r="HF535">
        <v>1.85933</v>
      </c>
      <c r="HG535">
        <v>0.127524</v>
      </c>
      <c r="HH535">
        <v>0</v>
      </c>
      <c r="HI535">
        <v>27.896</v>
      </c>
      <c r="HJ535">
        <v>999.9</v>
      </c>
      <c r="HK535">
        <v>47.4</v>
      </c>
      <c r="HL535">
        <v>31.2</v>
      </c>
      <c r="HM535">
        <v>23.8352</v>
      </c>
      <c r="HN535">
        <v>61.5602</v>
      </c>
      <c r="HO535">
        <v>22.0954</v>
      </c>
      <c r="HP535">
        <v>1</v>
      </c>
      <c r="HQ535">
        <v>0.161527</v>
      </c>
      <c r="HR535">
        <v>0.0296514</v>
      </c>
      <c r="HS535">
        <v>20.2807</v>
      </c>
      <c r="HT535">
        <v>5.211</v>
      </c>
      <c r="HU535">
        <v>11.98</v>
      </c>
      <c r="HV535">
        <v>4.96345</v>
      </c>
      <c r="HW535">
        <v>3.2745</v>
      </c>
      <c r="HX535">
        <v>9999</v>
      </c>
      <c r="HY535">
        <v>9999</v>
      </c>
      <c r="HZ535">
        <v>9999</v>
      </c>
      <c r="IA535">
        <v>35.2</v>
      </c>
      <c r="IB535">
        <v>1.86392</v>
      </c>
      <c r="IC535">
        <v>1.86008</v>
      </c>
      <c r="ID535">
        <v>1.85843</v>
      </c>
      <c r="IE535">
        <v>1.85978</v>
      </c>
      <c r="IF535">
        <v>1.85989</v>
      </c>
      <c r="IG535">
        <v>1.85837</v>
      </c>
      <c r="IH535">
        <v>1.85744</v>
      </c>
      <c r="II535">
        <v>1.85242</v>
      </c>
      <c r="IJ535">
        <v>0</v>
      </c>
      <c r="IK535">
        <v>0</v>
      </c>
      <c r="IL535">
        <v>0</v>
      </c>
      <c r="IM535">
        <v>0</v>
      </c>
      <c r="IN535" t="s">
        <v>441</v>
      </c>
      <c r="IO535" t="s">
        <v>442</v>
      </c>
      <c r="IP535" t="s">
        <v>443</v>
      </c>
      <c r="IQ535" t="s">
        <v>443</v>
      </c>
      <c r="IR535" t="s">
        <v>443</v>
      </c>
      <c r="IS535" t="s">
        <v>443</v>
      </c>
      <c r="IT535">
        <v>0</v>
      </c>
      <c r="IU535">
        <v>100</v>
      </c>
      <c r="IV535">
        <v>100</v>
      </c>
      <c r="IW535">
        <v>-0.82</v>
      </c>
      <c r="IX535">
        <v>0.2938</v>
      </c>
      <c r="IY535">
        <v>-0.819046093373875</v>
      </c>
      <c r="IZ535">
        <v>-0.0008311593448893811</v>
      </c>
      <c r="JA535">
        <v>1.768286430498992E-06</v>
      </c>
      <c r="JB535">
        <v>-5.176383660599935E-10</v>
      </c>
      <c r="JC535">
        <v>0.01793090377665582</v>
      </c>
      <c r="JD535">
        <v>0.002652576625932546</v>
      </c>
      <c r="JE535">
        <v>0.0004569377311329863</v>
      </c>
      <c r="JF535">
        <v>1.003524486243527E-07</v>
      </c>
      <c r="JG535">
        <v>2</v>
      </c>
      <c r="JH535">
        <v>1975</v>
      </c>
      <c r="JI535">
        <v>1</v>
      </c>
      <c r="JJ535">
        <v>26</v>
      </c>
      <c r="JK535">
        <v>201643.1</v>
      </c>
      <c r="JL535">
        <v>201643.3</v>
      </c>
      <c r="JM535">
        <v>1.521</v>
      </c>
      <c r="JN535">
        <v>2.62573</v>
      </c>
      <c r="JO535">
        <v>1.49658</v>
      </c>
      <c r="JP535">
        <v>2.34863</v>
      </c>
      <c r="JQ535">
        <v>1.54907</v>
      </c>
      <c r="JR535">
        <v>2.44995</v>
      </c>
      <c r="JS535">
        <v>36.3165</v>
      </c>
      <c r="JT535">
        <v>24.1751</v>
      </c>
      <c r="JU535">
        <v>18</v>
      </c>
      <c r="JV535">
        <v>483.89</v>
      </c>
      <c r="JW535">
        <v>494.163</v>
      </c>
      <c r="JX535">
        <v>27.486</v>
      </c>
      <c r="JY535">
        <v>29.357</v>
      </c>
      <c r="JZ535">
        <v>30.0002</v>
      </c>
      <c r="KA535">
        <v>29.5433</v>
      </c>
      <c r="KB535">
        <v>29.5314</v>
      </c>
      <c r="KC535">
        <v>30.6714</v>
      </c>
      <c r="KD535">
        <v>24.8102</v>
      </c>
      <c r="KE535">
        <v>97.004</v>
      </c>
      <c r="KF535">
        <v>27.5033</v>
      </c>
      <c r="KG535">
        <v>627.856</v>
      </c>
      <c r="KH535">
        <v>18.5945</v>
      </c>
      <c r="KI535">
        <v>101.792</v>
      </c>
      <c r="KJ535">
        <v>91.3563</v>
      </c>
    </row>
    <row r="536" spans="1:296">
      <c r="A536">
        <v>518</v>
      </c>
      <c r="B536">
        <v>1759088197.6</v>
      </c>
      <c r="C536">
        <v>15114.5</v>
      </c>
      <c r="D536" t="s">
        <v>1484</v>
      </c>
      <c r="E536" t="s">
        <v>1485</v>
      </c>
      <c r="F536">
        <v>5</v>
      </c>
      <c r="G536" t="s">
        <v>1411</v>
      </c>
      <c r="H536">
        <v>1759088189.760714</v>
      </c>
      <c r="I536">
        <f>(J536)/1000</f>
        <v>0</v>
      </c>
      <c r="J536">
        <f>IF(DO536, AM536, AG536)</f>
        <v>0</v>
      </c>
      <c r="K536">
        <f>IF(DO536, AH536, AF536)</f>
        <v>0</v>
      </c>
      <c r="L536">
        <f>DQ536 - IF(AT536&gt;1, K536*DK536*100.0/(AV536), 0)</f>
        <v>0</v>
      </c>
      <c r="M536">
        <f>((S536-I536/2)*L536-K536)/(S536+I536/2)</f>
        <v>0</v>
      </c>
      <c r="N536">
        <f>M536*(DX536+DY536)/1000.0</f>
        <v>0</v>
      </c>
      <c r="O536">
        <f>(DQ536 - IF(AT536&gt;1, K536*DK536*100.0/(AV536), 0))*(DX536+DY536)/1000.0</f>
        <v>0</v>
      </c>
      <c r="P536">
        <f>2.0/((1/R536-1/Q536)+SIGN(R536)*SQRT((1/R536-1/Q536)*(1/R536-1/Q536) + 4*DL536/((DL536+1)*(DL536+1))*(2*1/R536*1/Q536-1/Q536*1/Q536)))</f>
        <v>0</v>
      </c>
      <c r="Q536">
        <f>IF(LEFT(DM536,1)&lt;&gt;"0",IF(LEFT(DM536,1)="1",3.0,DN536),$D$5+$E$5*(EE536*DX536/($K$5*1000))+$F$5*(EE536*DX536/($K$5*1000))*MAX(MIN(DK536,$J$5),$I$5)*MAX(MIN(DK536,$J$5),$I$5)+$G$5*MAX(MIN(DK536,$J$5),$I$5)*(EE536*DX536/($K$5*1000))+$H$5*(EE536*DX536/($K$5*1000))*(EE536*DX536/($K$5*1000)))</f>
        <v>0</v>
      </c>
      <c r="R536">
        <f>I536*(1000-(1000*0.61365*exp(17.502*V536/(240.97+V536))/(DX536+DY536)+DS536)/2)/(1000*0.61365*exp(17.502*V536/(240.97+V536))/(DX536+DY536)-DS536)</f>
        <v>0</v>
      </c>
      <c r="S536">
        <f>1/((DL536+1)/(P536/1.6)+1/(Q536/1.37)) + DL536/((DL536+1)/(P536/1.6) + DL536/(Q536/1.37))</f>
        <v>0</v>
      </c>
      <c r="T536">
        <f>(DG536*DJ536)</f>
        <v>0</v>
      </c>
      <c r="U536">
        <f>(DZ536+(T536+2*0.95*5.67E-8*(((DZ536+$B$9)+273)^4-(DZ536+273)^4)-44100*I536)/(1.84*29.3*Q536+8*0.95*5.67E-8*(DZ536+273)^3))</f>
        <v>0</v>
      </c>
      <c r="V536">
        <f>($C$9*EA536+$D$9*EB536+$E$9*U536)</f>
        <v>0</v>
      </c>
      <c r="W536">
        <f>0.61365*exp(17.502*V536/(240.97+V536))</f>
        <v>0</v>
      </c>
      <c r="X536">
        <f>(Y536/Z536*100)</f>
        <v>0</v>
      </c>
      <c r="Y536">
        <f>DS536*(DX536+DY536)/1000</f>
        <v>0</v>
      </c>
      <c r="Z536">
        <f>0.61365*exp(17.502*DZ536/(240.97+DZ536))</f>
        <v>0</v>
      </c>
      <c r="AA536">
        <f>(W536-DS536*(DX536+DY536)/1000)</f>
        <v>0</v>
      </c>
      <c r="AB536">
        <f>(-I536*44100)</f>
        <v>0</v>
      </c>
      <c r="AC536">
        <f>2*29.3*Q536*0.92*(DZ536-V536)</f>
        <v>0</v>
      </c>
      <c r="AD536">
        <f>2*0.95*5.67E-8*(((DZ536+$B$9)+273)^4-(V536+273)^4)</f>
        <v>0</v>
      </c>
      <c r="AE536">
        <f>T536+AD536+AB536+AC536</f>
        <v>0</v>
      </c>
      <c r="AF536">
        <f>DW536*AT536*(DR536-DQ536*(1000-AT536*DT536)/(1000-AT536*DS536))/(100*DK536)</f>
        <v>0</v>
      </c>
      <c r="AG536">
        <f>1000*DW536*AT536*(DS536-DT536)/(100*DK536*(1000-AT536*DS536))</f>
        <v>0</v>
      </c>
      <c r="AH536">
        <f>(AI536 - AJ536 - DX536*1E3/(8.314*(DZ536+273.15)) * AL536/DW536 * AK536) * DW536/(100*DK536) * (1000 - DT536)/1000</f>
        <v>0</v>
      </c>
      <c r="AI536">
        <v>618.7474820646679</v>
      </c>
      <c r="AJ536">
        <v>586.9623757575758</v>
      </c>
      <c r="AK536">
        <v>3.39777410002238</v>
      </c>
      <c r="AL536">
        <v>65.07386414959845</v>
      </c>
      <c r="AM536">
        <f>(AO536 - AN536 + DX536*1E3/(8.314*(DZ536+273.15)) * AQ536/DW536 * AP536) * DW536/(100*DK536) * 1000/(1000 - AO536)</f>
        <v>0</v>
      </c>
      <c r="AN536">
        <v>18.54718479012988</v>
      </c>
      <c r="AO536">
        <v>22.05160424242425</v>
      </c>
      <c r="AP536">
        <v>-0.009275345216597593</v>
      </c>
      <c r="AQ536">
        <v>105.2532628944295</v>
      </c>
      <c r="AR536">
        <v>0</v>
      </c>
      <c r="AS536">
        <v>0</v>
      </c>
      <c r="AT536">
        <f>IF(AR536*$H$15&gt;=AV536,1.0,(AV536/(AV536-AR536*$H$15)))</f>
        <v>0</v>
      </c>
      <c r="AU536">
        <f>(AT536-1)*100</f>
        <v>0</v>
      </c>
      <c r="AV536">
        <f>MAX(0,($B$15+$C$15*EE536)/(1+$D$15*EE536)*DX536/(DZ536+273)*$E$15)</f>
        <v>0</v>
      </c>
      <c r="AW536" t="s">
        <v>437</v>
      </c>
      <c r="AX536" t="s">
        <v>437</v>
      </c>
      <c r="AY536">
        <v>0</v>
      </c>
      <c r="AZ536">
        <v>0</v>
      </c>
      <c r="BA536">
        <f>1-AY536/AZ536</f>
        <v>0</v>
      </c>
      <c r="BB536">
        <v>0</v>
      </c>
      <c r="BC536" t="s">
        <v>437</v>
      </c>
      <c r="BD536" t="s">
        <v>437</v>
      </c>
      <c r="BE536">
        <v>0</v>
      </c>
      <c r="BF536">
        <v>0</v>
      </c>
      <c r="BG536">
        <f>1-BE536/BF536</f>
        <v>0</v>
      </c>
      <c r="BH536">
        <v>0.5</v>
      </c>
      <c r="BI536">
        <f>DH536</f>
        <v>0</v>
      </c>
      <c r="BJ536">
        <f>K536</f>
        <v>0</v>
      </c>
      <c r="BK536">
        <f>BG536*BH536*BI536</f>
        <v>0</v>
      </c>
      <c r="BL536">
        <f>(BJ536-BB536)/BI536</f>
        <v>0</v>
      </c>
      <c r="BM536">
        <f>(AZ536-BF536)/BF536</f>
        <v>0</v>
      </c>
      <c r="BN536">
        <f>AY536/(BA536+AY536/BF536)</f>
        <v>0</v>
      </c>
      <c r="BO536" t="s">
        <v>437</v>
      </c>
      <c r="BP536">
        <v>0</v>
      </c>
      <c r="BQ536">
        <f>IF(BP536&lt;&gt;0, BP536, BN536)</f>
        <v>0</v>
      </c>
      <c r="BR536">
        <f>1-BQ536/BF536</f>
        <v>0</v>
      </c>
      <c r="BS536">
        <f>(BF536-BE536)/(BF536-BQ536)</f>
        <v>0</v>
      </c>
      <c r="BT536">
        <f>(AZ536-BF536)/(AZ536-BQ536)</f>
        <v>0</v>
      </c>
      <c r="BU536">
        <f>(BF536-BE536)/(BF536-AY536)</f>
        <v>0</v>
      </c>
      <c r="BV536">
        <f>(AZ536-BF536)/(AZ536-AY536)</f>
        <v>0</v>
      </c>
      <c r="BW536">
        <f>(BS536*BQ536/BE536)</f>
        <v>0</v>
      </c>
      <c r="BX536">
        <f>(1-BW536)</f>
        <v>0</v>
      </c>
      <c r="DG536">
        <f>$B$13*EF536+$C$13*EG536+$F$13*ER536*(1-EU536)</f>
        <v>0</v>
      </c>
      <c r="DH536">
        <f>DG536*DI536</f>
        <v>0</v>
      </c>
      <c r="DI536">
        <f>($B$13*$D$11+$C$13*$D$11+$F$13*((FE536+EW536)/MAX(FE536+EW536+FF536, 0.1)*$I$11+FF536/MAX(FE536+EW536+FF536, 0.1)*$J$11))/($B$13+$C$13+$F$13)</f>
        <v>0</v>
      </c>
      <c r="DJ536">
        <f>($B$13*$K$11+$C$13*$K$11+$F$13*((FE536+EW536)/MAX(FE536+EW536+FF536, 0.1)*$P$11+FF536/MAX(FE536+EW536+FF536, 0.1)*$Q$11))/($B$13+$C$13+$F$13)</f>
        <v>0</v>
      </c>
      <c r="DK536">
        <v>4.8</v>
      </c>
      <c r="DL536">
        <v>0.5</v>
      </c>
      <c r="DM536" t="s">
        <v>438</v>
      </c>
      <c r="DN536">
        <v>2</v>
      </c>
      <c r="DO536" t="b">
        <v>1</v>
      </c>
      <c r="DP536">
        <v>1759088189.760714</v>
      </c>
      <c r="DQ536">
        <v>549.4789285714286</v>
      </c>
      <c r="DR536">
        <v>591.3442857142857</v>
      </c>
      <c r="DS536">
        <v>22.11778928571428</v>
      </c>
      <c r="DT536">
        <v>18.54390357142857</v>
      </c>
      <c r="DU536">
        <v>550.3058928571429</v>
      </c>
      <c r="DV536">
        <v>21.82330714285715</v>
      </c>
      <c r="DW536">
        <v>499.9272857142856</v>
      </c>
      <c r="DX536">
        <v>90.73324285714286</v>
      </c>
      <c r="DY536">
        <v>0.06634664999999999</v>
      </c>
      <c r="DZ536">
        <v>28.97817857142857</v>
      </c>
      <c r="EA536">
        <v>29.95539285714286</v>
      </c>
      <c r="EB536">
        <v>999.9000000000002</v>
      </c>
      <c r="EC536">
        <v>0</v>
      </c>
      <c r="ED536">
        <v>0</v>
      </c>
      <c r="EE536">
        <v>9980.558571428572</v>
      </c>
      <c r="EF536">
        <v>0</v>
      </c>
      <c r="EG536">
        <v>11.349725</v>
      </c>
      <c r="EH536">
        <v>-41.86536428571429</v>
      </c>
      <c r="EI536">
        <v>561.9064285714286</v>
      </c>
      <c r="EJ536">
        <v>602.5174285714286</v>
      </c>
      <c r="EK536">
        <v>3.573889642857143</v>
      </c>
      <c r="EL536">
        <v>591.3442857142857</v>
      </c>
      <c r="EM536">
        <v>18.54390357142857</v>
      </c>
      <c r="EN536">
        <v>2.006818571428572</v>
      </c>
      <c r="EO536">
        <v>1.682548928571429</v>
      </c>
      <c r="EP536">
        <v>17.49821785714286</v>
      </c>
      <c r="EQ536">
        <v>14.73635714285714</v>
      </c>
      <c r="ER536">
        <v>2000.002142857143</v>
      </c>
      <c r="ES536">
        <v>0.9799921428571425</v>
      </c>
      <c r="ET536">
        <v>0.02000800714285714</v>
      </c>
      <c r="EU536">
        <v>0</v>
      </c>
      <c r="EV536">
        <v>809.4446071428571</v>
      </c>
      <c r="EW536">
        <v>5.00078</v>
      </c>
      <c r="EX536">
        <v>15589.425</v>
      </c>
      <c r="EY536">
        <v>16379.61428571428</v>
      </c>
      <c r="EZ536">
        <v>39.64042857142857</v>
      </c>
      <c r="FA536">
        <v>40.58224999999999</v>
      </c>
      <c r="FB536">
        <v>39.94178571428571</v>
      </c>
      <c r="FC536">
        <v>40.19389285714284</v>
      </c>
      <c r="FD536">
        <v>40.65157142857142</v>
      </c>
      <c r="FE536">
        <v>1955.084285714285</v>
      </c>
      <c r="FF536">
        <v>39.91714285714286</v>
      </c>
      <c r="FG536">
        <v>0</v>
      </c>
      <c r="FH536">
        <v>1759088190.2</v>
      </c>
      <c r="FI536">
        <v>0</v>
      </c>
      <c r="FJ536">
        <v>809.4103846153846</v>
      </c>
      <c r="FK536">
        <v>-2.418119671080238</v>
      </c>
      <c r="FL536">
        <v>-39.58632480147656</v>
      </c>
      <c r="FM536">
        <v>15589.08846153846</v>
      </c>
      <c r="FN536">
        <v>15</v>
      </c>
      <c r="FO536">
        <v>0</v>
      </c>
      <c r="FP536" t="s">
        <v>439</v>
      </c>
      <c r="FQ536">
        <v>1746989605.5</v>
      </c>
      <c r="FR536">
        <v>1746989593.5</v>
      </c>
      <c r="FS536">
        <v>0</v>
      </c>
      <c r="FT536">
        <v>-0.274</v>
      </c>
      <c r="FU536">
        <v>-0.002</v>
      </c>
      <c r="FV536">
        <v>2.549</v>
      </c>
      <c r="FW536">
        <v>0.129</v>
      </c>
      <c r="FX536">
        <v>420</v>
      </c>
      <c r="FY536">
        <v>17</v>
      </c>
      <c r="FZ536">
        <v>0.02</v>
      </c>
      <c r="GA536">
        <v>0.04</v>
      </c>
      <c r="GB536">
        <v>-41.79480243902439</v>
      </c>
      <c r="GC536">
        <v>-1.176733797909478</v>
      </c>
      <c r="GD536">
        <v>0.1300090568848954</v>
      </c>
      <c r="GE536">
        <v>0</v>
      </c>
      <c r="GF536">
        <v>809.5541764705881</v>
      </c>
      <c r="GG536">
        <v>-2.7128800687134</v>
      </c>
      <c r="GH536">
        <v>0.3922154622884268</v>
      </c>
      <c r="GI536">
        <v>0</v>
      </c>
      <c r="GJ536">
        <v>3.601931219512195</v>
      </c>
      <c r="GK536">
        <v>-0.5343186062717652</v>
      </c>
      <c r="GL536">
        <v>0.05273030804307583</v>
      </c>
      <c r="GM536">
        <v>0</v>
      </c>
      <c r="GN536">
        <v>0</v>
      </c>
      <c r="GO536">
        <v>3</v>
      </c>
      <c r="GP536" t="s">
        <v>458</v>
      </c>
      <c r="GQ536">
        <v>3.10172</v>
      </c>
      <c r="GR536">
        <v>2.72484</v>
      </c>
      <c r="GS536">
        <v>0.111089</v>
      </c>
      <c r="GT536">
        <v>0.116619</v>
      </c>
      <c r="GU536">
        <v>0.101685</v>
      </c>
      <c r="GV536">
        <v>0.0912393</v>
      </c>
      <c r="GW536">
        <v>23198</v>
      </c>
      <c r="GX536">
        <v>20952.2</v>
      </c>
      <c r="GY536">
        <v>26661.8</v>
      </c>
      <c r="GZ536">
        <v>23941.8</v>
      </c>
      <c r="HA536">
        <v>38326</v>
      </c>
      <c r="HB536">
        <v>32172.6</v>
      </c>
      <c r="HC536">
        <v>46555.4</v>
      </c>
      <c r="HD536">
        <v>37883</v>
      </c>
      <c r="HE536">
        <v>1.8659</v>
      </c>
      <c r="HF536">
        <v>1.85942</v>
      </c>
      <c r="HG536">
        <v>0.12771</v>
      </c>
      <c r="HH536">
        <v>0</v>
      </c>
      <c r="HI536">
        <v>27.8914</v>
      </c>
      <c r="HJ536">
        <v>999.9</v>
      </c>
      <c r="HK536">
        <v>47.4</v>
      </c>
      <c r="HL536">
        <v>31.2</v>
      </c>
      <c r="HM536">
        <v>23.8374</v>
      </c>
      <c r="HN536">
        <v>61.3702</v>
      </c>
      <c r="HO536">
        <v>22.1354</v>
      </c>
      <c r="HP536">
        <v>1</v>
      </c>
      <c r="HQ536">
        <v>0.161448</v>
      </c>
      <c r="HR536">
        <v>0.0400654</v>
      </c>
      <c r="HS536">
        <v>20.2806</v>
      </c>
      <c r="HT536">
        <v>5.21085</v>
      </c>
      <c r="HU536">
        <v>11.98</v>
      </c>
      <c r="HV536">
        <v>4.9633</v>
      </c>
      <c r="HW536">
        <v>3.2745</v>
      </c>
      <c r="HX536">
        <v>9999</v>
      </c>
      <c r="HY536">
        <v>9999</v>
      </c>
      <c r="HZ536">
        <v>9999</v>
      </c>
      <c r="IA536">
        <v>35.2</v>
      </c>
      <c r="IB536">
        <v>1.86393</v>
      </c>
      <c r="IC536">
        <v>1.86009</v>
      </c>
      <c r="ID536">
        <v>1.85841</v>
      </c>
      <c r="IE536">
        <v>1.8598</v>
      </c>
      <c r="IF536">
        <v>1.85989</v>
      </c>
      <c r="IG536">
        <v>1.85837</v>
      </c>
      <c r="IH536">
        <v>1.85744</v>
      </c>
      <c r="II536">
        <v>1.85242</v>
      </c>
      <c r="IJ536">
        <v>0</v>
      </c>
      <c r="IK536">
        <v>0</v>
      </c>
      <c r="IL536">
        <v>0</v>
      </c>
      <c r="IM536">
        <v>0</v>
      </c>
      <c r="IN536" t="s">
        <v>441</v>
      </c>
      <c r="IO536" t="s">
        <v>442</v>
      </c>
      <c r="IP536" t="s">
        <v>443</v>
      </c>
      <c r="IQ536" t="s">
        <v>443</v>
      </c>
      <c r="IR536" t="s">
        <v>443</v>
      </c>
      <c r="IS536" t="s">
        <v>443</v>
      </c>
      <c r="IT536">
        <v>0</v>
      </c>
      <c r="IU536">
        <v>100</v>
      </c>
      <c r="IV536">
        <v>100</v>
      </c>
      <c r="IW536">
        <v>-0.8100000000000001</v>
      </c>
      <c r="IX536">
        <v>0.2929</v>
      </c>
      <c r="IY536">
        <v>-0.819046093373875</v>
      </c>
      <c r="IZ536">
        <v>-0.0008311593448893811</v>
      </c>
      <c r="JA536">
        <v>1.768286430498992E-06</v>
      </c>
      <c r="JB536">
        <v>-5.176383660599935E-10</v>
      </c>
      <c r="JC536">
        <v>0.01793090377665582</v>
      </c>
      <c r="JD536">
        <v>0.002652576625932546</v>
      </c>
      <c r="JE536">
        <v>0.0004569377311329863</v>
      </c>
      <c r="JF536">
        <v>1.003524486243527E-07</v>
      </c>
      <c r="JG536">
        <v>2</v>
      </c>
      <c r="JH536">
        <v>1975</v>
      </c>
      <c r="JI536">
        <v>1</v>
      </c>
      <c r="JJ536">
        <v>26</v>
      </c>
      <c r="JK536">
        <v>201643.2</v>
      </c>
      <c r="JL536">
        <v>201643.4</v>
      </c>
      <c r="JM536">
        <v>1.55518</v>
      </c>
      <c r="JN536">
        <v>2.6355</v>
      </c>
      <c r="JO536">
        <v>1.49658</v>
      </c>
      <c r="JP536">
        <v>2.34985</v>
      </c>
      <c r="JQ536">
        <v>1.54907</v>
      </c>
      <c r="JR536">
        <v>2.36938</v>
      </c>
      <c r="JS536">
        <v>36.3165</v>
      </c>
      <c r="JT536">
        <v>24.1751</v>
      </c>
      <c r="JU536">
        <v>18</v>
      </c>
      <c r="JV536">
        <v>483.66</v>
      </c>
      <c r="JW536">
        <v>494.247</v>
      </c>
      <c r="JX536">
        <v>27.5134</v>
      </c>
      <c r="JY536">
        <v>29.3593</v>
      </c>
      <c r="JZ536">
        <v>30.0001</v>
      </c>
      <c r="KA536">
        <v>29.5458</v>
      </c>
      <c r="KB536">
        <v>29.5335</v>
      </c>
      <c r="KC536">
        <v>31.2803</v>
      </c>
      <c r="KD536">
        <v>24.8102</v>
      </c>
      <c r="KE536">
        <v>97.004</v>
      </c>
      <c r="KF536">
        <v>27.5238</v>
      </c>
      <c r="KG536">
        <v>641.225</v>
      </c>
      <c r="KH536">
        <v>18.6505</v>
      </c>
      <c r="KI536">
        <v>101.791</v>
      </c>
      <c r="KJ536">
        <v>91.35550000000001</v>
      </c>
    </row>
    <row r="537" spans="1:296">
      <c r="A537">
        <v>519</v>
      </c>
      <c r="B537">
        <v>1759088202.6</v>
      </c>
      <c r="C537">
        <v>15119.5</v>
      </c>
      <c r="D537" t="s">
        <v>1486</v>
      </c>
      <c r="E537" t="s">
        <v>1487</v>
      </c>
      <c r="F537">
        <v>5</v>
      </c>
      <c r="G537" t="s">
        <v>1411</v>
      </c>
      <c r="H537">
        <v>1759088195.062963</v>
      </c>
      <c r="I537">
        <f>(J537)/1000</f>
        <v>0</v>
      </c>
      <c r="J537">
        <f>IF(DO537, AM537, AG537)</f>
        <v>0</v>
      </c>
      <c r="K537">
        <f>IF(DO537, AH537, AF537)</f>
        <v>0</v>
      </c>
      <c r="L537">
        <f>DQ537 - IF(AT537&gt;1, K537*DK537*100.0/(AV537), 0)</f>
        <v>0</v>
      </c>
      <c r="M537">
        <f>((S537-I537/2)*L537-K537)/(S537+I537/2)</f>
        <v>0</v>
      </c>
      <c r="N537">
        <f>M537*(DX537+DY537)/1000.0</f>
        <v>0</v>
      </c>
      <c r="O537">
        <f>(DQ537 - IF(AT537&gt;1, K537*DK537*100.0/(AV537), 0))*(DX537+DY537)/1000.0</f>
        <v>0</v>
      </c>
      <c r="P537">
        <f>2.0/((1/R537-1/Q537)+SIGN(R537)*SQRT((1/R537-1/Q537)*(1/R537-1/Q537) + 4*DL537/((DL537+1)*(DL537+1))*(2*1/R537*1/Q537-1/Q537*1/Q537)))</f>
        <v>0</v>
      </c>
      <c r="Q537">
        <f>IF(LEFT(DM537,1)&lt;&gt;"0",IF(LEFT(DM537,1)="1",3.0,DN537),$D$5+$E$5*(EE537*DX537/($K$5*1000))+$F$5*(EE537*DX537/($K$5*1000))*MAX(MIN(DK537,$J$5),$I$5)*MAX(MIN(DK537,$J$5),$I$5)+$G$5*MAX(MIN(DK537,$J$5),$I$5)*(EE537*DX537/($K$5*1000))+$H$5*(EE537*DX537/($K$5*1000))*(EE537*DX537/($K$5*1000)))</f>
        <v>0</v>
      </c>
      <c r="R537">
        <f>I537*(1000-(1000*0.61365*exp(17.502*V537/(240.97+V537))/(DX537+DY537)+DS537)/2)/(1000*0.61365*exp(17.502*V537/(240.97+V537))/(DX537+DY537)-DS537)</f>
        <v>0</v>
      </c>
      <c r="S537">
        <f>1/((DL537+1)/(P537/1.6)+1/(Q537/1.37)) + DL537/((DL537+1)/(P537/1.6) + DL537/(Q537/1.37))</f>
        <v>0</v>
      </c>
      <c r="T537">
        <f>(DG537*DJ537)</f>
        <v>0</v>
      </c>
      <c r="U537">
        <f>(DZ537+(T537+2*0.95*5.67E-8*(((DZ537+$B$9)+273)^4-(DZ537+273)^4)-44100*I537)/(1.84*29.3*Q537+8*0.95*5.67E-8*(DZ537+273)^3))</f>
        <v>0</v>
      </c>
      <c r="V537">
        <f>($C$9*EA537+$D$9*EB537+$E$9*U537)</f>
        <v>0</v>
      </c>
      <c r="W537">
        <f>0.61365*exp(17.502*V537/(240.97+V537))</f>
        <v>0</v>
      </c>
      <c r="X537">
        <f>(Y537/Z537*100)</f>
        <v>0</v>
      </c>
      <c r="Y537">
        <f>DS537*(DX537+DY537)/1000</f>
        <v>0</v>
      </c>
      <c r="Z537">
        <f>0.61365*exp(17.502*DZ537/(240.97+DZ537))</f>
        <v>0</v>
      </c>
      <c r="AA537">
        <f>(W537-DS537*(DX537+DY537)/1000)</f>
        <v>0</v>
      </c>
      <c r="AB537">
        <f>(-I537*44100)</f>
        <v>0</v>
      </c>
      <c r="AC537">
        <f>2*29.3*Q537*0.92*(DZ537-V537)</f>
        <v>0</v>
      </c>
      <c r="AD537">
        <f>2*0.95*5.67E-8*(((DZ537+$B$9)+273)^4-(V537+273)^4)</f>
        <v>0</v>
      </c>
      <c r="AE537">
        <f>T537+AD537+AB537+AC537</f>
        <v>0</v>
      </c>
      <c r="AF537">
        <f>DW537*AT537*(DR537-DQ537*(1000-AT537*DT537)/(1000-AT537*DS537))/(100*DK537)</f>
        <v>0</v>
      </c>
      <c r="AG537">
        <f>1000*DW537*AT537*(DS537-DT537)/(100*DK537*(1000-AT537*DS537))</f>
        <v>0</v>
      </c>
      <c r="AH537">
        <f>(AI537 - AJ537 - DX537*1E3/(8.314*(DZ537+273.15)) * AL537/DW537 * AK537) * DW537/(100*DK537) * (1000 - DT537)/1000</f>
        <v>0</v>
      </c>
      <c r="AI537">
        <v>635.8053478771432</v>
      </c>
      <c r="AJ537">
        <v>604.1223696969696</v>
      </c>
      <c r="AK537">
        <v>3.42942595477028</v>
      </c>
      <c r="AL537">
        <v>65.07386414959845</v>
      </c>
      <c r="AM537">
        <f>(AO537 - AN537 + DX537*1E3/(8.314*(DZ537+273.15)) * AQ537/DW537 * AP537) * DW537/(100*DK537) * 1000/(1000 - AO537)</f>
        <v>0</v>
      </c>
      <c r="AN537">
        <v>18.55300346803875</v>
      </c>
      <c r="AO537">
        <v>21.99321393939394</v>
      </c>
      <c r="AP537">
        <v>-0.01244340023849044</v>
      </c>
      <c r="AQ537">
        <v>105.2532628944295</v>
      </c>
      <c r="AR537">
        <v>0</v>
      </c>
      <c r="AS537">
        <v>0</v>
      </c>
      <c r="AT537">
        <f>IF(AR537*$H$15&gt;=AV537,1.0,(AV537/(AV537-AR537*$H$15)))</f>
        <v>0</v>
      </c>
      <c r="AU537">
        <f>(AT537-1)*100</f>
        <v>0</v>
      </c>
      <c r="AV537">
        <f>MAX(0,($B$15+$C$15*EE537)/(1+$D$15*EE537)*DX537/(DZ537+273)*$E$15)</f>
        <v>0</v>
      </c>
      <c r="AW537" t="s">
        <v>437</v>
      </c>
      <c r="AX537" t="s">
        <v>437</v>
      </c>
      <c r="AY537">
        <v>0</v>
      </c>
      <c r="AZ537">
        <v>0</v>
      </c>
      <c r="BA537">
        <f>1-AY537/AZ537</f>
        <v>0</v>
      </c>
      <c r="BB537">
        <v>0</v>
      </c>
      <c r="BC537" t="s">
        <v>437</v>
      </c>
      <c r="BD537" t="s">
        <v>437</v>
      </c>
      <c r="BE537">
        <v>0</v>
      </c>
      <c r="BF537">
        <v>0</v>
      </c>
      <c r="BG537">
        <f>1-BE537/BF537</f>
        <v>0</v>
      </c>
      <c r="BH537">
        <v>0.5</v>
      </c>
      <c r="BI537">
        <f>DH537</f>
        <v>0</v>
      </c>
      <c r="BJ537">
        <f>K537</f>
        <v>0</v>
      </c>
      <c r="BK537">
        <f>BG537*BH537*BI537</f>
        <v>0</v>
      </c>
      <c r="BL537">
        <f>(BJ537-BB537)/BI537</f>
        <v>0</v>
      </c>
      <c r="BM537">
        <f>(AZ537-BF537)/BF537</f>
        <v>0</v>
      </c>
      <c r="BN537">
        <f>AY537/(BA537+AY537/BF537)</f>
        <v>0</v>
      </c>
      <c r="BO537" t="s">
        <v>437</v>
      </c>
      <c r="BP537">
        <v>0</v>
      </c>
      <c r="BQ537">
        <f>IF(BP537&lt;&gt;0, BP537, BN537)</f>
        <v>0</v>
      </c>
      <c r="BR537">
        <f>1-BQ537/BF537</f>
        <v>0</v>
      </c>
      <c r="BS537">
        <f>(BF537-BE537)/(BF537-BQ537)</f>
        <v>0</v>
      </c>
      <c r="BT537">
        <f>(AZ537-BF537)/(AZ537-BQ537)</f>
        <v>0</v>
      </c>
      <c r="BU537">
        <f>(BF537-BE537)/(BF537-AY537)</f>
        <v>0</v>
      </c>
      <c r="BV537">
        <f>(AZ537-BF537)/(AZ537-AY537)</f>
        <v>0</v>
      </c>
      <c r="BW537">
        <f>(BS537*BQ537/BE537)</f>
        <v>0</v>
      </c>
      <c r="BX537">
        <f>(1-BW537)</f>
        <v>0</v>
      </c>
      <c r="DG537">
        <f>$B$13*EF537+$C$13*EG537+$F$13*ER537*(1-EU537)</f>
        <v>0</v>
      </c>
      <c r="DH537">
        <f>DG537*DI537</f>
        <v>0</v>
      </c>
      <c r="DI537">
        <f>($B$13*$D$11+$C$13*$D$11+$F$13*((FE537+EW537)/MAX(FE537+EW537+FF537, 0.1)*$I$11+FF537/MAX(FE537+EW537+FF537, 0.1)*$J$11))/($B$13+$C$13+$F$13)</f>
        <v>0</v>
      </c>
      <c r="DJ537">
        <f>($B$13*$K$11+$C$13*$K$11+$F$13*((FE537+EW537)/MAX(FE537+EW537+FF537, 0.1)*$P$11+FF537/MAX(FE537+EW537+FF537, 0.1)*$Q$11))/($B$13+$C$13+$F$13)</f>
        <v>0</v>
      </c>
      <c r="DK537">
        <v>4.8</v>
      </c>
      <c r="DL537">
        <v>0.5</v>
      </c>
      <c r="DM537" t="s">
        <v>438</v>
      </c>
      <c r="DN537">
        <v>2</v>
      </c>
      <c r="DO537" t="b">
        <v>1</v>
      </c>
      <c r="DP537">
        <v>1759088195.062963</v>
      </c>
      <c r="DQ537">
        <v>567.2402962962963</v>
      </c>
      <c r="DR537">
        <v>609.1492592592592</v>
      </c>
      <c r="DS537">
        <v>22.06864074074074</v>
      </c>
      <c r="DT537">
        <v>18.54752962962963</v>
      </c>
      <c r="DU537">
        <v>568.0555555555555</v>
      </c>
      <c r="DV537">
        <v>21.77524074074074</v>
      </c>
      <c r="DW537">
        <v>499.9668888888889</v>
      </c>
      <c r="DX537">
        <v>90.73209629629631</v>
      </c>
      <c r="DY537">
        <v>0.06645479259259258</v>
      </c>
      <c r="DZ537">
        <v>28.97907037037037</v>
      </c>
      <c r="EA537">
        <v>29.96842962962963</v>
      </c>
      <c r="EB537">
        <v>999.9000000000001</v>
      </c>
      <c r="EC537">
        <v>0</v>
      </c>
      <c r="ED537">
        <v>0</v>
      </c>
      <c r="EE537">
        <v>9994.309999999999</v>
      </c>
      <c r="EF537">
        <v>0</v>
      </c>
      <c r="EG537">
        <v>11.34785185185185</v>
      </c>
      <c r="EH537">
        <v>-41.90897037037036</v>
      </c>
      <c r="EI537">
        <v>580.0403703703704</v>
      </c>
      <c r="EJ537">
        <v>620.6611111111112</v>
      </c>
      <c r="EK537">
        <v>3.521108888888889</v>
      </c>
      <c r="EL537">
        <v>609.1492592592592</v>
      </c>
      <c r="EM537">
        <v>18.54752962962963</v>
      </c>
      <c r="EN537">
        <v>2.002332962962963</v>
      </c>
      <c r="EO537">
        <v>1.682855555555556</v>
      </c>
      <c r="EP537">
        <v>17.46277037037037</v>
      </c>
      <c r="EQ537">
        <v>14.73919629629629</v>
      </c>
      <c r="ER537">
        <v>2000.001851851852</v>
      </c>
      <c r="ES537">
        <v>0.9799921851851849</v>
      </c>
      <c r="ET537">
        <v>0.02000796296296296</v>
      </c>
      <c r="EU537">
        <v>0</v>
      </c>
      <c r="EV537">
        <v>809.2597407407409</v>
      </c>
      <c r="EW537">
        <v>5.00078</v>
      </c>
      <c r="EX537">
        <v>15585.62592592593</v>
      </c>
      <c r="EY537">
        <v>16379.61111111111</v>
      </c>
      <c r="EZ537">
        <v>39.6502962962963</v>
      </c>
      <c r="FA537">
        <v>40.57833333333333</v>
      </c>
      <c r="FB537">
        <v>39.94662962962963</v>
      </c>
      <c r="FC537">
        <v>40.2172962962963</v>
      </c>
      <c r="FD537">
        <v>40.6571111111111</v>
      </c>
      <c r="FE537">
        <v>1955.084074074074</v>
      </c>
      <c r="FF537">
        <v>39.91703703703703</v>
      </c>
      <c r="FG537">
        <v>0</v>
      </c>
      <c r="FH537">
        <v>1759088195</v>
      </c>
      <c r="FI537">
        <v>0</v>
      </c>
      <c r="FJ537">
        <v>809.2551153846154</v>
      </c>
      <c r="FK537">
        <v>-1.731931620586976</v>
      </c>
      <c r="FL537">
        <v>-46.30769223344301</v>
      </c>
      <c r="FM537">
        <v>15585.57307692308</v>
      </c>
      <c r="FN537">
        <v>15</v>
      </c>
      <c r="FO537">
        <v>0</v>
      </c>
      <c r="FP537" t="s">
        <v>439</v>
      </c>
      <c r="FQ537">
        <v>1746989605.5</v>
      </c>
      <c r="FR537">
        <v>1746989593.5</v>
      </c>
      <c r="FS537">
        <v>0</v>
      </c>
      <c r="FT537">
        <v>-0.274</v>
      </c>
      <c r="FU537">
        <v>-0.002</v>
      </c>
      <c r="FV537">
        <v>2.549</v>
      </c>
      <c r="FW537">
        <v>0.129</v>
      </c>
      <c r="FX537">
        <v>420</v>
      </c>
      <c r="FY537">
        <v>17</v>
      </c>
      <c r="FZ537">
        <v>0.02</v>
      </c>
      <c r="GA537">
        <v>0.04</v>
      </c>
      <c r="GB537">
        <v>-41.8782825</v>
      </c>
      <c r="GC537">
        <v>-0.4298105065665861</v>
      </c>
      <c r="GD537">
        <v>0.0583353575779737</v>
      </c>
      <c r="GE537">
        <v>1</v>
      </c>
      <c r="GF537">
        <v>809.3702058823529</v>
      </c>
      <c r="GG537">
        <v>-2.317815127425677</v>
      </c>
      <c r="GH537">
        <v>0.3532910630903559</v>
      </c>
      <c r="GI537">
        <v>0</v>
      </c>
      <c r="GJ537">
        <v>3.5470865</v>
      </c>
      <c r="GK537">
        <v>-0.5982274671669813</v>
      </c>
      <c r="GL537">
        <v>0.05773602885330785</v>
      </c>
      <c r="GM537">
        <v>0</v>
      </c>
      <c r="GN537">
        <v>1</v>
      </c>
      <c r="GO537">
        <v>3</v>
      </c>
      <c r="GP537" t="s">
        <v>455</v>
      </c>
      <c r="GQ537">
        <v>3.10202</v>
      </c>
      <c r="GR537">
        <v>2.72443</v>
      </c>
      <c r="GS537">
        <v>0.113364</v>
      </c>
      <c r="GT537">
        <v>0.118822</v>
      </c>
      <c r="GU537">
        <v>0.10149</v>
      </c>
      <c r="GV537">
        <v>0.09128509999999999</v>
      </c>
      <c r="GW537">
        <v>23138.6</v>
      </c>
      <c r="GX537">
        <v>20900.2</v>
      </c>
      <c r="GY537">
        <v>26661.8</v>
      </c>
      <c r="GZ537">
        <v>23942.1</v>
      </c>
      <c r="HA537">
        <v>38334.5</v>
      </c>
      <c r="HB537">
        <v>32171.6</v>
      </c>
      <c r="HC537">
        <v>46555.1</v>
      </c>
      <c r="HD537">
        <v>37883.5</v>
      </c>
      <c r="HE537">
        <v>1.86645</v>
      </c>
      <c r="HF537">
        <v>1.85888</v>
      </c>
      <c r="HG537">
        <v>0.128396</v>
      </c>
      <c r="HH537">
        <v>0</v>
      </c>
      <c r="HI537">
        <v>27.8867</v>
      </c>
      <c r="HJ537">
        <v>999.9</v>
      </c>
      <c r="HK537">
        <v>47.4</v>
      </c>
      <c r="HL537">
        <v>31.2</v>
      </c>
      <c r="HM537">
        <v>23.8386</v>
      </c>
      <c r="HN537">
        <v>60.8702</v>
      </c>
      <c r="HO537">
        <v>22.0232</v>
      </c>
      <c r="HP537">
        <v>1</v>
      </c>
      <c r="HQ537">
        <v>0.16173</v>
      </c>
      <c r="HR537">
        <v>0.0532435</v>
      </c>
      <c r="HS537">
        <v>20.2808</v>
      </c>
      <c r="HT537">
        <v>5.2107</v>
      </c>
      <c r="HU537">
        <v>11.98</v>
      </c>
      <c r="HV537">
        <v>4.9633</v>
      </c>
      <c r="HW537">
        <v>3.27443</v>
      </c>
      <c r="HX537">
        <v>9999</v>
      </c>
      <c r="HY537">
        <v>9999</v>
      </c>
      <c r="HZ537">
        <v>9999</v>
      </c>
      <c r="IA537">
        <v>35.2</v>
      </c>
      <c r="IB537">
        <v>1.86394</v>
      </c>
      <c r="IC537">
        <v>1.8601</v>
      </c>
      <c r="ID537">
        <v>1.8584</v>
      </c>
      <c r="IE537">
        <v>1.85979</v>
      </c>
      <c r="IF537">
        <v>1.85989</v>
      </c>
      <c r="IG537">
        <v>1.85837</v>
      </c>
      <c r="IH537">
        <v>1.85745</v>
      </c>
      <c r="II537">
        <v>1.85242</v>
      </c>
      <c r="IJ537">
        <v>0</v>
      </c>
      <c r="IK537">
        <v>0</v>
      </c>
      <c r="IL537">
        <v>0</v>
      </c>
      <c r="IM537">
        <v>0</v>
      </c>
      <c r="IN537" t="s">
        <v>441</v>
      </c>
      <c r="IO537" t="s">
        <v>442</v>
      </c>
      <c r="IP537" t="s">
        <v>443</v>
      </c>
      <c r="IQ537" t="s">
        <v>443</v>
      </c>
      <c r="IR537" t="s">
        <v>443</v>
      </c>
      <c r="IS537" t="s">
        <v>443</v>
      </c>
      <c r="IT537">
        <v>0</v>
      </c>
      <c r="IU537">
        <v>100</v>
      </c>
      <c r="IV537">
        <v>100</v>
      </c>
      <c r="IW537">
        <v>-0.798</v>
      </c>
      <c r="IX537">
        <v>0.2916</v>
      </c>
      <c r="IY537">
        <v>-0.819046093373875</v>
      </c>
      <c r="IZ537">
        <v>-0.0008311593448893811</v>
      </c>
      <c r="JA537">
        <v>1.768286430498992E-06</v>
      </c>
      <c r="JB537">
        <v>-5.176383660599935E-10</v>
      </c>
      <c r="JC537">
        <v>0.01793090377665582</v>
      </c>
      <c r="JD537">
        <v>0.002652576625932546</v>
      </c>
      <c r="JE537">
        <v>0.0004569377311329863</v>
      </c>
      <c r="JF537">
        <v>1.003524486243527E-07</v>
      </c>
      <c r="JG537">
        <v>2</v>
      </c>
      <c r="JH537">
        <v>1975</v>
      </c>
      <c r="JI537">
        <v>1</v>
      </c>
      <c r="JJ537">
        <v>26</v>
      </c>
      <c r="JK537">
        <v>201643.3</v>
      </c>
      <c r="JL537">
        <v>201643.5</v>
      </c>
      <c r="JM537">
        <v>1.58691</v>
      </c>
      <c r="JN537">
        <v>2.63916</v>
      </c>
      <c r="JO537">
        <v>1.49658</v>
      </c>
      <c r="JP537">
        <v>2.34863</v>
      </c>
      <c r="JQ537">
        <v>1.54907</v>
      </c>
      <c r="JR537">
        <v>2.3645</v>
      </c>
      <c r="JS537">
        <v>36.34</v>
      </c>
      <c r="JT537">
        <v>24.1751</v>
      </c>
      <c r="JU537">
        <v>18</v>
      </c>
      <c r="JV537">
        <v>483.983</v>
      </c>
      <c r="JW537">
        <v>493.886</v>
      </c>
      <c r="JX537">
        <v>27.533</v>
      </c>
      <c r="JY537">
        <v>29.3596</v>
      </c>
      <c r="JZ537">
        <v>30.0001</v>
      </c>
      <c r="KA537">
        <v>29.5458</v>
      </c>
      <c r="KB537">
        <v>29.5339</v>
      </c>
      <c r="KC537">
        <v>31.924</v>
      </c>
      <c r="KD537">
        <v>24.2415</v>
      </c>
      <c r="KE537">
        <v>97.004</v>
      </c>
      <c r="KF537">
        <v>27.5421</v>
      </c>
      <c r="KG537">
        <v>654.581</v>
      </c>
      <c r="KH537">
        <v>18.7401</v>
      </c>
      <c r="KI537">
        <v>101.791</v>
      </c>
      <c r="KJ537">
        <v>91.3567</v>
      </c>
    </row>
    <row r="538" spans="1:296">
      <c r="A538">
        <v>520</v>
      </c>
      <c r="B538">
        <v>1759088207.6</v>
      </c>
      <c r="C538">
        <v>15124.5</v>
      </c>
      <c r="D538" t="s">
        <v>1488</v>
      </c>
      <c r="E538" t="s">
        <v>1489</v>
      </c>
      <c r="F538">
        <v>5</v>
      </c>
      <c r="G538" t="s">
        <v>1411</v>
      </c>
      <c r="H538">
        <v>1759088200.081481</v>
      </c>
      <c r="I538">
        <f>(J538)/1000</f>
        <v>0</v>
      </c>
      <c r="J538">
        <f>IF(DO538, AM538, AG538)</f>
        <v>0</v>
      </c>
      <c r="K538">
        <f>IF(DO538, AH538, AF538)</f>
        <v>0</v>
      </c>
      <c r="L538">
        <f>DQ538 - IF(AT538&gt;1, K538*DK538*100.0/(AV538), 0)</f>
        <v>0</v>
      </c>
      <c r="M538">
        <f>((S538-I538/2)*L538-K538)/(S538+I538/2)</f>
        <v>0</v>
      </c>
      <c r="N538">
        <f>M538*(DX538+DY538)/1000.0</f>
        <v>0</v>
      </c>
      <c r="O538">
        <f>(DQ538 - IF(AT538&gt;1, K538*DK538*100.0/(AV538), 0))*(DX538+DY538)/1000.0</f>
        <v>0</v>
      </c>
      <c r="P538">
        <f>2.0/((1/R538-1/Q538)+SIGN(R538)*SQRT((1/R538-1/Q538)*(1/R538-1/Q538) + 4*DL538/((DL538+1)*(DL538+1))*(2*1/R538*1/Q538-1/Q538*1/Q538)))</f>
        <v>0</v>
      </c>
      <c r="Q538">
        <f>IF(LEFT(DM538,1)&lt;&gt;"0",IF(LEFT(DM538,1)="1",3.0,DN538),$D$5+$E$5*(EE538*DX538/($K$5*1000))+$F$5*(EE538*DX538/($K$5*1000))*MAX(MIN(DK538,$J$5),$I$5)*MAX(MIN(DK538,$J$5),$I$5)+$G$5*MAX(MIN(DK538,$J$5),$I$5)*(EE538*DX538/($K$5*1000))+$H$5*(EE538*DX538/($K$5*1000))*(EE538*DX538/($K$5*1000)))</f>
        <v>0</v>
      </c>
      <c r="R538">
        <f>I538*(1000-(1000*0.61365*exp(17.502*V538/(240.97+V538))/(DX538+DY538)+DS538)/2)/(1000*0.61365*exp(17.502*V538/(240.97+V538))/(DX538+DY538)-DS538)</f>
        <v>0</v>
      </c>
      <c r="S538">
        <f>1/((DL538+1)/(P538/1.6)+1/(Q538/1.37)) + DL538/((DL538+1)/(P538/1.6) + DL538/(Q538/1.37))</f>
        <v>0</v>
      </c>
      <c r="T538">
        <f>(DG538*DJ538)</f>
        <v>0</v>
      </c>
      <c r="U538">
        <f>(DZ538+(T538+2*0.95*5.67E-8*(((DZ538+$B$9)+273)^4-(DZ538+273)^4)-44100*I538)/(1.84*29.3*Q538+8*0.95*5.67E-8*(DZ538+273)^3))</f>
        <v>0</v>
      </c>
      <c r="V538">
        <f>($C$9*EA538+$D$9*EB538+$E$9*U538)</f>
        <v>0</v>
      </c>
      <c r="W538">
        <f>0.61365*exp(17.502*V538/(240.97+V538))</f>
        <v>0</v>
      </c>
      <c r="X538">
        <f>(Y538/Z538*100)</f>
        <v>0</v>
      </c>
      <c r="Y538">
        <f>DS538*(DX538+DY538)/1000</f>
        <v>0</v>
      </c>
      <c r="Z538">
        <f>0.61365*exp(17.502*DZ538/(240.97+DZ538))</f>
        <v>0</v>
      </c>
      <c r="AA538">
        <f>(W538-DS538*(DX538+DY538)/1000)</f>
        <v>0</v>
      </c>
      <c r="AB538">
        <f>(-I538*44100)</f>
        <v>0</v>
      </c>
      <c r="AC538">
        <f>2*29.3*Q538*0.92*(DZ538-V538)</f>
        <v>0</v>
      </c>
      <c r="AD538">
        <f>2*0.95*5.67E-8*(((DZ538+$B$9)+273)^4-(V538+273)^4)</f>
        <v>0</v>
      </c>
      <c r="AE538">
        <f>T538+AD538+AB538+AC538</f>
        <v>0</v>
      </c>
      <c r="AF538">
        <f>DW538*AT538*(DR538-DQ538*(1000-AT538*DT538)/(1000-AT538*DS538))/(100*DK538)</f>
        <v>0</v>
      </c>
      <c r="AG538">
        <f>1000*DW538*AT538*(DS538-DT538)/(100*DK538*(1000-AT538*DS538))</f>
        <v>0</v>
      </c>
      <c r="AH538">
        <f>(AI538 - AJ538 - DX538*1E3/(8.314*(DZ538+273.15)) * AL538/DW538 * AK538) * DW538/(100*DK538) * (1000 - DT538)/1000</f>
        <v>0</v>
      </c>
      <c r="AI538">
        <v>652.9168966370098</v>
      </c>
      <c r="AJ538">
        <v>621.2308666666668</v>
      </c>
      <c r="AK538">
        <v>3.414628794185095</v>
      </c>
      <c r="AL538">
        <v>65.07386414959845</v>
      </c>
      <c r="AM538">
        <f>(AO538 - AN538 + DX538*1E3/(8.314*(DZ538+273.15)) * AQ538/DW538 * AP538) * DW538/(100*DK538) * 1000/(1000 - AO538)</f>
        <v>0</v>
      </c>
      <c r="AN538">
        <v>18.60674645956664</v>
      </c>
      <c r="AO538">
        <v>21.94275212121212</v>
      </c>
      <c r="AP538">
        <v>-0.008696668735705919</v>
      </c>
      <c r="AQ538">
        <v>105.2532628944295</v>
      </c>
      <c r="AR538">
        <v>0</v>
      </c>
      <c r="AS538">
        <v>0</v>
      </c>
      <c r="AT538">
        <f>IF(AR538*$H$15&gt;=AV538,1.0,(AV538/(AV538-AR538*$H$15)))</f>
        <v>0</v>
      </c>
      <c r="AU538">
        <f>(AT538-1)*100</f>
        <v>0</v>
      </c>
      <c r="AV538">
        <f>MAX(0,($B$15+$C$15*EE538)/(1+$D$15*EE538)*DX538/(DZ538+273)*$E$15)</f>
        <v>0</v>
      </c>
      <c r="AW538" t="s">
        <v>437</v>
      </c>
      <c r="AX538" t="s">
        <v>437</v>
      </c>
      <c r="AY538">
        <v>0</v>
      </c>
      <c r="AZ538">
        <v>0</v>
      </c>
      <c r="BA538">
        <f>1-AY538/AZ538</f>
        <v>0</v>
      </c>
      <c r="BB538">
        <v>0</v>
      </c>
      <c r="BC538" t="s">
        <v>437</v>
      </c>
      <c r="BD538" t="s">
        <v>437</v>
      </c>
      <c r="BE538">
        <v>0</v>
      </c>
      <c r="BF538">
        <v>0</v>
      </c>
      <c r="BG538">
        <f>1-BE538/BF538</f>
        <v>0</v>
      </c>
      <c r="BH538">
        <v>0.5</v>
      </c>
      <c r="BI538">
        <f>DH538</f>
        <v>0</v>
      </c>
      <c r="BJ538">
        <f>K538</f>
        <v>0</v>
      </c>
      <c r="BK538">
        <f>BG538*BH538*BI538</f>
        <v>0</v>
      </c>
      <c r="BL538">
        <f>(BJ538-BB538)/BI538</f>
        <v>0</v>
      </c>
      <c r="BM538">
        <f>(AZ538-BF538)/BF538</f>
        <v>0</v>
      </c>
      <c r="BN538">
        <f>AY538/(BA538+AY538/BF538)</f>
        <v>0</v>
      </c>
      <c r="BO538" t="s">
        <v>437</v>
      </c>
      <c r="BP538">
        <v>0</v>
      </c>
      <c r="BQ538">
        <f>IF(BP538&lt;&gt;0, BP538, BN538)</f>
        <v>0</v>
      </c>
      <c r="BR538">
        <f>1-BQ538/BF538</f>
        <v>0</v>
      </c>
      <c r="BS538">
        <f>(BF538-BE538)/(BF538-BQ538)</f>
        <v>0</v>
      </c>
      <c r="BT538">
        <f>(AZ538-BF538)/(AZ538-BQ538)</f>
        <v>0</v>
      </c>
      <c r="BU538">
        <f>(BF538-BE538)/(BF538-AY538)</f>
        <v>0</v>
      </c>
      <c r="BV538">
        <f>(AZ538-BF538)/(AZ538-AY538)</f>
        <v>0</v>
      </c>
      <c r="BW538">
        <f>(BS538*BQ538/BE538)</f>
        <v>0</v>
      </c>
      <c r="BX538">
        <f>(1-BW538)</f>
        <v>0</v>
      </c>
      <c r="DG538">
        <f>$B$13*EF538+$C$13*EG538+$F$13*ER538*(1-EU538)</f>
        <v>0</v>
      </c>
      <c r="DH538">
        <f>DG538*DI538</f>
        <v>0</v>
      </c>
      <c r="DI538">
        <f>($B$13*$D$11+$C$13*$D$11+$F$13*((FE538+EW538)/MAX(FE538+EW538+FF538, 0.1)*$I$11+FF538/MAX(FE538+EW538+FF538, 0.1)*$J$11))/($B$13+$C$13+$F$13)</f>
        <v>0</v>
      </c>
      <c r="DJ538">
        <f>($B$13*$K$11+$C$13*$K$11+$F$13*((FE538+EW538)/MAX(FE538+EW538+FF538, 0.1)*$P$11+FF538/MAX(FE538+EW538+FF538, 0.1)*$Q$11))/($B$13+$C$13+$F$13)</f>
        <v>0</v>
      </c>
      <c r="DK538">
        <v>4.8</v>
      </c>
      <c r="DL538">
        <v>0.5</v>
      </c>
      <c r="DM538" t="s">
        <v>438</v>
      </c>
      <c r="DN538">
        <v>2</v>
      </c>
      <c r="DO538" t="b">
        <v>1</v>
      </c>
      <c r="DP538">
        <v>1759088200.081481</v>
      </c>
      <c r="DQ538">
        <v>584.0774444444444</v>
      </c>
      <c r="DR538">
        <v>625.9705555555555</v>
      </c>
      <c r="DS538">
        <v>22.01653333333334</v>
      </c>
      <c r="DT538">
        <v>18.56500740740741</v>
      </c>
      <c r="DU538">
        <v>584.8811481481481</v>
      </c>
      <c r="DV538">
        <v>21.72428518518518</v>
      </c>
      <c r="DW538">
        <v>500.0403333333333</v>
      </c>
      <c r="DX538">
        <v>90.73044814814817</v>
      </c>
      <c r="DY538">
        <v>0.06644055555555554</v>
      </c>
      <c r="DZ538">
        <v>28.9813962962963</v>
      </c>
      <c r="EA538">
        <v>29.98017037037037</v>
      </c>
      <c r="EB538">
        <v>999.9000000000001</v>
      </c>
      <c r="EC538">
        <v>0</v>
      </c>
      <c r="ED538">
        <v>0</v>
      </c>
      <c r="EE538">
        <v>9995.858148148147</v>
      </c>
      <c r="EF538">
        <v>0</v>
      </c>
      <c r="EG538">
        <v>11.34678888888889</v>
      </c>
      <c r="EH538">
        <v>-41.89308148148148</v>
      </c>
      <c r="EI538">
        <v>597.2255925925926</v>
      </c>
      <c r="EJ538">
        <v>637.8119259259258</v>
      </c>
      <c r="EK538">
        <v>3.451513703703703</v>
      </c>
      <c r="EL538">
        <v>625.9705555555555</v>
      </c>
      <c r="EM538">
        <v>18.56500740740741</v>
      </c>
      <c r="EN538">
        <v>1.997568518518518</v>
      </c>
      <c r="EO538">
        <v>1.684411111111111</v>
      </c>
      <c r="EP538">
        <v>17.42505185185185</v>
      </c>
      <c r="EQ538">
        <v>14.75350740740741</v>
      </c>
      <c r="ER538">
        <v>2000.003333333333</v>
      </c>
      <c r="ES538">
        <v>0.9799915925925923</v>
      </c>
      <c r="ET538">
        <v>0.02000857777777778</v>
      </c>
      <c r="EU538">
        <v>0</v>
      </c>
      <c r="EV538">
        <v>809.0457037037037</v>
      </c>
      <c r="EW538">
        <v>5.00078</v>
      </c>
      <c r="EX538">
        <v>15581.57407407407</v>
      </c>
      <c r="EY538">
        <v>16379.6074074074</v>
      </c>
      <c r="EZ538">
        <v>39.63185185185185</v>
      </c>
      <c r="FA538">
        <v>40.569</v>
      </c>
      <c r="FB538">
        <v>39.97444444444444</v>
      </c>
      <c r="FC538">
        <v>40.19648148148148</v>
      </c>
      <c r="FD538">
        <v>40.66637037037036</v>
      </c>
      <c r="FE538">
        <v>1955.084444444444</v>
      </c>
      <c r="FF538">
        <v>39.91851851851852</v>
      </c>
      <c r="FG538">
        <v>0</v>
      </c>
      <c r="FH538">
        <v>1759088199.8</v>
      </c>
      <c r="FI538">
        <v>0</v>
      </c>
      <c r="FJ538">
        <v>809.0481923076924</v>
      </c>
      <c r="FK538">
        <v>-2.178017107536462</v>
      </c>
      <c r="FL538">
        <v>-52.24957266893338</v>
      </c>
      <c r="FM538">
        <v>15581.71153846154</v>
      </c>
      <c r="FN538">
        <v>15</v>
      </c>
      <c r="FO538">
        <v>0</v>
      </c>
      <c r="FP538" t="s">
        <v>439</v>
      </c>
      <c r="FQ538">
        <v>1746989605.5</v>
      </c>
      <c r="FR538">
        <v>1746989593.5</v>
      </c>
      <c r="FS538">
        <v>0</v>
      </c>
      <c r="FT538">
        <v>-0.274</v>
      </c>
      <c r="FU538">
        <v>-0.002</v>
      </c>
      <c r="FV538">
        <v>2.549</v>
      </c>
      <c r="FW538">
        <v>0.129</v>
      </c>
      <c r="FX538">
        <v>420</v>
      </c>
      <c r="FY538">
        <v>17</v>
      </c>
      <c r="FZ538">
        <v>0.02</v>
      </c>
      <c r="GA538">
        <v>0.04</v>
      </c>
      <c r="GB538">
        <v>-41.89657</v>
      </c>
      <c r="GC538">
        <v>0.09065515947466757</v>
      </c>
      <c r="GD538">
        <v>0.03811573297209439</v>
      </c>
      <c r="GE538">
        <v>1</v>
      </c>
      <c r="GF538">
        <v>809.1480588235295</v>
      </c>
      <c r="GG538">
        <v>-2.287181054728138</v>
      </c>
      <c r="GH538">
        <v>0.3504931770063859</v>
      </c>
      <c r="GI538">
        <v>0</v>
      </c>
      <c r="GJ538">
        <v>3.4852335</v>
      </c>
      <c r="GK538">
        <v>-0.8091359099437262</v>
      </c>
      <c r="GL538">
        <v>0.07946811978869264</v>
      </c>
      <c r="GM538">
        <v>0</v>
      </c>
      <c r="GN538">
        <v>1</v>
      </c>
      <c r="GO538">
        <v>3</v>
      </c>
      <c r="GP538" t="s">
        <v>455</v>
      </c>
      <c r="GQ538">
        <v>3.10171</v>
      </c>
      <c r="GR538">
        <v>2.72438</v>
      </c>
      <c r="GS538">
        <v>0.115598</v>
      </c>
      <c r="GT538">
        <v>0.120984</v>
      </c>
      <c r="GU538">
        <v>0.101334</v>
      </c>
      <c r="GV538">
        <v>0.09155580000000001</v>
      </c>
      <c r="GW538">
        <v>23080.2</v>
      </c>
      <c r="GX538">
        <v>20848.8</v>
      </c>
      <c r="GY538">
        <v>26661.8</v>
      </c>
      <c r="GZ538">
        <v>23942</v>
      </c>
      <c r="HA538">
        <v>38341.5</v>
      </c>
      <c r="HB538">
        <v>32161.8</v>
      </c>
      <c r="HC538">
        <v>46555.1</v>
      </c>
      <c r="HD538">
        <v>37883.1</v>
      </c>
      <c r="HE538">
        <v>1.8658</v>
      </c>
      <c r="HF538">
        <v>1.85965</v>
      </c>
      <c r="HG538">
        <v>0.130266</v>
      </c>
      <c r="HH538">
        <v>0</v>
      </c>
      <c r="HI538">
        <v>27.8833</v>
      </c>
      <c r="HJ538">
        <v>999.9</v>
      </c>
      <c r="HK538">
        <v>47.4</v>
      </c>
      <c r="HL538">
        <v>31.3</v>
      </c>
      <c r="HM538">
        <v>23.9764</v>
      </c>
      <c r="HN538">
        <v>61.5402</v>
      </c>
      <c r="HO538">
        <v>21.9872</v>
      </c>
      <c r="HP538">
        <v>1</v>
      </c>
      <c r="HQ538">
        <v>0.161682</v>
      </c>
      <c r="HR538">
        <v>0.06515799999999999</v>
      </c>
      <c r="HS538">
        <v>20.2809</v>
      </c>
      <c r="HT538">
        <v>5.2104</v>
      </c>
      <c r="HU538">
        <v>11.9798</v>
      </c>
      <c r="HV538">
        <v>4.9633</v>
      </c>
      <c r="HW538">
        <v>3.27443</v>
      </c>
      <c r="HX538">
        <v>9999</v>
      </c>
      <c r="HY538">
        <v>9999</v>
      </c>
      <c r="HZ538">
        <v>9999</v>
      </c>
      <c r="IA538">
        <v>35.2</v>
      </c>
      <c r="IB538">
        <v>1.86397</v>
      </c>
      <c r="IC538">
        <v>1.86011</v>
      </c>
      <c r="ID538">
        <v>1.85842</v>
      </c>
      <c r="IE538">
        <v>1.85981</v>
      </c>
      <c r="IF538">
        <v>1.85989</v>
      </c>
      <c r="IG538">
        <v>1.85837</v>
      </c>
      <c r="IH538">
        <v>1.85745</v>
      </c>
      <c r="II538">
        <v>1.85242</v>
      </c>
      <c r="IJ538">
        <v>0</v>
      </c>
      <c r="IK538">
        <v>0</v>
      </c>
      <c r="IL538">
        <v>0</v>
      </c>
      <c r="IM538">
        <v>0</v>
      </c>
      <c r="IN538" t="s">
        <v>441</v>
      </c>
      <c r="IO538" t="s">
        <v>442</v>
      </c>
      <c r="IP538" t="s">
        <v>443</v>
      </c>
      <c r="IQ538" t="s">
        <v>443</v>
      </c>
      <c r="IR538" t="s">
        <v>443</v>
      </c>
      <c r="IS538" t="s">
        <v>443</v>
      </c>
      <c r="IT538">
        <v>0</v>
      </c>
      <c r="IU538">
        <v>100</v>
      </c>
      <c r="IV538">
        <v>100</v>
      </c>
      <c r="IW538">
        <v>-0.786</v>
      </c>
      <c r="IX538">
        <v>0.2905</v>
      </c>
      <c r="IY538">
        <v>-0.819046093373875</v>
      </c>
      <c r="IZ538">
        <v>-0.0008311593448893811</v>
      </c>
      <c r="JA538">
        <v>1.768286430498992E-06</v>
      </c>
      <c r="JB538">
        <v>-5.176383660599935E-10</v>
      </c>
      <c r="JC538">
        <v>0.01793090377665582</v>
      </c>
      <c r="JD538">
        <v>0.002652576625932546</v>
      </c>
      <c r="JE538">
        <v>0.0004569377311329863</v>
      </c>
      <c r="JF538">
        <v>1.003524486243527E-07</v>
      </c>
      <c r="JG538">
        <v>2</v>
      </c>
      <c r="JH538">
        <v>1975</v>
      </c>
      <c r="JI538">
        <v>1</v>
      </c>
      <c r="JJ538">
        <v>26</v>
      </c>
      <c r="JK538">
        <v>201643.4</v>
      </c>
      <c r="JL538">
        <v>201643.6</v>
      </c>
      <c r="JM538">
        <v>1.62231</v>
      </c>
      <c r="JN538">
        <v>2.63794</v>
      </c>
      <c r="JO538">
        <v>1.49658</v>
      </c>
      <c r="JP538">
        <v>2.34863</v>
      </c>
      <c r="JQ538">
        <v>1.54907</v>
      </c>
      <c r="JR538">
        <v>2.33398</v>
      </c>
      <c r="JS538">
        <v>36.3165</v>
      </c>
      <c r="JT538">
        <v>24.1751</v>
      </c>
      <c r="JU538">
        <v>18</v>
      </c>
      <c r="JV538">
        <v>483.621</v>
      </c>
      <c r="JW538">
        <v>494.42</v>
      </c>
      <c r="JX538">
        <v>27.549</v>
      </c>
      <c r="JY538">
        <v>29.3619</v>
      </c>
      <c r="JZ538">
        <v>30.0002</v>
      </c>
      <c r="KA538">
        <v>29.5483</v>
      </c>
      <c r="KB538">
        <v>29.5364</v>
      </c>
      <c r="KC538">
        <v>32.65</v>
      </c>
      <c r="KD538">
        <v>23.9451</v>
      </c>
      <c r="KE538">
        <v>97.004</v>
      </c>
      <c r="KF538">
        <v>27.5506</v>
      </c>
      <c r="KG538">
        <v>674.621</v>
      </c>
      <c r="KH538">
        <v>18.8287</v>
      </c>
      <c r="KI538">
        <v>101.791</v>
      </c>
      <c r="KJ538">
        <v>91.3558</v>
      </c>
    </row>
    <row r="539" spans="1:296">
      <c r="A539">
        <v>521</v>
      </c>
      <c r="B539">
        <v>1759088212.6</v>
      </c>
      <c r="C539">
        <v>15129.5</v>
      </c>
      <c r="D539" t="s">
        <v>1490</v>
      </c>
      <c r="E539" t="s">
        <v>1491</v>
      </c>
      <c r="F539">
        <v>5</v>
      </c>
      <c r="G539" t="s">
        <v>1411</v>
      </c>
      <c r="H539">
        <v>1759088205.1</v>
      </c>
      <c r="I539">
        <f>(J539)/1000</f>
        <v>0</v>
      </c>
      <c r="J539">
        <f>IF(DO539, AM539, AG539)</f>
        <v>0</v>
      </c>
      <c r="K539">
        <f>IF(DO539, AH539, AF539)</f>
        <v>0</v>
      </c>
      <c r="L539">
        <f>DQ539 - IF(AT539&gt;1, K539*DK539*100.0/(AV539), 0)</f>
        <v>0</v>
      </c>
      <c r="M539">
        <f>((S539-I539/2)*L539-K539)/(S539+I539/2)</f>
        <v>0</v>
      </c>
      <c r="N539">
        <f>M539*(DX539+DY539)/1000.0</f>
        <v>0</v>
      </c>
      <c r="O539">
        <f>(DQ539 - IF(AT539&gt;1, K539*DK539*100.0/(AV539), 0))*(DX539+DY539)/1000.0</f>
        <v>0</v>
      </c>
      <c r="P539">
        <f>2.0/((1/R539-1/Q539)+SIGN(R539)*SQRT((1/R539-1/Q539)*(1/R539-1/Q539) + 4*DL539/((DL539+1)*(DL539+1))*(2*1/R539*1/Q539-1/Q539*1/Q539)))</f>
        <v>0</v>
      </c>
      <c r="Q539">
        <f>IF(LEFT(DM539,1)&lt;&gt;"0",IF(LEFT(DM539,1)="1",3.0,DN539),$D$5+$E$5*(EE539*DX539/($K$5*1000))+$F$5*(EE539*DX539/($K$5*1000))*MAX(MIN(DK539,$J$5),$I$5)*MAX(MIN(DK539,$J$5),$I$5)+$G$5*MAX(MIN(DK539,$J$5),$I$5)*(EE539*DX539/($K$5*1000))+$H$5*(EE539*DX539/($K$5*1000))*(EE539*DX539/($K$5*1000)))</f>
        <v>0</v>
      </c>
      <c r="R539">
        <f>I539*(1000-(1000*0.61365*exp(17.502*V539/(240.97+V539))/(DX539+DY539)+DS539)/2)/(1000*0.61365*exp(17.502*V539/(240.97+V539))/(DX539+DY539)-DS539)</f>
        <v>0</v>
      </c>
      <c r="S539">
        <f>1/((DL539+1)/(P539/1.6)+1/(Q539/1.37)) + DL539/((DL539+1)/(P539/1.6) + DL539/(Q539/1.37))</f>
        <v>0</v>
      </c>
      <c r="T539">
        <f>(DG539*DJ539)</f>
        <v>0</v>
      </c>
      <c r="U539">
        <f>(DZ539+(T539+2*0.95*5.67E-8*(((DZ539+$B$9)+273)^4-(DZ539+273)^4)-44100*I539)/(1.84*29.3*Q539+8*0.95*5.67E-8*(DZ539+273)^3))</f>
        <v>0</v>
      </c>
      <c r="V539">
        <f>($C$9*EA539+$D$9*EB539+$E$9*U539)</f>
        <v>0</v>
      </c>
      <c r="W539">
        <f>0.61365*exp(17.502*V539/(240.97+V539))</f>
        <v>0</v>
      </c>
      <c r="X539">
        <f>(Y539/Z539*100)</f>
        <v>0</v>
      </c>
      <c r="Y539">
        <f>DS539*(DX539+DY539)/1000</f>
        <v>0</v>
      </c>
      <c r="Z539">
        <f>0.61365*exp(17.502*DZ539/(240.97+DZ539))</f>
        <v>0</v>
      </c>
      <c r="AA539">
        <f>(W539-DS539*(DX539+DY539)/1000)</f>
        <v>0</v>
      </c>
      <c r="AB539">
        <f>(-I539*44100)</f>
        <v>0</v>
      </c>
      <c r="AC539">
        <f>2*29.3*Q539*0.92*(DZ539-V539)</f>
        <v>0</v>
      </c>
      <c r="AD539">
        <f>2*0.95*5.67E-8*(((DZ539+$B$9)+273)^4-(V539+273)^4)</f>
        <v>0</v>
      </c>
      <c r="AE539">
        <f>T539+AD539+AB539+AC539</f>
        <v>0</v>
      </c>
      <c r="AF539">
        <f>DW539*AT539*(DR539-DQ539*(1000-AT539*DT539)/(1000-AT539*DS539))/(100*DK539)</f>
        <v>0</v>
      </c>
      <c r="AG539">
        <f>1000*DW539*AT539*(DS539-DT539)/(100*DK539*(1000-AT539*DS539))</f>
        <v>0</v>
      </c>
      <c r="AH539">
        <f>(AI539 - AJ539 - DX539*1E3/(8.314*(DZ539+273.15)) * AL539/DW539 * AK539) * DW539/(100*DK539) * (1000 - DT539)/1000</f>
        <v>0</v>
      </c>
      <c r="AI539">
        <v>670.051504741275</v>
      </c>
      <c r="AJ539">
        <v>638.3401151515151</v>
      </c>
      <c r="AK539">
        <v>3.429742611648404</v>
      </c>
      <c r="AL539">
        <v>65.07386414959845</v>
      </c>
      <c r="AM539">
        <f>(AO539 - AN539 + DX539*1E3/(8.314*(DZ539+273.15)) * AQ539/DW539 * AP539) * DW539/(100*DK539) * 1000/(1000 - AO539)</f>
        <v>0</v>
      </c>
      <c r="AN539">
        <v>18.7073530635451</v>
      </c>
      <c r="AO539">
        <v>21.91899151515151</v>
      </c>
      <c r="AP539">
        <v>-0.001971332978576861</v>
      </c>
      <c r="AQ539">
        <v>105.2532628944295</v>
      </c>
      <c r="AR539">
        <v>0</v>
      </c>
      <c r="AS539">
        <v>0</v>
      </c>
      <c r="AT539">
        <f>IF(AR539*$H$15&gt;=AV539,1.0,(AV539/(AV539-AR539*$H$15)))</f>
        <v>0</v>
      </c>
      <c r="AU539">
        <f>(AT539-1)*100</f>
        <v>0</v>
      </c>
      <c r="AV539">
        <f>MAX(0,($B$15+$C$15*EE539)/(1+$D$15*EE539)*DX539/(DZ539+273)*$E$15)</f>
        <v>0</v>
      </c>
      <c r="AW539" t="s">
        <v>437</v>
      </c>
      <c r="AX539" t="s">
        <v>437</v>
      </c>
      <c r="AY539">
        <v>0</v>
      </c>
      <c r="AZ539">
        <v>0</v>
      </c>
      <c r="BA539">
        <f>1-AY539/AZ539</f>
        <v>0</v>
      </c>
      <c r="BB539">
        <v>0</v>
      </c>
      <c r="BC539" t="s">
        <v>437</v>
      </c>
      <c r="BD539" t="s">
        <v>437</v>
      </c>
      <c r="BE539">
        <v>0</v>
      </c>
      <c r="BF539">
        <v>0</v>
      </c>
      <c r="BG539">
        <f>1-BE539/BF539</f>
        <v>0</v>
      </c>
      <c r="BH539">
        <v>0.5</v>
      </c>
      <c r="BI539">
        <f>DH539</f>
        <v>0</v>
      </c>
      <c r="BJ539">
        <f>K539</f>
        <v>0</v>
      </c>
      <c r="BK539">
        <f>BG539*BH539*BI539</f>
        <v>0</v>
      </c>
      <c r="BL539">
        <f>(BJ539-BB539)/BI539</f>
        <v>0</v>
      </c>
      <c r="BM539">
        <f>(AZ539-BF539)/BF539</f>
        <v>0</v>
      </c>
      <c r="BN539">
        <f>AY539/(BA539+AY539/BF539)</f>
        <v>0</v>
      </c>
      <c r="BO539" t="s">
        <v>437</v>
      </c>
      <c r="BP539">
        <v>0</v>
      </c>
      <c r="BQ539">
        <f>IF(BP539&lt;&gt;0, BP539, BN539)</f>
        <v>0</v>
      </c>
      <c r="BR539">
        <f>1-BQ539/BF539</f>
        <v>0</v>
      </c>
      <c r="BS539">
        <f>(BF539-BE539)/(BF539-BQ539)</f>
        <v>0</v>
      </c>
      <c r="BT539">
        <f>(AZ539-BF539)/(AZ539-BQ539)</f>
        <v>0</v>
      </c>
      <c r="BU539">
        <f>(BF539-BE539)/(BF539-AY539)</f>
        <v>0</v>
      </c>
      <c r="BV539">
        <f>(AZ539-BF539)/(AZ539-AY539)</f>
        <v>0</v>
      </c>
      <c r="BW539">
        <f>(BS539*BQ539/BE539)</f>
        <v>0</v>
      </c>
      <c r="BX539">
        <f>(1-BW539)</f>
        <v>0</v>
      </c>
      <c r="DG539">
        <f>$B$13*EF539+$C$13*EG539+$F$13*ER539*(1-EU539)</f>
        <v>0</v>
      </c>
      <c r="DH539">
        <f>DG539*DI539</f>
        <v>0</v>
      </c>
      <c r="DI539">
        <f>($B$13*$D$11+$C$13*$D$11+$F$13*((FE539+EW539)/MAX(FE539+EW539+FF539, 0.1)*$I$11+FF539/MAX(FE539+EW539+FF539, 0.1)*$J$11))/($B$13+$C$13+$F$13)</f>
        <v>0</v>
      </c>
      <c r="DJ539">
        <f>($B$13*$K$11+$C$13*$K$11+$F$13*((FE539+EW539)/MAX(FE539+EW539+FF539, 0.1)*$P$11+FF539/MAX(FE539+EW539+FF539, 0.1)*$Q$11))/($B$13+$C$13+$F$13)</f>
        <v>0</v>
      </c>
      <c r="DK539">
        <v>4.8</v>
      </c>
      <c r="DL539">
        <v>0.5</v>
      </c>
      <c r="DM539" t="s">
        <v>438</v>
      </c>
      <c r="DN539">
        <v>2</v>
      </c>
      <c r="DO539" t="b">
        <v>1</v>
      </c>
      <c r="DP539">
        <v>1759088205.1</v>
      </c>
      <c r="DQ539">
        <v>600.8820000000001</v>
      </c>
      <c r="DR539">
        <v>642.7964074074074</v>
      </c>
      <c r="DS539">
        <v>21.96860740740741</v>
      </c>
      <c r="DT539">
        <v>18.61355555555556</v>
      </c>
      <c r="DU539">
        <v>601.6735555555556</v>
      </c>
      <c r="DV539">
        <v>21.67741851851852</v>
      </c>
      <c r="DW539">
        <v>500.0636666666666</v>
      </c>
      <c r="DX539">
        <v>90.72960370370369</v>
      </c>
      <c r="DY539">
        <v>0.06618602592592593</v>
      </c>
      <c r="DZ539">
        <v>28.98672222222222</v>
      </c>
      <c r="EA539">
        <v>29.9971962962963</v>
      </c>
      <c r="EB539">
        <v>999.9000000000001</v>
      </c>
      <c r="EC539">
        <v>0</v>
      </c>
      <c r="ED539">
        <v>0</v>
      </c>
      <c r="EE539">
        <v>10013.84444444445</v>
      </c>
      <c r="EF539">
        <v>0</v>
      </c>
      <c r="EG539">
        <v>11.34567037037037</v>
      </c>
      <c r="EH539">
        <v>-41.91445555555556</v>
      </c>
      <c r="EI539">
        <v>614.3784814814813</v>
      </c>
      <c r="EJ539">
        <v>654.9891111111111</v>
      </c>
      <c r="EK539">
        <v>3.355041851851852</v>
      </c>
      <c r="EL539">
        <v>642.7964074074074</v>
      </c>
      <c r="EM539">
        <v>18.61355555555556</v>
      </c>
      <c r="EN539">
        <v>1.993201481481482</v>
      </c>
      <c r="EO539">
        <v>1.688799629629629</v>
      </c>
      <c r="EP539">
        <v>17.39041851851852</v>
      </c>
      <c r="EQ539">
        <v>14.7938037037037</v>
      </c>
      <c r="ER539">
        <v>2000.002222222222</v>
      </c>
      <c r="ES539">
        <v>0.9799915925925923</v>
      </c>
      <c r="ET539">
        <v>0.02000857777777778</v>
      </c>
      <c r="EU539">
        <v>0</v>
      </c>
      <c r="EV539">
        <v>808.8477407407408</v>
      </c>
      <c r="EW539">
        <v>5.00078</v>
      </c>
      <c r="EX539">
        <v>15577.06296296296</v>
      </c>
      <c r="EY539">
        <v>16379.59259259259</v>
      </c>
      <c r="EZ539">
        <v>39.65266666666667</v>
      </c>
      <c r="FA539">
        <v>40.57600000000001</v>
      </c>
      <c r="FB539">
        <v>39.97437037037037</v>
      </c>
      <c r="FC539">
        <v>40.19877777777778</v>
      </c>
      <c r="FD539">
        <v>40.67788888888889</v>
      </c>
      <c r="FE539">
        <v>1955.083333333333</v>
      </c>
      <c r="FF539">
        <v>39.91851851851852</v>
      </c>
      <c r="FG539">
        <v>0</v>
      </c>
      <c r="FH539">
        <v>1759088205.2</v>
      </c>
      <c r="FI539">
        <v>0</v>
      </c>
      <c r="FJ539">
        <v>808.8379200000001</v>
      </c>
      <c r="FK539">
        <v>-3.346384609112422</v>
      </c>
      <c r="FL539">
        <v>-55.57692306466144</v>
      </c>
      <c r="FM539">
        <v>15576.536</v>
      </c>
      <c r="FN539">
        <v>15</v>
      </c>
      <c r="FO539">
        <v>0</v>
      </c>
      <c r="FP539" t="s">
        <v>439</v>
      </c>
      <c r="FQ539">
        <v>1746989605.5</v>
      </c>
      <c r="FR539">
        <v>1746989593.5</v>
      </c>
      <c r="FS539">
        <v>0</v>
      </c>
      <c r="FT539">
        <v>-0.274</v>
      </c>
      <c r="FU539">
        <v>-0.002</v>
      </c>
      <c r="FV539">
        <v>2.549</v>
      </c>
      <c r="FW539">
        <v>0.129</v>
      </c>
      <c r="FX539">
        <v>420</v>
      </c>
      <c r="FY539">
        <v>17</v>
      </c>
      <c r="FZ539">
        <v>0.02</v>
      </c>
      <c r="GA539">
        <v>0.04</v>
      </c>
      <c r="GB539">
        <v>-41.908085</v>
      </c>
      <c r="GC539">
        <v>-0.04270469043145403</v>
      </c>
      <c r="GD539">
        <v>0.04665404350107321</v>
      </c>
      <c r="GE539">
        <v>1</v>
      </c>
      <c r="GF539">
        <v>809.0188529411765</v>
      </c>
      <c r="GG539">
        <v>-2.262505732308218</v>
      </c>
      <c r="GH539">
        <v>0.3263791671149427</v>
      </c>
      <c r="GI539">
        <v>0</v>
      </c>
      <c r="GJ539">
        <v>3.4200185</v>
      </c>
      <c r="GK539">
        <v>-1.073938536585366</v>
      </c>
      <c r="GL539">
        <v>0.1054125241977916</v>
      </c>
      <c r="GM539">
        <v>0</v>
      </c>
      <c r="GN539">
        <v>1</v>
      </c>
      <c r="GO539">
        <v>3</v>
      </c>
      <c r="GP539" t="s">
        <v>455</v>
      </c>
      <c r="GQ539">
        <v>3.10186</v>
      </c>
      <c r="GR539">
        <v>2.72422</v>
      </c>
      <c r="GS539">
        <v>0.117812</v>
      </c>
      <c r="GT539">
        <v>0.123141</v>
      </c>
      <c r="GU539">
        <v>0.101264</v>
      </c>
      <c r="GV539">
        <v>0.0919399</v>
      </c>
      <c r="GW539">
        <v>23022.5</v>
      </c>
      <c r="GX539">
        <v>20797.6</v>
      </c>
      <c r="GY539">
        <v>26661.8</v>
      </c>
      <c r="GZ539">
        <v>23941.9</v>
      </c>
      <c r="HA539">
        <v>38344.5</v>
      </c>
      <c r="HB539">
        <v>32148.4</v>
      </c>
      <c r="HC539">
        <v>46554.8</v>
      </c>
      <c r="HD539">
        <v>37883</v>
      </c>
      <c r="HE539">
        <v>1.86602</v>
      </c>
      <c r="HF539">
        <v>1.85968</v>
      </c>
      <c r="HG539">
        <v>0.132315</v>
      </c>
      <c r="HH539">
        <v>0</v>
      </c>
      <c r="HI539">
        <v>27.8819</v>
      </c>
      <c r="HJ539">
        <v>999.9</v>
      </c>
      <c r="HK539">
        <v>47.4</v>
      </c>
      <c r="HL539">
        <v>31.3</v>
      </c>
      <c r="HM539">
        <v>23.9734</v>
      </c>
      <c r="HN539">
        <v>61.5202</v>
      </c>
      <c r="HO539">
        <v>21.9832</v>
      </c>
      <c r="HP539">
        <v>1</v>
      </c>
      <c r="HQ539">
        <v>0.162027</v>
      </c>
      <c r="HR539">
        <v>0.330588</v>
      </c>
      <c r="HS539">
        <v>20.28</v>
      </c>
      <c r="HT539">
        <v>5.21025</v>
      </c>
      <c r="HU539">
        <v>11.98</v>
      </c>
      <c r="HV539">
        <v>4.96325</v>
      </c>
      <c r="HW539">
        <v>3.27428</v>
      </c>
      <c r="HX539">
        <v>9999</v>
      </c>
      <c r="HY539">
        <v>9999</v>
      </c>
      <c r="HZ539">
        <v>9999</v>
      </c>
      <c r="IA539">
        <v>35.2</v>
      </c>
      <c r="IB539">
        <v>1.86394</v>
      </c>
      <c r="IC539">
        <v>1.86012</v>
      </c>
      <c r="ID539">
        <v>1.85838</v>
      </c>
      <c r="IE539">
        <v>1.85977</v>
      </c>
      <c r="IF539">
        <v>1.85989</v>
      </c>
      <c r="IG539">
        <v>1.85837</v>
      </c>
      <c r="IH539">
        <v>1.85745</v>
      </c>
      <c r="II539">
        <v>1.85242</v>
      </c>
      <c r="IJ539">
        <v>0</v>
      </c>
      <c r="IK539">
        <v>0</v>
      </c>
      <c r="IL539">
        <v>0</v>
      </c>
      <c r="IM539">
        <v>0</v>
      </c>
      <c r="IN539" t="s">
        <v>441</v>
      </c>
      <c r="IO539" t="s">
        <v>442</v>
      </c>
      <c r="IP539" t="s">
        <v>443</v>
      </c>
      <c r="IQ539" t="s">
        <v>443</v>
      </c>
      <c r="IR539" t="s">
        <v>443</v>
      </c>
      <c r="IS539" t="s">
        <v>443</v>
      </c>
      <c r="IT539">
        <v>0</v>
      </c>
      <c r="IU539">
        <v>100</v>
      </c>
      <c r="IV539">
        <v>100</v>
      </c>
      <c r="IW539">
        <v>-0.773</v>
      </c>
      <c r="IX539">
        <v>0.29</v>
      </c>
      <c r="IY539">
        <v>-0.819046093373875</v>
      </c>
      <c r="IZ539">
        <v>-0.0008311593448893811</v>
      </c>
      <c r="JA539">
        <v>1.768286430498992E-06</v>
      </c>
      <c r="JB539">
        <v>-5.176383660599935E-10</v>
      </c>
      <c r="JC539">
        <v>0.01793090377665582</v>
      </c>
      <c r="JD539">
        <v>0.002652576625932546</v>
      </c>
      <c r="JE539">
        <v>0.0004569377311329863</v>
      </c>
      <c r="JF539">
        <v>1.003524486243527E-07</v>
      </c>
      <c r="JG539">
        <v>2</v>
      </c>
      <c r="JH539">
        <v>1975</v>
      </c>
      <c r="JI539">
        <v>1</v>
      </c>
      <c r="JJ539">
        <v>26</v>
      </c>
      <c r="JK539">
        <v>201643.5</v>
      </c>
      <c r="JL539">
        <v>201643.7</v>
      </c>
      <c r="JM539">
        <v>1.65527</v>
      </c>
      <c r="JN539">
        <v>2.63916</v>
      </c>
      <c r="JO539">
        <v>1.49658</v>
      </c>
      <c r="JP539">
        <v>2.34863</v>
      </c>
      <c r="JQ539">
        <v>1.54907</v>
      </c>
      <c r="JR539">
        <v>2.33643</v>
      </c>
      <c r="JS539">
        <v>36.34</v>
      </c>
      <c r="JT539">
        <v>24.1751</v>
      </c>
      <c r="JU539">
        <v>18</v>
      </c>
      <c r="JV539">
        <v>483.753</v>
      </c>
      <c r="JW539">
        <v>494.444</v>
      </c>
      <c r="JX539">
        <v>27.5526</v>
      </c>
      <c r="JY539">
        <v>29.3621</v>
      </c>
      <c r="JZ539">
        <v>30.0004</v>
      </c>
      <c r="KA539">
        <v>29.5483</v>
      </c>
      <c r="KB539">
        <v>29.5373</v>
      </c>
      <c r="KC539">
        <v>33.2907</v>
      </c>
      <c r="KD539">
        <v>23.6497</v>
      </c>
      <c r="KE539">
        <v>96.6296</v>
      </c>
      <c r="KF539">
        <v>27.4088</v>
      </c>
      <c r="KG539">
        <v>687.979</v>
      </c>
      <c r="KH539">
        <v>18.9165</v>
      </c>
      <c r="KI539">
        <v>101.79</v>
      </c>
      <c r="KJ539">
        <v>91.3557</v>
      </c>
    </row>
    <row r="540" spans="1:296">
      <c r="A540">
        <v>522</v>
      </c>
      <c r="B540">
        <v>1759088217.6</v>
      </c>
      <c r="C540">
        <v>15134.5</v>
      </c>
      <c r="D540" t="s">
        <v>1492</v>
      </c>
      <c r="E540" t="s">
        <v>1493</v>
      </c>
      <c r="F540">
        <v>5</v>
      </c>
      <c r="G540" t="s">
        <v>1411</v>
      </c>
      <c r="H540">
        <v>1759088209.814285</v>
      </c>
      <c r="I540">
        <f>(J540)/1000</f>
        <v>0</v>
      </c>
      <c r="J540">
        <f>IF(DO540, AM540, AG540)</f>
        <v>0</v>
      </c>
      <c r="K540">
        <f>IF(DO540, AH540, AF540)</f>
        <v>0</v>
      </c>
      <c r="L540">
        <f>DQ540 - IF(AT540&gt;1, K540*DK540*100.0/(AV540), 0)</f>
        <v>0</v>
      </c>
      <c r="M540">
        <f>((S540-I540/2)*L540-K540)/(S540+I540/2)</f>
        <v>0</v>
      </c>
      <c r="N540">
        <f>M540*(DX540+DY540)/1000.0</f>
        <v>0</v>
      </c>
      <c r="O540">
        <f>(DQ540 - IF(AT540&gt;1, K540*DK540*100.0/(AV540), 0))*(DX540+DY540)/1000.0</f>
        <v>0</v>
      </c>
      <c r="P540">
        <f>2.0/((1/R540-1/Q540)+SIGN(R540)*SQRT((1/R540-1/Q540)*(1/R540-1/Q540) + 4*DL540/((DL540+1)*(DL540+1))*(2*1/R540*1/Q540-1/Q540*1/Q540)))</f>
        <v>0</v>
      </c>
      <c r="Q540">
        <f>IF(LEFT(DM540,1)&lt;&gt;"0",IF(LEFT(DM540,1)="1",3.0,DN540),$D$5+$E$5*(EE540*DX540/($K$5*1000))+$F$5*(EE540*DX540/($K$5*1000))*MAX(MIN(DK540,$J$5),$I$5)*MAX(MIN(DK540,$J$5),$I$5)+$G$5*MAX(MIN(DK540,$J$5),$I$5)*(EE540*DX540/($K$5*1000))+$H$5*(EE540*DX540/($K$5*1000))*(EE540*DX540/($K$5*1000)))</f>
        <v>0</v>
      </c>
      <c r="R540">
        <f>I540*(1000-(1000*0.61365*exp(17.502*V540/(240.97+V540))/(DX540+DY540)+DS540)/2)/(1000*0.61365*exp(17.502*V540/(240.97+V540))/(DX540+DY540)-DS540)</f>
        <v>0</v>
      </c>
      <c r="S540">
        <f>1/((DL540+1)/(P540/1.6)+1/(Q540/1.37)) + DL540/((DL540+1)/(P540/1.6) + DL540/(Q540/1.37))</f>
        <v>0</v>
      </c>
      <c r="T540">
        <f>(DG540*DJ540)</f>
        <v>0</v>
      </c>
      <c r="U540">
        <f>(DZ540+(T540+2*0.95*5.67E-8*(((DZ540+$B$9)+273)^4-(DZ540+273)^4)-44100*I540)/(1.84*29.3*Q540+8*0.95*5.67E-8*(DZ540+273)^3))</f>
        <v>0</v>
      </c>
      <c r="V540">
        <f>($C$9*EA540+$D$9*EB540+$E$9*U540)</f>
        <v>0</v>
      </c>
      <c r="W540">
        <f>0.61365*exp(17.502*V540/(240.97+V540))</f>
        <v>0</v>
      </c>
      <c r="X540">
        <f>(Y540/Z540*100)</f>
        <v>0</v>
      </c>
      <c r="Y540">
        <f>DS540*(DX540+DY540)/1000</f>
        <v>0</v>
      </c>
      <c r="Z540">
        <f>0.61365*exp(17.502*DZ540/(240.97+DZ540))</f>
        <v>0</v>
      </c>
      <c r="AA540">
        <f>(W540-DS540*(DX540+DY540)/1000)</f>
        <v>0</v>
      </c>
      <c r="AB540">
        <f>(-I540*44100)</f>
        <v>0</v>
      </c>
      <c r="AC540">
        <f>2*29.3*Q540*0.92*(DZ540-V540)</f>
        <v>0</v>
      </c>
      <c r="AD540">
        <f>2*0.95*5.67E-8*(((DZ540+$B$9)+273)^4-(V540+273)^4)</f>
        <v>0</v>
      </c>
      <c r="AE540">
        <f>T540+AD540+AB540+AC540</f>
        <v>0</v>
      </c>
      <c r="AF540">
        <f>DW540*AT540*(DR540-DQ540*(1000-AT540*DT540)/(1000-AT540*DS540))/(100*DK540)</f>
        <v>0</v>
      </c>
      <c r="AG540">
        <f>1000*DW540*AT540*(DS540-DT540)/(100*DK540*(1000-AT540*DS540))</f>
        <v>0</v>
      </c>
      <c r="AH540">
        <f>(AI540 - AJ540 - DX540*1E3/(8.314*(DZ540+273.15)) * AL540/DW540 * AK540) * DW540/(100*DK540) * (1000 - DT540)/1000</f>
        <v>0</v>
      </c>
      <c r="AI540">
        <v>687.1464060510864</v>
      </c>
      <c r="AJ540">
        <v>655.4223030303036</v>
      </c>
      <c r="AK540">
        <v>3.407462832371533</v>
      </c>
      <c r="AL540">
        <v>65.07386414959845</v>
      </c>
      <c r="AM540">
        <f>(AO540 - AN540 + DX540*1E3/(8.314*(DZ540+273.15)) * AQ540/DW540 * AP540) * DW540/(100*DK540) * 1000/(1000 - AO540)</f>
        <v>0</v>
      </c>
      <c r="AN540">
        <v>18.81651161767351</v>
      </c>
      <c r="AO540">
        <v>21.91420060606059</v>
      </c>
      <c r="AP540">
        <v>-9.801758941806801E-06</v>
      </c>
      <c r="AQ540">
        <v>105.2532628944295</v>
      </c>
      <c r="AR540">
        <v>0</v>
      </c>
      <c r="AS540">
        <v>0</v>
      </c>
      <c r="AT540">
        <f>IF(AR540*$H$15&gt;=AV540,1.0,(AV540/(AV540-AR540*$H$15)))</f>
        <v>0</v>
      </c>
      <c r="AU540">
        <f>(AT540-1)*100</f>
        <v>0</v>
      </c>
      <c r="AV540">
        <f>MAX(0,($B$15+$C$15*EE540)/(1+$D$15*EE540)*DX540/(DZ540+273)*$E$15)</f>
        <v>0</v>
      </c>
      <c r="AW540" t="s">
        <v>437</v>
      </c>
      <c r="AX540" t="s">
        <v>437</v>
      </c>
      <c r="AY540">
        <v>0</v>
      </c>
      <c r="AZ540">
        <v>0</v>
      </c>
      <c r="BA540">
        <f>1-AY540/AZ540</f>
        <v>0</v>
      </c>
      <c r="BB540">
        <v>0</v>
      </c>
      <c r="BC540" t="s">
        <v>437</v>
      </c>
      <c r="BD540" t="s">
        <v>437</v>
      </c>
      <c r="BE540">
        <v>0</v>
      </c>
      <c r="BF540">
        <v>0</v>
      </c>
      <c r="BG540">
        <f>1-BE540/BF540</f>
        <v>0</v>
      </c>
      <c r="BH540">
        <v>0.5</v>
      </c>
      <c r="BI540">
        <f>DH540</f>
        <v>0</v>
      </c>
      <c r="BJ540">
        <f>K540</f>
        <v>0</v>
      </c>
      <c r="BK540">
        <f>BG540*BH540*BI540</f>
        <v>0</v>
      </c>
      <c r="BL540">
        <f>(BJ540-BB540)/BI540</f>
        <v>0</v>
      </c>
      <c r="BM540">
        <f>(AZ540-BF540)/BF540</f>
        <v>0</v>
      </c>
      <c r="BN540">
        <f>AY540/(BA540+AY540/BF540)</f>
        <v>0</v>
      </c>
      <c r="BO540" t="s">
        <v>437</v>
      </c>
      <c r="BP540">
        <v>0</v>
      </c>
      <c r="BQ540">
        <f>IF(BP540&lt;&gt;0, BP540, BN540)</f>
        <v>0</v>
      </c>
      <c r="BR540">
        <f>1-BQ540/BF540</f>
        <v>0</v>
      </c>
      <c r="BS540">
        <f>(BF540-BE540)/(BF540-BQ540)</f>
        <v>0</v>
      </c>
      <c r="BT540">
        <f>(AZ540-BF540)/(AZ540-BQ540)</f>
        <v>0</v>
      </c>
      <c r="BU540">
        <f>(BF540-BE540)/(BF540-AY540)</f>
        <v>0</v>
      </c>
      <c r="BV540">
        <f>(AZ540-BF540)/(AZ540-AY540)</f>
        <v>0</v>
      </c>
      <c r="BW540">
        <f>(BS540*BQ540/BE540)</f>
        <v>0</v>
      </c>
      <c r="BX540">
        <f>(1-BW540)</f>
        <v>0</v>
      </c>
      <c r="DG540">
        <f>$B$13*EF540+$C$13*EG540+$F$13*ER540*(1-EU540)</f>
        <v>0</v>
      </c>
      <c r="DH540">
        <f>DG540*DI540</f>
        <v>0</v>
      </c>
      <c r="DI540">
        <f>($B$13*$D$11+$C$13*$D$11+$F$13*((FE540+EW540)/MAX(FE540+EW540+FF540, 0.1)*$I$11+FF540/MAX(FE540+EW540+FF540, 0.1)*$J$11))/($B$13+$C$13+$F$13)</f>
        <v>0</v>
      </c>
      <c r="DJ540">
        <f>($B$13*$K$11+$C$13*$K$11+$F$13*((FE540+EW540)/MAX(FE540+EW540+FF540, 0.1)*$P$11+FF540/MAX(FE540+EW540+FF540, 0.1)*$Q$11))/($B$13+$C$13+$F$13)</f>
        <v>0</v>
      </c>
      <c r="DK540">
        <v>4.8</v>
      </c>
      <c r="DL540">
        <v>0.5</v>
      </c>
      <c r="DM540" t="s">
        <v>438</v>
      </c>
      <c r="DN540">
        <v>2</v>
      </c>
      <c r="DO540" t="b">
        <v>1</v>
      </c>
      <c r="DP540">
        <v>1759088209.814285</v>
      </c>
      <c r="DQ540">
        <v>616.6853571428571</v>
      </c>
      <c r="DR540">
        <v>658.5862142857144</v>
      </c>
      <c r="DS540">
        <v>21.936225</v>
      </c>
      <c r="DT540">
        <v>18.69150357142857</v>
      </c>
      <c r="DU540">
        <v>617.4651071428572</v>
      </c>
      <c r="DV540">
        <v>21.64575</v>
      </c>
      <c r="DW540">
        <v>499.9986071428572</v>
      </c>
      <c r="DX540">
        <v>90.72967500000001</v>
      </c>
      <c r="DY540">
        <v>0.06623377500000001</v>
      </c>
      <c r="DZ540">
        <v>28.99255357142858</v>
      </c>
      <c r="EA540">
        <v>30.02247857142857</v>
      </c>
      <c r="EB540">
        <v>999.9000000000002</v>
      </c>
      <c r="EC540">
        <v>0</v>
      </c>
      <c r="ED540">
        <v>0</v>
      </c>
      <c r="EE540">
        <v>10004.50964285714</v>
      </c>
      <c r="EF540">
        <v>0</v>
      </c>
      <c r="EG540">
        <v>11.34427857142857</v>
      </c>
      <c r="EH540">
        <v>-41.90083928571429</v>
      </c>
      <c r="EI540">
        <v>630.5161785714287</v>
      </c>
      <c r="EJ540">
        <v>671.1321071428572</v>
      </c>
      <c r="EK540">
        <v>3.244711428571428</v>
      </c>
      <c r="EL540">
        <v>658.5862142857144</v>
      </c>
      <c r="EM540">
        <v>18.69150357142857</v>
      </c>
      <c r="EN540">
        <v>1.990265714285714</v>
      </c>
      <c r="EO540">
        <v>1.695873928571429</v>
      </c>
      <c r="EP540">
        <v>17.36709642857143</v>
      </c>
      <c r="EQ540">
        <v>14.85856785714286</v>
      </c>
      <c r="ER540">
        <v>1999.997857142857</v>
      </c>
      <c r="ES540">
        <v>0.9799909999999997</v>
      </c>
      <c r="ET540">
        <v>0.02000919999999999</v>
      </c>
      <c r="EU540">
        <v>0</v>
      </c>
      <c r="EV540">
        <v>808.6161785714286</v>
      </c>
      <c r="EW540">
        <v>5.00078</v>
      </c>
      <c r="EX540">
        <v>15572.875</v>
      </c>
      <c r="EY540">
        <v>16379.55357142857</v>
      </c>
      <c r="EZ540">
        <v>39.62039285714286</v>
      </c>
      <c r="FA540">
        <v>40.57549999999999</v>
      </c>
      <c r="FB540">
        <v>39.96849999999999</v>
      </c>
      <c r="FC540">
        <v>40.17157142857142</v>
      </c>
      <c r="FD540">
        <v>40.66928571428571</v>
      </c>
      <c r="FE540">
        <v>1955.077857142857</v>
      </c>
      <c r="FF540">
        <v>39.92000000000001</v>
      </c>
      <c r="FG540">
        <v>0</v>
      </c>
      <c r="FH540">
        <v>1759088210</v>
      </c>
      <c r="FI540">
        <v>0</v>
      </c>
      <c r="FJ540">
        <v>808.5777999999998</v>
      </c>
      <c r="FK540">
        <v>-3.055307692155346</v>
      </c>
      <c r="FL540">
        <v>-52.15384605621909</v>
      </c>
      <c r="FM540">
        <v>15572.344</v>
      </c>
      <c r="FN540">
        <v>15</v>
      </c>
      <c r="FO540">
        <v>0</v>
      </c>
      <c r="FP540" t="s">
        <v>439</v>
      </c>
      <c r="FQ540">
        <v>1746989605.5</v>
      </c>
      <c r="FR540">
        <v>1746989593.5</v>
      </c>
      <c r="FS540">
        <v>0</v>
      </c>
      <c r="FT540">
        <v>-0.274</v>
      </c>
      <c r="FU540">
        <v>-0.002</v>
      </c>
      <c r="FV540">
        <v>2.549</v>
      </c>
      <c r="FW540">
        <v>0.129</v>
      </c>
      <c r="FX540">
        <v>420</v>
      </c>
      <c r="FY540">
        <v>17</v>
      </c>
      <c r="FZ540">
        <v>0.02</v>
      </c>
      <c r="GA540">
        <v>0.04</v>
      </c>
      <c r="GB540">
        <v>-41.90538048780488</v>
      </c>
      <c r="GC540">
        <v>0.03074425087106914</v>
      </c>
      <c r="GD540">
        <v>0.05662302048233158</v>
      </c>
      <c r="GE540">
        <v>1</v>
      </c>
      <c r="GF540">
        <v>808.7923529411764</v>
      </c>
      <c r="GG540">
        <v>-3.009381206788397</v>
      </c>
      <c r="GH540">
        <v>0.3640854685011554</v>
      </c>
      <c r="GI540">
        <v>0</v>
      </c>
      <c r="GJ540">
        <v>3.315286829268293</v>
      </c>
      <c r="GK540">
        <v>-1.376795958188152</v>
      </c>
      <c r="GL540">
        <v>0.1364372794781906</v>
      </c>
      <c r="GM540">
        <v>0</v>
      </c>
      <c r="GN540">
        <v>1</v>
      </c>
      <c r="GO540">
        <v>3</v>
      </c>
      <c r="GP540" t="s">
        <v>455</v>
      </c>
      <c r="GQ540">
        <v>3.10202</v>
      </c>
      <c r="GR540">
        <v>2.7246</v>
      </c>
      <c r="GS540">
        <v>0.119981</v>
      </c>
      <c r="GT540">
        <v>0.125248</v>
      </c>
      <c r="GU540">
        <v>0.10125</v>
      </c>
      <c r="GV540">
        <v>0.0922552</v>
      </c>
      <c r="GW540">
        <v>22965.8</v>
      </c>
      <c r="GX540">
        <v>20747.5</v>
      </c>
      <c r="GY540">
        <v>26661.7</v>
      </c>
      <c r="GZ540">
        <v>23941.8</v>
      </c>
      <c r="HA540">
        <v>38345.5</v>
      </c>
      <c r="HB540">
        <v>32137.6</v>
      </c>
      <c r="HC540">
        <v>46554.9</v>
      </c>
      <c r="HD540">
        <v>37883.3</v>
      </c>
      <c r="HE540">
        <v>1.8659</v>
      </c>
      <c r="HF540">
        <v>1.85938</v>
      </c>
      <c r="HG540">
        <v>0.13379</v>
      </c>
      <c r="HH540">
        <v>0</v>
      </c>
      <c r="HI540">
        <v>27.881</v>
      </c>
      <c r="HJ540">
        <v>999.9</v>
      </c>
      <c r="HK540">
        <v>47.4</v>
      </c>
      <c r="HL540">
        <v>31.2</v>
      </c>
      <c r="HM540">
        <v>23.8382</v>
      </c>
      <c r="HN540">
        <v>60.7802</v>
      </c>
      <c r="HO540">
        <v>21.9792</v>
      </c>
      <c r="HP540">
        <v>1</v>
      </c>
      <c r="HQ540">
        <v>0.163135</v>
      </c>
      <c r="HR540">
        <v>0.588295</v>
      </c>
      <c r="HS540">
        <v>20.2791</v>
      </c>
      <c r="HT540">
        <v>5.2101</v>
      </c>
      <c r="HU540">
        <v>11.98</v>
      </c>
      <c r="HV540">
        <v>4.9632</v>
      </c>
      <c r="HW540">
        <v>3.27435</v>
      </c>
      <c r="HX540">
        <v>9999</v>
      </c>
      <c r="HY540">
        <v>9999</v>
      </c>
      <c r="HZ540">
        <v>9999</v>
      </c>
      <c r="IA540">
        <v>35.2</v>
      </c>
      <c r="IB540">
        <v>1.86398</v>
      </c>
      <c r="IC540">
        <v>1.86011</v>
      </c>
      <c r="ID540">
        <v>1.85842</v>
      </c>
      <c r="IE540">
        <v>1.85978</v>
      </c>
      <c r="IF540">
        <v>1.85989</v>
      </c>
      <c r="IG540">
        <v>1.85837</v>
      </c>
      <c r="IH540">
        <v>1.85745</v>
      </c>
      <c r="II540">
        <v>1.85242</v>
      </c>
      <c r="IJ540">
        <v>0</v>
      </c>
      <c r="IK540">
        <v>0</v>
      </c>
      <c r="IL540">
        <v>0</v>
      </c>
      <c r="IM540">
        <v>0</v>
      </c>
      <c r="IN540" t="s">
        <v>441</v>
      </c>
      <c r="IO540" t="s">
        <v>442</v>
      </c>
      <c r="IP540" t="s">
        <v>443</v>
      </c>
      <c r="IQ540" t="s">
        <v>443</v>
      </c>
      <c r="IR540" t="s">
        <v>443</v>
      </c>
      <c r="IS540" t="s">
        <v>443</v>
      </c>
      <c r="IT540">
        <v>0</v>
      </c>
      <c r="IU540">
        <v>100</v>
      </c>
      <c r="IV540">
        <v>100</v>
      </c>
      <c r="IW540">
        <v>-0.76</v>
      </c>
      <c r="IX540">
        <v>0.2899</v>
      </c>
      <c r="IY540">
        <v>-0.819046093373875</v>
      </c>
      <c r="IZ540">
        <v>-0.0008311593448893811</v>
      </c>
      <c r="JA540">
        <v>1.768286430498992E-06</v>
      </c>
      <c r="JB540">
        <v>-5.176383660599935E-10</v>
      </c>
      <c r="JC540">
        <v>0.01793090377665582</v>
      </c>
      <c r="JD540">
        <v>0.002652576625932546</v>
      </c>
      <c r="JE540">
        <v>0.0004569377311329863</v>
      </c>
      <c r="JF540">
        <v>1.003524486243527E-07</v>
      </c>
      <c r="JG540">
        <v>2</v>
      </c>
      <c r="JH540">
        <v>1975</v>
      </c>
      <c r="JI540">
        <v>1</v>
      </c>
      <c r="JJ540">
        <v>26</v>
      </c>
      <c r="JK540">
        <v>201643.5</v>
      </c>
      <c r="JL540">
        <v>201643.7</v>
      </c>
      <c r="JM540">
        <v>1.69067</v>
      </c>
      <c r="JN540">
        <v>2.6355</v>
      </c>
      <c r="JO540">
        <v>1.49658</v>
      </c>
      <c r="JP540">
        <v>2.34863</v>
      </c>
      <c r="JQ540">
        <v>1.54907</v>
      </c>
      <c r="JR540">
        <v>2.34863</v>
      </c>
      <c r="JS540">
        <v>36.34</v>
      </c>
      <c r="JT540">
        <v>24.1751</v>
      </c>
      <c r="JU540">
        <v>18</v>
      </c>
      <c r="JV540">
        <v>483.698</v>
      </c>
      <c r="JW540">
        <v>494.259</v>
      </c>
      <c r="JX540">
        <v>27.4313</v>
      </c>
      <c r="JY540">
        <v>29.3643</v>
      </c>
      <c r="JZ540">
        <v>30.0008</v>
      </c>
      <c r="KA540">
        <v>29.5509</v>
      </c>
      <c r="KB540">
        <v>29.5389</v>
      </c>
      <c r="KC540">
        <v>34.0088</v>
      </c>
      <c r="KD540">
        <v>23.0925</v>
      </c>
      <c r="KE540">
        <v>96.6296</v>
      </c>
      <c r="KF540">
        <v>27.3605</v>
      </c>
      <c r="KG540">
        <v>708.016</v>
      </c>
      <c r="KH540">
        <v>18.9922</v>
      </c>
      <c r="KI540">
        <v>101.79</v>
      </c>
      <c r="KJ540">
        <v>91.35590000000001</v>
      </c>
    </row>
    <row r="541" spans="1:296">
      <c r="A541">
        <v>523</v>
      </c>
      <c r="B541">
        <v>1759088222.6</v>
      </c>
      <c r="C541">
        <v>15139.5</v>
      </c>
      <c r="D541" t="s">
        <v>1494</v>
      </c>
      <c r="E541" t="s">
        <v>1495</v>
      </c>
      <c r="F541">
        <v>5</v>
      </c>
      <c r="G541" t="s">
        <v>1411</v>
      </c>
      <c r="H541">
        <v>1759088215.1</v>
      </c>
      <c r="I541">
        <f>(J541)/1000</f>
        <v>0</v>
      </c>
      <c r="J541">
        <f>IF(DO541, AM541, AG541)</f>
        <v>0</v>
      </c>
      <c r="K541">
        <f>IF(DO541, AH541, AF541)</f>
        <v>0</v>
      </c>
      <c r="L541">
        <f>DQ541 - IF(AT541&gt;1, K541*DK541*100.0/(AV541), 0)</f>
        <v>0</v>
      </c>
      <c r="M541">
        <f>((S541-I541/2)*L541-K541)/(S541+I541/2)</f>
        <v>0</v>
      </c>
      <c r="N541">
        <f>M541*(DX541+DY541)/1000.0</f>
        <v>0</v>
      </c>
      <c r="O541">
        <f>(DQ541 - IF(AT541&gt;1, K541*DK541*100.0/(AV541), 0))*(DX541+DY541)/1000.0</f>
        <v>0</v>
      </c>
      <c r="P541">
        <f>2.0/((1/R541-1/Q541)+SIGN(R541)*SQRT((1/R541-1/Q541)*(1/R541-1/Q541) + 4*DL541/((DL541+1)*(DL541+1))*(2*1/R541*1/Q541-1/Q541*1/Q541)))</f>
        <v>0</v>
      </c>
      <c r="Q541">
        <f>IF(LEFT(DM541,1)&lt;&gt;"0",IF(LEFT(DM541,1)="1",3.0,DN541),$D$5+$E$5*(EE541*DX541/($K$5*1000))+$F$5*(EE541*DX541/($K$5*1000))*MAX(MIN(DK541,$J$5),$I$5)*MAX(MIN(DK541,$J$5),$I$5)+$G$5*MAX(MIN(DK541,$J$5),$I$5)*(EE541*DX541/($K$5*1000))+$H$5*(EE541*DX541/($K$5*1000))*(EE541*DX541/($K$5*1000)))</f>
        <v>0</v>
      </c>
      <c r="R541">
        <f>I541*(1000-(1000*0.61365*exp(17.502*V541/(240.97+V541))/(DX541+DY541)+DS541)/2)/(1000*0.61365*exp(17.502*V541/(240.97+V541))/(DX541+DY541)-DS541)</f>
        <v>0</v>
      </c>
      <c r="S541">
        <f>1/((DL541+1)/(P541/1.6)+1/(Q541/1.37)) + DL541/((DL541+1)/(P541/1.6) + DL541/(Q541/1.37))</f>
        <v>0</v>
      </c>
      <c r="T541">
        <f>(DG541*DJ541)</f>
        <v>0</v>
      </c>
      <c r="U541">
        <f>(DZ541+(T541+2*0.95*5.67E-8*(((DZ541+$B$9)+273)^4-(DZ541+273)^4)-44100*I541)/(1.84*29.3*Q541+8*0.95*5.67E-8*(DZ541+273)^3))</f>
        <v>0</v>
      </c>
      <c r="V541">
        <f>($C$9*EA541+$D$9*EB541+$E$9*U541)</f>
        <v>0</v>
      </c>
      <c r="W541">
        <f>0.61365*exp(17.502*V541/(240.97+V541))</f>
        <v>0</v>
      </c>
      <c r="X541">
        <f>(Y541/Z541*100)</f>
        <v>0</v>
      </c>
      <c r="Y541">
        <f>DS541*(DX541+DY541)/1000</f>
        <v>0</v>
      </c>
      <c r="Z541">
        <f>0.61365*exp(17.502*DZ541/(240.97+DZ541))</f>
        <v>0</v>
      </c>
      <c r="AA541">
        <f>(W541-DS541*(DX541+DY541)/1000)</f>
        <v>0</v>
      </c>
      <c r="AB541">
        <f>(-I541*44100)</f>
        <v>0</v>
      </c>
      <c r="AC541">
        <f>2*29.3*Q541*0.92*(DZ541-V541)</f>
        <v>0</v>
      </c>
      <c r="AD541">
        <f>2*0.95*5.67E-8*(((DZ541+$B$9)+273)^4-(V541+273)^4)</f>
        <v>0</v>
      </c>
      <c r="AE541">
        <f>T541+AD541+AB541+AC541</f>
        <v>0</v>
      </c>
      <c r="AF541">
        <f>DW541*AT541*(DR541-DQ541*(1000-AT541*DT541)/(1000-AT541*DS541))/(100*DK541)</f>
        <v>0</v>
      </c>
      <c r="AG541">
        <f>1000*DW541*AT541*(DS541-DT541)/(100*DK541*(1000-AT541*DS541))</f>
        <v>0</v>
      </c>
      <c r="AH541">
        <f>(AI541 - AJ541 - DX541*1E3/(8.314*(DZ541+273.15)) * AL541/DW541 * AK541) * DW541/(100*DK541) * (1000 - DT541)/1000</f>
        <v>0</v>
      </c>
      <c r="AI541">
        <v>704.4612139626682</v>
      </c>
      <c r="AJ541">
        <v>672.6267454545455</v>
      </c>
      <c r="AK541">
        <v>3.441100050004613</v>
      </c>
      <c r="AL541">
        <v>65.07386414959845</v>
      </c>
      <c r="AM541">
        <f>(AO541 - AN541 + DX541*1E3/(8.314*(DZ541+273.15)) * AQ541/DW541 * AP541) * DW541/(100*DK541) * 1000/(1000 - AO541)</f>
        <v>0</v>
      </c>
      <c r="AN541">
        <v>18.88774991773205</v>
      </c>
      <c r="AO541">
        <v>21.90161757575758</v>
      </c>
      <c r="AP541">
        <v>-0.0003319126869143227</v>
      </c>
      <c r="AQ541">
        <v>105.2532628944295</v>
      </c>
      <c r="AR541">
        <v>0</v>
      </c>
      <c r="AS541">
        <v>0</v>
      </c>
      <c r="AT541">
        <f>IF(AR541*$H$15&gt;=AV541,1.0,(AV541/(AV541-AR541*$H$15)))</f>
        <v>0</v>
      </c>
      <c r="AU541">
        <f>(AT541-1)*100</f>
        <v>0</v>
      </c>
      <c r="AV541">
        <f>MAX(0,($B$15+$C$15*EE541)/(1+$D$15*EE541)*DX541/(DZ541+273)*$E$15)</f>
        <v>0</v>
      </c>
      <c r="AW541" t="s">
        <v>437</v>
      </c>
      <c r="AX541" t="s">
        <v>437</v>
      </c>
      <c r="AY541">
        <v>0</v>
      </c>
      <c r="AZ541">
        <v>0</v>
      </c>
      <c r="BA541">
        <f>1-AY541/AZ541</f>
        <v>0</v>
      </c>
      <c r="BB541">
        <v>0</v>
      </c>
      <c r="BC541" t="s">
        <v>437</v>
      </c>
      <c r="BD541" t="s">
        <v>437</v>
      </c>
      <c r="BE541">
        <v>0</v>
      </c>
      <c r="BF541">
        <v>0</v>
      </c>
      <c r="BG541">
        <f>1-BE541/BF541</f>
        <v>0</v>
      </c>
      <c r="BH541">
        <v>0.5</v>
      </c>
      <c r="BI541">
        <f>DH541</f>
        <v>0</v>
      </c>
      <c r="BJ541">
        <f>K541</f>
        <v>0</v>
      </c>
      <c r="BK541">
        <f>BG541*BH541*BI541</f>
        <v>0</v>
      </c>
      <c r="BL541">
        <f>(BJ541-BB541)/BI541</f>
        <v>0</v>
      </c>
      <c r="BM541">
        <f>(AZ541-BF541)/BF541</f>
        <v>0</v>
      </c>
      <c r="BN541">
        <f>AY541/(BA541+AY541/BF541)</f>
        <v>0</v>
      </c>
      <c r="BO541" t="s">
        <v>437</v>
      </c>
      <c r="BP541">
        <v>0</v>
      </c>
      <c r="BQ541">
        <f>IF(BP541&lt;&gt;0, BP541, BN541)</f>
        <v>0</v>
      </c>
      <c r="BR541">
        <f>1-BQ541/BF541</f>
        <v>0</v>
      </c>
      <c r="BS541">
        <f>(BF541-BE541)/(BF541-BQ541)</f>
        <v>0</v>
      </c>
      <c r="BT541">
        <f>(AZ541-BF541)/(AZ541-BQ541)</f>
        <v>0</v>
      </c>
      <c r="BU541">
        <f>(BF541-BE541)/(BF541-AY541)</f>
        <v>0</v>
      </c>
      <c r="BV541">
        <f>(AZ541-BF541)/(AZ541-AY541)</f>
        <v>0</v>
      </c>
      <c r="BW541">
        <f>(BS541*BQ541/BE541)</f>
        <v>0</v>
      </c>
      <c r="BX541">
        <f>(1-BW541)</f>
        <v>0</v>
      </c>
      <c r="DG541">
        <f>$B$13*EF541+$C$13*EG541+$F$13*ER541*(1-EU541)</f>
        <v>0</v>
      </c>
      <c r="DH541">
        <f>DG541*DI541</f>
        <v>0</v>
      </c>
      <c r="DI541">
        <f>($B$13*$D$11+$C$13*$D$11+$F$13*((FE541+EW541)/MAX(FE541+EW541+FF541, 0.1)*$I$11+FF541/MAX(FE541+EW541+FF541, 0.1)*$J$11))/($B$13+$C$13+$F$13)</f>
        <v>0</v>
      </c>
      <c r="DJ541">
        <f>($B$13*$K$11+$C$13*$K$11+$F$13*((FE541+EW541)/MAX(FE541+EW541+FF541, 0.1)*$P$11+FF541/MAX(FE541+EW541+FF541, 0.1)*$Q$11))/($B$13+$C$13+$F$13)</f>
        <v>0</v>
      </c>
      <c r="DK541">
        <v>4.8</v>
      </c>
      <c r="DL541">
        <v>0.5</v>
      </c>
      <c r="DM541" t="s">
        <v>438</v>
      </c>
      <c r="DN541">
        <v>2</v>
      </c>
      <c r="DO541" t="b">
        <v>1</v>
      </c>
      <c r="DP541">
        <v>1759088215.1</v>
      </c>
      <c r="DQ541">
        <v>634.3905185185184</v>
      </c>
      <c r="DR541">
        <v>676.3464814814814</v>
      </c>
      <c r="DS541">
        <v>21.91597037037037</v>
      </c>
      <c r="DT541">
        <v>18.79005925925926</v>
      </c>
      <c r="DU541">
        <v>635.1565185185186</v>
      </c>
      <c r="DV541">
        <v>21.62595185185185</v>
      </c>
      <c r="DW541">
        <v>500.0144444444445</v>
      </c>
      <c r="DX541">
        <v>90.73023703703704</v>
      </c>
      <c r="DY541">
        <v>0.06619614074074073</v>
      </c>
      <c r="DZ541">
        <v>28.99623333333333</v>
      </c>
      <c r="EA541">
        <v>30.05060740740741</v>
      </c>
      <c r="EB541">
        <v>999.9000000000001</v>
      </c>
      <c r="EC541">
        <v>0</v>
      </c>
      <c r="ED541">
        <v>0</v>
      </c>
      <c r="EE541">
        <v>10006.09296296296</v>
      </c>
      <c r="EF541">
        <v>0</v>
      </c>
      <c r="EG541">
        <v>11.34628518518518</v>
      </c>
      <c r="EH541">
        <v>-41.95596296296296</v>
      </c>
      <c r="EI541">
        <v>648.6052592592592</v>
      </c>
      <c r="EJ541">
        <v>689.2996296296295</v>
      </c>
      <c r="EK541">
        <v>3.125907777777778</v>
      </c>
      <c r="EL541">
        <v>676.3464814814814</v>
      </c>
      <c r="EM541">
        <v>18.79005925925926</v>
      </c>
      <c r="EN541">
        <v>1.988440740740741</v>
      </c>
      <c r="EO541">
        <v>1.704825555555555</v>
      </c>
      <c r="EP541">
        <v>17.35258148148148</v>
      </c>
      <c r="EQ541">
        <v>14.94031851851852</v>
      </c>
      <c r="ER541">
        <v>2000.014814814815</v>
      </c>
      <c r="ES541">
        <v>0.9799924074074076</v>
      </c>
      <c r="ET541">
        <v>0.02000774814814815</v>
      </c>
      <c r="EU541">
        <v>0</v>
      </c>
      <c r="EV541">
        <v>808.4175555555557</v>
      </c>
      <c r="EW541">
        <v>5.00078</v>
      </c>
      <c r="EX541">
        <v>15568.71481481481</v>
      </c>
      <c r="EY541">
        <v>16379.7</v>
      </c>
      <c r="EZ541">
        <v>39.63403703703703</v>
      </c>
      <c r="FA541">
        <v>40.58533333333334</v>
      </c>
      <c r="FB541">
        <v>39.93714814814815</v>
      </c>
      <c r="FC541">
        <v>40.1848888888889</v>
      </c>
      <c r="FD541">
        <v>40.64081481481481</v>
      </c>
      <c r="FE541">
        <v>1955.097037037037</v>
      </c>
      <c r="FF541">
        <v>39.91703703703705</v>
      </c>
      <c r="FG541">
        <v>0</v>
      </c>
      <c r="FH541">
        <v>1759088214.8</v>
      </c>
      <c r="FI541">
        <v>0</v>
      </c>
      <c r="FJ541">
        <v>808.38588</v>
      </c>
      <c r="FK541">
        <v>-2.63961538512802</v>
      </c>
      <c r="FL541">
        <v>-40.6307693047677</v>
      </c>
      <c r="FM541">
        <v>15568.644</v>
      </c>
      <c r="FN541">
        <v>15</v>
      </c>
      <c r="FO541">
        <v>0</v>
      </c>
      <c r="FP541" t="s">
        <v>439</v>
      </c>
      <c r="FQ541">
        <v>1746989605.5</v>
      </c>
      <c r="FR541">
        <v>1746989593.5</v>
      </c>
      <c r="FS541">
        <v>0</v>
      </c>
      <c r="FT541">
        <v>-0.274</v>
      </c>
      <c r="FU541">
        <v>-0.002</v>
      </c>
      <c r="FV541">
        <v>2.549</v>
      </c>
      <c r="FW541">
        <v>0.129</v>
      </c>
      <c r="FX541">
        <v>420</v>
      </c>
      <c r="FY541">
        <v>17</v>
      </c>
      <c r="FZ541">
        <v>0.02</v>
      </c>
      <c r="GA541">
        <v>0.04</v>
      </c>
      <c r="GB541">
        <v>-41.9330875</v>
      </c>
      <c r="GC541">
        <v>-0.4655898686678032</v>
      </c>
      <c r="GD541">
        <v>0.07851735218249513</v>
      </c>
      <c r="GE541">
        <v>1</v>
      </c>
      <c r="GF541">
        <v>808.5386176470588</v>
      </c>
      <c r="GG541">
        <v>-2.827608862442201</v>
      </c>
      <c r="GH541">
        <v>0.3460909447551699</v>
      </c>
      <c r="GI541">
        <v>0</v>
      </c>
      <c r="GJ541">
        <v>3.1912075</v>
      </c>
      <c r="GK541">
        <v>-1.357013358348989</v>
      </c>
      <c r="GL541">
        <v>0.131167716697936</v>
      </c>
      <c r="GM541">
        <v>0</v>
      </c>
      <c r="GN541">
        <v>1</v>
      </c>
      <c r="GO541">
        <v>3</v>
      </c>
      <c r="GP541" t="s">
        <v>455</v>
      </c>
      <c r="GQ541">
        <v>3.10185</v>
      </c>
      <c r="GR541">
        <v>2.72407</v>
      </c>
      <c r="GS541">
        <v>0.122145</v>
      </c>
      <c r="GT541">
        <v>0.127348</v>
      </c>
      <c r="GU541">
        <v>0.101208</v>
      </c>
      <c r="GV541">
        <v>0.0925541</v>
      </c>
      <c r="GW541">
        <v>22909.2</v>
      </c>
      <c r="GX541">
        <v>20697.9</v>
      </c>
      <c r="GY541">
        <v>26661.6</v>
      </c>
      <c r="GZ541">
        <v>23941.9</v>
      </c>
      <c r="HA541">
        <v>38347.4</v>
      </c>
      <c r="HB541">
        <v>32126.9</v>
      </c>
      <c r="HC541">
        <v>46554.7</v>
      </c>
      <c r="HD541">
        <v>37883.1</v>
      </c>
      <c r="HE541">
        <v>1.86572</v>
      </c>
      <c r="HF541">
        <v>1.8599</v>
      </c>
      <c r="HG541">
        <v>0.135295</v>
      </c>
      <c r="HH541">
        <v>0</v>
      </c>
      <c r="HI541">
        <v>27.8812</v>
      </c>
      <c r="HJ541">
        <v>999.9</v>
      </c>
      <c r="HK541">
        <v>47.4</v>
      </c>
      <c r="HL541">
        <v>31.3</v>
      </c>
      <c r="HM541">
        <v>23.9747</v>
      </c>
      <c r="HN541">
        <v>61.0902</v>
      </c>
      <c r="HO541">
        <v>21.895</v>
      </c>
      <c r="HP541">
        <v>1</v>
      </c>
      <c r="HQ541">
        <v>0.163249</v>
      </c>
      <c r="HR541">
        <v>0.5915550000000001</v>
      </c>
      <c r="HS541">
        <v>20.2791</v>
      </c>
      <c r="HT541">
        <v>5.21025</v>
      </c>
      <c r="HU541">
        <v>11.98</v>
      </c>
      <c r="HV541">
        <v>4.96305</v>
      </c>
      <c r="HW541">
        <v>3.2744</v>
      </c>
      <c r="HX541">
        <v>9999</v>
      </c>
      <c r="HY541">
        <v>9999</v>
      </c>
      <c r="HZ541">
        <v>9999</v>
      </c>
      <c r="IA541">
        <v>35.2</v>
      </c>
      <c r="IB541">
        <v>1.86396</v>
      </c>
      <c r="IC541">
        <v>1.86011</v>
      </c>
      <c r="ID541">
        <v>1.85843</v>
      </c>
      <c r="IE541">
        <v>1.85979</v>
      </c>
      <c r="IF541">
        <v>1.85989</v>
      </c>
      <c r="IG541">
        <v>1.85837</v>
      </c>
      <c r="IH541">
        <v>1.85743</v>
      </c>
      <c r="II541">
        <v>1.85242</v>
      </c>
      <c r="IJ541">
        <v>0</v>
      </c>
      <c r="IK541">
        <v>0</v>
      </c>
      <c r="IL541">
        <v>0</v>
      </c>
      <c r="IM541">
        <v>0</v>
      </c>
      <c r="IN541" t="s">
        <v>441</v>
      </c>
      <c r="IO541" t="s">
        <v>442</v>
      </c>
      <c r="IP541" t="s">
        <v>443</v>
      </c>
      <c r="IQ541" t="s">
        <v>443</v>
      </c>
      <c r="IR541" t="s">
        <v>443</v>
      </c>
      <c r="IS541" t="s">
        <v>443</v>
      </c>
      <c r="IT541">
        <v>0</v>
      </c>
      <c r="IU541">
        <v>100</v>
      </c>
      <c r="IV541">
        <v>100</v>
      </c>
      <c r="IW541">
        <v>-0.746</v>
      </c>
      <c r="IX541">
        <v>0.2896</v>
      </c>
      <c r="IY541">
        <v>-0.819046093373875</v>
      </c>
      <c r="IZ541">
        <v>-0.0008311593448893811</v>
      </c>
      <c r="JA541">
        <v>1.768286430498992E-06</v>
      </c>
      <c r="JB541">
        <v>-5.176383660599935E-10</v>
      </c>
      <c r="JC541">
        <v>0.01793090377665582</v>
      </c>
      <c r="JD541">
        <v>0.002652576625932546</v>
      </c>
      <c r="JE541">
        <v>0.0004569377311329863</v>
      </c>
      <c r="JF541">
        <v>1.003524486243527E-07</v>
      </c>
      <c r="JG541">
        <v>2</v>
      </c>
      <c r="JH541">
        <v>1975</v>
      </c>
      <c r="JI541">
        <v>1</v>
      </c>
      <c r="JJ541">
        <v>26</v>
      </c>
      <c r="JK541">
        <v>201643.6</v>
      </c>
      <c r="JL541">
        <v>201643.8</v>
      </c>
      <c r="JM541">
        <v>1.72241</v>
      </c>
      <c r="JN541">
        <v>2.63184</v>
      </c>
      <c r="JO541">
        <v>1.49658</v>
      </c>
      <c r="JP541">
        <v>2.34985</v>
      </c>
      <c r="JQ541">
        <v>1.54907</v>
      </c>
      <c r="JR541">
        <v>2.3584</v>
      </c>
      <c r="JS541">
        <v>36.34</v>
      </c>
      <c r="JT541">
        <v>24.1751</v>
      </c>
      <c r="JU541">
        <v>18</v>
      </c>
      <c r="JV541">
        <v>483.596</v>
      </c>
      <c r="JW541">
        <v>494.614</v>
      </c>
      <c r="JX541">
        <v>27.3539</v>
      </c>
      <c r="JY541">
        <v>29.3646</v>
      </c>
      <c r="JZ541">
        <v>30.0004</v>
      </c>
      <c r="KA541">
        <v>29.5509</v>
      </c>
      <c r="KB541">
        <v>29.5398</v>
      </c>
      <c r="KC541">
        <v>34.6387</v>
      </c>
      <c r="KD541">
        <v>22.8047</v>
      </c>
      <c r="KE541">
        <v>96.6296</v>
      </c>
      <c r="KF541">
        <v>27.292</v>
      </c>
      <c r="KG541">
        <v>721.373</v>
      </c>
      <c r="KH541">
        <v>19.0768</v>
      </c>
      <c r="KI541">
        <v>101.79</v>
      </c>
      <c r="KJ541">
        <v>91.3557</v>
      </c>
    </row>
    <row r="542" spans="1:296">
      <c r="A542">
        <v>524</v>
      </c>
      <c r="B542">
        <v>1759088227.6</v>
      </c>
      <c r="C542">
        <v>15144.5</v>
      </c>
      <c r="D542" t="s">
        <v>1496</v>
      </c>
      <c r="E542" t="s">
        <v>1497</v>
      </c>
      <c r="F542">
        <v>5</v>
      </c>
      <c r="G542" t="s">
        <v>1411</v>
      </c>
      <c r="H542">
        <v>1759088219.814285</v>
      </c>
      <c r="I542">
        <f>(J542)/1000</f>
        <v>0</v>
      </c>
      <c r="J542">
        <f>IF(DO542, AM542, AG542)</f>
        <v>0</v>
      </c>
      <c r="K542">
        <f>IF(DO542, AH542, AF542)</f>
        <v>0</v>
      </c>
      <c r="L542">
        <f>DQ542 - IF(AT542&gt;1, K542*DK542*100.0/(AV542), 0)</f>
        <v>0</v>
      </c>
      <c r="M542">
        <f>((S542-I542/2)*L542-K542)/(S542+I542/2)</f>
        <v>0</v>
      </c>
      <c r="N542">
        <f>M542*(DX542+DY542)/1000.0</f>
        <v>0</v>
      </c>
      <c r="O542">
        <f>(DQ542 - IF(AT542&gt;1, K542*DK542*100.0/(AV542), 0))*(DX542+DY542)/1000.0</f>
        <v>0</v>
      </c>
      <c r="P542">
        <f>2.0/((1/R542-1/Q542)+SIGN(R542)*SQRT((1/R542-1/Q542)*(1/R542-1/Q542) + 4*DL542/((DL542+1)*(DL542+1))*(2*1/R542*1/Q542-1/Q542*1/Q542)))</f>
        <v>0</v>
      </c>
      <c r="Q542">
        <f>IF(LEFT(DM542,1)&lt;&gt;"0",IF(LEFT(DM542,1)="1",3.0,DN542),$D$5+$E$5*(EE542*DX542/($K$5*1000))+$F$5*(EE542*DX542/($K$5*1000))*MAX(MIN(DK542,$J$5),$I$5)*MAX(MIN(DK542,$J$5),$I$5)+$G$5*MAX(MIN(DK542,$J$5),$I$5)*(EE542*DX542/($K$5*1000))+$H$5*(EE542*DX542/($K$5*1000))*(EE542*DX542/($K$5*1000)))</f>
        <v>0</v>
      </c>
      <c r="R542">
        <f>I542*(1000-(1000*0.61365*exp(17.502*V542/(240.97+V542))/(DX542+DY542)+DS542)/2)/(1000*0.61365*exp(17.502*V542/(240.97+V542))/(DX542+DY542)-DS542)</f>
        <v>0</v>
      </c>
      <c r="S542">
        <f>1/((DL542+1)/(P542/1.6)+1/(Q542/1.37)) + DL542/((DL542+1)/(P542/1.6) + DL542/(Q542/1.37))</f>
        <v>0</v>
      </c>
      <c r="T542">
        <f>(DG542*DJ542)</f>
        <v>0</v>
      </c>
      <c r="U542">
        <f>(DZ542+(T542+2*0.95*5.67E-8*(((DZ542+$B$9)+273)^4-(DZ542+273)^4)-44100*I542)/(1.84*29.3*Q542+8*0.95*5.67E-8*(DZ542+273)^3))</f>
        <v>0</v>
      </c>
      <c r="V542">
        <f>($C$9*EA542+$D$9*EB542+$E$9*U542)</f>
        <v>0</v>
      </c>
      <c r="W542">
        <f>0.61365*exp(17.502*V542/(240.97+V542))</f>
        <v>0</v>
      </c>
      <c r="X542">
        <f>(Y542/Z542*100)</f>
        <v>0</v>
      </c>
      <c r="Y542">
        <f>DS542*(DX542+DY542)/1000</f>
        <v>0</v>
      </c>
      <c r="Z542">
        <f>0.61365*exp(17.502*DZ542/(240.97+DZ542))</f>
        <v>0</v>
      </c>
      <c r="AA542">
        <f>(W542-DS542*(DX542+DY542)/1000)</f>
        <v>0</v>
      </c>
      <c r="AB542">
        <f>(-I542*44100)</f>
        <v>0</v>
      </c>
      <c r="AC542">
        <f>2*29.3*Q542*0.92*(DZ542-V542)</f>
        <v>0</v>
      </c>
      <c r="AD542">
        <f>2*0.95*5.67E-8*(((DZ542+$B$9)+273)^4-(V542+273)^4)</f>
        <v>0</v>
      </c>
      <c r="AE542">
        <f>T542+AD542+AB542+AC542</f>
        <v>0</v>
      </c>
      <c r="AF542">
        <f>DW542*AT542*(DR542-DQ542*(1000-AT542*DT542)/(1000-AT542*DS542))/(100*DK542)</f>
        <v>0</v>
      </c>
      <c r="AG542">
        <f>1000*DW542*AT542*(DS542-DT542)/(100*DK542*(1000-AT542*DS542))</f>
        <v>0</v>
      </c>
      <c r="AH542">
        <f>(AI542 - AJ542 - DX542*1E3/(8.314*(DZ542+273.15)) * AL542/DW542 * AK542) * DW542/(100*DK542) * (1000 - DT542)/1000</f>
        <v>0</v>
      </c>
      <c r="AI542">
        <v>721.5844882857446</v>
      </c>
      <c r="AJ542">
        <v>689.839309090909</v>
      </c>
      <c r="AK542">
        <v>3.439250065006099</v>
      </c>
      <c r="AL542">
        <v>65.07386414959845</v>
      </c>
      <c r="AM542">
        <f>(AO542 - AN542 + DX542*1E3/(8.314*(DZ542+273.15)) * AQ542/DW542 * AP542) * DW542/(100*DK542) * 1000/(1000 - AO542)</f>
        <v>0</v>
      </c>
      <c r="AN542">
        <v>18.97606166976685</v>
      </c>
      <c r="AO542">
        <v>21.89362181818182</v>
      </c>
      <c r="AP542">
        <v>-0.0001832891430789769</v>
      </c>
      <c r="AQ542">
        <v>105.2532628944295</v>
      </c>
      <c r="AR542">
        <v>0</v>
      </c>
      <c r="AS542">
        <v>0</v>
      </c>
      <c r="AT542">
        <f>IF(AR542*$H$15&gt;=AV542,1.0,(AV542/(AV542-AR542*$H$15)))</f>
        <v>0</v>
      </c>
      <c r="AU542">
        <f>(AT542-1)*100</f>
        <v>0</v>
      </c>
      <c r="AV542">
        <f>MAX(0,($B$15+$C$15*EE542)/(1+$D$15*EE542)*DX542/(DZ542+273)*$E$15)</f>
        <v>0</v>
      </c>
      <c r="AW542" t="s">
        <v>437</v>
      </c>
      <c r="AX542" t="s">
        <v>437</v>
      </c>
      <c r="AY542">
        <v>0</v>
      </c>
      <c r="AZ542">
        <v>0</v>
      </c>
      <c r="BA542">
        <f>1-AY542/AZ542</f>
        <v>0</v>
      </c>
      <c r="BB542">
        <v>0</v>
      </c>
      <c r="BC542" t="s">
        <v>437</v>
      </c>
      <c r="BD542" t="s">
        <v>437</v>
      </c>
      <c r="BE542">
        <v>0</v>
      </c>
      <c r="BF542">
        <v>0</v>
      </c>
      <c r="BG542">
        <f>1-BE542/BF542</f>
        <v>0</v>
      </c>
      <c r="BH542">
        <v>0.5</v>
      </c>
      <c r="BI542">
        <f>DH542</f>
        <v>0</v>
      </c>
      <c r="BJ542">
        <f>K542</f>
        <v>0</v>
      </c>
      <c r="BK542">
        <f>BG542*BH542*BI542</f>
        <v>0</v>
      </c>
      <c r="BL542">
        <f>(BJ542-BB542)/BI542</f>
        <v>0</v>
      </c>
      <c r="BM542">
        <f>(AZ542-BF542)/BF542</f>
        <v>0</v>
      </c>
      <c r="BN542">
        <f>AY542/(BA542+AY542/BF542)</f>
        <v>0</v>
      </c>
      <c r="BO542" t="s">
        <v>437</v>
      </c>
      <c r="BP542">
        <v>0</v>
      </c>
      <c r="BQ542">
        <f>IF(BP542&lt;&gt;0, BP542, BN542)</f>
        <v>0</v>
      </c>
      <c r="BR542">
        <f>1-BQ542/BF542</f>
        <v>0</v>
      </c>
      <c r="BS542">
        <f>(BF542-BE542)/(BF542-BQ542)</f>
        <v>0</v>
      </c>
      <c r="BT542">
        <f>(AZ542-BF542)/(AZ542-BQ542)</f>
        <v>0</v>
      </c>
      <c r="BU542">
        <f>(BF542-BE542)/(BF542-AY542)</f>
        <v>0</v>
      </c>
      <c r="BV542">
        <f>(AZ542-BF542)/(AZ542-AY542)</f>
        <v>0</v>
      </c>
      <c r="BW542">
        <f>(BS542*BQ542/BE542)</f>
        <v>0</v>
      </c>
      <c r="BX542">
        <f>(1-BW542)</f>
        <v>0</v>
      </c>
      <c r="DG542">
        <f>$B$13*EF542+$C$13*EG542+$F$13*ER542*(1-EU542)</f>
        <v>0</v>
      </c>
      <c r="DH542">
        <f>DG542*DI542</f>
        <v>0</v>
      </c>
      <c r="DI542">
        <f>($B$13*$D$11+$C$13*$D$11+$F$13*((FE542+EW542)/MAX(FE542+EW542+FF542, 0.1)*$I$11+FF542/MAX(FE542+EW542+FF542, 0.1)*$J$11))/($B$13+$C$13+$F$13)</f>
        <v>0</v>
      </c>
      <c r="DJ542">
        <f>($B$13*$K$11+$C$13*$K$11+$F$13*((FE542+EW542)/MAX(FE542+EW542+FF542, 0.1)*$P$11+FF542/MAX(FE542+EW542+FF542, 0.1)*$Q$11))/($B$13+$C$13+$F$13)</f>
        <v>0</v>
      </c>
      <c r="DK542">
        <v>4.8</v>
      </c>
      <c r="DL542">
        <v>0.5</v>
      </c>
      <c r="DM542" t="s">
        <v>438</v>
      </c>
      <c r="DN542">
        <v>2</v>
      </c>
      <c r="DO542" t="b">
        <v>1</v>
      </c>
      <c r="DP542">
        <v>1759088219.814285</v>
      </c>
      <c r="DQ542">
        <v>650.2293928571428</v>
      </c>
      <c r="DR542">
        <v>692.1692857142856</v>
      </c>
      <c r="DS542">
        <v>21.90639285714286</v>
      </c>
      <c r="DT542">
        <v>18.87585714285714</v>
      </c>
      <c r="DU542">
        <v>650.9827500000001</v>
      </c>
      <c r="DV542">
        <v>21.61659285714286</v>
      </c>
      <c r="DW542">
        <v>499.9938571428572</v>
      </c>
      <c r="DX542">
        <v>90.73039642857144</v>
      </c>
      <c r="DY542">
        <v>0.06624853571428571</v>
      </c>
      <c r="DZ542">
        <v>28.99587857142857</v>
      </c>
      <c r="EA542">
        <v>30.07130000000001</v>
      </c>
      <c r="EB542">
        <v>999.9000000000002</v>
      </c>
      <c r="EC542">
        <v>0</v>
      </c>
      <c r="ED542">
        <v>0</v>
      </c>
      <c r="EE542">
        <v>10001.05392857143</v>
      </c>
      <c r="EF542">
        <v>0</v>
      </c>
      <c r="EG542">
        <v>11.349725</v>
      </c>
      <c r="EH542">
        <v>-41.9399</v>
      </c>
      <c r="EI542">
        <v>664.7925714285714</v>
      </c>
      <c r="EJ542">
        <v>705.4871071428571</v>
      </c>
      <c r="EK542">
        <v>3.030530714285714</v>
      </c>
      <c r="EL542">
        <v>692.1692857142856</v>
      </c>
      <c r="EM542">
        <v>18.87585714285714</v>
      </c>
      <c r="EN542">
        <v>1.987575714285714</v>
      </c>
      <c r="EO542">
        <v>1.712613928571429</v>
      </c>
      <c r="EP542">
        <v>17.3457</v>
      </c>
      <c r="EQ542">
        <v>15.01112857142857</v>
      </c>
      <c r="ER542">
        <v>2000.006071428572</v>
      </c>
      <c r="ES542">
        <v>0.9799940714285711</v>
      </c>
      <c r="ET542">
        <v>0.02000602142857142</v>
      </c>
      <c r="EU542">
        <v>0</v>
      </c>
      <c r="EV542">
        <v>808.2512142857142</v>
      </c>
      <c r="EW542">
        <v>5.00078</v>
      </c>
      <c r="EX542">
        <v>15565.49642857143</v>
      </c>
      <c r="EY542">
        <v>16379.65</v>
      </c>
      <c r="EZ542">
        <v>39.62482142857142</v>
      </c>
      <c r="FA542">
        <v>40.58899999999999</v>
      </c>
      <c r="FB542">
        <v>39.91935714285714</v>
      </c>
      <c r="FC542">
        <v>40.19171428571428</v>
      </c>
      <c r="FD542">
        <v>40.64024999999999</v>
      </c>
      <c r="FE542">
        <v>1955.091428571428</v>
      </c>
      <c r="FF542">
        <v>39.91285714285715</v>
      </c>
      <c r="FG542">
        <v>0</v>
      </c>
      <c r="FH542">
        <v>1759088220.2</v>
      </c>
      <c r="FI542">
        <v>0</v>
      </c>
      <c r="FJ542">
        <v>808.2309230769231</v>
      </c>
      <c r="FK542">
        <v>-0.6301538498335311</v>
      </c>
      <c r="FL542">
        <v>-34.50256415192111</v>
      </c>
      <c r="FM542">
        <v>15565.25384615385</v>
      </c>
      <c r="FN542">
        <v>15</v>
      </c>
      <c r="FO542">
        <v>0</v>
      </c>
      <c r="FP542" t="s">
        <v>439</v>
      </c>
      <c r="FQ542">
        <v>1746989605.5</v>
      </c>
      <c r="FR542">
        <v>1746989593.5</v>
      </c>
      <c r="FS542">
        <v>0</v>
      </c>
      <c r="FT542">
        <v>-0.274</v>
      </c>
      <c r="FU542">
        <v>-0.002</v>
      </c>
      <c r="FV542">
        <v>2.549</v>
      </c>
      <c r="FW542">
        <v>0.129</v>
      </c>
      <c r="FX542">
        <v>420</v>
      </c>
      <c r="FY542">
        <v>17</v>
      </c>
      <c r="FZ542">
        <v>0.02</v>
      </c>
      <c r="GA542">
        <v>0.04</v>
      </c>
      <c r="GB542">
        <v>-41.94595</v>
      </c>
      <c r="GC542">
        <v>-0.02984690431515594</v>
      </c>
      <c r="GD542">
        <v>0.07378760397248291</v>
      </c>
      <c r="GE542">
        <v>1</v>
      </c>
      <c r="GF542">
        <v>808.3417941176469</v>
      </c>
      <c r="GG542">
        <v>-2.019633311013274</v>
      </c>
      <c r="GH542">
        <v>0.2949223007756583</v>
      </c>
      <c r="GI542">
        <v>0</v>
      </c>
      <c r="GJ542">
        <v>3.0825085</v>
      </c>
      <c r="GK542">
        <v>-1.19801606003753</v>
      </c>
      <c r="GL542">
        <v>0.1157092080940406</v>
      </c>
      <c r="GM542">
        <v>0</v>
      </c>
      <c r="GN542">
        <v>1</v>
      </c>
      <c r="GO542">
        <v>3</v>
      </c>
      <c r="GP542" t="s">
        <v>455</v>
      </c>
      <c r="GQ542">
        <v>3.10197</v>
      </c>
      <c r="GR542">
        <v>2.72433</v>
      </c>
      <c r="GS542">
        <v>0.12428</v>
      </c>
      <c r="GT542">
        <v>0.129409</v>
      </c>
      <c r="GU542">
        <v>0.101183</v>
      </c>
      <c r="GV542">
        <v>0.0927876</v>
      </c>
      <c r="GW542">
        <v>22853.6</v>
      </c>
      <c r="GX542">
        <v>20649</v>
      </c>
      <c r="GY542">
        <v>26661.6</v>
      </c>
      <c r="GZ542">
        <v>23941.9</v>
      </c>
      <c r="HA542">
        <v>38348.6</v>
      </c>
      <c r="HB542">
        <v>32118.8</v>
      </c>
      <c r="HC542">
        <v>46554.6</v>
      </c>
      <c r="HD542">
        <v>37883</v>
      </c>
      <c r="HE542">
        <v>1.86565</v>
      </c>
      <c r="HF542">
        <v>1.85987</v>
      </c>
      <c r="HG542">
        <v>0.134826</v>
      </c>
      <c r="HH542">
        <v>0</v>
      </c>
      <c r="HI542">
        <v>27.8833</v>
      </c>
      <c r="HJ542">
        <v>999.9</v>
      </c>
      <c r="HK542">
        <v>47.4</v>
      </c>
      <c r="HL542">
        <v>31.3</v>
      </c>
      <c r="HM542">
        <v>23.9736</v>
      </c>
      <c r="HN542">
        <v>61.1602</v>
      </c>
      <c r="HO542">
        <v>21.875</v>
      </c>
      <c r="HP542">
        <v>1</v>
      </c>
      <c r="HQ542">
        <v>0.163346</v>
      </c>
      <c r="HR542">
        <v>0.68421</v>
      </c>
      <c r="HS542">
        <v>20.2787</v>
      </c>
      <c r="HT542">
        <v>5.21025</v>
      </c>
      <c r="HU542">
        <v>11.98</v>
      </c>
      <c r="HV542">
        <v>4.9628</v>
      </c>
      <c r="HW542">
        <v>3.2744</v>
      </c>
      <c r="HX542">
        <v>9999</v>
      </c>
      <c r="HY542">
        <v>9999</v>
      </c>
      <c r="HZ542">
        <v>9999</v>
      </c>
      <c r="IA542">
        <v>35.2</v>
      </c>
      <c r="IB542">
        <v>1.86396</v>
      </c>
      <c r="IC542">
        <v>1.86011</v>
      </c>
      <c r="ID542">
        <v>1.85843</v>
      </c>
      <c r="IE542">
        <v>1.85977</v>
      </c>
      <c r="IF542">
        <v>1.85989</v>
      </c>
      <c r="IG542">
        <v>1.85837</v>
      </c>
      <c r="IH542">
        <v>1.85745</v>
      </c>
      <c r="II542">
        <v>1.85242</v>
      </c>
      <c r="IJ542">
        <v>0</v>
      </c>
      <c r="IK542">
        <v>0</v>
      </c>
      <c r="IL542">
        <v>0</v>
      </c>
      <c r="IM542">
        <v>0</v>
      </c>
      <c r="IN542" t="s">
        <v>441</v>
      </c>
      <c r="IO542" t="s">
        <v>442</v>
      </c>
      <c r="IP542" t="s">
        <v>443</v>
      </c>
      <c r="IQ542" t="s">
        <v>443</v>
      </c>
      <c r="IR542" t="s">
        <v>443</v>
      </c>
      <c r="IS542" t="s">
        <v>443</v>
      </c>
      <c r="IT542">
        <v>0</v>
      </c>
      <c r="IU542">
        <v>100</v>
      </c>
      <c r="IV542">
        <v>100</v>
      </c>
      <c r="IW542">
        <v>-0.732</v>
      </c>
      <c r="IX542">
        <v>0.2895</v>
      </c>
      <c r="IY542">
        <v>-0.819046093373875</v>
      </c>
      <c r="IZ542">
        <v>-0.0008311593448893811</v>
      </c>
      <c r="JA542">
        <v>1.768286430498992E-06</v>
      </c>
      <c r="JB542">
        <v>-5.176383660599935E-10</v>
      </c>
      <c r="JC542">
        <v>0.01793090377665582</v>
      </c>
      <c r="JD542">
        <v>0.002652576625932546</v>
      </c>
      <c r="JE542">
        <v>0.0004569377311329863</v>
      </c>
      <c r="JF542">
        <v>1.003524486243527E-07</v>
      </c>
      <c r="JG542">
        <v>2</v>
      </c>
      <c r="JH542">
        <v>1975</v>
      </c>
      <c r="JI542">
        <v>1</v>
      </c>
      <c r="JJ542">
        <v>26</v>
      </c>
      <c r="JK542">
        <v>201643.7</v>
      </c>
      <c r="JL542">
        <v>201643.9</v>
      </c>
      <c r="JM542">
        <v>1.75781</v>
      </c>
      <c r="JN542">
        <v>2.63184</v>
      </c>
      <c r="JO542">
        <v>1.49658</v>
      </c>
      <c r="JP542">
        <v>2.34863</v>
      </c>
      <c r="JQ542">
        <v>1.54907</v>
      </c>
      <c r="JR542">
        <v>2.39258</v>
      </c>
      <c r="JS542">
        <v>36.34</v>
      </c>
      <c r="JT542">
        <v>24.1751</v>
      </c>
      <c r="JU542">
        <v>18</v>
      </c>
      <c r="JV542">
        <v>483.571</v>
      </c>
      <c r="JW542">
        <v>494.612</v>
      </c>
      <c r="JX542">
        <v>27.2788</v>
      </c>
      <c r="JY542">
        <v>29.3662</v>
      </c>
      <c r="JZ542">
        <v>30.0003</v>
      </c>
      <c r="KA542">
        <v>29.5534</v>
      </c>
      <c r="KB542">
        <v>29.5414</v>
      </c>
      <c r="KC542">
        <v>35.352</v>
      </c>
      <c r="KD542">
        <v>22.5167</v>
      </c>
      <c r="KE542">
        <v>96.6296</v>
      </c>
      <c r="KF542">
        <v>27.2041</v>
      </c>
      <c r="KG542">
        <v>741.4109999999999</v>
      </c>
      <c r="KH542">
        <v>19.1635</v>
      </c>
      <c r="KI542">
        <v>101.79</v>
      </c>
      <c r="KJ542">
        <v>91.3557</v>
      </c>
    </row>
    <row r="543" spans="1:296">
      <c r="A543">
        <v>525</v>
      </c>
      <c r="B543">
        <v>1759088232.6</v>
      </c>
      <c r="C543">
        <v>15149.5</v>
      </c>
      <c r="D543" t="s">
        <v>1498</v>
      </c>
      <c r="E543" t="s">
        <v>1499</v>
      </c>
      <c r="F543">
        <v>5</v>
      </c>
      <c r="G543" t="s">
        <v>1411</v>
      </c>
      <c r="H543">
        <v>1759088225.1</v>
      </c>
      <c r="I543">
        <f>(J543)/1000</f>
        <v>0</v>
      </c>
      <c r="J543">
        <f>IF(DO543, AM543, AG543)</f>
        <v>0</v>
      </c>
      <c r="K543">
        <f>IF(DO543, AH543, AF543)</f>
        <v>0</v>
      </c>
      <c r="L543">
        <f>DQ543 - IF(AT543&gt;1, K543*DK543*100.0/(AV543), 0)</f>
        <v>0</v>
      </c>
      <c r="M543">
        <f>((S543-I543/2)*L543-K543)/(S543+I543/2)</f>
        <v>0</v>
      </c>
      <c r="N543">
        <f>M543*(DX543+DY543)/1000.0</f>
        <v>0</v>
      </c>
      <c r="O543">
        <f>(DQ543 - IF(AT543&gt;1, K543*DK543*100.0/(AV543), 0))*(DX543+DY543)/1000.0</f>
        <v>0</v>
      </c>
      <c r="P543">
        <f>2.0/((1/R543-1/Q543)+SIGN(R543)*SQRT((1/R543-1/Q543)*(1/R543-1/Q543) + 4*DL543/((DL543+1)*(DL543+1))*(2*1/R543*1/Q543-1/Q543*1/Q543)))</f>
        <v>0</v>
      </c>
      <c r="Q543">
        <f>IF(LEFT(DM543,1)&lt;&gt;"0",IF(LEFT(DM543,1)="1",3.0,DN543),$D$5+$E$5*(EE543*DX543/($K$5*1000))+$F$5*(EE543*DX543/($K$5*1000))*MAX(MIN(DK543,$J$5),$I$5)*MAX(MIN(DK543,$J$5),$I$5)+$G$5*MAX(MIN(DK543,$J$5),$I$5)*(EE543*DX543/($K$5*1000))+$H$5*(EE543*DX543/($K$5*1000))*(EE543*DX543/($K$5*1000)))</f>
        <v>0</v>
      </c>
      <c r="R543">
        <f>I543*(1000-(1000*0.61365*exp(17.502*V543/(240.97+V543))/(DX543+DY543)+DS543)/2)/(1000*0.61365*exp(17.502*V543/(240.97+V543))/(DX543+DY543)-DS543)</f>
        <v>0</v>
      </c>
      <c r="S543">
        <f>1/((DL543+1)/(P543/1.6)+1/(Q543/1.37)) + DL543/((DL543+1)/(P543/1.6) + DL543/(Q543/1.37))</f>
        <v>0</v>
      </c>
      <c r="T543">
        <f>(DG543*DJ543)</f>
        <v>0</v>
      </c>
      <c r="U543">
        <f>(DZ543+(T543+2*0.95*5.67E-8*(((DZ543+$B$9)+273)^4-(DZ543+273)^4)-44100*I543)/(1.84*29.3*Q543+8*0.95*5.67E-8*(DZ543+273)^3))</f>
        <v>0</v>
      </c>
      <c r="V543">
        <f>($C$9*EA543+$D$9*EB543+$E$9*U543)</f>
        <v>0</v>
      </c>
      <c r="W543">
        <f>0.61365*exp(17.502*V543/(240.97+V543))</f>
        <v>0</v>
      </c>
      <c r="X543">
        <f>(Y543/Z543*100)</f>
        <v>0</v>
      </c>
      <c r="Y543">
        <f>DS543*(DX543+DY543)/1000</f>
        <v>0</v>
      </c>
      <c r="Z543">
        <f>0.61365*exp(17.502*DZ543/(240.97+DZ543))</f>
        <v>0</v>
      </c>
      <c r="AA543">
        <f>(W543-DS543*(DX543+DY543)/1000)</f>
        <v>0</v>
      </c>
      <c r="AB543">
        <f>(-I543*44100)</f>
        <v>0</v>
      </c>
      <c r="AC543">
        <f>2*29.3*Q543*0.92*(DZ543-V543)</f>
        <v>0</v>
      </c>
      <c r="AD543">
        <f>2*0.95*5.67E-8*(((DZ543+$B$9)+273)^4-(V543+273)^4)</f>
        <v>0</v>
      </c>
      <c r="AE543">
        <f>T543+AD543+AB543+AC543</f>
        <v>0</v>
      </c>
      <c r="AF543">
        <f>DW543*AT543*(DR543-DQ543*(1000-AT543*DT543)/(1000-AT543*DS543))/(100*DK543)</f>
        <v>0</v>
      </c>
      <c r="AG543">
        <f>1000*DW543*AT543*(DS543-DT543)/(100*DK543*(1000-AT543*DS543))</f>
        <v>0</v>
      </c>
      <c r="AH543">
        <f>(AI543 - AJ543 - DX543*1E3/(8.314*(DZ543+273.15)) * AL543/DW543 * AK543) * DW543/(100*DK543) * (1000 - DT543)/1000</f>
        <v>0</v>
      </c>
      <c r="AI543">
        <v>738.6868243994567</v>
      </c>
      <c r="AJ543">
        <v>706.9661575757574</v>
      </c>
      <c r="AK543">
        <v>3.425019261058643</v>
      </c>
      <c r="AL543">
        <v>65.07386414959845</v>
      </c>
      <c r="AM543">
        <f>(AO543 - AN543 + DX543*1E3/(8.314*(DZ543+273.15)) * AQ543/DW543 * AP543) * DW543/(100*DK543) * 1000/(1000 - AO543)</f>
        <v>0</v>
      </c>
      <c r="AN543">
        <v>19.04506860723966</v>
      </c>
      <c r="AO543">
        <v>21.88036909090909</v>
      </c>
      <c r="AP543">
        <v>-0.000154604776956268</v>
      </c>
      <c r="AQ543">
        <v>105.2532628944295</v>
      </c>
      <c r="AR543">
        <v>0</v>
      </c>
      <c r="AS543">
        <v>0</v>
      </c>
      <c r="AT543">
        <f>IF(AR543*$H$15&gt;=AV543,1.0,(AV543/(AV543-AR543*$H$15)))</f>
        <v>0</v>
      </c>
      <c r="AU543">
        <f>(AT543-1)*100</f>
        <v>0</v>
      </c>
      <c r="AV543">
        <f>MAX(0,($B$15+$C$15*EE543)/(1+$D$15*EE543)*DX543/(DZ543+273)*$E$15)</f>
        <v>0</v>
      </c>
      <c r="AW543" t="s">
        <v>437</v>
      </c>
      <c r="AX543" t="s">
        <v>437</v>
      </c>
      <c r="AY543">
        <v>0</v>
      </c>
      <c r="AZ543">
        <v>0</v>
      </c>
      <c r="BA543">
        <f>1-AY543/AZ543</f>
        <v>0</v>
      </c>
      <c r="BB543">
        <v>0</v>
      </c>
      <c r="BC543" t="s">
        <v>437</v>
      </c>
      <c r="BD543" t="s">
        <v>437</v>
      </c>
      <c r="BE543">
        <v>0</v>
      </c>
      <c r="BF543">
        <v>0</v>
      </c>
      <c r="BG543">
        <f>1-BE543/BF543</f>
        <v>0</v>
      </c>
      <c r="BH543">
        <v>0.5</v>
      </c>
      <c r="BI543">
        <f>DH543</f>
        <v>0</v>
      </c>
      <c r="BJ543">
        <f>K543</f>
        <v>0</v>
      </c>
      <c r="BK543">
        <f>BG543*BH543*BI543</f>
        <v>0</v>
      </c>
      <c r="BL543">
        <f>(BJ543-BB543)/BI543</f>
        <v>0</v>
      </c>
      <c r="BM543">
        <f>(AZ543-BF543)/BF543</f>
        <v>0</v>
      </c>
      <c r="BN543">
        <f>AY543/(BA543+AY543/BF543)</f>
        <v>0</v>
      </c>
      <c r="BO543" t="s">
        <v>437</v>
      </c>
      <c r="BP543">
        <v>0</v>
      </c>
      <c r="BQ543">
        <f>IF(BP543&lt;&gt;0, BP543, BN543)</f>
        <v>0</v>
      </c>
      <c r="BR543">
        <f>1-BQ543/BF543</f>
        <v>0</v>
      </c>
      <c r="BS543">
        <f>(BF543-BE543)/(BF543-BQ543)</f>
        <v>0</v>
      </c>
      <c r="BT543">
        <f>(AZ543-BF543)/(AZ543-BQ543)</f>
        <v>0</v>
      </c>
      <c r="BU543">
        <f>(BF543-BE543)/(BF543-AY543)</f>
        <v>0</v>
      </c>
      <c r="BV543">
        <f>(AZ543-BF543)/(AZ543-AY543)</f>
        <v>0</v>
      </c>
      <c r="BW543">
        <f>(BS543*BQ543/BE543)</f>
        <v>0</v>
      </c>
      <c r="BX543">
        <f>(1-BW543)</f>
        <v>0</v>
      </c>
      <c r="DG543">
        <f>$B$13*EF543+$C$13*EG543+$F$13*ER543*(1-EU543)</f>
        <v>0</v>
      </c>
      <c r="DH543">
        <f>DG543*DI543</f>
        <v>0</v>
      </c>
      <c r="DI543">
        <f>($B$13*$D$11+$C$13*$D$11+$F$13*((FE543+EW543)/MAX(FE543+EW543+FF543, 0.1)*$I$11+FF543/MAX(FE543+EW543+FF543, 0.1)*$J$11))/($B$13+$C$13+$F$13)</f>
        <v>0</v>
      </c>
      <c r="DJ543">
        <f>($B$13*$K$11+$C$13*$K$11+$F$13*((FE543+EW543)/MAX(FE543+EW543+FF543, 0.1)*$P$11+FF543/MAX(FE543+EW543+FF543, 0.1)*$Q$11))/($B$13+$C$13+$F$13)</f>
        <v>0</v>
      </c>
      <c r="DK543">
        <v>4.8</v>
      </c>
      <c r="DL543">
        <v>0.5</v>
      </c>
      <c r="DM543" t="s">
        <v>438</v>
      </c>
      <c r="DN543">
        <v>2</v>
      </c>
      <c r="DO543" t="b">
        <v>1</v>
      </c>
      <c r="DP543">
        <v>1759088225.1</v>
      </c>
      <c r="DQ543">
        <v>667.9894074074075</v>
      </c>
      <c r="DR543">
        <v>709.9223703703703</v>
      </c>
      <c r="DS543">
        <v>21.89592592592592</v>
      </c>
      <c r="DT543">
        <v>18.958</v>
      </c>
      <c r="DU543">
        <v>668.728074074074</v>
      </c>
      <c r="DV543">
        <v>21.60635925925926</v>
      </c>
      <c r="DW543">
        <v>500.0402962962963</v>
      </c>
      <c r="DX543">
        <v>90.73108888888889</v>
      </c>
      <c r="DY543">
        <v>0.06615970740740741</v>
      </c>
      <c r="DZ543">
        <v>28.99218518518519</v>
      </c>
      <c r="EA543">
        <v>30.08123703703704</v>
      </c>
      <c r="EB543">
        <v>999.9000000000001</v>
      </c>
      <c r="EC543">
        <v>0</v>
      </c>
      <c r="ED543">
        <v>0</v>
      </c>
      <c r="EE543">
        <v>10001.13962962963</v>
      </c>
      <c r="EF543">
        <v>0</v>
      </c>
      <c r="EG543">
        <v>11.35249259259259</v>
      </c>
      <c r="EH543">
        <v>-41.93297037037037</v>
      </c>
      <c r="EI543">
        <v>682.943</v>
      </c>
      <c r="EJ543">
        <v>723.642074074074</v>
      </c>
      <c r="EK543">
        <v>2.937923703703704</v>
      </c>
      <c r="EL543">
        <v>709.9223703703703</v>
      </c>
      <c r="EM543">
        <v>18.958</v>
      </c>
      <c r="EN543">
        <v>1.986641481481482</v>
      </c>
      <c r="EO543">
        <v>1.72008037037037</v>
      </c>
      <c r="EP543">
        <v>17.33827037037037</v>
      </c>
      <c r="EQ543">
        <v>15.07875185185185</v>
      </c>
      <c r="ER543">
        <v>2000.008148148148</v>
      </c>
      <c r="ES543">
        <v>0.9799941851851849</v>
      </c>
      <c r="ET543">
        <v>0.0200059037037037</v>
      </c>
      <c r="EU543">
        <v>0</v>
      </c>
      <c r="EV543">
        <v>808.0718148148148</v>
      </c>
      <c r="EW543">
        <v>5.00078</v>
      </c>
      <c r="EX543">
        <v>15562.86296296296</v>
      </c>
      <c r="EY543">
        <v>16379.66666666667</v>
      </c>
      <c r="EZ543">
        <v>39.65262962962964</v>
      </c>
      <c r="FA543">
        <v>40.59466666666667</v>
      </c>
      <c r="FB543">
        <v>39.93025925925925</v>
      </c>
      <c r="FC543">
        <v>40.20114814814814</v>
      </c>
      <c r="FD543">
        <v>40.64551851851852</v>
      </c>
      <c r="FE543">
        <v>1955.093703703703</v>
      </c>
      <c r="FF543">
        <v>39.9125925925926</v>
      </c>
      <c r="FG543">
        <v>0</v>
      </c>
      <c r="FH543">
        <v>1759088225</v>
      </c>
      <c r="FI543">
        <v>0</v>
      </c>
      <c r="FJ543">
        <v>808.0792692307693</v>
      </c>
      <c r="FK543">
        <v>-1.244957257934027</v>
      </c>
      <c r="FL543">
        <v>-26.95384615173355</v>
      </c>
      <c r="FM543">
        <v>15562.86923076923</v>
      </c>
      <c r="FN543">
        <v>15</v>
      </c>
      <c r="FO543">
        <v>0</v>
      </c>
      <c r="FP543" t="s">
        <v>439</v>
      </c>
      <c r="FQ543">
        <v>1746989605.5</v>
      </c>
      <c r="FR543">
        <v>1746989593.5</v>
      </c>
      <c r="FS543">
        <v>0</v>
      </c>
      <c r="FT543">
        <v>-0.274</v>
      </c>
      <c r="FU543">
        <v>-0.002</v>
      </c>
      <c r="FV543">
        <v>2.549</v>
      </c>
      <c r="FW543">
        <v>0.129</v>
      </c>
      <c r="FX543">
        <v>420</v>
      </c>
      <c r="FY543">
        <v>17</v>
      </c>
      <c r="FZ543">
        <v>0.02</v>
      </c>
      <c r="GA543">
        <v>0.04</v>
      </c>
      <c r="GB543">
        <v>-41.91956</v>
      </c>
      <c r="GC543">
        <v>0.2472630393996855</v>
      </c>
      <c r="GD543">
        <v>0.07776728682421639</v>
      </c>
      <c r="GE543">
        <v>1</v>
      </c>
      <c r="GF543">
        <v>808.144911764706</v>
      </c>
      <c r="GG543">
        <v>-1.44741023351578</v>
      </c>
      <c r="GH543">
        <v>0.2858475907817064</v>
      </c>
      <c r="GI543">
        <v>0</v>
      </c>
      <c r="GJ543">
        <v>2.98660875</v>
      </c>
      <c r="GK543">
        <v>-1.061790281425899</v>
      </c>
      <c r="GL543">
        <v>0.1023217340106075</v>
      </c>
      <c r="GM543">
        <v>0</v>
      </c>
      <c r="GN543">
        <v>1</v>
      </c>
      <c r="GO543">
        <v>3</v>
      </c>
      <c r="GP543" t="s">
        <v>455</v>
      </c>
      <c r="GQ543">
        <v>3.10179</v>
      </c>
      <c r="GR543">
        <v>2.72472</v>
      </c>
      <c r="GS543">
        <v>0.126378</v>
      </c>
      <c r="GT543">
        <v>0.131448</v>
      </c>
      <c r="GU543">
        <v>0.101144</v>
      </c>
      <c r="GV543">
        <v>0.0931095</v>
      </c>
      <c r="GW543">
        <v>22798.8</v>
      </c>
      <c r="GX543">
        <v>20600.7</v>
      </c>
      <c r="GY543">
        <v>26661.5</v>
      </c>
      <c r="GZ543">
        <v>23942</v>
      </c>
      <c r="HA543">
        <v>38350.5</v>
      </c>
      <c r="HB543">
        <v>32107.6</v>
      </c>
      <c r="HC543">
        <v>46554.4</v>
      </c>
      <c r="HD543">
        <v>37883.1</v>
      </c>
      <c r="HE543">
        <v>1.86545</v>
      </c>
      <c r="HF543">
        <v>1.86035</v>
      </c>
      <c r="HG543">
        <v>0.135131</v>
      </c>
      <c r="HH543">
        <v>0</v>
      </c>
      <c r="HI543">
        <v>27.8833</v>
      </c>
      <c r="HJ543">
        <v>999.9</v>
      </c>
      <c r="HK543">
        <v>47.4</v>
      </c>
      <c r="HL543">
        <v>31.3</v>
      </c>
      <c r="HM543">
        <v>23.9753</v>
      </c>
      <c r="HN543">
        <v>61.6202</v>
      </c>
      <c r="HO543">
        <v>21.9591</v>
      </c>
      <c r="HP543">
        <v>1</v>
      </c>
      <c r="HQ543">
        <v>0.163582</v>
      </c>
      <c r="HR543">
        <v>0.7535809999999999</v>
      </c>
      <c r="HS543">
        <v>20.2782</v>
      </c>
      <c r="HT543">
        <v>5.2101</v>
      </c>
      <c r="HU543">
        <v>11.98</v>
      </c>
      <c r="HV543">
        <v>4.96315</v>
      </c>
      <c r="HW543">
        <v>3.27435</v>
      </c>
      <c r="HX543">
        <v>9999</v>
      </c>
      <c r="HY543">
        <v>9999</v>
      </c>
      <c r="HZ543">
        <v>9999</v>
      </c>
      <c r="IA543">
        <v>35.2</v>
      </c>
      <c r="IB543">
        <v>1.86397</v>
      </c>
      <c r="IC543">
        <v>1.8601</v>
      </c>
      <c r="ID543">
        <v>1.85843</v>
      </c>
      <c r="IE543">
        <v>1.85975</v>
      </c>
      <c r="IF543">
        <v>1.85989</v>
      </c>
      <c r="IG543">
        <v>1.85837</v>
      </c>
      <c r="IH543">
        <v>1.85745</v>
      </c>
      <c r="II543">
        <v>1.85242</v>
      </c>
      <c r="IJ543">
        <v>0</v>
      </c>
      <c r="IK543">
        <v>0</v>
      </c>
      <c r="IL543">
        <v>0</v>
      </c>
      <c r="IM543">
        <v>0</v>
      </c>
      <c r="IN543" t="s">
        <v>441</v>
      </c>
      <c r="IO543" t="s">
        <v>442</v>
      </c>
      <c r="IP543" t="s">
        <v>443</v>
      </c>
      <c r="IQ543" t="s">
        <v>443</v>
      </c>
      <c r="IR543" t="s">
        <v>443</v>
      </c>
      <c r="IS543" t="s">
        <v>443</v>
      </c>
      <c r="IT543">
        <v>0</v>
      </c>
      <c r="IU543">
        <v>100</v>
      </c>
      <c r="IV543">
        <v>100</v>
      </c>
      <c r="IW543">
        <v>-0.718</v>
      </c>
      <c r="IX543">
        <v>0.2892</v>
      </c>
      <c r="IY543">
        <v>-0.819046093373875</v>
      </c>
      <c r="IZ543">
        <v>-0.0008311593448893811</v>
      </c>
      <c r="JA543">
        <v>1.768286430498992E-06</v>
      </c>
      <c r="JB543">
        <v>-5.176383660599935E-10</v>
      </c>
      <c r="JC543">
        <v>0.01793090377665582</v>
      </c>
      <c r="JD543">
        <v>0.002652576625932546</v>
      </c>
      <c r="JE543">
        <v>0.0004569377311329863</v>
      </c>
      <c r="JF543">
        <v>1.003524486243527E-07</v>
      </c>
      <c r="JG543">
        <v>2</v>
      </c>
      <c r="JH543">
        <v>1975</v>
      </c>
      <c r="JI543">
        <v>1</v>
      </c>
      <c r="JJ543">
        <v>26</v>
      </c>
      <c r="JK543">
        <v>201643.8</v>
      </c>
      <c r="JL543">
        <v>201644</v>
      </c>
      <c r="JM543">
        <v>1.78955</v>
      </c>
      <c r="JN543">
        <v>2.63184</v>
      </c>
      <c r="JO543">
        <v>1.49658</v>
      </c>
      <c r="JP543">
        <v>2.34863</v>
      </c>
      <c r="JQ543">
        <v>1.54907</v>
      </c>
      <c r="JR543">
        <v>2.37549</v>
      </c>
      <c r="JS543">
        <v>36.34</v>
      </c>
      <c r="JT543">
        <v>24.1751</v>
      </c>
      <c r="JU543">
        <v>18</v>
      </c>
      <c r="JV543">
        <v>483.454</v>
      </c>
      <c r="JW543">
        <v>494.933</v>
      </c>
      <c r="JX543">
        <v>27.1913</v>
      </c>
      <c r="JY543">
        <v>29.3671</v>
      </c>
      <c r="JZ543">
        <v>30.0001</v>
      </c>
      <c r="KA543">
        <v>29.5534</v>
      </c>
      <c r="KB543">
        <v>29.5423</v>
      </c>
      <c r="KC543">
        <v>35.9808</v>
      </c>
      <c r="KD543">
        <v>22.2204</v>
      </c>
      <c r="KE543">
        <v>96.6296</v>
      </c>
      <c r="KF543">
        <v>27.1226</v>
      </c>
      <c r="KG543">
        <v>754.7670000000001</v>
      </c>
      <c r="KH543">
        <v>19.2556</v>
      </c>
      <c r="KI543">
        <v>101.79</v>
      </c>
      <c r="KJ543">
        <v>91.3558</v>
      </c>
    </row>
    <row r="544" spans="1:296">
      <c r="A544">
        <v>526</v>
      </c>
      <c r="B544">
        <v>1759088237.6</v>
      </c>
      <c r="C544">
        <v>15154.5</v>
      </c>
      <c r="D544" t="s">
        <v>1500</v>
      </c>
      <c r="E544" t="s">
        <v>1501</v>
      </c>
      <c r="F544">
        <v>5</v>
      </c>
      <c r="G544" t="s">
        <v>1411</v>
      </c>
      <c r="H544">
        <v>1759088229.814285</v>
      </c>
      <c r="I544">
        <f>(J544)/1000</f>
        <v>0</v>
      </c>
      <c r="J544">
        <f>IF(DO544, AM544, AG544)</f>
        <v>0</v>
      </c>
      <c r="K544">
        <f>IF(DO544, AH544, AF544)</f>
        <v>0</v>
      </c>
      <c r="L544">
        <f>DQ544 - IF(AT544&gt;1, K544*DK544*100.0/(AV544), 0)</f>
        <v>0</v>
      </c>
      <c r="M544">
        <f>((S544-I544/2)*L544-K544)/(S544+I544/2)</f>
        <v>0</v>
      </c>
      <c r="N544">
        <f>M544*(DX544+DY544)/1000.0</f>
        <v>0</v>
      </c>
      <c r="O544">
        <f>(DQ544 - IF(AT544&gt;1, K544*DK544*100.0/(AV544), 0))*(DX544+DY544)/1000.0</f>
        <v>0</v>
      </c>
      <c r="P544">
        <f>2.0/((1/R544-1/Q544)+SIGN(R544)*SQRT((1/R544-1/Q544)*(1/R544-1/Q544) + 4*DL544/((DL544+1)*(DL544+1))*(2*1/R544*1/Q544-1/Q544*1/Q544)))</f>
        <v>0</v>
      </c>
      <c r="Q544">
        <f>IF(LEFT(DM544,1)&lt;&gt;"0",IF(LEFT(DM544,1)="1",3.0,DN544),$D$5+$E$5*(EE544*DX544/($K$5*1000))+$F$5*(EE544*DX544/($K$5*1000))*MAX(MIN(DK544,$J$5),$I$5)*MAX(MIN(DK544,$J$5),$I$5)+$G$5*MAX(MIN(DK544,$J$5),$I$5)*(EE544*DX544/($K$5*1000))+$H$5*(EE544*DX544/($K$5*1000))*(EE544*DX544/($K$5*1000)))</f>
        <v>0</v>
      </c>
      <c r="R544">
        <f>I544*(1000-(1000*0.61365*exp(17.502*V544/(240.97+V544))/(DX544+DY544)+DS544)/2)/(1000*0.61365*exp(17.502*V544/(240.97+V544))/(DX544+DY544)-DS544)</f>
        <v>0</v>
      </c>
      <c r="S544">
        <f>1/((DL544+1)/(P544/1.6)+1/(Q544/1.37)) + DL544/((DL544+1)/(P544/1.6) + DL544/(Q544/1.37))</f>
        <v>0</v>
      </c>
      <c r="T544">
        <f>(DG544*DJ544)</f>
        <v>0</v>
      </c>
      <c r="U544">
        <f>(DZ544+(T544+2*0.95*5.67E-8*(((DZ544+$B$9)+273)^4-(DZ544+273)^4)-44100*I544)/(1.84*29.3*Q544+8*0.95*5.67E-8*(DZ544+273)^3))</f>
        <v>0</v>
      </c>
      <c r="V544">
        <f>($C$9*EA544+$D$9*EB544+$E$9*U544)</f>
        <v>0</v>
      </c>
      <c r="W544">
        <f>0.61365*exp(17.502*V544/(240.97+V544))</f>
        <v>0</v>
      </c>
      <c r="X544">
        <f>(Y544/Z544*100)</f>
        <v>0</v>
      </c>
      <c r="Y544">
        <f>DS544*(DX544+DY544)/1000</f>
        <v>0</v>
      </c>
      <c r="Z544">
        <f>0.61365*exp(17.502*DZ544/(240.97+DZ544))</f>
        <v>0</v>
      </c>
      <c r="AA544">
        <f>(W544-DS544*(DX544+DY544)/1000)</f>
        <v>0</v>
      </c>
      <c r="AB544">
        <f>(-I544*44100)</f>
        <v>0</v>
      </c>
      <c r="AC544">
        <f>2*29.3*Q544*0.92*(DZ544-V544)</f>
        <v>0</v>
      </c>
      <c r="AD544">
        <f>2*0.95*5.67E-8*(((DZ544+$B$9)+273)^4-(V544+273)^4)</f>
        <v>0</v>
      </c>
      <c r="AE544">
        <f>T544+AD544+AB544+AC544</f>
        <v>0</v>
      </c>
      <c r="AF544">
        <f>DW544*AT544*(DR544-DQ544*(1000-AT544*DT544)/(1000-AT544*DS544))/(100*DK544)</f>
        <v>0</v>
      </c>
      <c r="AG544">
        <f>1000*DW544*AT544*(DS544-DT544)/(100*DK544*(1000-AT544*DS544))</f>
        <v>0</v>
      </c>
      <c r="AH544">
        <f>(AI544 - AJ544 - DX544*1E3/(8.314*(DZ544+273.15)) * AL544/DW544 * AK544) * DW544/(100*DK544) * (1000 - DT544)/1000</f>
        <v>0</v>
      </c>
      <c r="AI544">
        <v>755.9050678307834</v>
      </c>
      <c r="AJ544">
        <v>724.1650242424239</v>
      </c>
      <c r="AK544">
        <v>3.443653479261978</v>
      </c>
      <c r="AL544">
        <v>65.07386414959845</v>
      </c>
      <c r="AM544">
        <f>(AO544 - AN544 + DX544*1E3/(8.314*(DZ544+273.15)) * AQ544/DW544 * AP544) * DW544/(100*DK544) * 1000/(1000 - AO544)</f>
        <v>0</v>
      </c>
      <c r="AN544">
        <v>19.15145637991267</v>
      </c>
      <c r="AO544">
        <v>21.88293575757575</v>
      </c>
      <c r="AP544">
        <v>9.679993667218275E-05</v>
      </c>
      <c r="AQ544">
        <v>105.2532628944295</v>
      </c>
      <c r="AR544">
        <v>0</v>
      </c>
      <c r="AS544">
        <v>0</v>
      </c>
      <c r="AT544">
        <f>IF(AR544*$H$15&gt;=AV544,1.0,(AV544/(AV544-AR544*$H$15)))</f>
        <v>0</v>
      </c>
      <c r="AU544">
        <f>(AT544-1)*100</f>
        <v>0</v>
      </c>
      <c r="AV544">
        <f>MAX(0,($B$15+$C$15*EE544)/(1+$D$15*EE544)*DX544/(DZ544+273)*$E$15)</f>
        <v>0</v>
      </c>
      <c r="AW544" t="s">
        <v>437</v>
      </c>
      <c r="AX544" t="s">
        <v>437</v>
      </c>
      <c r="AY544">
        <v>0</v>
      </c>
      <c r="AZ544">
        <v>0</v>
      </c>
      <c r="BA544">
        <f>1-AY544/AZ544</f>
        <v>0</v>
      </c>
      <c r="BB544">
        <v>0</v>
      </c>
      <c r="BC544" t="s">
        <v>437</v>
      </c>
      <c r="BD544" t="s">
        <v>437</v>
      </c>
      <c r="BE544">
        <v>0</v>
      </c>
      <c r="BF544">
        <v>0</v>
      </c>
      <c r="BG544">
        <f>1-BE544/BF544</f>
        <v>0</v>
      </c>
      <c r="BH544">
        <v>0.5</v>
      </c>
      <c r="BI544">
        <f>DH544</f>
        <v>0</v>
      </c>
      <c r="BJ544">
        <f>K544</f>
        <v>0</v>
      </c>
      <c r="BK544">
        <f>BG544*BH544*BI544</f>
        <v>0</v>
      </c>
      <c r="BL544">
        <f>(BJ544-BB544)/BI544</f>
        <v>0</v>
      </c>
      <c r="BM544">
        <f>(AZ544-BF544)/BF544</f>
        <v>0</v>
      </c>
      <c r="BN544">
        <f>AY544/(BA544+AY544/BF544)</f>
        <v>0</v>
      </c>
      <c r="BO544" t="s">
        <v>437</v>
      </c>
      <c r="BP544">
        <v>0</v>
      </c>
      <c r="BQ544">
        <f>IF(BP544&lt;&gt;0, BP544, BN544)</f>
        <v>0</v>
      </c>
      <c r="BR544">
        <f>1-BQ544/BF544</f>
        <v>0</v>
      </c>
      <c r="BS544">
        <f>(BF544-BE544)/(BF544-BQ544)</f>
        <v>0</v>
      </c>
      <c r="BT544">
        <f>(AZ544-BF544)/(AZ544-BQ544)</f>
        <v>0</v>
      </c>
      <c r="BU544">
        <f>(BF544-BE544)/(BF544-AY544)</f>
        <v>0</v>
      </c>
      <c r="BV544">
        <f>(AZ544-BF544)/(AZ544-AY544)</f>
        <v>0</v>
      </c>
      <c r="BW544">
        <f>(BS544*BQ544/BE544)</f>
        <v>0</v>
      </c>
      <c r="BX544">
        <f>(1-BW544)</f>
        <v>0</v>
      </c>
      <c r="DG544">
        <f>$B$13*EF544+$C$13*EG544+$F$13*ER544*(1-EU544)</f>
        <v>0</v>
      </c>
      <c r="DH544">
        <f>DG544*DI544</f>
        <v>0</v>
      </c>
      <c r="DI544">
        <f>($B$13*$D$11+$C$13*$D$11+$F$13*((FE544+EW544)/MAX(FE544+EW544+FF544, 0.1)*$I$11+FF544/MAX(FE544+EW544+FF544, 0.1)*$J$11))/($B$13+$C$13+$F$13)</f>
        <v>0</v>
      </c>
      <c r="DJ544">
        <f>($B$13*$K$11+$C$13*$K$11+$F$13*((FE544+EW544)/MAX(FE544+EW544+FF544, 0.1)*$P$11+FF544/MAX(FE544+EW544+FF544, 0.1)*$Q$11))/($B$13+$C$13+$F$13)</f>
        <v>0</v>
      </c>
      <c r="DK544">
        <v>4.8</v>
      </c>
      <c r="DL544">
        <v>0.5</v>
      </c>
      <c r="DM544" t="s">
        <v>438</v>
      </c>
      <c r="DN544">
        <v>2</v>
      </c>
      <c r="DO544" t="b">
        <v>1</v>
      </c>
      <c r="DP544">
        <v>1759088229.814285</v>
      </c>
      <c r="DQ544">
        <v>683.8383928571429</v>
      </c>
      <c r="DR544">
        <v>725.6940714285713</v>
      </c>
      <c r="DS544">
        <v>21.88780357142857</v>
      </c>
      <c r="DT544">
        <v>19.03966785714286</v>
      </c>
      <c r="DU544">
        <v>684.5636071428571</v>
      </c>
      <c r="DV544">
        <v>21.59841428571429</v>
      </c>
      <c r="DW544">
        <v>499.9806785714285</v>
      </c>
      <c r="DX544">
        <v>90.73176428571431</v>
      </c>
      <c r="DY544">
        <v>0.06629192142857143</v>
      </c>
      <c r="DZ544">
        <v>28.98630714285715</v>
      </c>
      <c r="EA544">
        <v>30.08909285714287</v>
      </c>
      <c r="EB544">
        <v>999.9000000000002</v>
      </c>
      <c r="EC544">
        <v>0</v>
      </c>
      <c r="ED544">
        <v>0</v>
      </c>
      <c r="EE544">
        <v>10004.55321428571</v>
      </c>
      <c r="EF544">
        <v>0</v>
      </c>
      <c r="EG544">
        <v>11.3535</v>
      </c>
      <c r="EH544">
        <v>-41.85566428571429</v>
      </c>
      <c r="EI544">
        <v>699.1409642857143</v>
      </c>
      <c r="EJ544">
        <v>739.780357142857</v>
      </c>
      <c r="EK544">
        <v>2.848135</v>
      </c>
      <c r="EL544">
        <v>725.6940714285713</v>
      </c>
      <c r="EM544">
        <v>19.03966785714286</v>
      </c>
      <c r="EN544">
        <v>1.985918928571429</v>
      </c>
      <c r="EO544">
        <v>1.727503928571428</v>
      </c>
      <c r="EP544">
        <v>17.33251428571429</v>
      </c>
      <c r="EQ544">
        <v>15.14568214285714</v>
      </c>
      <c r="ER544">
        <v>2000.001428571429</v>
      </c>
      <c r="ES544">
        <v>0.9799963571428572</v>
      </c>
      <c r="ET544">
        <v>0.02000364285714286</v>
      </c>
      <c r="EU544">
        <v>0</v>
      </c>
      <c r="EV544">
        <v>807.9562857142856</v>
      </c>
      <c r="EW544">
        <v>5.00078</v>
      </c>
      <c r="EX544">
        <v>15561.21428571429</v>
      </c>
      <c r="EY544">
        <v>16379.625</v>
      </c>
      <c r="EZ544">
        <v>39.65389285714286</v>
      </c>
      <c r="FA544">
        <v>40.59575</v>
      </c>
      <c r="FB544">
        <v>39.94175</v>
      </c>
      <c r="FC544">
        <v>40.19392857142856</v>
      </c>
      <c r="FD544">
        <v>40.66710714285713</v>
      </c>
      <c r="FE544">
        <v>1955.091071428571</v>
      </c>
      <c r="FF544">
        <v>39.90714285714287</v>
      </c>
      <c r="FG544">
        <v>0</v>
      </c>
      <c r="FH544">
        <v>1759088229.8</v>
      </c>
      <c r="FI544">
        <v>0</v>
      </c>
      <c r="FJ544">
        <v>807.9791153846153</v>
      </c>
      <c r="FK544">
        <v>-1.439897436529534</v>
      </c>
      <c r="FL544">
        <v>-15.02905982493234</v>
      </c>
      <c r="FM544">
        <v>15561.02307692308</v>
      </c>
      <c r="FN544">
        <v>15</v>
      </c>
      <c r="FO544">
        <v>0</v>
      </c>
      <c r="FP544" t="s">
        <v>439</v>
      </c>
      <c r="FQ544">
        <v>1746989605.5</v>
      </c>
      <c r="FR544">
        <v>1746989593.5</v>
      </c>
      <c r="FS544">
        <v>0</v>
      </c>
      <c r="FT544">
        <v>-0.274</v>
      </c>
      <c r="FU544">
        <v>-0.002</v>
      </c>
      <c r="FV544">
        <v>2.549</v>
      </c>
      <c r="FW544">
        <v>0.129</v>
      </c>
      <c r="FX544">
        <v>420</v>
      </c>
      <c r="FY544">
        <v>17</v>
      </c>
      <c r="FZ544">
        <v>0.02</v>
      </c>
      <c r="GA544">
        <v>0.04</v>
      </c>
      <c r="GB544">
        <v>-41.8977075</v>
      </c>
      <c r="GC544">
        <v>0.9715103189494131</v>
      </c>
      <c r="GD544">
        <v>0.1116716176732028</v>
      </c>
      <c r="GE544">
        <v>0</v>
      </c>
      <c r="GF544">
        <v>808.0283235294116</v>
      </c>
      <c r="GG544">
        <v>-1.281695948949186</v>
      </c>
      <c r="GH544">
        <v>0.2859927724907591</v>
      </c>
      <c r="GI544">
        <v>0</v>
      </c>
      <c r="GJ544">
        <v>2.8943125</v>
      </c>
      <c r="GK544">
        <v>-1.115812457786115</v>
      </c>
      <c r="GL544">
        <v>0.1075835670014245</v>
      </c>
      <c r="GM544">
        <v>0</v>
      </c>
      <c r="GN544">
        <v>0</v>
      </c>
      <c r="GO544">
        <v>3</v>
      </c>
      <c r="GP544" t="s">
        <v>458</v>
      </c>
      <c r="GQ544">
        <v>3.10226</v>
      </c>
      <c r="GR544">
        <v>2.72436</v>
      </c>
      <c r="GS544">
        <v>0.128453</v>
      </c>
      <c r="GT544">
        <v>0.133421</v>
      </c>
      <c r="GU544">
        <v>0.101158</v>
      </c>
      <c r="GV544">
        <v>0.0934421</v>
      </c>
      <c r="GW544">
        <v>22744.9</v>
      </c>
      <c r="GX544">
        <v>20553.7</v>
      </c>
      <c r="GY544">
        <v>26661.8</v>
      </c>
      <c r="GZ544">
        <v>23941.7</v>
      </c>
      <c r="HA544">
        <v>38350.2</v>
      </c>
      <c r="HB544">
        <v>32096</v>
      </c>
      <c r="HC544">
        <v>46554.6</v>
      </c>
      <c r="HD544">
        <v>37883.1</v>
      </c>
      <c r="HE544">
        <v>1.86595</v>
      </c>
      <c r="HF544">
        <v>1.8599</v>
      </c>
      <c r="HG544">
        <v>0.136256</v>
      </c>
      <c r="HH544">
        <v>0</v>
      </c>
      <c r="HI544">
        <v>27.8833</v>
      </c>
      <c r="HJ544">
        <v>999.9</v>
      </c>
      <c r="HK544">
        <v>47.4</v>
      </c>
      <c r="HL544">
        <v>31.3</v>
      </c>
      <c r="HM544">
        <v>23.9741</v>
      </c>
      <c r="HN544">
        <v>61.3602</v>
      </c>
      <c r="HO544">
        <v>21.8149</v>
      </c>
      <c r="HP544">
        <v>1</v>
      </c>
      <c r="HQ544">
        <v>0.163659</v>
      </c>
      <c r="HR544">
        <v>0.844055</v>
      </c>
      <c r="HS544">
        <v>20.2778</v>
      </c>
      <c r="HT544">
        <v>5.2101</v>
      </c>
      <c r="HU544">
        <v>11.98</v>
      </c>
      <c r="HV544">
        <v>4.963</v>
      </c>
      <c r="HW544">
        <v>3.2742</v>
      </c>
      <c r="HX544">
        <v>9999</v>
      </c>
      <c r="HY544">
        <v>9999</v>
      </c>
      <c r="HZ544">
        <v>9999</v>
      </c>
      <c r="IA544">
        <v>35.2</v>
      </c>
      <c r="IB544">
        <v>1.86394</v>
      </c>
      <c r="IC544">
        <v>1.8601</v>
      </c>
      <c r="ID544">
        <v>1.85843</v>
      </c>
      <c r="IE544">
        <v>1.85975</v>
      </c>
      <c r="IF544">
        <v>1.85989</v>
      </c>
      <c r="IG544">
        <v>1.85837</v>
      </c>
      <c r="IH544">
        <v>1.85745</v>
      </c>
      <c r="II544">
        <v>1.85242</v>
      </c>
      <c r="IJ544">
        <v>0</v>
      </c>
      <c r="IK544">
        <v>0</v>
      </c>
      <c r="IL544">
        <v>0</v>
      </c>
      <c r="IM544">
        <v>0</v>
      </c>
      <c r="IN544" t="s">
        <v>441</v>
      </c>
      <c r="IO544" t="s">
        <v>442</v>
      </c>
      <c r="IP544" t="s">
        <v>443</v>
      </c>
      <c r="IQ544" t="s">
        <v>443</v>
      </c>
      <c r="IR544" t="s">
        <v>443</v>
      </c>
      <c r="IS544" t="s">
        <v>443</v>
      </c>
      <c r="IT544">
        <v>0</v>
      </c>
      <c r="IU544">
        <v>100</v>
      </c>
      <c r="IV544">
        <v>100</v>
      </c>
      <c r="IW544">
        <v>-0.702</v>
      </c>
      <c r="IX544">
        <v>0.2893</v>
      </c>
      <c r="IY544">
        <v>-0.819046093373875</v>
      </c>
      <c r="IZ544">
        <v>-0.0008311593448893811</v>
      </c>
      <c r="JA544">
        <v>1.768286430498992E-06</v>
      </c>
      <c r="JB544">
        <v>-5.176383660599935E-10</v>
      </c>
      <c r="JC544">
        <v>0.01793090377665582</v>
      </c>
      <c r="JD544">
        <v>0.002652576625932546</v>
      </c>
      <c r="JE544">
        <v>0.0004569377311329863</v>
      </c>
      <c r="JF544">
        <v>1.003524486243527E-07</v>
      </c>
      <c r="JG544">
        <v>2</v>
      </c>
      <c r="JH544">
        <v>1975</v>
      </c>
      <c r="JI544">
        <v>1</v>
      </c>
      <c r="JJ544">
        <v>26</v>
      </c>
      <c r="JK544">
        <v>201643.9</v>
      </c>
      <c r="JL544">
        <v>201644.1</v>
      </c>
      <c r="JM544">
        <v>1.82373</v>
      </c>
      <c r="JN544">
        <v>2.62207</v>
      </c>
      <c r="JO544">
        <v>1.49658</v>
      </c>
      <c r="JP544">
        <v>2.34985</v>
      </c>
      <c r="JQ544">
        <v>1.54907</v>
      </c>
      <c r="JR544">
        <v>2.41089</v>
      </c>
      <c r="JS544">
        <v>36.34</v>
      </c>
      <c r="JT544">
        <v>24.1751</v>
      </c>
      <c r="JU544">
        <v>18</v>
      </c>
      <c r="JV544">
        <v>483.763</v>
      </c>
      <c r="JW544">
        <v>494.648</v>
      </c>
      <c r="JX544">
        <v>27.1056</v>
      </c>
      <c r="JY544">
        <v>29.3681</v>
      </c>
      <c r="JZ544">
        <v>30.0002</v>
      </c>
      <c r="KA544">
        <v>29.5557</v>
      </c>
      <c r="KB544">
        <v>29.5439</v>
      </c>
      <c r="KC544">
        <v>36.6771</v>
      </c>
      <c r="KD544">
        <v>21.9167</v>
      </c>
      <c r="KE544">
        <v>96.6296</v>
      </c>
      <c r="KF544">
        <v>27.0294</v>
      </c>
      <c r="KG544">
        <v>774.809</v>
      </c>
      <c r="KH544">
        <v>19.3322</v>
      </c>
      <c r="KI544">
        <v>101.79</v>
      </c>
      <c r="KJ544">
        <v>91.35550000000001</v>
      </c>
    </row>
    <row r="545" spans="1:296">
      <c r="A545">
        <v>527</v>
      </c>
      <c r="B545">
        <v>1759088242.6</v>
      </c>
      <c r="C545">
        <v>15159.5</v>
      </c>
      <c r="D545" t="s">
        <v>1502</v>
      </c>
      <c r="E545" t="s">
        <v>1503</v>
      </c>
      <c r="F545">
        <v>5</v>
      </c>
      <c r="G545" t="s">
        <v>1411</v>
      </c>
      <c r="H545">
        <v>1759088235.1</v>
      </c>
      <c r="I545">
        <f>(J545)/1000</f>
        <v>0</v>
      </c>
      <c r="J545">
        <f>IF(DO545, AM545, AG545)</f>
        <v>0</v>
      </c>
      <c r="K545">
        <f>IF(DO545, AH545, AF545)</f>
        <v>0</v>
      </c>
      <c r="L545">
        <f>DQ545 - IF(AT545&gt;1, K545*DK545*100.0/(AV545), 0)</f>
        <v>0</v>
      </c>
      <c r="M545">
        <f>((S545-I545/2)*L545-K545)/(S545+I545/2)</f>
        <v>0</v>
      </c>
      <c r="N545">
        <f>M545*(DX545+DY545)/1000.0</f>
        <v>0</v>
      </c>
      <c r="O545">
        <f>(DQ545 - IF(AT545&gt;1, K545*DK545*100.0/(AV545), 0))*(DX545+DY545)/1000.0</f>
        <v>0</v>
      </c>
      <c r="P545">
        <f>2.0/((1/R545-1/Q545)+SIGN(R545)*SQRT((1/R545-1/Q545)*(1/R545-1/Q545) + 4*DL545/((DL545+1)*(DL545+1))*(2*1/R545*1/Q545-1/Q545*1/Q545)))</f>
        <v>0</v>
      </c>
      <c r="Q545">
        <f>IF(LEFT(DM545,1)&lt;&gt;"0",IF(LEFT(DM545,1)="1",3.0,DN545),$D$5+$E$5*(EE545*DX545/($K$5*1000))+$F$5*(EE545*DX545/($K$5*1000))*MAX(MIN(DK545,$J$5),$I$5)*MAX(MIN(DK545,$J$5),$I$5)+$G$5*MAX(MIN(DK545,$J$5),$I$5)*(EE545*DX545/($K$5*1000))+$H$5*(EE545*DX545/($K$5*1000))*(EE545*DX545/($K$5*1000)))</f>
        <v>0</v>
      </c>
      <c r="R545">
        <f>I545*(1000-(1000*0.61365*exp(17.502*V545/(240.97+V545))/(DX545+DY545)+DS545)/2)/(1000*0.61365*exp(17.502*V545/(240.97+V545))/(DX545+DY545)-DS545)</f>
        <v>0</v>
      </c>
      <c r="S545">
        <f>1/((DL545+1)/(P545/1.6)+1/(Q545/1.37)) + DL545/((DL545+1)/(P545/1.6) + DL545/(Q545/1.37))</f>
        <v>0</v>
      </c>
      <c r="T545">
        <f>(DG545*DJ545)</f>
        <v>0</v>
      </c>
      <c r="U545">
        <f>(DZ545+(T545+2*0.95*5.67E-8*(((DZ545+$B$9)+273)^4-(DZ545+273)^4)-44100*I545)/(1.84*29.3*Q545+8*0.95*5.67E-8*(DZ545+273)^3))</f>
        <v>0</v>
      </c>
      <c r="V545">
        <f>($C$9*EA545+$D$9*EB545+$E$9*U545)</f>
        <v>0</v>
      </c>
      <c r="W545">
        <f>0.61365*exp(17.502*V545/(240.97+V545))</f>
        <v>0</v>
      </c>
      <c r="X545">
        <f>(Y545/Z545*100)</f>
        <v>0</v>
      </c>
      <c r="Y545">
        <f>DS545*(DX545+DY545)/1000</f>
        <v>0</v>
      </c>
      <c r="Z545">
        <f>0.61365*exp(17.502*DZ545/(240.97+DZ545))</f>
        <v>0</v>
      </c>
      <c r="AA545">
        <f>(W545-DS545*(DX545+DY545)/1000)</f>
        <v>0</v>
      </c>
      <c r="AB545">
        <f>(-I545*44100)</f>
        <v>0</v>
      </c>
      <c r="AC545">
        <f>2*29.3*Q545*0.92*(DZ545-V545)</f>
        <v>0</v>
      </c>
      <c r="AD545">
        <f>2*0.95*5.67E-8*(((DZ545+$B$9)+273)^4-(V545+273)^4)</f>
        <v>0</v>
      </c>
      <c r="AE545">
        <f>T545+AD545+AB545+AC545</f>
        <v>0</v>
      </c>
      <c r="AF545">
        <f>DW545*AT545*(DR545-DQ545*(1000-AT545*DT545)/(1000-AT545*DS545))/(100*DK545)</f>
        <v>0</v>
      </c>
      <c r="AG545">
        <f>1000*DW545*AT545*(DS545-DT545)/(100*DK545*(1000-AT545*DS545))</f>
        <v>0</v>
      </c>
      <c r="AH545">
        <f>(AI545 - AJ545 - DX545*1E3/(8.314*(DZ545+273.15)) * AL545/DW545 * AK545) * DW545/(100*DK545) * (1000 - DT545)/1000</f>
        <v>0</v>
      </c>
      <c r="AI545">
        <v>772.5210121506822</v>
      </c>
      <c r="AJ545">
        <v>741.0688</v>
      </c>
      <c r="AK545">
        <v>3.372951939543295</v>
      </c>
      <c r="AL545">
        <v>65.07386414959845</v>
      </c>
      <c r="AM545">
        <f>(AO545 - AN545 + DX545*1E3/(8.314*(DZ545+273.15)) * AQ545/DW545 * AP545) * DW545/(100*DK545) * 1000/(1000 - AO545)</f>
        <v>0</v>
      </c>
      <c r="AN545">
        <v>19.22694573776545</v>
      </c>
      <c r="AO545">
        <v>21.8929315151515</v>
      </c>
      <c r="AP545">
        <v>9.738314788237548E-05</v>
      </c>
      <c r="AQ545">
        <v>105.2532628944295</v>
      </c>
      <c r="AR545">
        <v>0</v>
      </c>
      <c r="AS545">
        <v>0</v>
      </c>
      <c r="AT545">
        <f>IF(AR545*$H$15&gt;=AV545,1.0,(AV545/(AV545-AR545*$H$15)))</f>
        <v>0</v>
      </c>
      <c r="AU545">
        <f>(AT545-1)*100</f>
        <v>0</v>
      </c>
      <c r="AV545">
        <f>MAX(0,($B$15+$C$15*EE545)/(1+$D$15*EE545)*DX545/(DZ545+273)*$E$15)</f>
        <v>0</v>
      </c>
      <c r="AW545" t="s">
        <v>437</v>
      </c>
      <c r="AX545" t="s">
        <v>437</v>
      </c>
      <c r="AY545">
        <v>0</v>
      </c>
      <c r="AZ545">
        <v>0</v>
      </c>
      <c r="BA545">
        <f>1-AY545/AZ545</f>
        <v>0</v>
      </c>
      <c r="BB545">
        <v>0</v>
      </c>
      <c r="BC545" t="s">
        <v>437</v>
      </c>
      <c r="BD545" t="s">
        <v>437</v>
      </c>
      <c r="BE545">
        <v>0</v>
      </c>
      <c r="BF545">
        <v>0</v>
      </c>
      <c r="BG545">
        <f>1-BE545/BF545</f>
        <v>0</v>
      </c>
      <c r="BH545">
        <v>0.5</v>
      </c>
      <c r="BI545">
        <f>DH545</f>
        <v>0</v>
      </c>
      <c r="BJ545">
        <f>K545</f>
        <v>0</v>
      </c>
      <c r="BK545">
        <f>BG545*BH545*BI545</f>
        <v>0</v>
      </c>
      <c r="BL545">
        <f>(BJ545-BB545)/BI545</f>
        <v>0</v>
      </c>
      <c r="BM545">
        <f>(AZ545-BF545)/BF545</f>
        <v>0</v>
      </c>
      <c r="BN545">
        <f>AY545/(BA545+AY545/BF545)</f>
        <v>0</v>
      </c>
      <c r="BO545" t="s">
        <v>437</v>
      </c>
      <c r="BP545">
        <v>0</v>
      </c>
      <c r="BQ545">
        <f>IF(BP545&lt;&gt;0, BP545, BN545)</f>
        <v>0</v>
      </c>
      <c r="BR545">
        <f>1-BQ545/BF545</f>
        <v>0</v>
      </c>
      <c r="BS545">
        <f>(BF545-BE545)/(BF545-BQ545)</f>
        <v>0</v>
      </c>
      <c r="BT545">
        <f>(AZ545-BF545)/(AZ545-BQ545)</f>
        <v>0</v>
      </c>
      <c r="BU545">
        <f>(BF545-BE545)/(BF545-AY545)</f>
        <v>0</v>
      </c>
      <c r="BV545">
        <f>(AZ545-BF545)/(AZ545-AY545)</f>
        <v>0</v>
      </c>
      <c r="BW545">
        <f>(BS545*BQ545/BE545)</f>
        <v>0</v>
      </c>
      <c r="BX545">
        <f>(1-BW545)</f>
        <v>0</v>
      </c>
      <c r="DG545">
        <f>$B$13*EF545+$C$13*EG545+$F$13*ER545*(1-EU545)</f>
        <v>0</v>
      </c>
      <c r="DH545">
        <f>DG545*DI545</f>
        <v>0</v>
      </c>
      <c r="DI545">
        <f>($B$13*$D$11+$C$13*$D$11+$F$13*((FE545+EW545)/MAX(FE545+EW545+FF545, 0.1)*$I$11+FF545/MAX(FE545+EW545+FF545, 0.1)*$J$11))/($B$13+$C$13+$F$13)</f>
        <v>0</v>
      </c>
      <c r="DJ545">
        <f>($B$13*$K$11+$C$13*$K$11+$F$13*((FE545+EW545)/MAX(FE545+EW545+FF545, 0.1)*$P$11+FF545/MAX(FE545+EW545+FF545, 0.1)*$Q$11))/($B$13+$C$13+$F$13)</f>
        <v>0</v>
      </c>
      <c r="DK545">
        <v>4.8</v>
      </c>
      <c r="DL545">
        <v>0.5</v>
      </c>
      <c r="DM545" t="s">
        <v>438</v>
      </c>
      <c r="DN545">
        <v>2</v>
      </c>
      <c r="DO545" t="b">
        <v>1</v>
      </c>
      <c r="DP545">
        <v>1759088235.1</v>
      </c>
      <c r="DQ545">
        <v>701.5511111111109</v>
      </c>
      <c r="DR545">
        <v>743.2562592592593</v>
      </c>
      <c r="DS545">
        <v>21.8848</v>
      </c>
      <c r="DT545">
        <v>19.12794444444445</v>
      </c>
      <c r="DU545">
        <v>702.260925925926</v>
      </c>
      <c r="DV545">
        <v>21.59546666666666</v>
      </c>
      <c r="DW545">
        <v>499.9885185185184</v>
      </c>
      <c r="DX545">
        <v>90.73280370370372</v>
      </c>
      <c r="DY545">
        <v>0.06647490740740741</v>
      </c>
      <c r="DZ545">
        <v>28.9769962962963</v>
      </c>
      <c r="EA545">
        <v>30.0975962962963</v>
      </c>
      <c r="EB545">
        <v>999.9000000000001</v>
      </c>
      <c r="EC545">
        <v>0</v>
      </c>
      <c r="ED545">
        <v>0</v>
      </c>
      <c r="EE545">
        <v>9996.964444444446</v>
      </c>
      <c r="EF545">
        <v>0</v>
      </c>
      <c r="EG545">
        <v>11.3535</v>
      </c>
      <c r="EH545">
        <v>-41.70506666666667</v>
      </c>
      <c r="EI545">
        <v>717.2479629629629</v>
      </c>
      <c r="EJ545">
        <v>757.7515555555557</v>
      </c>
      <c r="EK545">
        <v>2.756862592592592</v>
      </c>
      <c r="EL545">
        <v>743.2562592592593</v>
      </c>
      <c r="EM545">
        <v>19.12794444444445</v>
      </c>
      <c r="EN545">
        <v>1.985669259259259</v>
      </c>
      <c r="EO545">
        <v>1.735532222222222</v>
      </c>
      <c r="EP545">
        <v>17.33052222222222</v>
      </c>
      <c r="EQ545">
        <v>15.21780740740741</v>
      </c>
      <c r="ER545">
        <v>2000.006666666667</v>
      </c>
      <c r="ES545">
        <v>0.9799941851851849</v>
      </c>
      <c r="ET545">
        <v>0.0200058962962963</v>
      </c>
      <c r="EU545">
        <v>0</v>
      </c>
      <c r="EV545">
        <v>807.8675185185183</v>
      </c>
      <c r="EW545">
        <v>5.00078</v>
      </c>
      <c r="EX545">
        <v>15559.95555555555</v>
      </c>
      <c r="EY545">
        <v>16379.65185185185</v>
      </c>
      <c r="EZ545">
        <v>39.63874074074074</v>
      </c>
      <c r="FA545">
        <v>40.58766666666666</v>
      </c>
      <c r="FB545">
        <v>39.95811111111111</v>
      </c>
      <c r="FC545">
        <v>40.15703703703703</v>
      </c>
      <c r="FD545">
        <v>40.67559259259259</v>
      </c>
      <c r="FE545">
        <v>1955.092222222222</v>
      </c>
      <c r="FF545">
        <v>39.9125925925926</v>
      </c>
      <c r="FG545">
        <v>0</v>
      </c>
      <c r="FH545">
        <v>1759088235.2</v>
      </c>
      <c r="FI545">
        <v>0</v>
      </c>
      <c r="FJ545">
        <v>807.8930800000001</v>
      </c>
      <c r="FK545">
        <v>0.5162307947119189</v>
      </c>
      <c r="FL545">
        <v>-12.92307691693841</v>
      </c>
      <c r="FM545">
        <v>15559.684</v>
      </c>
      <c r="FN545">
        <v>15</v>
      </c>
      <c r="FO545">
        <v>0</v>
      </c>
      <c r="FP545" t="s">
        <v>439</v>
      </c>
      <c r="FQ545">
        <v>1746989605.5</v>
      </c>
      <c r="FR545">
        <v>1746989593.5</v>
      </c>
      <c r="FS545">
        <v>0</v>
      </c>
      <c r="FT545">
        <v>-0.274</v>
      </c>
      <c r="FU545">
        <v>-0.002</v>
      </c>
      <c r="FV545">
        <v>2.549</v>
      </c>
      <c r="FW545">
        <v>0.129</v>
      </c>
      <c r="FX545">
        <v>420</v>
      </c>
      <c r="FY545">
        <v>17</v>
      </c>
      <c r="FZ545">
        <v>0.02</v>
      </c>
      <c r="GA545">
        <v>0.04</v>
      </c>
      <c r="GB545">
        <v>-41.77976</v>
      </c>
      <c r="GC545">
        <v>1.716549343339731</v>
      </c>
      <c r="GD545">
        <v>0.1960855512270092</v>
      </c>
      <c r="GE545">
        <v>0</v>
      </c>
      <c r="GF545">
        <v>807.9854999999999</v>
      </c>
      <c r="GG545">
        <v>-0.9660045759854589</v>
      </c>
      <c r="GH545">
        <v>0.2973332701353951</v>
      </c>
      <c r="GI545">
        <v>1</v>
      </c>
      <c r="GJ545">
        <v>2.8220875</v>
      </c>
      <c r="GK545">
        <v>-1.074915196998131</v>
      </c>
      <c r="GL545">
        <v>0.1037443649493793</v>
      </c>
      <c r="GM545">
        <v>0</v>
      </c>
      <c r="GN545">
        <v>1</v>
      </c>
      <c r="GO545">
        <v>3</v>
      </c>
      <c r="GP545" t="s">
        <v>455</v>
      </c>
      <c r="GQ545">
        <v>3.10182</v>
      </c>
      <c r="GR545">
        <v>2.72466</v>
      </c>
      <c r="GS545">
        <v>0.130473</v>
      </c>
      <c r="GT545">
        <v>0.135395</v>
      </c>
      <c r="GU545">
        <v>0.101188</v>
      </c>
      <c r="GV545">
        <v>0.0937148</v>
      </c>
      <c r="GW545">
        <v>22692.2</v>
      </c>
      <c r="GX545">
        <v>20507.1</v>
      </c>
      <c r="GY545">
        <v>26661.8</v>
      </c>
      <c r="GZ545">
        <v>23942</v>
      </c>
      <c r="HA545">
        <v>38349.4</v>
      </c>
      <c r="HB545">
        <v>32086.7</v>
      </c>
      <c r="HC545">
        <v>46554.8</v>
      </c>
      <c r="HD545">
        <v>37883.3</v>
      </c>
      <c r="HE545">
        <v>1.86515</v>
      </c>
      <c r="HF545">
        <v>1.8606</v>
      </c>
      <c r="HG545">
        <v>0.137277</v>
      </c>
      <c r="HH545">
        <v>0</v>
      </c>
      <c r="HI545">
        <v>27.8833</v>
      </c>
      <c r="HJ545">
        <v>999.9</v>
      </c>
      <c r="HK545">
        <v>47.4</v>
      </c>
      <c r="HL545">
        <v>31.3</v>
      </c>
      <c r="HM545">
        <v>23.9743</v>
      </c>
      <c r="HN545">
        <v>61.8502</v>
      </c>
      <c r="HO545">
        <v>21.895</v>
      </c>
      <c r="HP545">
        <v>1</v>
      </c>
      <c r="HQ545">
        <v>0.163946</v>
      </c>
      <c r="HR545">
        <v>0.942966</v>
      </c>
      <c r="HS545">
        <v>20.2769</v>
      </c>
      <c r="HT545">
        <v>5.21145</v>
      </c>
      <c r="HU545">
        <v>11.98</v>
      </c>
      <c r="HV545">
        <v>4.962</v>
      </c>
      <c r="HW545">
        <v>3.27448</v>
      </c>
      <c r="HX545">
        <v>9999</v>
      </c>
      <c r="HY545">
        <v>9999</v>
      </c>
      <c r="HZ545">
        <v>9999</v>
      </c>
      <c r="IA545">
        <v>35.2</v>
      </c>
      <c r="IB545">
        <v>1.86392</v>
      </c>
      <c r="IC545">
        <v>1.86008</v>
      </c>
      <c r="ID545">
        <v>1.85839</v>
      </c>
      <c r="IE545">
        <v>1.85975</v>
      </c>
      <c r="IF545">
        <v>1.85989</v>
      </c>
      <c r="IG545">
        <v>1.85837</v>
      </c>
      <c r="IH545">
        <v>1.85745</v>
      </c>
      <c r="II545">
        <v>1.85242</v>
      </c>
      <c r="IJ545">
        <v>0</v>
      </c>
      <c r="IK545">
        <v>0</v>
      </c>
      <c r="IL545">
        <v>0</v>
      </c>
      <c r="IM545">
        <v>0</v>
      </c>
      <c r="IN545" t="s">
        <v>441</v>
      </c>
      <c r="IO545" t="s">
        <v>442</v>
      </c>
      <c r="IP545" t="s">
        <v>443</v>
      </c>
      <c r="IQ545" t="s">
        <v>443</v>
      </c>
      <c r="IR545" t="s">
        <v>443</v>
      </c>
      <c r="IS545" t="s">
        <v>443</v>
      </c>
      <c r="IT545">
        <v>0</v>
      </c>
      <c r="IU545">
        <v>100</v>
      </c>
      <c r="IV545">
        <v>100</v>
      </c>
      <c r="IW545">
        <v>-0.6879999999999999</v>
      </c>
      <c r="IX545">
        <v>0.2895</v>
      </c>
      <c r="IY545">
        <v>-0.819046093373875</v>
      </c>
      <c r="IZ545">
        <v>-0.0008311593448893811</v>
      </c>
      <c r="JA545">
        <v>1.768286430498992E-06</v>
      </c>
      <c r="JB545">
        <v>-5.176383660599935E-10</v>
      </c>
      <c r="JC545">
        <v>0.01793090377665582</v>
      </c>
      <c r="JD545">
        <v>0.002652576625932546</v>
      </c>
      <c r="JE545">
        <v>0.0004569377311329863</v>
      </c>
      <c r="JF545">
        <v>1.003524486243527E-07</v>
      </c>
      <c r="JG545">
        <v>2</v>
      </c>
      <c r="JH545">
        <v>1975</v>
      </c>
      <c r="JI545">
        <v>1</v>
      </c>
      <c r="JJ545">
        <v>26</v>
      </c>
      <c r="JK545">
        <v>201644</v>
      </c>
      <c r="JL545">
        <v>201644.2</v>
      </c>
      <c r="JM545">
        <v>1.85425</v>
      </c>
      <c r="JN545">
        <v>2.62085</v>
      </c>
      <c r="JO545">
        <v>1.49658</v>
      </c>
      <c r="JP545">
        <v>2.34863</v>
      </c>
      <c r="JQ545">
        <v>1.54907</v>
      </c>
      <c r="JR545">
        <v>2.41699</v>
      </c>
      <c r="JS545">
        <v>36.3635</v>
      </c>
      <c r="JT545">
        <v>24.1751</v>
      </c>
      <c r="JU545">
        <v>18</v>
      </c>
      <c r="JV545">
        <v>483.297</v>
      </c>
      <c r="JW545">
        <v>495.125</v>
      </c>
      <c r="JX545">
        <v>27.0132</v>
      </c>
      <c r="JY545">
        <v>29.3696</v>
      </c>
      <c r="JZ545">
        <v>30.0003</v>
      </c>
      <c r="KA545">
        <v>29.5559</v>
      </c>
      <c r="KB545">
        <v>29.5454</v>
      </c>
      <c r="KC545">
        <v>37.292</v>
      </c>
      <c r="KD545">
        <v>21.6306</v>
      </c>
      <c r="KE545">
        <v>96.6296</v>
      </c>
      <c r="KF545">
        <v>26.9209</v>
      </c>
      <c r="KG545">
        <v>788.169</v>
      </c>
      <c r="KH545">
        <v>19.4107</v>
      </c>
      <c r="KI545">
        <v>101.79</v>
      </c>
      <c r="KJ545">
        <v>91.3562</v>
      </c>
    </row>
    <row r="546" spans="1:296">
      <c r="A546">
        <v>528</v>
      </c>
      <c r="B546">
        <v>1759088247.6</v>
      </c>
      <c r="C546">
        <v>15164.5</v>
      </c>
      <c r="D546" t="s">
        <v>1504</v>
      </c>
      <c r="E546" t="s">
        <v>1505</v>
      </c>
      <c r="F546">
        <v>5</v>
      </c>
      <c r="G546" t="s">
        <v>1411</v>
      </c>
      <c r="H546">
        <v>1759088239.814285</v>
      </c>
      <c r="I546">
        <f>(J546)/1000</f>
        <v>0</v>
      </c>
      <c r="J546">
        <f>IF(DO546, AM546, AG546)</f>
        <v>0</v>
      </c>
      <c r="K546">
        <f>IF(DO546, AH546, AF546)</f>
        <v>0</v>
      </c>
      <c r="L546">
        <f>DQ546 - IF(AT546&gt;1, K546*DK546*100.0/(AV546), 0)</f>
        <v>0</v>
      </c>
      <c r="M546">
        <f>((S546-I546/2)*L546-K546)/(S546+I546/2)</f>
        <v>0</v>
      </c>
      <c r="N546">
        <f>M546*(DX546+DY546)/1000.0</f>
        <v>0</v>
      </c>
      <c r="O546">
        <f>(DQ546 - IF(AT546&gt;1, K546*DK546*100.0/(AV546), 0))*(DX546+DY546)/1000.0</f>
        <v>0</v>
      </c>
      <c r="P546">
        <f>2.0/((1/R546-1/Q546)+SIGN(R546)*SQRT((1/R546-1/Q546)*(1/R546-1/Q546) + 4*DL546/((DL546+1)*(DL546+1))*(2*1/R546*1/Q546-1/Q546*1/Q546)))</f>
        <v>0</v>
      </c>
      <c r="Q546">
        <f>IF(LEFT(DM546,1)&lt;&gt;"0",IF(LEFT(DM546,1)="1",3.0,DN546),$D$5+$E$5*(EE546*DX546/($K$5*1000))+$F$5*(EE546*DX546/($K$5*1000))*MAX(MIN(DK546,$J$5),$I$5)*MAX(MIN(DK546,$J$5),$I$5)+$G$5*MAX(MIN(DK546,$J$5),$I$5)*(EE546*DX546/($K$5*1000))+$H$5*(EE546*DX546/($K$5*1000))*(EE546*DX546/($K$5*1000)))</f>
        <v>0</v>
      </c>
      <c r="R546">
        <f>I546*(1000-(1000*0.61365*exp(17.502*V546/(240.97+V546))/(DX546+DY546)+DS546)/2)/(1000*0.61365*exp(17.502*V546/(240.97+V546))/(DX546+DY546)-DS546)</f>
        <v>0</v>
      </c>
      <c r="S546">
        <f>1/((DL546+1)/(P546/1.6)+1/(Q546/1.37)) + DL546/((DL546+1)/(P546/1.6) + DL546/(Q546/1.37))</f>
        <v>0</v>
      </c>
      <c r="T546">
        <f>(DG546*DJ546)</f>
        <v>0</v>
      </c>
      <c r="U546">
        <f>(DZ546+(T546+2*0.95*5.67E-8*(((DZ546+$B$9)+273)^4-(DZ546+273)^4)-44100*I546)/(1.84*29.3*Q546+8*0.95*5.67E-8*(DZ546+273)^3))</f>
        <v>0</v>
      </c>
      <c r="V546">
        <f>($C$9*EA546+$D$9*EB546+$E$9*U546)</f>
        <v>0</v>
      </c>
      <c r="W546">
        <f>0.61365*exp(17.502*V546/(240.97+V546))</f>
        <v>0</v>
      </c>
      <c r="X546">
        <f>(Y546/Z546*100)</f>
        <v>0</v>
      </c>
      <c r="Y546">
        <f>DS546*(DX546+DY546)/1000</f>
        <v>0</v>
      </c>
      <c r="Z546">
        <f>0.61365*exp(17.502*DZ546/(240.97+DZ546))</f>
        <v>0</v>
      </c>
      <c r="AA546">
        <f>(W546-DS546*(DX546+DY546)/1000)</f>
        <v>0</v>
      </c>
      <c r="AB546">
        <f>(-I546*44100)</f>
        <v>0</v>
      </c>
      <c r="AC546">
        <f>2*29.3*Q546*0.92*(DZ546-V546)</f>
        <v>0</v>
      </c>
      <c r="AD546">
        <f>2*0.95*5.67E-8*(((DZ546+$B$9)+273)^4-(V546+273)^4)</f>
        <v>0</v>
      </c>
      <c r="AE546">
        <f>T546+AD546+AB546+AC546</f>
        <v>0</v>
      </c>
      <c r="AF546">
        <f>DW546*AT546*(DR546-DQ546*(1000-AT546*DT546)/(1000-AT546*DS546))/(100*DK546)</f>
        <v>0</v>
      </c>
      <c r="AG546">
        <f>1000*DW546*AT546*(DS546-DT546)/(100*DK546*(1000-AT546*DS546))</f>
        <v>0</v>
      </c>
      <c r="AH546">
        <f>(AI546 - AJ546 - DX546*1E3/(8.314*(DZ546+273.15)) * AL546/DW546 * AK546) * DW546/(100*DK546) * (1000 - DT546)/1000</f>
        <v>0</v>
      </c>
      <c r="AI546">
        <v>789.5358733043358</v>
      </c>
      <c r="AJ546">
        <v>757.9608606060601</v>
      </c>
      <c r="AK546">
        <v>3.375054294125407</v>
      </c>
      <c r="AL546">
        <v>65.07386414959845</v>
      </c>
      <c r="AM546">
        <f>(AO546 - AN546 + DX546*1E3/(8.314*(DZ546+273.15)) * AQ546/DW546 * AP546) * DW546/(100*DK546) * 1000/(1000 - AO546)</f>
        <v>0</v>
      </c>
      <c r="AN546">
        <v>19.32215497432842</v>
      </c>
      <c r="AO546">
        <v>21.90785696969696</v>
      </c>
      <c r="AP546">
        <v>0.0002326076877948609</v>
      </c>
      <c r="AQ546">
        <v>105.2532628944295</v>
      </c>
      <c r="AR546">
        <v>0</v>
      </c>
      <c r="AS546">
        <v>0</v>
      </c>
      <c r="AT546">
        <f>IF(AR546*$H$15&gt;=AV546,1.0,(AV546/(AV546-AR546*$H$15)))</f>
        <v>0</v>
      </c>
      <c r="AU546">
        <f>(AT546-1)*100</f>
        <v>0</v>
      </c>
      <c r="AV546">
        <f>MAX(0,($B$15+$C$15*EE546)/(1+$D$15*EE546)*DX546/(DZ546+273)*$E$15)</f>
        <v>0</v>
      </c>
      <c r="AW546" t="s">
        <v>437</v>
      </c>
      <c r="AX546" t="s">
        <v>437</v>
      </c>
      <c r="AY546">
        <v>0</v>
      </c>
      <c r="AZ546">
        <v>0</v>
      </c>
      <c r="BA546">
        <f>1-AY546/AZ546</f>
        <v>0</v>
      </c>
      <c r="BB546">
        <v>0</v>
      </c>
      <c r="BC546" t="s">
        <v>437</v>
      </c>
      <c r="BD546" t="s">
        <v>437</v>
      </c>
      <c r="BE546">
        <v>0</v>
      </c>
      <c r="BF546">
        <v>0</v>
      </c>
      <c r="BG546">
        <f>1-BE546/BF546</f>
        <v>0</v>
      </c>
      <c r="BH546">
        <v>0.5</v>
      </c>
      <c r="BI546">
        <f>DH546</f>
        <v>0</v>
      </c>
      <c r="BJ546">
        <f>K546</f>
        <v>0</v>
      </c>
      <c r="BK546">
        <f>BG546*BH546*BI546</f>
        <v>0</v>
      </c>
      <c r="BL546">
        <f>(BJ546-BB546)/BI546</f>
        <v>0</v>
      </c>
      <c r="BM546">
        <f>(AZ546-BF546)/BF546</f>
        <v>0</v>
      </c>
      <c r="BN546">
        <f>AY546/(BA546+AY546/BF546)</f>
        <v>0</v>
      </c>
      <c r="BO546" t="s">
        <v>437</v>
      </c>
      <c r="BP546">
        <v>0</v>
      </c>
      <c r="BQ546">
        <f>IF(BP546&lt;&gt;0, BP546, BN546)</f>
        <v>0</v>
      </c>
      <c r="BR546">
        <f>1-BQ546/BF546</f>
        <v>0</v>
      </c>
      <c r="BS546">
        <f>(BF546-BE546)/(BF546-BQ546)</f>
        <v>0</v>
      </c>
      <c r="BT546">
        <f>(AZ546-BF546)/(AZ546-BQ546)</f>
        <v>0</v>
      </c>
      <c r="BU546">
        <f>(BF546-BE546)/(BF546-AY546)</f>
        <v>0</v>
      </c>
      <c r="BV546">
        <f>(AZ546-BF546)/(AZ546-AY546)</f>
        <v>0</v>
      </c>
      <c r="BW546">
        <f>(BS546*BQ546/BE546)</f>
        <v>0</v>
      </c>
      <c r="BX546">
        <f>(1-BW546)</f>
        <v>0</v>
      </c>
      <c r="DG546">
        <f>$B$13*EF546+$C$13*EG546+$F$13*ER546*(1-EU546)</f>
        <v>0</v>
      </c>
      <c r="DH546">
        <f>DG546*DI546</f>
        <v>0</v>
      </c>
      <c r="DI546">
        <f>($B$13*$D$11+$C$13*$D$11+$F$13*((FE546+EW546)/MAX(FE546+EW546+FF546, 0.1)*$I$11+FF546/MAX(FE546+EW546+FF546, 0.1)*$J$11))/($B$13+$C$13+$F$13)</f>
        <v>0</v>
      </c>
      <c r="DJ546">
        <f>($B$13*$K$11+$C$13*$K$11+$F$13*((FE546+EW546)/MAX(FE546+EW546+FF546, 0.1)*$P$11+FF546/MAX(FE546+EW546+FF546, 0.1)*$Q$11))/($B$13+$C$13+$F$13)</f>
        <v>0</v>
      </c>
      <c r="DK546">
        <v>4.8</v>
      </c>
      <c r="DL546">
        <v>0.5</v>
      </c>
      <c r="DM546" t="s">
        <v>438</v>
      </c>
      <c r="DN546">
        <v>2</v>
      </c>
      <c r="DO546" t="b">
        <v>1</v>
      </c>
      <c r="DP546">
        <v>1759088239.814285</v>
      </c>
      <c r="DQ546">
        <v>717.2494285714286</v>
      </c>
      <c r="DR546">
        <v>758.8921785714285</v>
      </c>
      <c r="DS546">
        <v>21.88943571428572</v>
      </c>
      <c r="DT546">
        <v>19.21436428571429</v>
      </c>
      <c r="DU546">
        <v>717.9452857142857</v>
      </c>
      <c r="DV546">
        <v>21.60000357142857</v>
      </c>
      <c r="DW546">
        <v>499.9692142857143</v>
      </c>
      <c r="DX546">
        <v>90.73237500000002</v>
      </c>
      <c r="DY546">
        <v>0.066527225</v>
      </c>
      <c r="DZ546">
        <v>28.96553571428571</v>
      </c>
      <c r="EA546">
        <v>30.10935357142857</v>
      </c>
      <c r="EB546">
        <v>999.9000000000002</v>
      </c>
      <c r="EC546">
        <v>0</v>
      </c>
      <c r="ED546">
        <v>0</v>
      </c>
      <c r="EE546">
        <v>10006.20035714286</v>
      </c>
      <c r="EF546">
        <v>0</v>
      </c>
      <c r="EG546">
        <v>11.3535</v>
      </c>
      <c r="EH546">
        <v>-41.64258214285714</v>
      </c>
      <c r="EI546">
        <v>733.3011785714286</v>
      </c>
      <c r="EJ546">
        <v>773.7606071428572</v>
      </c>
      <c r="EK546">
        <v>2.675076428571429</v>
      </c>
      <c r="EL546">
        <v>758.8921785714285</v>
      </c>
      <c r="EM546">
        <v>19.21436428571429</v>
      </c>
      <c r="EN546">
        <v>1.986079642857143</v>
      </c>
      <c r="EO546">
        <v>1.743364285714286</v>
      </c>
      <c r="EP546">
        <v>17.33379642857142</v>
      </c>
      <c r="EQ546">
        <v>15.28791071428572</v>
      </c>
      <c r="ER546">
        <v>2000.006428571429</v>
      </c>
      <c r="ES546">
        <v>0.9799970357142856</v>
      </c>
      <c r="ET546">
        <v>0.02000294285714286</v>
      </c>
      <c r="EU546">
        <v>0</v>
      </c>
      <c r="EV546">
        <v>807.9295</v>
      </c>
      <c r="EW546">
        <v>5.00078</v>
      </c>
      <c r="EX546">
        <v>15559.20714285715</v>
      </c>
      <c r="EY546">
        <v>16379.66428571429</v>
      </c>
      <c r="EZ546">
        <v>39.62035714285715</v>
      </c>
      <c r="FA546">
        <v>40.58224999999999</v>
      </c>
      <c r="FB546">
        <v>39.9395357142857</v>
      </c>
      <c r="FC546">
        <v>40.15142857142856</v>
      </c>
      <c r="FD546">
        <v>40.66710714285713</v>
      </c>
      <c r="FE546">
        <v>1955.097142857143</v>
      </c>
      <c r="FF546">
        <v>39.9057142857143</v>
      </c>
      <c r="FG546">
        <v>0</v>
      </c>
      <c r="FH546">
        <v>1759088240</v>
      </c>
      <c r="FI546">
        <v>0</v>
      </c>
      <c r="FJ546">
        <v>807.9274799999999</v>
      </c>
      <c r="FK546">
        <v>0.3368461640310389</v>
      </c>
      <c r="FL546">
        <v>-6.761538388973508</v>
      </c>
      <c r="FM546">
        <v>15559.072</v>
      </c>
      <c r="FN546">
        <v>15</v>
      </c>
      <c r="FO546">
        <v>0</v>
      </c>
      <c r="FP546" t="s">
        <v>439</v>
      </c>
      <c r="FQ546">
        <v>1746989605.5</v>
      </c>
      <c r="FR546">
        <v>1746989593.5</v>
      </c>
      <c r="FS546">
        <v>0</v>
      </c>
      <c r="FT546">
        <v>-0.274</v>
      </c>
      <c r="FU546">
        <v>-0.002</v>
      </c>
      <c r="FV546">
        <v>2.549</v>
      </c>
      <c r="FW546">
        <v>0.129</v>
      </c>
      <c r="FX546">
        <v>420</v>
      </c>
      <c r="FY546">
        <v>17</v>
      </c>
      <c r="FZ546">
        <v>0.02</v>
      </c>
      <c r="GA546">
        <v>0.04</v>
      </c>
      <c r="GB546">
        <v>-41.6897</v>
      </c>
      <c r="GC546">
        <v>1.225586759581779</v>
      </c>
      <c r="GD546">
        <v>0.1820170013501152</v>
      </c>
      <c r="GE546">
        <v>0</v>
      </c>
      <c r="GF546">
        <v>807.9669411764706</v>
      </c>
      <c r="GG546">
        <v>-0.04033612642621556</v>
      </c>
      <c r="GH546">
        <v>0.2988391207141435</v>
      </c>
      <c r="GI546">
        <v>1</v>
      </c>
      <c r="GJ546">
        <v>2.73286268292683</v>
      </c>
      <c r="GK546">
        <v>-1.043315331010453</v>
      </c>
      <c r="GL546">
        <v>0.1033235439848169</v>
      </c>
      <c r="GM546">
        <v>0</v>
      </c>
      <c r="GN546">
        <v>1</v>
      </c>
      <c r="GO546">
        <v>3</v>
      </c>
      <c r="GP546" t="s">
        <v>455</v>
      </c>
      <c r="GQ546">
        <v>3.10205</v>
      </c>
      <c r="GR546">
        <v>2.72502</v>
      </c>
      <c r="GS546">
        <v>0.132465</v>
      </c>
      <c r="GT546">
        <v>0.137387</v>
      </c>
      <c r="GU546">
        <v>0.101237</v>
      </c>
      <c r="GV546">
        <v>0.0939823</v>
      </c>
      <c r="GW546">
        <v>22640</v>
      </c>
      <c r="GX546">
        <v>20459.7</v>
      </c>
      <c r="GY546">
        <v>26661.6</v>
      </c>
      <c r="GZ546">
        <v>23941.8</v>
      </c>
      <c r="HA546">
        <v>38347.4</v>
      </c>
      <c r="HB546">
        <v>32077.2</v>
      </c>
      <c r="HC546">
        <v>46554.7</v>
      </c>
      <c r="HD546">
        <v>37883.2</v>
      </c>
      <c r="HE546">
        <v>1.86545</v>
      </c>
      <c r="HF546">
        <v>1.86033</v>
      </c>
      <c r="HG546">
        <v>0.136897</v>
      </c>
      <c r="HH546">
        <v>0</v>
      </c>
      <c r="HI546">
        <v>27.8819</v>
      </c>
      <c r="HJ546">
        <v>999.9</v>
      </c>
      <c r="HK546">
        <v>47.4</v>
      </c>
      <c r="HL546">
        <v>31.3</v>
      </c>
      <c r="HM546">
        <v>23.9727</v>
      </c>
      <c r="HN546">
        <v>61.3202</v>
      </c>
      <c r="HO546">
        <v>21.883</v>
      </c>
      <c r="HP546">
        <v>1</v>
      </c>
      <c r="HQ546">
        <v>0.164355</v>
      </c>
      <c r="HR546">
        <v>1.11255</v>
      </c>
      <c r="HS546">
        <v>20.2759</v>
      </c>
      <c r="HT546">
        <v>5.21115</v>
      </c>
      <c r="HU546">
        <v>11.98</v>
      </c>
      <c r="HV546">
        <v>4.96285</v>
      </c>
      <c r="HW546">
        <v>3.2745</v>
      </c>
      <c r="HX546">
        <v>9999</v>
      </c>
      <c r="HY546">
        <v>9999</v>
      </c>
      <c r="HZ546">
        <v>9999</v>
      </c>
      <c r="IA546">
        <v>35.2</v>
      </c>
      <c r="IB546">
        <v>1.8639</v>
      </c>
      <c r="IC546">
        <v>1.86011</v>
      </c>
      <c r="ID546">
        <v>1.85842</v>
      </c>
      <c r="IE546">
        <v>1.85975</v>
      </c>
      <c r="IF546">
        <v>1.85989</v>
      </c>
      <c r="IG546">
        <v>1.85837</v>
      </c>
      <c r="IH546">
        <v>1.85745</v>
      </c>
      <c r="II546">
        <v>1.85242</v>
      </c>
      <c r="IJ546">
        <v>0</v>
      </c>
      <c r="IK546">
        <v>0</v>
      </c>
      <c r="IL546">
        <v>0</v>
      </c>
      <c r="IM546">
        <v>0</v>
      </c>
      <c r="IN546" t="s">
        <v>441</v>
      </c>
      <c r="IO546" t="s">
        <v>442</v>
      </c>
      <c r="IP546" t="s">
        <v>443</v>
      </c>
      <c r="IQ546" t="s">
        <v>443</v>
      </c>
      <c r="IR546" t="s">
        <v>443</v>
      </c>
      <c r="IS546" t="s">
        <v>443</v>
      </c>
      <c r="IT546">
        <v>0</v>
      </c>
      <c r="IU546">
        <v>100</v>
      </c>
      <c r="IV546">
        <v>100</v>
      </c>
      <c r="IW546">
        <v>-0.672</v>
      </c>
      <c r="IX546">
        <v>0.2898</v>
      </c>
      <c r="IY546">
        <v>-0.819046093373875</v>
      </c>
      <c r="IZ546">
        <v>-0.0008311593448893811</v>
      </c>
      <c r="JA546">
        <v>1.768286430498992E-06</v>
      </c>
      <c r="JB546">
        <v>-5.176383660599935E-10</v>
      </c>
      <c r="JC546">
        <v>0.01793090377665582</v>
      </c>
      <c r="JD546">
        <v>0.002652576625932546</v>
      </c>
      <c r="JE546">
        <v>0.0004569377311329863</v>
      </c>
      <c r="JF546">
        <v>1.003524486243527E-07</v>
      </c>
      <c r="JG546">
        <v>2</v>
      </c>
      <c r="JH546">
        <v>1975</v>
      </c>
      <c r="JI546">
        <v>1</v>
      </c>
      <c r="JJ546">
        <v>26</v>
      </c>
      <c r="JK546">
        <v>201644</v>
      </c>
      <c r="JL546">
        <v>201644.2</v>
      </c>
      <c r="JM546">
        <v>1.88477</v>
      </c>
      <c r="JN546">
        <v>2.61963</v>
      </c>
      <c r="JO546">
        <v>1.49658</v>
      </c>
      <c r="JP546">
        <v>2.34863</v>
      </c>
      <c r="JQ546">
        <v>1.54907</v>
      </c>
      <c r="JR546">
        <v>2.41821</v>
      </c>
      <c r="JS546">
        <v>36.34</v>
      </c>
      <c r="JT546">
        <v>24.1663</v>
      </c>
      <c r="JU546">
        <v>18</v>
      </c>
      <c r="JV546">
        <v>483.489</v>
      </c>
      <c r="JW546">
        <v>494.952</v>
      </c>
      <c r="JX546">
        <v>26.9053</v>
      </c>
      <c r="JY546">
        <v>29.3696</v>
      </c>
      <c r="JZ546">
        <v>30.0003</v>
      </c>
      <c r="KA546">
        <v>29.5582</v>
      </c>
      <c r="KB546">
        <v>29.5465</v>
      </c>
      <c r="KC546">
        <v>37.9579</v>
      </c>
      <c r="KD546">
        <v>21.3273</v>
      </c>
      <c r="KE546">
        <v>96.6296</v>
      </c>
      <c r="KF546">
        <v>26.8002</v>
      </c>
      <c r="KG546">
        <v>808.207</v>
      </c>
      <c r="KH546">
        <v>19.4722</v>
      </c>
      <c r="KI546">
        <v>101.79</v>
      </c>
      <c r="KJ546">
        <v>91.3557</v>
      </c>
    </row>
    <row r="547" spans="1:296">
      <c r="A547">
        <v>529</v>
      </c>
      <c r="B547">
        <v>1759088252.6</v>
      </c>
      <c r="C547">
        <v>15169.5</v>
      </c>
      <c r="D547" t="s">
        <v>1506</v>
      </c>
      <c r="E547" t="s">
        <v>1507</v>
      </c>
      <c r="F547">
        <v>5</v>
      </c>
      <c r="G547" t="s">
        <v>1411</v>
      </c>
      <c r="H547">
        <v>1759088245.1</v>
      </c>
      <c r="I547">
        <f>(J547)/1000</f>
        <v>0</v>
      </c>
      <c r="J547">
        <f>IF(DO547, AM547, AG547)</f>
        <v>0</v>
      </c>
      <c r="K547">
        <f>IF(DO547, AH547, AF547)</f>
        <v>0</v>
      </c>
      <c r="L547">
        <f>DQ547 - IF(AT547&gt;1, K547*DK547*100.0/(AV547), 0)</f>
        <v>0</v>
      </c>
      <c r="M547">
        <f>((S547-I547/2)*L547-K547)/(S547+I547/2)</f>
        <v>0</v>
      </c>
      <c r="N547">
        <f>M547*(DX547+DY547)/1000.0</f>
        <v>0</v>
      </c>
      <c r="O547">
        <f>(DQ547 - IF(AT547&gt;1, K547*DK547*100.0/(AV547), 0))*(DX547+DY547)/1000.0</f>
        <v>0</v>
      </c>
      <c r="P547">
        <f>2.0/((1/R547-1/Q547)+SIGN(R547)*SQRT((1/R547-1/Q547)*(1/R547-1/Q547) + 4*DL547/((DL547+1)*(DL547+1))*(2*1/R547*1/Q547-1/Q547*1/Q547)))</f>
        <v>0</v>
      </c>
      <c r="Q547">
        <f>IF(LEFT(DM547,1)&lt;&gt;"0",IF(LEFT(DM547,1)="1",3.0,DN547),$D$5+$E$5*(EE547*DX547/($K$5*1000))+$F$5*(EE547*DX547/($K$5*1000))*MAX(MIN(DK547,$J$5),$I$5)*MAX(MIN(DK547,$J$5),$I$5)+$G$5*MAX(MIN(DK547,$J$5),$I$5)*(EE547*DX547/($K$5*1000))+$H$5*(EE547*DX547/($K$5*1000))*(EE547*DX547/($K$5*1000)))</f>
        <v>0</v>
      </c>
      <c r="R547">
        <f>I547*(1000-(1000*0.61365*exp(17.502*V547/(240.97+V547))/(DX547+DY547)+DS547)/2)/(1000*0.61365*exp(17.502*V547/(240.97+V547))/(DX547+DY547)-DS547)</f>
        <v>0</v>
      </c>
      <c r="S547">
        <f>1/((DL547+1)/(P547/1.6)+1/(Q547/1.37)) + DL547/((DL547+1)/(P547/1.6) + DL547/(Q547/1.37))</f>
        <v>0</v>
      </c>
      <c r="T547">
        <f>(DG547*DJ547)</f>
        <v>0</v>
      </c>
      <c r="U547">
        <f>(DZ547+(T547+2*0.95*5.67E-8*(((DZ547+$B$9)+273)^4-(DZ547+273)^4)-44100*I547)/(1.84*29.3*Q547+8*0.95*5.67E-8*(DZ547+273)^3))</f>
        <v>0</v>
      </c>
      <c r="V547">
        <f>($C$9*EA547+$D$9*EB547+$E$9*U547)</f>
        <v>0</v>
      </c>
      <c r="W547">
        <f>0.61365*exp(17.502*V547/(240.97+V547))</f>
        <v>0</v>
      </c>
      <c r="X547">
        <f>(Y547/Z547*100)</f>
        <v>0</v>
      </c>
      <c r="Y547">
        <f>DS547*(DX547+DY547)/1000</f>
        <v>0</v>
      </c>
      <c r="Z547">
        <f>0.61365*exp(17.502*DZ547/(240.97+DZ547))</f>
        <v>0</v>
      </c>
      <c r="AA547">
        <f>(W547-DS547*(DX547+DY547)/1000)</f>
        <v>0</v>
      </c>
      <c r="AB547">
        <f>(-I547*44100)</f>
        <v>0</v>
      </c>
      <c r="AC547">
        <f>2*29.3*Q547*0.92*(DZ547-V547)</f>
        <v>0</v>
      </c>
      <c r="AD547">
        <f>2*0.95*5.67E-8*(((DZ547+$B$9)+273)^4-(V547+273)^4)</f>
        <v>0</v>
      </c>
      <c r="AE547">
        <f>T547+AD547+AB547+AC547</f>
        <v>0</v>
      </c>
      <c r="AF547">
        <f>DW547*AT547*(DR547-DQ547*(1000-AT547*DT547)/(1000-AT547*DS547))/(100*DK547)</f>
        <v>0</v>
      </c>
      <c r="AG547">
        <f>1000*DW547*AT547*(DS547-DT547)/(100*DK547*(1000-AT547*DS547))</f>
        <v>0</v>
      </c>
      <c r="AH547">
        <f>(AI547 - AJ547 - DX547*1E3/(8.314*(DZ547+273.15)) * AL547/DW547 * AK547) * DW547/(100*DK547) * (1000 - DT547)/1000</f>
        <v>0</v>
      </c>
      <c r="AI547">
        <v>806.7169601993155</v>
      </c>
      <c r="AJ547">
        <v>775.1146545454545</v>
      </c>
      <c r="AK547">
        <v>3.42447105058813</v>
      </c>
      <c r="AL547">
        <v>65.07386414959845</v>
      </c>
      <c r="AM547">
        <f>(AO547 - AN547 + DX547*1E3/(8.314*(DZ547+273.15)) * AQ547/DW547 * AP547) * DW547/(100*DK547) * 1000/(1000 - AO547)</f>
        <v>0</v>
      </c>
      <c r="AN547">
        <v>19.36610321332435</v>
      </c>
      <c r="AO547">
        <v>21.92027515151516</v>
      </c>
      <c r="AP547">
        <v>7.28275900954601E-05</v>
      </c>
      <c r="AQ547">
        <v>105.2532628944295</v>
      </c>
      <c r="AR547">
        <v>0</v>
      </c>
      <c r="AS547">
        <v>0</v>
      </c>
      <c r="AT547">
        <f>IF(AR547*$H$15&gt;=AV547,1.0,(AV547/(AV547-AR547*$H$15)))</f>
        <v>0</v>
      </c>
      <c r="AU547">
        <f>(AT547-1)*100</f>
        <v>0</v>
      </c>
      <c r="AV547">
        <f>MAX(0,($B$15+$C$15*EE547)/(1+$D$15*EE547)*DX547/(DZ547+273)*$E$15)</f>
        <v>0</v>
      </c>
      <c r="AW547" t="s">
        <v>437</v>
      </c>
      <c r="AX547" t="s">
        <v>437</v>
      </c>
      <c r="AY547">
        <v>0</v>
      </c>
      <c r="AZ547">
        <v>0</v>
      </c>
      <c r="BA547">
        <f>1-AY547/AZ547</f>
        <v>0</v>
      </c>
      <c r="BB547">
        <v>0</v>
      </c>
      <c r="BC547" t="s">
        <v>437</v>
      </c>
      <c r="BD547" t="s">
        <v>437</v>
      </c>
      <c r="BE547">
        <v>0</v>
      </c>
      <c r="BF547">
        <v>0</v>
      </c>
      <c r="BG547">
        <f>1-BE547/BF547</f>
        <v>0</v>
      </c>
      <c r="BH547">
        <v>0.5</v>
      </c>
      <c r="BI547">
        <f>DH547</f>
        <v>0</v>
      </c>
      <c r="BJ547">
        <f>K547</f>
        <v>0</v>
      </c>
      <c r="BK547">
        <f>BG547*BH547*BI547</f>
        <v>0</v>
      </c>
      <c r="BL547">
        <f>(BJ547-BB547)/BI547</f>
        <v>0</v>
      </c>
      <c r="BM547">
        <f>(AZ547-BF547)/BF547</f>
        <v>0</v>
      </c>
      <c r="BN547">
        <f>AY547/(BA547+AY547/BF547)</f>
        <v>0</v>
      </c>
      <c r="BO547" t="s">
        <v>437</v>
      </c>
      <c r="BP547">
        <v>0</v>
      </c>
      <c r="BQ547">
        <f>IF(BP547&lt;&gt;0, BP547, BN547)</f>
        <v>0</v>
      </c>
      <c r="BR547">
        <f>1-BQ547/BF547</f>
        <v>0</v>
      </c>
      <c r="BS547">
        <f>(BF547-BE547)/(BF547-BQ547)</f>
        <v>0</v>
      </c>
      <c r="BT547">
        <f>(AZ547-BF547)/(AZ547-BQ547)</f>
        <v>0</v>
      </c>
      <c r="BU547">
        <f>(BF547-BE547)/(BF547-AY547)</f>
        <v>0</v>
      </c>
      <c r="BV547">
        <f>(AZ547-BF547)/(AZ547-AY547)</f>
        <v>0</v>
      </c>
      <c r="BW547">
        <f>(BS547*BQ547/BE547)</f>
        <v>0</v>
      </c>
      <c r="BX547">
        <f>(1-BW547)</f>
        <v>0</v>
      </c>
      <c r="DG547">
        <f>$B$13*EF547+$C$13*EG547+$F$13*ER547*(1-EU547)</f>
        <v>0</v>
      </c>
      <c r="DH547">
        <f>DG547*DI547</f>
        <v>0</v>
      </c>
      <c r="DI547">
        <f>($B$13*$D$11+$C$13*$D$11+$F$13*((FE547+EW547)/MAX(FE547+EW547+FF547, 0.1)*$I$11+FF547/MAX(FE547+EW547+FF547, 0.1)*$J$11))/($B$13+$C$13+$F$13)</f>
        <v>0</v>
      </c>
      <c r="DJ547">
        <f>($B$13*$K$11+$C$13*$K$11+$F$13*((FE547+EW547)/MAX(FE547+EW547+FF547, 0.1)*$P$11+FF547/MAX(FE547+EW547+FF547, 0.1)*$Q$11))/($B$13+$C$13+$F$13)</f>
        <v>0</v>
      </c>
      <c r="DK547">
        <v>4.8</v>
      </c>
      <c r="DL547">
        <v>0.5</v>
      </c>
      <c r="DM547" t="s">
        <v>438</v>
      </c>
      <c r="DN547">
        <v>2</v>
      </c>
      <c r="DO547" t="b">
        <v>1</v>
      </c>
      <c r="DP547">
        <v>1759088245.1</v>
      </c>
      <c r="DQ547">
        <v>734.8247407407406</v>
      </c>
      <c r="DR547">
        <v>776.3834814814815</v>
      </c>
      <c r="DS547">
        <v>21.90190740740741</v>
      </c>
      <c r="DT547">
        <v>19.29425185185185</v>
      </c>
      <c r="DU547">
        <v>735.5044074074074</v>
      </c>
      <c r="DV547">
        <v>21.6122037037037</v>
      </c>
      <c r="DW547">
        <v>499.996037037037</v>
      </c>
      <c r="DX547">
        <v>90.73158888888891</v>
      </c>
      <c r="DY547">
        <v>0.06655556666666668</v>
      </c>
      <c r="DZ547">
        <v>28.95017777777778</v>
      </c>
      <c r="EA547">
        <v>30.11216666666667</v>
      </c>
      <c r="EB547">
        <v>999.9000000000001</v>
      </c>
      <c r="EC547">
        <v>0</v>
      </c>
      <c r="ED547">
        <v>0</v>
      </c>
      <c r="EE547">
        <v>10006.82222222222</v>
      </c>
      <c r="EF547">
        <v>0</v>
      </c>
      <c r="EG547">
        <v>11.3535</v>
      </c>
      <c r="EH547">
        <v>-41.55861851851852</v>
      </c>
      <c r="EI547">
        <v>751.2794074074075</v>
      </c>
      <c r="EJ547">
        <v>791.6587777777777</v>
      </c>
      <c r="EK547">
        <v>2.607658518518519</v>
      </c>
      <c r="EL547">
        <v>776.3834814814815</v>
      </c>
      <c r="EM547">
        <v>19.29425185185185</v>
      </c>
      <c r="EN547">
        <v>1.987194444444445</v>
      </c>
      <c r="EO547">
        <v>1.750597407407408</v>
      </c>
      <c r="EP547">
        <v>17.34267037037037</v>
      </c>
      <c r="EQ547">
        <v>15.35244814814815</v>
      </c>
      <c r="ER547">
        <v>1999.992222222223</v>
      </c>
      <c r="ES547">
        <v>0.9799959629629629</v>
      </c>
      <c r="ET547">
        <v>0.02000405925925926</v>
      </c>
      <c r="EU547">
        <v>0</v>
      </c>
      <c r="EV547">
        <v>808.0058518518517</v>
      </c>
      <c r="EW547">
        <v>5.00078</v>
      </c>
      <c r="EX547">
        <v>15559.06296296296</v>
      </c>
      <c r="EY547">
        <v>16379.54444444445</v>
      </c>
      <c r="EZ547">
        <v>39.58314814814815</v>
      </c>
      <c r="FA547">
        <v>40.57133333333333</v>
      </c>
      <c r="FB547">
        <v>39.9604074074074</v>
      </c>
      <c r="FC547">
        <v>40.1177037037037</v>
      </c>
      <c r="FD547">
        <v>40.67788888888889</v>
      </c>
      <c r="FE547">
        <v>1955.081111111112</v>
      </c>
      <c r="FF547">
        <v>39.90814814814816</v>
      </c>
      <c r="FG547">
        <v>0</v>
      </c>
      <c r="FH547">
        <v>1759088244.8</v>
      </c>
      <c r="FI547">
        <v>0</v>
      </c>
      <c r="FJ547">
        <v>808.02516</v>
      </c>
      <c r="FK547">
        <v>1.186153865229321</v>
      </c>
      <c r="FL547">
        <v>6.961538509714774</v>
      </c>
      <c r="FM547">
        <v>15559.112</v>
      </c>
      <c r="FN547">
        <v>15</v>
      </c>
      <c r="FO547">
        <v>0</v>
      </c>
      <c r="FP547" t="s">
        <v>439</v>
      </c>
      <c r="FQ547">
        <v>1746989605.5</v>
      </c>
      <c r="FR547">
        <v>1746989593.5</v>
      </c>
      <c r="FS547">
        <v>0</v>
      </c>
      <c r="FT547">
        <v>-0.274</v>
      </c>
      <c r="FU547">
        <v>-0.002</v>
      </c>
      <c r="FV547">
        <v>2.549</v>
      </c>
      <c r="FW547">
        <v>0.129</v>
      </c>
      <c r="FX547">
        <v>420</v>
      </c>
      <c r="FY547">
        <v>17</v>
      </c>
      <c r="FZ547">
        <v>0.02</v>
      </c>
      <c r="GA547">
        <v>0.04</v>
      </c>
      <c r="GB547">
        <v>-41.62417499999999</v>
      </c>
      <c r="GC547">
        <v>0.5668975609756641</v>
      </c>
      <c r="GD547">
        <v>0.2025237007735142</v>
      </c>
      <c r="GE547">
        <v>0</v>
      </c>
      <c r="GF547">
        <v>807.9797352941176</v>
      </c>
      <c r="GG547">
        <v>0.6038961120801402</v>
      </c>
      <c r="GH547">
        <v>0.2683532909325448</v>
      </c>
      <c r="GI547">
        <v>1</v>
      </c>
      <c r="GJ547">
        <v>2.64547375</v>
      </c>
      <c r="GK547">
        <v>-0.782742776735467</v>
      </c>
      <c r="GL547">
        <v>0.0763477954065309</v>
      </c>
      <c r="GM547">
        <v>0</v>
      </c>
      <c r="GN547">
        <v>1</v>
      </c>
      <c r="GO547">
        <v>3</v>
      </c>
      <c r="GP547" t="s">
        <v>455</v>
      </c>
      <c r="GQ547">
        <v>3.10194</v>
      </c>
      <c r="GR547">
        <v>2.72482</v>
      </c>
      <c r="GS547">
        <v>0.134463</v>
      </c>
      <c r="GT547">
        <v>0.139245</v>
      </c>
      <c r="GU547">
        <v>0.101274</v>
      </c>
      <c r="GV547">
        <v>0.0941591</v>
      </c>
      <c r="GW547">
        <v>22587.8</v>
      </c>
      <c r="GX547">
        <v>20415.6</v>
      </c>
      <c r="GY547">
        <v>26661.5</v>
      </c>
      <c r="GZ547">
        <v>23941.8</v>
      </c>
      <c r="HA547">
        <v>38345.9</v>
      </c>
      <c r="HB547">
        <v>32071.1</v>
      </c>
      <c r="HC547">
        <v>46554.5</v>
      </c>
      <c r="HD547">
        <v>37883.1</v>
      </c>
      <c r="HE547">
        <v>1.86535</v>
      </c>
      <c r="HF547">
        <v>1.8608</v>
      </c>
      <c r="HG547">
        <v>0.13566</v>
      </c>
      <c r="HH547">
        <v>0</v>
      </c>
      <c r="HI547">
        <v>27.8796</v>
      </c>
      <c r="HJ547">
        <v>999.9</v>
      </c>
      <c r="HK547">
        <v>47.4</v>
      </c>
      <c r="HL547">
        <v>31.3</v>
      </c>
      <c r="HM547">
        <v>23.9749</v>
      </c>
      <c r="HN547">
        <v>61.4202</v>
      </c>
      <c r="HO547">
        <v>21.8269</v>
      </c>
      <c r="HP547">
        <v>1</v>
      </c>
      <c r="HQ547">
        <v>0.164596</v>
      </c>
      <c r="HR547">
        <v>1.18954</v>
      </c>
      <c r="HS547">
        <v>20.275</v>
      </c>
      <c r="HT547">
        <v>5.2098</v>
      </c>
      <c r="HU547">
        <v>11.98</v>
      </c>
      <c r="HV547">
        <v>4.9626</v>
      </c>
      <c r="HW547">
        <v>3.2743</v>
      </c>
      <c r="HX547">
        <v>9999</v>
      </c>
      <c r="HY547">
        <v>9999</v>
      </c>
      <c r="HZ547">
        <v>9999</v>
      </c>
      <c r="IA547">
        <v>35.2</v>
      </c>
      <c r="IB547">
        <v>1.86393</v>
      </c>
      <c r="IC547">
        <v>1.86016</v>
      </c>
      <c r="ID547">
        <v>1.85845</v>
      </c>
      <c r="IE547">
        <v>1.85976</v>
      </c>
      <c r="IF547">
        <v>1.85989</v>
      </c>
      <c r="IG547">
        <v>1.85837</v>
      </c>
      <c r="IH547">
        <v>1.85745</v>
      </c>
      <c r="II547">
        <v>1.85242</v>
      </c>
      <c r="IJ547">
        <v>0</v>
      </c>
      <c r="IK547">
        <v>0</v>
      </c>
      <c r="IL547">
        <v>0</v>
      </c>
      <c r="IM547">
        <v>0</v>
      </c>
      <c r="IN547" t="s">
        <v>441</v>
      </c>
      <c r="IO547" t="s">
        <v>442</v>
      </c>
      <c r="IP547" t="s">
        <v>443</v>
      </c>
      <c r="IQ547" t="s">
        <v>443</v>
      </c>
      <c r="IR547" t="s">
        <v>443</v>
      </c>
      <c r="IS547" t="s">
        <v>443</v>
      </c>
      <c r="IT547">
        <v>0</v>
      </c>
      <c r="IU547">
        <v>100</v>
      </c>
      <c r="IV547">
        <v>100</v>
      </c>
      <c r="IW547">
        <v>-0.656</v>
      </c>
      <c r="IX547">
        <v>0.2901</v>
      </c>
      <c r="IY547">
        <v>-0.819046093373875</v>
      </c>
      <c r="IZ547">
        <v>-0.0008311593448893811</v>
      </c>
      <c r="JA547">
        <v>1.768286430498992E-06</v>
      </c>
      <c r="JB547">
        <v>-5.176383660599935E-10</v>
      </c>
      <c r="JC547">
        <v>0.01793090377665582</v>
      </c>
      <c r="JD547">
        <v>0.002652576625932546</v>
      </c>
      <c r="JE547">
        <v>0.0004569377311329863</v>
      </c>
      <c r="JF547">
        <v>1.003524486243527E-07</v>
      </c>
      <c r="JG547">
        <v>2</v>
      </c>
      <c r="JH547">
        <v>1975</v>
      </c>
      <c r="JI547">
        <v>1</v>
      </c>
      <c r="JJ547">
        <v>26</v>
      </c>
      <c r="JK547">
        <v>201644.1</v>
      </c>
      <c r="JL547">
        <v>201644.3</v>
      </c>
      <c r="JM547">
        <v>1.91895</v>
      </c>
      <c r="JN547">
        <v>2.61597</v>
      </c>
      <c r="JO547">
        <v>1.49658</v>
      </c>
      <c r="JP547">
        <v>2.34985</v>
      </c>
      <c r="JQ547">
        <v>1.54907</v>
      </c>
      <c r="JR547">
        <v>2.43286</v>
      </c>
      <c r="JS547">
        <v>36.34</v>
      </c>
      <c r="JT547">
        <v>24.1751</v>
      </c>
      <c r="JU547">
        <v>18</v>
      </c>
      <c r="JV547">
        <v>483.433</v>
      </c>
      <c r="JW547">
        <v>495.279</v>
      </c>
      <c r="JX547">
        <v>26.7826</v>
      </c>
      <c r="JY547">
        <v>29.3713</v>
      </c>
      <c r="JZ547">
        <v>30.0004</v>
      </c>
      <c r="KA547">
        <v>29.5585</v>
      </c>
      <c r="KB547">
        <v>29.548</v>
      </c>
      <c r="KC547">
        <v>38.5681</v>
      </c>
      <c r="KD547">
        <v>21.0322</v>
      </c>
      <c r="KE547">
        <v>96.6296</v>
      </c>
      <c r="KF547">
        <v>26.6912</v>
      </c>
      <c r="KG547">
        <v>821.566</v>
      </c>
      <c r="KH547">
        <v>19.4552</v>
      </c>
      <c r="KI547">
        <v>101.79</v>
      </c>
      <c r="KJ547">
        <v>91.35550000000001</v>
      </c>
    </row>
    <row r="548" spans="1:296">
      <c r="A548">
        <v>530</v>
      </c>
      <c r="B548">
        <v>1759088257.6</v>
      </c>
      <c r="C548">
        <v>15174.5</v>
      </c>
      <c r="D548" t="s">
        <v>1508</v>
      </c>
      <c r="E548" t="s">
        <v>1509</v>
      </c>
      <c r="F548">
        <v>5</v>
      </c>
      <c r="G548" t="s">
        <v>1411</v>
      </c>
      <c r="H548">
        <v>1759088249.814285</v>
      </c>
      <c r="I548">
        <f>(J548)/1000</f>
        <v>0</v>
      </c>
      <c r="J548">
        <f>IF(DO548, AM548, AG548)</f>
        <v>0</v>
      </c>
      <c r="K548">
        <f>IF(DO548, AH548, AF548)</f>
        <v>0</v>
      </c>
      <c r="L548">
        <f>DQ548 - IF(AT548&gt;1, K548*DK548*100.0/(AV548), 0)</f>
        <v>0</v>
      </c>
      <c r="M548">
        <f>((S548-I548/2)*L548-K548)/(S548+I548/2)</f>
        <v>0</v>
      </c>
      <c r="N548">
        <f>M548*(DX548+DY548)/1000.0</f>
        <v>0</v>
      </c>
      <c r="O548">
        <f>(DQ548 - IF(AT548&gt;1, K548*DK548*100.0/(AV548), 0))*(DX548+DY548)/1000.0</f>
        <v>0</v>
      </c>
      <c r="P548">
        <f>2.0/((1/R548-1/Q548)+SIGN(R548)*SQRT((1/R548-1/Q548)*(1/R548-1/Q548) + 4*DL548/((DL548+1)*(DL548+1))*(2*1/R548*1/Q548-1/Q548*1/Q548)))</f>
        <v>0</v>
      </c>
      <c r="Q548">
        <f>IF(LEFT(DM548,1)&lt;&gt;"0",IF(LEFT(DM548,1)="1",3.0,DN548),$D$5+$E$5*(EE548*DX548/($K$5*1000))+$F$5*(EE548*DX548/($K$5*1000))*MAX(MIN(DK548,$J$5),$I$5)*MAX(MIN(DK548,$J$5),$I$5)+$G$5*MAX(MIN(DK548,$J$5),$I$5)*(EE548*DX548/($K$5*1000))+$H$5*(EE548*DX548/($K$5*1000))*(EE548*DX548/($K$5*1000)))</f>
        <v>0</v>
      </c>
      <c r="R548">
        <f>I548*(1000-(1000*0.61365*exp(17.502*V548/(240.97+V548))/(DX548+DY548)+DS548)/2)/(1000*0.61365*exp(17.502*V548/(240.97+V548))/(DX548+DY548)-DS548)</f>
        <v>0</v>
      </c>
      <c r="S548">
        <f>1/((DL548+1)/(P548/1.6)+1/(Q548/1.37)) + DL548/((DL548+1)/(P548/1.6) + DL548/(Q548/1.37))</f>
        <v>0</v>
      </c>
      <c r="T548">
        <f>(DG548*DJ548)</f>
        <v>0</v>
      </c>
      <c r="U548">
        <f>(DZ548+(T548+2*0.95*5.67E-8*(((DZ548+$B$9)+273)^4-(DZ548+273)^4)-44100*I548)/(1.84*29.3*Q548+8*0.95*5.67E-8*(DZ548+273)^3))</f>
        <v>0</v>
      </c>
      <c r="V548">
        <f>($C$9*EA548+$D$9*EB548+$E$9*U548)</f>
        <v>0</v>
      </c>
      <c r="W548">
        <f>0.61365*exp(17.502*V548/(240.97+V548))</f>
        <v>0</v>
      </c>
      <c r="X548">
        <f>(Y548/Z548*100)</f>
        <v>0</v>
      </c>
      <c r="Y548">
        <f>DS548*(DX548+DY548)/1000</f>
        <v>0</v>
      </c>
      <c r="Z548">
        <f>0.61365*exp(17.502*DZ548/(240.97+DZ548))</f>
        <v>0</v>
      </c>
      <c r="AA548">
        <f>(W548-DS548*(DX548+DY548)/1000)</f>
        <v>0</v>
      </c>
      <c r="AB548">
        <f>(-I548*44100)</f>
        <v>0</v>
      </c>
      <c r="AC548">
        <f>2*29.3*Q548*0.92*(DZ548-V548)</f>
        <v>0</v>
      </c>
      <c r="AD548">
        <f>2*0.95*5.67E-8*(((DZ548+$B$9)+273)^4-(V548+273)^4)</f>
        <v>0</v>
      </c>
      <c r="AE548">
        <f>T548+AD548+AB548+AC548</f>
        <v>0</v>
      </c>
      <c r="AF548">
        <f>DW548*AT548*(DR548-DQ548*(1000-AT548*DT548)/(1000-AT548*DS548))/(100*DK548)</f>
        <v>0</v>
      </c>
      <c r="AG548">
        <f>1000*DW548*AT548*(DS548-DT548)/(100*DK548*(1000-AT548*DS548))</f>
        <v>0</v>
      </c>
      <c r="AH548">
        <f>(AI548 - AJ548 - DX548*1E3/(8.314*(DZ548+273.15)) * AL548/DW548 * AK548) * DW548/(100*DK548) * (1000 - DT548)/1000</f>
        <v>0</v>
      </c>
      <c r="AI548">
        <v>823.0746613483994</v>
      </c>
      <c r="AJ548">
        <v>791.7907393939394</v>
      </c>
      <c r="AK548">
        <v>3.334873280370886</v>
      </c>
      <c r="AL548">
        <v>65.07386414959845</v>
      </c>
      <c r="AM548">
        <f>(AO548 - AN548 + DX548*1E3/(8.314*(DZ548+273.15)) * AQ548/DW548 * AP548) * DW548/(100*DK548) * 1000/(1000 - AO548)</f>
        <v>0</v>
      </c>
      <c r="AN548">
        <v>19.44852054880163</v>
      </c>
      <c r="AO548">
        <v>21.9337703030303</v>
      </c>
      <c r="AP548">
        <v>0.0001787655119479143</v>
      </c>
      <c r="AQ548">
        <v>105.2532628944295</v>
      </c>
      <c r="AR548">
        <v>0</v>
      </c>
      <c r="AS548">
        <v>0</v>
      </c>
      <c r="AT548">
        <f>IF(AR548*$H$15&gt;=AV548,1.0,(AV548/(AV548-AR548*$H$15)))</f>
        <v>0</v>
      </c>
      <c r="AU548">
        <f>(AT548-1)*100</f>
        <v>0</v>
      </c>
      <c r="AV548">
        <f>MAX(0,($B$15+$C$15*EE548)/(1+$D$15*EE548)*DX548/(DZ548+273)*$E$15)</f>
        <v>0</v>
      </c>
      <c r="AW548" t="s">
        <v>437</v>
      </c>
      <c r="AX548" t="s">
        <v>437</v>
      </c>
      <c r="AY548">
        <v>0</v>
      </c>
      <c r="AZ548">
        <v>0</v>
      </c>
      <c r="BA548">
        <f>1-AY548/AZ548</f>
        <v>0</v>
      </c>
      <c r="BB548">
        <v>0</v>
      </c>
      <c r="BC548" t="s">
        <v>437</v>
      </c>
      <c r="BD548" t="s">
        <v>437</v>
      </c>
      <c r="BE548">
        <v>0</v>
      </c>
      <c r="BF548">
        <v>0</v>
      </c>
      <c r="BG548">
        <f>1-BE548/BF548</f>
        <v>0</v>
      </c>
      <c r="BH548">
        <v>0.5</v>
      </c>
      <c r="BI548">
        <f>DH548</f>
        <v>0</v>
      </c>
      <c r="BJ548">
        <f>K548</f>
        <v>0</v>
      </c>
      <c r="BK548">
        <f>BG548*BH548*BI548</f>
        <v>0</v>
      </c>
      <c r="BL548">
        <f>(BJ548-BB548)/BI548</f>
        <v>0</v>
      </c>
      <c r="BM548">
        <f>(AZ548-BF548)/BF548</f>
        <v>0</v>
      </c>
      <c r="BN548">
        <f>AY548/(BA548+AY548/BF548)</f>
        <v>0</v>
      </c>
      <c r="BO548" t="s">
        <v>437</v>
      </c>
      <c r="BP548">
        <v>0</v>
      </c>
      <c r="BQ548">
        <f>IF(BP548&lt;&gt;0, BP548, BN548)</f>
        <v>0</v>
      </c>
      <c r="BR548">
        <f>1-BQ548/BF548</f>
        <v>0</v>
      </c>
      <c r="BS548">
        <f>(BF548-BE548)/(BF548-BQ548)</f>
        <v>0</v>
      </c>
      <c r="BT548">
        <f>(AZ548-BF548)/(AZ548-BQ548)</f>
        <v>0</v>
      </c>
      <c r="BU548">
        <f>(BF548-BE548)/(BF548-AY548)</f>
        <v>0</v>
      </c>
      <c r="BV548">
        <f>(AZ548-BF548)/(AZ548-AY548)</f>
        <v>0</v>
      </c>
      <c r="BW548">
        <f>(BS548*BQ548/BE548)</f>
        <v>0</v>
      </c>
      <c r="BX548">
        <f>(1-BW548)</f>
        <v>0</v>
      </c>
      <c r="DG548">
        <f>$B$13*EF548+$C$13*EG548+$F$13*ER548*(1-EU548)</f>
        <v>0</v>
      </c>
      <c r="DH548">
        <f>DG548*DI548</f>
        <v>0</v>
      </c>
      <c r="DI548">
        <f>($B$13*$D$11+$C$13*$D$11+$F$13*((FE548+EW548)/MAX(FE548+EW548+FF548, 0.1)*$I$11+FF548/MAX(FE548+EW548+FF548, 0.1)*$J$11))/($B$13+$C$13+$F$13)</f>
        <v>0</v>
      </c>
      <c r="DJ548">
        <f>($B$13*$K$11+$C$13*$K$11+$F$13*((FE548+EW548)/MAX(FE548+EW548+FF548, 0.1)*$P$11+FF548/MAX(FE548+EW548+FF548, 0.1)*$Q$11))/($B$13+$C$13+$F$13)</f>
        <v>0</v>
      </c>
      <c r="DK548">
        <v>4.8</v>
      </c>
      <c r="DL548">
        <v>0.5</v>
      </c>
      <c r="DM548" t="s">
        <v>438</v>
      </c>
      <c r="DN548">
        <v>2</v>
      </c>
      <c r="DO548" t="b">
        <v>1</v>
      </c>
      <c r="DP548">
        <v>1759088249.814285</v>
      </c>
      <c r="DQ548">
        <v>750.4258214285713</v>
      </c>
      <c r="DR548">
        <v>791.8969642857145</v>
      </c>
      <c r="DS548">
        <v>21.91321071428572</v>
      </c>
      <c r="DT548">
        <v>19.36234642857143</v>
      </c>
      <c r="DU548">
        <v>751.0907857142857</v>
      </c>
      <c r="DV548">
        <v>21.62325714285715</v>
      </c>
      <c r="DW548">
        <v>500.0030714285714</v>
      </c>
      <c r="DX548">
        <v>90.73108214285715</v>
      </c>
      <c r="DY548">
        <v>0.06653650714285715</v>
      </c>
      <c r="DZ548">
        <v>28.93356428571429</v>
      </c>
      <c r="EA548">
        <v>30.10532857142857</v>
      </c>
      <c r="EB548">
        <v>999.9000000000002</v>
      </c>
      <c r="EC548">
        <v>0</v>
      </c>
      <c r="ED548">
        <v>0</v>
      </c>
      <c r="EE548">
        <v>10010.44</v>
      </c>
      <c r="EF548">
        <v>0</v>
      </c>
      <c r="EG548">
        <v>11.3535</v>
      </c>
      <c r="EH548">
        <v>-41.47108928571429</v>
      </c>
      <c r="EI548">
        <v>767.2386785714285</v>
      </c>
      <c r="EJ548">
        <v>807.5334999999998</v>
      </c>
      <c r="EK548">
        <v>2.550861785714286</v>
      </c>
      <c r="EL548">
        <v>791.8969642857145</v>
      </c>
      <c r="EM548">
        <v>19.36234642857143</v>
      </c>
      <c r="EN548">
        <v>1.988208571428572</v>
      </c>
      <c r="EO548">
        <v>1.756766071428572</v>
      </c>
      <c r="EP548">
        <v>17.35073928571429</v>
      </c>
      <c r="EQ548">
        <v>15.40726428571429</v>
      </c>
      <c r="ER548">
        <v>2000.006785714286</v>
      </c>
      <c r="ES548">
        <v>0.9799965714285713</v>
      </c>
      <c r="ET548">
        <v>0.02000343571428571</v>
      </c>
      <c r="EU548">
        <v>0</v>
      </c>
      <c r="EV548">
        <v>807.9521428571428</v>
      </c>
      <c r="EW548">
        <v>5.00078</v>
      </c>
      <c r="EX548">
        <v>15559.78928571429</v>
      </c>
      <c r="EY548">
        <v>16379.67142857143</v>
      </c>
      <c r="EZ548">
        <v>39.60253571428571</v>
      </c>
      <c r="FA548">
        <v>40.57774999999999</v>
      </c>
      <c r="FB548">
        <v>39.97525</v>
      </c>
      <c r="FC548">
        <v>40.13807142857142</v>
      </c>
      <c r="FD548">
        <v>40.65596428571428</v>
      </c>
      <c r="FE548">
        <v>1955.096428571429</v>
      </c>
      <c r="FF548">
        <v>39.90714285714286</v>
      </c>
      <c r="FG548">
        <v>0</v>
      </c>
      <c r="FH548">
        <v>1759088250.2</v>
      </c>
      <c r="FI548">
        <v>0</v>
      </c>
      <c r="FJ548">
        <v>807.9613076923077</v>
      </c>
      <c r="FK548">
        <v>-1.120205144868018</v>
      </c>
      <c r="FL548">
        <v>14.22222224573129</v>
      </c>
      <c r="FM548">
        <v>15559.93076923077</v>
      </c>
      <c r="FN548">
        <v>15</v>
      </c>
      <c r="FO548">
        <v>0</v>
      </c>
      <c r="FP548" t="s">
        <v>439</v>
      </c>
      <c r="FQ548">
        <v>1746989605.5</v>
      </c>
      <c r="FR548">
        <v>1746989593.5</v>
      </c>
      <c r="FS548">
        <v>0</v>
      </c>
      <c r="FT548">
        <v>-0.274</v>
      </c>
      <c r="FU548">
        <v>-0.002</v>
      </c>
      <c r="FV548">
        <v>2.549</v>
      </c>
      <c r="FW548">
        <v>0.129</v>
      </c>
      <c r="FX548">
        <v>420</v>
      </c>
      <c r="FY548">
        <v>17</v>
      </c>
      <c r="FZ548">
        <v>0.02</v>
      </c>
      <c r="GA548">
        <v>0.04</v>
      </c>
      <c r="GB548">
        <v>-41.47701</v>
      </c>
      <c r="GC548">
        <v>0.9686431519700723</v>
      </c>
      <c r="GD548">
        <v>0.2320895051483372</v>
      </c>
      <c r="GE548">
        <v>0</v>
      </c>
      <c r="GF548">
        <v>807.9537941176471</v>
      </c>
      <c r="GG548">
        <v>-0.2702979366559388</v>
      </c>
      <c r="GH548">
        <v>0.3140394111096642</v>
      </c>
      <c r="GI548">
        <v>1</v>
      </c>
      <c r="GJ548">
        <v>2.58210925</v>
      </c>
      <c r="GK548">
        <v>-0.6939927579737366</v>
      </c>
      <c r="GL548">
        <v>0.06756389495830965</v>
      </c>
      <c r="GM548">
        <v>0</v>
      </c>
      <c r="GN548">
        <v>1</v>
      </c>
      <c r="GO548">
        <v>3</v>
      </c>
      <c r="GP548" t="s">
        <v>455</v>
      </c>
      <c r="GQ548">
        <v>3.10202</v>
      </c>
      <c r="GR548">
        <v>2.7246</v>
      </c>
      <c r="GS548">
        <v>0.136392</v>
      </c>
      <c r="GT548">
        <v>0.141142</v>
      </c>
      <c r="GU548">
        <v>0.101323</v>
      </c>
      <c r="GV548">
        <v>0.0944178</v>
      </c>
      <c r="GW548">
        <v>22537.4</v>
      </c>
      <c r="GX548">
        <v>20370.6</v>
      </c>
      <c r="GY548">
        <v>26661.4</v>
      </c>
      <c r="GZ548">
        <v>23941.8</v>
      </c>
      <c r="HA548">
        <v>38344.4</v>
      </c>
      <c r="HB548">
        <v>32062</v>
      </c>
      <c r="HC548">
        <v>46555</v>
      </c>
      <c r="HD548">
        <v>37883</v>
      </c>
      <c r="HE548">
        <v>1.86525</v>
      </c>
      <c r="HF548">
        <v>1.86075</v>
      </c>
      <c r="HG548">
        <v>0.136212</v>
      </c>
      <c r="HH548">
        <v>0</v>
      </c>
      <c r="HI548">
        <v>27.876</v>
      </c>
      <c r="HJ548">
        <v>999.9</v>
      </c>
      <c r="HK548">
        <v>47.4</v>
      </c>
      <c r="HL548">
        <v>31.3</v>
      </c>
      <c r="HM548">
        <v>23.9736</v>
      </c>
      <c r="HN548">
        <v>61.5802</v>
      </c>
      <c r="HO548">
        <v>21.8149</v>
      </c>
      <c r="HP548">
        <v>1</v>
      </c>
      <c r="HQ548">
        <v>0.165013</v>
      </c>
      <c r="HR548">
        <v>1.25712</v>
      </c>
      <c r="HS548">
        <v>20.2748</v>
      </c>
      <c r="HT548">
        <v>5.21145</v>
      </c>
      <c r="HU548">
        <v>11.98</v>
      </c>
      <c r="HV548">
        <v>4.96285</v>
      </c>
      <c r="HW548">
        <v>3.27458</v>
      </c>
      <c r="HX548">
        <v>9999</v>
      </c>
      <c r="HY548">
        <v>9999</v>
      </c>
      <c r="HZ548">
        <v>9999</v>
      </c>
      <c r="IA548">
        <v>35.2</v>
      </c>
      <c r="IB548">
        <v>1.86392</v>
      </c>
      <c r="IC548">
        <v>1.8601</v>
      </c>
      <c r="ID548">
        <v>1.85843</v>
      </c>
      <c r="IE548">
        <v>1.85975</v>
      </c>
      <c r="IF548">
        <v>1.85989</v>
      </c>
      <c r="IG548">
        <v>1.85837</v>
      </c>
      <c r="IH548">
        <v>1.85745</v>
      </c>
      <c r="II548">
        <v>1.85242</v>
      </c>
      <c r="IJ548">
        <v>0</v>
      </c>
      <c r="IK548">
        <v>0</v>
      </c>
      <c r="IL548">
        <v>0</v>
      </c>
      <c r="IM548">
        <v>0</v>
      </c>
      <c r="IN548" t="s">
        <v>441</v>
      </c>
      <c r="IO548" t="s">
        <v>442</v>
      </c>
      <c r="IP548" t="s">
        <v>443</v>
      </c>
      <c r="IQ548" t="s">
        <v>443</v>
      </c>
      <c r="IR548" t="s">
        <v>443</v>
      </c>
      <c r="IS548" t="s">
        <v>443</v>
      </c>
      <c r="IT548">
        <v>0</v>
      </c>
      <c r="IU548">
        <v>100</v>
      </c>
      <c r="IV548">
        <v>100</v>
      </c>
      <c r="IW548">
        <v>-0.64</v>
      </c>
      <c r="IX548">
        <v>0.2904</v>
      </c>
      <c r="IY548">
        <v>-0.819046093373875</v>
      </c>
      <c r="IZ548">
        <v>-0.0008311593448893811</v>
      </c>
      <c r="JA548">
        <v>1.768286430498992E-06</v>
      </c>
      <c r="JB548">
        <v>-5.176383660599935E-10</v>
      </c>
      <c r="JC548">
        <v>0.01793090377665582</v>
      </c>
      <c r="JD548">
        <v>0.002652576625932546</v>
      </c>
      <c r="JE548">
        <v>0.0004569377311329863</v>
      </c>
      <c r="JF548">
        <v>1.003524486243527E-07</v>
      </c>
      <c r="JG548">
        <v>2</v>
      </c>
      <c r="JH548">
        <v>1975</v>
      </c>
      <c r="JI548">
        <v>1</v>
      </c>
      <c r="JJ548">
        <v>26</v>
      </c>
      <c r="JK548">
        <v>201644.2</v>
      </c>
      <c r="JL548">
        <v>201644.4</v>
      </c>
      <c r="JM548">
        <v>1.94824</v>
      </c>
      <c r="JN548">
        <v>2.61719</v>
      </c>
      <c r="JO548">
        <v>1.49658</v>
      </c>
      <c r="JP548">
        <v>2.34863</v>
      </c>
      <c r="JQ548">
        <v>1.54907</v>
      </c>
      <c r="JR548">
        <v>2.42798</v>
      </c>
      <c r="JS548">
        <v>36.3635</v>
      </c>
      <c r="JT548">
        <v>24.1751</v>
      </c>
      <c r="JU548">
        <v>18</v>
      </c>
      <c r="JV548">
        <v>483.386</v>
      </c>
      <c r="JW548">
        <v>495.255</v>
      </c>
      <c r="JX548">
        <v>26.67</v>
      </c>
      <c r="JY548">
        <v>29.3722</v>
      </c>
      <c r="JZ548">
        <v>30.0003</v>
      </c>
      <c r="KA548">
        <v>29.5601</v>
      </c>
      <c r="KB548">
        <v>29.549</v>
      </c>
      <c r="KC548">
        <v>39.2426</v>
      </c>
      <c r="KD548">
        <v>21.0322</v>
      </c>
      <c r="KE548">
        <v>96.6296</v>
      </c>
      <c r="KF548">
        <v>26.6007</v>
      </c>
      <c r="KG548">
        <v>841.602</v>
      </c>
      <c r="KH548">
        <v>19.4734</v>
      </c>
      <c r="KI548">
        <v>101.79</v>
      </c>
      <c r="KJ548">
        <v>91.3554</v>
      </c>
    </row>
    <row r="549" spans="1:296">
      <c r="A549">
        <v>531</v>
      </c>
      <c r="B549">
        <v>1759088262.6</v>
      </c>
      <c r="C549">
        <v>15179.5</v>
      </c>
      <c r="D549" t="s">
        <v>1510</v>
      </c>
      <c r="E549" t="s">
        <v>1511</v>
      </c>
      <c r="F549">
        <v>5</v>
      </c>
      <c r="G549" t="s">
        <v>1411</v>
      </c>
      <c r="H549">
        <v>1759088255.1</v>
      </c>
      <c r="I549">
        <f>(J549)/1000</f>
        <v>0</v>
      </c>
      <c r="J549">
        <f>IF(DO549, AM549, AG549)</f>
        <v>0</v>
      </c>
      <c r="K549">
        <f>IF(DO549, AH549, AF549)</f>
        <v>0</v>
      </c>
      <c r="L549">
        <f>DQ549 - IF(AT549&gt;1, K549*DK549*100.0/(AV549), 0)</f>
        <v>0</v>
      </c>
      <c r="M549">
        <f>((S549-I549/2)*L549-K549)/(S549+I549/2)</f>
        <v>0</v>
      </c>
      <c r="N549">
        <f>M549*(DX549+DY549)/1000.0</f>
        <v>0</v>
      </c>
      <c r="O549">
        <f>(DQ549 - IF(AT549&gt;1, K549*DK549*100.0/(AV549), 0))*(DX549+DY549)/1000.0</f>
        <v>0</v>
      </c>
      <c r="P549">
        <f>2.0/((1/R549-1/Q549)+SIGN(R549)*SQRT((1/R549-1/Q549)*(1/R549-1/Q549) + 4*DL549/((DL549+1)*(DL549+1))*(2*1/R549*1/Q549-1/Q549*1/Q549)))</f>
        <v>0</v>
      </c>
      <c r="Q549">
        <f>IF(LEFT(DM549,1)&lt;&gt;"0",IF(LEFT(DM549,1)="1",3.0,DN549),$D$5+$E$5*(EE549*DX549/($K$5*1000))+$F$5*(EE549*DX549/($K$5*1000))*MAX(MIN(DK549,$J$5),$I$5)*MAX(MIN(DK549,$J$5),$I$5)+$G$5*MAX(MIN(DK549,$J$5),$I$5)*(EE549*DX549/($K$5*1000))+$H$5*(EE549*DX549/($K$5*1000))*(EE549*DX549/($K$5*1000)))</f>
        <v>0</v>
      </c>
      <c r="R549">
        <f>I549*(1000-(1000*0.61365*exp(17.502*V549/(240.97+V549))/(DX549+DY549)+DS549)/2)/(1000*0.61365*exp(17.502*V549/(240.97+V549))/(DX549+DY549)-DS549)</f>
        <v>0</v>
      </c>
      <c r="S549">
        <f>1/((DL549+1)/(P549/1.6)+1/(Q549/1.37)) + DL549/((DL549+1)/(P549/1.6) + DL549/(Q549/1.37))</f>
        <v>0</v>
      </c>
      <c r="T549">
        <f>(DG549*DJ549)</f>
        <v>0</v>
      </c>
      <c r="U549">
        <f>(DZ549+(T549+2*0.95*5.67E-8*(((DZ549+$B$9)+273)^4-(DZ549+273)^4)-44100*I549)/(1.84*29.3*Q549+8*0.95*5.67E-8*(DZ549+273)^3))</f>
        <v>0</v>
      </c>
      <c r="V549">
        <f>($C$9*EA549+$D$9*EB549+$E$9*U549)</f>
        <v>0</v>
      </c>
      <c r="W549">
        <f>0.61365*exp(17.502*V549/(240.97+V549))</f>
        <v>0</v>
      </c>
      <c r="X549">
        <f>(Y549/Z549*100)</f>
        <v>0</v>
      </c>
      <c r="Y549">
        <f>DS549*(DX549+DY549)/1000</f>
        <v>0</v>
      </c>
      <c r="Z549">
        <f>0.61365*exp(17.502*DZ549/(240.97+DZ549))</f>
        <v>0</v>
      </c>
      <c r="AA549">
        <f>(W549-DS549*(DX549+DY549)/1000)</f>
        <v>0</v>
      </c>
      <c r="AB549">
        <f>(-I549*44100)</f>
        <v>0</v>
      </c>
      <c r="AC549">
        <f>2*29.3*Q549*0.92*(DZ549-V549)</f>
        <v>0</v>
      </c>
      <c r="AD549">
        <f>2*0.95*5.67E-8*(((DZ549+$B$9)+273)^4-(V549+273)^4)</f>
        <v>0</v>
      </c>
      <c r="AE549">
        <f>T549+AD549+AB549+AC549</f>
        <v>0</v>
      </c>
      <c r="AF549">
        <f>DW549*AT549*(DR549-DQ549*(1000-AT549*DT549)/(1000-AT549*DS549))/(100*DK549)</f>
        <v>0</v>
      </c>
      <c r="AG549">
        <f>1000*DW549*AT549*(DS549-DT549)/(100*DK549*(1000-AT549*DS549))</f>
        <v>0</v>
      </c>
      <c r="AH549">
        <f>(AI549 - AJ549 - DX549*1E3/(8.314*(DZ549+273.15)) * AL549/DW549 * AK549) * DW549/(100*DK549) * (1000 - DT549)/1000</f>
        <v>0</v>
      </c>
      <c r="AI549">
        <v>840.1411802002265</v>
      </c>
      <c r="AJ549">
        <v>808.6659515151513</v>
      </c>
      <c r="AK549">
        <v>3.370692266616262</v>
      </c>
      <c r="AL549">
        <v>65.07386414959845</v>
      </c>
      <c r="AM549">
        <f>(AO549 - AN549 + DX549*1E3/(8.314*(DZ549+273.15)) * AQ549/DW549 * AP549) * DW549/(100*DK549) * 1000/(1000 - AO549)</f>
        <v>0</v>
      </c>
      <c r="AN549">
        <v>19.46904981429553</v>
      </c>
      <c r="AO549">
        <v>21.94630787878788</v>
      </c>
      <c r="AP549">
        <v>4.816076059493481E-05</v>
      </c>
      <c r="AQ549">
        <v>105.2532628944295</v>
      </c>
      <c r="AR549">
        <v>0</v>
      </c>
      <c r="AS549">
        <v>0</v>
      </c>
      <c r="AT549">
        <f>IF(AR549*$H$15&gt;=AV549,1.0,(AV549/(AV549-AR549*$H$15)))</f>
        <v>0</v>
      </c>
      <c r="AU549">
        <f>(AT549-1)*100</f>
        <v>0</v>
      </c>
      <c r="AV549">
        <f>MAX(0,($B$15+$C$15*EE549)/(1+$D$15*EE549)*DX549/(DZ549+273)*$E$15)</f>
        <v>0</v>
      </c>
      <c r="AW549" t="s">
        <v>437</v>
      </c>
      <c r="AX549" t="s">
        <v>437</v>
      </c>
      <c r="AY549">
        <v>0</v>
      </c>
      <c r="AZ549">
        <v>0</v>
      </c>
      <c r="BA549">
        <f>1-AY549/AZ549</f>
        <v>0</v>
      </c>
      <c r="BB549">
        <v>0</v>
      </c>
      <c r="BC549" t="s">
        <v>437</v>
      </c>
      <c r="BD549" t="s">
        <v>437</v>
      </c>
      <c r="BE549">
        <v>0</v>
      </c>
      <c r="BF549">
        <v>0</v>
      </c>
      <c r="BG549">
        <f>1-BE549/BF549</f>
        <v>0</v>
      </c>
      <c r="BH549">
        <v>0.5</v>
      </c>
      <c r="BI549">
        <f>DH549</f>
        <v>0</v>
      </c>
      <c r="BJ549">
        <f>K549</f>
        <v>0</v>
      </c>
      <c r="BK549">
        <f>BG549*BH549*BI549</f>
        <v>0</v>
      </c>
      <c r="BL549">
        <f>(BJ549-BB549)/BI549</f>
        <v>0</v>
      </c>
      <c r="BM549">
        <f>(AZ549-BF549)/BF549</f>
        <v>0</v>
      </c>
      <c r="BN549">
        <f>AY549/(BA549+AY549/BF549)</f>
        <v>0</v>
      </c>
      <c r="BO549" t="s">
        <v>437</v>
      </c>
      <c r="BP549">
        <v>0</v>
      </c>
      <c r="BQ549">
        <f>IF(BP549&lt;&gt;0, BP549, BN549)</f>
        <v>0</v>
      </c>
      <c r="BR549">
        <f>1-BQ549/BF549</f>
        <v>0</v>
      </c>
      <c r="BS549">
        <f>(BF549-BE549)/(BF549-BQ549)</f>
        <v>0</v>
      </c>
      <c r="BT549">
        <f>(AZ549-BF549)/(AZ549-BQ549)</f>
        <v>0</v>
      </c>
      <c r="BU549">
        <f>(BF549-BE549)/(BF549-AY549)</f>
        <v>0</v>
      </c>
      <c r="BV549">
        <f>(AZ549-BF549)/(AZ549-AY549)</f>
        <v>0</v>
      </c>
      <c r="BW549">
        <f>(BS549*BQ549/BE549)</f>
        <v>0</v>
      </c>
      <c r="BX549">
        <f>(1-BW549)</f>
        <v>0</v>
      </c>
      <c r="DG549">
        <f>$B$13*EF549+$C$13*EG549+$F$13*ER549*(1-EU549)</f>
        <v>0</v>
      </c>
      <c r="DH549">
        <f>DG549*DI549</f>
        <v>0</v>
      </c>
      <c r="DI549">
        <f>($B$13*$D$11+$C$13*$D$11+$F$13*((FE549+EW549)/MAX(FE549+EW549+FF549, 0.1)*$I$11+FF549/MAX(FE549+EW549+FF549, 0.1)*$J$11))/($B$13+$C$13+$F$13)</f>
        <v>0</v>
      </c>
      <c r="DJ549">
        <f>($B$13*$K$11+$C$13*$K$11+$F$13*((FE549+EW549)/MAX(FE549+EW549+FF549, 0.1)*$P$11+FF549/MAX(FE549+EW549+FF549, 0.1)*$Q$11))/($B$13+$C$13+$F$13)</f>
        <v>0</v>
      </c>
      <c r="DK549">
        <v>4.8</v>
      </c>
      <c r="DL549">
        <v>0.5</v>
      </c>
      <c r="DM549" t="s">
        <v>438</v>
      </c>
      <c r="DN549">
        <v>2</v>
      </c>
      <c r="DO549" t="b">
        <v>1</v>
      </c>
      <c r="DP549">
        <v>1759088255.1</v>
      </c>
      <c r="DQ549">
        <v>767.8920370370373</v>
      </c>
      <c r="DR549">
        <v>809.2923703703703</v>
      </c>
      <c r="DS549">
        <v>21.92857407407407</v>
      </c>
      <c r="DT549">
        <v>19.42010740740741</v>
      </c>
      <c r="DU549">
        <v>768.5402222222222</v>
      </c>
      <c r="DV549">
        <v>21.63828888888889</v>
      </c>
      <c r="DW549">
        <v>499.9921111111111</v>
      </c>
      <c r="DX549">
        <v>90.73104074074074</v>
      </c>
      <c r="DY549">
        <v>0.06663277407407407</v>
      </c>
      <c r="DZ549">
        <v>28.91114074074074</v>
      </c>
      <c r="EA549">
        <v>30.09277777777778</v>
      </c>
      <c r="EB549">
        <v>999.9000000000001</v>
      </c>
      <c r="EC549">
        <v>0</v>
      </c>
      <c r="ED549">
        <v>0</v>
      </c>
      <c r="EE549">
        <v>10000.82666666667</v>
      </c>
      <c r="EF549">
        <v>0</v>
      </c>
      <c r="EG549">
        <v>11.3535</v>
      </c>
      <c r="EH549">
        <v>-41.40034074074075</v>
      </c>
      <c r="EI549">
        <v>785.1085185185185</v>
      </c>
      <c r="EJ549">
        <v>825.320888888889</v>
      </c>
      <c r="EK549">
        <v>2.508477037037037</v>
      </c>
      <c r="EL549">
        <v>809.2923703703703</v>
      </c>
      <c r="EM549">
        <v>19.42010740740741</v>
      </c>
      <c r="EN549">
        <v>1.989602592592593</v>
      </c>
      <c r="EO549">
        <v>1.762005555555555</v>
      </c>
      <c r="EP549">
        <v>17.36182592592593</v>
      </c>
      <c r="EQ549">
        <v>15.4537</v>
      </c>
      <c r="ER549">
        <v>2000.027777777778</v>
      </c>
      <c r="ES549">
        <v>0.9799964074074075</v>
      </c>
      <c r="ET549">
        <v>0.02000361481481481</v>
      </c>
      <c r="EU549">
        <v>0</v>
      </c>
      <c r="EV549">
        <v>807.9768148148149</v>
      </c>
      <c r="EW549">
        <v>5.00078</v>
      </c>
      <c r="EX549">
        <v>15561.28148148148</v>
      </c>
      <c r="EY549">
        <v>16379.84814814815</v>
      </c>
      <c r="EZ549">
        <v>39.62718518518518</v>
      </c>
      <c r="FA549">
        <v>40.59</v>
      </c>
      <c r="FB549">
        <v>39.95574074074074</v>
      </c>
      <c r="FC549">
        <v>40.17329629629629</v>
      </c>
      <c r="FD549">
        <v>40.66174074074073</v>
      </c>
      <c r="FE549">
        <v>1955.116666666667</v>
      </c>
      <c r="FF549">
        <v>39.90814814814815</v>
      </c>
      <c r="FG549">
        <v>0</v>
      </c>
      <c r="FH549">
        <v>1759088255</v>
      </c>
      <c r="FI549">
        <v>0</v>
      </c>
      <c r="FJ549">
        <v>807.9648461538461</v>
      </c>
      <c r="FK549">
        <v>-0.3601367616205612</v>
      </c>
      <c r="FL549">
        <v>18.65299141544601</v>
      </c>
      <c r="FM549">
        <v>15561.23846153846</v>
      </c>
      <c r="FN549">
        <v>15</v>
      </c>
      <c r="FO549">
        <v>0</v>
      </c>
      <c r="FP549" t="s">
        <v>439</v>
      </c>
      <c r="FQ549">
        <v>1746989605.5</v>
      </c>
      <c r="FR549">
        <v>1746989593.5</v>
      </c>
      <c r="FS549">
        <v>0</v>
      </c>
      <c r="FT549">
        <v>-0.274</v>
      </c>
      <c r="FU549">
        <v>-0.002</v>
      </c>
      <c r="FV549">
        <v>2.549</v>
      </c>
      <c r="FW549">
        <v>0.129</v>
      </c>
      <c r="FX549">
        <v>420</v>
      </c>
      <c r="FY549">
        <v>17</v>
      </c>
      <c r="FZ549">
        <v>0.02</v>
      </c>
      <c r="GA549">
        <v>0.04</v>
      </c>
      <c r="GB549">
        <v>-41.4761</v>
      </c>
      <c r="GC549">
        <v>1.258813508442815</v>
      </c>
      <c r="GD549">
        <v>0.230142557993953</v>
      </c>
      <c r="GE549">
        <v>0</v>
      </c>
      <c r="GF549">
        <v>807.992617647059</v>
      </c>
      <c r="GG549">
        <v>0.03546218092063144</v>
      </c>
      <c r="GH549">
        <v>0.3037075813717869</v>
      </c>
      <c r="GI549">
        <v>1</v>
      </c>
      <c r="GJ549">
        <v>2.54065375</v>
      </c>
      <c r="GK549">
        <v>-0.5585748968105108</v>
      </c>
      <c r="GL549">
        <v>0.05511294116119642</v>
      </c>
      <c r="GM549">
        <v>0</v>
      </c>
      <c r="GN549">
        <v>1</v>
      </c>
      <c r="GO549">
        <v>3</v>
      </c>
      <c r="GP549" t="s">
        <v>455</v>
      </c>
      <c r="GQ549">
        <v>3.10208</v>
      </c>
      <c r="GR549">
        <v>2.72494</v>
      </c>
      <c r="GS549">
        <v>0.138316</v>
      </c>
      <c r="GT549">
        <v>0.143037</v>
      </c>
      <c r="GU549">
        <v>0.101355</v>
      </c>
      <c r="GV549">
        <v>0.0944569</v>
      </c>
      <c r="GW549">
        <v>22487.4</v>
      </c>
      <c r="GX549">
        <v>20325.6</v>
      </c>
      <c r="GY549">
        <v>26661.7</v>
      </c>
      <c r="GZ549">
        <v>23941.6</v>
      </c>
      <c r="HA549">
        <v>38343.1</v>
      </c>
      <c r="HB549">
        <v>32060.8</v>
      </c>
      <c r="HC549">
        <v>46554.7</v>
      </c>
      <c r="HD549">
        <v>37882.9</v>
      </c>
      <c r="HE549">
        <v>1.86525</v>
      </c>
      <c r="HF549">
        <v>1.86085</v>
      </c>
      <c r="HG549">
        <v>0.134476</v>
      </c>
      <c r="HH549">
        <v>0</v>
      </c>
      <c r="HI549">
        <v>27.871</v>
      </c>
      <c r="HJ549">
        <v>999.9</v>
      </c>
      <c r="HK549">
        <v>47.4</v>
      </c>
      <c r="HL549">
        <v>31.3</v>
      </c>
      <c r="HM549">
        <v>23.9741</v>
      </c>
      <c r="HN549">
        <v>61.3502</v>
      </c>
      <c r="HO549">
        <v>21.8029</v>
      </c>
      <c r="HP549">
        <v>1</v>
      </c>
      <c r="HQ549">
        <v>0.16497</v>
      </c>
      <c r="HR549">
        <v>1.25186</v>
      </c>
      <c r="HS549">
        <v>20.2749</v>
      </c>
      <c r="HT549">
        <v>5.21025</v>
      </c>
      <c r="HU549">
        <v>11.98</v>
      </c>
      <c r="HV549">
        <v>4.96285</v>
      </c>
      <c r="HW549">
        <v>3.27435</v>
      </c>
      <c r="HX549">
        <v>9999</v>
      </c>
      <c r="HY549">
        <v>9999</v>
      </c>
      <c r="HZ549">
        <v>9999</v>
      </c>
      <c r="IA549">
        <v>35.2</v>
      </c>
      <c r="IB549">
        <v>1.8639</v>
      </c>
      <c r="IC549">
        <v>1.8601</v>
      </c>
      <c r="ID549">
        <v>1.85841</v>
      </c>
      <c r="IE549">
        <v>1.85975</v>
      </c>
      <c r="IF549">
        <v>1.85989</v>
      </c>
      <c r="IG549">
        <v>1.85837</v>
      </c>
      <c r="IH549">
        <v>1.85745</v>
      </c>
      <c r="II549">
        <v>1.85242</v>
      </c>
      <c r="IJ549">
        <v>0</v>
      </c>
      <c r="IK549">
        <v>0</v>
      </c>
      <c r="IL549">
        <v>0</v>
      </c>
      <c r="IM549">
        <v>0</v>
      </c>
      <c r="IN549" t="s">
        <v>441</v>
      </c>
      <c r="IO549" t="s">
        <v>442</v>
      </c>
      <c r="IP549" t="s">
        <v>443</v>
      </c>
      <c r="IQ549" t="s">
        <v>443</v>
      </c>
      <c r="IR549" t="s">
        <v>443</v>
      </c>
      <c r="IS549" t="s">
        <v>443</v>
      </c>
      <c r="IT549">
        <v>0</v>
      </c>
      <c r="IU549">
        <v>100</v>
      </c>
      <c r="IV549">
        <v>100</v>
      </c>
      <c r="IW549">
        <v>-0.624</v>
      </c>
      <c r="IX549">
        <v>0.2907</v>
      </c>
      <c r="IY549">
        <v>-0.819046093373875</v>
      </c>
      <c r="IZ549">
        <v>-0.0008311593448893811</v>
      </c>
      <c r="JA549">
        <v>1.768286430498992E-06</v>
      </c>
      <c r="JB549">
        <v>-5.176383660599935E-10</v>
      </c>
      <c r="JC549">
        <v>0.01793090377665582</v>
      </c>
      <c r="JD549">
        <v>0.002652576625932546</v>
      </c>
      <c r="JE549">
        <v>0.0004569377311329863</v>
      </c>
      <c r="JF549">
        <v>1.003524486243527E-07</v>
      </c>
      <c r="JG549">
        <v>2</v>
      </c>
      <c r="JH549">
        <v>1975</v>
      </c>
      <c r="JI549">
        <v>1</v>
      </c>
      <c r="JJ549">
        <v>26</v>
      </c>
      <c r="JK549">
        <v>201644.3</v>
      </c>
      <c r="JL549">
        <v>201644.5</v>
      </c>
      <c r="JM549">
        <v>1.98364</v>
      </c>
      <c r="JN549">
        <v>2.61841</v>
      </c>
      <c r="JO549">
        <v>1.49658</v>
      </c>
      <c r="JP549">
        <v>2.34985</v>
      </c>
      <c r="JQ549">
        <v>1.54907</v>
      </c>
      <c r="JR549">
        <v>2.44873</v>
      </c>
      <c r="JS549">
        <v>36.3635</v>
      </c>
      <c r="JT549">
        <v>24.1838</v>
      </c>
      <c r="JU549">
        <v>18</v>
      </c>
      <c r="JV549">
        <v>483.394</v>
      </c>
      <c r="JW549">
        <v>495.333</v>
      </c>
      <c r="JX549">
        <v>26.5744</v>
      </c>
      <c r="JY549">
        <v>29.3732</v>
      </c>
      <c r="JZ549">
        <v>30.0002</v>
      </c>
      <c r="KA549">
        <v>29.561</v>
      </c>
      <c r="KB549">
        <v>29.5505</v>
      </c>
      <c r="KC549">
        <v>39.8594</v>
      </c>
      <c r="KD549">
        <v>21.0322</v>
      </c>
      <c r="KE549">
        <v>96.6296</v>
      </c>
      <c r="KF549">
        <v>26.5101</v>
      </c>
      <c r="KG549">
        <v>854.97</v>
      </c>
      <c r="KH549">
        <v>19.4956</v>
      </c>
      <c r="KI549">
        <v>101.79</v>
      </c>
      <c r="KJ549">
        <v>91.35509999999999</v>
      </c>
    </row>
    <row r="550" spans="1:296">
      <c r="A550">
        <v>532</v>
      </c>
      <c r="B550">
        <v>1759088267.6</v>
      </c>
      <c r="C550">
        <v>15184.5</v>
      </c>
      <c r="D550" t="s">
        <v>1512</v>
      </c>
      <c r="E550" t="s">
        <v>1513</v>
      </c>
      <c r="F550">
        <v>5</v>
      </c>
      <c r="G550" t="s">
        <v>1411</v>
      </c>
      <c r="H550">
        <v>1759088259.814285</v>
      </c>
      <c r="I550">
        <f>(J550)/1000</f>
        <v>0</v>
      </c>
      <c r="J550">
        <f>IF(DO550, AM550, AG550)</f>
        <v>0</v>
      </c>
      <c r="K550">
        <f>IF(DO550, AH550, AF550)</f>
        <v>0</v>
      </c>
      <c r="L550">
        <f>DQ550 - IF(AT550&gt;1, K550*DK550*100.0/(AV550), 0)</f>
        <v>0</v>
      </c>
      <c r="M550">
        <f>((S550-I550/2)*L550-K550)/(S550+I550/2)</f>
        <v>0</v>
      </c>
      <c r="N550">
        <f>M550*(DX550+DY550)/1000.0</f>
        <v>0</v>
      </c>
      <c r="O550">
        <f>(DQ550 - IF(AT550&gt;1, K550*DK550*100.0/(AV550), 0))*(DX550+DY550)/1000.0</f>
        <v>0</v>
      </c>
      <c r="P550">
        <f>2.0/((1/R550-1/Q550)+SIGN(R550)*SQRT((1/R550-1/Q550)*(1/R550-1/Q550) + 4*DL550/((DL550+1)*(DL550+1))*(2*1/R550*1/Q550-1/Q550*1/Q550)))</f>
        <v>0</v>
      </c>
      <c r="Q550">
        <f>IF(LEFT(DM550,1)&lt;&gt;"0",IF(LEFT(DM550,1)="1",3.0,DN550),$D$5+$E$5*(EE550*DX550/($K$5*1000))+$F$5*(EE550*DX550/($K$5*1000))*MAX(MIN(DK550,$J$5),$I$5)*MAX(MIN(DK550,$J$5),$I$5)+$G$5*MAX(MIN(DK550,$J$5),$I$5)*(EE550*DX550/($K$5*1000))+$H$5*(EE550*DX550/($K$5*1000))*(EE550*DX550/($K$5*1000)))</f>
        <v>0</v>
      </c>
      <c r="R550">
        <f>I550*(1000-(1000*0.61365*exp(17.502*V550/(240.97+V550))/(DX550+DY550)+DS550)/2)/(1000*0.61365*exp(17.502*V550/(240.97+V550))/(DX550+DY550)-DS550)</f>
        <v>0</v>
      </c>
      <c r="S550">
        <f>1/((DL550+1)/(P550/1.6)+1/(Q550/1.37)) + DL550/((DL550+1)/(P550/1.6) + DL550/(Q550/1.37))</f>
        <v>0</v>
      </c>
      <c r="T550">
        <f>(DG550*DJ550)</f>
        <v>0</v>
      </c>
      <c r="U550">
        <f>(DZ550+(T550+2*0.95*5.67E-8*(((DZ550+$B$9)+273)^4-(DZ550+273)^4)-44100*I550)/(1.84*29.3*Q550+8*0.95*5.67E-8*(DZ550+273)^3))</f>
        <v>0</v>
      </c>
      <c r="V550">
        <f>($C$9*EA550+$D$9*EB550+$E$9*U550)</f>
        <v>0</v>
      </c>
      <c r="W550">
        <f>0.61365*exp(17.502*V550/(240.97+V550))</f>
        <v>0</v>
      </c>
      <c r="X550">
        <f>(Y550/Z550*100)</f>
        <v>0</v>
      </c>
      <c r="Y550">
        <f>DS550*(DX550+DY550)/1000</f>
        <v>0</v>
      </c>
      <c r="Z550">
        <f>0.61365*exp(17.502*DZ550/(240.97+DZ550))</f>
        <v>0</v>
      </c>
      <c r="AA550">
        <f>(W550-DS550*(DX550+DY550)/1000)</f>
        <v>0</v>
      </c>
      <c r="AB550">
        <f>(-I550*44100)</f>
        <v>0</v>
      </c>
      <c r="AC550">
        <f>2*29.3*Q550*0.92*(DZ550-V550)</f>
        <v>0</v>
      </c>
      <c r="AD550">
        <f>2*0.95*5.67E-8*(((DZ550+$B$9)+273)^4-(V550+273)^4)</f>
        <v>0</v>
      </c>
      <c r="AE550">
        <f>T550+AD550+AB550+AC550</f>
        <v>0</v>
      </c>
      <c r="AF550">
        <f>DW550*AT550*(DR550-DQ550*(1000-AT550*DT550)/(1000-AT550*DS550))/(100*DK550)</f>
        <v>0</v>
      </c>
      <c r="AG550">
        <f>1000*DW550*AT550*(DS550-DT550)/(100*DK550*(1000-AT550*DS550))</f>
        <v>0</v>
      </c>
      <c r="AH550">
        <f>(AI550 - AJ550 - DX550*1E3/(8.314*(DZ550+273.15)) * AL550/DW550 * AK550) * DW550/(100*DK550) * (1000 - DT550)/1000</f>
        <v>0</v>
      </c>
      <c r="AI550">
        <v>857.2528316351435</v>
      </c>
      <c r="AJ550">
        <v>825.6159212121205</v>
      </c>
      <c r="AK550">
        <v>3.389948565291092</v>
      </c>
      <c r="AL550">
        <v>65.07386414959845</v>
      </c>
      <c r="AM550">
        <f>(AO550 - AN550 + DX550*1E3/(8.314*(DZ550+273.15)) * AQ550/DW550 * AP550) * DW550/(100*DK550) * 1000/(1000 - AO550)</f>
        <v>0</v>
      </c>
      <c r="AN550">
        <v>19.47931069263703</v>
      </c>
      <c r="AO550">
        <v>21.94224969696969</v>
      </c>
      <c r="AP550">
        <v>-3.93224213591386E-05</v>
      </c>
      <c r="AQ550">
        <v>105.2532628944295</v>
      </c>
      <c r="AR550">
        <v>0</v>
      </c>
      <c r="AS550">
        <v>0</v>
      </c>
      <c r="AT550">
        <f>IF(AR550*$H$15&gt;=AV550,1.0,(AV550/(AV550-AR550*$H$15)))</f>
        <v>0</v>
      </c>
      <c r="AU550">
        <f>(AT550-1)*100</f>
        <v>0</v>
      </c>
      <c r="AV550">
        <f>MAX(0,($B$15+$C$15*EE550)/(1+$D$15*EE550)*DX550/(DZ550+273)*$E$15)</f>
        <v>0</v>
      </c>
      <c r="AW550" t="s">
        <v>437</v>
      </c>
      <c r="AX550" t="s">
        <v>437</v>
      </c>
      <c r="AY550">
        <v>0</v>
      </c>
      <c r="AZ550">
        <v>0</v>
      </c>
      <c r="BA550">
        <f>1-AY550/AZ550</f>
        <v>0</v>
      </c>
      <c r="BB550">
        <v>0</v>
      </c>
      <c r="BC550" t="s">
        <v>437</v>
      </c>
      <c r="BD550" t="s">
        <v>437</v>
      </c>
      <c r="BE550">
        <v>0</v>
      </c>
      <c r="BF550">
        <v>0</v>
      </c>
      <c r="BG550">
        <f>1-BE550/BF550</f>
        <v>0</v>
      </c>
      <c r="BH550">
        <v>0.5</v>
      </c>
      <c r="BI550">
        <f>DH550</f>
        <v>0</v>
      </c>
      <c r="BJ550">
        <f>K550</f>
        <v>0</v>
      </c>
      <c r="BK550">
        <f>BG550*BH550*BI550</f>
        <v>0</v>
      </c>
      <c r="BL550">
        <f>(BJ550-BB550)/BI550</f>
        <v>0</v>
      </c>
      <c r="BM550">
        <f>(AZ550-BF550)/BF550</f>
        <v>0</v>
      </c>
      <c r="BN550">
        <f>AY550/(BA550+AY550/BF550)</f>
        <v>0</v>
      </c>
      <c r="BO550" t="s">
        <v>437</v>
      </c>
      <c r="BP550">
        <v>0</v>
      </c>
      <c r="BQ550">
        <f>IF(BP550&lt;&gt;0, BP550, BN550)</f>
        <v>0</v>
      </c>
      <c r="BR550">
        <f>1-BQ550/BF550</f>
        <v>0</v>
      </c>
      <c r="BS550">
        <f>(BF550-BE550)/(BF550-BQ550)</f>
        <v>0</v>
      </c>
      <c r="BT550">
        <f>(AZ550-BF550)/(AZ550-BQ550)</f>
        <v>0</v>
      </c>
      <c r="BU550">
        <f>(BF550-BE550)/(BF550-AY550)</f>
        <v>0</v>
      </c>
      <c r="BV550">
        <f>(AZ550-BF550)/(AZ550-AY550)</f>
        <v>0</v>
      </c>
      <c r="BW550">
        <f>(BS550*BQ550/BE550)</f>
        <v>0</v>
      </c>
      <c r="BX550">
        <f>(1-BW550)</f>
        <v>0</v>
      </c>
      <c r="DG550">
        <f>$B$13*EF550+$C$13*EG550+$F$13*ER550*(1-EU550)</f>
        <v>0</v>
      </c>
      <c r="DH550">
        <f>DG550*DI550</f>
        <v>0</v>
      </c>
      <c r="DI550">
        <f>($B$13*$D$11+$C$13*$D$11+$F$13*((FE550+EW550)/MAX(FE550+EW550+FF550, 0.1)*$I$11+FF550/MAX(FE550+EW550+FF550, 0.1)*$J$11))/($B$13+$C$13+$F$13)</f>
        <v>0</v>
      </c>
      <c r="DJ550">
        <f>($B$13*$K$11+$C$13*$K$11+$F$13*((FE550+EW550)/MAX(FE550+EW550+FF550, 0.1)*$P$11+FF550/MAX(FE550+EW550+FF550, 0.1)*$Q$11))/($B$13+$C$13+$F$13)</f>
        <v>0</v>
      </c>
      <c r="DK550">
        <v>4.8</v>
      </c>
      <c r="DL550">
        <v>0.5</v>
      </c>
      <c r="DM550" t="s">
        <v>438</v>
      </c>
      <c r="DN550">
        <v>2</v>
      </c>
      <c r="DO550" t="b">
        <v>1</v>
      </c>
      <c r="DP550">
        <v>1759088259.814285</v>
      </c>
      <c r="DQ550">
        <v>783.4255714285715</v>
      </c>
      <c r="DR550">
        <v>824.8578928571427</v>
      </c>
      <c r="DS550">
        <v>21.93712857142857</v>
      </c>
      <c r="DT550">
        <v>19.45672142857143</v>
      </c>
      <c r="DU550">
        <v>784.0586428571427</v>
      </c>
      <c r="DV550">
        <v>21.64665357142857</v>
      </c>
      <c r="DW550">
        <v>500.0317142857142</v>
      </c>
      <c r="DX550">
        <v>90.73064285714284</v>
      </c>
      <c r="DY550">
        <v>0.06657806071428571</v>
      </c>
      <c r="DZ550">
        <v>28.88884642857143</v>
      </c>
      <c r="EA550">
        <v>30.07858571428571</v>
      </c>
      <c r="EB550">
        <v>999.9000000000002</v>
      </c>
      <c r="EC550">
        <v>0</v>
      </c>
      <c r="ED550">
        <v>0</v>
      </c>
      <c r="EE550">
        <v>10003.78821428571</v>
      </c>
      <c r="EF550">
        <v>0</v>
      </c>
      <c r="EG550">
        <v>11.3535</v>
      </c>
      <c r="EH550">
        <v>-41.432325</v>
      </c>
      <c r="EI550">
        <v>800.997357142857</v>
      </c>
      <c r="EJ550">
        <v>841.2258214285714</v>
      </c>
      <c r="EK550">
        <v>2.480420714285714</v>
      </c>
      <c r="EL550">
        <v>824.8578928571427</v>
      </c>
      <c r="EM550">
        <v>19.45672142857143</v>
      </c>
      <c r="EN550">
        <v>1.990370714285714</v>
      </c>
      <c r="EO550">
        <v>1.765319285714285</v>
      </c>
      <c r="EP550">
        <v>17.36793214285714</v>
      </c>
      <c r="EQ550">
        <v>15.48303214285714</v>
      </c>
      <c r="ER550">
        <v>2000.030357142857</v>
      </c>
      <c r="ES550">
        <v>0.9799980357142857</v>
      </c>
      <c r="ET550">
        <v>0.02000192857142857</v>
      </c>
      <c r="EU550">
        <v>0</v>
      </c>
      <c r="EV550">
        <v>807.9803928571429</v>
      </c>
      <c r="EW550">
        <v>5.00078</v>
      </c>
      <c r="EX550">
        <v>15562.66071428571</v>
      </c>
      <c r="EY550">
        <v>16379.87142857143</v>
      </c>
      <c r="EZ550">
        <v>39.65835714285714</v>
      </c>
      <c r="FA550">
        <v>40.59125</v>
      </c>
      <c r="FB550">
        <v>39.96407142857142</v>
      </c>
      <c r="FC550">
        <v>40.20510714285714</v>
      </c>
      <c r="FD550">
        <v>40.656</v>
      </c>
      <c r="FE550">
        <v>1955.122142857143</v>
      </c>
      <c r="FF550">
        <v>39.90428571428572</v>
      </c>
      <c r="FG550">
        <v>0</v>
      </c>
      <c r="FH550">
        <v>1759088259.8</v>
      </c>
      <c r="FI550">
        <v>0</v>
      </c>
      <c r="FJ550">
        <v>807.9679615384614</v>
      </c>
      <c r="FK550">
        <v>0.8665640858282277</v>
      </c>
      <c r="FL550">
        <v>23.18974359374029</v>
      </c>
      <c r="FM550">
        <v>15562.65</v>
      </c>
      <c r="FN550">
        <v>15</v>
      </c>
      <c r="FO550">
        <v>0</v>
      </c>
      <c r="FP550" t="s">
        <v>439</v>
      </c>
      <c r="FQ550">
        <v>1746989605.5</v>
      </c>
      <c r="FR550">
        <v>1746989593.5</v>
      </c>
      <c r="FS550">
        <v>0</v>
      </c>
      <c r="FT550">
        <v>-0.274</v>
      </c>
      <c r="FU550">
        <v>-0.002</v>
      </c>
      <c r="FV550">
        <v>2.549</v>
      </c>
      <c r="FW550">
        <v>0.129</v>
      </c>
      <c r="FX550">
        <v>420</v>
      </c>
      <c r="FY550">
        <v>17</v>
      </c>
      <c r="FZ550">
        <v>0.02</v>
      </c>
      <c r="GA550">
        <v>0.04</v>
      </c>
      <c r="GB550">
        <v>-41.48941463414634</v>
      </c>
      <c r="GC550">
        <v>0.09460557491287477</v>
      </c>
      <c r="GD550">
        <v>0.2362142470672528</v>
      </c>
      <c r="GE550">
        <v>1</v>
      </c>
      <c r="GF550">
        <v>807.9896176470587</v>
      </c>
      <c r="GG550">
        <v>0.363590520864143</v>
      </c>
      <c r="GH550">
        <v>0.31343167138909</v>
      </c>
      <c r="GI550">
        <v>1</v>
      </c>
      <c r="GJ550">
        <v>2.504153414634146</v>
      </c>
      <c r="GK550">
        <v>-0.3768562369337933</v>
      </c>
      <c r="GL550">
        <v>0.04038644203857767</v>
      </c>
      <c r="GM550">
        <v>0</v>
      </c>
      <c r="GN550">
        <v>2</v>
      </c>
      <c r="GO550">
        <v>3</v>
      </c>
      <c r="GP550" t="s">
        <v>446</v>
      </c>
      <c r="GQ550">
        <v>3.10205</v>
      </c>
      <c r="GR550">
        <v>2.72471</v>
      </c>
      <c r="GS550">
        <v>0.140231</v>
      </c>
      <c r="GT550">
        <v>0.144913</v>
      </c>
      <c r="GU550">
        <v>0.10134</v>
      </c>
      <c r="GV550">
        <v>0.0944797</v>
      </c>
      <c r="GW550">
        <v>22437.3</v>
      </c>
      <c r="GX550">
        <v>20281</v>
      </c>
      <c r="GY550">
        <v>26661.6</v>
      </c>
      <c r="GZ550">
        <v>23941.5</v>
      </c>
      <c r="HA550">
        <v>38344</v>
      </c>
      <c r="HB550">
        <v>32059.8</v>
      </c>
      <c r="HC550">
        <v>46554.7</v>
      </c>
      <c r="HD550">
        <v>37882.6</v>
      </c>
      <c r="HE550">
        <v>1.86515</v>
      </c>
      <c r="HF550">
        <v>1.86075</v>
      </c>
      <c r="HG550">
        <v>0.134356</v>
      </c>
      <c r="HH550">
        <v>0</v>
      </c>
      <c r="HI550">
        <v>27.8651</v>
      </c>
      <c r="HJ550">
        <v>999.9</v>
      </c>
      <c r="HK550">
        <v>47.4</v>
      </c>
      <c r="HL550">
        <v>31.3</v>
      </c>
      <c r="HM550">
        <v>23.9751</v>
      </c>
      <c r="HN550">
        <v>61.6302</v>
      </c>
      <c r="HO550">
        <v>21.7628</v>
      </c>
      <c r="HP550">
        <v>1</v>
      </c>
      <c r="HQ550">
        <v>0.165262</v>
      </c>
      <c r="HR550">
        <v>1.27347</v>
      </c>
      <c r="HS550">
        <v>20.2746</v>
      </c>
      <c r="HT550">
        <v>5.2104</v>
      </c>
      <c r="HU550">
        <v>11.98</v>
      </c>
      <c r="HV550">
        <v>4.96275</v>
      </c>
      <c r="HW550">
        <v>3.2744</v>
      </c>
      <c r="HX550">
        <v>9999</v>
      </c>
      <c r="HY550">
        <v>9999</v>
      </c>
      <c r="HZ550">
        <v>9999</v>
      </c>
      <c r="IA550">
        <v>35.2</v>
      </c>
      <c r="IB550">
        <v>1.86392</v>
      </c>
      <c r="IC550">
        <v>1.8601</v>
      </c>
      <c r="ID550">
        <v>1.85842</v>
      </c>
      <c r="IE550">
        <v>1.85976</v>
      </c>
      <c r="IF550">
        <v>1.85989</v>
      </c>
      <c r="IG550">
        <v>1.85837</v>
      </c>
      <c r="IH550">
        <v>1.85745</v>
      </c>
      <c r="II550">
        <v>1.85242</v>
      </c>
      <c r="IJ550">
        <v>0</v>
      </c>
      <c r="IK550">
        <v>0</v>
      </c>
      <c r="IL550">
        <v>0</v>
      </c>
      <c r="IM550">
        <v>0</v>
      </c>
      <c r="IN550" t="s">
        <v>441</v>
      </c>
      <c r="IO550" t="s">
        <v>442</v>
      </c>
      <c r="IP550" t="s">
        <v>443</v>
      </c>
      <c r="IQ550" t="s">
        <v>443</v>
      </c>
      <c r="IR550" t="s">
        <v>443</v>
      </c>
      <c r="IS550" t="s">
        <v>443</v>
      </c>
      <c r="IT550">
        <v>0</v>
      </c>
      <c r="IU550">
        <v>100</v>
      </c>
      <c r="IV550">
        <v>100</v>
      </c>
      <c r="IW550">
        <v>-0.608</v>
      </c>
      <c r="IX550">
        <v>0.2906</v>
      </c>
      <c r="IY550">
        <v>-0.819046093373875</v>
      </c>
      <c r="IZ550">
        <v>-0.0008311593448893811</v>
      </c>
      <c r="JA550">
        <v>1.768286430498992E-06</v>
      </c>
      <c r="JB550">
        <v>-5.176383660599935E-10</v>
      </c>
      <c r="JC550">
        <v>0.01793090377665582</v>
      </c>
      <c r="JD550">
        <v>0.002652576625932546</v>
      </c>
      <c r="JE550">
        <v>0.0004569377311329863</v>
      </c>
      <c r="JF550">
        <v>1.003524486243527E-07</v>
      </c>
      <c r="JG550">
        <v>2</v>
      </c>
      <c r="JH550">
        <v>1975</v>
      </c>
      <c r="JI550">
        <v>1</v>
      </c>
      <c r="JJ550">
        <v>26</v>
      </c>
      <c r="JK550">
        <v>201644.4</v>
      </c>
      <c r="JL550">
        <v>201644.6</v>
      </c>
      <c r="JM550">
        <v>2.01294</v>
      </c>
      <c r="JN550">
        <v>2.61719</v>
      </c>
      <c r="JO550">
        <v>1.49658</v>
      </c>
      <c r="JP550">
        <v>2.34863</v>
      </c>
      <c r="JQ550">
        <v>1.54907</v>
      </c>
      <c r="JR550">
        <v>2.46338</v>
      </c>
      <c r="JS550">
        <v>36.3635</v>
      </c>
      <c r="JT550">
        <v>24.1751</v>
      </c>
      <c r="JU550">
        <v>18</v>
      </c>
      <c r="JV550">
        <v>483.352</v>
      </c>
      <c r="JW550">
        <v>495.276</v>
      </c>
      <c r="JX550">
        <v>26.4871</v>
      </c>
      <c r="JY550">
        <v>29.3747</v>
      </c>
      <c r="JZ550">
        <v>30.0002</v>
      </c>
      <c r="KA550">
        <v>29.5633</v>
      </c>
      <c r="KB550">
        <v>29.5515</v>
      </c>
      <c r="KC550">
        <v>40.5372</v>
      </c>
      <c r="KD550">
        <v>21.0322</v>
      </c>
      <c r="KE550">
        <v>96.6296</v>
      </c>
      <c r="KF550">
        <v>26.4483</v>
      </c>
      <c r="KG550">
        <v>875.008</v>
      </c>
      <c r="KH550">
        <v>19.523</v>
      </c>
      <c r="KI550">
        <v>101.79</v>
      </c>
      <c r="KJ550">
        <v>91.3545</v>
      </c>
    </row>
    <row r="551" spans="1:296">
      <c r="A551">
        <v>533</v>
      </c>
      <c r="B551">
        <v>1759088272.6</v>
      </c>
      <c r="C551">
        <v>15189.5</v>
      </c>
      <c r="D551" t="s">
        <v>1514</v>
      </c>
      <c r="E551" t="s">
        <v>1515</v>
      </c>
      <c r="F551">
        <v>5</v>
      </c>
      <c r="G551" t="s">
        <v>1411</v>
      </c>
      <c r="H551">
        <v>1759088265.1</v>
      </c>
      <c r="I551">
        <f>(J551)/1000</f>
        <v>0</v>
      </c>
      <c r="J551">
        <f>IF(DO551, AM551, AG551)</f>
        <v>0</v>
      </c>
      <c r="K551">
        <f>IF(DO551, AH551, AF551)</f>
        <v>0</v>
      </c>
      <c r="L551">
        <f>DQ551 - IF(AT551&gt;1, K551*DK551*100.0/(AV551), 0)</f>
        <v>0</v>
      </c>
      <c r="M551">
        <f>((S551-I551/2)*L551-K551)/(S551+I551/2)</f>
        <v>0</v>
      </c>
      <c r="N551">
        <f>M551*(DX551+DY551)/1000.0</f>
        <v>0</v>
      </c>
      <c r="O551">
        <f>(DQ551 - IF(AT551&gt;1, K551*DK551*100.0/(AV551), 0))*(DX551+DY551)/1000.0</f>
        <v>0</v>
      </c>
      <c r="P551">
        <f>2.0/((1/R551-1/Q551)+SIGN(R551)*SQRT((1/R551-1/Q551)*(1/R551-1/Q551) + 4*DL551/((DL551+1)*(DL551+1))*(2*1/R551*1/Q551-1/Q551*1/Q551)))</f>
        <v>0</v>
      </c>
      <c r="Q551">
        <f>IF(LEFT(DM551,1)&lt;&gt;"0",IF(LEFT(DM551,1)="1",3.0,DN551),$D$5+$E$5*(EE551*DX551/($K$5*1000))+$F$5*(EE551*DX551/($K$5*1000))*MAX(MIN(DK551,$J$5),$I$5)*MAX(MIN(DK551,$J$5),$I$5)+$G$5*MAX(MIN(DK551,$J$5),$I$5)*(EE551*DX551/($K$5*1000))+$H$5*(EE551*DX551/($K$5*1000))*(EE551*DX551/($K$5*1000)))</f>
        <v>0</v>
      </c>
      <c r="R551">
        <f>I551*(1000-(1000*0.61365*exp(17.502*V551/(240.97+V551))/(DX551+DY551)+DS551)/2)/(1000*0.61365*exp(17.502*V551/(240.97+V551))/(DX551+DY551)-DS551)</f>
        <v>0</v>
      </c>
      <c r="S551">
        <f>1/((DL551+1)/(P551/1.6)+1/(Q551/1.37)) + DL551/((DL551+1)/(P551/1.6) + DL551/(Q551/1.37))</f>
        <v>0</v>
      </c>
      <c r="T551">
        <f>(DG551*DJ551)</f>
        <v>0</v>
      </c>
      <c r="U551">
        <f>(DZ551+(T551+2*0.95*5.67E-8*(((DZ551+$B$9)+273)^4-(DZ551+273)^4)-44100*I551)/(1.84*29.3*Q551+8*0.95*5.67E-8*(DZ551+273)^3))</f>
        <v>0</v>
      </c>
      <c r="V551">
        <f>($C$9*EA551+$D$9*EB551+$E$9*U551)</f>
        <v>0</v>
      </c>
      <c r="W551">
        <f>0.61365*exp(17.502*V551/(240.97+V551))</f>
        <v>0</v>
      </c>
      <c r="X551">
        <f>(Y551/Z551*100)</f>
        <v>0</v>
      </c>
      <c r="Y551">
        <f>DS551*(DX551+DY551)/1000</f>
        <v>0</v>
      </c>
      <c r="Z551">
        <f>0.61365*exp(17.502*DZ551/(240.97+DZ551))</f>
        <v>0</v>
      </c>
      <c r="AA551">
        <f>(W551-DS551*(DX551+DY551)/1000)</f>
        <v>0</v>
      </c>
      <c r="AB551">
        <f>(-I551*44100)</f>
        <v>0</v>
      </c>
      <c r="AC551">
        <f>2*29.3*Q551*0.92*(DZ551-V551)</f>
        <v>0</v>
      </c>
      <c r="AD551">
        <f>2*0.95*5.67E-8*(((DZ551+$B$9)+273)^4-(V551+273)^4)</f>
        <v>0</v>
      </c>
      <c r="AE551">
        <f>T551+AD551+AB551+AC551</f>
        <v>0</v>
      </c>
      <c r="AF551">
        <f>DW551*AT551*(DR551-DQ551*(1000-AT551*DT551)/(1000-AT551*DS551))/(100*DK551)</f>
        <v>0</v>
      </c>
      <c r="AG551">
        <f>1000*DW551*AT551*(DS551-DT551)/(100*DK551*(1000-AT551*DS551))</f>
        <v>0</v>
      </c>
      <c r="AH551">
        <f>(AI551 - AJ551 - DX551*1E3/(8.314*(DZ551+273.15)) * AL551/DW551 * AK551) * DW551/(100*DK551) * (1000 - DT551)/1000</f>
        <v>0</v>
      </c>
      <c r="AI551">
        <v>874.1676309424846</v>
      </c>
      <c r="AJ551">
        <v>842.5537454545452</v>
      </c>
      <c r="AK551">
        <v>3.379001269693366</v>
      </c>
      <c r="AL551">
        <v>65.07386414959845</v>
      </c>
      <c r="AM551">
        <f>(AO551 - AN551 + DX551*1E3/(8.314*(DZ551+273.15)) * AQ551/DW551 * AP551) * DW551/(100*DK551) * 1000/(1000 - AO551)</f>
        <v>0</v>
      </c>
      <c r="AN551">
        <v>19.48581027713164</v>
      </c>
      <c r="AO551">
        <v>21.93331696969697</v>
      </c>
      <c r="AP551">
        <v>-7.427328130996955E-05</v>
      </c>
      <c r="AQ551">
        <v>105.2532628944295</v>
      </c>
      <c r="AR551">
        <v>0</v>
      </c>
      <c r="AS551">
        <v>0</v>
      </c>
      <c r="AT551">
        <f>IF(AR551*$H$15&gt;=AV551,1.0,(AV551/(AV551-AR551*$H$15)))</f>
        <v>0</v>
      </c>
      <c r="AU551">
        <f>(AT551-1)*100</f>
        <v>0</v>
      </c>
      <c r="AV551">
        <f>MAX(0,($B$15+$C$15*EE551)/(1+$D$15*EE551)*DX551/(DZ551+273)*$E$15)</f>
        <v>0</v>
      </c>
      <c r="AW551" t="s">
        <v>437</v>
      </c>
      <c r="AX551" t="s">
        <v>437</v>
      </c>
      <c r="AY551">
        <v>0</v>
      </c>
      <c r="AZ551">
        <v>0</v>
      </c>
      <c r="BA551">
        <f>1-AY551/AZ551</f>
        <v>0</v>
      </c>
      <c r="BB551">
        <v>0</v>
      </c>
      <c r="BC551" t="s">
        <v>437</v>
      </c>
      <c r="BD551" t="s">
        <v>437</v>
      </c>
      <c r="BE551">
        <v>0</v>
      </c>
      <c r="BF551">
        <v>0</v>
      </c>
      <c r="BG551">
        <f>1-BE551/BF551</f>
        <v>0</v>
      </c>
      <c r="BH551">
        <v>0.5</v>
      </c>
      <c r="BI551">
        <f>DH551</f>
        <v>0</v>
      </c>
      <c r="BJ551">
        <f>K551</f>
        <v>0</v>
      </c>
      <c r="BK551">
        <f>BG551*BH551*BI551</f>
        <v>0</v>
      </c>
      <c r="BL551">
        <f>(BJ551-BB551)/BI551</f>
        <v>0</v>
      </c>
      <c r="BM551">
        <f>(AZ551-BF551)/BF551</f>
        <v>0</v>
      </c>
      <c r="BN551">
        <f>AY551/(BA551+AY551/BF551)</f>
        <v>0</v>
      </c>
      <c r="BO551" t="s">
        <v>437</v>
      </c>
      <c r="BP551">
        <v>0</v>
      </c>
      <c r="BQ551">
        <f>IF(BP551&lt;&gt;0, BP551, BN551)</f>
        <v>0</v>
      </c>
      <c r="BR551">
        <f>1-BQ551/BF551</f>
        <v>0</v>
      </c>
      <c r="BS551">
        <f>(BF551-BE551)/(BF551-BQ551)</f>
        <v>0</v>
      </c>
      <c r="BT551">
        <f>(AZ551-BF551)/(AZ551-BQ551)</f>
        <v>0</v>
      </c>
      <c r="BU551">
        <f>(BF551-BE551)/(BF551-AY551)</f>
        <v>0</v>
      </c>
      <c r="BV551">
        <f>(AZ551-BF551)/(AZ551-AY551)</f>
        <v>0</v>
      </c>
      <c r="BW551">
        <f>(BS551*BQ551/BE551)</f>
        <v>0</v>
      </c>
      <c r="BX551">
        <f>(1-BW551)</f>
        <v>0</v>
      </c>
      <c r="DG551">
        <f>$B$13*EF551+$C$13*EG551+$F$13*ER551*(1-EU551)</f>
        <v>0</v>
      </c>
      <c r="DH551">
        <f>DG551*DI551</f>
        <v>0</v>
      </c>
      <c r="DI551">
        <f>($B$13*$D$11+$C$13*$D$11+$F$13*((FE551+EW551)/MAX(FE551+EW551+FF551, 0.1)*$I$11+FF551/MAX(FE551+EW551+FF551, 0.1)*$J$11))/($B$13+$C$13+$F$13)</f>
        <v>0</v>
      </c>
      <c r="DJ551">
        <f>($B$13*$K$11+$C$13*$K$11+$F$13*((FE551+EW551)/MAX(FE551+EW551+FF551, 0.1)*$P$11+FF551/MAX(FE551+EW551+FF551, 0.1)*$Q$11))/($B$13+$C$13+$F$13)</f>
        <v>0</v>
      </c>
      <c r="DK551">
        <v>4.8</v>
      </c>
      <c r="DL551">
        <v>0.5</v>
      </c>
      <c r="DM551" t="s">
        <v>438</v>
      </c>
      <c r="DN551">
        <v>2</v>
      </c>
      <c r="DO551" t="b">
        <v>1</v>
      </c>
      <c r="DP551">
        <v>1759088265.1</v>
      </c>
      <c r="DQ551">
        <v>800.8840000000001</v>
      </c>
      <c r="DR551">
        <v>842.4760370370371</v>
      </c>
      <c r="DS551">
        <v>21.94180370370371</v>
      </c>
      <c r="DT551">
        <v>19.47678518518519</v>
      </c>
      <c r="DU551">
        <v>801.4997037037037</v>
      </c>
      <c r="DV551">
        <v>21.65122962962963</v>
      </c>
      <c r="DW551">
        <v>499.9940370370371</v>
      </c>
      <c r="DX551">
        <v>90.72961481481482</v>
      </c>
      <c r="DY551">
        <v>0.06660988148148148</v>
      </c>
      <c r="DZ551">
        <v>28.86258148148148</v>
      </c>
      <c r="EA551">
        <v>30.0603962962963</v>
      </c>
      <c r="EB551">
        <v>999.9000000000001</v>
      </c>
      <c r="EC551">
        <v>0</v>
      </c>
      <c r="ED551">
        <v>0</v>
      </c>
      <c r="EE551">
        <v>10000.55074074074</v>
      </c>
      <c r="EF551">
        <v>0</v>
      </c>
      <c r="EG551">
        <v>11.3535</v>
      </c>
      <c r="EH551">
        <v>-41.59194814814815</v>
      </c>
      <c r="EI551">
        <v>818.8511481481481</v>
      </c>
      <c r="EJ551">
        <v>859.2108888888889</v>
      </c>
      <c r="EK551">
        <v>2.465029259259259</v>
      </c>
      <c r="EL551">
        <v>842.4760370370371</v>
      </c>
      <c r="EM551">
        <v>19.47678518518519</v>
      </c>
      <c r="EN551">
        <v>1.990772592592593</v>
      </c>
      <c r="EO551">
        <v>1.767120740740741</v>
      </c>
      <c r="EP551">
        <v>17.37112592592592</v>
      </c>
      <c r="EQ551">
        <v>15.49894814814815</v>
      </c>
      <c r="ER551">
        <v>2000.009259259259</v>
      </c>
      <c r="ES551">
        <v>0.9799986666666664</v>
      </c>
      <c r="ET551">
        <v>0.02000126666666666</v>
      </c>
      <c r="EU551">
        <v>0</v>
      </c>
      <c r="EV551">
        <v>808.1507037037037</v>
      </c>
      <c r="EW551">
        <v>5.00078</v>
      </c>
      <c r="EX551">
        <v>15564.6</v>
      </c>
      <c r="EY551">
        <v>16379.69259259259</v>
      </c>
      <c r="EZ551">
        <v>39.66185185185185</v>
      </c>
      <c r="FA551">
        <v>40.59233333333333</v>
      </c>
      <c r="FB551">
        <v>39.965</v>
      </c>
      <c r="FC551">
        <v>40.22662962962963</v>
      </c>
      <c r="FD551">
        <v>40.67329629629629</v>
      </c>
      <c r="FE551">
        <v>1955.102592592593</v>
      </c>
      <c r="FF551">
        <v>39.90222222222223</v>
      </c>
      <c r="FG551">
        <v>0</v>
      </c>
      <c r="FH551">
        <v>1759088265.2</v>
      </c>
      <c r="FI551">
        <v>0</v>
      </c>
      <c r="FJ551">
        <v>808.1651999999999</v>
      </c>
      <c r="FK551">
        <v>1.381538478718614</v>
      </c>
      <c r="FL551">
        <v>28.53076923811479</v>
      </c>
      <c r="FM551">
        <v>15564.86</v>
      </c>
      <c r="FN551">
        <v>15</v>
      </c>
      <c r="FO551">
        <v>0</v>
      </c>
      <c r="FP551" t="s">
        <v>439</v>
      </c>
      <c r="FQ551">
        <v>1746989605.5</v>
      </c>
      <c r="FR551">
        <v>1746989593.5</v>
      </c>
      <c r="FS551">
        <v>0</v>
      </c>
      <c r="FT551">
        <v>-0.274</v>
      </c>
      <c r="FU551">
        <v>-0.002</v>
      </c>
      <c r="FV551">
        <v>2.549</v>
      </c>
      <c r="FW551">
        <v>0.129</v>
      </c>
      <c r="FX551">
        <v>420</v>
      </c>
      <c r="FY551">
        <v>17</v>
      </c>
      <c r="FZ551">
        <v>0.02</v>
      </c>
      <c r="GA551">
        <v>0.04</v>
      </c>
      <c r="GB551">
        <v>-41.47096829268293</v>
      </c>
      <c r="GC551">
        <v>-1.816248083623659</v>
      </c>
      <c r="GD551">
        <v>0.1948296397031036</v>
      </c>
      <c r="GE551">
        <v>0</v>
      </c>
      <c r="GF551">
        <v>808.046294117647</v>
      </c>
      <c r="GG551">
        <v>1.112177235268463</v>
      </c>
      <c r="GH551">
        <v>0.3582947791817898</v>
      </c>
      <c r="GI551">
        <v>0</v>
      </c>
      <c r="GJ551">
        <v>2.47732243902439</v>
      </c>
      <c r="GK551">
        <v>-0.206240278745637</v>
      </c>
      <c r="GL551">
        <v>0.02377335624647666</v>
      </c>
      <c r="GM551">
        <v>0</v>
      </c>
      <c r="GN551">
        <v>0</v>
      </c>
      <c r="GO551">
        <v>3</v>
      </c>
      <c r="GP551" t="s">
        <v>458</v>
      </c>
      <c r="GQ551">
        <v>3.10192</v>
      </c>
      <c r="GR551">
        <v>2.72429</v>
      </c>
      <c r="GS551">
        <v>0.142124</v>
      </c>
      <c r="GT551">
        <v>0.146775</v>
      </c>
      <c r="GU551">
        <v>0.101311</v>
      </c>
      <c r="GV551">
        <v>0.0945037</v>
      </c>
      <c r="GW551">
        <v>22387.8</v>
      </c>
      <c r="GX551">
        <v>20236.7</v>
      </c>
      <c r="GY551">
        <v>26661.4</v>
      </c>
      <c r="GZ551">
        <v>23941.4</v>
      </c>
      <c r="HA551">
        <v>38345.3</v>
      </c>
      <c r="HB551">
        <v>32059.1</v>
      </c>
      <c r="HC551">
        <v>46554.5</v>
      </c>
      <c r="HD551">
        <v>37882.5</v>
      </c>
      <c r="HE551">
        <v>1.86508</v>
      </c>
      <c r="HF551">
        <v>1.86105</v>
      </c>
      <c r="HG551">
        <v>0.13309</v>
      </c>
      <c r="HH551">
        <v>0</v>
      </c>
      <c r="HI551">
        <v>27.8589</v>
      </c>
      <c r="HJ551">
        <v>999.9</v>
      </c>
      <c r="HK551">
        <v>47.4</v>
      </c>
      <c r="HL551">
        <v>31.3</v>
      </c>
      <c r="HM551">
        <v>23.9756</v>
      </c>
      <c r="HN551">
        <v>61.4302</v>
      </c>
      <c r="HO551">
        <v>21.8229</v>
      </c>
      <c r="HP551">
        <v>1</v>
      </c>
      <c r="HQ551">
        <v>0.164992</v>
      </c>
      <c r="HR551">
        <v>1.20106</v>
      </c>
      <c r="HS551">
        <v>20.2748</v>
      </c>
      <c r="HT551">
        <v>5.20741</v>
      </c>
      <c r="HU551">
        <v>11.98</v>
      </c>
      <c r="HV551">
        <v>4.9613</v>
      </c>
      <c r="HW551">
        <v>3.27383</v>
      </c>
      <c r="HX551">
        <v>9999</v>
      </c>
      <c r="HY551">
        <v>9999</v>
      </c>
      <c r="HZ551">
        <v>9999</v>
      </c>
      <c r="IA551">
        <v>35.2</v>
      </c>
      <c r="IB551">
        <v>1.86394</v>
      </c>
      <c r="IC551">
        <v>1.86011</v>
      </c>
      <c r="ID551">
        <v>1.85838</v>
      </c>
      <c r="IE551">
        <v>1.85977</v>
      </c>
      <c r="IF551">
        <v>1.85989</v>
      </c>
      <c r="IG551">
        <v>1.85837</v>
      </c>
      <c r="IH551">
        <v>1.85745</v>
      </c>
      <c r="II551">
        <v>1.85242</v>
      </c>
      <c r="IJ551">
        <v>0</v>
      </c>
      <c r="IK551">
        <v>0</v>
      </c>
      <c r="IL551">
        <v>0</v>
      </c>
      <c r="IM551">
        <v>0</v>
      </c>
      <c r="IN551" t="s">
        <v>441</v>
      </c>
      <c r="IO551" t="s">
        <v>442</v>
      </c>
      <c r="IP551" t="s">
        <v>443</v>
      </c>
      <c r="IQ551" t="s">
        <v>443</v>
      </c>
      <c r="IR551" t="s">
        <v>443</v>
      </c>
      <c r="IS551" t="s">
        <v>443</v>
      </c>
      <c r="IT551">
        <v>0</v>
      </c>
      <c r="IU551">
        <v>100</v>
      </c>
      <c r="IV551">
        <v>100</v>
      </c>
      <c r="IW551">
        <v>-0.59</v>
      </c>
      <c r="IX551">
        <v>0.2904</v>
      </c>
      <c r="IY551">
        <v>-0.819046093373875</v>
      </c>
      <c r="IZ551">
        <v>-0.0008311593448893811</v>
      </c>
      <c r="JA551">
        <v>1.768286430498992E-06</v>
      </c>
      <c r="JB551">
        <v>-5.176383660599935E-10</v>
      </c>
      <c r="JC551">
        <v>0.01793090377665582</v>
      </c>
      <c r="JD551">
        <v>0.002652576625932546</v>
      </c>
      <c r="JE551">
        <v>0.0004569377311329863</v>
      </c>
      <c r="JF551">
        <v>1.003524486243527E-07</v>
      </c>
      <c r="JG551">
        <v>2</v>
      </c>
      <c r="JH551">
        <v>1975</v>
      </c>
      <c r="JI551">
        <v>1</v>
      </c>
      <c r="JJ551">
        <v>26</v>
      </c>
      <c r="JK551">
        <v>201644.5</v>
      </c>
      <c r="JL551">
        <v>201644.7</v>
      </c>
      <c r="JM551">
        <v>2.04834</v>
      </c>
      <c r="JN551">
        <v>2.61597</v>
      </c>
      <c r="JO551">
        <v>1.49658</v>
      </c>
      <c r="JP551">
        <v>2.34985</v>
      </c>
      <c r="JQ551">
        <v>1.54907</v>
      </c>
      <c r="JR551">
        <v>2.45605</v>
      </c>
      <c r="JS551">
        <v>36.3635</v>
      </c>
      <c r="JT551">
        <v>24.1751</v>
      </c>
      <c r="JU551">
        <v>18</v>
      </c>
      <c r="JV551">
        <v>483.31</v>
      </c>
      <c r="JW551">
        <v>495.482</v>
      </c>
      <c r="JX551">
        <v>26.4222</v>
      </c>
      <c r="JY551">
        <v>29.3751</v>
      </c>
      <c r="JZ551">
        <v>30</v>
      </c>
      <c r="KA551">
        <v>29.5635</v>
      </c>
      <c r="KB551">
        <v>29.5524</v>
      </c>
      <c r="KC551">
        <v>41.1558</v>
      </c>
      <c r="KD551">
        <v>21.0322</v>
      </c>
      <c r="KE551">
        <v>96.6296</v>
      </c>
      <c r="KF551">
        <v>26.403</v>
      </c>
      <c r="KG551">
        <v>888.364</v>
      </c>
      <c r="KH551">
        <v>19.4816</v>
      </c>
      <c r="KI551">
        <v>101.789</v>
      </c>
      <c r="KJ551">
        <v>91.3541</v>
      </c>
    </row>
    <row r="552" spans="1:296">
      <c r="A552">
        <v>534</v>
      </c>
      <c r="B552">
        <v>1759088277.6</v>
      </c>
      <c r="C552">
        <v>15194.5</v>
      </c>
      <c r="D552" t="s">
        <v>1516</v>
      </c>
      <c r="E552" t="s">
        <v>1517</v>
      </c>
      <c r="F552">
        <v>5</v>
      </c>
      <c r="G552" t="s">
        <v>1411</v>
      </c>
      <c r="H552">
        <v>1759088269.814285</v>
      </c>
      <c r="I552">
        <f>(J552)/1000</f>
        <v>0</v>
      </c>
      <c r="J552">
        <f>IF(DO552, AM552, AG552)</f>
        <v>0</v>
      </c>
      <c r="K552">
        <f>IF(DO552, AH552, AF552)</f>
        <v>0</v>
      </c>
      <c r="L552">
        <f>DQ552 - IF(AT552&gt;1, K552*DK552*100.0/(AV552), 0)</f>
        <v>0</v>
      </c>
      <c r="M552">
        <f>((S552-I552/2)*L552-K552)/(S552+I552/2)</f>
        <v>0</v>
      </c>
      <c r="N552">
        <f>M552*(DX552+DY552)/1000.0</f>
        <v>0</v>
      </c>
      <c r="O552">
        <f>(DQ552 - IF(AT552&gt;1, K552*DK552*100.0/(AV552), 0))*(DX552+DY552)/1000.0</f>
        <v>0</v>
      </c>
      <c r="P552">
        <f>2.0/((1/R552-1/Q552)+SIGN(R552)*SQRT((1/R552-1/Q552)*(1/R552-1/Q552) + 4*DL552/((DL552+1)*(DL552+1))*(2*1/R552*1/Q552-1/Q552*1/Q552)))</f>
        <v>0</v>
      </c>
      <c r="Q552">
        <f>IF(LEFT(DM552,1)&lt;&gt;"0",IF(LEFT(DM552,1)="1",3.0,DN552),$D$5+$E$5*(EE552*DX552/($K$5*1000))+$F$5*(EE552*DX552/($K$5*1000))*MAX(MIN(DK552,$J$5),$I$5)*MAX(MIN(DK552,$J$5),$I$5)+$G$5*MAX(MIN(DK552,$J$5),$I$5)*(EE552*DX552/($K$5*1000))+$H$5*(EE552*DX552/($K$5*1000))*(EE552*DX552/($K$5*1000)))</f>
        <v>0</v>
      </c>
      <c r="R552">
        <f>I552*(1000-(1000*0.61365*exp(17.502*V552/(240.97+V552))/(DX552+DY552)+DS552)/2)/(1000*0.61365*exp(17.502*V552/(240.97+V552))/(DX552+DY552)-DS552)</f>
        <v>0</v>
      </c>
      <c r="S552">
        <f>1/((DL552+1)/(P552/1.6)+1/(Q552/1.37)) + DL552/((DL552+1)/(P552/1.6) + DL552/(Q552/1.37))</f>
        <v>0</v>
      </c>
      <c r="T552">
        <f>(DG552*DJ552)</f>
        <v>0</v>
      </c>
      <c r="U552">
        <f>(DZ552+(T552+2*0.95*5.67E-8*(((DZ552+$B$9)+273)^4-(DZ552+273)^4)-44100*I552)/(1.84*29.3*Q552+8*0.95*5.67E-8*(DZ552+273)^3))</f>
        <v>0</v>
      </c>
      <c r="V552">
        <f>($C$9*EA552+$D$9*EB552+$E$9*U552)</f>
        <v>0</v>
      </c>
      <c r="W552">
        <f>0.61365*exp(17.502*V552/(240.97+V552))</f>
        <v>0</v>
      </c>
      <c r="X552">
        <f>(Y552/Z552*100)</f>
        <v>0</v>
      </c>
      <c r="Y552">
        <f>DS552*(DX552+DY552)/1000</f>
        <v>0</v>
      </c>
      <c r="Z552">
        <f>0.61365*exp(17.502*DZ552/(240.97+DZ552))</f>
        <v>0</v>
      </c>
      <c r="AA552">
        <f>(W552-DS552*(DX552+DY552)/1000)</f>
        <v>0</v>
      </c>
      <c r="AB552">
        <f>(-I552*44100)</f>
        <v>0</v>
      </c>
      <c r="AC552">
        <f>2*29.3*Q552*0.92*(DZ552-V552)</f>
        <v>0</v>
      </c>
      <c r="AD552">
        <f>2*0.95*5.67E-8*(((DZ552+$B$9)+273)^4-(V552+273)^4)</f>
        <v>0</v>
      </c>
      <c r="AE552">
        <f>T552+AD552+AB552+AC552</f>
        <v>0</v>
      </c>
      <c r="AF552">
        <f>DW552*AT552*(DR552-DQ552*(1000-AT552*DT552)/(1000-AT552*DS552))/(100*DK552)</f>
        <v>0</v>
      </c>
      <c r="AG552">
        <f>1000*DW552*AT552*(DS552-DT552)/(100*DK552*(1000-AT552*DS552))</f>
        <v>0</v>
      </c>
      <c r="AH552">
        <f>(AI552 - AJ552 - DX552*1E3/(8.314*(DZ552+273.15)) * AL552/DW552 * AK552) * DW552/(100*DK552) * (1000 - DT552)/1000</f>
        <v>0</v>
      </c>
      <c r="AI552">
        <v>891.2740941856372</v>
      </c>
      <c r="AJ552">
        <v>859.695787878788</v>
      </c>
      <c r="AK552">
        <v>3.433658643255988</v>
      </c>
      <c r="AL552">
        <v>65.07386414959845</v>
      </c>
      <c r="AM552">
        <f>(AO552 - AN552 + DX552*1E3/(8.314*(DZ552+273.15)) * AQ552/DW552 * AP552) * DW552/(100*DK552) * 1000/(1000 - AO552)</f>
        <v>0</v>
      </c>
      <c r="AN552">
        <v>19.49251689486159</v>
      </c>
      <c r="AO552">
        <v>21.92428060606061</v>
      </c>
      <c r="AP552">
        <v>-6.479272350786848E-05</v>
      </c>
      <c r="AQ552">
        <v>105.2532628944295</v>
      </c>
      <c r="AR552">
        <v>0</v>
      </c>
      <c r="AS552">
        <v>0</v>
      </c>
      <c r="AT552">
        <f>IF(AR552*$H$15&gt;=AV552,1.0,(AV552/(AV552-AR552*$H$15)))</f>
        <v>0</v>
      </c>
      <c r="AU552">
        <f>(AT552-1)*100</f>
        <v>0</v>
      </c>
      <c r="AV552">
        <f>MAX(0,($B$15+$C$15*EE552)/(1+$D$15*EE552)*DX552/(DZ552+273)*$E$15)</f>
        <v>0</v>
      </c>
      <c r="AW552" t="s">
        <v>437</v>
      </c>
      <c r="AX552" t="s">
        <v>437</v>
      </c>
      <c r="AY552">
        <v>0</v>
      </c>
      <c r="AZ552">
        <v>0</v>
      </c>
      <c r="BA552">
        <f>1-AY552/AZ552</f>
        <v>0</v>
      </c>
      <c r="BB552">
        <v>0</v>
      </c>
      <c r="BC552" t="s">
        <v>437</v>
      </c>
      <c r="BD552" t="s">
        <v>437</v>
      </c>
      <c r="BE552">
        <v>0</v>
      </c>
      <c r="BF552">
        <v>0</v>
      </c>
      <c r="BG552">
        <f>1-BE552/BF552</f>
        <v>0</v>
      </c>
      <c r="BH552">
        <v>0.5</v>
      </c>
      <c r="BI552">
        <f>DH552</f>
        <v>0</v>
      </c>
      <c r="BJ552">
        <f>K552</f>
        <v>0</v>
      </c>
      <c r="BK552">
        <f>BG552*BH552*BI552</f>
        <v>0</v>
      </c>
      <c r="BL552">
        <f>(BJ552-BB552)/BI552</f>
        <v>0</v>
      </c>
      <c r="BM552">
        <f>(AZ552-BF552)/BF552</f>
        <v>0</v>
      </c>
      <c r="BN552">
        <f>AY552/(BA552+AY552/BF552)</f>
        <v>0</v>
      </c>
      <c r="BO552" t="s">
        <v>437</v>
      </c>
      <c r="BP552">
        <v>0</v>
      </c>
      <c r="BQ552">
        <f>IF(BP552&lt;&gt;0, BP552, BN552)</f>
        <v>0</v>
      </c>
      <c r="BR552">
        <f>1-BQ552/BF552</f>
        <v>0</v>
      </c>
      <c r="BS552">
        <f>(BF552-BE552)/(BF552-BQ552)</f>
        <v>0</v>
      </c>
      <c r="BT552">
        <f>(AZ552-BF552)/(AZ552-BQ552)</f>
        <v>0</v>
      </c>
      <c r="BU552">
        <f>(BF552-BE552)/(BF552-AY552)</f>
        <v>0</v>
      </c>
      <c r="BV552">
        <f>(AZ552-BF552)/(AZ552-AY552)</f>
        <v>0</v>
      </c>
      <c r="BW552">
        <f>(BS552*BQ552/BE552)</f>
        <v>0</v>
      </c>
      <c r="BX552">
        <f>(1-BW552)</f>
        <v>0</v>
      </c>
      <c r="DG552">
        <f>$B$13*EF552+$C$13*EG552+$F$13*ER552*(1-EU552)</f>
        <v>0</v>
      </c>
      <c r="DH552">
        <f>DG552*DI552</f>
        <v>0</v>
      </c>
      <c r="DI552">
        <f>($B$13*$D$11+$C$13*$D$11+$F$13*((FE552+EW552)/MAX(FE552+EW552+FF552, 0.1)*$I$11+FF552/MAX(FE552+EW552+FF552, 0.1)*$J$11))/($B$13+$C$13+$F$13)</f>
        <v>0</v>
      </c>
      <c r="DJ552">
        <f>($B$13*$K$11+$C$13*$K$11+$F$13*((FE552+EW552)/MAX(FE552+EW552+FF552, 0.1)*$P$11+FF552/MAX(FE552+EW552+FF552, 0.1)*$Q$11))/($B$13+$C$13+$F$13)</f>
        <v>0</v>
      </c>
      <c r="DK552">
        <v>4.8</v>
      </c>
      <c r="DL552">
        <v>0.5</v>
      </c>
      <c r="DM552" t="s">
        <v>438</v>
      </c>
      <c r="DN552">
        <v>2</v>
      </c>
      <c r="DO552" t="b">
        <v>1</v>
      </c>
      <c r="DP552">
        <v>1759088269.814285</v>
      </c>
      <c r="DQ552">
        <v>816.5387500000001</v>
      </c>
      <c r="DR552">
        <v>858.2473571428571</v>
      </c>
      <c r="DS552">
        <v>21.93725714285714</v>
      </c>
      <c r="DT552">
        <v>19.48429642857143</v>
      </c>
      <c r="DU552">
        <v>817.1386071428573</v>
      </c>
      <c r="DV552">
        <v>21.64678214285714</v>
      </c>
      <c r="DW552">
        <v>500.0353214285715</v>
      </c>
      <c r="DX552">
        <v>90.72890357142857</v>
      </c>
      <c r="DY552">
        <v>0.06642876785714287</v>
      </c>
      <c r="DZ552">
        <v>28.83811785714286</v>
      </c>
      <c r="EA552">
        <v>30.03689285714286</v>
      </c>
      <c r="EB552">
        <v>999.9000000000002</v>
      </c>
      <c r="EC552">
        <v>0</v>
      </c>
      <c r="ED552">
        <v>0</v>
      </c>
      <c r="EE552">
        <v>10004.99178571429</v>
      </c>
      <c r="EF552">
        <v>0</v>
      </c>
      <c r="EG552">
        <v>11.3535</v>
      </c>
      <c r="EH552">
        <v>-41.70861785714286</v>
      </c>
      <c r="EI552">
        <v>834.8530714285716</v>
      </c>
      <c r="EJ552">
        <v>875.3022142857143</v>
      </c>
      <c r="EK552">
        <v>2.452965714285714</v>
      </c>
      <c r="EL552">
        <v>858.2473571428571</v>
      </c>
      <c r="EM552">
        <v>19.48429642857143</v>
      </c>
      <c r="EN552">
        <v>1.990345</v>
      </c>
      <c r="EO552">
        <v>1.767789285714286</v>
      </c>
      <c r="EP552">
        <v>17.367725</v>
      </c>
      <c r="EQ552">
        <v>15.50485</v>
      </c>
      <c r="ER552">
        <v>1999.987142857143</v>
      </c>
      <c r="ES552">
        <v>0.9799981785714282</v>
      </c>
      <c r="ET552">
        <v>0.02000177857142857</v>
      </c>
      <c r="EU552">
        <v>0</v>
      </c>
      <c r="EV552">
        <v>808.2794642857142</v>
      </c>
      <c r="EW552">
        <v>5.00078</v>
      </c>
      <c r="EX552">
        <v>15566.49285714286</v>
      </c>
      <c r="EY552">
        <v>16379.50357142857</v>
      </c>
      <c r="EZ552">
        <v>39.65607142857142</v>
      </c>
      <c r="FA552">
        <v>40.58674999999999</v>
      </c>
      <c r="FB552">
        <v>39.99310714285714</v>
      </c>
      <c r="FC552">
        <v>40.20735714285714</v>
      </c>
      <c r="FD552">
        <v>40.67149999999999</v>
      </c>
      <c r="FE552">
        <v>1955.08</v>
      </c>
      <c r="FF552">
        <v>39.90285714285715</v>
      </c>
      <c r="FG552">
        <v>0</v>
      </c>
      <c r="FH552">
        <v>1759088270</v>
      </c>
      <c r="FI552">
        <v>0</v>
      </c>
      <c r="FJ552">
        <v>808.31368</v>
      </c>
      <c r="FK552">
        <v>1.987230774831479</v>
      </c>
      <c r="FL552">
        <v>31.07692301550457</v>
      </c>
      <c r="FM552">
        <v>15566.9</v>
      </c>
      <c r="FN552">
        <v>15</v>
      </c>
      <c r="FO552">
        <v>0</v>
      </c>
      <c r="FP552" t="s">
        <v>439</v>
      </c>
      <c r="FQ552">
        <v>1746989605.5</v>
      </c>
      <c r="FR552">
        <v>1746989593.5</v>
      </c>
      <c r="FS552">
        <v>0</v>
      </c>
      <c r="FT552">
        <v>-0.274</v>
      </c>
      <c r="FU552">
        <v>-0.002</v>
      </c>
      <c r="FV552">
        <v>2.549</v>
      </c>
      <c r="FW552">
        <v>0.129</v>
      </c>
      <c r="FX552">
        <v>420</v>
      </c>
      <c r="FY552">
        <v>17</v>
      </c>
      <c r="FZ552">
        <v>0.02</v>
      </c>
      <c r="GA552">
        <v>0.04</v>
      </c>
      <c r="GB552">
        <v>-41.61554878048781</v>
      </c>
      <c r="GC552">
        <v>-1.426141463414702</v>
      </c>
      <c r="GD552">
        <v>0.1533111583642907</v>
      </c>
      <c r="GE552">
        <v>0</v>
      </c>
      <c r="GF552">
        <v>808.2040882352941</v>
      </c>
      <c r="GG552">
        <v>2.30510313562874</v>
      </c>
      <c r="GH552">
        <v>0.3797417363579884</v>
      </c>
      <c r="GI552">
        <v>0</v>
      </c>
      <c r="GJ552">
        <v>2.460041707317073</v>
      </c>
      <c r="GK552">
        <v>-0.1394807665505174</v>
      </c>
      <c r="GL552">
        <v>0.01416864072562709</v>
      </c>
      <c r="GM552">
        <v>0</v>
      </c>
      <c r="GN552">
        <v>0</v>
      </c>
      <c r="GO552">
        <v>3</v>
      </c>
      <c r="GP552" t="s">
        <v>458</v>
      </c>
      <c r="GQ552">
        <v>3.10207</v>
      </c>
      <c r="GR552">
        <v>2.72469</v>
      </c>
      <c r="GS552">
        <v>0.144021</v>
      </c>
      <c r="GT552">
        <v>0.148648</v>
      </c>
      <c r="GU552">
        <v>0.101279</v>
      </c>
      <c r="GV552">
        <v>0.0945313</v>
      </c>
      <c r="GW552">
        <v>22338.2</v>
      </c>
      <c r="GX552">
        <v>20192.5</v>
      </c>
      <c r="GY552">
        <v>26661.3</v>
      </c>
      <c r="GZ552">
        <v>23941.6</v>
      </c>
      <c r="HA552">
        <v>38346.8</v>
      </c>
      <c r="HB552">
        <v>32058.4</v>
      </c>
      <c r="HC552">
        <v>46554.4</v>
      </c>
      <c r="HD552">
        <v>37882.6</v>
      </c>
      <c r="HE552">
        <v>1.86518</v>
      </c>
      <c r="HF552">
        <v>1.86075</v>
      </c>
      <c r="HG552">
        <v>0.132084</v>
      </c>
      <c r="HH552">
        <v>0</v>
      </c>
      <c r="HI552">
        <v>27.852</v>
      </c>
      <c r="HJ552">
        <v>999.9</v>
      </c>
      <c r="HK552">
        <v>47.4</v>
      </c>
      <c r="HL552">
        <v>31.3</v>
      </c>
      <c r="HM552">
        <v>23.9759</v>
      </c>
      <c r="HN552">
        <v>61.3802</v>
      </c>
      <c r="HO552">
        <v>21.7949</v>
      </c>
      <c r="HP552">
        <v>1</v>
      </c>
      <c r="HQ552">
        <v>0.165305</v>
      </c>
      <c r="HR552">
        <v>1.13489</v>
      </c>
      <c r="HS552">
        <v>20.2762</v>
      </c>
      <c r="HT552">
        <v>5.21025</v>
      </c>
      <c r="HU552">
        <v>11.98</v>
      </c>
      <c r="HV552">
        <v>4.96265</v>
      </c>
      <c r="HW552">
        <v>3.27443</v>
      </c>
      <c r="HX552">
        <v>9999</v>
      </c>
      <c r="HY552">
        <v>9999</v>
      </c>
      <c r="HZ552">
        <v>9999</v>
      </c>
      <c r="IA552">
        <v>35.2</v>
      </c>
      <c r="IB552">
        <v>1.86397</v>
      </c>
      <c r="IC552">
        <v>1.86007</v>
      </c>
      <c r="ID552">
        <v>1.85839</v>
      </c>
      <c r="IE552">
        <v>1.85977</v>
      </c>
      <c r="IF552">
        <v>1.85989</v>
      </c>
      <c r="IG552">
        <v>1.85837</v>
      </c>
      <c r="IH552">
        <v>1.85745</v>
      </c>
      <c r="II552">
        <v>1.85242</v>
      </c>
      <c r="IJ552">
        <v>0</v>
      </c>
      <c r="IK552">
        <v>0</v>
      </c>
      <c r="IL552">
        <v>0</v>
      </c>
      <c r="IM552">
        <v>0</v>
      </c>
      <c r="IN552" t="s">
        <v>441</v>
      </c>
      <c r="IO552" t="s">
        <v>442</v>
      </c>
      <c r="IP552" t="s">
        <v>443</v>
      </c>
      <c r="IQ552" t="s">
        <v>443</v>
      </c>
      <c r="IR552" t="s">
        <v>443</v>
      </c>
      <c r="IS552" t="s">
        <v>443</v>
      </c>
      <c r="IT552">
        <v>0</v>
      </c>
      <c r="IU552">
        <v>100</v>
      </c>
      <c r="IV552">
        <v>100</v>
      </c>
      <c r="IW552">
        <v>-0.573</v>
      </c>
      <c r="IX552">
        <v>0.2902</v>
      </c>
      <c r="IY552">
        <v>-0.819046093373875</v>
      </c>
      <c r="IZ552">
        <v>-0.0008311593448893811</v>
      </c>
      <c r="JA552">
        <v>1.768286430498992E-06</v>
      </c>
      <c r="JB552">
        <v>-5.176383660599935E-10</v>
      </c>
      <c r="JC552">
        <v>0.01793090377665582</v>
      </c>
      <c r="JD552">
        <v>0.002652576625932546</v>
      </c>
      <c r="JE552">
        <v>0.0004569377311329863</v>
      </c>
      <c r="JF552">
        <v>1.003524486243527E-07</v>
      </c>
      <c r="JG552">
        <v>2</v>
      </c>
      <c r="JH552">
        <v>1975</v>
      </c>
      <c r="JI552">
        <v>1</v>
      </c>
      <c r="JJ552">
        <v>26</v>
      </c>
      <c r="JK552">
        <v>201644.5</v>
      </c>
      <c r="JL552">
        <v>201644.7</v>
      </c>
      <c r="JM552">
        <v>2.07764</v>
      </c>
      <c r="JN552">
        <v>2.61963</v>
      </c>
      <c r="JO552">
        <v>1.49658</v>
      </c>
      <c r="JP552">
        <v>2.34863</v>
      </c>
      <c r="JQ552">
        <v>1.54907</v>
      </c>
      <c r="JR552">
        <v>2.47925</v>
      </c>
      <c r="JS552">
        <v>36.3635</v>
      </c>
      <c r="JT552">
        <v>24.1751</v>
      </c>
      <c r="JU552">
        <v>18</v>
      </c>
      <c r="JV552">
        <v>483.376</v>
      </c>
      <c r="JW552">
        <v>495.297</v>
      </c>
      <c r="JX552">
        <v>26.3807</v>
      </c>
      <c r="JY552">
        <v>29.3772</v>
      </c>
      <c r="JZ552">
        <v>30.0001</v>
      </c>
      <c r="KA552">
        <v>29.5645</v>
      </c>
      <c r="KB552">
        <v>29.554</v>
      </c>
      <c r="KC552">
        <v>41.8249</v>
      </c>
      <c r="KD552">
        <v>21.0322</v>
      </c>
      <c r="KE552">
        <v>96.6296</v>
      </c>
      <c r="KF552">
        <v>26.3855</v>
      </c>
      <c r="KG552">
        <v>908.399</v>
      </c>
      <c r="KH552">
        <v>19.4816</v>
      </c>
      <c r="KI552">
        <v>101.789</v>
      </c>
      <c r="KJ552">
        <v>91.3545</v>
      </c>
    </row>
    <row r="553" spans="1:296">
      <c r="A553">
        <v>535</v>
      </c>
      <c r="B553">
        <v>1759088282.6</v>
      </c>
      <c r="C553">
        <v>15199.5</v>
      </c>
      <c r="D553" t="s">
        <v>1518</v>
      </c>
      <c r="E553" t="s">
        <v>1519</v>
      </c>
      <c r="F553">
        <v>5</v>
      </c>
      <c r="G553" t="s">
        <v>1411</v>
      </c>
      <c r="H553">
        <v>1759088275.1</v>
      </c>
      <c r="I553">
        <f>(J553)/1000</f>
        <v>0</v>
      </c>
      <c r="J553">
        <f>IF(DO553, AM553, AG553)</f>
        <v>0</v>
      </c>
      <c r="K553">
        <f>IF(DO553, AH553, AF553)</f>
        <v>0</v>
      </c>
      <c r="L553">
        <f>DQ553 - IF(AT553&gt;1, K553*DK553*100.0/(AV553), 0)</f>
        <v>0</v>
      </c>
      <c r="M553">
        <f>((S553-I553/2)*L553-K553)/(S553+I553/2)</f>
        <v>0</v>
      </c>
      <c r="N553">
        <f>M553*(DX553+DY553)/1000.0</f>
        <v>0</v>
      </c>
      <c r="O553">
        <f>(DQ553 - IF(AT553&gt;1, K553*DK553*100.0/(AV553), 0))*(DX553+DY553)/1000.0</f>
        <v>0</v>
      </c>
      <c r="P553">
        <f>2.0/((1/R553-1/Q553)+SIGN(R553)*SQRT((1/R553-1/Q553)*(1/R553-1/Q553) + 4*DL553/((DL553+1)*(DL553+1))*(2*1/R553*1/Q553-1/Q553*1/Q553)))</f>
        <v>0</v>
      </c>
      <c r="Q553">
        <f>IF(LEFT(DM553,1)&lt;&gt;"0",IF(LEFT(DM553,1)="1",3.0,DN553),$D$5+$E$5*(EE553*DX553/($K$5*1000))+$F$5*(EE553*DX553/($K$5*1000))*MAX(MIN(DK553,$J$5),$I$5)*MAX(MIN(DK553,$J$5),$I$5)+$G$5*MAX(MIN(DK553,$J$5),$I$5)*(EE553*DX553/($K$5*1000))+$H$5*(EE553*DX553/($K$5*1000))*(EE553*DX553/($K$5*1000)))</f>
        <v>0</v>
      </c>
      <c r="R553">
        <f>I553*(1000-(1000*0.61365*exp(17.502*V553/(240.97+V553))/(DX553+DY553)+DS553)/2)/(1000*0.61365*exp(17.502*V553/(240.97+V553))/(DX553+DY553)-DS553)</f>
        <v>0</v>
      </c>
      <c r="S553">
        <f>1/((DL553+1)/(P553/1.6)+1/(Q553/1.37)) + DL553/((DL553+1)/(P553/1.6) + DL553/(Q553/1.37))</f>
        <v>0</v>
      </c>
      <c r="T553">
        <f>(DG553*DJ553)</f>
        <v>0</v>
      </c>
      <c r="U553">
        <f>(DZ553+(T553+2*0.95*5.67E-8*(((DZ553+$B$9)+273)^4-(DZ553+273)^4)-44100*I553)/(1.84*29.3*Q553+8*0.95*5.67E-8*(DZ553+273)^3))</f>
        <v>0</v>
      </c>
      <c r="V553">
        <f>($C$9*EA553+$D$9*EB553+$E$9*U553)</f>
        <v>0</v>
      </c>
      <c r="W553">
        <f>0.61365*exp(17.502*V553/(240.97+V553))</f>
        <v>0</v>
      </c>
      <c r="X553">
        <f>(Y553/Z553*100)</f>
        <v>0</v>
      </c>
      <c r="Y553">
        <f>DS553*(DX553+DY553)/1000</f>
        <v>0</v>
      </c>
      <c r="Z553">
        <f>0.61365*exp(17.502*DZ553/(240.97+DZ553))</f>
        <v>0</v>
      </c>
      <c r="AA553">
        <f>(W553-DS553*(DX553+DY553)/1000)</f>
        <v>0</v>
      </c>
      <c r="AB553">
        <f>(-I553*44100)</f>
        <v>0</v>
      </c>
      <c r="AC553">
        <f>2*29.3*Q553*0.92*(DZ553-V553)</f>
        <v>0</v>
      </c>
      <c r="AD553">
        <f>2*0.95*5.67E-8*(((DZ553+$B$9)+273)^4-(V553+273)^4)</f>
        <v>0</v>
      </c>
      <c r="AE553">
        <f>T553+AD553+AB553+AC553</f>
        <v>0</v>
      </c>
      <c r="AF553">
        <f>DW553*AT553*(DR553-DQ553*(1000-AT553*DT553)/(1000-AT553*DS553))/(100*DK553)</f>
        <v>0</v>
      </c>
      <c r="AG553">
        <f>1000*DW553*AT553*(DS553-DT553)/(100*DK553*(1000-AT553*DS553))</f>
        <v>0</v>
      </c>
      <c r="AH553">
        <f>(AI553 - AJ553 - DX553*1E3/(8.314*(DZ553+273.15)) * AL553/DW553 * AK553) * DW553/(100*DK553) * (1000 - DT553)/1000</f>
        <v>0</v>
      </c>
      <c r="AI553">
        <v>908.4203829070856</v>
      </c>
      <c r="AJ553">
        <v>876.8207696969697</v>
      </c>
      <c r="AK553">
        <v>3.426808343440541</v>
      </c>
      <c r="AL553">
        <v>65.07386414959845</v>
      </c>
      <c r="AM553">
        <f>(AO553 - AN553 + DX553*1E3/(8.314*(DZ553+273.15)) * AQ553/DW553 * AP553) * DW553/(100*DK553) * 1000/(1000 - AO553)</f>
        <v>0</v>
      </c>
      <c r="AN553">
        <v>19.49674254369361</v>
      </c>
      <c r="AO553">
        <v>21.91196727272726</v>
      </c>
      <c r="AP553">
        <v>-7.604089353624662E-05</v>
      </c>
      <c r="AQ553">
        <v>105.2532628944295</v>
      </c>
      <c r="AR553">
        <v>0</v>
      </c>
      <c r="AS553">
        <v>0</v>
      </c>
      <c r="AT553">
        <f>IF(AR553*$H$15&gt;=AV553,1.0,(AV553/(AV553-AR553*$H$15)))</f>
        <v>0</v>
      </c>
      <c r="AU553">
        <f>(AT553-1)*100</f>
        <v>0</v>
      </c>
      <c r="AV553">
        <f>MAX(0,($B$15+$C$15*EE553)/(1+$D$15*EE553)*DX553/(DZ553+273)*$E$15)</f>
        <v>0</v>
      </c>
      <c r="AW553" t="s">
        <v>437</v>
      </c>
      <c r="AX553" t="s">
        <v>437</v>
      </c>
      <c r="AY553">
        <v>0</v>
      </c>
      <c r="AZ553">
        <v>0</v>
      </c>
      <c r="BA553">
        <f>1-AY553/AZ553</f>
        <v>0</v>
      </c>
      <c r="BB553">
        <v>0</v>
      </c>
      <c r="BC553" t="s">
        <v>437</v>
      </c>
      <c r="BD553" t="s">
        <v>437</v>
      </c>
      <c r="BE553">
        <v>0</v>
      </c>
      <c r="BF553">
        <v>0</v>
      </c>
      <c r="BG553">
        <f>1-BE553/BF553</f>
        <v>0</v>
      </c>
      <c r="BH553">
        <v>0.5</v>
      </c>
      <c r="BI553">
        <f>DH553</f>
        <v>0</v>
      </c>
      <c r="BJ553">
        <f>K553</f>
        <v>0</v>
      </c>
      <c r="BK553">
        <f>BG553*BH553*BI553</f>
        <v>0</v>
      </c>
      <c r="BL553">
        <f>(BJ553-BB553)/BI553</f>
        <v>0</v>
      </c>
      <c r="BM553">
        <f>(AZ553-BF553)/BF553</f>
        <v>0</v>
      </c>
      <c r="BN553">
        <f>AY553/(BA553+AY553/BF553)</f>
        <v>0</v>
      </c>
      <c r="BO553" t="s">
        <v>437</v>
      </c>
      <c r="BP553">
        <v>0</v>
      </c>
      <c r="BQ553">
        <f>IF(BP553&lt;&gt;0, BP553, BN553)</f>
        <v>0</v>
      </c>
      <c r="BR553">
        <f>1-BQ553/BF553</f>
        <v>0</v>
      </c>
      <c r="BS553">
        <f>(BF553-BE553)/(BF553-BQ553)</f>
        <v>0</v>
      </c>
      <c r="BT553">
        <f>(AZ553-BF553)/(AZ553-BQ553)</f>
        <v>0</v>
      </c>
      <c r="BU553">
        <f>(BF553-BE553)/(BF553-AY553)</f>
        <v>0</v>
      </c>
      <c r="BV553">
        <f>(AZ553-BF553)/(AZ553-AY553)</f>
        <v>0</v>
      </c>
      <c r="BW553">
        <f>(BS553*BQ553/BE553)</f>
        <v>0</v>
      </c>
      <c r="BX553">
        <f>(1-BW553)</f>
        <v>0</v>
      </c>
      <c r="DG553">
        <f>$B$13*EF553+$C$13*EG553+$F$13*ER553*(1-EU553)</f>
        <v>0</v>
      </c>
      <c r="DH553">
        <f>DG553*DI553</f>
        <v>0</v>
      </c>
      <c r="DI553">
        <f>($B$13*$D$11+$C$13*$D$11+$F$13*((FE553+EW553)/MAX(FE553+EW553+FF553, 0.1)*$I$11+FF553/MAX(FE553+EW553+FF553, 0.1)*$J$11))/($B$13+$C$13+$F$13)</f>
        <v>0</v>
      </c>
      <c r="DJ553">
        <f>($B$13*$K$11+$C$13*$K$11+$F$13*((FE553+EW553)/MAX(FE553+EW553+FF553, 0.1)*$P$11+FF553/MAX(FE553+EW553+FF553, 0.1)*$Q$11))/($B$13+$C$13+$F$13)</f>
        <v>0</v>
      </c>
      <c r="DK553">
        <v>4.8</v>
      </c>
      <c r="DL553">
        <v>0.5</v>
      </c>
      <c r="DM553" t="s">
        <v>438</v>
      </c>
      <c r="DN553">
        <v>2</v>
      </c>
      <c r="DO553" t="b">
        <v>1</v>
      </c>
      <c r="DP553">
        <v>1759088275.1</v>
      </c>
      <c r="DQ553">
        <v>834.1606296296296</v>
      </c>
      <c r="DR553">
        <v>875.9270370370369</v>
      </c>
      <c r="DS553">
        <v>21.92792592592593</v>
      </c>
      <c r="DT553">
        <v>19.49095185185185</v>
      </c>
      <c r="DU553">
        <v>834.7422592592593</v>
      </c>
      <c r="DV553">
        <v>21.63765555555555</v>
      </c>
      <c r="DW553">
        <v>500.0151481481481</v>
      </c>
      <c r="DX553">
        <v>90.72878148148149</v>
      </c>
      <c r="DY553">
        <v>0.06629381481481482</v>
      </c>
      <c r="DZ553">
        <v>28.81003703703704</v>
      </c>
      <c r="EA553">
        <v>30.01592592592592</v>
      </c>
      <c r="EB553">
        <v>999.9000000000001</v>
      </c>
      <c r="EC553">
        <v>0</v>
      </c>
      <c r="ED553">
        <v>0</v>
      </c>
      <c r="EE553">
        <v>10008.09518518519</v>
      </c>
      <c r="EF553">
        <v>0</v>
      </c>
      <c r="EG553">
        <v>11.3535</v>
      </c>
      <c r="EH553">
        <v>-41.76639629629631</v>
      </c>
      <c r="EI553">
        <v>852.8619259259261</v>
      </c>
      <c r="EJ553">
        <v>893.339222222222</v>
      </c>
      <c r="EK553">
        <v>2.436974444444445</v>
      </c>
      <c r="EL553">
        <v>875.9270370370369</v>
      </c>
      <c r="EM553">
        <v>19.49095185185185</v>
      </c>
      <c r="EN553">
        <v>1.989495185185185</v>
      </c>
      <c r="EO553">
        <v>1.768391111111111</v>
      </c>
      <c r="EP553">
        <v>17.36096296296297</v>
      </c>
      <c r="EQ553">
        <v>15.51016296296297</v>
      </c>
      <c r="ER553">
        <v>1999.955925925926</v>
      </c>
      <c r="ES553">
        <v>0.9799975185185182</v>
      </c>
      <c r="ET553">
        <v>0.02000245925925926</v>
      </c>
      <c r="EU553">
        <v>0</v>
      </c>
      <c r="EV553">
        <v>808.4810370370373</v>
      </c>
      <c r="EW553">
        <v>5.00078</v>
      </c>
      <c r="EX553">
        <v>15568.48888888889</v>
      </c>
      <c r="EY553">
        <v>16379.24444444444</v>
      </c>
      <c r="EZ553">
        <v>39.65955555555556</v>
      </c>
      <c r="FA553">
        <v>40.59466666666667</v>
      </c>
      <c r="FB553">
        <v>39.94881481481481</v>
      </c>
      <c r="FC553">
        <v>40.19651851851852</v>
      </c>
      <c r="FD553">
        <v>40.65703703703703</v>
      </c>
      <c r="FE553">
        <v>1955.048148148148</v>
      </c>
      <c r="FF553">
        <v>39.90370370370371</v>
      </c>
      <c r="FG553">
        <v>0</v>
      </c>
      <c r="FH553">
        <v>1759088274.8</v>
      </c>
      <c r="FI553">
        <v>0</v>
      </c>
      <c r="FJ553">
        <v>808.4746799999999</v>
      </c>
      <c r="FK553">
        <v>1.297076930203886</v>
      </c>
      <c r="FL553">
        <v>23.26923081405029</v>
      </c>
      <c r="FM553">
        <v>15568.776</v>
      </c>
      <c r="FN553">
        <v>15</v>
      </c>
      <c r="FO553">
        <v>0</v>
      </c>
      <c r="FP553" t="s">
        <v>439</v>
      </c>
      <c r="FQ553">
        <v>1746989605.5</v>
      </c>
      <c r="FR553">
        <v>1746989593.5</v>
      </c>
      <c r="FS553">
        <v>0</v>
      </c>
      <c r="FT553">
        <v>-0.274</v>
      </c>
      <c r="FU553">
        <v>-0.002</v>
      </c>
      <c r="FV553">
        <v>2.549</v>
      </c>
      <c r="FW553">
        <v>0.129</v>
      </c>
      <c r="FX553">
        <v>420</v>
      </c>
      <c r="FY553">
        <v>17</v>
      </c>
      <c r="FZ553">
        <v>0.02</v>
      </c>
      <c r="GA553">
        <v>0.04</v>
      </c>
      <c r="GB553">
        <v>-41.73628</v>
      </c>
      <c r="GC553">
        <v>-0.7952217636021941</v>
      </c>
      <c r="GD553">
        <v>0.1032278068157995</v>
      </c>
      <c r="GE553">
        <v>0</v>
      </c>
      <c r="GF553">
        <v>808.3335294117647</v>
      </c>
      <c r="GG553">
        <v>2.261665395086016</v>
      </c>
      <c r="GH553">
        <v>0.3751646097769166</v>
      </c>
      <c r="GI553">
        <v>0</v>
      </c>
      <c r="GJ553">
        <v>2.44505225</v>
      </c>
      <c r="GK553">
        <v>-0.182483864915576</v>
      </c>
      <c r="GL553">
        <v>0.01759374981172293</v>
      </c>
      <c r="GM553">
        <v>0</v>
      </c>
      <c r="GN553">
        <v>0</v>
      </c>
      <c r="GO553">
        <v>3</v>
      </c>
      <c r="GP553" t="s">
        <v>458</v>
      </c>
      <c r="GQ553">
        <v>3.10196</v>
      </c>
      <c r="GR553">
        <v>2.72456</v>
      </c>
      <c r="GS553">
        <v>0.145896</v>
      </c>
      <c r="GT553">
        <v>0.150462</v>
      </c>
      <c r="GU553">
        <v>0.101239</v>
      </c>
      <c r="GV553">
        <v>0.0945447</v>
      </c>
      <c r="GW553">
        <v>22289.2</v>
      </c>
      <c r="GX553">
        <v>20149.4</v>
      </c>
      <c r="GY553">
        <v>26661.3</v>
      </c>
      <c r="GZ553">
        <v>23941.6</v>
      </c>
      <c r="HA553">
        <v>38348.9</v>
      </c>
      <c r="HB553">
        <v>32058</v>
      </c>
      <c r="HC553">
        <v>46554.5</v>
      </c>
      <c r="HD553">
        <v>37882.5</v>
      </c>
      <c r="HE553">
        <v>1.865</v>
      </c>
      <c r="HF553">
        <v>1.86112</v>
      </c>
      <c r="HG553">
        <v>0.131324</v>
      </c>
      <c r="HH553">
        <v>0</v>
      </c>
      <c r="HI553">
        <v>27.8447</v>
      </c>
      <c r="HJ553">
        <v>999.9</v>
      </c>
      <c r="HK553">
        <v>47.4</v>
      </c>
      <c r="HL553">
        <v>31.3</v>
      </c>
      <c r="HM553">
        <v>23.9736</v>
      </c>
      <c r="HN553">
        <v>61.5402</v>
      </c>
      <c r="HO553">
        <v>21.8429</v>
      </c>
      <c r="HP553">
        <v>1</v>
      </c>
      <c r="HQ553">
        <v>0.164703</v>
      </c>
      <c r="HR553">
        <v>1.03875</v>
      </c>
      <c r="HS553">
        <v>20.2769</v>
      </c>
      <c r="HT553">
        <v>5.21085</v>
      </c>
      <c r="HU553">
        <v>11.98</v>
      </c>
      <c r="HV553">
        <v>4.9628</v>
      </c>
      <c r="HW553">
        <v>3.27438</v>
      </c>
      <c r="HX553">
        <v>9999</v>
      </c>
      <c r="HY553">
        <v>9999</v>
      </c>
      <c r="HZ553">
        <v>9999</v>
      </c>
      <c r="IA553">
        <v>35.2</v>
      </c>
      <c r="IB553">
        <v>1.86396</v>
      </c>
      <c r="IC553">
        <v>1.8601</v>
      </c>
      <c r="ID553">
        <v>1.85842</v>
      </c>
      <c r="IE553">
        <v>1.85978</v>
      </c>
      <c r="IF553">
        <v>1.85989</v>
      </c>
      <c r="IG553">
        <v>1.85837</v>
      </c>
      <c r="IH553">
        <v>1.85745</v>
      </c>
      <c r="II553">
        <v>1.85242</v>
      </c>
      <c r="IJ553">
        <v>0</v>
      </c>
      <c r="IK553">
        <v>0</v>
      </c>
      <c r="IL553">
        <v>0</v>
      </c>
      <c r="IM553">
        <v>0</v>
      </c>
      <c r="IN553" t="s">
        <v>441</v>
      </c>
      <c r="IO553" t="s">
        <v>442</v>
      </c>
      <c r="IP553" t="s">
        <v>443</v>
      </c>
      <c r="IQ553" t="s">
        <v>443</v>
      </c>
      <c r="IR553" t="s">
        <v>443</v>
      </c>
      <c r="IS553" t="s">
        <v>443</v>
      </c>
      <c r="IT553">
        <v>0</v>
      </c>
      <c r="IU553">
        <v>100</v>
      </c>
      <c r="IV553">
        <v>100</v>
      </c>
      <c r="IW553">
        <v>-0.555</v>
      </c>
      <c r="IX553">
        <v>0.2899</v>
      </c>
      <c r="IY553">
        <v>-0.819046093373875</v>
      </c>
      <c r="IZ553">
        <v>-0.0008311593448893811</v>
      </c>
      <c r="JA553">
        <v>1.768286430498992E-06</v>
      </c>
      <c r="JB553">
        <v>-5.176383660599935E-10</v>
      </c>
      <c r="JC553">
        <v>0.01793090377665582</v>
      </c>
      <c r="JD553">
        <v>0.002652576625932546</v>
      </c>
      <c r="JE553">
        <v>0.0004569377311329863</v>
      </c>
      <c r="JF553">
        <v>1.003524486243527E-07</v>
      </c>
      <c r="JG553">
        <v>2</v>
      </c>
      <c r="JH553">
        <v>1975</v>
      </c>
      <c r="JI553">
        <v>1</v>
      </c>
      <c r="JJ553">
        <v>26</v>
      </c>
      <c r="JK553">
        <v>201644.6</v>
      </c>
      <c r="JL553">
        <v>201644.8</v>
      </c>
      <c r="JM553">
        <v>2.11182</v>
      </c>
      <c r="JN553">
        <v>2.61719</v>
      </c>
      <c r="JO553">
        <v>1.49658</v>
      </c>
      <c r="JP553">
        <v>2.34985</v>
      </c>
      <c r="JQ553">
        <v>1.54907</v>
      </c>
      <c r="JR553">
        <v>2.47681</v>
      </c>
      <c r="JS553">
        <v>36.3635</v>
      </c>
      <c r="JT553">
        <v>24.1838</v>
      </c>
      <c r="JU553">
        <v>18</v>
      </c>
      <c r="JV553">
        <v>483.285</v>
      </c>
      <c r="JW553">
        <v>495.546</v>
      </c>
      <c r="JX553">
        <v>26.3648</v>
      </c>
      <c r="JY553">
        <v>29.3776</v>
      </c>
      <c r="JZ553">
        <v>30</v>
      </c>
      <c r="KA553">
        <v>29.5661</v>
      </c>
      <c r="KB553">
        <v>29.554</v>
      </c>
      <c r="KC553">
        <v>42.4337</v>
      </c>
      <c r="KD553">
        <v>21.0322</v>
      </c>
      <c r="KE553">
        <v>96.6296</v>
      </c>
      <c r="KF553">
        <v>26.3825</v>
      </c>
      <c r="KG553">
        <v>921.7569999999999</v>
      </c>
      <c r="KH553">
        <v>19.4834</v>
      </c>
      <c r="KI553">
        <v>101.789</v>
      </c>
      <c r="KJ553">
        <v>91.35429999999999</v>
      </c>
    </row>
    <row r="554" spans="1:296">
      <c r="A554">
        <v>536</v>
      </c>
      <c r="B554">
        <v>1759088287.6</v>
      </c>
      <c r="C554">
        <v>15204.5</v>
      </c>
      <c r="D554" t="s">
        <v>1520</v>
      </c>
      <c r="E554" t="s">
        <v>1521</v>
      </c>
      <c r="F554">
        <v>5</v>
      </c>
      <c r="G554" t="s">
        <v>1411</v>
      </c>
      <c r="H554">
        <v>1759088279.814285</v>
      </c>
      <c r="I554">
        <f>(J554)/1000</f>
        <v>0</v>
      </c>
      <c r="J554">
        <f>IF(DO554, AM554, AG554)</f>
        <v>0</v>
      </c>
      <c r="K554">
        <f>IF(DO554, AH554, AF554)</f>
        <v>0</v>
      </c>
      <c r="L554">
        <f>DQ554 - IF(AT554&gt;1, K554*DK554*100.0/(AV554), 0)</f>
        <v>0</v>
      </c>
      <c r="M554">
        <f>((S554-I554/2)*L554-K554)/(S554+I554/2)</f>
        <v>0</v>
      </c>
      <c r="N554">
        <f>M554*(DX554+DY554)/1000.0</f>
        <v>0</v>
      </c>
      <c r="O554">
        <f>(DQ554 - IF(AT554&gt;1, K554*DK554*100.0/(AV554), 0))*(DX554+DY554)/1000.0</f>
        <v>0</v>
      </c>
      <c r="P554">
        <f>2.0/((1/R554-1/Q554)+SIGN(R554)*SQRT((1/R554-1/Q554)*(1/R554-1/Q554) + 4*DL554/((DL554+1)*(DL554+1))*(2*1/R554*1/Q554-1/Q554*1/Q554)))</f>
        <v>0</v>
      </c>
      <c r="Q554">
        <f>IF(LEFT(DM554,1)&lt;&gt;"0",IF(LEFT(DM554,1)="1",3.0,DN554),$D$5+$E$5*(EE554*DX554/($K$5*1000))+$F$5*(EE554*DX554/($K$5*1000))*MAX(MIN(DK554,$J$5),$I$5)*MAX(MIN(DK554,$J$5),$I$5)+$G$5*MAX(MIN(DK554,$J$5),$I$5)*(EE554*DX554/($K$5*1000))+$H$5*(EE554*DX554/($K$5*1000))*(EE554*DX554/($K$5*1000)))</f>
        <v>0</v>
      </c>
      <c r="R554">
        <f>I554*(1000-(1000*0.61365*exp(17.502*V554/(240.97+V554))/(DX554+DY554)+DS554)/2)/(1000*0.61365*exp(17.502*V554/(240.97+V554))/(DX554+DY554)-DS554)</f>
        <v>0</v>
      </c>
      <c r="S554">
        <f>1/((DL554+1)/(P554/1.6)+1/(Q554/1.37)) + DL554/((DL554+1)/(P554/1.6) + DL554/(Q554/1.37))</f>
        <v>0</v>
      </c>
      <c r="T554">
        <f>(DG554*DJ554)</f>
        <v>0</v>
      </c>
      <c r="U554">
        <f>(DZ554+(T554+2*0.95*5.67E-8*(((DZ554+$B$9)+273)^4-(DZ554+273)^4)-44100*I554)/(1.84*29.3*Q554+8*0.95*5.67E-8*(DZ554+273)^3))</f>
        <v>0</v>
      </c>
      <c r="V554">
        <f>($C$9*EA554+$D$9*EB554+$E$9*U554)</f>
        <v>0</v>
      </c>
      <c r="W554">
        <f>0.61365*exp(17.502*V554/(240.97+V554))</f>
        <v>0</v>
      </c>
      <c r="X554">
        <f>(Y554/Z554*100)</f>
        <v>0</v>
      </c>
      <c r="Y554">
        <f>DS554*(DX554+DY554)/1000</f>
        <v>0</v>
      </c>
      <c r="Z554">
        <f>0.61365*exp(17.502*DZ554/(240.97+DZ554))</f>
        <v>0</v>
      </c>
      <c r="AA554">
        <f>(W554-DS554*(DX554+DY554)/1000)</f>
        <v>0</v>
      </c>
      <c r="AB554">
        <f>(-I554*44100)</f>
        <v>0</v>
      </c>
      <c r="AC554">
        <f>2*29.3*Q554*0.92*(DZ554-V554)</f>
        <v>0</v>
      </c>
      <c r="AD554">
        <f>2*0.95*5.67E-8*(((DZ554+$B$9)+273)^4-(V554+273)^4)</f>
        <v>0</v>
      </c>
      <c r="AE554">
        <f>T554+AD554+AB554+AC554</f>
        <v>0</v>
      </c>
      <c r="AF554">
        <f>DW554*AT554*(DR554-DQ554*(1000-AT554*DT554)/(1000-AT554*DS554))/(100*DK554)</f>
        <v>0</v>
      </c>
      <c r="AG554">
        <f>1000*DW554*AT554*(DS554-DT554)/(100*DK554*(1000-AT554*DS554))</f>
        <v>0</v>
      </c>
      <c r="AH554">
        <f>(AI554 - AJ554 - DX554*1E3/(8.314*(DZ554+273.15)) * AL554/DW554 * AK554) * DW554/(100*DK554) * (1000 - DT554)/1000</f>
        <v>0</v>
      </c>
      <c r="AI554">
        <v>925.5455135962707</v>
      </c>
      <c r="AJ554">
        <v>893.9934909090912</v>
      </c>
      <c r="AK554">
        <v>3.43643465303149</v>
      </c>
      <c r="AL554">
        <v>65.07386414959845</v>
      </c>
      <c r="AM554">
        <f>(AO554 - AN554 + DX554*1E3/(8.314*(DZ554+273.15)) * AQ554/DW554 * AP554) * DW554/(100*DK554) * 1000/(1000 - AO554)</f>
        <v>0</v>
      </c>
      <c r="AN554">
        <v>19.50191966306306</v>
      </c>
      <c r="AO554">
        <v>21.90490424242425</v>
      </c>
      <c r="AP554">
        <v>-2.700276757961808E-05</v>
      </c>
      <c r="AQ554">
        <v>105.2532628944295</v>
      </c>
      <c r="AR554">
        <v>0</v>
      </c>
      <c r="AS554">
        <v>0</v>
      </c>
      <c r="AT554">
        <f>IF(AR554*$H$15&gt;=AV554,1.0,(AV554/(AV554-AR554*$H$15)))</f>
        <v>0</v>
      </c>
      <c r="AU554">
        <f>(AT554-1)*100</f>
        <v>0</v>
      </c>
      <c r="AV554">
        <f>MAX(0,($B$15+$C$15*EE554)/(1+$D$15*EE554)*DX554/(DZ554+273)*$E$15)</f>
        <v>0</v>
      </c>
      <c r="AW554" t="s">
        <v>437</v>
      </c>
      <c r="AX554" t="s">
        <v>437</v>
      </c>
      <c r="AY554">
        <v>0</v>
      </c>
      <c r="AZ554">
        <v>0</v>
      </c>
      <c r="BA554">
        <f>1-AY554/AZ554</f>
        <v>0</v>
      </c>
      <c r="BB554">
        <v>0</v>
      </c>
      <c r="BC554" t="s">
        <v>437</v>
      </c>
      <c r="BD554" t="s">
        <v>437</v>
      </c>
      <c r="BE554">
        <v>0</v>
      </c>
      <c r="BF554">
        <v>0</v>
      </c>
      <c r="BG554">
        <f>1-BE554/BF554</f>
        <v>0</v>
      </c>
      <c r="BH554">
        <v>0.5</v>
      </c>
      <c r="BI554">
        <f>DH554</f>
        <v>0</v>
      </c>
      <c r="BJ554">
        <f>K554</f>
        <v>0</v>
      </c>
      <c r="BK554">
        <f>BG554*BH554*BI554</f>
        <v>0</v>
      </c>
      <c r="BL554">
        <f>(BJ554-BB554)/BI554</f>
        <v>0</v>
      </c>
      <c r="BM554">
        <f>(AZ554-BF554)/BF554</f>
        <v>0</v>
      </c>
      <c r="BN554">
        <f>AY554/(BA554+AY554/BF554)</f>
        <v>0</v>
      </c>
      <c r="BO554" t="s">
        <v>437</v>
      </c>
      <c r="BP554">
        <v>0</v>
      </c>
      <c r="BQ554">
        <f>IF(BP554&lt;&gt;0, BP554, BN554)</f>
        <v>0</v>
      </c>
      <c r="BR554">
        <f>1-BQ554/BF554</f>
        <v>0</v>
      </c>
      <c r="BS554">
        <f>(BF554-BE554)/(BF554-BQ554)</f>
        <v>0</v>
      </c>
      <c r="BT554">
        <f>(AZ554-BF554)/(AZ554-BQ554)</f>
        <v>0</v>
      </c>
      <c r="BU554">
        <f>(BF554-BE554)/(BF554-AY554)</f>
        <v>0</v>
      </c>
      <c r="BV554">
        <f>(AZ554-BF554)/(AZ554-AY554)</f>
        <v>0</v>
      </c>
      <c r="BW554">
        <f>(BS554*BQ554/BE554)</f>
        <v>0</v>
      </c>
      <c r="BX554">
        <f>(1-BW554)</f>
        <v>0</v>
      </c>
      <c r="DG554">
        <f>$B$13*EF554+$C$13*EG554+$F$13*ER554*(1-EU554)</f>
        <v>0</v>
      </c>
      <c r="DH554">
        <f>DG554*DI554</f>
        <v>0</v>
      </c>
      <c r="DI554">
        <f>($B$13*$D$11+$C$13*$D$11+$F$13*((FE554+EW554)/MAX(FE554+EW554+FF554, 0.1)*$I$11+FF554/MAX(FE554+EW554+FF554, 0.1)*$J$11))/($B$13+$C$13+$F$13)</f>
        <v>0</v>
      </c>
      <c r="DJ554">
        <f>($B$13*$K$11+$C$13*$K$11+$F$13*((FE554+EW554)/MAX(FE554+EW554+FF554, 0.1)*$P$11+FF554/MAX(FE554+EW554+FF554, 0.1)*$Q$11))/($B$13+$C$13+$F$13)</f>
        <v>0</v>
      </c>
      <c r="DK554">
        <v>4.8</v>
      </c>
      <c r="DL554">
        <v>0.5</v>
      </c>
      <c r="DM554" t="s">
        <v>438</v>
      </c>
      <c r="DN554">
        <v>2</v>
      </c>
      <c r="DO554" t="b">
        <v>1</v>
      </c>
      <c r="DP554">
        <v>1759088279.814285</v>
      </c>
      <c r="DQ554">
        <v>849.9438928571428</v>
      </c>
      <c r="DR554">
        <v>891.7468571428572</v>
      </c>
      <c r="DS554">
        <v>21.91827142857143</v>
      </c>
      <c r="DT554">
        <v>19.49621071428571</v>
      </c>
      <c r="DU554">
        <v>850.5091071428571</v>
      </c>
      <c r="DV554">
        <v>21.62821071428572</v>
      </c>
      <c r="DW554">
        <v>500.0375714285714</v>
      </c>
      <c r="DX554">
        <v>90.72879285714286</v>
      </c>
      <c r="DY554">
        <v>0.06618975357142858</v>
      </c>
      <c r="DZ554">
        <v>28.78551785714286</v>
      </c>
      <c r="EA554">
        <v>29.99441071428572</v>
      </c>
      <c r="EB554">
        <v>999.9000000000002</v>
      </c>
      <c r="EC554">
        <v>0</v>
      </c>
      <c r="ED554">
        <v>0</v>
      </c>
      <c r="EE554">
        <v>10019.9625</v>
      </c>
      <c r="EF554">
        <v>0</v>
      </c>
      <c r="EG554">
        <v>11.3535</v>
      </c>
      <c r="EH554">
        <v>-41.80299285714286</v>
      </c>
      <c r="EI554">
        <v>868.9904642857142</v>
      </c>
      <c r="EJ554">
        <v>909.4783571428571</v>
      </c>
      <c r="EK554">
        <v>2.422054642857143</v>
      </c>
      <c r="EL554">
        <v>891.7468571428572</v>
      </c>
      <c r="EM554">
        <v>19.49621071428571</v>
      </c>
      <c r="EN554">
        <v>1.988618571428571</v>
      </c>
      <c r="EO554">
        <v>1.768868571428571</v>
      </c>
      <c r="EP554">
        <v>17.35399642857143</v>
      </c>
      <c r="EQ554">
        <v>15.51437142857143</v>
      </c>
      <c r="ER554">
        <v>1999.978214285714</v>
      </c>
      <c r="ES554">
        <v>0.9799969285714283</v>
      </c>
      <c r="ET554">
        <v>0.02000306428571428</v>
      </c>
      <c r="EU554">
        <v>0</v>
      </c>
      <c r="EV554">
        <v>808.5956785714286</v>
      </c>
      <c r="EW554">
        <v>5.00078</v>
      </c>
      <c r="EX554">
        <v>15570.66428571429</v>
      </c>
      <c r="EY554">
        <v>16379.43214285714</v>
      </c>
      <c r="EZ554">
        <v>39.67617857142857</v>
      </c>
      <c r="FA554">
        <v>40.59575</v>
      </c>
      <c r="FB554">
        <v>39.89932142857143</v>
      </c>
      <c r="FC554">
        <v>40.21178571428571</v>
      </c>
      <c r="FD554">
        <v>40.66257142857142</v>
      </c>
      <c r="FE554">
        <v>1955.068928571429</v>
      </c>
      <c r="FF554">
        <v>39.90571428571429</v>
      </c>
      <c r="FG554">
        <v>0</v>
      </c>
      <c r="FH554">
        <v>1759088280.2</v>
      </c>
      <c r="FI554">
        <v>0</v>
      </c>
      <c r="FJ554">
        <v>808.6147307692306</v>
      </c>
      <c r="FK554">
        <v>0.9562734888201306</v>
      </c>
      <c r="FL554">
        <v>21.29572656792386</v>
      </c>
      <c r="FM554">
        <v>15571.03461538462</v>
      </c>
      <c r="FN554">
        <v>15</v>
      </c>
      <c r="FO554">
        <v>0</v>
      </c>
      <c r="FP554" t="s">
        <v>439</v>
      </c>
      <c r="FQ554">
        <v>1746989605.5</v>
      </c>
      <c r="FR554">
        <v>1746989593.5</v>
      </c>
      <c r="FS554">
        <v>0</v>
      </c>
      <c r="FT554">
        <v>-0.274</v>
      </c>
      <c r="FU554">
        <v>-0.002</v>
      </c>
      <c r="FV554">
        <v>2.549</v>
      </c>
      <c r="FW554">
        <v>0.129</v>
      </c>
      <c r="FX554">
        <v>420</v>
      </c>
      <c r="FY554">
        <v>17</v>
      </c>
      <c r="FZ554">
        <v>0.02</v>
      </c>
      <c r="GA554">
        <v>0.04</v>
      </c>
      <c r="GB554">
        <v>-41.7661775</v>
      </c>
      <c r="GC554">
        <v>-0.4539590994371142</v>
      </c>
      <c r="GD554">
        <v>0.08990418368324136</v>
      </c>
      <c r="GE554">
        <v>1</v>
      </c>
      <c r="GF554">
        <v>808.5165588235294</v>
      </c>
      <c r="GG554">
        <v>1.662383500233421</v>
      </c>
      <c r="GH554">
        <v>0.3411569581134158</v>
      </c>
      <c r="GI554">
        <v>0</v>
      </c>
      <c r="GJ554">
        <v>2.42981975</v>
      </c>
      <c r="GK554">
        <v>-0.1902687804878009</v>
      </c>
      <c r="GL554">
        <v>0.01834920168392892</v>
      </c>
      <c r="GM554">
        <v>0</v>
      </c>
      <c r="GN554">
        <v>1</v>
      </c>
      <c r="GO554">
        <v>3</v>
      </c>
      <c r="GP554" t="s">
        <v>455</v>
      </c>
      <c r="GQ554">
        <v>3.10236</v>
      </c>
      <c r="GR554">
        <v>2.7245</v>
      </c>
      <c r="GS554">
        <v>0.147754</v>
      </c>
      <c r="GT554">
        <v>0.152273</v>
      </c>
      <c r="GU554">
        <v>0.101215</v>
      </c>
      <c r="GV554">
        <v>0.0945511</v>
      </c>
      <c r="GW554">
        <v>22240.6</v>
      </c>
      <c r="GX554">
        <v>20106.3</v>
      </c>
      <c r="GY554">
        <v>26661.1</v>
      </c>
      <c r="GZ554">
        <v>23941.4</v>
      </c>
      <c r="HA554">
        <v>38350.3</v>
      </c>
      <c r="HB554">
        <v>32057.7</v>
      </c>
      <c r="HC554">
        <v>46554.6</v>
      </c>
      <c r="HD554">
        <v>37882.1</v>
      </c>
      <c r="HE554">
        <v>1.8656</v>
      </c>
      <c r="HF554">
        <v>1.86035</v>
      </c>
      <c r="HG554">
        <v>0.12961</v>
      </c>
      <c r="HH554">
        <v>0</v>
      </c>
      <c r="HI554">
        <v>27.8375</v>
      </c>
      <c r="HJ554">
        <v>999.9</v>
      </c>
      <c r="HK554">
        <v>47.4</v>
      </c>
      <c r="HL554">
        <v>31.3</v>
      </c>
      <c r="HM554">
        <v>23.9741</v>
      </c>
      <c r="HN554">
        <v>60.8002</v>
      </c>
      <c r="HO554">
        <v>21.7788</v>
      </c>
      <c r="HP554">
        <v>1</v>
      </c>
      <c r="HQ554">
        <v>0.164726</v>
      </c>
      <c r="HR554">
        <v>0.0568219</v>
      </c>
      <c r="HS554">
        <v>20.2748</v>
      </c>
      <c r="HT554">
        <v>5.2113</v>
      </c>
      <c r="HU554">
        <v>11.98</v>
      </c>
      <c r="HV554">
        <v>4.96255</v>
      </c>
      <c r="HW554">
        <v>3.2744</v>
      </c>
      <c r="HX554">
        <v>9999</v>
      </c>
      <c r="HY554">
        <v>9999</v>
      </c>
      <c r="HZ554">
        <v>9999</v>
      </c>
      <c r="IA554">
        <v>35.2</v>
      </c>
      <c r="IB554">
        <v>1.86397</v>
      </c>
      <c r="IC554">
        <v>1.86008</v>
      </c>
      <c r="ID554">
        <v>1.8584</v>
      </c>
      <c r="IE554">
        <v>1.85975</v>
      </c>
      <c r="IF554">
        <v>1.85989</v>
      </c>
      <c r="IG554">
        <v>1.85837</v>
      </c>
      <c r="IH554">
        <v>1.85745</v>
      </c>
      <c r="II554">
        <v>1.85242</v>
      </c>
      <c r="IJ554">
        <v>0</v>
      </c>
      <c r="IK554">
        <v>0</v>
      </c>
      <c r="IL554">
        <v>0</v>
      </c>
      <c r="IM554">
        <v>0</v>
      </c>
      <c r="IN554" t="s">
        <v>441</v>
      </c>
      <c r="IO554" t="s">
        <v>442</v>
      </c>
      <c r="IP554" t="s">
        <v>443</v>
      </c>
      <c r="IQ554" t="s">
        <v>443</v>
      </c>
      <c r="IR554" t="s">
        <v>443</v>
      </c>
      <c r="IS554" t="s">
        <v>443</v>
      </c>
      <c r="IT554">
        <v>0</v>
      </c>
      <c r="IU554">
        <v>100</v>
      </c>
      <c r="IV554">
        <v>100</v>
      </c>
      <c r="IW554">
        <v>-0.537</v>
      </c>
      <c r="IX554">
        <v>0.2897</v>
      </c>
      <c r="IY554">
        <v>-0.819046093373875</v>
      </c>
      <c r="IZ554">
        <v>-0.0008311593448893811</v>
      </c>
      <c r="JA554">
        <v>1.768286430498992E-06</v>
      </c>
      <c r="JB554">
        <v>-5.176383660599935E-10</v>
      </c>
      <c r="JC554">
        <v>0.01793090377665582</v>
      </c>
      <c r="JD554">
        <v>0.002652576625932546</v>
      </c>
      <c r="JE554">
        <v>0.0004569377311329863</v>
      </c>
      <c r="JF554">
        <v>1.003524486243527E-07</v>
      </c>
      <c r="JG554">
        <v>2</v>
      </c>
      <c r="JH554">
        <v>1975</v>
      </c>
      <c r="JI554">
        <v>1</v>
      </c>
      <c r="JJ554">
        <v>26</v>
      </c>
      <c r="JK554">
        <v>201644.7</v>
      </c>
      <c r="JL554">
        <v>201644.9</v>
      </c>
      <c r="JM554">
        <v>2.14233</v>
      </c>
      <c r="JN554">
        <v>2.62329</v>
      </c>
      <c r="JO554">
        <v>1.49658</v>
      </c>
      <c r="JP554">
        <v>2.34863</v>
      </c>
      <c r="JQ554">
        <v>1.54907</v>
      </c>
      <c r="JR554">
        <v>2.44019</v>
      </c>
      <c r="JS554">
        <v>36.3635</v>
      </c>
      <c r="JT554">
        <v>24.1751</v>
      </c>
      <c r="JU554">
        <v>18</v>
      </c>
      <c r="JV554">
        <v>483.643</v>
      </c>
      <c r="JW554">
        <v>495.052</v>
      </c>
      <c r="JX554">
        <v>26.3833</v>
      </c>
      <c r="JY554">
        <v>29.3798</v>
      </c>
      <c r="JZ554">
        <v>30</v>
      </c>
      <c r="KA554">
        <v>29.5671</v>
      </c>
      <c r="KB554">
        <v>29.5565</v>
      </c>
      <c r="KC554">
        <v>43.102</v>
      </c>
      <c r="KD554">
        <v>21.0322</v>
      </c>
      <c r="KE554">
        <v>96.6296</v>
      </c>
      <c r="KF554">
        <v>26.8871</v>
      </c>
      <c r="KG554">
        <v>941.796</v>
      </c>
      <c r="KH554">
        <v>19.4905</v>
      </c>
      <c r="KI554">
        <v>101.789</v>
      </c>
      <c r="KJ554">
        <v>91.3536</v>
      </c>
    </row>
    <row r="555" spans="1:296">
      <c r="A555">
        <v>537</v>
      </c>
      <c r="B555">
        <v>1759088292.6</v>
      </c>
      <c r="C555">
        <v>15209.5</v>
      </c>
      <c r="D555" t="s">
        <v>1522</v>
      </c>
      <c r="E555" t="s">
        <v>1523</v>
      </c>
      <c r="F555">
        <v>5</v>
      </c>
      <c r="G555" t="s">
        <v>1411</v>
      </c>
      <c r="H555">
        <v>1759088285.1</v>
      </c>
      <c r="I555">
        <f>(J555)/1000</f>
        <v>0</v>
      </c>
      <c r="J555">
        <f>IF(DO555, AM555, AG555)</f>
        <v>0</v>
      </c>
      <c r="K555">
        <f>IF(DO555, AH555, AF555)</f>
        <v>0</v>
      </c>
      <c r="L555">
        <f>DQ555 - IF(AT555&gt;1, K555*DK555*100.0/(AV555), 0)</f>
        <v>0</v>
      </c>
      <c r="M555">
        <f>((S555-I555/2)*L555-K555)/(S555+I555/2)</f>
        <v>0</v>
      </c>
      <c r="N555">
        <f>M555*(DX555+DY555)/1000.0</f>
        <v>0</v>
      </c>
      <c r="O555">
        <f>(DQ555 - IF(AT555&gt;1, K555*DK555*100.0/(AV555), 0))*(DX555+DY555)/1000.0</f>
        <v>0</v>
      </c>
      <c r="P555">
        <f>2.0/((1/R555-1/Q555)+SIGN(R555)*SQRT((1/R555-1/Q555)*(1/R555-1/Q555) + 4*DL555/((DL555+1)*(DL555+1))*(2*1/R555*1/Q555-1/Q555*1/Q555)))</f>
        <v>0</v>
      </c>
      <c r="Q555">
        <f>IF(LEFT(DM555,1)&lt;&gt;"0",IF(LEFT(DM555,1)="1",3.0,DN555),$D$5+$E$5*(EE555*DX555/($K$5*1000))+$F$5*(EE555*DX555/($K$5*1000))*MAX(MIN(DK555,$J$5),$I$5)*MAX(MIN(DK555,$J$5),$I$5)+$G$5*MAX(MIN(DK555,$J$5),$I$5)*(EE555*DX555/($K$5*1000))+$H$5*(EE555*DX555/($K$5*1000))*(EE555*DX555/($K$5*1000)))</f>
        <v>0</v>
      </c>
      <c r="R555">
        <f>I555*(1000-(1000*0.61365*exp(17.502*V555/(240.97+V555))/(DX555+DY555)+DS555)/2)/(1000*0.61365*exp(17.502*V555/(240.97+V555))/(DX555+DY555)-DS555)</f>
        <v>0</v>
      </c>
      <c r="S555">
        <f>1/((DL555+1)/(P555/1.6)+1/(Q555/1.37)) + DL555/((DL555+1)/(P555/1.6) + DL555/(Q555/1.37))</f>
        <v>0</v>
      </c>
      <c r="T555">
        <f>(DG555*DJ555)</f>
        <v>0</v>
      </c>
      <c r="U555">
        <f>(DZ555+(T555+2*0.95*5.67E-8*(((DZ555+$B$9)+273)^4-(DZ555+273)^4)-44100*I555)/(1.84*29.3*Q555+8*0.95*5.67E-8*(DZ555+273)^3))</f>
        <v>0</v>
      </c>
      <c r="V555">
        <f>($C$9*EA555+$D$9*EB555+$E$9*U555)</f>
        <v>0</v>
      </c>
      <c r="W555">
        <f>0.61365*exp(17.502*V555/(240.97+V555))</f>
        <v>0</v>
      </c>
      <c r="X555">
        <f>(Y555/Z555*100)</f>
        <v>0</v>
      </c>
      <c r="Y555">
        <f>DS555*(DX555+DY555)/1000</f>
        <v>0</v>
      </c>
      <c r="Z555">
        <f>0.61365*exp(17.502*DZ555/(240.97+DZ555))</f>
        <v>0</v>
      </c>
      <c r="AA555">
        <f>(W555-DS555*(DX555+DY555)/1000)</f>
        <v>0</v>
      </c>
      <c r="AB555">
        <f>(-I555*44100)</f>
        <v>0</v>
      </c>
      <c r="AC555">
        <f>2*29.3*Q555*0.92*(DZ555-V555)</f>
        <v>0</v>
      </c>
      <c r="AD555">
        <f>2*0.95*5.67E-8*(((DZ555+$B$9)+273)^4-(V555+273)^4)</f>
        <v>0</v>
      </c>
      <c r="AE555">
        <f>T555+AD555+AB555+AC555</f>
        <v>0</v>
      </c>
      <c r="AF555">
        <f>DW555*AT555*(DR555-DQ555*(1000-AT555*DT555)/(1000-AT555*DS555))/(100*DK555)</f>
        <v>0</v>
      </c>
      <c r="AG555">
        <f>1000*DW555*AT555*(DS555-DT555)/(100*DK555*(1000-AT555*DS555))</f>
        <v>0</v>
      </c>
      <c r="AH555">
        <f>(AI555 - AJ555 - DX555*1E3/(8.314*(DZ555+273.15)) * AL555/DW555 * AK555) * DW555/(100*DK555) * (1000 - DT555)/1000</f>
        <v>0</v>
      </c>
      <c r="AI555">
        <v>942.6440076915781</v>
      </c>
      <c r="AJ555">
        <v>911.2648545454543</v>
      </c>
      <c r="AK555">
        <v>3.465454099319605</v>
      </c>
      <c r="AL555">
        <v>65.07386414959845</v>
      </c>
      <c r="AM555">
        <f>(AO555 - AN555 + DX555*1E3/(8.314*(DZ555+273.15)) * AQ555/DW555 * AP555) * DW555/(100*DK555) * 1000/(1000 - AO555)</f>
        <v>0</v>
      </c>
      <c r="AN555">
        <v>19.50802522129984</v>
      </c>
      <c r="AO555">
        <v>21.89706060606061</v>
      </c>
      <c r="AP555">
        <v>-2.764017629150132E-05</v>
      </c>
      <c r="AQ555">
        <v>105.2532628944295</v>
      </c>
      <c r="AR555">
        <v>0</v>
      </c>
      <c r="AS555">
        <v>0</v>
      </c>
      <c r="AT555">
        <f>IF(AR555*$H$15&gt;=AV555,1.0,(AV555/(AV555-AR555*$H$15)))</f>
        <v>0</v>
      </c>
      <c r="AU555">
        <f>(AT555-1)*100</f>
        <v>0</v>
      </c>
      <c r="AV555">
        <f>MAX(0,($B$15+$C$15*EE555)/(1+$D$15*EE555)*DX555/(DZ555+273)*$E$15)</f>
        <v>0</v>
      </c>
      <c r="AW555" t="s">
        <v>437</v>
      </c>
      <c r="AX555" t="s">
        <v>437</v>
      </c>
      <c r="AY555">
        <v>0</v>
      </c>
      <c r="AZ555">
        <v>0</v>
      </c>
      <c r="BA555">
        <f>1-AY555/AZ555</f>
        <v>0</v>
      </c>
      <c r="BB555">
        <v>0</v>
      </c>
      <c r="BC555" t="s">
        <v>437</v>
      </c>
      <c r="BD555" t="s">
        <v>437</v>
      </c>
      <c r="BE555">
        <v>0</v>
      </c>
      <c r="BF555">
        <v>0</v>
      </c>
      <c r="BG555">
        <f>1-BE555/BF555</f>
        <v>0</v>
      </c>
      <c r="BH555">
        <v>0.5</v>
      </c>
      <c r="BI555">
        <f>DH555</f>
        <v>0</v>
      </c>
      <c r="BJ555">
        <f>K555</f>
        <v>0</v>
      </c>
      <c r="BK555">
        <f>BG555*BH555*BI555</f>
        <v>0</v>
      </c>
      <c r="BL555">
        <f>(BJ555-BB555)/BI555</f>
        <v>0</v>
      </c>
      <c r="BM555">
        <f>(AZ555-BF555)/BF555</f>
        <v>0</v>
      </c>
      <c r="BN555">
        <f>AY555/(BA555+AY555/BF555)</f>
        <v>0</v>
      </c>
      <c r="BO555" t="s">
        <v>437</v>
      </c>
      <c r="BP555">
        <v>0</v>
      </c>
      <c r="BQ555">
        <f>IF(BP555&lt;&gt;0, BP555, BN555)</f>
        <v>0</v>
      </c>
      <c r="BR555">
        <f>1-BQ555/BF555</f>
        <v>0</v>
      </c>
      <c r="BS555">
        <f>(BF555-BE555)/(BF555-BQ555)</f>
        <v>0</v>
      </c>
      <c r="BT555">
        <f>(AZ555-BF555)/(AZ555-BQ555)</f>
        <v>0</v>
      </c>
      <c r="BU555">
        <f>(BF555-BE555)/(BF555-AY555)</f>
        <v>0</v>
      </c>
      <c r="BV555">
        <f>(AZ555-BF555)/(AZ555-AY555)</f>
        <v>0</v>
      </c>
      <c r="BW555">
        <f>(BS555*BQ555/BE555)</f>
        <v>0</v>
      </c>
      <c r="BX555">
        <f>(1-BW555)</f>
        <v>0</v>
      </c>
      <c r="DG555">
        <f>$B$13*EF555+$C$13*EG555+$F$13*ER555*(1-EU555)</f>
        <v>0</v>
      </c>
      <c r="DH555">
        <f>DG555*DI555</f>
        <v>0</v>
      </c>
      <c r="DI555">
        <f>($B$13*$D$11+$C$13*$D$11+$F$13*((FE555+EW555)/MAX(FE555+EW555+FF555, 0.1)*$I$11+FF555/MAX(FE555+EW555+FF555, 0.1)*$J$11))/($B$13+$C$13+$F$13)</f>
        <v>0</v>
      </c>
      <c r="DJ555">
        <f>($B$13*$K$11+$C$13*$K$11+$F$13*((FE555+EW555)/MAX(FE555+EW555+FF555, 0.1)*$P$11+FF555/MAX(FE555+EW555+FF555, 0.1)*$Q$11))/($B$13+$C$13+$F$13)</f>
        <v>0</v>
      </c>
      <c r="DK555">
        <v>4.8</v>
      </c>
      <c r="DL555">
        <v>0.5</v>
      </c>
      <c r="DM555" t="s">
        <v>438</v>
      </c>
      <c r="DN555">
        <v>2</v>
      </c>
      <c r="DO555" t="b">
        <v>1</v>
      </c>
      <c r="DP555">
        <v>1759088285.1</v>
      </c>
      <c r="DQ555">
        <v>867.695851851852</v>
      </c>
      <c r="DR555">
        <v>909.4859259259259</v>
      </c>
      <c r="DS555">
        <v>21.90804444444445</v>
      </c>
      <c r="DT555">
        <v>19.50168888888889</v>
      </c>
      <c r="DU555">
        <v>868.2422592592593</v>
      </c>
      <c r="DV555">
        <v>21.61821111111111</v>
      </c>
      <c r="DW555">
        <v>500.0908518518519</v>
      </c>
      <c r="DX555">
        <v>90.72798148148149</v>
      </c>
      <c r="DY555">
        <v>0.06599380000000001</v>
      </c>
      <c r="DZ555">
        <v>28.7615962962963</v>
      </c>
      <c r="EA555">
        <v>29.97241481481481</v>
      </c>
      <c r="EB555">
        <v>999.9000000000001</v>
      </c>
      <c r="EC555">
        <v>0</v>
      </c>
      <c r="ED555">
        <v>0</v>
      </c>
      <c r="EE555">
        <v>10019.25444444444</v>
      </c>
      <c r="EF555">
        <v>0</v>
      </c>
      <c r="EG555">
        <v>11.3535</v>
      </c>
      <c r="EH555">
        <v>-41.79002592592593</v>
      </c>
      <c r="EI555">
        <v>887.131037037037</v>
      </c>
      <c r="EJ555">
        <v>927.575259259259</v>
      </c>
      <c r="EK555">
        <v>2.406343703703704</v>
      </c>
      <c r="EL555">
        <v>909.4859259259259</v>
      </c>
      <c r="EM555">
        <v>19.50168888888889</v>
      </c>
      <c r="EN555">
        <v>1.987671851851852</v>
      </c>
      <c r="EO555">
        <v>1.769349629629629</v>
      </c>
      <c r="EP555">
        <v>17.34646296296296</v>
      </c>
      <c r="EQ555">
        <v>15.51861111111111</v>
      </c>
      <c r="ER555">
        <v>1999.976296296297</v>
      </c>
      <c r="ES555">
        <v>0.979997148148148</v>
      </c>
      <c r="ET555">
        <v>0.02000282222222222</v>
      </c>
      <c r="EU555">
        <v>0</v>
      </c>
      <c r="EV555">
        <v>808.7411111111111</v>
      </c>
      <c r="EW555">
        <v>5.00078</v>
      </c>
      <c r="EX555">
        <v>15572.15185185185</v>
      </c>
      <c r="EY555">
        <v>16379.41851851852</v>
      </c>
      <c r="EZ555">
        <v>39.71285185185185</v>
      </c>
      <c r="FA555">
        <v>40.60166666666666</v>
      </c>
      <c r="FB555">
        <v>39.88177777777778</v>
      </c>
      <c r="FC555">
        <v>40.23588888888889</v>
      </c>
      <c r="FD555">
        <v>40.65022222222223</v>
      </c>
      <c r="FE555">
        <v>1955.067407407408</v>
      </c>
      <c r="FF555">
        <v>39.90518518518519</v>
      </c>
      <c r="FG555">
        <v>0</v>
      </c>
      <c r="FH555">
        <v>1759088285</v>
      </c>
      <c r="FI555">
        <v>0</v>
      </c>
      <c r="FJ555">
        <v>808.7081538461537</v>
      </c>
      <c r="FK555">
        <v>1.813333317460102</v>
      </c>
      <c r="FL555">
        <v>13.47008553130376</v>
      </c>
      <c r="FM555">
        <v>15572.36923076923</v>
      </c>
      <c r="FN555">
        <v>15</v>
      </c>
      <c r="FO555">
        <v>0</v>
      </c>
      <c r="FP555" t="s">
        <v>439</v>
      </c>
      <c r="FQ555">
        <v>1746989605.5</v>
      </c>
      <c r="FR555">
        <v>1746989593.5</v>
      </c>
      <c r="FS555">
        <v>0</v>
      </c>
      <c r="FT555">
        <v>-0.274</v>
      </c>
      <c r="FU555">
        <v>-0.002</v>
      </c>
      <c r="FV555">
        <v>2.549</v>
      </c>
      <c r="FW555">
        <v>0.129</v>
      </c>
      <c r="FX555">
        <v>420</v>
      </c>
      <c r="FY555">
        <v>17</v>
      </c>
      <c r="FZ555">
        <v>0.02</v>
      </c>
      <c r="GA555">
        <v>0.04</v>
      </c>
      <c r="GB555">
        <v>-41.79091</v>
      </c>
      <c r="GC555">
        <v>0.08026041275805942</v>
      </c>
      <c r="GD555">
        <v>0.06798972642980691</v>
      </c>
      <c r="GE555">
        <v>1</v>
      </c>
      <c r="GF555">
        <v>808.6589705882353</v>
      </c>
      <c r="GG555">
        <v>1.477203965296613</v>
      </c>
      <c r="GH555">
        <v>0.2776418011092451</v>
      </c>
      <c r="GI555">
        <v>0</v>
      </c>
      <c r="GJ555">
        <v>2.41776825</v>
      </c>
      <c r="GK555">
        <v>-0.1801732457786121</v>
      </c>
      <c r="GL555">
        <v>0.01740645984792716</v>
      </c>
      <c r="GM555">
        <v>0</v>
      </c>
      <c r="GN555">
        <v>1</v>
      </c>
      <c r="GO555">
        <v>3</v>
      </c>
      <c r="GP555" t="s">
        <v>455</v>
      </c>
      <c r="GQ555">
        <v>3.10169</v>
      </c>
      <c r="GR555">
        <v>2.72398</v>
      </c>
      <c r="GS555">
        <v>0.149609</v>
      </c>
      <c r="GT555">
        <v>0.15408</v>
      </c>
      <c r="GU555">
        <v>0.101191</v>
      </c>
      <c r="GV555">
        <v>0.0945792</v>
      </c>
      <c r="GW555">
        <v>22192.3</v>
      </c>
      <c r="GX555">
        <v>20063.6</v>
      </c>
      <c r="GY555">
        <v>26661.2</v>
      </c>
      <c r="GZ555">
        <v>23941.6</v>
      </c>
      <c r="HA555">
        <v>38351</v>
      </c>
      <c r="HB555">
        <v>32057</v>
      </c>
      <c r="HC555">
        <v>46554.1</v>
      </c>
      <c r="HD555">
        <v>37882.3</v>
      </c>
      <c r="HE555">
        <v>1.86493</v>
      </c>
      <c r="HF555">
        <v>1.86155</v>
      </c>
      <c r="HG555">
        <v>0.130557</v>
      </c>
      <c r="HH555">
        <v>0</v>
      </c>
      <c r="HI555">
        <v>27.8289</v>
      </c>
      <c r="HJ555">
        <v>999.9</v>
      </c>
      <c r="HK555">
        <v>47.4</v>
      </c>
      <c r="HL555">
        <v>31.3</v>
      </c>
      <c r="HM555">
        <v>23.9762</v>
      </c>
      <c r="HN555">
        <v>61.3502</v>
      </c>
      <c r="HO555">
        <v>21.9271</v>
      </c>
      <c r="HP555">
        <v>1</v>
      </c>
      <c r="HQ555">
        <v>0.164047</v>
      </c>
      <c r="HR555">
        <v>-0.402475</v>
      </c>
      <c r="HS555">
        <v>20.2789</v>
      </c>
      <c r="HT555">
        <v>5.20905</v>
      </c>
      <c r="HU555">
        <v>11.98</v>
      </c>
      <c r="HV555">
        <v>4.96235</v>
      </c>
      <c r="HW555">
        <v>3.27403</v>
      </c>
      <c r="HX555">
        <v>9999</v>
      </c>
      <c r="HY555">
        <v>9999</v>
      </c>
      <c r="HZ555">
        <v>9999</v>
      </c>
      <c r="IA555">
        <v>35.2</v>
      </c>
      <c r="IB555">
        <v>1.86398</v>
      </c>
      <c r="IC555">
        <v>1.86008</v>
      </c>
      <c r="ID555">
        <v>1.85839</v>
      </c>
      <c r="IE555">
        <v>1.85975</v>
      </c>
      <c r="IF555">
        <v>1.85989</v>
      </c>
      <c r="IG555">
        <v>1.85837</v>
      </c>
      <c r="IH555">
        <v>1.85745</v>
      </c>
      <c r="II555">
        <v>1.85242</v>
      </c>
      <c r="IJ555">
        <v>0</v>
      </c>
      <c r="IK555">
        <v>0</v>
      </c>
      <c r="IL555">
        <v>0</v>
      </c>
      <c r="IM555">
        <v>0</v>
      </c>
      <c r="IN555" t="s">
        <v>441</v>
      </c>
      <c r="IO555" t="s">
        <v>442</v>
      </c>
      <c r="IP555" t="s">
        <v>443</v>
      </c>
      <c r="IQ555" t="s">
        <v>443</v>
      </c>
      <c r="IR555" t="s">
        <v>443</v>
      </c>
      <c r="IS555" t="s">
        <v>443</v>
      </c>
      <c r="IT555">
        <v>0</v>
      </c>
      <c r="IU555">
        <v>100</v>
      </c>
      <c r="IV555">
        <v>100</v>
      </c>
      <c r="IW555">
        <v>-0.519</v>
      </c>
      <c r="IX555">
        <v>0.2895</v>
      </c>
      <c r="IY555">
        <v>-0.819046093373875</v>
      </c>
      <c r="IZ555">
        <v>-0.0008311593448893811</v>
      </c>
      <c r="JA555">
        <v>1.768286430498992E-06</v>
      </c>
      <c r="JB555">
        <v>-5.176383660599935E-10</v>
      </c>
      <c r="JC555">
        <v>0.01793090377665582</v>
      </c>
      <c r="JD555">
        <v>0.002652576625932546</v>
      </c>
      <c r="JE555">
        <v>0.0004569377311329863</v>
      </c>
      <c r="JF555">
        <v>1.003524486243527E-07</v>
      </c>
      <c r="JG555">
        <v>2</v>
      </c>
      <c r="JH555">
        <v>1975</v>
      </c>
      <c r="JI555">
        <v>1</v>
      </c>
      <c r="JJ555">
        <v>26</v>
      </c>
      <c r="JK555">
        <v>201644.8</v>
      </c>
      <c r="JL555">
        <v>201645</v>
      </c>
      <c r="JM555">
        <v>2.17529</v>
      </c>
      <c r="JN555">
        <v>2.62451</v>
      </c>
      <c r="JO555">
        <v>1.49658</v>
      </c>
      <c r="JP555">
        <v>2.34863</v>
      </c>
      <c r="JQ555">
        <v>1.54907</v>
      </c>
      <c r="JR555">
        <v>2.45239</v>
      </c>
      <c r="JS555">
        <v>36.3635</v>
      </c>
      <c r="JT555">
        <v>24.1751</v>
      </c>
      <c r="JU555">
        <v>18</v>
      </c>
      <c r="JV555">
        <v>483.26</v>
      </c>
      <c r="JW555">
        <v>495.849</v>
      </c>
      <c r="JX555">
        <v>26.8242</v>
      </c>
      <c r="JY555">
        <v>29.3808</v>
      </c>
      <c r="JZ555">
        <v>29.9995</v>
      </c>
      <c r="KA555">
        <v>29.5686</v>
      </c>
      <c r="KB555">
        <v>29.5565</v>
      </c>
      <c r="KC555">
        <v>43.7093</v>
      </c>
      <c r="KD555">
        <v>21.0322</v>
      </c>
      <c r="KE555">
        <v>96.6296</v>
      </c>
      <c r="KF555">
        <v>26.9231</v>
      </c>
      <c r="KG555">
        <v>955.154</v>
      </c>
      <c r="KH555">
        <v>19.448</v>
      </c>
      <c r="KI555">
        <v>101.788</v>
      </c>
      <c r="KJ555">
        <v>91.35420000000001</v>
      </c>
    </row>
    <row r="556" spans="1:296">
      <c r="A556">
        <v>538</v>
      </c>
      <c r="B556">
        <v>1759088297.6</v>
      </c>
      <c r="C556">
        <v>15214.5</v>
      </c>
      <c r="D556" t="s">
        <v>1524</v>
      </c>
      <c r="E556" t="s">
        <v>1525</v>
      </c>
      <c r="F556">
        <v>5</v>
      </c>
      <c r="G556" t="s">
        <v>1411</v>
      </c>
      <c r="H556">
        <v>1759088289.814285</v>
      </c>
      <c r="I556">
        <f>(J556)/1000</f>
        <v>0</v>
      </c>
      <c r="J556">
        <f>IF(DO556, AM556, AG556)</f>
        <v>0</v>
      </c>
      <c r="K556">
        <f>IF(DO556, AH556, AF556)</f>
        <v>0</v>
      </c>
      <c r="L556">
        <f>DQ556 - IF(AT556&gt;1, K556*DK556*100.0/(AV556), 0)</f>
        <v>0</v>
      </c>
      <c r="M556">
        <f>((S556-I556/2)*L556-K556)/(S556+I556/2)</f>
        <v>0</v>
      </c>
      <c r="N556">
        <f>M556*(DX556+DY556)/1000.0</f>
        <v>0</v>
      </c>
      <c r="O556">
        <f>(DQ556 - IF(AT556&gt;1, K556*DK556*100.0/(AV556), 0))*(DX556+DY556)/1000.0</f>
        <v>0</v>
      </c>
      <c r="P556">
        <f>2.0/((1/R556-1/Q556)+SIGN(R556)*SQRT((1/R556-1/Q556)*(1/R556-1/Q556) + 4*DL556/((DL556+1)*(DL556+1))*(2*1/R556*1/Q556-1/Q556*1/Q556)))</f>
        <v>0</v>
      </c>
      <c r="Q556">
        <f>IF(LEFT(DM556,1)&lt;&gt;"0",IF(LEFT(DM556,1)="1",3.0,DN556),$D$5+$E$5*(EE556*DX556/($K$5*1000))+$F$5*(EE556*DX556/($K$5*1000))*MAX(MIN(DK556,$J$5),$I$5)*MAX(MIN(DK556,$J$5),$I$5)+$G$5*MAX(MIN(DK556,$J$5),$I$5)*(EE556*DX556/($K$5*1000))+$H$5*(EE556*DX556/($K$5*1000))*(EE556*DX556/($K$5*1000)))</f>
        <v>0</v>
      </c>
      <c r="R556">
        <f>I556*(1000-(1000*0.61365*exp(17.502*V556/(240.97+V556))/(DX556+DY556)+DS556)/2)/(1000*0.61365*exp(17.502*V556/(240.97+V556))/(DX556+DY556)-DS556)</f>
        <v>0</v>
      </c>
      <c r="S556">
        <f>1/((DL556+1)/(P556/1.6)+1/(Q556/1.37)) + DL556/((DL556+1)/(P556/1.6) + DL556/(Q556/1.37))</f>
        <v>0</v>
      </c>
      <c r="T556">
        <f>(DG556*DJ556)</f>
        <v>0</v>
      </c>
      <c r="U556">
        <f>(DZ556+(T556+2*0.95*5.67E-8*(((DZ556+$B$9)+273)^4-(DZ556+273)^4)-44100*I556)/(1.84*29.3*Q556+8*0.95*5.67E-8*(DZ556+273)^3))</f>
        <v>0</v>
      </c>
      <c r="V556">
        <f>($C$9*EA556+$D$9*EB556+$E$9*U556)</f>
        <v>0</v>
      </c>
      <c r="W556">
        <f>0.61365*exp(17.502*V556/(240.97+V556))</f>
        <v>0</v>
      </c>
      <c r="X556">
        <f>(Y556/Z556*100)</f>
        <v>0</v>
      </c>
      <c r="Y556">
        <f>DS556*(DX556+DY556)/1000</f>
        <v>0</v>
      </c>
      <c r="Z556">
        <f>0.61365*exp(17.502*DZ556/(240.97+DZ556))</f>
        <v>0</v>
      </c>
      <c r="AA556">
        <f>(W556-DS556*(DX556+DY556)/1000)</f>
        <v>0</v>
      </c>
      <c r="AB556">
        <f>(-I556*44100)</f>
        <v>0</v>
      </c>
      <c r="AC556">
        <f>2*29.3*Q556*0.92*(DZ556-V556)</f>
        <v>0</v>
      </c>
      <c r="AD556">
        <f>2*0.95*5.67E-8*(((DZ556+$B$9)+273)^4-(V556+273)^4)</f>
        <v>0</v>
      </c>
      <c r="AE556">
        <f>T556+AD556+AB556+AC556</f>
        <v>0</v>
      </c>
      <c r="AF556">
        <f>DW556*AT556*(DR556-DQ556*(1000-AT556*DT556)/(1000-AT556*DS556))/(100*DK556)</f>
        <v>0</v>
      </c>
      <c r="AG556">
        <f>1000*DW556*AT556*(DS556-DT556)/(100*DK556*(1000-AT556*DS556))</f>
        <v>0</v>
      </c>
      <c r="AH556">
        <f>(AI556 - AJ556 - DX556*1E3/(8.314*(DZ556+273.15)) * AL556/DW556 * AK556) * DW556/(100*DK556) * (1000 - DT556)/1000</f>
        <v>0</v>
      </c>
      <c r="AI556">
        <v>959.5484978690274</v>
      </c>
      <c r="AJ556">
        <v>928.4028666666663</v>
      </c>
      <c r="AK556">
        <v>3.421287262637059</v>
      </c>
      <c r="AL556">
        <v>65.07386414959845</v>
      </c>
      <c r="AM556">
        <f>(AO556 - AN556 + DX556*1E3/(8.314*(DZ556+273.15)) * AQ556/DW556 * AP556) * DW556/(100*DK556) * 1000/(1000 - AO556)</f>
        <v>0</v>
      </c>
      <c r="AN556">
        <v>19.51227763342799</v>
      </c>
      <c r="AO556">
        <v>21.90094363636362</v>
      </c>
      <c r="AP556">
        <v>2.524641059397643E-05</v>
      </c>
      <c r="AQ556">
        <v>105.2532628944295</v>
      </c>
      <c r="AR556">
        <v>0</v>
      </c>
      <c r="AS556">
        <v>0</v>
      </c>
      <c r="AT556">
        <f>IF(AR556*$H$15&gt;=AV556,1.0,(AV556/(AV556-AR556*$H$15)))</f>
        <v>0</v>
      </c>
      <c r="AU556">
        <f>(AT556-1)*100</f>
        <v>0</v>
      </c>
      <c r="AV556">
        <f>MAX(0,($B$15+$C$15*EE556)/(1+$D$15*EE556)*DX556/(DZ556+273)*$E$15)</f>
        <v>0</v>
      </c>
      <c r="AW556" t="s">
        <v>437</v>
      </c>
      <c r="AX556" t="s">
        <v>437</v>
      </c>
      <c r="AY556">
        <v>0</v>
      </c>
      <c r="AZ556">
        <v>0</v>
      </c>
      <c r="BA556">
        <f>1-AY556/AZ556</f>
        <v>0</v>
      </c>
      <c r="BB556">
        <v>0</v>
      </c>
      <c r="BC556" t="s">
        <v>437</v>
      </c>
      <c r="BD556" t="s">
        <v>437</v>
      </c>
      <c r="BE556">
        <v>0</v>
      </c>
      <c r="BF556">
        <v>0</v>
      </c>
      <c r="BG556">
        <f>1-BE556/BF556</f>
        <v>0</v>
      </c>
      <c r="BH556">
        <v>0.5</v>
      </c>
      <c r="BI556">
        <f>DH556</f>
        <v>0</v>
      </c>
      <c r="BJ556">
        <f>K556</f>
        <v>0</v>
      </c>
      <c r="BK556">
        <f>BG556*BH556*BI556</f>
        <v>0</v>
      </c>
      <c r="BL556">
        <f>(BJ556-BB556)/BI556</f>
        <v>0</v>
      </c>
      <c r="BM556">
        <f>(AZ556-BF556)/BF556</f>
        <v>0</v>
      </c>
      <c r="BN556">
        <f>AY556/(BA556+AY556/BF556)</f>
        <v>0</v>
      </c>
      <c r="BO556" t="s">
        <v>437</v>
      </c>
      <c r="BP556">
        <v>0</v>
      </c>
      <c r="BQ556">
        <f>IF(BP556&lt;&gt;0, BP556, BN556)</f>
        <v>0</v>
      </c>
      <c r="BR556">
        <f>1-BQ556/BF556</f>
        <v>0</v>
      </c>
      <c r="BS556">
        <f>(BF556-BE556)/(BF556-BQ556)</f>
        <v>0</v>
      </c>
      <c r="BT556">
        <f>(AZ556-BF556)/(AZ556-BQ556)</f>
        <v>0</v>
      </c>
      <c r="BU556">
        <f>(BF556-BE556)/(BF556-AY556)</f>
        <v>0</v>
      </c>
      <c r="BV556">
        <f>(AZ556-BF556)/(AZ556-AY556)</f>
        <v>0</v>
      </c>
      <c r="BW556">
        <f>(BS556*BQ556/BE556)</f>
        <v>0</v>
      </c>
      <c r="BX556">
        <f>(1-BW556)</f>
        <v>0</v>
      </c>
      <c r="DG556">
        <f>$B$13*EF556+$C$13*EG556+$F$13*ER556*(1-EU556)</f>
        <v>0</v>
      </c>
      <c r="DH556">
        <f>DG556*DI556</f>
        <v>0</v>
      </c>
      <c r="DI556">
        <f>($B$13*$D$11+$C$13*$D$11+$F$13*((FE556+EW556)/MAX(FE556+EW556+FF556, 0.1)*$I$11+FF556/MAX(FE556+EW556+FF556, 0.1)*$J$11))/($B$13+$C$13+$F$13)</f>
        <v>0</v>
      </c>
      <c r="DJ556">
        <f>($B$13*$K$11+$C$13*$K$11+$F$13*((FE556+EW556)/MAX(FE556+EW556+FF556, 0.1)*$P$11+FF556/MAX(FE556+EW556+FF556, 0.1)*$Q$11))/($B$13+$C$13+$F$13)</f>
        <v>0</v>
      </c>
      <c r="DK556">
        <v>4.8</v>
      </c>
      <c r="DL556">
        <v>0.5</v>
      </c>
      <c r="DM556" t="s">
        <v>438</v>
      </c>
      <c r="DN556">
        <v>2</v>
      </c>
      <c r="DO556" t="b">
        <v>1</v>
      </c>
      <c r="DP556">
        <v>1759088289.814285</v>
      </c>
      <c r="DQ556">
        <v>883.5615714285716</v>
      </c>
      <c r="DR556">
        <v>925.2426428571428</v>
      </c>
      <c r="DS556">
        <v>21.90218214285714</v>
      </c>
      <c r="DT556">
        <v>19.50646785714286</v>
      </c>
      <c r="DU556">
        <v>884.0909642857142</v>
      </c>
      <c r="DV556">
        <v>21.61248214285715</v>
      </c>
      <c r="DW556">
        <v>500.011</v>
      </c>
      <c r="DX556">
        <v>90.72741785714284</v>
      </c>
      <c r="DY556">
        <v>0.066092</v>
      </c>
      <c r="DZ556">
        <v>28.74757142857143</v>
      </c>
      <c r="EA556">
        <v>29.96117857142857</v>
      </c>
      <c r="EB556">
        <v>999.9000000000002</v>
      </c>
      <c r="EC556">
        <v>0</v>
      </c>
      <c r="ED556">
        <v>0</v>
      </c>
      <c r="EE556">
        <v>10010.48535714286</v>
      </c>
      <c r="EF556">
        <v>0</v>
      </c>
      <c r="EG556">
        <v>11.3535</v>
      </c>
      <c r="EH556">
        <v>-41.68100357142857</v>
      </c>
      <c r="EI556">
        <v>903.3468214285714</v>
      </c>
      <c r="EJ556">
        <v>943.65</v>
      </c>
      <c r="EK556">
        <v>2.3957075</v>
      </c>
      <c r="EL556">
        <v>925.2426428571428</v>
      </c>
      <c r="EM556">
        <v>19.50646785714286</v>
      </c>
      <c r="EN556">
        <v>1.9871275</v>
      </c>
      <c r="EO556">
        <v>1.769771785714286</v>
      </c>
      <c r="EP556">
        <v>17.34213571428571</v>
      </c>
      <c r="EQ556">
        <v>15.52233214285714</v>
      </c>
      <c r="ER556">
        <v>1999.986071428571</v>
      </c>
      <c r="ES556">
        <v>0.9799964642857143</v>
      </c>
      <c r="ET556">
        <v>0.02000352857142857</v>
      </c>
      <c r="EU556">
        <v>0</v>
      </c>
      <c r="EV556">
        <v>808.7158571428572</v>
      </c>
      <c r="EW556">
        <v>5.00078</v>
      </c>
      <c r="EX556">
        <v>15572.79642857143</v>
      </c>
      <c r="EY556">
        <v>16379.49642857143</v>
      </c>
      <c r="EZ556">
        <v>39.70964285714285</v>
      </c>
      <c r="FA556">
        <v>40.59574999999999</v>
      </c>
      <c r="FB556">
        <v>39.92621428571427</v>
      </c>
      <c r="FC556">
        <v>40.24082142857143</v>
      </c>
      <c r="FD556">
        <v>40.68057142857143</v>
      </c>
      <c r="FE556">
        <v>1955.075714285714</v>
      </c>
      <c r="FF556">
        <v>39.90714285714287</v>
      </c>
      <c r="FG556">
        <v>0</v>
      </c>
      <c r="FH556">
        <v>1759088289.8</v>
      </c>
      <c r="FI556">
        <v>0</v>
      </c>
      <c r="FJ556">
        <v>808.7464230769231</v>
      </c>
      <c r="FK556">
        <v>-0.04830770078455436</v>
      </c>
      <c r="FL556">
        <v>-4.59145292096837</v>
      </c>
      <c r="FM556">
        <v>15572.92692307692</v>
      </c>
      <c r="FN556">
        <v>15</v>
      </c>
      <c r="FO556">
        <v>0</v>
      </c>
      <c r="FP556" t="s">
        <v>439</v>
      </c>
      <c r="FQ556">
        <v>1746989605.5</v>
      </c>
      <c r="FR556">
        <v>1746989593.5</v>
      </c>
      <c r="FS556">
        <v>0</v>
      </c>
      <c r="FT556">
        <v>-0.274</v>
      </c>
      <c r="FU556">
        <v>-0.002</v>
      </c>
      <c r="FV556">
        <v>2.549</v>
      </c>
      <c r="FW556">
        <v>0.129</v>
      </c>
      <c r="FX556">
        <v>420</v>
      </c>
      <c r="FY556">
        <v>17</v>
      </c>
      <c r="FZ556">
        <v>0.02</v>
      </c>
      <c r="GA556">
        <v>0.04</v>
      </c>
      <c r="GB556">
        <v>-41.73030731707317</v>
      </c>
      <c r="GC556">
        <v>1.135448780487816</v>
      </c>
      <c r="GD556">
        <v>0.1368539659463363</v>
      </c>
      <c r="GE556">
        <v>0</v>
      </c>
      <c r="GF556">
        <v>808.6766176470588</v>
      </c>
      <c r="GG556">
        <v>0.801176465420131</v>
      </c>
      <c r="GH556">
        <v>0.275568931774197</v>
      </c>
      <c r="GI556">
        <v>1</v>
      </c>
      <c r="GJ556">
        <v>2.403764390243902</v>
      </c>
      <c r="GK556">
        <v>-0.1450724738675923</v>
      </c>
      <c r="GL556">
        <v>0.01460007017169579</v>
      </c>
      <c r="GM556">
        <v>0</v>
      </c>
      <c r="GN556">
        <v>1</v>
      </c>
      <c r="GO556">
        <v>3</v>
      </c>
      <c r="GP556" t="s">
        <v>455</v>
      </c>
      <c r="GQ556">
        <v>3.10216</v>
      </c>
      <c r="GR556">
        <v>2.72435</v>
      </c>
      <c r="GS556">
        <v>0.151426</v>
      </c>
      <c r="GT556">
        <v>0.155838</v>
      </c>
      <c r="GU556">
        <v>0.101203</v>
      </c>
      <c r="GV556">
        <v>0.0945819</v>
      </c>
      <c r="GW556">
        <v>22144.8</v>
      </c>
      <c r="GX556">
        <v>20021.7</v>
      </c>
      <c r="GY556">
        <v>26661.1</v>
      </c>
      <c r="GZ556">
        <v>23941.3</v>
      </c>
      <c r="HA556">
        <v>38350.9</v>
      </c>
      <c r="HB556">
        <v>32056.8</v>
      </c>
      <c r="HC556">
        <v>46554.3</v>
      </c>
      <c r="HD556">
        <v>37882</v>
      </c>
      <c r="HE556">
        <v>1.86555</v>
      </c>
      <c r="HF556">
        <v>1.86073</v>
      </c>
      <c r="HG556">
        <v>0.131793</v>
      </c>
      <c r="HH556">
        <v>0</v>
      </c>
      <c r="HI556">
        <v>27.821</v>
      </c>
      <c r="HJ556">
        <v>999.9</v>
      </c>
      <c r="HK556">
        <v>47.4</v>
      </c>
      <c r="HL556">
        <v>31.3</v>
      </c>
      <c r="HM556">
        <v>23.9763</v>
      </c>
      <c r="HN556">
        <v>60.6402</v>
      </c>
      <c r="HO556">
        <v>21.891</v>
      </c>
      <c r="HP556">
        <v>1</v>
      </c>
      <c r="HQ556">
        <v>0.16345</v>
      </c>
      <c r="HR556">
        <v>0.0266803</v>
      </c>
      <c r="HS556">
        <v>20.2808</v>
      </c>
      <c r="HT556">
        <v>5.21235</v>
      </c>
      <c r="HU556">
        <v>11.9798</v>
      </c>
      <c r="HV556">
        <v>4.96295</v>
      </c>
      <c r="HW556">
        <v>3.27463</v>
      </c>
      <c r="HX556">
        <v>9999</v>
      </c>
      <c r="HY556">
        <v>9999</v>
      </c>
      <c r="HZ556">
        <v>9999</v>
      </c>
      <c r="IA556">
        <v>35.2</v>
      </c>
      <c r="IB556">
        <v>1.86398</v>
      </c>
      <c r="IC556">
        <v>1.86014</v>
      </c>
      <c r="ID556">
        <v>1.85847</v>
      </c>
      <c r="IE556">
        <v>1.85978</v>
      </c>
      <c r="IF556">
        <v>1.85989</v>
      </c>
      <c r="IG556">
        <v>1.85837</v>
      </c>
      <c r="IH556">
        <v>1.85745</v>
      </c>
      <c r="II556">
        <v>1.85242</v>
      </c>
      <c r="IJ556">
        <v>0</v>
      </c>
      <c r="IK556">
        <v>0</v>
      </c>
      <c r="IL556">
        <v>0</v>
      </c>
      <c r="IM556">
        <v>0</v>
      </c>
      <c r="IN556" t="s">
        <v>441</v>
      </c>
      <c r="IO556" t="s">
        <v>442</v>
      </c>
      <c r="IP556" t="s">
        <v>443</v>
      </c>
      <c r="IQ556" t="s">
        <v>443</v>
      </c>
      <c r="IR556" t="s">
        <v>443</v>
      </c>
      <c r="IS556" t="s">
        <v>443</v>
      </c>
      <c r="IT556">
        <v>0</v>
      </c>
      <c r="IU556">
        <v>100</v>
      </c>
      <c r="IV556">
        <v>100</v>
      </c>
      <c r="IW556">
        <v>-0.501</v>
      </c>
      <c r="IX556">
        <v>0.2897</v>
      </c>
      <c r="IY556">
        <v>-0.819046093373875</v>
      </c>
      <c r="IZ556">
        <v>-0.0008311593448893811</v>
      </c>
      <c r="JA556">
        <v>1.768286430498992E-06</v>
      </c>
      <c r="JB556">
        <v>-5.176383660599935E-10</v>
      </c>
      <c r="JC556">
        <v>0.01793090377665582</v>
      </c>
      <c r="JD556">
        <v>0.002652576625932546</v>
      </c>
      <c r="JE556">
        <v>0.0004569377311329863</v>
      </c>
      <c r="JF556">
        <v>1.003524486243527E-07</v>
      </c>
      <c r="JG556">
        <v>2</v>
      </c>
      <c r="JH556">
        <v>1975</v>
      </c>
      <c r="JI556">
        <v>1</v>
      </c>
      <c r="JJ556">
        <v>26</v>
      </c>
      <c r="JK556">
        <v>201644.9</v>
      </c>
      <c r="JL556">
        <v>201645.1</v>
      </c>
      <c r="JM556">
        <v>2.20581</v>
      </c>
      <c r="JN556">
        <v>2.62573</v>
      </c>
      <c r="JO556">
        <v>1.49658</v>
      </c>
      <c r="JP556">
        <v>2.34863</v>
      </c>
      <c r="JQ556">
        <v>1.54907</v>
      </c>
      <c r="JR556">
        <v>2.42676</v>
      </c>
      <c r="JS556">
        <v>36.3635</v>
      </c>
      <c r="JT556">
        <v>24.1663</v>
      </c>
      <c r="JU556">
        <v>18</v>
      </c>
      <c r="JV556">
        <v>483.633</v>
      </c>
      <c r="JW556">
        <v>495.318</v>
      </c>
      <c r="JX556">
        <v>26.9622</v>
      </c>
      <c r="JY556">
        <v>29.3823</v>
      </c>
      <c r="JZ556">
        <v>29.9996</v>
      </c>
      <c r="KA556">
        <v>29.5696</v>
      </c>
      <c r="KB556">
        <v>29.5587</v>
      </c>
      <c r="KC556">
        <v>44.3777</v>
      </c>
      <c r="KD556">
        <v>21.0322</v>
      </c>
      <c r="KE556">
        <v>96.6296</v>
      </c>
      <c r="KF556">
        <v>26.9509</v>
      </c>
      <c r="KG556">
        <v>975.191</v>
      </c>
      <c r="KH556">
        <v>19.4268</v>
      </c>
      <c r="KI556">
        <v>101.789</v>
      </c>
      <c r="KJ556">
        <v>91.3533</v>
      </c>
    </row>
    <row r="557" spans="1:296">
      <c r="A557">
        <v>539</v>
      </c>
      <c r="B557">
        <v>1759088302.6</v>
      </c>
      <c r="C557">
        <v>15219.5</v>
      </c>
      <c r="D557" t="s">
        <v>1526</v>
      </c>
      <c r="E557" t="s">
        <v>1527</v>
      </c>
      <c r="F557">
        <v>5</v>
      </c>
      <c r="G557" t="s">
        <v>1411</v>
      </c>
      <c r="H557">
        <v>1759088295.1</v>
      </c>
      <c r="I557">
        <f>(J557)/1000</f>
        <v>0</v>
      </c>
      <c r="J557">
        <f>IF(DO557, AM557, AG557)</f>
        <v>0</v>
      </c>
      <c r="K557">
        <f>IF(DO557, AH557, AF557)</f>
        <v>0</v>
      </c>
      <c r="L557">
        <f>DQ557 - IF(AT557&gt;1, K557*DK557*100.0/(AV557), 0)</f>
        <v>0</v>
      </c>
      <c r="M557">
        <f>((S557-I557/2)*L557-K557)/(S557+I557/2)</f>
        <v>0</v>
      </c>
      <c r="N557">
        <f>M557*(DX557+DY557)/1000.0</f>
        <v>0</v>
      </c>
      <c r="O557">
        <f>(DQ557 - IF(AT557&gt;1, K557*DK557*100.0/(AV557), 0))*(DX557+DY557)/1000.0</f>
        <v>0</v>
      </c>
      <c r="P557">
        <f>2.0/((1/R557-1/Q557)+SIGN(R557)*SQRT((1/R557-1/Q557)*(1/R557-1/Q557) + 4*DL557/((DL557+1)*(DL557+1))*(2*1/R557*1/Q557-1/Q557*1/Q557)))</f>
        <v>0</v>
      </c>
      <c r="Q557">
        <f>IF(LEFT(DM557,1)&lt;&gt;"0",IF(LEFT(DM557,1)="1",3.0,DN557),$D$5+$E$5*(EE557*DX557/($K$5*1000))+$F$5*(EE557*DX557/($K$5*1000))*MAX(MIN(DK557,$J$5),$I$5)*MAX(MIN(DK557,$J$5),$I$5)+$G$5*MAX(MIN(DK557,$J$5),$I$5)*(EE557*DX557/($K$5*1000))+$H$5*(EE557*DX557/($K$5*1000))*(EE557*DX557/($K$5*1000)))</f>
        <v>0</v>
      </c>
      <c r="R557">
        <f>I557*(1000-(1000*0.61365*exp(17.502*V557/(240.97+V557))/(DX557+DY557)+DS557)/2)/(1000*0.61365*exp(17.502*V557/(240.97+V557))/(DX557+DY557)-DS557)</f>
        <v>0</v>
      </c>
      <c r="S557">
        <f>1/((DL557+1)/(P557/1.6)+1/(Q557/1.37)) + DL557/((DL557+1)/(P557/1.6) + DL557/(Q557/1.37))</f>
        <v>0</v>
      </c>
      <c r="T557">
        <f>(DG557*DJ557)</f>
        <v>0</v>
      </c>
      <c r="U557">
        <f>(DZ557+(T557+2*0.95*5.67E-8*(((DZ557+$B$9)+273)^4-(DZ557+273)^4)-44100*I557)/(1.84*29.3*Q557+8*0.95*5.67E-8*(DZ557+273)^3))</f>
        <v>0</v>
      </c>
      <c r="V557">
        <f>($C$9*EA557+$D$9*EB557+$E$9*U557)</f>
        <v>0</v>
      </c>
      <c r="W557">
        <f>0.61365*exp(17.502*V557/(240.97+V557))</f>
        <v>0</v>
      </c>
      <c r="X557">
        <f>(Y557/Z557*100)</f>
        <v>0</v>
      </c>
      <c r="Y557">
        <f>DS557*(DX557+DY557)/1000</f>
        <v>0</v>
      </c>
      <c r="Z557">
        <f>0.61365*exp(17.502*DZ557/(240.97+DZ557))</f>
        <v>0</v>
      </c>
      <c r="AA557">
        <f>(W557-DS557*(DX557+DY557)/1000)</f>
        <v>0</v>
      </c>
      <c r="AB557">
        <f>(-I557*44100)</f>
        <v>0</v>
      </c>
      <c r="AC557">
        <f>2*29.3*Q557*0.92*(DZ557-V557)</f>
        <v>0</v>
      </c>
      <c r="AD557">
        <f>2*0.95*5.67E-8*(((DZ557+$B$9)+273)^4-(V557+273)^4)</f>
        <v>0</v>
      </c>
      <c r="AE557">
        <f>T557+AD557+AB557+AC557</f>
        <v>0</v>
      </c>
      <c r="AF557">
        <f>DW557*AT557*(DR557-DQ557*(1000-AT557*DT557)/(1000-AT557*DS557))/(100*DK557)</f>
        <v>0</v>
      </c>
      <c r="AG557">
        <f>1000*DW557*AT557*(DS557-DT557)/(100*DK557*(1000-AT557*DS557))</f>
        <v>0</v>
      </c>
      <c r="AH557">
        <f>(AI557 - AJ557 - DX557*1E3/(8.314*(DZ557+273.15)) * AL557/DW557 * AK557) * DW557/(100*DK557) * (1000 - DT557)/1000</f>
        <v>0</v>
      </c>
      <c r="AI557">
        <v>976.6736329059659</v>
      </c>
      <c r="AJ557">
        <v>945.6488060606056</v>
      </c>
      <c r="AK557">
        <v>3.448912262530799</v>
      </c>
      <c r="AL557">
        <v>65.07386414959845</v>
      </c>
      <c r="AM557">
        <f>(AO557 - AN557 + DX557*1E3/(8.314*(DZ557+273.15)) * AQ557/DW557 * AP557) * DW557/(100*DK557) * 1000/(1000 - AO557)</f>
        <v>0</v>
      </c>
      <c r="AN557">
        <v>19.5135519452618</v>
      </c>
      <c r="AO557">
        <v>21.89621878787877</v>
      </c>
      <c r="AP557">
        <v>-2.952966830129966E-05</v>
      </c>
      <c r="AQ557">
        <v>105.2532628944295</v>
      </c>
      <c r="AR557">
        <v>0</v>
      </c>
      <c r="AS557">
        <v>0</v>
      </c>
      <c r="AT557">
        <f>IF(AR557*$H$15&gt;=AV557,1.0,(AV557/(AV557-AR557*$H$15)))</f>
        <v>0</v>
      </c>
      <c r="AU557">
        <f>(AT557-1)*100</f>
        <v>0</v>
      </c>
      <c r="AV557">
        <f>MAX(0,($B$15+$C$15*EE557)/(1+$D$15*EE557)*DX557/(DZ557+273)*$E$15)</f>
        <v>0</v>
      </c>
      <c r="AW557" t="s">
        <v>437</v>
      </c>
      <c r="AX557" t="s">
        <v>437</v>
      </c>
      <c r="AY557">
        <v>0</v>
      </c>
      <c r="AZ557">
        <v>0</v>
      </c>
      <c r="BA557">
        <f>1-AY557/AZ557</f>
        <v>0</v>
      </c>
      <c r="BB557">
        <v>0</v>
      </c>
      <c r="BC557" t="s">
        <v>437</v>
      </c>
      <c r="BD557" t="s">
        <v>437</v>
      </c>
      <c r="BE557">
        <v>0</v>
      </c>
      <c r="BF557">
        <v>0</v>
      </c>
      <c r="BG557">
        <f>1-BE557/BF557</f>
        <v>0</v>
      </c>
      <c r="BH557">
        <v>0.5</v>
      </c>
      <c r="BI557">
        <f>DH557</f>
        <v>0</v>
      </c>
      <c r="BJ557">
        <f>K557</f>
        <v>0</v>
      </c>
      <c r="BK557">
        <f>BG557*BH557*BI557</f>
        <v>0</v>
      </c>
      <c r="BL557">
        <f>(BJ557-BB557)/BI557</f>
        <v>0</v>
      </c>
      <c r="BM557">
        <f>(AZ557-BF557)/BF557</f>
        <v>0</v>
      </c>
      <c r="BN557">
        <f>AY557/(BA557+AY557/BF557)</f>
        <v>0</v>
      </c>
      <c r="BO557" t="s">
        <v>437</v>
      </c>
      <c r="BP557">
        <v>0</v>
      </c>
      <c r="BQ557">
        <f>IF(BP557&lt;&gt;0, BP557, BN557)</f>
        <v>0</v>
      </c>
      <c r="BR557">
        <f>1-BQ557/BF557</f>
        <v>0</v>
      </c>
      <c r="BS557">
        <f>(BF557-BE557)/(BF557-BQ557)</f>
        <v>0</v>
      </c>
      <c r="BT557">
        <f>(AZ557-BF557)/(AZ557-BQ557)</f>
        <v>0</v>
      </c>
      <c r="BU557">
        <f>(BF557-BE557)/(BF557-AY557)</f>
        <v>0</v>
      </c>
      <c r="BV557">
        <f>(AZ557-BF557)/(AZ557-AY557)</f>
        <v>0</v>
      </c>
      <c r="BW557">
        <f>(BS557*BQ557/BE557)</f>
        <v>0</v>
      </c>
      <c r="BX557">
        <f>(1-BW557)</f>
        <v>0</v>
      </c>
      <c r="DG557">
        <f>$B$13*EF557+$C$13*EG557+$F$13*ER557*(1-EU557)</f>
        <v>0</v>
      </c>
      <c r="DH557">
        <f>DG557*DI557</f>
        <v>0</v>
      </c>
      <c r="DI557">
        <f>($B$13*$D$11+$C$13*$D$11+$F$13*((FE557+EW557)/MAX(FE557+EW557+FF557, 0.1)*$I$11+FF557/MAX(FE557+EW557+FF557, 0.1)*$J$11))/($B$13+$C$13+$F$13)</f>
        <v>0</v>
      </c>
      <c r="DJ557">
        <f>($B$13*$K$11+$C$13*$K$11+$F$13*((FE557+EW557)/MAX(FE557+EW557+FF557, 0.1)*$P$11+FF557/MAX(FE557+EW557+FF557, 0.1)*$Q$11))/($B$13+$C$13+$F$13)</f>
        <v>0</v>
      </c>
      <c r="DK557">
        <v>4.8</v>
      </c>
      <c r="DL557">
        <v>0.5</v>
      </c>
      <c r="DM557" t="s">
        <v>438</v>
      </c>
      <c r="DN557">
        <v>2</v>
      </c>
      <c r="DO557" t="b">
        <v>1</v>
      </c>
      <c r="DP557">
        <v>1759088295.1</v>
      </c>
      <c r="DQ557">
        <v>901.3580000000001</v>
      </c>
      <c r="DR557">
        <v>942.9194444444444</v>
      </c>
      <c r="DS557">
        <v>21.89907407407407</v>
      </c>
      <c r="DT557">
        <v>19.51062222222222</v>
      </c>
      <c r="DU557">
        <v>901.8680370370371</v>
      </c>
      <c r="DV557">
        <v>21.60944074074074</v>
      </c>
      <c r="DW557">
        <v>500.0894444444444</v>
      </c>
      <c r="DX557">
        <v>90.72692222222223</v>
      </c>
      <c r="DY557">
        <v>0.06583687777777777</v>
      </c>
      <c r="DZ557">
        <v>28.73981851851852</v>
      </c>
      <c r="EA557">
        <v>29.9623037037037</v>
      </c>
      <c r="EB557">
        <v>999.9000000000001</v>
      </c>
      <c r="EC557">
        <v>0</v>
      </c>
      <c r="ED557">
        <v>0</v>
      </c>
      <c r="EE557">
        <v>10005.90703703704</v>
      </c>
      <c r="EF557">
        <v>0</v>
      </c>
      <c r="EG557">
        <v>11.3535</v>
      </c>
      <c r="EH557">
        <v>-41.56146296296296</v>
      </c>
      <c r="EI557">
        <v>921.5387777777779</v>
      </c>
      <c r="EJ557">
        <v>961.6827037037037</v>
      </c>
      <c r="EK557">
        <v>2.388444444444445</v>
      </c>
      <c r="EL557">
        <v>942.9194444444444</v>
      </c>
      <c r="EM557">
        <v>19.51062222222222</v>
      </c>
      <c r="EN557">
        <v>1.986835185185185</v>
      </c>
      <c r="EO557">
        <v>1.770138518518519</v>
      </c>
      <c r="EP557">
        <v>17.33980740740741</v>
      </c>
      <c r="EQ557">
        <v>15.52557037037037</v>
      </c>
      <c r="ER557">
        <v>1999.974074074074</v>
      </c>
      <c r="ES557">
        <v>0.9799984444444443</v>
      </c>
      <c r="ET557">
        <v>0.0200014962962963</v>
      </c>
      <c r="EU557">
        <v>0</v>
      </c>
      <c r="EV557">
        <v>808.6672962962962</v>
      </c>
      <c r="EW557">
        <v>5.00078</v>
      </c>
      <c r="EX557">
        <v>15572.18148148148</v>
      </c>
      <c r="EY557">
        <v>16379.40740740741</v>
      </c>
      <c r="EZ557">
        <v>39.68962962962963</v>
      </c>
      <c r="FA557">
        <v>40.59233333333333</v>
      </c>
      <c r="FB557">
        <v>39.97444444444444</v>
      </c>
      <c r="FC557">
        <v>40.21737037037037</v>
      </c>
      <c r="FD557">
        <v>40.68962962962963</v>
      </c>
      <c r="FE557">
        <v>1955.067777777778</v>
      </c>
      <c r="FF557">
        <v>39.90222222222223</v>
      </c>
      <c r="FG557">
        <v>0</v>
      </c>
      <c r="FH557">
        <v>1759088295.2</v>
      </c>
      <c r="FI557">
        <v>0</v>
      </c>
      <c r="FJ557">
        <v>808.6788399999999</v>
      </c>
      <c r="FK557">
        <v>-1.539076923439018</v>
      </c>
      <c r="FL557">
        <v>-13.45384610919804</v>
      </c>
      <c r="FM557">
        <v>15572.256</v>
      </c>
      <c r="FN557">
        <v>15</v>
      </c>
      <c r="FO557">
        <v>0</v>
      </c>
      <c r="FP557" t="s">
        <v>439</v>
      </c>
      <c r="FQ557">
        <v>1746989605.5</v>
      </c>
      <c r="FR557">
        <v>1746989593.5</v>
      </c>
      <c r="FS557">
        <v>0</v>
      </c>
      <c r="FT557">
        <v>-0.274</v>
      </c>
      <c r="FU557">
        <v>-0.002</v>
      </c>
      <c r="FV557">
        <v>2.549</v>
      </c>
      <c r="FW557">
        <v>0.129</v>
      </c>
      <c r="FX557">
        <v>420</v>
      </c>
      <c r="FY557">
        <v>17</v>
      </c>
      <c r="FZ557">
        <v>0.02</v>
      </c>
      <c r="GA557">
        <v>0.04</v>
      </c>
      <c r="GB557">
        <v>-41.61751</v>
      </c>
      <c r="GC557">
        <v>1.503142964352832</v>
      </c>
      <c r="GD557">
        <v>0.160934045186219</v>
      </c>
      <c r="GE557">
        <v>0</v>
      </c>
      <c r="GF557">
        <v>808.691794117647</v>
      </c>
      <c r="GG557">
        <v>-0.644232241234417</v>
      </c>
      <c r="GH557">
        <v>0.2806269010847983</v>
      </c>
      <c r="GI557">
        <v>1</v>
      </c>
      <c r="GJ557">
        <v>2.39317025</v>
      </c>
      <c r="GK557">
        <v>-0.08096161350844844</v>
      </c>
      <c r="GL557">
        <v>0.008544332182066627</v>
      </c>
      <c r="GM557">
        <v>1</v>
      </c>
      <c r="GN557">
        <v>2</v>
      </c>
      <c r="GO557">
        <v>3</v>
      </c>
      <c r="GP557" t="s">
        <v>446</v>
      </c>
      <c r="GQ557">
        <v>3.10207</v>
      </c>
      <c r="GR557">
        <v>2.72382</v>
      </c>
      <c r="GS557">
        <v>0.153242</v>
      </c>
      <c r="GT557">
        <v>0.157608</v>
      </c>
      <c r="GU557">
        <v>0.101187</v>
      </c>
      <c r="GV557">
        <v>0.0945985</v>
      </c>
      <c r="GW557">
        <v>22097.5</v>
      </c>
      <c r="GX557">
        <v>19979.9</v>
      </c>
      <c r="GY557">
        <v>26661.2</v>
      </c>
      <c r="GZ557">
        <v>23941.5</v>
      </c>
      <c r="HA557">
        <v>38352</v>
      </c>
      <c r="HB557">
        <v>32056.6</v>
      </c>
      <c r="HC557">
        <v>46554.4</v>
      </c>
      <c r="HD557">
        <v>37882.3</v>
      </c>
      <c r="HE557">
        <v>1.86545</v>
      </c>
      <c r="HF557">
        <v>1.86095</v>
      </c>
      <c r="HG557">
        <v>0.132509</v>
      </c>
      <c r="HH557">
        <v>0</v>
      </c>
      <c r="HI557">
        <v>27.8132</v>
      </c>
      <c r="HJ557">
        <v>999.9</v>
      </c>
      <c r="HK557">
        <v>47.4</v>
      </c>
      <c r="HL557">
        <v>31.3</v>
      </c>
      <c r="HM557">
        <v>23.9757</v>
      </c>
      <c r="HN557">
        <v>60.7102</v>
      </c>
      <c r="HO557">
        <v>21.8309</v>
      </c>
      <c r="HP557">
        <v>1</v>
      </c>
      <c r="HQ557">
        <v>0.163608</v>
      </c>
      <c r="HR557">
        <v>0.287633</v>
      </c>
      <c r="HS557">
        <v>20.2806</v>
      </c>
      <c r="HT557">
        <v>5.21085</v>
      </c>
      <c r="HU557">
        <v>11.98</v>
      </c>
      <c r="HV557">
        <v>4.96295</v>
      </c>
      <c r="HW557">
        <v>3.27445</v>
      </c>
      <c r="HX557">
        <v>9999</v>
      </c>
      <c r="HY557">
        <v>9999</v>
      </c>
      <c r="HZ557">
        <v>9999</v>
      </c>
      <c r="IA557">
        <v>35.2</v>
      </c>
      <c r="IB557">
        <v>1.86398</v>
      </c>
      <c r="IC557">
        <v>1.86012</v>
      </c>
      <c r="ID557">
        <v>1.85843</v>
      </c>
      <c r="IE557">
        <v>1.85979</v>
      </c>
      <c r="IF557">
        <v>1.85989</v>
      </c>
      <c r="IG557">
        <v>1.85837</v>
      </c>
      <c r="IH557">
        <v>1.85745</v>
      </c>
      <c r="II557">
        <v>1.85242</v>
      </c>
      <c r="IJ557">
        <v>0</v>
      </c>
      <c r="IK557">
        <v>0</v>
      </c>
      <c r="IL557">
        <v>0</v>
      </c>
      <c r="IM557">
        <v>0</v>
      </c>
      <c r="IN557" t="s">
        <v>441</v>
      </c>
      <c r="IO557" t="s">
        <v>442</v>
      </c>
      <c r="IP557" t="s">
        <v>443</v>
      </c>
      <c r="IQ557" t="s">
        <v>443</v>
      </c>
      <c r="IR557" t="s">
        <v>443</v>
      </c>
      <c r="IS557" t="s">
        <v>443</v>
      </c>
      <c r="IT557">
        <v>0</v>
      </c>
      <c r="IU557">
        <v>100</v>
      </c>
      <c r="IV557">
        <v>100</v>
      </c>
      <c r="IW557">
        <v>-0.482</v>
      </c>
      <c r="IX557">
        <v>0.2896</v>
      </c>
      <c r="IY557">
        <v>-0.819046093373875</v>
      </c>
      <c r="IZ557">
        <v>-0.0008311593448893811</v>
      </c>
      <c r="JA557">
        <v>1.768286430498992E-06</v>
      </c>
      <c r="JB557">
        <v>-5.176383660599935E-10</v>
      </c>
      <c r="JC557">
        <v>0.01793090377665582</v>
      </c>
      <c r="JD557">
        <v>0.002652576625932546</v>
      </c>
      <c r="JE557">
        <v>0.0004569377311329863</v>
      </c>
      <c r="JF557">
        <v>1.003524486243527E-07</v>
      </c>
      <c r="JG557">
        <v>2</v>
      </c>
      <c r="JH557">
        <v>1975</v>
      </c>
      <c r="JI557">
        <v>1</v>
      </c>
      <c r="JJ557">
        <v>26</v>
      </c>
      <c r="JK557">
        <v>201645</v>
      </c>
      <c r="JL557">
        <v>201645.2</v>
      </c>
      <c r="JM557">
        <v>2.23877</v>
      </c>
      <c r="JN557">
        <v>2.62329</v>
      </c>
      <c r="JO557">
        <v>1.49658</v>
      </c>
      <c r="JP557">
        <v>2.34985</v>
      </c>
      <c r="JQ557">
        <v>1.54907</v>
      </c>
      <c r="JR557">
        <v>2.41943</v>
      </c>
      <c r="JS557">
        <v>36.3871</v>
      </c>
      <c r="JT557">
        <v>24.1663</v>
      </c>
      <c r="JU557">
        <v>18</v>
      </c>
      <c r="JV557">
        <v>483.586</v>
      </c>
      <c r="JW557">
        <v>495.472</v>
      </c>
      <c r="JX557">
        <v>27.0032</v>
      </c>
      <c r="JY557">
        <v>29.3846</v>
      </c>
      <c r="JZ557">
        <v>30.0001</v>
      </c>
      <c r="KA557">
        <v>29.5711</v>
      </c>
      <c r="KB557">
        <v>29.5591</v>
      </c>
      <c r="KC557">
        <v>44.9768</v>
      </c>
      <c r="KD557">
        <v>21.3253</v>
      </c>
      <c r="KE557">
        <v>96.6296</v>
      </c>
      <c r="KF557">
        <v>26.9699</v>
      </c>
      <c r="KG557">
        <v>988.547</v>
      </c>
      <c r="KH557">
        <v>19.4178</v>
      </c>
      <c r="KI557">
        <v>101.789</v>
      </c>
      <c r="KJ557">
        <v>91.3539</v>
      </c>
    </row>
    <row r="558" spans="1:296">
      <c r="A558">
        <v>540</v>
      </c>
      <c r="B558">
        <v>1759088307.6</v>
      </c>
      <c r="C558">
        <v>15224.5</v>
      </c>
      <c r="D558" t="s">
        <v>1528</v>
      </c>
      <c r="E558" t="s">
        <v>1529</v>
      </c>
      <c r="F558">
        <v>5</v>
      </c>
      <c r="G558" t="s">
        <v>1411</v>
      </c>
      <c r="H558">
        <v>1759088299.814285</v>
      </c>
      <c r="I558">
        <f>(J558)/1000</f>
        <v>0</v>
      </c>
      <c r="J558">
        <f>IF(DO558, AM558, AG558)</f>
        <v>0</v>
      </c>
      <c r="K558">
        <f>IF(DO558, AH558, AF558)</f>
        <v>0</v>
      </c>
      <c r="L558">
        <f>DQ558 - IF(AT558&gt;1, K558*DK558*100.0/(AV558), 0)</f>
        <v>0</v>
      </c>
      <c r="M558">
        <f>((S558-I558/2)*L558-K558)/(S558+I558/2)</f>
        <v>0</v>
      </c>
      <c r="N558">
        <f>M558*(DX558+DY558)/1000.0</f>
        <v>0</v>
      </c>
      <c r="O558">
        <f>(DQ558 - IF(AT558&gt;1, K558*DK558*100.0/(AV558), 0))*(DX558+DY558)/1000.0</f>
        <v>0</v>
      </c>
      <c r="P558">
        <f>2.0/((1/R558-1/Q558)+SIGN(R558)*SQRT((1/R558-1/Q558)*(1/R558-1/Q558) + 4*DL558/((DL558+1)*(DL558+1))*(2*1/R558*1/Q558-1/Q558*1/Q558)))</f>
        <v>0</v>
      </c>
      <c r="Q558">
        <f>IF(LEFT(DM558,1)&lt;&gt;"0",IF(LEFT(DM558,1)="1",3.0,DN558),$D$5+$E$5*(EE558*DX558/($K$5*1000))+$F$5*(EE558*DX558/($K$5*1000))*MAX(MIN(DK558,$J$5),$I$5)*MAX(MIN(DK558,$J$5),$I$5)+$G$5*MAX(MIN(DK558,$J$5),$I$5)*(EE558*DX558/($K$5*1000))+$H$5*(EE558*DX558/($K$5*1000))*(EE558*DX558/($K$5*1000)))</f>
        <v>0</v>
      </c>
      <c r="R558">
        <f>I558*(1000-(1000*0.61365*exp(17.502*V558/(240.97+V558))/(DX558+DY558)+DS558)/2)/(1000*0.61365*exp(17.502*V558/(240.97+V558))/(DX558+DY558)-DS558)</f>
        <v>0</v>
      </c>
      <c r="S558">
        <f>1/((DL558+1)/(P558/1.6)+1/(Q558/1.37)) + DL558/((DL558+1)/(P558/1.6) + DL558/(Q558/1.37))</f>
        <v>0</v>
      </c>
      <c r="T558">
        <f>(DG558*DJ558)</f>
        <v>0</v>
      </c>
      <c r="U558">
        <f>(DZ558+(T558+2*0.95*5.67E-8*(((DZ558+$B$9)+273)^4-(DZ558+273)^4)-44100*I558)/(1.84*29.3*Q558+8*0.95*5.67E-8*(DZ558+273)^3))</f>
        <v>0</v>
      </c>
      <c r="V558">
        <f>($C$9*EA558+$D$9*EB558+$E$9*U558)</f>
        <v>0</v>
      </c>
      <c r="W558">
        <f>0.61365*exp(17.502*V558/(240.97+V558))</f>
        <v>0</v>
      </c>
      <c r="X558">
        <f>(Y558/Z558*100)</f>
        <v>0</v>
      </c>
      <c r="Y558">
        <f>DS558*(DX558+DY558)/1000</f>
        <v>0</v>
      </c>
      <c r="Z558">
        <f>0.61365*exp(17.502*DZ558/(240.97+DZ558))</f>
        <v>0</v>
      </c>
      <c r="AA558">
        <f>(W558-DS558*(DX558+DY558)/1000)</f>
        <v>0</v>
      </c>
      <c r="AB558">
        <f>(-I558*44100)</f>
        <v>0</v>
      </c>
      <c r="AC558">
        <f>2*29.3*Q558*0.92*(DZ558-V558)</f>
        <v>0</v>
      </c>
      <c r="AD558">
        <f>2*0.95*5.67E-8*(((DZ558+$B$9)+273)^4-(V558+273)^4)</f>
        <v>0</v>
      </c>
      <c r="AE558">
        <f>T558+AD558+AB558+AC558</f>
        <v>0</v>
      </c>
      <c r="AF558">
        <f>DW558*AT558*(DR558-DQ558*(1000-AT558*DT558)/(1000-AT558*DS558))/(100*DK558)</f>
        <v>0</v>
      </c>
      <c r="AG558">
        <f>1000*DW558*AT558*(DS558-DT558)/(100*DK558*(1000-AT558*DS558))</f>
        <v>0</v>
      </c>
      <c r="AH558">
        <f>(AI558 - AJ558 - DX558*1E3/(8.314*(DZ558+273.15)) * AL558/DW558 * AK558) * DW558/(100*DK558) * (1000 - DT558)/1000</f>
        <v>0</v>
      </c>
      <c r="AI558">
        <v>993.9357812600684</v>
      </c>
      <c r="AJ558">
        <v>962.849066666667</v>
      </c>
      <c r="AK558">
        <v>3.436435327881849</v>
      </c>
      <c r="AL558">
        <v>65.07386414959845</v>
      </c>
      <c r="AM558">
        <f>(AO558 - AN558 + DX558*1E3/(8.314*(DZ558+273.15)) * AQ558/DW558 * AP558) * DW558/(100*DK558) * 1000/(1000 - AO558)</f>
        <v>0</v>
      </c>
      <c r="AN558">
        <v>19.50812551877103</v>
      </c>
      <c r="AO558">
        <v>21.88919636363636</v>
      </c>
      <c r="AP558">
        <v>-3.407430498509439E-05</v>
      </c>
      <c r="AQ558">
        <v>105.2532628944295</v>
      </c>
      <c r="AR558">
        <v>0</v>
      </c>
      <c r="AS558">
        <v>0</v>
      </c>
      <c r="AT558">
        <f>IF(AR558*$H$15&gt;=AV558,1.0,(AV558/(AV558-AR558*$H$15)))</f>
        <v>0</v>
      </c>
      <c r="AU558">
        <f>(AT558-1)*100</f>
        <v>0</v>
      </c>
      <c r="AV558">
        <f>MAX(0,($B$15+$C$15*EE558)/(1+$D$15*EE558)*DX558/(DZ558+273)*$E$15)</f>
        <v>0</v>
      </c>
      <c r="AW558" t="s">
        <v>437</v>
      </c>
      <c r="AX558" t="s">
        <v>437</v>
      </c>
      <c r="AY558">
        <v>0</v>
      </c>
      <c r="AZ558">
        <v>0</v>
      </c>
      <c r="BA558">
        <f>1-AY558/AZ558</f>
        <v>0</v>
      </c>
      <c r="BB558">
        <v>0</v>
      </c>
      <c r="BC558" t="s">
        <v>437</v>
      </c>
      <c r="BD558" t="s">
        <v>437</v>
      </c>
      <c r="BE558">
        <v>0</v>
      </c>
      <c r="BF558">
        <v>0</v>
      </c>
      <c r="BG558">
        <f>1-BE558/BF558</f>
        <v>0</v>
      </c>
      <c r="BH558">
        <v>0.5</v>
      </c>
      <c r="BI558">
        <f>DH558</f>
        <v>0</v>
      </c>
      <c r="BJ558">
        <f>K558</f>
        <v>0</v>
      </c>
      <c r="BK558">
        <f>BG558*BH558*BI558</f>
        <v>0</v>
      </c>
      <c r="BL558">
        <f>(BJ558-BB558)/BI558</f>
        <v>0</v>
      </c>
      <c r="BM558">
        <f>(AZ558-BF558)/BF558</f>
        <v>0</v>
      </c>
      <c r="BN558">
        <f>AY558/(BA558+AY558/BF558)</f>
        <v>0</v>
      </c>
      <c r="BO558" t="s">
        <v>437</v>
      </c>
      <c r="BP558">
        <v>0</v>
      </c>
      <c r="BQ558">
        <f>IF(BP558&lt;&gt;0, BP558, BN558)</f>
        <v>0</v>
      </c>
      <c r="BR558">
        <f>1-BQ558/BF558</f>
        <v>0</v>
      </c>
      <c r="BS558">
        <f>(BF558-BE558)/(BF558-BQ558)</f>
        <v>0</v>
      </c>
      <c r="BT558">
        <f>(AZ558-BF558)/(AZ558-BQ558)</f>
        <v>0</v>
      </c>
      <c r="BU558">
        <f>(BF558-BE558)/(BF558-AY558)</f>
        <v>0</v>
      </c>
      <c r="BV558">
        <f>(AZ558-BF558)/(AZ558-AY558)</f>
        <v>0</v>
      </c>
      <c r="BW558">
        <f>(BS558*BQ558/BE558)</f>
        <v>0</v>
      </c>
      <c r="BX558">
        <f>(1-BW558)</f>
        <v>0</v>
      </c>
      <c r="DG558">
        <f>$B$13*EF558+$C$13*EG558+$F$13*ER558*(1-EU558)</f>
        <v>0</v>
      </c>
      <c r="DH558">
        <f>DG558*DI558</f>
        <v>0</v>
      </c>
      <c r="DI558">
        <f>($B$13*$D$11+$C$13*$D$11+$F$13*((FE558+EW558)/MAX(FE558+EW558+FF558, 0.1)*$I$11+FF558/MAX(FE558+EW558+FF558, 0.1)*$J$11))/($B$13+$C$13+$F$13)</f>
        <v>0</v>
      </c>
      <c r="DJ558">
        <f>($B$13*$K$11+$C$13*$K$11+$F$13*((FE558+EW558)/MAX(FE558+EW558+FF558, 0.1)*$P$11+FF558/MAX(FE558+EW558+FF558, 0.1)*$Q$11))/($B$13+$C$13+$F$13)</f>
        <v>0</v>
      </c>
      <c r="DK558">
        <v>4.8</v>
      </c>
      <c r="DL558">
        <v>0.5</v>
      </c>
      <c r="DM558" t="s">
        <v>438</v>
      </c>
      <c r="DN558">
        <v>2</v>
      </c>
      <c r="DO558" t="b">
        <v>1</v>
      </c>
      <c r="DP558">
        <v>1759088299.814285</v>
      </c>
      <c r="DQ558">
        <v>917.2447142857144</v>
      </c>
      <c r="DR558">
        <v>958.713642857143</v>
      </c>
      <c r="DS558">
        <v>21.89671785714285</v>
      </c>
      <c r="DT558">
        <v>19.51173571428571</v>
      </c>
      <c r="DU558">
        <v>917.73725</v>
      </c>
      <c r="DV558">
        <v>21.60713214285714</v>
      </c>
      <c r="DW558">
        <v>500.0514285714285</v>
      </c>
      <c r="DX558">
        <v>90.72662500000001</v>
      </c>
      <c r="DY558">
        <v>0.06580268571428571</v>
      </c>
      <c r="DZ558">
        <v>28.73978928571429</v>
      </c>
      <c r="EA558">
        <v>29.96765714285714</v>
      </c>
      <c r="EB558">
        <v>999.9000000000002</v>
      </c>
      <c r="EC558">
        <v>0</v>
      </c>
      <c r="ED558">
        <v>0</v>
      </c>
      <c r="EE558">
        <v>10008.86392857143</v>
      </c>
      <c r="EF558">
        <v>0</v>
      </c>
      <c r="EG558">
        <v>11.3535</v>
      </c>
      <c r="EH558">
        <v>-41.46896071428571</v>
      </c>
      <c r="EI558">
        <v>937.7788571428572</v>
      </c>
      <c r="EJ558">
        <v>977.7922142857143</v>
      </c>
      <c r="EK558">
        <v>2.384978928571428</v>
      </c>
      <c r="EL558">
        <v>958.713642857143</v>
      </c>
      <c r="EM558">
        <v>19.51173571428571</v>
      </c>
      <c r="EN558">
        <v>1.986614642857143</v>
      </c>
      <c r="EO558">
        <v>1.770233571428572</v>
      </c>
      <c r="EP558">
        <v>17.33806071428571</v>
      </c>
      <c r="EQ558">
        <v>15.52640714285714</v>
      </c>
      <c r="ER558">
        <v>1999.985714285714</v>
      </c>
      <c r="ES558">
        <v>0.9799983928571427</v>
      </c>
      <c r="ET558">
        <v>0.02000155714285714</v>
      </c>
      <c r="EU558">
        <v>0</v>
      </c>
      <c r="EV558">
        <v>808.5103214285713</v>
      </c>
      <c r="EW558">
        <v>5.00078</v>
      </c>
      <c r="EX558">
        <v>15571.36071428571</v>
      </c>
      <c r="EY558">
        <v>16379.50714285714</v>
      </c>
      <c r="EZ558">
        <v>39.65153571428571</v>
      </c>
      <c r="FA558">
        <v>40.57774999999999</v>
      </c>
      <c r="FB558">
        <v>39.95746428571429</v>
      </c>
      <c r="FC558">
        <v>40.20510714285713</v>
      </c>
      <c r="FD558">
        <v>40.70964285714285</v>
      </c>
      <c r="FE558">
        <v>1955.080357142857</v>
      </c>
      <c r="FF558">
        <v>39.90285714285715</v>
      </c>
      <c r="FG558">
        <v>0</v>
      </c>
      <c r="FH558">
        <v>1759088300</v>
      </c>
      <c r="FI558">
        <v>0</v>
      </c>
      <c r="FJ558">
        <v>808.5444799999999</v>
      </c>
      <c r="FK558">
        <v>-0.7394615285083243</v>
      </c>
      <c r="FL558">
        <v>-14.13846155278936</v>
      </c>
      <c r="FM558">
        <v>15571.24</v>
      </c>
      <c r="FN558">
        <v>15</v>
      </c>
      <c r="FO558">
        <v>0</v>
      </c>
      <c r="FP558" t="s">
        <v>439</v>
      </c>
      <c r="FQ558">
        <v>1746989605.5</v>
      </c>
      <c r="FR558">
        <v>1746989593.5</v>
      </c>
      <c r="FS558">
        <v>0</v>
      </c>
      <c r="FT558">
        <v>-0.274</v>
      </c>
      <c r="FU558">
        <v>-0.002</v>
      </c>
      <c r="FV558">
        <v>2.549</v>
      </c>
      <c r="FW558">
        <v>0.129</v>
      </c>
      <c r="FX558">
        <v>420</v>
      </c>
      <c r="FY558">
        <v>17</v>
      </c>
      <c r="FZ558">
        <v>0.02</v>
      </c>
      <c r="GA558">
        <v>0.04</v>
      </c>
      <c r="GB558">
        <v>-41.54958048780487</v>
      </c>
      <c r="GC558">
        <v>1.151646689895355</v>
      </c>
      <c r="GD558">
        <v>0.1419653980849583</v>
      </c>
      <c r="GE558">
        <v>0</v>
      </c>
      <c r="GF558">
        <v>808.6534411764706</v>
      </c>
      <c r="GG558">
        <v>-1.535935827196065</v>
      </c>
      <c r="GH558">
        <v>0.3044496665804848</v>
      </c>
      <c r="GI558">
        <v>0</v>
      </c>
      <c r="GJ558">
        <v>2.387716097560975</v>
      </c>
      <c r="GK558">
        <v>-0.05525728222996076</v>
      </c>
      <c r="GL558">
        <v>0.006678120035608373</v>
      </c>
      <c r="GM558">
        <v>1</v>
      </c>
      <c r="GN558">
        <v>1</v>
      </c>
      <c r="GO558">
        <v>3</v>
      </c>
      <c r="GP558" t="s">
        <v>455</v>
      </c>
      <c r="GQ558">
        <v>3.10221</v>
      </c>
      <c r="GR558">
        <v>2.72346</v>
      </c>
      <c r="GS558">
        <v>0.155032</v>
      </c>
      <c r="GT558">
        <v>0.159358</v>
      </c>
      <c r="GU558">
        <v>0.10116</v>
      </c>
      <c r="GV558">
        <v>0.0945053</v>
      </c>
      <c r="GW558">
        <v>22050.7</v>
      </c>
      <c r="GX558">
        <v>19938.4</v>
      </c>
      <c r="GY558">
        <v>26661.1</v>
      </c>
      <c r="GZ558">
        <v>23941.5</v>
      </c>
      <c r="HA558">
        <v>38353.4</v>
      </c>
      <c r="HB558">
        <v>32060.2</v>
      </c>
      <c r="HC558">
        <v>46554.4</v>
      </c>
      <c r="HD558">
        <v>37882.4</v>
      </c>
      <c r="HE558">
        <v>1.86558</v>
      </c>
      <c r="HF558">
        <v>1.86092</v>
      </c>
      <c r="HG558">
        <v>0.132859</v>
      </c>
      <c r="HH558">
        <v>0</v>
      </c>
      <c r="HI558">
        <v>27.807</v>
      </c>
      <c r="HJ558">
        <v>999.9</v>
      </c>
      <c r="HK558">
        <v>47.5</v>
      </c>
      <c r="HL558">
        <v>31.3</v>
      </c>
      <c r="HM558">
        <v>24.0257</v>
      </c>
      <c r="HN558">
        <v>60.9302</v>
      </c>
      <c r="HO558">
        <v>21.7909</v>
      </c>
      <c r="HP558">
        <v>1</v>
      </c>
      <c r="HQ558">
        <v>0.164433</v>
      </c>
      <c r="HR558">
        <v>0.390569</v>
      </c>
      <c r="HS558">
        <v>20.2802</v>
      </c>
      <c r="HT558">
        <v>5.21055</v>
      </c>
      <c r="HU558">
        <v>11.98</v>
      </c>
      <c r="HV558">
        <v>4.96265</v>
      </c>
      <c r="HW558">
        <v>3.27438</v>
      </c>
      <c r="HX558">
        <v>9999</v>
      </c>
      <c r="HY558">
        <v>9999</v>
      </c>
      <c r="HZ558">
        <v>9999</v>
      </c>
      <c r="IA558">
        <v>35.2</v>
      </c>
      <c r="IB558">
        <v>1.86398</v>
      </c>
      <c r="IC558">
        <v>1.86012</v>
      </c>
      <c r="ID558">
        <v>1.85842</v>
      </c>
      <c r="IE558">
        <v>1.85977</v>
      </c>
      <c r="IF558">
        <v>1.85989</v>
      </c>
      <c r="IG558">
        <v>1.85837</v>
      </c>
      <c r="IH558">
        <v>1.85745</v>
      </c>
      <c r="II558">
        <v>1.85242</v>
      </c>
      <c r="IJ558">
        <v>0</v>
      </c>
      <c r="IK558">
        <v>0</v>
      </c>
      <c r="IL558">
        <v>0</v>
      </c>
      <c r="IM558">
        <v>0</v>
      </c>
      <c r="IN558" t="s">
        <v>441</v>
      </c>
      <c r="IO558" t="s">
        <v>442</v>
      </c>
      <c r="IP558" t="s">
        <v>443</v>
      </c>
      <c r="IQ558" t="s">
        <v>443</v>
      </c>
      <c r="IR558" t="s">
        <v>443</v>
      </c>
      <c r="IS558" t="s">
        <v>443</v>
      </c>
      <c r="IT558">
        <v>0</v>
      </c>
      <c r="IU558">
        <v>100</v>
      </c>
      <c r="IV558">
        <v>100</v>
      </c>
      <c r="IW558">
        <v>-0.464</v>
      </c>
      <c r="IX558">
        <v>0.2894</v>
      </c>
      <c r="IY558">
        <v>-0.819046093373875</v>
      </c>
      <c r="IZ558">
        <v>-0.0008311593448893811</v>
      </c>
      <c r="JA558">
        <v>1.768286430498992E-06</v>
      </c>
      <c r="JB558">
        <v>-5.176383660599935E-10</v>
      </c>
      <c r="JC558">
        <v>0.01793090377665582</v>
      </c>
      <c r="JD558">
        <v>0.002652576625932546</v>
      </c>
      <c r="JE558">
        <v>0.0004569377311329863</v>
      </c>
      <c r="JF558">
        <v>1.003524486243527E-07</v>
      </c>
      <c r="JG558">
        <v>2</v>
      </c>
      <c r="JH558">
        <v>1975</v>
      </c>
      <c r="JI558">
        <v>1</v>
      </c>
      <c r="JJ558">
        <v>26</v>
      </c>
      <c r="JK558">
        <v>201645</v>
      </c>
      <c r="JL558">
        <v>201645.2</v>
      </c>
      <c r="JM558">
        <v>2.26807</v>
      </c>
      <c r="JN558">
        <v>2.62451</v>
      </c>
      <c r="JO558">
        <v>1.49658</v>
      </c>
      <c r="JP558">
        <v>2.34985</v>
      </c>
      <c r="JQ558">
        <v>1.54907</v>
      </c>
      <c r="JR558">
        <v>2.37793</v>
      </c>
      <c r="JS558">
        <v>36.3871</v>
      </c>
      <c r="JT558">
        <v>24.1663</v>
      </c>
      <c r="JU558">
        <v>18</v>
      </c>
      <c r="JV558">
        <v>483.661</v>
      </c>
      <c r="JW558">
        <v>495.472</v>
      </c>
      <c r="JX558">
        <v>27.0072</v>
      </c>
      <c r="JY558">
        <v>29.3852</v>
      </c>
      <c r="JZ558">
        <v>30.0005</v>
      </c>
      <c r="KA558">
        <v>29.5715</v>
      </c>
      <c r="KB558">
        <v>29.5612</v>
      </c>
      <c r="KC558">
        <v>45.6338</v>
      </c>
      <c r="KD558">
        <v>21.3253</v>
      </c>
      <c r="KE558">
        <v>96.6296</v>
      </c>
      <c r="KF558">
        <v>26.9922</v>
      </c>
      <c r="KG558">
        <v>1008.58</v>
      </c>
      <c r="KH558">
        <v>19.417</v>
      </c>
      <c r="KI558">
        <v>101.789</v>
      </c>
      <c r="KJ558">
        <v>91.3541</v>
      </c>
    </row>
    <row r="559" spans="1:296">
      <c r="A559">
        <v>541</v>
      </c>
      <c r="B559">
        <v>1759088312.6</v>
      </c>
      <c r="C559">
        <v>15229.5</v>
      </c>
      <c r="D559" t="s">
        <v>1530</v>
      </c>
      <c r="E559" t="s">
        <v>1531</v>
      </c>
      <c r="F559">
        <v>5</v>
      </c>
      <c r="G559" t="s">
        <v>1411</v>
      </c>
      <c r="H559">
        <v>1759088305.1</v>
      </c>
      <c r="I559">
        <f>(J559)/1000</f>
        <v>0</v>
      </c>
      <c r="J559">
        <f>IF(DO559, AM559, AG559)</f>
        <v>0</v>
      </c>
      <c r="K559">
        <f>IF(DO559, AH559, AF559)</f>
        <v>0</v>
      </c>
      <c r="L559">
        <f>DQ559 - IF(AT559&gt;1, K559*DK559*100.0/(AV559), 0)</f>
        <v>0</v>
      </c>
      <c r="M559">
        <f>((S559-I559/2)*L559-K559)/(S559+I559/2)</f>
        <v>0</v>
      </c>
      <c r="N559">
        <f>M559*(DX559+DY559)/1000.0</f>
        <v>0</v>
      </c>
      <c r="O559">
        <f>(DQ559 - IF(AT559&gt;1, K559*DK559*100.0/(AV559), 0))*(DX559+DY559)/1000.0</f>
        <v>0</v>
      </c>
      <c r="P559">
        <f>2.0/((1/R559-1/Q559)+SIGN(R559)*SQRT((1/R559-1/Q559)*(1/R559-1/Q559) + 4*DL559/((DL559+1)*(DL559+1))*(2*1/R559*1/Q559-1/Q559*1/Q559)))</f>
        <v>0</v>
      </c>
      <c r="Q559">
        <f>IF(LEFT(DM559,1)&lt;&gt;"0",IF(LEFT(DM559,1)="1",3.0,DN559),$D$5+$E$5*(EE559*DX559/($K$5*1000))+$F$5*(EE559*DX559/($K$5*1000))*MAX(MIN(DK559,$J$5),$I$5)*MAX(MIN(DK559,$J$5),$I$5)+$G$5*MAX(MIN(DK559,$J$5),$I$5)*(EE559*DX559/($K$5*1000))+$H$5*(EE559*DX559/($K$5*1000))*(EE559*DX559/($K$5*1000)))</f>
        <v>0</v>
      </c>
      <c r="R559">
        <f>I559*(1000-(1000*0.61365*exp(17.502*V559/(240.97+V559))/(DX559+DY559)+DS559)/2)/(1000*0.61365*exp(17.502*V559/(240.97+V559))/(DX559+DY559)-DS559)</f>
        <v>0</v>
      </c>
      <c r="S559">
        <f>1/((DL559+1)/(P559/1.6)+1/(Q559/1.37)) + DL559/((DL559+1)/(P559/1.6) + DL559/(Q559/1.37))</f>
        <v>0</v>
      </c>
      <c r="T559">
        <f>(DG559*DJ559)</f>
        <v>0</v>
      </c>
      <c r="U559">
        <f>(DZ559+(T559+2*0.95*5.67E-8*(((DZ559+$B$9)+273)^4-(DZ559+273)^4)-44100*I559)/(1.84*29.3*Q559+8*0.95*5.67E-8*(DZ559+273)^3))</f>
        <v>0</v>
      </c>
      <c r="V559">
        <f>($C$9*EA559+$D$9*EB559+$E$9*U559)</f>
        <v>0</v>
      </c>
      <c r="W559">
        <f>0.61365*exp(17.502*V559/(240.97+V559))</f>
        <v>0</v>
      </c>
      <c r="X559">
        <f>(Y559/Z559*100)</f>
        <v>0</v>
      </c>
      <c r="Y559">
        <f>DS559*(DX559+DY559)/1000</f>
        <v>0</v>
      </c>
      <c r="Z559">
        <f>0.61365*exp(17.502*DZ559/(240.97+DZ559))</f>
        <v>0</v>
      </c>
      <c r="AA559">
        <f>(W559-DS559*(DX559+DY559)/1000)</f>
        <v>0</v>
      </c>
      <c r="AB559">
        <f>(-I559*44100)</f>
        <v>0</v>
      </c>
      <c r="AC559">
        <f>2*29.3*Q559*0.92*(DZ559-V559)</f>
        <v>0</v>
      </c>
      <c r="AD559">
        <f>2*0.95*5.67E-8*(((DZ559+$B$9)+273)^4-(V559+273)^4)</f>
        <v>0</v>
      </c>
      <c r="AE559">
        <f>T559+AD559+AB559+AC559</f>
        <v>0</v>
      </c>
      <c r="AF559">
        <f>DW559*AT559*(DR559-DQ559*(1000-AT559*DT559)/(1000-AT559*DS559))/(100*DK559)</f>
        <v>0</v>
      </c>
      <c r="AG559">
        <f>1000*DW559*AT559*(DS559-DT559)/(100*DK559*(1000-AT559*DS559))</f>
        <v>0</v>
      </c>
      <c r="AH559">
        <f>(AI559 - AJ559 - DX559*1E3/(8.314*(DZ559+273.15)) * AL559/DW559 * AK559) * DW559/(100*DK559) * (1000 - DT559)/1000</f>
        <v>0</v>
      </c>
      <c r="AI559">
        <v>1010.945006326878</v>
      </c>
      <c r="AJ559">
        <v>980.0332363636363</v>
      </c>
      <c r="AK559">
        <v>3.436576344594178</v>
      </c>
      <c r="AL559">
        <v>65.07386414959845</v>
      </c>
      <c r="AM559">
        <f>(AO559 - AN559 + DX559*1E3/(8.314*(DZ559+273.15)) * AQ559/DW559 * AP559) * DW559/(100*DK559) * 1000/(1000 - AO559)</f>
        <v>0</v>
      </c>
      <c r="AN559">
        <v>19.47359980391037</v>
      </c>
      <c r="AO559">
        <v>21.86557090909091</v>
      </c>
      <c r="AP559">
        <v>-0.005186375989036865</v>
      </c>
      <c r="AQ559">
        <v>105.2532628944295</v>
      </c>
      <c r="AR559">
        <v>0</v>
      </c>
      <c r="AS559">
        <v>0</v>
      </c>
      <c r="AT559">
        <f>IF(AR559*$H$15&gt;=AV559,1.0,(AV559/(AV559-AR559*$H$15)))</f>
        <v>0</v>
      </c>
      <c r="AU559">
        <f>(AT559-1)*100</f>
        <v>0</v>
      </c>
      <c r="AV559">
        <f>MAX(0,($B$15+$C$15*EE559)/(1+$D$15*EE559)*DX559/(DZ559+273)*$E$15)</f>
        <v>0</v>
      </c>
      <c r="AW559" t="s">
        <v>437</v>
      </c>
      <c r="AX559" t="s">
        <v>437</v>
      </c>
      <c r="AY559">
        <v>0</v>
      </c>
      <c r="AZ559">
        <v>0</v>
      </c>
      <c r="BA559">
        <f>1-AY559/AZ559</f>
        <v>0</v>
      </c>
      <c r="BB559">
        <v>0</v>
      </c>
      <c r="BC559" t="s">
        <v>437</v>
      </c>
      <c r="BD559" t="s">
        <v>437</v>
      </c>
      <c r="BE559">
        <v>0</v>
      </c>
      <c r="BF559">
        <v>0</v>
      </c>
      <c r="BG559">
        <f>1-BE559/BF559</f>
        <v>0</v>
      </c>
      <c r="BH559">
        <v>0.5</v>
      </c>
      <c r="BI559">
        <f>DH559</f>
        <v>0</v>
      </c>
      <c r="BJ559">
        <f>K559</f>
        <v>0</v>
      </c>
      <c r="BK559">
        <f>BG559*BH559*BI559</f>
        <v>0</v>
      </c>
      <c r="BL559">
        <f>(BJ559-BB559)/BI559</f>
        <v>0</v>
      </c>
      <c r="BM559">
        <f>(AZ559-BF559)/BF559</f>
        <v>0</v>
      </c>
      <c r="BN559">
        <f>AY559/(BA559+AY559/BF559)</f>
        <v>0</v>
      </c>
      <c r="BO559" t="s">
        <v>437</v>
      </c>
      <c r="BP559">
        <v>0</v>
      </c>
      <c r="BQ559">
        <f>IF(BP559&lt;&gt;0, BP559, BN559)</f>
        <v>0</v>
      </c>
      <c r="BR559">
        <f>1-BQ559/BF559</f>
        <v>0</v>
      </c>
      <c r="BS559">
        <f>(BF559-BE559)/(BF559-BQ559)</f>
        <v>0</v>
      </c>
      <c r="BT559">
        <f>(AZ559-BF559)/(AZ559-BQ559)</f>
        <v>0</v>
      </c>
      <c r="BU559">
        <f>(BF559-BE559)/(BF559-AY559)</f>
        <v>0</v>
      </c>
      <c r="BV559">
        <f>(AZ559-BF559)/(AZ559-AY559)</f>
        <v>0</v>
      </c>
      <c r="BW559">
        <f>(BS559*BQ559/BE559)</f>
        <v>0</v>
      </c>
      <c r="BX559">
        <f>(1-BW559)</f>
        <v>0</v>
      </c>
      <c r="DG559">
        <f>$B$13*EF559+$C$13*EG559+$F$13*ER559*(1-EU559)</f>
        <v>0</v>
      </c>
      <c r="DH559">
        <f>DG559*DI559</f>
        <v>0</v>
      </c>
      <c r="DI559">
        <f>($B$13*$D$11+$C$13*$D$11+$F$13*((FE559+EW559)/MAX(FE559+EW559+FF559, 0.1)*$I$11+FF559/MAX(FE559+EW559+FF559, 0.1)*$J$11))/($B$13+$C$13+$F$13)</f>
        <v>0</v>
      </c>
      <c r="DJ559">
        <f>($B$13*$K$11+$C$13*$K$11+$F$13*((FE559+EW559)/MAX(FE559+EW559+FF559, 0.1)*$P$11+FF559/MAX(FE559+EW559+FF559, 0.1)*$Q$11))/($B$13+$C$13+$F$13)</f>
        <v>0</v>
      </c>
      <c r="DK559">
        <v>4.8</v>
      </c>
      <c r="DL559">
        <v>0.5</v>
      </c>
      <c r="DM559" t="s">
        <v>438</v>
      </c>
      <c r="DN559">
        <v>2</v>
      </c>
      <c r="DO559" t="b">
        <v>1</v>
      </c>
      <c r="DP559">
        <v>1759088305.1</v>
      </c>
      <c r="DQ559">
        <v>935.0466296296297</v>
      </c>
      <c r="DR559">
        <v>976.4651851851851</v>
      </c>
      <c r="DS559">
        <v>21.88909259259259</v>
      </c>
      <c r="DT559">
        <v>19.50000370370371</v>
      </c>
      <c r="DU559">
        <v>935.5194074074074</v>
      </c>
      <c r="DV559">
        <v>21.59965925925926</v>
      </c>
      <c r="DW559">
        <v>500.1222962962963</v>
      </c>
      <c r="DX559">
        <v>90.72653333333334</v>
      </c>
      <c r="DY559">
        <v>0.06548125185185186</v>
      </c>
      <c r="DZ559">
        <v>28.7412037037037</v>
      </c>
      <c r="EA559">
        <v>29.9762</v>
      </c>
      <c r="EB559">
        <v>999.9000000000001</v>
      </c>
      <c r="EC559">
        <v>0</v>
      </c>
      <c r="ED559">
        <v>0</v>
      </c>
      <c r="EE559">
        <v>10007.27222222222</v>
      </c>
      <c r="EF559">
        <v>0</v>
      </c>
      <c r="EG559">
        <v>11.3535</v>
      </c>
      <c r="EH559">
        <v>-41.41867407407408</v>
      </c>
      <c r="EI559">
        <v>955.9717407407406</v>
      </c>
      <c r="EJ559">
        <v>995.8850740740741</v>
      </c>
      <c r="EK559">
        <v>2.389078518518519</v>
      </c>
      <c r="EL559">
        <v>976.4651851851851</v>
      </c>
      <c r="EM559">
        <v>19.50000370370371</v>
      </c>
      <c r="EN559">
        <v>1.985920740740741</v>
      </c>
      <c r="EO559">
        <v>1.769167777777778</v>
      </c>
      <c r="EP559">
        <v>17.33252962962963</v>
      </c>
      <c r="EQ559">
        <v>15.517</v>
      </c>
      <c r="ER559">
        <v>1999.985185185185</v>
      </c>
      <c r="ES559">
        <v>0.9799987777777778</v>
      </c>
      <c r="ET559">
        <v>0.02000112592592593</v>
      </c>
      <c r="EU559">
        <v>0</v>
      </c>
      <c r="EV559">
        <v>808.5293703703703</v>
      </c>
      <c r="EW559">
        <v>5.00078</v>
      </c>
      <c r="EX559">
        <v>15570.1962962963</v>
      </c>
      <c r="EY559">
        <v>16379.50740740741</v>
      </c>
      <c r="EZ559">
        <v>39.66644444444445</v>
      </c>
      <c r="FA559">
        <v>40.58066666666667</v>
      </c>
      <c r="FB559">
        <v>39.96048148148148</v>
      </c>
      <c r="FC559">
        <v>40.21962962962962</v>
      </c>
      <c r="FD559">
        <v>40.68033333333333</v>
      </c>
      <c r="FE559">
        <v>1955.081481481482</v>
      </c>
      <c r="FF559">
        <v>39.90222222222223</v>
      </c>
      <c r="FG559">
        <v>0</v>
      </c>
      <c r="FH559">
        <v>1759088304.8</v>
      </c>
      <c r="FI559">
        <v>0</v>
      </c>
      <c r="FJ559">
        <v>808.5041599999998</v>
      </c>
      <c r="FK559">
        <v>0.2501538607542853</v>
      </c>
      <c r="FL559">
        <v>-13.01538469735636</v>
      </c>
      <c r="FM559">
        <v>15570.256</v>
      </c>
      <c r="FN559">
        <v>15</v>
      </c>
      <c r="FO559">
        <v>0</v>
      </c>
      <c r="FP559" t="s">
        <v>439</v>
      </c>
      <c r="FQ559">
        <v>1746989605.5</v>
      </c>
      <c r="FR559">
        <v>1746989593.5</v>
      </c>
      <c r="FS559">
        <v>0</v>
      </c>
      <c r="FT559">
        <v>-0.274</v>
      </c>
      <c r="FU559">
        <v>-0.002</v>
      </c>
      <c r="FV559">
        <v>2.549</v>
      </c>
      <c r="FW559">
        <v>0.129</v>
      </c>
      <c r="FX559">
        <v>420</v>
      </c>
      <c r="FY559">
        <v>17</v>
      </c>
      <c r="FZ559">
        <v>0.02</v>
      </c>
      <c r="GA559">
        <v>0.04</v>
      </c>
      <c r="GB559">
        <v>-41.4378</v>
      </c>
      <c r="GC559">
        <v>0.5025771106942487</v>
      </c>
      <c r="GD559">
        <v>0.06728568198361352</v>
      </c>
      <c r="GE559">
        <v>0</v>
      </c>
      <c r="GF559">
        <v>808.5582058823529</v>
      </c>
      <c r="GG559">
        <v>-0.3056837241301419</v>
      </c>
      <c r="GH559">
        <v>0.2697873650086998</v>
      </c>
      <c r="GI559">
        <v>1</v>
      </c>
      <c r="GJ559">
        <v>2.38854775</v>
      </c>
      <c r="GK559">
        <v>0.03749234521575846</v>
      </c>
      <c r="GL559">
        <v>0.007674731098709573</v>
      </c>
      <c r="GM559">
        <v>1</v>
      </c>
      <c r="GN559">
        <v>2</v>
      </c>
      <c r="GO559">
        <v>3</v>
      </c>
      <c r="GP559" t="s">
        <v>446</v>
      </c>
      <c r="GQ559">
        <v>3.10187</v>
      </c>
      <c r="GR559">
        <v>2.72359</v>
      </c>
      <c r="GS559">
        <v>0.156808</v>
      </c>
      <c r="GT559">
        <v>0.161089</v>
      </c>
      <c r="GU559">
        <v>0.101083</v>
      </c>
      <c r="GV559">
        <v>0.094455</v>
      </c>
      <c r="GW559">
        <v>22004.6</v>
      </c>
      <c r="GX559">
        <v>19897.3</v>
      </c>
      <c r="GY559">
        <v>26661.3</v>
      </c>
      <c r="GZ559">
        <v>23941.5</v>
      </c>
      <c r="HA559">
        <v>38357</v>
      </c>
      <c r="HB559">
        <v>32062.2</v>
      </c>
      <c r="HC559">
        <v>46554.6</v>
      </c>
      <c r="HD559">
        <v>37882.4</v>
      </c>
      <c r="HE559">
        <v>1.86513</v>
      </c>
      <c r="HF559">
        <v>1.86122</v>
      </c>
      <c r="HG559">
        <v>0.13417</v>
      </c>
      <c r="HH559">
        <v>0</v>
      </c>
      <c r="HI559">
        <v>27.8011</v>
      </c>
      <c r="HJ559">
        <v>999.9</v>
      </c>
      <c r="HK559">
        <v>47.4</v>
      </c>
      <c r="HL559">
        <v>31.3</v>
      </c>
      <c r="HM559">
        <v>23.9748</v>
      </c>
      <c r="HN559">
        <v>61.1502</v>
      </c>
      <c r="HO559">
        <v>21.887</v>
      </c>
      <c r="HP559">
        <v>1</v>
      </c>
      <c r="HQ559">
        <v>0.164784</v>
      </c>
      <c r="HR559">
        <v>0.406609</v>
      </c>
      <c r="HS559">
        <v>20.2803</v>
      </c>
      <c r="HT559">
        <v>5.21115</v>
      </c>
      <c r="HU559">
        <v>11.98</v>
      </c>
      <c r="HV559">
        <v>4.9629</v>
      </c>
      <c r="HW559">
        <v>3.27443</v>
      </c>
      <c r="HX559">
        <v>9999</v>
      </c>
      <c r="HY559">
        <v>9999</v>
      </c>
      <c r="HZ559">
        <v>9999</v>
      </c>
      <c r="IA559">
        <v>35.2</v>
      </c>
      <c r="IB559">
        <v>1.86397</v>
      </c>
      <c r="IC559">
        <v>1.86011</v>
      </c>
      <c r="ID559">
        <v>1.85841</v>
      </c>
      <c r="IE559">
        <v>1.85981</v>
      </c>
      <c r="IF559">
        <v>1.85989</v>
      </c>
      <c r="IG559">
        <v>1.85837</v>
      </c>
      <c r="IH559">
        <v>1.85745</v>
      </c>
      <c r="II559">
        <v>1.85242</v>
      </c>
      <c r="IJ559">
        <v>0</v>
      </c>
      <c r="IK559">
        <v>0</v>
      </c>
      <c r="IL559">
        <v>0</v>
      </c>
      <c r="IM559">
        <v>0</v>
      </c>
      <c r="IN559" t="s">
        <v>441</v>
      </c>
      <c r="IO559" t="s">
        <v>442</v>
      </c>
      <c r="IP559" t="s">
        <v>443</v>
      </c>
      <c r="IQ559" t="s">
        <v>443</v>
      </c>
      <c r="IR559" t="s">
        <v>443</v>
      </c>
      <c r="IS559" t="s">
        <v>443</v>
      </c>
      <c r="IT559">
        <v>0</v>
      </c>
      <c r="IU559">
        <v>100</v>
      </c>
      <c r="IV559">
        <v>100</v>
      </c>
      <c r="IW559">
        <v>-0.444</v>
      </c>
      <c r="IX559">
        <v>0.2888</v>
      </c>
      <c r="IY559">
        <v>-0.819046093373875</v>
      </c>
      <c r="IZ559">
        <v>-0.0008311593448893811</v>
      </c>
      <c r="JA559">
        <v>1.768286430498992E-06</v>
      </c>
      <c r="JB559">
        <v>-5.176383660599935E-10</v>
      </c>
      <c r="JC559">
        <v>0.01793090377665582</v>
      </c>
      <c r="JD559">
        <v>0.002652576625932546</v>
      </c>
      <c r="JE559">
        <v>0.0004569377311329863</v>
      </c>
      <c r="JF559">
        <v>1.003524486243527E-07</v>
      </c>
      <c r="JG559">
        <v>2</v>
      </c>
      <c r="JH559">
        <v>1975</v>
      </c>
      <c r="JI559">
        <v>1</v>
      </c>
      <c r="JJ559">
        <v>26</v>
      </c>
      <c r="JK559">
        <v>201645.1</v>
      </c>
      <c r="JL559">
        <v>201645.3</v>
      </c>
      <c r="JM559">
        <v>2.30103</v>
      </c>
      <c r="JN559">
        <v>2.62329</v>
      </c>
      <c r="JO559">
        <v>1.49658</v>
      </c>
      <c r="JP559">
        <v>2.34985</v>
      </c>
      <c r="JQ559">
        <v>1.54907</v>
      </c>
      <c r="JR559">
        <v>2.38403</v>
      </c>
      <c r="JS559">
        <v>36.3871</v>
      </c>
      <c r="JT559">
        <v>24.1751</v>
      </c>
      <c r="JU559">
        <v>18</v>
      </c>
      <c r="JV559">
        <v>483.415</v>
      </c>
      <c r="JW559">
        <v>495.675</v>
      </c>
      <c r="JX559">
        <v>27.0104</v>
      </c>
      <c r="JY559">
        <v>29.3873</v>
      </c>
      <c r="JZ559">
        <v>30.0005</v>
      </c>
      <c r="KA559">
        <v>29.5737</v>
      </c>
      <c r="KB559">
        <v>29.5616</v>
      </c>
      <c r="KC559">
        <v>46.23</v>
      </c>
      <c r="KD559">
        <v>21.3253</v>
      </c>
      <c r="KE559">
        <v>96.6296</v>
      </c>
      <c r="KF559">
        <v>27.005</v>
      </c>
      <c r="KG559">
        <v>1021.94</v>
      </c>
      <c r="KH559">
        <v>19.4306</v>
      </c>
      <c r="KI559">
        <v>101.789</v>
      </c>
      <c r="KJ559">
        <v>91.3541</v>
      </c>
    </row>
    <row r="560" spans="1:296">
      <c r="A560">
        <v>542</v>
      </c>
      <c r="B560">
        <v>1759088317.6</v>
      </c>
      <c r="C560">
        <v>15234.5</v>
      </c>
      <c r="D560" t="s">
        <v>1532</v>
      </c>
      <c r="E560" t="s">
        <v>1533</v>
      </c>
      <c r="F560">
        <v>5</v>
      </c>
      <c r="G560" t="s">
        <v>1411</v>
      </c>
      <c r="H560">
        <v>1759088309.814285</v>
      </c>
      <c r="I560">
        <f>(J560)/1000</f>
        <v>0</v>
      </c>
      <c r="J560">
        <f>IF(DO560, AM560, AG560)</f>
        <v>0</v>
      </c>
      <c r="K560">
        <f>IF(DO560, AH560, AF560)</f>
        <v>0</v>
      </c>
      <c r="L560">
        <f>DQ560 - IF(AT560&gt;1, K560*DK560*100.0/(AV560), 0)</f>
        <v>0</v>
      </c>
      <c r="M560">
        <f>((S560-I560/2)*L560-K560)/(S560+I560/2)</f>
        <v>0</v>
      </c>
      <c r="N560">
        <f>M560*(DX560+DY560)/1000.0</f>
        <v>0</v>
      </c>
      <c r="O560">
        <f>(DQ560 - IF(AT560&gt;1, K560*DK560*100.0/(AV560), 0))*(DX560+DY560)/1000.0</f>
        <v>0</v>
      </c>
      <c r="P560">
        <f>2.0/((1/R560-1/Q560)+SIGN(R560)*SQRT((1/R560-1/Q560)*(1/R560-1/Q560) + 4*DL560/((DL560+1)*(DL560+1))*(2*1/R560*1/Q560-1/Q560*1/Q560)))</f>
        <v>0</v>
      </c>
      <c r="Q560">
        <f>IF(LEFT(DM560,1)&lt;&gt;"0",IF(LEFT(DM560,1)="1",3.0,DN560),$D$5+$E$5*(EE560*DX560/($K$5*1000))+$F$5*(EE560*DX560/($K$5*1000))*MAX(MIN(DK560,$J$5),$I$5)*MAX(MIN(DK560,$J$5),$I$5)+$G$5*MAX(MIN(DK560,$J$5),$I$5)*(EE560*DX560/($K$5*1000))+$H$5*(EE560*DX560/($K$5*1000))*(EE560*DX560/($K$5*1000)))</f>
        <v>0</v>
      </c>
      <c r="R560">
        <f>I560*(1000-(1000*0.61365*exp(17.502*V560/(240.97+V560))/(DX560+DY560)+DS560)/2)/(1000*0.61365*exp(17.502*V560/(240.97+V560))/(DX560+DY560)-DS560)</f>
        <v>0</v>
      </c>
      <c r="S560">
        <f>1/((DL560+1)/(P560/1.6)+1/(Q560/1.37)) + DL560/((DL560+1)/(P560/1.6) + DL560/(Q560/1.37))</f>
        <v>0</v>
      </c>
      <c r="T560">
        <f>(DG560*DJ560)</f>
        <v>0</v>
      </c>
      <c r="U560">
        <f>(DZ560+(T560+2*0.95*5.67E-8*(((DZ560+$B$9)+273)^4-(DZ560+273)^4)-44100*I560)/(1.84*29.3*Q560+8*0.95*5.67E-8*(DZ560+273)^3))</f>
        <v>0</v>
      </c>
      <c r="V560">
        <f>($C$9*EA560+$D$9*EB560+$E$9*U560)</f>
        <v>0</v>
      </c>
      <c r="W560">
        <f>0.61365*exp(17.502*V560/(240.97+V560))</f>
        <v>0</v>
      </c>
      <c r="X560">
        <f>(Y560/Z560*100)</f>
        <v>0</v>
      </c>
      <c r="Y560">
        <f>DS560*(DX560+DY560)/1000</f>
        <v>0</v>
      </c>
      <c r="Z560">
        <f>0.61365*exp(17.502*DZ560/(240.97+DZ560))</f>
        <v>0</v>
      </c>
      <c r="AA560">
        <f>(W560-DS560*(DX560+DY560)/1000)</f>
        <v>0</v>
      </c>
      <c r="AB560">
        <f>(-I560*44100)</f>
        <v>0</v>
      </c>
      <c r="AC560">
        <f>2*29.3*Q560*0.92*(DZ560-V560)</f>
        <v>0</v>
      </c>
      <c r="AD560">
        <f>2*0.95*5.67E-8*(((DZ560+$B$9)+273)^4-(V560+273)^4)</f>
        <v>0</v>
      </c>
      <c r="AE560">
        <f>T560+AD560+AB560+AC560</f>
        <v>0</v>
      </c>
      <c r="AF560">
        <f>DW560*AT560*(DR560-DQ560*(1000-AT560*DT560)/(1000-AT560*DS560))/(100*DK560)</f>
        <v>0</v>
      </c>
      <c r="AG560">
        <f>1000*DW560*AT560*(DS560-DT560)/(100*DK560*(1000-AT560*DS560))</f>
        <v>0</v>
      </c>
      <c r="AH560">
        <f>(AI560 - AJ560 - DX560*1E3/(8.314*(DZ560+273.15)) * AL560/DW560 * AK560) * DW560/(100*DK560) * (1000 - DT560)/1000</f>
        <v>0</v>
      </c>
      <c r="AI560">
        <v>1028.125658705581</v>
      </c>
      <c r="AJ560">
        <v>997.1995030303027</v>
      </c>
      <c r="AK560">
        <v>3.441916986483952</v>
      </c>
      <c r="AL560">
        <v>65.07386414959845</v>
      </c>
      <c r="AM560">
        <f>(AO560 - AN560 + DX560*1E3/(8.314*(DZ560+273.15)) * AQ560/DW560 * AP560) * DW560/(100*DK560) * 1000/(1000 - AO560)</f>
        <v>0</v>
      </c>
      <c r="AN560">
        <v>19.47607388627262</v>
      </c>
      <c r="AO560">
        <v>21.84358545454545</v>
      </c>
      <c r="AP560">
        <v>-0.001283831370393293</v>
      </c>
      <c r="AQ560">
        <v>105.2532628944295</v>
      </c>
      <c r="AR560">
        <v>0</v>
      </c>
      <c r="AS560">
        <v>0</v>
      </c>
      <c r="AT560">
        <f>IF(AR560*$H$15&gt;=AV560,1.0,(AV560/(AV560-AR560*$H$15)))</f>
        <v>0</v>
      </c>
      <c r="AU560">
        <f>(AT560-1)*100</f>
        <v>0</v>
      </c>
      <c r="AV560">
        <f>MAX(0,($B$15+$C$15*EE560)/(1+$D$15*EE560)*DX560/(DZ560+273)*$E$15)</f>
        <v>0</v>
      </c>
      <c r="AW560" t="s">
        <v>437</v>
      </c>
      <c r="AX560" t="s">
        <v>437</v>
      </c>
      <c r="AY560">
        <v>0</v>
      </c>
      <c r="AZ560">
        <v>0</v>
      </c>
      <c r="BA560">
        <f>1-AY560/AZ560</f>
        <v>0</v>
      </c>
      <c r="BB560">
        <v>0</v>
      </c>
      <c r="BC560" t="s">
        <v>437</v>
      </c>
      <c r="BD560" t="s">
        <v>437</v>
      </c>
      <c r="BE560">
        <v>0</v>
      </c>
      <c r="BF560">
        <v>0</v>
      </c>
      <c r="BG560">
        <f>1-BE560/BF560</f>
        <v>0</v>
      </c>
      <c r="BH560">
        <v>0.5</v>
      </c>
      <c r="BI560">
        <f>DH560</f>
        <v>0</v>
      </c>
      <c r="BJ560">
        <f>K560</f>
        <v>0</v>
      </c>
      <c r="BK560">
        <f>BG560*BH560*BI560</f>
        <v>0</v>
      </c>
      <c r="BL560">
        <f>(BJ560-BB560)/BI560</f>
        <v>0</v>
      </c>
      <c r="BM560">
        <f>(AZ560-BF560)/BF560</f>
        <v>0</v>
      </c>
      <c r="BN560">
        <f>AY560/(BA560+AY560/BF560)</f>
        <v>0</v>
      </c>
      <c r="BO560" t="s">
        <v>437</v>
      </c>
      <c r="BP560">
        <v>0</v>
      </c>
      <c r="BQ560">
        <f>IF(BP560&lt;&gt;0, BP560, BN560)</f>
        <v>0</v>
      </c>
      <c r="BR560">
        <f>1-BQ560/BF560</f>
        <v>0</v>
      </c>
      <c r="BS560">
        <f>(BF560-BE560)/(BF560-BQ560)</f>
        <v>0</v>
      </c>
      <c r="BT560">
        <f>(AZ560-BF560)/(AZ560-BQ560)</f>
        <v>0</v>
      </c>
      <c r="BU560">
        <f>(BF560-BE560)/(BF560-AY560)</f>
        <v>0</v>
      </c>
      <c r="BV560">
        <f>(AZ560-BF560)/(AZ560-AY560)</f>
        <v>0</v>
      </c>
      <c r="BW560">
        <f>(BS560*BQ560/BE560)</f>
        <v>0</v>
      </c>
      <c r="BX560">
        <f>(1-BW560)</f>
        <v>0</v>
      </c>
      <c r="DG560">
        <f>$B$13*EF560+$C$13*EG560+$F$13*ER560*(1-EU560)</f>
        <v>0</v>
      </c>
      <c r="DH560">
        <f>DG560*DI560</f>
        <v>0</v>
      </c>
      <c r="DI560">
        <f>($B$13*$D$11+$C$13*$D$11+$F$13*((FE560+EW560)/MAX(FE560+EW560+FF560, 0.1)*$I$11+FF560/MAX(FE560+EW560+FF560, 0.1)*$J$11))/($B$13+$C$13+$F$13)</f>
        <v>0</v>
      </c>
      <c r="DJ560">
        <f>($B$13*$K$11+$C$13*$K$11+$F$13*((FE560+EW560)/MAX(FE560+EW560+FF560, 0.1)*$P$11+FF560/MAX(FE560+EW560+FF560, 0.1)*$Q$11))/($B$13+$C$13+$F$13)</f>
        <v>0</v>
      </c>
      <c r="DK560">
        <v>4.8</v>
      </c>
      <c r="DL560">
        <v>0.5</v>
      </c>
      <c r="DM560" t="s">
        <v>438</v>
      </c>
      <c r="DN560">
        <v>2</v>
      </c>
      <c r="DO560" t="b">
        <v>1</v>
      </c>
      <c r="DP560">
        <v>1759088309.814285</v>
      </c>
      <c r="DQ560">
        <v>950.9167500000001</v>
      </c>
      <c r="DR560">
        <v>992.3265357142857</v>
      </c>
      <c r="DS560">
        <v>21.87441785714286</v>
      </c>
      <c r="DT560">
        <v>19.48851428571428</v>
      </c>
      <c r="DU560">
        <v>951.3716071428572</v>
      </c>
      <c r="DV560">
        <v>21.58531071428572</v>
      </c>
      <c r="DW560">
        <v>499.9896071428572</v>
      </c>
      <c r="DX560">
        <v>90.72695357142857</v>
      </c>
      <c r="DY560">
        <v>0.06564805714285714</v>
      </c>
      <c r="DZ560">
        <v>28.74132500000001</v>
      </c>
      <c r="EA560">
        <v>29.97756785714285</v>
      </c>
      <c r="EB560">
        <v>999.9000000000002</v>
      </c>
      <c r="EC560">
        <v>0</v>
      </c>
      <c r="ED560">
        <v>0</v>
      </c>
      <c r="EE560">
        <v>9992.857142857143</v>
      </c>
      <c r="EF560">
        <v>0</v>
      </c>
      <c r="EG560">
        <v>11.3535</v>
      </c>
      <c r="EH560">
        <v>-41.40990714285714</v>
      </c>
      <c r="EI560">
        <v>972.1822857142859</v>
      </c>
      <c r="EJ560">
        <v>1012.05025</v>
      </c>
      <c r="EK560">
        <v>2.385898928571429</v>
      </c>
      <c r="EL560">
        <v>992.3265357142857</v>
      </c>
      <c r="EM560">
        <v>19.48851428571428</v>
      </c>
      <c r="EN560">
        <v>1.984598928571428</v>
      </c>
      <c r="EO560">
        <v>1.768133928571428</v>
      </c>
      <c r="EP560">
        <v>17.32199642857143</v>
      </c>
      <c r="EQ560">
        <v>15.507875</v>
      </c>
      <c r="ER560">
        <v>1999.991071428572</v>
      </c>
      <c r="ES560">
        <v>0.9799980357142858</v>
      </c>
      <c r="ET560">
        <v>0.02000190714285714</v>
      </c>
      <c r="EU560">
        <v>0</v>
      </c>
      <c r="EV560">
        <v>808.4441785714287</v>
      </c>
      <c r="EW560">
        <v>5.00078</v>
      </c>
      <c r="EX560">
        <v>15569.7</v>
      </c>
      <c r="EY560">
        <v>16379.54642857143</v>
      </c>
      <c r="EZ560">
        <v>39.69396428571429</v>
      </c>
      <c r="FA560">
        <v>40.58449999999999</v>
      </c>
      <c r="FB560">
        <v>39.94853571428571</v>
      </c>
      <c r="FC560">
        <v>40.2295357142857</v>
      </c>
      <c r="FD560">
        <v>40.656</v>
      </c>
      <c r="FE560">
        <v>1955.086785714286</v>
      </c>
      <c r="FF560">
        <v>39.90428571428572</v>
      </c>
      <c r="FG560">
        <v>0</v>
      </c>
      <c r="FH560">
        <v>1759088310.2</v>
      </c>
      <c r="FI560">
        <v>0</v>
      </c>
      <c r="FJ560">
        <v>808.4093461538461</v>
      </c>
      <c r="FK560">
        <v>-1.624991434769231</v>
      </c>
      <c r="FL560">
        <v>-3.350427440237775</v>
      </c>
      <c r="FM560">
        <v>15569.69230769231</v>
      </c>
      <c r="FN560">
        <v>15</v>
      </c>
      <c r="FO560">
        <v>0</v>
      </c>
      <c r="FP560" t="s">
        <v>439</v>
      </c>
      <c r="FQ560">
        <v>1746989605.5</v>
      </c>
      <c r="FR560">
        <v>1746989593.5</v>
      </c>
      <c r="FS560">
        <v>0</v>
      </c>
      <c r="FT560">
        <v>-0.274</v>
      </c>
      <c r="FU560">
        <v>-0.002</v>
      </c>
      <c r="FV560">
        <v>2.549</v>
      </c>
      <c r="FW560">
        <v>0.129</v>
      </c>
      <c r="FX560">
        <v>420</v>
      </c>
      <c r="FY560">
        <v>17</v>
      </c>
      <c r="FZ560">
        <v>0.02</v>
      </c>
      <c r="GA560">
        <v>0.04</v>
      </c>
      <c r="GB560">
        <v>-41.41578780487805</v>
      </c>
      <c r="GC560">
        <v>0.2680222996515509</v>
      </c>
      <c r="GD560">
        <v>0.05625706327522018</v>
      </c>
      <c r="GE560">
        <v>1</v>
      </c>
      <c r="GF560">
        <v>808.4937647058823</v>
      </c>
      <c r="GG560">
        <v>-0.5856073283792064</v>
      </c>
      <c r="GH560">
        <v>0.2502002796377171</v>
      </c>
      <c r="GI560">
        <v>1</v>
      </c>
      <c r="GJ560">
        <v>2.386871951219512</v>
      </c>
      <c r="GK560">
        <v>-0.005195331010448312</v>
      </c>
      <c r="GL560">
        <v>0.009059298475912417</v>
      </c>
      <c r="GM560">
        <v>1</v>
      </c>
      <c r="GN560">
        <v>3</v>
      </c>
      <c r="GO560">
        <v>3</v>
      </c>
      <c r="GP560" t="s">
        <v>440</v>
      </c>
      <c r="GQ560">
        <v>3.10201</v>
      </c>
      <c r="GR560">
        <v>2.724</v>
      </c>
      <c r="GS560">
        <v>0.158561</v>
      </c>
      <c r="GT560">
        <v>0.162811</v>
      </c>
      <c r="GU560">
        <v>0.101013</v>
      </c>
      <c r="GV560">
        <v>0.09446209999999999</v>
      </c>
      <c r="GW560">
        <v>21958.5</v>
      </c>
      <c r="GX560">
        <v>19856.3</v>
      </c>
      <c r="GY560">
        <v>26660.9</v>
      </c>
      <c r="GZ560">
        <v>23941.2</v>
      </c>
      <c r="HA560">
        <v>38359.8</v>
      </c>
      <c r="HB560">
        <v>32061.6</v>
      </c>
      <c r="HC560">
        <v>46554</v>
      </c>
      <c r="HD560">
        <v>37881.8</v>
      </c>
      <c r="HE560">
        <v>1.86505</v>
      </c>
      <c r="HF560">
        <v>1.86095</v>
      </c>
      <c r="HG560">
        <v>0.134148</v>
      </c>
      <c r="HH560">
        <v>0</v>
      </c>
      <c r="HI560">
        <v>27.7964</v>
      </c>
      <c r="HJ560">
        <v>999.9</v>
      </c>
      <c r="HK560">
        <v>47.5</v>
      </c>
      <c r="HL560">
        <v>31.3</v>
      </c>
      <c r="HM560">
        <v>24.0256</v>
      </c>
      <c r="HN560">
        <v>60.8902</v>
      </c>
      <c r="HO560">
        <v>21.9151</v>
      </c>
      <c r="HP560">
        <v>1</v>
      </c>
      <c r="HQ560">
        <v>0.164883</v>
      </c>
      <c r="HR560">
        <v>0.408004</v>
      </c>
      <c r="HS560">
        <v>20.2803</v>
      </c>
      <c r="HT560">
        <v>5.21085</v>
      </c>
      <c r="HU560">
        <v>11.98</v>
      </c>
      <c r="HV560">
        <v>4.9632</v>
      </c>
      <c r="HW560">
        <v>3.2744</v>
      </c>
      <c r="HX560">
        <v>9999</v>
      </c>
      <c r="HY560">
        <v>9999</v>
      </c>
      <c r="HZ560">
        <v>9999</v>
      </c>
      <c r="IA560">
        <v>35.2</v>
      </c>
      <c r="IB560">
        <v>1.86396</v>
      </c>
      <c r="IC560">
        <v>1.86009</v>
      </c>
      <c r="ID560">
        <v>1.85842</v>
      </c>
      <c r="IE560">
        <v>1.8598</v>
      </c>
      <c r="IF560">
        <v>1.85989</v>
      </c>
      <c r="IG560">
        <v>1.85837</v>
      </c>
      <c r="IH560">
        <v>1.85744</v>
      </c>
      <c r="II560">
        <v>1.85242</v>
      </c>
      <c r="IJ560">
        <v>0</v>
      </c>
      <c r="IK560">
        <v>0</v>
      </c>
      <c r="IL560">
        <v>0</v>
      </c>
      <c r="IM560">
        <v>0</v>
      </c>
      <c r="IN560" t="s">
        <v>441</v>
      </c>
      <c r="IO560" t="s">
        <v>442</v>
      </c>
      <c r="IP560" t="s">
        <v>443</v>
      </c>
      <c r="IQ560" t="s">
        <v>443</v>
      </c>
      <c r="IR560" t="s">
        <v>443</v>
      </c>
      <c r="IS560" t="s">
        <v>443</v>
      </c>
      <c r="IT560">
        <v>0</v>
      </c>
      <c r="IU560">
        <v>100</v>
      </c>
      <c r="IV560">
        <v>100</v>
      </c>
      <c r="IW560">
        <v>-0.425</v>
      </c>
      <c r="IX560">
        <v>0.2884</v>
      </c>
      <c r="IY560">
        <v>-0.819046093373875</v>
      </c>
      <c r="IZ560">
        <v>-0.0008311593448893811</v>
      </c>
      <c r="JA560">
        <v>1.768286430498992E-06</v>
      </c>
      <c r="JB560">
        <v>-5.176383660599935E-10</v>
      </c>
      <c r="JC560">
        <v>0.01793090377665582</v>
      </c>
      <c r="JD560">
        <v>0.002652576625932546</v>
      </c>
      <c r="JE560">
        <v>0.0004569377311329863</v>
      </c>
      <c r="JF560">
        <v>1.003524486243527E-07</v>
      </c>
      <c r="JG560">
        <v>2</v>
      </c>
      <c r="JH560">
        <v>1975</v>
      </c>
      <c r="JI560">
        <v>1</v>
      </c>
      <c r="JJ560">
        <v>26</v>
      </c>
      <c r="JK560">
        <v>201645.2</v>
      </c>
      <c r="JL560">
        <v>201645.4</v>
      </c>
      <c r="JM560">
        <v>2.33032</v>
      </c>
      <c r="JN560">
        <v>2.62817</v>
      </c>
      <c r="JO560">
        <v>1.49658</v>
      </c>
      <c r="JP560">
        <v>2.34863</v>
      </c>
      <c r="JQ560">
        <v>1.54907</v>
      </c>
      <c r="JR560">
        <v>2.36938</v>
      </c>
      <c r="JS560">
        <v>36.3871</v>
      </c>
      <c r="JT560">
        <v>24.1663</v>
      </c>
      <c r="JU560">
        <v>18</v>
      </c>
      <c r="JV560">
        <v>483.378</v>
      </c>
      <c r="JW560">
        <v>495.513</v>
      </c>
      <c r="JX560">
        <v>27.0144</v>
      </c>
      <c r="JY560">
        <v>29.389</v>
      </c>
      <c r="JZ560">
        <v>30.0002</v>
      </c>
      <c r="KA560">
        <v>29.5747</v>
      </c>
      <c r="KB560">
        <v>29.5641</v>
      </c>
      <c r="KC560">
        <v>46.879</v>
      </c>
      <c r="KD560">
        <v>21.3253</v>
      </c>
      <c r="KE560">
        <v>96.6296</v>
      </c>
      <c r="KF560">
        <v>27.0173</v>
      </c>
      <c r="KG560">
        <v>1041.98</v>
      </c>
      <c r="KH560">
        <v>19.4306</v>
      </c>
      <c r="KI560">
        <v>101.788</v>
      </c>
      <c r="KJ560">
        <v>91.3528</v>
      </c>
    </row>
    <row r="561" spans="1:296">
      <c r="A561">
        <v>543</v>
      </c>
      <c r="B561">
        <v>1759088322.6</v>
      </c>
      <c r="C561">
        <v>15239.5</v>
      </c>
      <c r="D561" t="s">
        <v>1534</v>
      </c>
      <c r="E561" t="s">
        <v>1535</v>
      </c>
      <c r="F561">
        <v>5</v>
      </c>
      <c r="G561" t="s">
        <v>1411</v>
      </c>
      <c r="H561">
        <v>1759088315.1</v>
      </c>
      <c r="I561">
        <f>(J561)/1000</f>
        <v>0</v>
      </c>
      <c r="J561">
        <f>IF(DO561, AM561, AG561)</f>
        <v>0</v>
      </c>
      <c r="K561">
        <f>IF(DO561, AH561, AF561)</f>
        <v>0</v>
      </c>
      <c r="L561">
        <f>DQ561 - IF(AT561&gt;1, K561*DK561*100.0/(AV561), 0)</f>
        <v>0</v>
      </c>
      <c r="M561">
        <f>((S561-I561/2)*L561-K561)/(S561+I561/2)</f>
        <v>0</v>
      </c>
      <c r="N561">
        <f>M561*(DX561+DY561)/1000.0</f>
        <v>0</v>
      </c>
      <c r="O561">
        <f>(DQ561 - IF(AT561&gt;1, K561*DK561*100.0/(AV561), 0))*(DX561+DY561)/1000.0</f>
        <v>0</v>
      </c>
      <c r="P561">
        <f>2.0/((1/R561-1/Q561)+SIGN(R561)*SQRT((1/R561-1/Q561)*(1/R561-1/Q561) + 4*DL561/((DL561+1)*(DL561+1))*(2*1/R561*1/Q561-1/Q561*1/Q561)))</f>
        <v>0</v>
      </c>
      <c r="Q561">
        <f>IF(LEFT(DM561,1)&lt;&gt;"0",IF(LEFT(DM561,1)="1",3.0,DN561),$D$5+$E$5*(EE561*DX561/($K$5*1000))+$F$5*(EE561*DX561/($K$5*1000))*MAX(MIN(DK561,$J$5),$I$5)*MAX(MIN(DK561,$J$5),$I$5)+$G$5*MAX(MIN(DK561,$J$5),$I$5)*(EE561*DX561/($K$5*1000))+$H$5*(EE561*DX561/($K$5*1000))*(EE561*DX561/($K$5*1000)))</f>
        <v>0</v>
      </c>
      <c r="R561">
        <f>I561*(1000-(1000*0.61365*exp(17.502*V561/(240.97+V561))/(DX561+DY561)+DS561)/2)/(1000*0.61365*exp(17.502*V561/(240.97+V561))/(DX561+DY561)-DS561)</f>
        <v>0</v>
      </c>
      <c r="S561">
        <f>1/((DL561+1)/(P561/1.6)+1/(Q561/1.37)) + DL561/((DL561+1)/(P561/1.6) + DL561/(Q561/1.37))</f>
        <v>0</v>
      </c>
      <c r="T561">
        <f>(DG561*DJ561)</f>
        <v>0</v>
      </c>
      <c r="U561">
        <f>(DZ561+(T561+2*0.95*5.67E-8*(((DZ561+$B$9)+273)^4-(DZ561+273)^4)-44100*I561)/(1.84*29.3*Q561+8*0.95*5.67E-8*(DZ561+273)^3))</f>
        <v>0</v>
      </c>
      <c r="V561">
        <f>($C$9*EA561+$D$9*EB561+$E$9*U561)</f>
        <v>0</v>
      </c>
      <c r="W561">
        <f>0.61365*exp(17.502*V561/(240.97+V561))</f>
        <v>0</v>
      </c>
      <c r="X561">
        <f>(Y561/Z561*100)</f>
        <v>0</v>
      </c>
      <c r="Y561">
        <f>DS561*(DX561+DY561)/1000</f>
        <v>0</v>
      </c>
      <c r="Z561">
        <f>0.61365*exp(17.502*DZ561/(240.97+DZ561))</f>
        <v>0</v>
      </c>
      <c r="AA561">
        <f>(W561-DS561*(DX561+DY561)/1000)</f>
        <v>0</v>
      </c>
      <c r="AB561">
        <f>(-I561*44100)</f>
        <v>0</v>
      </c>
      <c r="AC561">
        <f>2*29.3*Q561*0.92*(DZ561-V561)</f>
        <v>0</v>
      </c>
      <c r="AD561">
        <f>2*0.95*5.67E-8*(((DZ561+$B$9)+273)^4-(V561+273)^4)</f>
        <v>0</v>
      </c>
      <c r="AE561">
        <f>T561+AD561+AB561+AC561</f>
        <v>0</v>
      </c>
      <c r="AF561">
        <f>DW561*AT561*(DR561-DQ561*(1000-AT561*DT561)/(1000-AT561*DS561))/(100*DK561)</f>
        <v>0</v>
      </c>
      <c r="AG561">
        <f>1000*DW561*AT561*(DS561-DT561)/(100*DK561*(1000-AT561*DS561))</f>
        <v>0</v>
      </c>
      <c r="AH561">
        <f>(AI561 - AJ561 - DX561*1E3/(8.314*(DZ561+273.15)) * AL561/DW561 * AK561) * DW561/(100*DK561) * (1000 - DT561)/1000</f>
        <v>0</v>
      </c>
      <c r="AI561">
        <v>1045.031408922884</v>
      </c>
      <c r="AJ561">
        <v>1014.230121212121</v>
      </c>
      <c r="AK561">
        <v>3.415818886236018</v>
      </c>
      <c r="AL561">
        <v>65.07386414959845</v>
      </c>
      <c r="AM561">
        <f>(AO561 - AN561 + DX561*1E3/(8.314*(DZ561+273.15)) * AQ561/DW561 * AP561) * DW561/(100*DK561) * 1000/(1000 - AO561)</f>
        <v>0</v>
      </c>
      <c r="AN561">
        <v>19.47830255512899</v>
      </c>
      <c r="AO561">
        <v>21.8292812121212</v>
      </c>
      <c r="AP561">
        <v>-0.0004805603344961941</v>
      </c>
      <c r="AQ561">
        <v>105.2532628944295</v>
      </c>
      <c r="AR561">
        <v>0</v>
      </c>
      <c r="AS561">
        <v>0</v>
      </c>
      <c r="AT561">
        <f>IF(AR561*$H$15&gt;=AV561,1.0,(AV561/(AV561-AR561*$H$15)))</f>
        <v>0</v>
      </c>
      <c r="AU561">
        <f>(AT561-1)*100</f>
        <v>0</v>
      </c>
      <c r="AV561">
        <f>MAX(0,($B$15+$C$15*EE561)/(1+$D$15*EE561)*DX561/(DZ561+273)*$E$15)</f>
        <v>0</v>
      </c>
      <c r="AW561" t="s">
        <v>437</v>
      </c>
      <c r="AX561" t="s">
        <v>437</v>
      </c>
      <c r="AY561">
        <v>0</v>
      </c>
      <c r="AZ561">
        <v>0</v>
      </c>
      <c r="BA561">
        <f>1-AY561/AZ561</f>
        <v>0</v>
      </c>
      <c r="BB561">
        <v>0</v>
      </c>
      <c r="BC561" t="s">
        <v>437</v>
      </c>
      <c r="BD561" t="s">
        <v>437</v>
      </c>
      <c r="BE561">
        <v>0</v>
      </c>
      <c r="BF561">
        <v>0</v>
      </c>
      <c r="BG561">
        <f>1-BE561/BF561</f>
        <v>0</v>
      </c>
      <c r="BH561">
        <v>0.5</v>
      </c>
      <c r="BI561">
        <f>DH561</f>
        <v>0</v>
      </c>
      <c r="BJ561">
        <f>K561</f>
        <v>0</v>
      </c>
      <c r="BK561">
        <f>BG561*BH561*BI561</f>
        <v>0</v>
      </c>
      <c r="BL561">
        <f>(BJ561-BB561)/BI561</f>
        <v>0</v>
      </c>
      <c r="BM561">
        <f>(AZ561-BF561)/BF561</f>
        <v>0</v>
      </c>
      <c r="BN561">
        <f>AY561/(BA561+AY561/BF561)</f>
        <v>0</v>
      </c>
      <c r="BO561" t="s">
        <v>437</v>
      </c>
      <c r="BP561">
        <v>0</v>
      </c>
      <c r="BQ561">
        <f>IF(BP561&lt;&gt;0, BP561, BN561)</f>
        <v>0</v>
      </c>
      <c r="BR561">
        <f>1-BQ561/BF561</f>
        <v>0</v>
      </c>
      <c r="BS561">
        <f>(BF561-BE561)/(BF561-BQ561)</f>
        <v>0</v>
      </c>
      <c r="BT561">
        <f>(AZ561-BF561)/(AZ561-BQ561)</f>
        <v>0</v>
      </c>
      <c r="BU561">
        <f>(BF561-BE561)/(BF561-AY561)</f>
        <v>0</v>
      </c>
      <c r="BV561">
        <f>(AZ561-BF561)/(AZ561-AY561)</f>
        <v>0</v>
      </c>
      <c r="BW561">
        <f>(BS561*BQ561/BE561)</f>
        <v>0</v>
      </c>
      <c r="BX561">
        <f>(1-BW561)</f>
        <v>0</v>
      </c>
      <c r="DG561">
        <f>$B$13*EF561+$C$13*EG561+$F$13*ER561*(1-EU561)</f>
        <v>0</v>
      </c>
      <c r="DH561">
        <f>DG561*DI561</f>
        <v>0</v>
      </c>
      <c r="DI561">
        <f>($B$13*$D$11+$C$13*$D$11+$F$13*((FE561+EW561)/MAX(FE561+EW561+FF561, 0.1)*$I$11+FF561/MAX(FE561+EW561+FF561, 0.1)*$J$11))/($B$13+$C$13+$F$13)</f>
        <v>0</v>
      </c>
      <c r="DJ561">
        <f>($B$13*$K$11+$C$13*$K$11+$F$13*((FE561+EW561)/MAX(FE561+EW561+FF561, 0.1)*$P$11+FF561/MAX(FE561+EW561+FF561, 0.1)*$Q$11))/($B$13+$C$13+$F$13)</f>
        <v>0</v>
      </c>
      <c r="DK561">
        <v>4.8</v>
      </c>
      <c r="DL561">
        <v>0.5</v>
      </c>
      <c r="DM561" t="s">
        <v>438</v>
      </c>
      <c r="DN561">
        <v>2</v>
      </c>
      <c r="DO561" t="b">
        <v>1</v>
      </c>
      <c r="DP561">
        <v>1759088315.1</v>
      </c>
      <c r="DQ561">
        <v>968.660074074074</v>
      </c>
      <c r="DR561">
        <v>1010.015259259259</v>
      </c>
      <c r="DS561">
        <v>21.85447407407407</v>
      </c>
      <c r="DT561">
        <v>19.47668518518519</v>
      </c>
      <c r="DU561">
        <v>969.0949259259258</v>
      </c>
      <c r="DV561">
        <v>21.5658037037037</v>
      </c>
      <c r="DW561">
        <v>499.9589629629629</v>
      </c>
      <c r="DX561">
        <v>90.72722592592592</v>
      </c>
      <c r="DY561">
        <v>0.06581411481481482</v>
      </c>
      <c r="DZ561">
        <v>28.74019259259259</v>
      </c>
      <c r="EA561">
        <v>29.98446296296296</v>
      </c>
      <c r="EB561">
        <v>999.9000000000001</v>
      </c>
      <c r="EC561">
        <v>0</v>
      </c>
      <c r="ED561">
        <v>0</v>
      </c>
      <c r="EE561">
        <v>9989.538888888888</v>
      </c>
      <c r="EF561">
        <v>0</v>
      </c>
      <c r="EG561">
        <v>11.3535</v>
      </c>
      <c r="EH561">
        <v>-41.35461851851852</v>
      </c>
      <c r="EI561">
        <v>990.3023703703703</v>
      </c>
      <c r="EJ561">
        <v>1030.077407407407</v>
      </c>
      <c r="EK561">
        <v>2.377782222222222</v>
      </c>
      <c r="EL561">
        <v>1010.015259259259</v>
      </c>
      <c r="EM561">
        <v>19.47668518518519</v>
      </c>
      <c r="EN561">
        <v>1.982795925925926</v>
      </c>
      <c r="EO561">
        <v>1.767065925925926</v>
      </c>
      <c r="EP561">
        <v>17.3076</v>
      </c>
      <c r="EQ561">
        <v>15.49845925925926</v>
      </c>
      <c r="ER561">
        <v>1999.982222222222</v>
      </c>
      <c r="ES561">
        <v>0.979997</v>
      </c>
      <c r="ET561">
        <v>0.02000296296296296</v>
      </c>
      <c r="EU561">
        <v>0</v>
      </c>
      <c r="EV561">
        <v>808.4124444444443</v>
      </c>
      <c r="EW561">
        <v>5.00078</v>
      </c>
      <c r="EX561">
        <v>15569.12962962963</v>
      </c>
      <c r="EY561">
        <v>16379.47407407407</v>
      </c>
      <c r="EZ561">
        <v>39.73818518518519</v>
      </c>
      <c r="FA561">
        <v>40.59466666666667</v>
      </c>
      <c r="FB561">
        <v>39.95122222222222</v>
      </c>
      <c r="FC561">
        <v>40.25188888888889</v>
      </c>
      <c r="FD561">
        <v>40.63855555555555</v>
      </c>
      <c r="FE561">
        <v>1955.075555555556</v>
      </c>
      <c r="FF561">
        <v>39.90666666666667</v>
      </c>
      <c r="FG561">
        <v>0</v>
      </c>
      <c r="FH561">
        <v>1759088315</v>
      </c>
      <c r="FI561">
        <v>0</v>
      </c>
      <c r="FJ561">
        <v>808.393423076923</v>
      </c>
      <c r="FK561">
        <v>-0.867452976959278</v>
      </c>
      <c r="FL561">
        <v>-1.658119745915536</v>
      </c>
      <c r="FM561">
        <v>15569.25</v>
      </c>
      <c r="FN561">
        <v>15</v>
      </c>
      <c r="FO561">
        <v>0</v>
      </c>
      <c r="FP561" t="s">
        <v>439</v>
      </c>
      <c r="FQ561">
        <v>1746989605.5</v>
      </c>
      <c r="FR561">
        <v>1746989593.5</v>
      </c>
      <c r="FS561">
        <v>0</v>
      </c>
      <c r="FT561">
        <v>-0.274</v>
      </c>
      <c r="FU561">
        <v>-0.002</v>
      </c>
      <c r="FV561">
        <v>2.549</v>
      </c>
      <c r="FW561">
        <v>0.129</v>
      </c>
      <c r="FX561">
        <v>420</v>
      </c>
      <c r="FY561">
        <v>17</v>
      </c>
      <c r="FZ561">
        <v>0.02</v>
      </c>
      <c r="GA561">
        <v>0.04</v>
      </c>
      <c r="GB561">
        <v>-41.377735</v>
      </c>
      <c r="GC561">
        <v>0.521837898686777</v>
      </c>
      <c r="GD561">
        <v>0.06921146057554348</v>
      </c>
      <c r="GE561">
        <v>0</v>
      </c>
      <c r="GF561">
        <v>808.4272058823528</v>
      </c>
      <c r="GG561">
        <v>-0.8003514058272845</v>
      </c>
      <c r="GH561">
        <v>0.2861073204042934</v>
      </c>
      <c r="GI561">
        <v>1</v>
      </c>
      <c r="GJ561">
        <v>2.37929925</v>
      </c>
      <c r="GK561">
        <v>-0.1110735084427815</v>
      </c>
      <c r="GL561">
        <v>0.01576358055574621</v>
      </c>
      <c r="GM561">
        <v>0</v>
      </c>
      <c r="GN561">
        <v>1</v>
      </c>
      <c r="GO561">
        <v>3</v>
      </c>
      <c r="GP561" t="s">
        <v>455</v>
      </c>
      <c r="GQ561">
        <v>3.10203</v>
      </c>
      <c r="GR561">
        <v>2.7242</v>
      </c>
      <c r="GS561">
        <v>0.160285</v>
      </c>
      <c r="GT561">
        <v>0.164496</v>
      </c>
      <c r="GU561">
        <v>0.100964</v>
      </c>
      <c r="GV561">
        <v>0.0944725</v>
      </c>
      <c r="GW561">
        <v>21913.3</v>
      </c>
      <c r="GX561">
        <v>19816.2</v>
      </c>
      <c r="GY561">
        <v>26660.7</v>
      </c>
      <c r="GZ561">
        <v>23941.1</v>
      </c>
      <c r="HA561">
        <v>38361.8</v>
      </c>
      <c r="HB561">
        <v>32061.4</v>
      </c>
      <c r="HC561">
        <v>46553.6</v>
      </c>
      <c r="HD561">
        <v>37881.8</v>
      </c>
      <c r="HE561">
        <v>1.86493</v>
      </c>
      <c r="HF561">
        <v>1.86103</v>
      </c>
      <c r="HG561">
        <v>0.133976</v>
      </c>
      <c r="HH561">
        <v>0</v>
      </c>
      <c r="HI561">
        <v>27.7924</v>
      </c>
      <c r="HJ561">
        <v>999.9</v>
      </c>
      <c r="HK561">
        <v>47.4</v>
      </c>
      <c r="HL561">
        <v>31.3</v>
      </c>
      <c r="HM561">
        <v>23.9757</v>
      </c>
      <c r="HN561">
        <v>60.8102</v>
      </c>
      <c r="HO561">
        <v>21.8309</v>
      </c>
      <c r="HP561">
        <v>1</v>
      </c>
      <c r="HQ561">
        <v>0.165089</v>
      </c>
      <c r="HR561">
        <v>0.397865</v>
      </c>
      <c r="HS561">
        <v>20.2805</v>
      </c>
      <c r="HT561">
        <v>5.2119</v>
      </c>
      <c r="HU561">
        <v>11.98</v>
      </c>
      <c r="HV561">
        <v>4.9632</v>
      </c>
      <c r="HW561">
        <v>3.27455</v>
      </c>
      <c r="HX561">
        <v>9999</v>
      </c>
      <c r="HY561">
        <v>9999</v>
      </c>
      <c r="HZ561">
        <v>9999</v>
      </c>
      <c r="IA561">
        <v>35.2</v>
      </c>
      <c r="IB561">
        <v>1.86392</v>
      </c>
      <c r="IC561">
        <v>1.86008</v>
      </c>
      <c r="ID561">
        <v>1.85842</v>
      </c>
      <c r="IE561">
        <v>1.85982</v>
      </c>
      <c r="IF561">
        <v>1.85989</v>
      </c>
      <c r="IG561">
        <v>1.85837</v>
      </c>
      <c r="IH561">
        <v>1.85745</v>
      </c>
      <c r="II561">
        <v>1.85242</v>
      </c>
      <c r="IJ561">
        <v>0</v>
      </c>
      <c r="IK561">
        <v>0</v>
      </c>
      <c r="IL561">
        <v>0</v>
      </c>
      <c r="IM561">
        <v>0</v>
      </c>
      <c r="IN561" t="s">
        <v>441</v>
      </c>
      <c r="IO561" t="s">
        <v>442</v>
      </c>
      <c r="IP561" t="s">
        <v>443</v>
      </c>
      <c r="IQ561" t="s">
        <v>443</v>
      </c>
      <c r="IR561" t="s">
        <v>443</v>
      </c>
      <c r="IS561" t="s">
        <v>443</v>
      </c>
      <c r="IT561">
        <v>0</v>
      </c>
      <c r="IU561">
        <v>100</v>
      </c>
      <c r="IV561">
        <v>100</v>
      </c>
      <c r="IW561">
        <v>-0.406</v>
      </c>
      <c r="IX561">
        <v>0.2881</v>
      </c>
      <c r="IY561">
        <v>-0.819046093373875</v>
      </c>
      <c r="IZ561">
        <v>-0.0008311593448893811</v>
      </c>
      <c r="JA561">
        <v>1.768286430498992E-06</v>
      </c>
      <c r="JB561">
        <v>-5.176383660599935E-10</v>
      </c>
      <c r="JC561">
        <v>0.01793090377665582</v>
      </c>
      <c r="JD561">
        <v>0.002652576625932546</v>
      </c>
      <c r="JE561">
        <v>0.0004569377311329863</v>
      </c>
      <c r="JF561">
        <v>1.003524486243527E-07</v>
      </c>
      <c r="JG561">
        <v>2</v>
      </c>
      <c r="JH561">
        <v>1975</v>
      </c>
      <c r="JI561">
        <v>1</v>
      </c>
      <c r="JJ561">
        <v>26</v>
      </c>
      <c r="JK561">
        <v>201645.3</v>
      </c>
      <c r="JL561">
        <v>201645.5</v>
      </c>
      <c r="JM561">
        <v>2.36328</v>
      </c>
      <c r="JN561">
        <v>2.62817</v>
      </c>
      <c r="JO561">
        <v>1.49658</v>
      </c>
      <c r="JP561">
        <v>2.34863</v>
      </c>
      <c r="JQ561">
        <v>1.54907</v>
      </c>
      <c r="JR561">
        <v>2.34741</v>
      </c>
      <c r="JS561">
        <v>36.3871</v>
      </c>
      <c r="JT561">
        <v>24.1663</v>
      </c>
      <c r="JU561">
        <v>18</v>
      </c>
      <c r="JV561">
        <v>483.317</v>
      </c>
      <c r="JW561">
        <v>495.563</v>
      </c>
      <c r="JX561">
        <v>27.0215</v>
      </c>
      <c r="JY561">
        <v>29.3898</v>
      </c>
      <c r="JZ561">
        <v>30.0003</v>
      </c>
      <c r="KA561">
        <v>29.5762</v>
      </c>
      <c r="KB561">
        <v>29.5641</v>
      </c>
      <c r="KC561">
        <v>47.4785</v>
      </c>
      <c r="KD561">
        <v>21.3253</v>
      </c>
      <c r="KE561">
        <v>96.6296</v>
      </c>
      <c r="KF561">
        <v>27.027</v>
      </c>
      <c r="KG561">
        <v>1055.44</v>
      </c>
      <c r="KH561">
        <v>19.4306</v>
      </c>
      <c r="KI561">
        <v>101.787</v>
      </c>
      <c r="KJ561">
        <v>91.3526</v>
      </c>
    </row>
    <row r="562" spans="1:296">
      <c r="A562">
        <v>544</v>
      </c>
      <c r="B562">
        <v>1759088327.6</v>
      </c>
      <c r="C562">
        <v>15244.5</v>
      </c>
      <c r="D562" t="s">
        <v>1536</v>
      </c>
      <c r="E562" t="s">
        <v>1537</v>
      </c>
      <c r="F562">
        <v>5</v>
      </c>
      <c r="G562" t="s">
        <v>1411</v>
      </c>
      <c r="H562">
        <v>1759088319.814285</v>
      </c>
      <c r="I562">
        <f>(J562)/1000</f>
        <v>0</v>
      </c>
      <c r="J562">
        <f>IF(DO562, AM562, AG562)</f>
        <v>0</v>
      </c>
      <c r="K562">
        <f>IF(DO562, AH562, AF562)</f>
        <v>0</v>
      </c>
      <c r="L562">
        <f>DQ562 - IF(AT562&gt;1, K562*DK562*100.0/(AV562), 0)</f>
        <v>0</v>
      </c>
      <c r="M562">
        <f>((S562-I562/2)*L562-K562)/(S562+I562/2)</f>
        <v>0</v>
      </c>
      <c r="N562">
        <f>M562*(DX562+DY562)/1000.0</f>
        <v>0</v>
      </c>
      <c r="O562">
        <f>(DQ562 - IF(AT562&gt;1, K562*DK562*100.0/(AV562), 0))*(DX562+DY562)/1000.0</f>
        <v>0</v>
      </c>
      <c r="P562">
        <f>2.0/((1/R562-1/Q562)+SIGN(R562)*SQRT((1/R562-1/Q562)*(1/R562-1/Q562) + 4*DL562/((DL562+1)*(DL562+1))*(2*1/R562*1/Q562-1/Q562*1/Q562)))</f>
        <v>0</v>
      </c>
      <c r="Q562">
        <f>IF(LEFT(DM562,1)&lt;&gt;"0",IF(LEFT(DM562,1)="1",3.0,DN562),$D$5+$E$5*(EE562*DX562/($K$5*1000))+$F$5*(EE562*DX562/($K$5*1000))*MAX(MIN(DK562,$J$5),$I$5)*MAX(MIN(DK562,$J$5),$I$5)+$G$5*MAX(MIN(DK562,$J$5),$I$5)*(EE562*DX562/($K$5*1000))+$H$5*(EE562*DX562/($K$5*1000))*(EE562*DX562/($K$5*1000)))</f>
        <v>0</v>
      </c>
      <c r="R562">
        <f>I562*(1000-(1000*0.61365*exp(17.502*V562/(240.97+V562))/(DX562+DY562)+DS562)/2)/(1000*0.61365*exp(17.502*V562/(240.97+V562))/(DX562+DY562)-DS562)</f>
        <v>0</v>
      </c>
      <c r="S562">
        <f>1/((DL562+1)/(P562/1.6)+1/(Q562/1.37)) + DL562/((DL562+1)/(P562/1.6) + DL562/(Q562/1.37))</f>
        <v>0</v>
      </c>
      <c r="T562">
        <f>(DG562*DJ562)</f>
        <v>0</v>
      </c>
      <c r="U562">
        <f>(DZ562+(T562+2*0.95*5.67E-8*(((DZ562+$B$9)+273)^4-(DZ562+273)^4)-44100*I562)/(1.84*29.3*Q562+8*0.95*5.67E-8*(DZ562+273)^3))</f>
        <v>0</v>
      </c>
      <c r="V562">
        <f>($C$9*EA562+$D$9*EB562+$E$9*U562)</f>
        <v>0</v>
      </c>
      <c r="W562">
        <f>0.61365*exp(17.502*V562/(240.97+V562))</f>
        <v>0</v>
      </c>
      <c r="X562">
        <f>(Y562/Z562*100)</f>
        <v>0</v>
      </c>
      <c r="Y562">
        <f>DS562*(DX562+DY562)/1000</f>
        <v>0</v>
      </c>
      <c r="Z562">
        <f>0.61365*exp(17.502*DZ562/(240.97+DZ562))</f>
        <v>0</v>
      </c>
      <c r="AA562">
        <f>(W562-DS562*(DX562+DY562)/1000)</f>
        <v>0</v>
      </c>
      <c r="AB562">
        <f>(-I562*44100)</f>
        <v>0</v>
      </c>
      <c r="AC562">
        <f>2*29.3*Q562*0.92*(DZ562-V562)</f>
        <v>0</v>
      </c>
      <c r="AD562">
        <f>2*0.95*5.67E-8*(((DZ562+$B$9)+273)^4-(V562+273)^4)</f>
        <v>0</v>
      </c>
      <c r="AE562">
        <f>T562+AD562+AB562+AC562</f>
        <v>0</v>
      </c>
      <c r="AF562">
        <f>DW562*AT562*(DR562-DQ562*(1000-AT562*DT562)/(1000-AT562*DS562))/(100*DK562)</f>
        <v>0</v>
      </c>
      <c r="AG562">
        <f>1000*DW562*AT562*(DS562-DT562)/(100*DK562*(1000-AT562*DS562))</f>
        <v>0</v>
      </c>
      <c r="AH562">
        <f>(AI562 - AJ562 - DX562*1E3/(8.314*(DZ562+273.15)) * AL562/DW562 * AK562) * DW562/(100*DK562) * (1000 - DT562)/1000</f>
        <v>0</v>
      </c>
      <c r="AI562">
        <v>1062.084072787171</v>
      </c>
      <c r="AJ562">
        <v>1031.352666666667</v>
      </c>
      <c r="AK562">
        <v>3.430224805088003</v>
      </c>
      <c r="AL562">
        <v>65.07386414959845</v>
      </c>
      <c r="AM562">
        <f>(AO562 - AN562 + DX562*1E3/(8.314*(DZ562+273.15)) * AQ562/DW562 * AP562) * DW562/(100*DK562) * 1000/(1000 - AO562)</f>
        <v>0</v>
      </c>
      <c r="AN562">
        <v>19.48342874111697</v>
      </c>
      <c r="AO562">
        <v>21.81374727272727</v>
      </c>
      <c r="AP562">
        <v>-0.000336790976992067</v>
      </c>
      <c r="AQ562">
        <v>105.2532628944295</v>
      </c>
      <c r="AR562">
        <v>0</v>
      </c>
      <c r="AS562">
        <v>0</v>
      </c>
      <c r="AT562">
        <f>IF(AR562*$H$15&gt;=AV562,1.0,(AV562/(AV562-AR562*$H$15)))</f>
        <v>0</v>
      </c>
      <c r="AU562">
        <f>(AT562-1)*100</f>
        <v>0</v>
      </c>
      <c r="AV562">
        <f>MAX(0,($B$15+$C$15*EE562)/(1+$D$15*EE562)*DX562/(DZ562+273)*$E$15)</f>
        <v>0</v>
      </c>
      <c r="AW562" t="s">
        <v>437</v>
      </c>
      <c r="AX562" t="s">
        <v>437</v>
      </c>
      <c r="AY562">
        <v>0</v>
      </c>
      <c r="AZ562">
        <v>0</v>
      </c>
      <c r="BA562">
        <f>1-AY562/AZ562</f>
        <v>0</v>
      </c>
      <c r="BB562">
        <v>0</v>
      </c>
      <c r="BC562" t="s">
        <v>437</v>
      </c>
      <c r="BD562" t="s">
        <v>437</v>
      </c>
      <c r="BE562">
        <v>0</v>
      </c>
      <c r="BF562">
        <v>0</v>
      </c>
      <c r="BG562">
        <f>1-BE562/BF562</f>
        <v>0</v>
      </c>
      <c r="BH562">
        <v>0.5</v>
      </c>
      <c r="BI562">
        <f>DH562</f>
        <v>0</v>
      </c>
      <c r="BJ562">
        <f>K562</f>
        <v>0</v>
      </c>
      <c r="BK562">
        <f>BG562*BH562*BI562</f>
        <v>0</v>
      </c>
      <c r="BL562">
        <f>(BJ562-BB562)/BI562</f>
        <v>0</v>
      </c>
      <c r="BM562">
        <f>(AZ562-BF562)/BF562</f>
        <v>0</v>
      </c>
      <c r="BN562">
        <f>AY562/(BA562+AY562/BF562)</f>
        <v>0</v>
      </c>
      <c r="BO562" t="s">
        <v>437</v>
      </c>
      <c r="BP562">
        <v>0</v>
      </c>
      <c r="BQ562">
        <f>IF(BP562&lt;&gt;0, BP562, BN562)</f>
        <v>0</v>
      </c>
      <c r="BR562">
        <f>1-BQ562/BF562</f>
        <v>0</v>
      </c>
      <c r="BS562">
        <f>(BF562-BE562)/(BF562-BQ562)</f>
        <v>0</v>
      </c>
      <c r="BT562">
        <f>(AZ562-BF562)/(AZ562-BQ562)</f>
        <v>0</v>
      </c>
      <c r="BU562">
        <f>(BF562-BE562)/(BF562-AY562)</f>
        <v>0</v>
      </c>
      <c r="BV562">
        <f>(AZ562-BF562)/(AZ562-AY562)</f>
        <v>0</v>
      </c>
      <c r="BW562">
        <f>(BS562*BQ562/BE562)</f>
        <v>0</v>
      </c>
      <c r="BX562">
        <f>(1-BW562)</f>
        <v>0</v>
      </c>
      <c r="DG562">
        <f>$B$13*EF562+$C$13*EG562+$F$13*ER562*(1-EU562)</f>
        <v>0</v>
      </c>
      <c r="DH562">
        <f>DG562*DI562</f>
        <v>0</v>
      </c>
      <c r="DI562">
        <f>($B$13*$D$11+$C$13*$D$11+$F$13*((FE562+EW562)/MAX(FE562+EW562+FF562, 0.1)*$I$11+FF562/MAX(FE562+EW562+FF562, 0.1)*$J$11))/($B$13+$C$13+$F$13)</f>
        <v>0</v>
      </c>
      <c r="DJ562">
        <f>($B$13*$K$11+$C$13*$K$11+$F$13*((FE562+EW562)/MAX(FE562+EW562+FF562, 0.1)*$P$11+FF562/MAX(FE562+EW562+FF562, 0.1)*$Q$11))/($B$13+$C$13+$F$13)</f>
        <v>0</v>
      </c>
      <c r="DK562">
        <v>4.8</v>
      </c>
      <c r="DL562">
        <v>0.5</v>
      </c>
      <c r="DM562" t="s">
        <v>438</v>
      </c>
      <c r="DN562">
        <v>2</v>
      </c>
      <c r="DO562" t="b">
        <v>1</v>
      </c>
      <c r="DP562">
        <v>1759088319.814285</v>
      </c>
      <c r="DQ562">
        <v>984.4503214285713</v>
      </c>
      <c r="DR562">
        <v>1025.787714285714</v>
      </c>
      <c r="DS562">
        <v>21.83675</v>
      </c>
      <c r="DT562">
        <v>19.47855714285715</v>
      </c>
      <c r="DU562">
        <v>984.8667142857145</v>
      </c>
      <c r="DV562">
        <v>21.54848214285714</v>
      </c>
      <c r="DW562">
        <v>499.9848571428573</v>
      </c>
      <c r="DX562">
        <v>90.72709999999999</v>
      </c>
      <c r="DY562">
        <v>0.06582034642857142</v>
      </c>
      <c r="DZ562">
        <v>28.73893571428572</v>
      </c>
      <c r="EA562">
        <v>29.98391428571429</v>
      </c>
      <c r="EB562">
        <v>999.9000000000002</v>
      </c>
      <c r="EC562">
        <v>0</v>
      </c>
      <c r="ED562">
        <v>0</v>
      </c>
      <c r="EE562">
        <v>9998.616071428571</v>
      </c>
      <c r="EF562">
        <v>0</v>
      </c>
      <c r="EG562">
        <v>11.34956428571428</v>
      </c>
      <c r="EH562">
        <v>-41.33704285714286</v>
      </c>
      <c r="EI562">
        <v>1006.427035714286</v>
      </c>
      <c r="EJ562">
        <v>1046.165357142857</v>
      </c>
      <c r="EK562">
        <v>2.358195357142857</v>
      </c>
      <c r="EL562">
        <v>1025.787714285714</v>
      </c>
      <c r="EM562">
        <v>19.47855714285715</v>
      </c>
      <c r="EN562">
        <v>1.981185714285714</v>
      </c>
      <c r="EO562">
        <v>1.767232857142857</v>
      </c>
      <c r="EP562">
        <v>17.29475357142857</v>
      </c>
      <c r="EQ562">
        <v>15.49993571428571</v>
      </c>
      <c r="ER562">
        <v>1999.965714285714</v>
      </c>
      <c r="ES562">
        <v>0.9799972500000002</v>
      </c>
      <c r="ET562">
        <v>0.02000270000000001</v>
      </c>
      <c r="EU562">
        <v>0</v>
      </c>
      <c r="EV562">
        <v>808.3622857142857</v>
      </c>
      <c r="EW562">
        <v>5.00078</v>
      </c>
      <c r="EX562">
        <v>15568.7</v>
      </c>
      <c r="EY562">
        <v>16379.33928571429</v>
      </c>
      <c r="EZ562">
        <v>39.70507142857142</v>
      </c>
      <c r="FA562">
        <v>40.59349999999999</v>
      </c>
      <c r="FB562">
        <v>39.95967857142856</v>
      </c>
      <c r="FC562">
        <v>40.22278571428571</v>
      </c>
      <c r="FD562">
        <v>40.65596428571428</v>
      </c>
      <c r="FE562">
        <v>1955.06</v>
      </c>
      <c r="FF562">
        <v>39.9057142857143</v>
      </c>
      <c r="FG562">
        <v>0</v>
      </c>
      <c r="FH562">
        <v>1759088319.8</v>
      </c>
      <c r="FI562">
        <v>0</v>
      </c>
      <c r="FJ562">
        <v>808.3286538461539</v>
      </c>
      <c r="FK562">
        <v>0.3756923320807911</v>
      </c>
      <c r="FL562">
        <v>-7.046153914284305</v>
      </c>
      <c r="FM562">
        <v>15568.83461538462</v>
      </c>
      <c r="FN562">
        <v>15</v>
      </c>
      <c r="FO562">
        <v>0</v>
      </c>
      <c r="FP562" t="s">
        <v>439</v>
      </c>
      <c r="FQ562">
        <v>1746989605.5</v>
      </c>
      <c r="FR562">
        <v>1746989593.5</v>
      </c>
      <c r="FS562">
        <v>0</v>
      </c>
      <c r="FT562">
        <v>-0.274</v>
      </c>
      <c r="FU562">
        <v>-0.002</v>
      </c>
      <c r="FV562">
        <v>2.549</v>
      </c>
      <c r="FW562">
        <v>0.129</v>
      </c>
      <c r="FX562">
        <v>420</v>
      </c>
      <c r="FY562">
        <v>17</v>
      </c>
      <c r="FZ562">
        <v>0.02</v>
      </c>
      <c r="GA562">
        <v>0.04</v>
      </c>
      <c r="GB562">
        <v>-41.34422439024391</v>
      </c>
      <c r="GC562">
        <v>0.3475024390243152</v>
      </c>
      <c r="GD562">
        <v>0.05438840793138867</v>
      </c>
      <c r="GE562">
        <v>1</v>
      </c>
      <c r="GF562">
        <v>808.3774411764707</v>
      </c>
      <c r="GG562">
        <v>-0.7300992997419415</v>
      </c>
      <c r="GH562">
        <v>0.2989395169178617</v>
      </c>
      <c r="GI562">
        <v>1</v>
      </c>
      <c r="GJ562">
        <v>2.370496341463415</v>
      </c>
      <c r="GK562">
        <v>-0.2278429965156724</v>
      </c>
      <c r="GL562">
        <v>0.02288751259872016</v>
      </c>
      <c r="GM562">
        <v>0</v>
      </c>
      <c r="GN562">
        <v>2</v>
      </c>
      <c r="GO562">
        <v>3</v>
      </c>
      <c r="GP562" t="s">
        <v>446</v>
      </c>
      <c r="GQ562">
        <v>3.10205</v>
      </c>
      <c r="GR562">
        <v>2.72352</v>
      </c>
      <c r="GS562">
        <v>0.162004</v>
      </c>
      <c r="GT562">
        <v>0.166196</v>
      </c>
      <c r="GU562">
        <v>0.100915</v>
      </c>
      <c r="GV562">
        <v>0.09448869999999999</v>
      </c>
      <c r="GW562">
        <v>21868.3</v>
      </c>
      <c r="GX562">
        <v>19775.8</v>
      </c>
      <c r="GY562">
        <v>26660.5</v>
      </c>
      <c r="GZ562">
        <v>23941</v>
      </c>
      <c r="HA562">
        <v>38363.9</v>
      </c>
      <c r="HB562">
        <v>32060.9</v>
      </c>
      <c r="HC562">
        <v>46553.4</v>
      </c>
      <c r="HD562">
        <v>37881.7</v>
      </c>
      <c r="HE562">
        <v>1.86523</v>
      </c>
      <c r="HF562">
        <v>1.8609</v>
      </c>
      <c r="HG562">
        <v>0.13537</v>
      </c>
      <c r="HH562">
        <v>0</v>
      </c>
      <c r="HI562">
        <v>27.7895</v>
      </c>
      <c r="HJ562">
        <v>999.9</v>
      </c>
      <c r="HK562">
        <v>47.5</v>
      </c>
      <c r="HL562">
        <v>31.3</v>
      </c>
      <c r="HM562">
        <v>24.0262</v>
      </c>
      <c r="HN562">
        <v>60.9702</v>
      </c>
      <c r="HO562">
        <v>21.7468</v>
      </c>
      <c r="HP562">
        <v>1</v>
      </c>
      <c r="HQ562">
        <v>0.165168</v>
      </c>
      <c r="HR562">
        <v>0.38094</v>
      </c>
      <c r="HS562">
        <v>20.2804</v>
      </c>
      <c r="HT562">
        <v>5.2113</v>
      </c>
      <c r="HU562">
        <v>11.98</v>
      </c>
      <c r="HV562">
        <v>4.9629</v>
      </c>
      <c r="HW562">
        <v>3.27438</v>
      </c>
      <c r="HX562">
        <v>9999</v>
      </c>
      <c r="HY562">
        <v>9999</v>
      </c>
      <c r="HZ562">
        <v>9999</v>
      </c>
      <c r="IA562">
        <v>35.2</v>
      </c>
      <c r="IB562">
        <v>1.86396</v>
      </c>
      <c r="IC562">
        <v>1.86012</v>
      </c>
      <c r="ID562">
        <v>1.85845</v>
      </c>
      <c r="IE562">
        <v>1.85983</v>
      </c>
      <c r="IF562">
        <v>1.85989</v>
      </c>
      <c r="IG562">
        <v>1.85837</v>
      </c>
      <c r="IH562">
        <v>1.85745</v>
      </c>
      <c r="II562">
        <v>1.85242</v>
      </c>
      <c r="IJ562">
        <v>0</v>
      </c>
      <c r="IK562">
        <v>0</v>
      </c>
      <c r="IL562">
        <v>0</v>
      </c>
      <c r="IM562">
        <v>0</v>
      </c>
      <c r="IN562" t="s">
        <v>441</v>
      </c>
      <c r="IO562" t="s">
        <v>442</v>
      </c>
      <c r="IP562" t="s">
        <v>443</v>
      </c>
      <c r="IQ562" t="s">
        <v>443</v>
      </c>
      <c r="IR562" t="s">
        <v>443</v>
      </c>
      <c r="IS562" t="s">
        <v>443</v>
      </c>
      <c r="IT562">
        <v>0</v>
      </c>
      <c r="IU562">
        <v>100</v>
      </c>
      <c r="IV562">
        <v>100</v>
      </c>
      <c r="IW562">
        <v>-0.39</v>
      </c>
      <c r="IX562">
        <v>0.2878</v>
      </c>
      <c r="IY562">
        <v>-0.819046093373875</v>
      </c>
      <c r="IZ562">
        <v>-0.0008311593448893811</v>
      </c>
      <c r="JA562">
        <v>1.768286430498992E-06</v>
      </c>
      <c r="JB562">
        <v>-5.176383660599935E-10</v>
      </c>
      <c r="JC562">
        <v>0.01793090377665582</v>
      </c>
      <c r="JD562">
        <v>0.002652576625932546</v>
      </c>
      <c r="JE562">
        <v>0.0004569377311329863</v>
      </c>
      <c r="JF562">
        <v>1.003524486243527E-07</v>
      </c>
      <c r="JG562">
        <v>2</v>
      </c>
      <c r="JH562">
        <v>1975</v>
      </c>
      <c r="JI562">
        <v>1</v>
      </c>
      <c r="JJ562">
        <v>26</v>
      </c>
      <c r="JK562">
        <v>201645.4</v>
      </c>
      <c r="JL562">
        <v>201645.6</v>
      </c>
      <c r="JM562">
        <v>2.39258</v>
      </c>
      <c r="JN562">
        <v>2.62573</v>
      </c>
      <c r="JO562">
        <v>1.49658</v>
      </c>
      <c r="JP562">
        <v>2.34985</v>
      </c>
      <c r="JQ562">
        <v>1.54907</v>
      </c>
      <c r="JR562">
        <v>2.33032</v>
      </c>
      <c r="JS562">
        <v>36.3871</v>
      </c>
      <c r="JT562">
        <v>24.1663</v>
      </c>
      <c r="JU562">
        <v>18</v>
      </c>
      <c r="JV562">
        <v>483.5</v>
      </c>
      <c r="JW562">
        <v>495.501</v>
      </c>
      <c r="JX562">
        <v>27.0294</v>
      </c>
      <c r="JY562">
        <v>29.3915</v>
      </c>
      <c r="JZ562">
        <v>30.0003</v>
      </c>
      <c r="KA562">
        <v>29.5772</v>
      </c>
      <c r="KB562">
        <v>29.5666</v>
      </c>
      <c r="KC562">
        <v>48.1396</v>
      </c>
      <c r="KD562">
        <v>21.3253</v>
      </c>
      <c r="KE562">
        <v>96.6296</v>
      </c>
      <c r="KF562">
        <v>27.0398</v>
      </c>
      <c r="KG562">
        <v>1075.72</v>
      </c>
      <c r="KH562">
        <v>19.4306</v>
      </c>
      <c r="KI562">
        <v>101.787</v>
      </c>
      <c r="KJ562">
        <v>91.3524</v>
      </c>
    </row>
    <row r="563" spans="1:296">
      <c r="A563">
        <v>545</v>
      </c>
      <c r="B563">
        <v>1759088332.6</v>
      </c>
      <c r="C563">
        <v>15249.5</v>
      </c>
      <c r="D563" t="s">
        <v>1538</v>
      </c>
      <c r="E563" t="s">
        <v>1539</v>
      </c>
      <c r="F563">
        <v>5</v>
      </c>
      <c r="G563" t="s">
        <v>1411</v>
      </c>
      <c r="H563">
        <v>1759088325.1</v>
      </c>
      <c r="I563">
        <f>(J563)/1000</f>
        <v>0</v>
      </c>
      <c r="J563">
        <f>IF(DO563, AM563, AG563)</f>
        <v>0</v>
      </c>
      <c r="K563">
        <f>IF(DO563, AH563, AF563)</f>
        <v>0</v>
      </c>
      <c r="L563">
        <f>DQ563 - IF(AT563&gt;1, K563*DK563*100.0/(AV563), 0)</f>
        <v>0</v>
      </c>
      <c r="M563">
        <f>((S563-I563/2)*L563-K563)/(S563+I563/2)</f>
        <v>0</v>
      </c>
      <c r="N563">
        <f>M563*(DX563+DY563)/1000.0</f>
        <v>0</v>
      </c>
      <c r="O563">
        <f>(DQ563 - IF(AT563&gt;1, K563*DK563*100.0/(AV563), 0))*(DX563+DY563)/1000.0</f>
        <v>0</v>
      </c>
      <c r="P563">
        <f>2.0/((1/R563-1/Q563)+SIGN(R563)*SQRT((1/R563-1/Q563)*(1/R563-1/Q563) + 4*DL563/((DL563+1)*(DL563+1))*(2*1/R563*1/Q563-1/Q563*1/Q563)))</f>
        <v>0</v>
      </c>
      <c r="Q563">
        <f>IF(LEFT(DM563,1)&lt;&gt;"0",IF(LEFT(DM563,1)="1",3.0,DN563),$D$5+$E$5*(EE563*DX563/($K$5*1000))+$F$5*(EE563*DX563/($K$5*1000))*MAX(MIN(DK563,$J$5),$I$5)*MAX(MIN(DK563,$J$5),$I$5)+$G$5*MAX(MIN(DK563,$J$5),$I$5)*(EE563*DX563/($K$5*1000))+$H$5*(EE563*DX563/($K$5*1000))*(EE563*DX563/($K$5*1000)))</f>
        <v>0</v>
      </c>
      <c r="R563">
        <f>I563*(1000-(1000*0.61365*exp(17.502*V563/(240.97+V563))/(DX563+DY563)+DS563)/2)/(1000*0.61365*exp(17.502*V563/(240.97+V563))/(DX563+DY563)-DS563)</f>
        <v>0</v>
      </c>
      <c r="S563">
        <f>1/((DL563+1)/(P563/1.6)+1/(Q563/1.37)) + DL563/((DL563+1)/(P563/1.6) + DL563/(Q563/1.37))</f>
        <v>0</v>
      </c>
      <c r="T563">
        <f>(DG563*DJ563)</f>
        <v>0</v>
      </c>
      <c r="U563">
        <f>(DZ563+(T563+2*0.95*5.67E-8*(((DZ563+$B$9)+273)^4-(DZ563+273)^4)-44100*I563)/(1.84*29.3*Q563+8*0.95*5.67E-8*(DZ563+273)^3))</f>
        <v>0</v>
      </c>
      <c r="V563">
        <f>($C$9*EA563+$D$9*EB563+$E$9*U563)</f>
        <v>0</v>
      </c>
      <c r="W563">
        <f>0.61365*exp(17.502*V563/(240.97+V563))</f>
        <v>0</v>
      </c>
      <c r="X563">
        <f>(Y563/Z563*100)</f>
        <v>0</v>
      </c>
      <c r="Y563">
        <f>DS563*(DX563+DY563)/1000</f>
        <v>0</v>
      </c>
      <c r="Z563">
        <f>0.61365*exp(17.502*DZ563/(240.97+DZ563))</f>
        <v>0</v>
      </c>
      <c r="AA563">
        <f>(W563-DS563*(DX563+DY563)/1000)</f>
        <v>0</v>
      </c>
      <c r="AB563">
        <f>(-I563*44100)</f>
        <v>0</v>
      </c>
      <c r="AC563">
        <f>2*29.3*Q563*0.92*(DZ563-V563)</f>
        <v>0</v>
      </c>
      <c r="AD563">
        <f>2*0.95*5.67E-8*(((DZ563+$B$9)+273)^4-(V563+273)^4)</f>
        <v>0</v>
      </c>
      <c r="AE563">
        <f>T563+AD563+AB563+AC563</f>
        <v>0</v>
      </c>
      <c r="AF563">
        <f>DW563*AT563*(DR563-DQ563*(1000-AT563*DT563)/(1000-AT563*DS563))/(100*DK563)</f>
        <v>0</v>
      </c>
      <c r="AG563">
        <f>1000*DW563*AT563*(DS563-DT563)/(100*DK563*(1000-AT563*DS563))</f>
        <v>0</v>
      </c>
      <c r="AH563">
        <f>(AI563 - AJ563 - DX563*1E3/(8.314*(DZ563+273.15)) * AL563/DW563 * AK563) * DW563/(100*DK563) * (1000 - DT563)/1000</f>
        <v>0</v>
      </c>
      <c r="AI563">
        <v>1079.469878891952</v>
      </c>
      <c r="AJ563">
        <v>1048.514787878788</v>
      </c>
      <c r="AK563">
        <v>3.444427964532458</v>
      </c>
      <c r="AL563">
        <v>65.07386414959845</v>
      </c>
      <c r="AM563">
        <f>(AO563 - AN563 + DX563*1E3/(8.314*(DZ563+273.15)) * AQ563/DW563 * AP563) * DW563/(100*DK563) * 1000/(1000 - AO563)</f>
        <v>0</v>
      </c>
      <c r="AN563">
        <v>19.4864897067035</v>
      </c>
      <c r="AO563">
        <v>21.80105454545454</v>
      </c>
      <c r="AP563">
        <v>-0.0002227305781192618</v>
      </c>
      <c r="AQ563">
        <v>105.2532628944295</v>
      </c>
      <c r="AR563">
        <v>0</v>
      </c>
      <c r="AS563">
        <v>0</v>
      </c>
      <c r="AT563">
        <f>IF(AR563*$H$15&gt;=AV563,1.0,(AV563/(AV563-AR563*$H$15)))</f>
        <v>0</v>
      </c>
      <c r="AU563">
        <f>(AT563-1)*100</f>
        <v>0</v>
      </c>
      <c r="AV563">
        <f>MAX(0,($B$15+$C$15*EE563)/(1+$D$15*EE563)*DX563/(DZ563+273)*$E$15)</f>
        <v>0</v>
      </c>
      <c r="AW563" t="s">
        <v>437</v>
      </c>
      <c r="AX563" t="s">
        <v>437</v>
      </c>
      <c r="AY563">
        <v>0</v>
      </c>
      <c r="AZ563">
        <v>0</v>
      </c>
      <c r="BA563">
        <f>1-AY563/AZ563</f>
        <v>0</v>
      </c>
      <c r="BB563">
        <v>0</v>
      </c>
      <c r="BC563" t="s">
        <v>437</v>
      </c>
      <c r="BD563" t="s">
        <v>437</v>
      </c>
      <c r="BE563">
        <v>0</v>
      </c>
      <c r="BF563">
        <v>0</v>
      </c>
      <c r="BG563">
        <f>1-BE563/BF563</f>
        <v>0</v>
      </c>
      <c r="BH563">
        <v>0.5</v>
      </c>
      <c r="BI563">
        <f>DH563</f>
        <v>0</v>
      </c>
      <c r="BJ563">
        <f>K563</f>
        <v>0</v>
      </c>
      <c r="BK563">
        <f>BG563*BH563*BI563</f>
        <v>0</v>
      </c>
      <c r="BL563">
        <f>(BJ563-BB563)/BI563</f>
        <v>0</v>
      </c>
      <c r="BM563">
        <f>(AZ563-BF563)/BF563</f>
        <v>0</v>
      </c>
      <c r="BN563">
        <f>AY563/(BA563+AY563/BF563)</f>
        <v>0</v>
      </c>
      <c r="BO563" t="s">
        <v>437</v>
      </c>
      <c r="BP563">
        <v>0</v>
      </c>
      <c r="BQ563">
        <f>IF(BP563&lt;&gt;0, BP563, BN563)</f>
        <v>0</v>
      </c>
      <c r="BR563">
        <f>1-BQ563/BF563</f>
        <v>0</v>
      </c>
      <c r="BS563">
        <f>(BF563-BE563)/(BF563-BQ563)</f>
        <v>0</v>
      </c>
      <c r="BT563">
        <f>(AZ563-BF563)/(AZ563-BQ563)</f>
        <v>0</v>
      </c>
      <c r="BU563">
        <f>(BF563-BE563)/(BF563-AY563)</f>
        <v>0</v>
      </c>
      <c r="BV563">
        <f>(AZ563-BF563)/(AZ563-AY563)</f>
        <v>0</v>
      </c>
      <c r="BW563">
        <f>(BS563*BQ563/BE563)</f>
        <v>0</v>
      </c>
      <c r="BX563">
        <f>(1-BW563)</f>
        <v>0</v>
      </c>
      <c r="DG563">
        <f>$B$13*EF563+$C$13*EG563+$F$13*ER563*(1-EU563)</f>
        <v>0</v>
      </c>
      <c r="DH563">
        <f>DG563*DI563</f>
        <v>0</v>
      </c>
      <c r="DI563">
        <f>($B$13*$D$11+$C$13*$D$11+$F$13*((FE563+EW563)/MAX(FE563+EW563+FF563, 0.1)*$I$11+FF563/MAX(FE563+EW563+FF563, 0.1)*$J$11))/($B$13+$C$13+$F$13)</f>
        <v>0</v>
      </c>
      <c r="DJ563">
        <f>($B$13*$K$11+$C$13*$K$11+$F$13*((FE563+EW563)/MAX(FE563+EW563+FF563, 0.1)*$P$11+FF563/MAX(FE563+EW563+FF563, 0.1)*$Q$11))/($B$13+$C$13+$F$13)</f>
        <v>0</v>
      </c>
      <c r="DK563">
        <v>4.8</v>
      </c>
      <c r="DL563">
        <v>0.5</v>
      </c>
      <c r="DM563" t="s">
        <v>438</v>
      </c>
      <c r="DN563">
        <v>2</v>
      </c>
      <c r="DO563" t="b">
        <v>1</v>
      </c>
      <c r="DP563">
        <v>1759088325.1</v>
      </c>
      <c r="DQ563">
        <v>1002.142925925926</v>
      </c>
      <c r="DR563">
        <v>1043.546666666667</v>
      </c>
      <c r="DS563">
        <v>21.82021111111111</v>
      </c>
      <c r="DT563">
        <v>19.4822</v>
      </c>
      <c r="DU563">
        <v>1002.539296296296</v>
      </c>
      <c r="DV563">
        <v>21.5323074074074</v>
      </c>
      <c r="DW563">
        <v>500.0282962962963</v>
      </c>
      <c r="DX563">
        <v>90.72715555555554</v>
      </c>
      <c r="DY563">
        <v>0.0656842888888889</v>
      </c>
      <c r="DZ563">
        <v>28.73786666666667</v>
      </c>
      <c r="EA563">
        <v>29.98994444444444</v>
      </c>
      <c r="EB563">
        <v>999.9000000000001</v>
      </c>
      <c r="EC563">
        <v>0</v>
      </c>
      <c r="ED563">
        <v>0</v>
      </c>
      <c r="EE563">
        <v>10010.65</v>
      </c>
      <c r="EF563">
        <v>0</v>
      </c>
      <c r="EG563">
        <v>11.34936296296296</v>
      </c>
      <c r="EH563">
        <v>-41.40296666666667</v>
      </c>
      <c r="EI563">
        <v>1024.497037037037</v>
      </c>
      <c r="EJ563">
        <v>1064.28037037037</v>
      </c>
      <c r="EK563">
        <v>2.338019629629629</v>
      </c>
      <c r="EL563">
        <v>1043.546666666667</v>
      </c>
      <c r="EM563">
        <v>19.4822</v>
      </c>
      <c r="EN563">
        <v>1.979685555555555</v>
      </c>
      <c r="EO563">
        <v>1.767564444444444</v>
      </c>
      <c r="EP563">
        <v>17.28277407407407</v>
      </c>
      <c r="EQ563">
        <v>15.50285925925926</v>
      </c>
      <c r="ER563">
        <v>1999.949259259259</v>
      </c>
      <c r="ES563">
        <v>0.9799979629629628</v>
      </c>
      <c r="ET563">
        <v>0.02000197777777778</v>
      </c>
      <c r="EU563">
        <v>0</v>
      </c>
      <c r="EV563">
        <v>808.3721481481481</v>
      </c>
      <c r="EW563">
        <v>5.00078</v>
      </c>
      <c r="EX563">
        <v>15567.90740740741</v>
      </c>
      <c r="EY563">
        <v>16379.21111111111</v>
      </c>
      <c r="EZ563">
        <v>39.71037037037036</v>
      </c>
      <c r="FA563">
        <v>40.58533333333333</v>
      </c>
      <c r="FB563">
        <v>39.96737037037036</v>
      </c>
      <c r="FC563">
        <v>40.23118518518518</v>
      </c>
      <c r="FD563">
        <v>40.67333333333332</v>
      </c>
      <c r="FE563">
        <v>1955.045555555556</v>
      </c>
      <c r="FF563">
        <v>39.90370370370371</v>
      </c>
      <c r="FG563">
        <v>0</v>
      </c>
      <c r="FH563">
        <v>1759088325.2</v>
      </c>
      <c r="FI563">
        <v>0</v>
      </c>
      <c r="FJ563">
        <v>808.37508</v>
      </c>
      <c r="FK563">
        <v>-0.1774615156327489</v>
      </c>
      <c r="FL563">
        <v>-7.153846166092288</v>
      </c>
      <c r="FM563">
        <v>15568.06</v>
      </c>
      <c r="FN563">
        <v>15</v>
      </c>
      <c r="FO563">
        <v>0</v>
      </c>
      <c r="FP563" t="s">
        <v>439</v>
      </c>
      <c r="FQ563">
        <v>1746989605.5</v>
      </c>
      <c r="FR563">
        <v>1746989593.5</v>
      </c>
      <c r="FS563">
        <v>0</v>
      </c>
      <c r="FT563">
        <v>-0.274</v>
      </c>
      <c r="FU563">
        <v>-0.002</v>
      </c>
      <c r="FV563">
        <v>2.549</v>
      </c>
      <c r="FW563">
        <v>0.129</v>
      </c>
      <c r="FX563">
        <v>420</v>
      </c>
      <c r="FY563">
        <v>17</v>
      </c>
      <c r="FZ563">
        <v>0.02</v>
      </c>
      <c r="GA563">
        <v>0.04</v>
      </c>
      <c r="GB563">
        <v>-41.3978825</v>
      </c>
      <c r="GC563">
        <v>-0.7231778611631964</v>
      </c>
      <c r="GD563">
        <v>0.1259433858674207</v>
      </c>
      <c r="GE563">
        <v>0</v>
      </c>
      <c r="GF563">
        <v>808.3317352941176</v>
      </c>
      <c r="GG563">
        <v>0.1876394336362698</v>
      </c>
      <c r="GH563">
        <v>0.2796122639765443</v>
      </c>
      <c r="GI563">
        <v>1</v>
      </c>
      <c r="GJ563">
        <v>2.348684</v>
      </c>
      <c r="GK563">
        <v>-0.2304191369605983</v>
      </c>
      <c r="GL563">
        <v>0.02219847278530667</v>
      </c>
      <c r="GM563">
        <v>0</v>
      </c>
      <c r="GN563">
        <v>1</v>
      </c>
      <c r="GO563">
        <v>3</v>
      </c>
      <c r="GP563" t="s">
        <v>455</v>
      </c>
      <c r="GQ563">
        <v>3.10191</v>
      </c>
      <c r="GR563">
        <v>2.72405</v>
      </c>
      <c r="GS563">
        <v>0.163716</v>
      </c>
      <c r="GT563">
        <v>0.167917</v>
      </c>
      <c r="GU563">
        <v>0.100876</v>
      </c>
      <c r="GV563">
        <v>0.0944977</v>
      </c>
      <c r="GW563">
        <v>21823.6</v>
      </c>
      <c r="GX563">
        <v>19735</v>
      </c>
      <c r="GY563">
        <v>26660.5</v>
      </c>
      <c r="GZ563">
        <v>23941</v>
      </c>
      <c r="HA563">
        <v>38365.5</v>
      </c>
      <c r="HB563">
        <v>32060.7</v>
      </c>
      <c r="HC563">
        <v>46553</v>
      </c>
      <c r="HD563">
        <v>37881.5</v>
      </c>
      <c r="HE563">
        <v>1.86478</v>
      </c>
      <c r="HF563">
        <v>1.8612</v>
      </c>
      <c r="HG563">
        <v>0.135459</v>
      </c>
      <c r="HH563">
        <v>0</v>
      </c>
      <c r="HI563">
        <v>27.7863</v>
      </c>
      <c r="HJ563">
        <v>999.9</v>
      </c>
      <c r="HK563">
        <v>47.5</v>
      </c>
      <c r="HL563">
        <v>31.3</v>
      </c>
      <c r="HM563">
        <v>24.0252</v>
      </c>
      <c r="HN563">
        <v>60.7402</v>
      </c>
      <c r="HO563">
        <v>21.7949</v>
      </c>
      <c r="HP563">
        <v>1</v>
      </c>
      <c r="HQ563">
        <v>0.165417</v>
      </c>
      <c r="HR563">
        <v>0.382402</v>
      </c>
      <c r="HS563">
        <v>20.2802</v>
      </c>
      <c r="HT563">
        <v>5.211</v>
      </c>
      <c r="HU563">
        <v>11.98</v>
      </c>
      <c r="HV563">
        <v>4.96305</v>
      </c>
      <c r="HW563">
        <v>3.2743</v>
      </c>
      <c r="HX563">
        <v>9999</v>
      </c>
      <c r="HY563">
        <v>9999</v>
      </c>
      <c r="HZ563">
        <v>9999</v>
      </c>
      <c r="IA563">
        <v>35.2</v>
      </c>
      <c r="IB563">
        <v>1.86397</v>
      </c>
      <c r="IC563">
        <v>1.8601</v>
      </c>
      <c r="ID563">
        <v>1.85844</v>
      </c>
      <c r="IE563">
        <v>1.85981</v>
      </c>
      <c r="IF563">
        <v>1.85989</v>
      </c>
      <c r="IG563">
        <v>1.85837</v>
      </c>
      <c r="IH563">
        <v>1.85745</v>
      </c>
      <c r="II563">
        <v>1.85242</v>
      </c>
      <c r="IJ563">
        <v>0</v>
      </c>
      <c r="IK563">
        <v>0</v>
      </c>
      <c r="IL563">
        <v>0</v>
      </c>
      <c r="IM563">
        <v>0</v>
      </c>
      <c r="IN563" t="s">
        <v>441</v>
      </c>
      <c r="IO563" t="s">
        <v>442</v>
      </c>
      <c r="IP563" t="s">
        <v>443</v>
      </c>
      <c r="IQ563" t="s">
        <v>443</v>
      </c>
      <c r="IR563" t="s">
        <v>443</v>
      </c>
      <c r="IS563" t="s">
        <v>443</v>
      </c>
      <c r="IT563">
        <v>0</v>
      </c>
      <c r="IU563">
        <v>100</v>
      </c>
      <c r="IV563">
        <v>100</v>
      </c>
      <c r="IW563">
        <v>-0.36</v>
      </c>
      <c r="IX563">
        <v>0.2875</v>
      </c>
      <c r="IY563">
        <v>-0.819046093373875</v>
      </c>
      <c r="IZ563">
        <v>-0.0008311593448893811</v>
      </c>
      <c r="JA563">
        <v>1.768286430498992E-06</v>
      </c>
      <c r="JB563">
        <v>-5.176383660599935E-10</v>
      </c>
      <c r="JC563">
        <v>0.01793090377665582</v>
      </c>
      <c r="JD563">
        <v>0.002652576625932546</v>
      </c>
      <c r="JE563">
        <v>0.0004569377311329863</v>
      </c>
      <c r="JF563">
        <v>1.003524486243527E-07</v>
      </c>
      <c r="JG563">
        <v>2</v>
      </c>
      <c r="JH563">
        <v>1975</v>
      </c>
      <c r="JI563">
        <v>1</v>
      </c>
      <c r="JJ563">
        <v>26</v>
      </c>
      <c r="JK563">
        <v>201645.5</v>
      </c>
      <c r="JL563">
        <v>201645.7</v>
      </c>
      <c r="JM563">
        <v>2.42554</v>
      </c>
      <c r="JN563">
        <v>2.62573</v>
      </c>
      <c r="JO563">
        <v>1.49658</v>
      </c>
      <c r="JP563">
        <v>2.34863</v>
      </c>
      <c r="JQ563">
        <v>1.54907</v>
      </c>
      <c r="JR563">
        <v>2.33521</v>
      </c>
      <c r="JS563">
        <v>36.3871</v>
      </c>
      <c r="JT563">
        <v>24.1751</v>
      </c>
      <c r="JU563">
        <v>18</v>
      </c>
      <c r="JV563">
        <v>483.248</v>
      </c>
      <c r="JW563">
        <v>495.702</v>
      </c>
      <c r="JX563">
        <v>27.0409</v>
      </c>
      <c r="JY563">
        <v>29.3924</v>
      </c>
      <c r="JZ563">
        <v>30.0001</v>
      </c>
      <c r="KA563">
        <v>29.5788</v>
      </c>
      <c r="KB563">
        <v>29.5669</v>
      </c>
      <c r="KC563">
        <v>48.711</v>
      </c>
      <c r="KD563">
        <v>21.3253</v>
      </c>
      <c r="KE563">
        <v>96.2586</v>
      </c>
      <c r="KF563">
        <v>27.0414</v>
      </c>
      <c r="KG563">
        <v>1089.09</v>
      </c>
      <c r="KH563">
        <v>19.4307</v>
      </c>
      <c r="KI563">
        <v>101.786</v>
      </c>
      <c r="KJ563">
        <v>91.35209999999999</v>
      </c>
    </row>
    <row r="564" spans="1:296">
      <c r="A564">
        <v>546</v>
      </c>
      <c r="B564">
        <v>1759088337.6</v>
      </c>
      <c r="C564">
        <v>15254.5</v>
      </c>
      <c r="D564" t="s">
        <v>1540</v>
      </c>
      <c r="E564" t="s">
        <v>1541</v>
      </c>
      <c r="F564">
        <v>5</v>
      </c>
      <c r="G564" t="s">
        <v>1411</v>
      </c>
      <c r="H564">
        <v>1759088329.814285</v>
      </c>
      <c r="I564">
        <f>(J564)/1000</f>
        <v>0</v>
      </c>
      <c r="J564">
        <f>IF(DO564, AM564, AG564)</f>
        <v>0</v>
      </c>
      <c r="K564">
        <f>IF(DO564, AH564, AF564)</f>
        <v>0</v>
      </c>
      <c r="L564">
        <f>DQ564 - IF(AT564&gt;1, K564*DK564*100.0/(AV564), 0)</f>
        <v>0</v>
      </c>
      <c r="M564">
        <f>((S564-I564/2)*L564-K564)/(S564+I564/2)</f>
        <v>0</v>
      </c>
      <c r="N564">
        <f>M564*(DX564+DY564)/1000.0</f>
        <v>0</v>
      </c>
      <c r="O564">
        <f>(DQ564 - IF(AT564&gt;1, K564*DK564*100.0/(AV564), 0))*(DX564+DY564)/1000.0</f>
        <v>0</v>
      </c>
      <c r="P564">
        <f>2.0/((1/R564-1/Q564)+SIGN(R564)*SQRT((1/R564-1/Q564)*(1/R564-1/Q564) + 4*DL564/((DL564+1)*(DL564+1))*(2*1/R564*1/Q564-1/Q564*1/Q564)))</f>
        <v>0</v>
      </c>
      <c r="Q564">
        <f>IF(LEFT(DM564,1)&lt;&gt;"0",IF(LEFT(DM564,1)="1",3.0,DN564),$D$5+$E$5*(EE564*DX564/($K$5*1000))+$F$5*(EE564*DX564/($K$5*1000))*MAX(MIN(DK564,$J$5),$I$5)*MAX(MIN(DK564,$J$5),$I$5)+$G$5*MAX(MIN(DK564,$J$5),$I$5)*(EE564*DX564/($K$5*1000))+$H$5*(EE564*DX564/($K$5*1000))*(EE564*DX564/($K$5*1000)))</f>
        <v>0</v>
      </c>
      <c r="R564">
        <f>I564*(1000-(1000*0.61365*exp(17.502*V564/(240.97+V564))/(DX564+DY564)+DS564)/2)/(1000*0.61365*exp(17.502*V564/(240.97+V564))/(DX564+DY564)-DS564)</f>
        <v>0</v>
      </c>
      <c r="S564">
        <f>1/((DL564+1)/(P564/1.6)+1/(Q564/1.37)) + DL564/((DL564+1)/(P564/1.6) + DL564/(Q564/1.37))</f>
        <v>0</v>
      </c>
      <c r="T564">
        <f>(DG564*DJ564)</f>
        <v>0</v>
      </c>
      <c r="U564">
        <f>(DZ564+(T564+2*0.95*5.67E-8*(((DZ564+$B$9)+273)^4-(DZ564+273)^4)-44100*I564)/(1.84*29.3*Q564+8*0.95*5.67E-8*(DZ564+273)^3))</f>
        <v>0</v>
      </c>
      <c r="V564">
        <f>($C$9*EA564+$D$9*EB564+$E$9*U564)</f>
        <v>0</v>
      </c>
      <c r="W564">
        <f>0.61365*exp(17.502*V564/(240.97+V564))</f>
        <v>0</v>
      </c>
      <c r="X564">
        <f>(Y564/Z564*100)</f>
        <v>0</v>
      </c>
      <c r="Y564">
        <f>DS564*(DX564+DY564)/1000</f>
        <v>0</v>
      </c>
      <c r="Z564">
        <f>0.61365*exp(17.502*DZ564/(240.97+DZ564))</f>
        <v>0</v>
      </c>
      <c r="AA564">
        <f>(W564-DS564*(DX564+DY564)/1000)</f>
        <v>0</v>
      </c>
      <c r="AB564">
        <f>(-I564*44100)</f>
        <v>0</v>
      </c>
      <c r="AC564">
        <f>2*29.3*Q564*0.92*(DZ564-V564)</f>
        <v>0</v>
      </c>
      <c r="AD564">
        <f>2*0.95*5.67E-8*(((DZ564+$B$9)+273)^4-(V564+273)^4)</f>
        <v>0</v>
      </c>
      <c r="AE564">
        <f>T564+AD564+AB564+AC564</f>
        <v>0</v>
      </c>
      <c r="AF564">
        <f>DW564*AT564*(DR564-DQ564*(1000-AT564*DT564)/(1000-AT564*DS564))/(100*DK564)</f>
        <v>0</v>
      </c>
      <c r="AG564">
        <f>1000*DW564*AT564*(DS564-DT564)/(100*DK564*(1000-AT564*DS564))</f>
        <v>0</v>
      </c>
      <c r="AH564">
        <f>(AI564 - AJ564 - DX564*1E3/(8.314*(DZ564+273.15)) * AL564/DW564 * AK564) * DW564/(100*DK564) * (1000 - DT564)/1000</f>
        <v>0</v>
      </c>
      <c r="AI564">
        <v>1097.565068202868</v>
      </c>
      <c r="AJ564">
        <v>1066.071090909091</v>
      </c>
      <c r="AK564">
        <v>3.52967451527333</v>
      </c>
      <c r="AL564">
        <v>65.07386414959845</v>
      </c>
      <c r="AM564">
        <f>(AO564 - AN564 + DX564*1E3/(8.314*(DZ564+273.15)) * AQ564/DW564 * AP564) * DW564/(100*DK564) * 1000/(1000 - AO564)</f>
        <v>0</v>
      </c>
      <c r="AN564">
        <v>19.47716402312353</v>
      </c>
      <c r="AO564">
        <v>21.78720424242424</v>
      </c>
      <c r="AP564">
        <v>-0.0003141009777355929</v>
      </c>
      <c r="AQ564">
        <v>105.2532628944295</v>
      </c>
      <c r="AR564">
        <v>0</v>
      </c>
      <c r="AS564">
        <v>0</v>
      </c>
      <c r="AT564">
        <f>IF(AR564*$H$15&gt;=AV564,1.0,(AV564/(AV564-AR564*$H$15)))</f>
        <v>0</v>
      </c>
      <c r="AU564">
        <f>(AT564-1)*100</f>
        <v>0</v>
      </c>
      <c r="AV564">
        <f>MAX(0,($B$15+$C$15*EE564)/(1+$D$15*EE564)*DX564/(DZ564+273)*$E$15)</f>
        <v>0</v>
      </c>
      <c r="AW564" t="s">
        <v>437</v>
      </c>
      <c r="AX564" t="s">
        <v>437</v>
      </c>
      <c r="AY564">
        <v>0</v>
      </c>
      <c r="AZ564">
        <v>0</v>
      </c>
      <c r="BA564">
        <f>1-AY564/AZ564</f>
        <v>0</v>
      </c>
      <c r="BB564">
        <v>0</v>
      </c>
      <c r="BC564" t="s">
        <v>437</v>
      </c>
      <c r="BD564" t="s">
        <v>437</v>
      </c>
      <c r="BE564">
        <v>0</v>
      </c>
      <c r="BF564">
        <v>0</v>
      </c>
      <c r="BG564">
        <f>1-BE564/BF564</f>
        <v>0</v>
      </c>
      <c r="BH564">
        <v>0.5</v>
      </c>
      <c r="BI564">
        <f>DH564</f>
        <v>0</v>
      </c>
      <c r="BJ564">
        <f>K564</f>
        <v>0</v>
      </c>
      <c r="BK564">
        <f>BG564*BH564*BI564</f>
        <v>0</v>
      </c>
      <c r="BL564">
        <f>(BJ564-BB564)/BI564</f>
        <v>0</v>
      </c>
      <c r="BM564">
        <f>(AZ564-BF564)/BF564</f>
        <v>0</v>
      </c>
      <c r="BN564">
        <f>AY564/(BA564+AY564/BF564)</f>
        <v>0</v>
      </c>
      <c r="BO564" t="s">
        <v>437</v>
      </c>
      <c r="BP564">
        <v>0</v>
      </c>
      <c r="BQ564">
        <f>IF(BP564&lt;&gt;0, BP564, BN564)</f>
        <v>0</v>
      </c>
      <c r="BR564">
        <f>1-BQ564/BF564</f>
        <v>0</v>
      </c>
      <c r="BS564">
        <f>(BF564-BE564)/(BF564-BQ564)</f>
        <v>0</v>
      </c>
      <c r="BT564">
        <f>(AZ564-BF564)/(AZ564-BQ564)</f>
        <v>0</v>
      </c>
      <c r="BU564">
        <f>(BF564-BE564)/(BF564-AY564)</f>
        <v>0</v>
      </c>
      <c r="BV564">
        <f>(AZ564-BF564)/(AZ564-AY564)</f>
        <v>0</v>
      </c>
      <c r="BW564">
        <f>(BS564*BQ564/BE564)</f>
        <v>0</v>
      </c>
      <c r="BX564">
        <f>(1-BW564)</f>
        <v>0</v>
      </c>
      <c r="DG564">
        <f>$B$13*EF564+$C$13*EG564+$F$13*ER564*(1-EU564)</f>
        <v>0</v>
      </c>
      <c r="DH564">
        <f>DG564*DI564</f>
        <v>0</v>
      </c>
      <c r="DI564">
        <f>($B$13*$D$11+$C$13*$D$11+$F$13*((FE564+EW564)/MAX(FE564+EW564+FF564, 0.1)*$I$11+FF564/MAX(FE564+EW564+FF564, 0.1)*$J$11))/($B$13+$C$13+$F$13)</f>
        <v>0</v>
      </c>
      <c r="DJ564">
        <f>($B$13*$K$11+$C$13*$K$11+$F$13*((FE564+EW564)/MAX(FE564+EW564+FF564, 0.1)*$P$11+FF564/MAX(FE564+EW564+FF564, 0.1)*$Q$11))/($B$13+$C$13+$F$13)</f>
        <v>0</v>
      </c>
      <c r="DK564">
        <v>4.8</v>
      </c>
      <c r="DL564">
        <v>0.5</v>
      </c>
      <c r="DM564" t="s">
        <v>438</v>
      </c>
      <c r="DN564">
        <v>2</v>
      </c>
      <c r="DO564" t="b">
        <v>1</v>
      </c>
      <c r="DP564">
        <v>1759088329.814285</v>
      </c>
      <c r="DQ564">
        <v>1018.018357142857</v>
      </c>
      <c r="DR564">
        <v>1059.7225</v>
      </c>
      <c r="DS564">
        <v>21.80770357142857</v>
      </c>
      <c r="DT564">
        <v>19.48266071428571</v>
      </c>
      <c r="DU564">
        <v>1018.396071428572</v>
      </c>
      <c r="DV564">
        <v>21.52007857142857</v>
      </c>
      <c r="DW564">
        <v>499.9940714285714</v>
      </c>
      <c r="DX564">
        <v>90.72761071428572</v>
      </c>
      <c r="DY564">
        <v>0.06568590357142857</v>
      </c>
      <c r="DZ564">
        <v>28.73637857142858</v>
      </c>
      <c r="EA564">
        <v>29.99182857142857</v>
      </c>
      <c r="EB564">
        <v>999.9000000000002</v>
      </c>
      <c r="EC564">
        <v>0</v>
      </c>
      <c r="ED564">
        <v>0</v>
      </c>
      <c r="EE564">
        <v>10004.50714285714</v>
      </c>
      <c r="EF564">
        <v>0</v>
      </c>
      <c r="EG564">
        <v>11.34951071428571</v>
      </c>
      <c r="EH564">
        <v>-41.70369642857143</v>
      </c>
      <c r="EI564">
        <v>1040.712857142857</v>
      </c>
      <c r="EJ564">
        <v>1080.778571428571</v>
      </c>
      <c r="EK564">
        <v>2.325051428571428</v>
      </c>
      <c r="EL564">
        <v>1059.7225</v>
      </c>
      <c r="EM564">
        <v>19.48266071428571</v>
      </c>
      <c r="EN564">
        <v>1.978561071428572</v>
      </c>
      <c r="EO564">
        <v>1.767615357142857</v>
      </c>
      <c r="EP564">
        <v>17.27379285714285</v>
      </c>
      <c r="EQ564">
        <v>15.50330714285714</v>
      </c>
      <c r="ER564">
        <v>1999.950714285714</v>
      </c>
      <c r="ES564">
        <v>0.9799989642857143</v>
      </c>
      <c r="ET564">
        <v>0.02000098571428572</v>
      </c>
      <c r="EU564">
        <v>0</v>
      </c>
      <c r="EV564">
        <v>808.3480714285713</v>
      </c>
      <c r="EW564">
        <v>5.00078</v>
      </c>
      <c r="EX564">
        <v>15567.45714285715</v>
      </c>
      <c r="EY564">
        <v>16379.23214285714</v>
      </c>
      <c r="EZ564">
        <v>39.69835714285713</v>
      </c>
      <c r="FA564">
        <v>40.57999999999999</v>
      </c>
      <c r="FB564">
        <v>39.99532142857142</v>
      </c>
      <c r="FC564">
        <v>40.21846428571428</v>
      </c>
      <c r="FD564">
        <v>40.68057142857142</v>
      </c>
      <c r="FE564">
        <v>1955.049285714286</v>
      </c>
      <c r="FF564">
        <v>39.90142857142858</v>
      </c>
      <c r="FG564">
        <v>0</v>
      </c>
      <c r="FH564">
        <v>1759088330</v>
      </c>
      <c r="FI564">
        <v>0</v>
      </c>
      <c r="FJ564">
        <v>808.3186400000002</v>
      </c>
      <c r="FK564">
        <v>-0.582384595079528</v>
      </c>
      <c r="FL564">
        <v>-3.67692307918462</v>
      </c>
      <c r="FM564">
        <v>15567.552</v>
      </c>
      <c r="FN564">
        <v>15</v>
      </c>
      <c r="FO564">
        <v>0</v>
      </c>
      <c r="FP564" t="s">
        <v>439</v>
      </c>
      <c r="FQ564">
        <v>1746989605.5</v>
      </c>
      <c r="FR564">
        <v>1746989593.5</v>
      </c>
      <c r="FS564">
        <v>0</v>
      </c>
      <c r="FT564">
        <v>-0.274</v>
      </c>
      <c r="FU564">
        <v>-0.002</v>
      </c>
      <c r="FV564">
        <v>2.549</v>
      </c>
      <c r="FW564">
        <v>0.129</v>
      </c>
      <c r="FX564">
        <v>420</v>
      </c>
      <c r="FY564">
        <v>17</v>
      </c>
      <c r="FZ564">
        <v>0.02</v>
      </c>
      <c r="GA564">
        <v>0.04</v>
      </c>
      <c r="GB564">
        <v>-41.57908780487805</v>
      </c>
      <c r="GC564">
        <v>-3.220551219512223</v>
      </c>
      <c r="GD564">
        <v>0.3743887794044606</v>
      </c>
      <c r="GE564">
        <v>0</v>
      </c>
      <c r="GF564">
        <v>808.3253823529411</v>
      </c>
      <c r="GG564">
        <v>0.26339191222591</v>
      </c>
      <c r="GH564">
        <v>0.2896542578667672</v>
      </c>
      <c r="GI564">
        <v>1</v>
      </c>
      <c r="GJ564">
        <v>2.335188048780488</v>
      </c>
      <c r="GK564">
        <v>-0.182331637630654</v>
      </c>
      <c r="GL564">
        <v>0.01850318736148467</v>
      </c>
      <c r="GM564">
        <v>0</v>
      </c>
      <c r="GN564">
        <v>1</v>
      </c>
      <c r="GO564">
        <v>3</v>
      </c>
      <c r="GP564" t="s">
        <v>455</v>
      </c>
      <c r="GQ564">
        <v>3.10164</v>
      </c>
      <c r="GR564">
        <v>2.72418</v>
      </c>
      <c r="GS564">
        <v>0.165453</v>
      </c>
      <c r="GT564">
        <v>0.169617</v>
      </c>
      <c r="GU564">
        <v>0.100824</v>
      </c>
      <c r="GV564">
        <v>0.0944435</v>
      </c>
      <c r="GW564">
        <v>21778.1</v>
      </c>
      <c r="GX564">
        <v>19694.4</v>
      </c>
      <c r="GY564">
        <v>26660.3</v>
      </c>
      <c r="GZ564">
        <v>23940.7</v>
      </c>
      <c r="HA564">
        <v>38367.9</v>
      </c>
      <c r="HB564">
        <v>32062.5</v>
      </c>
      <c r="HC564">
        <v>46553</v>
      </c>
      <c r="HD564">
        <v>37881.3</v>
      </c>
      <c r="HE564">
        <v>1.8647</v>
      </c>
      <c r="HF564">
        <v>1.86133</v>
      </c>
      <c r="HG564">
        <v>0.135332</v>
      </c>
      <c r="HH564">
        <v>0</v>
      </c>
      <c r="HI564">
        <v>27.783</v>
      </c>
      <c r="HJ564">
        <v>999.9</v>
      </c>
      <c r="HK564">
        <v>47.4</v>
      </c>
      <c r="HL564">
        <v>31.3</v>
      </c>
      <c r="HM564">
        <v>23.9738</v>
      </c>
      <c r="HN564">
        <v>60.9902</v>
      </c>
      <c r="HO564">
        <v>21.863</v>
      </c>
      <c r="HP564">
        <v>1</v>
      </c>
      <c r="HQ564">
        <v>0.165513</v>
      </c>
      <c r="HR564">
        <v>0.39463</v>
      </c>
      <c r="HS564">
        <v>20.2802</v>
      </c>
      <c r="HT564">
        <v>5.211</v>
      </c>
      <c r="HU564">
        <v>11.98</v>
      </c>
      <c r="HV564">
        <v>4.96335</v>
      </c>
      <c r="HW564">
        <v>3.27445</v>
      </c>
      <c r="HX564">
        <v>9999</v>
      </c>
      <c r="HY564">
        <v>9999</v>
      </c>
      <c r="HZ564">
        <v>9999</v>
      </c>
      <c r="IA564">
        <v>35.2</v>
      </c>
      <c r="IB564">
        <v>1.86395</v>
      </c>
      <c r="IC564">
        <v>1.86013</v>
      </c>
      <c r="ID564">
        <v>1.85846</v>
      </c>
      <c r="IE564">
        <v>1.8598</v>
      </c>
      <c r="IF564">
        <v>1.85989</v>
      </c>
      <c r="IG564">
        <v>1.85837</v>
      </c>
      <c r="IH564">
        <v>1.85745</v>
      </c>
      <c r="II564">
        <v>1.85242</v>
      </c>
      <c r="IJ564">
        <v>0</v>
      </c>
      <c r="IK564">
        <v>0</v>
      </c>
      <c r="IL564">
        <v>0</v>
      </c>
      <c r="IM564">
        <v>0</v>
      </c>
      <c r="IN564" t="s">
        <v>441</v>
      </c>
      <c r="IO564" t="s">
        <v>442</v>
      </c>
      <c r="IP564" t="s">
        <v>443</v>
      </c>
      <c r="IQ564" t="s">
        <v>443</v>
      </c>
      <c r="IR564" t="s">
        <v>443</v>
      </c>
      <c r="IS564" t="s">
        <v>443</v>
      </c>
      <c r="IT564">
        <v>0</v>
      </c>
      <c r="IU564">
        <v>100</v>
      </c>
      <c r="IV564">
        <v>100</v>
      </c>
      <c r="IW564">
        <v>-0.34</v>
      </c>
      <c r="IX564">
        <v>0.2872</v>
      </c>
      <c r="IY564">
        <v>-0.819046093373875</v>
      </c>
      <c r="IZ564">
        <v>-0.0008311593448893811</v>
      </c>
      <c r="JA564">
        <v>1.768286430498992E-06</v>
      </c>
      <c r="JB564">
        <v>-5.176383660599935E-10</v>
      </c>
      <c r="JC564">
        <v>0.01793090377665582</v>
      </c>
      <c r="JD564">
        <v>0.002652576625932546</v>
      </c>
      <c r="JE564">
        <v>0.0004569377311329863</v>
      </c>
      <c r="JF564">
        <v>1.003524486243527E-07</v>
      </c>
      <c r="JG564">
        <v>2</v>
      </c>
      <c r="JH564">
        <v>1975</v>
      </c>
      <c r="JI564">
        <v>1</v>
      </c>
      <c r="JJ564">
        <v>26</v>
      </c>
      <c r="JK564">
        <v>201645.5</v>
      </c>
      <c r="JL564">
        <v>201645.7</v>
      </c>
      <c r="JM564">
        <v>2.45239</v>
      </c>
      <c r="JN564">
        <v>2.61597</v>
      </c>
      <c r="JO564">
        <v>1.49658</v>
      </c>
      <c r="JP564">
        <v>2.34863</v>
      </c>
      <c r="JQ564">
        <v>1.54907</v>
      </c>
      <c r="JR564">
        <v>2.40479</v>
      </c>
      <c r="JS564">
        <v>36.3871</v>
      </c>
      <c r="JT564">
        <v>24.1751</v>
      </c>
      <c r="JU564">
        <v>18</v>
      </c>
      <c r="JV564">
        <v>483.216</v>
      </c>
      <c r="JW564">
        <v>495.804</v>
      </c>
      <c r="JX564">
        <v>27.0443</v>
      </c>
      <c r="JY564">
        <v>29.3949</v>
      </c>
      <c r="JZ564">
        <v>30.0002</v>
      </c>
      <c r="KA564">
        <v>29.5804</v>
      </c>
      <c r="KB564">
        <v>29.5691</v>
      </c>
      <c r="KC564">
        <v>49.33</v>
      </c>
      <c r="KD564">
        <v>21.3253</v>
      </c>
      <c r="KE564">
        <v>96.2586</v>
      </c>
      <c r="KF564">
        <v>27.045</v>
      </c>
      <c r="KG564">
        <v>1109.16</v>
      </c>
      <c r="KH564">
        <v>19.4484</v>
      </c>
      <c r="KI564">
        <v>101.786</v>
      </c>
      <c r="KJ564">
        <v>91.35129999999999</v>
      </c>
    </row>
    <row r="565" spans="1:296">
      <c r="A565">
        <v>547</v>
      </c>
      <c r="B565">
        <v>1759088342.6</v>
      </c>
      <c r="C565">
        <v>15259.5</v>
      </c>
      <c r="D565" t="s">
        <v>1542</v>
      </c>
      <c r="E565" t="s">
        <v>1543</v>
      </c>
      <c r="F565">
        <v>5</v>
      </c>
      <c r="G565" t="s">
        <v>1411</v>
      </c>
      <c r="H565">
        <v>1759088335.1</v>
      </c>
      <c r="I565">
        <f>(J565)/1000</f>
        <v>0</v>
      </c>
      <c r="J565">
        <f>IF(DO565, AM565, AG565)</f>
        <v>0</v>
      </c>
      <c r="K565">
        <f>IF(DO565, AH565, AF565)</f>
        <v>0</v>
      </c>
      <c r="L565">
        <f>DQ565 - IF(AT565&gt;1, K565*DK565*100.0/(AV565), 0)</f>
        <v>0</v>
      </c>
      <c r="M565">
        <f>((S565-I565/2)*L565-K565)/(S565+I565/2)</f>
        <v>0</v>
      </c>
      <c r="N565">
        <f>M565*(DX565+DY565)/1000.0</f>
        <v>0</v>
      </c>
      <c r="O565">
        <f>(DQ565 - IF(AT565&gt;1, K565*DK565*100.0/(AV565), 0))*(DX565+DY565)/1000.0</f>
        <v>0</v>
      </c>
      <c r="P565">
        <f>2.0/((1/R565-1/Q565)+SIGN(R565)*SQRT((1/R565-1/Q565)*(1/R565-1/Q565) + 4*DL565/((DL565+1)*(DL565+1))*(2*1/R565*1/Q565-1/Q565*1/Q565)))</f>
        <v>0</v>
      </c>
      <c r="Q565">
        <f>IF(LEFT(DM565,1)&lt;&gt;"0",IF(LEFT(DM565,1)="1",3.0,DN565),$D$5+$E$5*(EE565*DX565/($K$5*1000))+$F$5*(EE565*DX565/($K$5*1000))*MAX(MIN(DK565,$J$5),$I$5)*MAX(MIN(DK565,$J$5),$I$5)+$G$5*MAX(MIN(DK565,$J$5),$I$5)*(EE565*DX565/($K$5*1000))+$H$5*(EE565*DX565/($K$5*1000))*(EE565*DX565/($K$5*1000)))</f>
        <v>0</v>
      </c>
      <c r="R565">
        <f>I565*(1000-(1000*0.61365*exp(17.502*V565/(240.97+V565))/(DX565+DY565)+DS565)/2)/(1000*0.61365*exp(17.502*V565/(240.97+V565))/(DX565+DY565)-DS565)</f>
        <v>0</v>
      </c>
      <c r="S565">
        <f>1/((DL565+1)/(P565/1.6)+1/(Q565/1.37)) + DL565/((DL565+1)/(P565/1.6) + DL565/(Q565/1.37))</f>
        <v>0</v>
      </c>
      <c r="T565">
        <f>(DG565*DJ565)</f>
        <v>0</v>
      </c>
      <c r="U565">
        <f>(DZ565+(T565+2*0.95*5.67E-8*(((DZ565+$B$9)+273)^4-(DZ565+273)^4)-44100*I565)/(1.84*29.3*Q565+8*0.95*5.67E-8*(DZ565+273)^3))</f>
        <v>0</v>
      </c>
      <c r="V565">
        <f>($C$9*EA565+$D$9*EB565+$E$9*U565)</f>
        <v>0</v>
      </c>
      <c r="W565">
        <f>0.61365*exp(17.502*V565/(240.97+V565))</f>
        <v>0</v>
      </c>
      <c r="X565">
        <f>(Y565/Z565*100)</f>
        <v>0</v>
      </c>
      <c r="Y565">
        <f>DS565*(DX565+DY565)/1000</f>
        <v>0</v>
      </c>
      <c r="Z565">
        <f>0.61365*exp(17.502*DZ565/(240.97+DZ565))</f>
        <v>0</v>
      </c>
      <c r="AA565">
        <f>(W565-DS565*(DX565+DY565)/1000)</f>
        <v>0</v>
      </c>
      <c r="AB565">
        <f>(-I565*44100)</f>
        <v>0</v>
      </c>
      <c r="AC565">
        <f>2*29.3*Q565*0.92*(DZ565-V565)</f>
        <v>0</v>
      </c>
      <c r="AD565">
        <f>2*0.95*5.67E-8*(((DZ565+$B$9)+273)^4-(V565+273)^4)</f>
        <v>0</v>
      </c>
      <c r="AE565">
        <f>T565+AD565+AB565+AC565</f>
        <v>0</v>
      </c>
      <c r="AF565">
        <f>DW565*AT565*(DR565-DQ565*(1000-AT565*DT565)/(1000-AT565*DS565))/(100*DK565)</f>
        <v>0</v>
      </c>
      <c r="AG565">
        <f>1000*DW565*AT565*(DS565-DT565)/(100*DK565*(1000-AT565*DS565))</f>
        <v>0</v>
      </c>
      <c r="AH565">
        <f>(AI565 - AJ565 - DX565*1E3/(8.314*(DZ565+273.15)) * AL565/DW565 * AK565) * DW565/(100*DK565) * (1000 - DT565)/1000</f>
        <v>0</v>
      </c>
      <c r="AI565">
        <v>1113.998634570706</v>
      </c>
      <c r="AJ565">
        <v>1083.207212121212</v>
      </c>
      <c r="AK565">
        <v>3.406962957170806</v>
      </c>
      <c r="AL565">
        <v>65.07386414959845</v>
      </c>
      <c r="AM565">
        <f>(AO565 - AN565 + DX565*1E3/(8.314*(DZ565+273.15)) * AQ565/DW565 * AP565) * DW565/(100*DK565) * 1000/(1000 - AO565)</f>
        <v>0</v>
      </c>
      <c r="AN565">
        <v>19.4646333382894</v>
      </c>
      <c r="AO565">
        <v>21.76657939393938</v>
      </c>
      <c r="AP565">
        <v>-0.001372723456733715</v>
      </c>
      <c r="AQ565">
        <v>105.2532628944295</v>
      </c>
      <c r="AR565">
        <v>0</v>
      </c>
      <c r="AS565">
        <v>0</v>
      </c>
      <c r="AT565">
        <f>IF(AR565*$H$15&gt;=AV565,1.0,(AV565/(AV565-AR565*$H$15)))</f>
        <v>0</v>
      </c>
      <c r="AU565">
        <f>(AT565-1)*100</f>
        <v>0</v>
      </c>
      <c r="AV565">
        <f>MAX(0,($B$15+$C$15*EE565)/(1+$D$15*EE565)*DX565/(DZ565+273)*$E$15)</f>
        <v>0</v>
      </c>
      <c r="AW565" t="s">
        <v>437</v>
      </c>
      <c r="AX565" t="s">
        <v>437</v>
      </c>
      <c r="AY565">
        <v>0</v>
      </c>
      <c r="AZ565">
        <v>0</v>
      </c>
      <c r="BA565">
        <f>1-AY565/AZ565</f>
        <v>0</v>
      </c>
      <c r="BB565">
        <v>0</v>
      </c>
      <c r="BC565" t="s">
        <v>437</v>
      </c>
      <c r="BD565" t="s">
        <v>437</v>
      </c>
      <c r="BE565">
        <v>0</v>
      </c>
      <c r="BF565">
        <v>0</v>
      </c>
      <c r="BG565">
        <f>1-BE565/BF565</f>
        <v>0</v>
      </c>
      <c r="BH565">
        <v>0.5</v>
      </c>
      <c r="BI565">
        <f>DH565</f>
        <v>0</v>
      </c>
      <c r="BJ565">
        <f>K565</f>
        <v>0</v>
      </c>
      <c r="BK565">
        <f>BG565*BH565*BI565</f>
        <v>0</v>
      </c>
      <c r="BL565">
        <f>(BJ565-BB565)/BI565</f>
        <v>0</v>
      </c>
      <c r="BM565">
        <f>(AZ565-BF565)/BF565</f>
        <v>0</v>
      </c>
      <c r="BN565">
        <f>AY565/(BA565+AY565/BF565)</f>
        <v>0</v>
      </c>
      <c r="BO565" t="s">
        <v>437</v>
      </c>
      <c r="BP565">
        <v>0</v>
      </c>
      <c r="BQ565">
        <f>IF(BP565&lt;&gt;0, BP565, BN565)</f>
        <v>0</v>
      </c>
      <c r="BR565">
        <f>1-BQ565/BF565</f>
        <v>0</v>
      </c>
      <c r="BS565">
        <f>(BF565-BE565)/(BF565-BQ565)</f>
        <v>0</v>
      </c>
      <c r="BT565">
        <f>(AZ565-BF565)/(AZ565-BQ565)</f>
        <v>0</v>
      </c>
      <c r="BU565">
        <f>(BF565-BE565)/(BF565-AY565)</f>
        <v>0</v>
      </c>
      <c r="BV565">
        <f>(AZ565-BF565)/(AZ565-AY565)</f>
        <v>0</v>
      </c>
      <c r="BW565">
        <f>(BS565*BQ565/BE565)</f>
        <v>0</v>
      </c>
      <c r="BX565">
        <f>(1-BW565)</f>
        <v>0</v>
      </c>
      <c r="DG565">
        <f>$B$13*EF565+$C$13*EG565+$F$13*ER565*(1-EU565)</f>
        <v>0</v>
      </c>
      <c r="DH565">
        <f>DG565*DI565</f>
        <v>0</v>
      </c>
      <c r="DI565">
        <f>($B$13*$D$11+$C$13*$D$11+$F$13*((FE565+EW565)/MAX(FE565+EW565+FF565, 0.1)*$I$11+FF565/MAX(FE565+EW565+FF565, 0.1)*$J$11))/($B$13+$C$13+$F$13)</f>
        <v>0</v>
      </c>
      <c r="DJ565">
        <f>($B$13*$K$11+$C$13*$K$11+$F$13*((FE565+EW565)/MAX(FE565+EW565+FF565, 0.1)*$P$11+FF565/MAX(FE565+EW565+FF565, 0.1)*$Q$11))/($B$13+$C$13+$F$13)</f>
        <v>0</v>
      </c>
      <c r="DK565">
        <v>4.8</v>
      </c>
      <c r="DL565">
        <v>0.5</v>
      </c>
      <c r="DM565" t="s">
        <v>438</v>
      </c>
      <c r="DN565">
        <v>2</v>
      </c>
      <c r="DO565" t="b">
        <v>1</v>
      </c>
      <c r="DP565">
        <v>1759088335.1</v>
      </c>
      <c r="DQ565">
        <v>1035.93037037037</v>
      </c>
      <c r="DR565">
        <v>1077.658518518519</v>
      </c>
      <c r="DS565">
        <v>21.79178148148148</v>
      </c>
      <c r="DT565">
        <v>19.4772962962963</v>
      </c>
      <c r="DU565">
        <v>1036.288148148148</v>
      </c>
      <c r="DV565">
        <v>21.50451111111111</v>
      </c>
      <c r="DW565">
        <v>499.9767407407408</v>
      </c>
      <c r="DX565">
        <v>90.72838148148149</v>
      </c>
      <c r="DY565">
        <v>0.06587012592592593</v>
      </c>
      <c r="DZ565">
        <v>28.73411111111112</v>
      </c>
      <c r="EA565">
        <v>29.99321851851851</v>
      </c>
      <c r="EB565">
        <v>999.9000000000001</v>
      </c>
      <c r="EC565">
        <v>0</v>
      </c>
      <c r="ED565">
        <v>0</v>
      </c>
      <c r="EE565">
        <v>9994.811111111112</v>
      </c>
      <c r="EF565">
        <v>0</v>
      </c>
      <c r="EG565">
        <v>11.35048148148148</v>
      </c>
      <c r="EH565">
        <v>-41.72712592592593</v>
      </c>
      <c r="EI565">
        <v>1059.007407407408</v>
      </c>
      <c r="EJ565">
        <v>1099.064074074074</v>
      </c>
      <c r="EK565">
        <v>2.314481481481481</v>
      </c>
      <c r="EL565">
        <v>1077.658518518519</v>
      </c>
      <c r="EM565">
        <v>19.4772962962963</v>
      </c>
      <c r="EN565">
        <v>1.977132962962963</v>
      </c>
      <c r="EO565">
        <v>1.767144814814815</v>
      </c>
      <c r="EP565">
        <v>17.26237777777778</v>
      </c>
      <c r="EQ565">
        <v>15.49914444444445</v>
      </c>
      <c r="ER565">
        <v>1999.968888888888</v>
      </c>
      <c r="ES565">
        <v>0.9799994814814815</v>
      </c>
      <c r="ET565">
        <v>0.02000048148148148</v>
      </c>
      <c r="EU565">
        <v>0</v>
      </c>
      <c r="EV565">
        <v>808.3292962962961</v>
      </c>
      <c r="EW565">
        <v>5.00078</v>
      </c>
      <c r="EX565">
        <v>15567.22592592592</v>
      </c>
      <c r="EY565">
        <v>16379.38518518518</v>
      </c>
      <c r="EZ565">
        <v>39.71729629629629</v>
      </c>
      <c r="FA565">
        <v>40.58525925925925</v>
      </c>
      <c r="FB565">
        <v>39.98592592592592</v>
      </c>
      <c r="FC565">
        <v>40.22892592592592</v>
      </c>
      <c r="FD565">
        <v>40.70803703703703</v>
      </c>
      <c r="FE565">
        <v>1955.068148148148</v>
      </c>
      <c r="FF565">
        <v>39.90074074074074</v>
      </c>
      <c r="FG565">
        <v>0</v>
      </c>
      <c r="FH565">
        <v>1759088334.8</v>
      </c>
      <c r="FI565">
        <v>0</v>
      </c>
      <c r="FJ565">
        <v>808.3218800000001</v>
      </c>
      <c r="FK565">
        <v>-0.3855384690420506</v>
      </c>
      <c r="FL565">
        <v>-2.161538454695823</v>
      </c>
      <c r="FM565">
        <v>15567.26</v>
      </c>
      <c r="FN565">
        <v>15</v>
      </c>
      <c r="FO565">
        <v>0</v>
      </c>
      <c r="FP565" t="s">
        <v>439</v>
      </c>
      <c r="FQ565">
        <v>1746989605.5</v>
      </c>
      <c r="FR565">
        <v>1746989593.5</v>
      </c>
      <c r="FS565">
        <v>0</v>
      </c>
      <c r="FT565">
        <v>-0.274</v>
      </c>
      <c r="FU565">
        <v>-0.002</v>
      </c>
      <c r="FV565">
        <v>2.549</v>
      </c>
      <c r="FW565">
        <v>0.129</v>
      </c>
      <c r="FX565">
        <v>420</v>
      </c>
      <c r="FY565">
        <v>17</v>
      </c>
      <c r="FZ565">
        <v>0.02</v>
      </c>
      <c r="GA565">
        <v>0.04</v>
      </c>
      <c r="GB565">
        <v>-41.62229499999999</v>
      </c>
      <c r="GC565">
        <v>-0.9478986866790248</v>
      </c>
      <c r="GD565">
        <v>0.3789413892345356</v>
      </c>
      <c r="GE565">
        <v>0</v>
      </c>
      <c r="GF565">
        <v>808.3307352941176</v>
      </c>
      <c r="GG565">
        <v>-0.2907104612710907</v>
      </c>
      <c r="GH565">
        <v>0.2690255081743045</v>
      </c>
      <c r="GI565">
        <v>1</v>
      </c>
      <c r="GJ565">
        <v>2.32066725</v>
      </c>
      <c r="GK565">
        <v>-0.1143950093808632</v>
      </c>
      <c r="GL565">
        <v>0.01173251976079734</v>
      </c>
      <c r="GM565">
        <v>0</v>
      </c>
      <c r="GN565">
        <v>1</v>
      </c>
      <c r="GO565">
        <v>3</v>
      </c>
      <c r="GP565" t="s">
        <v>455</v>
      </c>
      <c r="GQ565">
        <v>3.10199</v>
      </c>
      <c r="GR565">
        <v>2.72399</v>
      </c>
      <c r="GS565">
        <v>0.167123</v>
      </c>
      <c r="GT565">
        <v>0.171205</v>
      </c>
      <c r="GU565">
        <v>0.100757</v>
      </c>
      <c r="GV565">
        <v>0.0944165</v>
      </c>
      <c r="GW565">
        <v>21734.5</v>
      </c>
      <c r="GX565">
        <v>19656.8</v>
      </c>
      <c r="GY565">
        <v>26660.3</v>
      </c>
      <c r="GZ565">
        <v>23940.8</v>
      </c>
      <c r="HA565">
        <v>38371.1</v>
      </c>
      <c r="HB565">
        <v>32063.7</v>
      </c>
      <c r="HC565">
        <v>46553</v>
      </c>
      <c r="HD565">
        <v>37881.3</v>
      </c>
      <c r="HE565">
        <v>1.86525</v>
      </c>
      <c r="HF565">
        <v>1.86082</v>
      </c>
      <c r="HG565">
        <v>0.135712</v>
      </c>
      <c r="HH565">
        <v>0</v>
      </c>
      <c r="HI565">
        <v>27.7786</v>
      </c>
      <c r="HJ565">
        <v>999.9</v>
      </c>
      <c r="HK565">
        <v>47.4</v>
      </c>
      <c r="HL565">
        <v>31.3</v>
      </c>
      <c r="HM565">
        <v>23.977</v>
      </c>
      <c r="HN565">
        <v>61.2402</v>
      </c>
      <c r="HO565">
        <v>21.7588</v>
      </c>
      <c r="HP565">
        <v>1</v>
      </c>
      <c r="HQ565">
        <v>0.165655</v>
      </c>
      <c r="HR565">
        <v>0.384975</v>
      </c>
      <c r="HS565">
        <v>20.2802</v>
      </c>
      <c r="HT565">
        <v>5.21145</v>
      </c>
      <c r="HU565">
        <v>11.98</v>
      </c>
      <c r="HV565">
        <v>4.96355</v>
      </c>
      <c r="HW565">
        <v>3.27448</v>
      </c>
      <c r="HX565">
        <v>9999</v>
      </c>
      <c r="HY565">
        <v>9999</v>
      </c>
      <c r="HZ565">
        <v>9999</v>
      </c>
      <c r="IA565">
        <v>35.2</v>
      </c>
      <c r="IB565">
        <v>1.86396</v>
      </c>
      <c r="IC565">
        <v>1.8601</v>
      </c>
      <c r="ID565">
        <v>1.85842</v>
      </c>
      <c r="IE565">
        <v>1.85984</v>
      </c>
      <c r="IF565">
        <v>1.85989</v>
      </c>
      <c r="IG565">
        <v>1.85837</v>
      </c>
      <c r="IH565">
        <v>1.85745</v>
      </c>
      <c r="II565">
        <v>1.85242</v>
      </c>
      <c r="IJ565">
        <v>0</v>
      </c>
      <c r="IK565">
        <v>0</v>
      </c>
      <c r="IL565">
        <v>0</v>
      </c>
      <c r="IM565">
        <v>0</v>
      </c>
      <c r="IN565" t="s">
        <v>441</v>
      </c>
      <c r="IO565" t="s">
        <v>442</v>
      </c>
      <c r="IP565" t="s">
        <v>443</v>
      </c>
      <c r="IQ565" t="s">
        <v>443</v>
      </c>
      <c r="IR565" t="s">
        <v>443</v>
      </c>
      <c r="IS565" t="s">
        <v>443</v>
      </c>
      <c r="IT565">
        <v>0</v>
      </c>
      <c r="IU565">
        <v>100</v>
      </c>
      <c r="IV565">
        <v>100</v>
      </c>
      <c r="IW565">
        <v>-0.33</v>
      </c>
      <c r="IX565">
        <v>0.2867</v>
      </c>
      <c r="IY565">
        <v>-0.819046093373875</v>
      </c>
      <c r="IZ565">
        <v>-0.0008311593448893811</v>
      </c>
      <c r="JA565">
        <v>1.768286430498992E-06</v>
      </c>
      <c r="JB565">
        <v>-5.176383660599935E-10</v>
      </c>
      <c r="JC565">
        <v>0.01793090377665582</v>
      </c>
      <c r="JD565">
        <v>0.002652576625932546</v>
      </c>
      <c r="JE565">
        <v>0.0004569377311329863</v>
      </c>
      <c r="JF565">
        <v>1.003524486243527E-07</v>
      </c>
      <c r="JG565">
        <v>2</v>
      </c>
      <c r="JH565">
        <v>1975</v>
      </c>
      <c r="JI565">
        <v>1</v>
      </c>
      <c r="JJ565">
        <v>26</v>
      </c>
      <c r="JK565">
        <v>201645.6</v>
      </c>
      <c r="JL565">
        <v>201645.8</v>
      </c>
      <c r="JM565">
        <v>2.48535</v>
      </c>
      <c r="JN565">
        <v>2.60864</v>
      </c>
      <c r="JO565">
        <v>1.49658</v>
      </c>
      <c r="JP565">
        <v>2.34863</v>
      </c>
      <c r="JQ565">
        <v>1.54907</v>
      </c>
      <c r="JR565">
        <v>2.41333</v>
      </c>
      <c r="JS565">
        <v>36.4107</v>
      </c>
      <c r="JT565">
        <v>24.1751</v>
      </c>
      <c r="JU565">
        <v>18</v>
      </c>
      <c r="JV565">
        <v>483.545</v>
      </c>
      <c r="JW565">
        <v>495.474</v>
      </c>
      <c r="JX565">
        <v>27.0469</v>
      </c>
      <c r="JY565">
        <v>29.3953</v>
      </c>
      <c r="JZ565">
        <v>30.0002</v>
      </c>
      <c r="KA565">
        <v>29.5812</v>
      </c>
      <c r="KB565">
        <v>29.5694</v>
      </c>
      <c r="KC565">
        <v>49.9124</v>
      </c>
      <c r="KD565">
        <v>21.3253</v>
      </c>
      <c r="KE565">
        <v>96.2586</v>
      </c>
      <c r="KF565">
        <v>27.0535</v>
      </c>
      <c r="KG565">
        <v>1122.53</v>
      </c>
      <c r="KH565">
        <v>19.4716</v>
      </c>
      <c r="KI565">
        <v>101.786</v>
      </c>
      <c r="KJ565">
        <v>91.3514</v>
      </c>
    </row>
    <row r="566" spans="1:296">
      <c r="A566">
        <v>548</v>
      </c>
      <c r="B566">
        <v>1759088347.6</v>
      </c>
      <c r="C566">
        <v>15264.5</v>
      </c>
      <c r="D566" t="s">
        <v>1544</v>
      </c>
      <c r="E566" t="s">
        <v>1545</v>
      </c>
      <c r="F566">
        <v>5</v>
      </c>
      <c r="G566" t="s">
        <v>1411</v>
      </c>
      <c r="H566">
        <v>1759088339.814285</v>
      </c>
      <c r="I566">
        <f>(J566)/1000</f>
        <v>0</v>
      </c>
      <c r="J566">
        <f>IF(DO566, AM566, AG566)</f>
        <v>0</v>
      </c>
      <c r="K566">
        <f>IF(DO566, AH566, AF566)</f>
        <v>0</v>
      </c>
      <c r="L566">
        <f>DQ566 - IF(AT566&gt;1, K566*DK566*100.0/(AV566), 0)</f>
        <v>0</v>
      </c>
      <c r="M566">
        <f>((S566-I566/2)*L566-K566)/(S566+I566/2)</f>
        <v>0</v>
      </c>
      <c r="N566">
        <f>M566*(DX566+DY566)/1000.0</f>
        <v>0</v>
      </c>
      <c r="O566">
        <f>(DQ566 - IF(AT566&gt;1, K566*DK566*100.0/(AV566), 0))*(DX566+DY566)/1000.0</f>
        <v>0</v>
      </c>
      <c r="P566">
        <f>2.0/((1/R566-1/Q566)+SIGN(R566)*SQRT((1/R566-1/Q566)*(1/R566-1/Q566) + 4*DL566/((DL566+1)*(DL566+1))*(2*1/R566*1/Q566-1/Q566*1/Q566)))</f>
        <v>0</v>
      </c>
      <c r="Q566">
        <f>IF(LEFT(DM566,1)&lt;&gt;"0",IF(LEFT(DM566,1)="1",3.0,DN566),$D$5+$E$5*(EE566*DX566/($K$5*1000))+$F$5*(EE566*DX566/($K$5*1000))*MAX(MIN(DK566,$J$5),$I$5)*MAX(MIN(DK566,$J$5),$I$5)+$G$5*MAX(MIN(DK566,$J$5),$I$5)*(EE566*DX566/($K$5*1000))+$H$5*(EE566*DX566/($K$5*1000))*(EE566*DX566/($K$5*1000)))</f>
        <v>0</v>
      </c>
      <c r="R566">
        <f>I566*(1000-(1000*0.61365*exp(17.502*V566/(240.97+V566))/(DX566+DY566)+DS566)/2)/(1000*0.61365*exp(17.502*V566/(240.97+V566))/(DX566+DY566)-DS566)</f>
        <v>0</v>
      </c>
      <c r="S566">
        <f>1/((DL566+1)/(P566/1.6)+1/(Q566/1.37)) + DL566/((DL566+1)/(P566/1.6) + DL566/(Q566/1.37))</f>
        <v>0</v>
      </c>
      <c r="T566">
        <f>(DG566*DJ566)</f>
        <v>0</v>
      </c>
      <c r="U566">
        <f>(DZ566+(T566+2*0.95*5.67E-8*(((DZ566+$B$9)+273)^4-(DZ566+273)^4)-44100*I566)/(1.84*29.3*Q566+8*0.95*5.67E-8*(DZ566+273)^3))</f>
        <v>0</v>
      </c>
      <c r="V566">
        <f>($C$9*EA566+$D$9*EB566+$E$9*U566)</f>
        <v>0</v>
      </c>
      <c r="W566">
        <f>0.61365*exp(17.502*V566/(240.97+V566))</f>
        <v>0</v>
      </c>
      <c r="X566">
        <f>(Y566/Z566*100)</f>
        <v>0</v>
      </c>
      <c r="Y566">
        <f>DS566*(DX566+DY566)/1000</f>
        <v>0</v>
      </c>
      <c r="Z566">
        <f>0.61365*exp(17.502*DZ566/(240.97+DZ566))</f>
        <v>0</v>
      </c>
      <c r="AA566">
        <f>(W566-DS566*(DX566+DY566)/1000)</f>
        <v>0</v>
      </c>
      <c r="AB566">
        <f>(-I566*44100)</f>
        <v>0</v>
      </c>
      <c r="AC566">
        <f>2*29.3*Q566*0.92*(DZ566-V566)</f>
        <v>0</v>
      </c>
      <c r="AD566">
        <f>2*0.95*5.67E-8*(((DZ566+$B$9)+273)^4-(V566+273)^4)</f>
        <v>0</v>
      </c>
      <c r="AE566">
        <f>T566+AD566+AB566+AC566</f>
        <v>0</v>
      </c>
      <c r="AF566">
        <f>DW566*AT566*(DR566-DQ566*(1000-AT566*DT566)/(1000-AT566*DS566))/(100*DK566)</f>
        <v>0</v>
      </c>
      <c r="AG566">
        <f>1000*DW566*AT566*(DS566-DT566)/(100*DK566*(1000-AT566*DS566))</f>
        <v>0</v>
      </c>
      <c r="AH566">
        <f>(AI566 - AJ566 - DX566*1E3/(8.314*(DZ566+273.15)) * AL566/DW566 * AK566) * DW566/(100*DK566) * (1000 - DT566)/1000</f>
        <v>0</v>
      </c>
      <c r="AI566">
        <v>1130.871983099817</v>
      </c>
      <c r="AJ566">
        <v>1100.239757575757</v>
      </c>
      <c r="AK566">
        <v>3.415666766675876</v>
      </c>
      <c r="AL566">
        <v>65.07386414959845</v>
      </c>
      <c r="AM566">
        <f>(AO566 - AN566 + DX566*1E3/(8.314*(DZ566+273.15)) * AQ566/DW566 * AP566) * DW566/(100*DK566) * 1000/(1000 - AO566)</f>
        <v>0</v>
      </c>
      <c r="AN566">
        <v>19.46329873977922</v>
      </c>
      <c r="AO566">
        <v>21.74605757575756</v>
      </c>
      <c r="AP566">
        <v>-0.0006698962803991589</v>
      </c>
      <c r="AQ566">
        <v>105.2532628944295</v>
      </c>
      <c r="AR566">
        <v>0</v>
      </c>
      <c r="AS566">
        <v>0</v>
      </c>
      <c r="AT566">
        <f>IF(AR566*$H$15&gt;=AV566,1.0,(AV566/(AV566-AR566*$H$15)))</f>
        <v>0</v>
      </c>
      <c r="AU566">
        <f>(AT566-1)*100</f>
        <v>0</v>
      </c>
      <c r="AV566">
        <f>MAX(0,($B$15+$C$15*EE566)/(1+$D$15*EE566)*DX566/(DZ566+273)*$E$15)</f>
        <v>0</v>
      </c>
      <c r="AW566" t="s">
        <v>437</v>
      </c>
      <c r="AX566" t="s">
        <v>437</v>
      </c>
      <c r="AY566">
        <v>0</v>
      </c>
      <c r="AZ566">
        <v>0</v>
      </c>
      <c r="BA566">
        <f>1-AY566/AZ566</f>
        <v>0</v>
      </c>
      <c r="BB566">
        <v>0</v>
      </c>
      <c r="BC566" t="s">
        <v>437</v>
      </c>
      <c r="BD566" t="s">
        <v>437</v>
      </c>
      <c r="BE566">
        <v>0</v>
      </c>
      <c r="BF566">
        <v>0</v>
      </c>
      <c r="BG566">
        <f>1-BE566/BF566</f>
        <v>0</v>
      </c>
      <c r="BH566">
        <v>0.5</v>
      </c>
      <c r="BI566">
        <f>DH566</f>
        <v>0</v>
      </c>
      <c r="BJ566">
        <f>K566</f>
        <v>0</v>
      </c>
      <c r="BK566">
        <f>BG566*BH566*BI566</f>
        <v>0</v>
      </c>
      <c r="BL566">
        <f>(BJ566-BB566)/BI566</f>
        <v>0</v>
      </c>
      <c r="BM566">
        <f>(AZ566-BF566)/BF566</f>
        <v>0</v>
      </c>
      <c r="BN566">
        <f>AY566/(BA566+AY566/BF566)</f>
        <v>0</v>
      </c>
      <c r="BO566" t="s">
        <v>437</v>
      </c>
      <c r="BP566">
        <v>0</v>
      </c>
      <c r="BQ566">
        <f>IF(BP566&lt;&gt;0, BP566, BN566)</f>
        <v>0</v>
      </c>
      <c r="BR566">
        <f>1-BQ566/BF566</f>
        <v>0</v>
      </c>
      <c r="BS566">
        <f>(BF566-BE566)/(BF566-BQ566)</f>
        <v>0</v>
      </c>
      <c r="BT566">
        <f>(AZ566-BF566)/(AZ566-BQ566)</f>
        <v>0</v>
      </c>
      <c r="BU566">
        <f>(BF566-BE566)/(BF566-AY566)</f>
        <v>0</v>
      </c>
      <c r="BV566">
        <f>(AZ566-BF566)/(AZ566-AY566)</f>
        <v>0</v>
      </c>
      <c r="BW566">
        <f>(BS566*BQ566/BE566)</f>
        <v>0</v>
      </c>
      <c r="BX566">
        <f>(1-BW566)</f>
        <v>0</v>
      </c>
      <c r="DG566">
        <f>$B$13*EF566+$C$13*EG566+$F$13*ER566*(1-EU566)</f>
        <v>0</v>
      </c>
      <c r="DH566">
        <f>DG566*DI566</f>
        <v>0</v>
      </c>
      <c r="DI566">
        <f>($B$13*$D$11+$C$13*$D$11+$F$13*((FE566+EW566)/MAX(FE566+EW566+FF566, 0.1)*$I$11+FF566/MAX(FE566+EW566+FF566, 0.1)*$J$11))/($B$13+$C$13+$F$13)</f>
        <v>0</v>
      </c>
      <c r="DJ566">
        <f>($B$13*$K$11+$C$13*$K$11+$F$13*((FE566+EW566)/MAX(FE566+EW566+FF566, 0.1)*$P$11+FF566/MAX(FE566+EW566+FF566, 0.1)*$Q$11))/($B$13+$C$13+$F$13)</f>
        <v>0</v>
      </c>
      <c r="DK566">
        <v>4.8</v>
      </c>
      <c r="DL566">
        <v>0.5</v>
      </c>
      <c r="DM566" t="s">
        <v>438</v>
      </c>
      <c r="DN566">
        <v>2</v>
      </c>
      <c r="DO566" t="b">
        <v>1</v>
      </c>
      <c r="DP566">
        <v>1759088339.814285</v>
      </c>
      <c r="DQ566">
        <v>1051.867142857143</v>
      </c>
      <c r="DR566">
        <v>1093.471785714286</v>
      </c>
      <c r="DS566">
        <v>21.77513928571429</v>
      </c>
      <c r="DT566">
        <v>19.47036071428571</v>
      </c>
      <c r="DU566">
        <v>1052.206428571428</v>
      </c>
      <c r="DV566">
        <v>21.48823571428571</v>
      </c>
      <c r="DW566">
        <v>499.9925357142857</v>
      </c>
      <c r="DX566">
        <v>90.72820714285714</v>
      </c>
      <c r="DY566">
        <v>0.06598567500000001</v>
      </c>
      <c r="DZ566">
        <v>28.73156071428572</v>
      </c>
      <c r="EA566">
        <v>29.99107857142857</v>
      </c>
      <c r="EB566">
        <v>999.9000000000002</v>
      </c>
      <c r="EC566">
        <v>0</v>
      </c>
      <c r="ED566">
        <v>0</v>
      </c>
      <c r="EE566">
        <v>10001.06607142857</v>
      </c>
      <c r="EF566">
        <v>0</v>
      </c>
      <c r="EG566">
        <v>11.349725</v>
      </c>
      <c r="EH566">
        <v>-41.60330357142858</v>
      </c>
      <c r="EI566">
        <v>1075.281071428572</v>
      </c>
      <c r="EJ566">
        <v>1115.182857142857</v>
      </c>
      <c r="EK566">
        <v>2.304776785714286</v>
      </c>
      <c r="EL566">
        <v>1093.471785714286</v>
      </c>
      <c r="EM566">
        <v>19.47036071428571</v>
      </c>
      <c r="EN566">
        <v>1.97562</v>
      </c>
      <c r="EO566">
        <v>1.766511428571429</v>
      </c>
      <c r="EP566">
        <v>17.25027857142857</v>
      </c>
      <c r="EQ566">
        <v>15.49356785714286</v>
      </c>
      <c r="ER566">
        <v>1999.970714285715</v>
      </c>
      <c r="ES566">
        <v>0.9799987142857143</v>
      </c>
      <c r="ET566">
        <v>0.02000125</v>
      </c>
      <c r="EU566">
        <v>0</v>
      </c>
      <c r="EV566">
        <v>808.300142857143</v>
      </c>
      <c r="EW566">
        <v>5.00078</v>
      </c>
      <c r="EX566">
        <v>15567.02857142857</v>
      </c>
      <c r="EY566">
        <v>16379.39642857143</v>
      </c>
      <c r="EZ566">
        <v>39.72514285714285</v>
      </c>
      <c r="FA566">
        <v>40.59342857142856</v>
      </c>
      <c r="FB566">
        <v>39.99532142857142</v>
      </c>
      <c r="FC566">
        <v>40.23414285714285</v>
      </c>
      <c r="FD566">
        <v>40.70949999999999</v>
      </c>
      <c r="FE566">
        <v>1955.067857142857</v>
      </c>
      <c r="FF566">
        <v>39.90285714285715</v>
      </c>
      <c r="FG566">
        <v>0</v>
      </c>
      <c r="FH566">
        <v>1759088340.2</v>
      </c>
      <c r="FI566">
        <v>0</v>
      </c>
      <c r="FJ566">
        <v>808.2837692307693</v>
      </c>
      <c r="FK566">
        <v>-0.4388376283523524</v>
      </c>
      <c r="FL566">
        <v>-1.46666668351955</v>
      </c>
      <c r="FM566">
        <v>15567.13461538462</v>
      </c>
      <c r="FN566">
        <v>15</v>
      </c>
      <c r="FO566">
        <v>0</v>
      </c>
      <c r="FP566" t="s">
        <v>439</v>
      </c>
      <c r="FQ566">
        <v>1746989605.5</v>
      </c>
      <c r="FR566">
        <v>1746989593.5</v>
      </c>
      <c r="FS566">
        <v>0</v>
      </c>
      <c r="FT566">
        <v>-0.274</v>
      </c>
      <c r="FU566">
        <v>-0.002</v>
      </c>
      <c r="FV566">
        <v>2.549</v>
      </c>
      <c r="FW566">
        <v>0.129</v>
      </c>
      <c r="FX566">
        <v>420</v>
      </c>
      <c r="FY566">
        <v>17</v>
      </c>
      <c r="FZ566">
        <v>0.02</v>
      </c>
      <c r="GA566">
        <v>0.04</v>
      </c>
      <c r="GB566">
        <v>-41.60266341463414</v>
      </c>
      <c r="GC566">
        <v>1.630626480836156</v>
      </c>
      <c r="GD566">
        <v>0.3909335473166868</v>
      </c>
      <c r="GE566">
        <v>0</v>
      </c>
      <c r="GF566">
        <v>808.3240000000001</v>
      </c>
      <c r="GG566">
        <v>-0.3154163545029575</v>
      </c>
      <c r="GH566">
        <v>0.256059620814696</v>
      </c>
      <c r="GI566">
        <v>1</v>
      </c>
      <c r="GJ566">
        <v>2.310492195121951</v>
      </c>
      <c r="GK566">
        <v>-0.1137016724738656</v>
      </c>
      <c r="GL566">
        <v>0.01185800655977567</v>
      </c>
      <c r="GM566">
        <v>0</v>
      </c>
      <c r="GN566">
        <v>1</v>
      </c>
      <c r="GO566">
        <v>3</v>
      </c>
      <c r="GP566" t="s">
        <v>455</v>
      </c>
      <c r="GQ566">
        <v>3.10238</v>
      </c>
      <c r="GR566">
        <v>2.724</v>
      </c>
      <c r="GS566">
        <v>0.168768</v>
      </c>
      <c r="GT566">
        <v>0.172795</v>
      </c>
      <c r="GU566">
        <v>0.100689</v>
      </c>
      <c r="GV566">
        <v>0.0944116</v>
      </c>
      <c r="GW566">
        <v>21691.4</v>
      </c>
      <c r="GX566">
        <v>19618.9</v>
      </c>
      <c r="GY566">
        <v>26660</v>
      </c>
      <c r="GZ566">
        <v>23940.6</v>
      </c>
      <c r="HA566">
        <v>38373.8</v>
      </c>
      <c r="HB566">
        <v>32063.7</v>
      </c>
      <c r="HC566">
        <v>46552.5</v>
      </c>
      <c r="HD566">
        <v>37880.9</v>
      </c>
      <c r="HE566">
        <v>1.86548</v>
      </c>
      <c r="HF566">
        <v>1.86033</v>
      </c>
      <c r="HG566">
        <v>0.135541</v>
      </c>
      <c r="HH566">
        <v>0</v>
      </c>
      <c r="HI566">
        <v>27.7745</v>
      </c>
      <c r="HJ566">
        <v>999.9</v>
      </c>
      <c r="HK566">
        <v>47.4</v>
      </c>
      <c r="HL566">
        <v>31.3</v>
      </c>
      <c r="HM566">
        <v>23.9763</v>
      </c>
      <c r="HN566">
        <v>60.4402</v>
      </c>
      <c r="HO566">
        <v>21.5946</v>
      </c>
      <c r="HP566">
        <v>1</v>
      </c>
      <c r="HQ566">
        <v>0.165874</v>
      </c>
      <c r="HR566">
        <v>0.372982</v>
      </c>
      <c r="HS566">
        <v>20.2804</v>
      </c>
      <c r="HT566">
        <v>5.2116</v>
      </c>
      <c r="HU566">
        <v>11.98</v>
      </c>
      <c r="HV566">
        <v>4.9637</v>
      </c>
      <c r="HW566">
        <v>3.27448</v>
      </c>
      <c r="HX566">
        <v>9999</v>
      </c>
      <c r="HY566">
        <v>9999</v>
      </c>
      <c r="HZ566">
        <v>9999</v>
      </c>
      <c r="IA566">
        <v>35.2</v>
      </c>
      <c r="IB566">
        <v>1.86394</v>
      </c>
      <c r="IC566">
        <v>1.86014</v>
      </c>
      <c r="ID566">
        <v>1.85843</v>
      </c>
      <c r="IE566">
        <v>1.85979</v>
      </c>
      <c r="IF566">
        <v>1.85989</v>
      </c>
      <c r="IG566">
        <v>1.85838</v>
      </c>
      <c r="IH566">
        <v>1.85745</v>
      </c>
      <c r="II566">
        <v>1.85242</v>
      </c>
      <c r="IJ566">
        <v>0</v>
      </c>
      <c r="IK566">
        <v>0</v>
      </c>
      <c r="IL566">
        <v>0</v>
      </c>
      <c r="IM566">
        <v>0</v>
      </c>
      <c r="IN566" t="s">
        <v>441</v>
      </c>
      <c r="IO566" t="s">
        <v>442</v>
      </c>
      <c r="IP566" t="s">
        <v>443</v>
      </c>
      <c r="IQ566" t="s">
        <v>443</v>
      </c>
      <c r="IR566" t="s">
        <v>443</v>
      </c>
      <c r="IS566" t="s">
        <v>443</v>
      </c>
      <c r="IT566">
        <v>0</v>
      </c>
      <c r="IU566">
        <v>100</v>
      </c>
      <c r="IV566">
        <v>100</v>
      </c>
      <c r="IW566">
        <v>-0.31</v>
      </c>
      <c r="IX566">
        <v>0.2862</v>
      </c>
      <c r="IY566">
        <v>-0.819046093373875</v>
      </c>
      <c r="IZ566">
        <v>-0.0008311593448893811</v>
      </c>
      <c r="JA566">
        <v>1.768286430498992E-06</v>
      </c>
      <c r="JB566">
        <v>-5.176383660599935E-10</v>
      </c>
      <c r="JC566">
        <v>0.01793090377665582</v>
      </c>
      <c r="JD566">
        <v>0.002652576625932546</v>
      </c>
      <c r="JE566">
        <v>0.0004569377311329863</v>
      </c>
      <c r="JF566">
        <v>1.003524486243527E-07</v>
      </c>
      <c r="JG566">
        <v>2</v>
      </c>
      <c r="JH566">
        <v>1975</v>
      </c>
      <c r="JI566">
        <v>1</v>
      </c>
      <c r="JJ566">
        <v>26</v>
      </c>
      <c r="JK566">
        <v>201645.7</v>
      </c>
      <c r="JL566">
        <v>201645.9</v>
      </c>
      <c r="JM566">
        <v>2.51343</v>
      </c>
      <c r="JN566">
        <v>2.61475</v>
      </c>
      <c r="JO566">
        <v>1.49658</v>
      </c>
      <c r="JP566">
        <v>2.34863</v>
      </c>
      <c r="JQ566">
        <v>1.54907</v>
      </c>
      <c r="JR566">
        <v>2.42432</v>
      </c>
      <c r="JS566">
        <v>36.4107</v>
      </c>
      <c r="JT566">
        <v>24.1751</v>
      </c>
      <c r="JU566">
        <v>18</v>
      </c>
      <c r="JV566">
        <v>483.693</v>
      </c>
      <c r="JW566">
        <v>495.161</v>
      </c>
      <c r="JX566">
        <v>27.0539</v>
      </c>
      <c r="JY566">
        <v>29.3974</v>
      </c>
      <c r="JZ566">
        <v>30.0003</v>
      </c>
      <c r="KA566">
        <v>29.5835</v>
      </c>
      <c r="KB566">
        <v>29.5717</v>
      </c>
      <c r="KC566">
        <v>50.5614</v>
      </c>
      <c r="KD566">
        <v>21.3253</v>
      </c>
      <c r="KE566">
        <v>96.2586</v>
      </c>
      <c r="KF566">
        <v>27.0594</v>
      </c>
      <c r="KG566">
        <v>1142.58</v>
      </c>
      <c r="KH566">
        <v>19.503</v>
      </c>
      <c r="KI566">
        <v>101.785</v>
      </c>
      <c r="KJ566">
        <v>91.3506</v>
      </c>
    </row>
    <row r="567" spans="1:296">
      <c r="A567">
        <v>549</v>
      </c>
      <c r="B567">
        <v>1759088352.6</v>
      </c>
      <c r="C567">
        <v>15269.5</v>
      </c>
      <c r="D567" t="s">
        <v>1546</v>
      </c>
      <c r="E567" t="s">
        <v>1547</v>
      </c>
      <c r="F567">
        <v>5</v>
      </c>
      <c r="G567" t="s">
        <v>1411</v>
      </c>
      <c r="H567">
        <v>1759088345.1</v>
      </c>
      <c r="I567">
        <f>(J567)/1000</f>
        <v>0</v>
      </c>
      <c r="J567">
        <f>IF(DO567, AM567, AG567)</f>
        <v>0</v>
      </c>
      <c r="K567">
        <f>IF(DO567, AH567, AF567)</f>
        <v>0</v>
      </c>
      <c r="L567">
        <f>DQ567 - IF(AT567&gt;1, K567*DK567*100.0/(AV567), 0)</f>
        <v>0</v>
      </c>
      <c r="M567">
        <f>((S567-I567/2)*L567-K567)/(S567+I567/2)</f>
        <v>0</v>
      </c>
      <c r="N567">
        <f>M567*(DX567+DY567)/1000.0</f>
        <v>0</v>
      </c>
      <c r="O567">
        <f>(DQ567 - IF(AT567&gt;1, K567*DK567*100.0/(AV567), 0))*(DX567+DY567)/1000.0</f>
        <v>0</v>
      </c>
      <c r="P567">
        <f>2.0/((1/R567-1/Q567)+SIGN(R567)*SQRT((1/R567-1/Q567)*(1/R567-1/Q567) + 4*DL567/((DL567+1)*(DL567+1))*(2*1/R567*1/Q567-1/Q567*1/Q567)))</f>
        <v>0</v>
      </c>
      <c r="Q567">
        <f>IF(LEFT(DM567,1)&lt;&gt;"0",IF(LEFT(DM567,1)="1",3.0,DN567),$D$5+$E$5*(EE567*DX567/($K$5*1000))+$F$5*(EE567*DX567/($K$5*1000))*MAX(MIN(DK567,$J$5),$I$5)*MAX(MIN(DK567,$J$5),$I$5)+$G$5*MAX(MIN(DK567,$J$5),$I$5)*(EE567*DX567/($K$5*1000))+$H$5*(EE567*DX567/($K$5*1000))*(EE567*DX567/($K$5*1000)))</f>
        <v>0</v>
      </c>
      <c r="R567">
        <f>I567*(1000-(1000*0.61365*exp(17.502*V567/(240.97+V567))/(DX567+DY567)+DS567)/2)/(1000*0.61365*exp(17.502*V567/(240.97+V567))/(DX567+DY567)-DS567)</f>
        <v>0</v>
      </c>
      <c r="S567">
        <f>1/((DL567+1)/(P567/1.6)+1/(Q567/1.37)) + DL567/((DL567+1)/(P567/1.6) + DL567/(Q567/1.37))</f>
        <v>0</v>
      </c>
      <c r="T567">
        <f>(DG567*DJ567)</f>
        <v>0</v>
      </c>
      <c r="U567">
        <f>(DZ567+(T567+2*0.95*5.67E-8*(((DZ567+$B$9)+273)^4-(DZ567+273)^4)-44100*I567)/(1.84*29.3*Q567+8*0.95*5.67E-8*(DZ567+273)^3))</f>
        <v>0</v>
      </c>
      <c r="V567">
        <f>($C$9*EA567+$D$9*EB567+$E$9*U567)</f>
        <v>0</v>
      </c>
      <c r="W567">
        <f>0.61365*exp(17.502*V567/(240.97+V567))</f>
        <v>0</v>
      </c>
      <c r="X567">
        <f>(Y567/Z567*100)</f>
        <v>0</v>
      </c>
      <c r="Y567">
        <f>DS567*(DX567+DY567)/1000</f>
        <v>0</v>
      </c>
      <c r="Z567">
        <f>0.61365*exp(17.502*DZ567/(240.97+DZ567))</f>
        <v>0</v>
      </c>
      <c r="AA567">
        <f>(W567-DS567*(DX567+DY567)/1000)</f>
        <v>0</v>
      </c>
      <c r="AB567">
        <f>(-I567*44100)</f>
        <v>0</v>
      </c>
      <c r="AC567">
        <f>2*29.3*Q567*0.92*(DZ567-V567)</f>
        <v>0</v>
      </c>
      <c r="AD567">
        <f>2*0.95*5.67E-8*(((DZ567+$B$9)+273)^4-(V567+273)^4)</f>
        <v>0</v>
      </c>
      <c r="AE567">
        <f>T567+AD567+AB567+AC567</f>
        <v>0</v>
      </c>
      <c r="AF567">
        <f>DW567*AT567*(DR567-DQ567*(1000-AT567*DT567)/(1000-AT567*DS567))/(100*DK567)</f>
        <v>0</v>
      </c>
      <c r="AG567">
        <f>1000*DW567*AT567*(DS567-DT567)/(100*DK567*(1000-AT567*DS567))</f>
        <v>0</v>
      </c>
      <c r="AH567">
        <f>(AI567 - AJ567 - DX567*1E3/(8.314*(DZ567+273.15)) * AL567/DW567 * AK567) * DW567/(100*DK567) * (1000 - DT567)/1000</f>
        <v>0</v>
      </c>
      <c r="AI567">
        <v>1147.672238984728</v>
      </c>
      <c r="AJ567">
        <v>1117.068666666667</v>
      </c>
      <c r="AK567">
        <v>3.361717606541659</v>
      </c>
      <c r="AL567">
        <v>65.07386414959845</v>
      </c>
      <c r="AM567">
        <f>(AO567 - AN567 + DX567*1E3/(8.314*(DZ567+273.15)) * AQ567/DW567 * AP567) * DW567/(100*DK567) * 1000/(1000 - AO567)</f>
        <v>0</v>
      </c>
      <c r="AN567">
        <v>19.46536876529514</v>
      </c>
      <c r="AO567">
        <v>21.73062181818182</v>
      </c>
      <c r="AP567">
        <v>-0.0003585764329494837</v>
      </c>
      <c r="AQ567">
        <v>105.2532628944295</v>
      </c>
      <c r="AR567">
        <v>0</v>
      </c>
      <c r="AS567">
        <v>0</v>
      </c>
      <c r="AT567">
        <f>IF(AR567*$H$15&gt;=AV567,1.0,(AV567/(AV567-AR567*$H$15)))</f>
        <v>0</v>
      </c>
      <c r="AU567">
        <f>(AT567-1)*100</f>
        <v>0</v>
      </c>
      <c r="AV567">
        <f>MAX(0,($B$15+$C$15*EE567)/(1+$D$15*EE567)*DX567/(DZ567+273)*$E$15)</f>
        <v>0</v>
      </c>
      <c r="AW567" t="s">
        <v>437</v>
      </c>
      <c r="AX567" t="s">
        <v>437</v>
      </c>
      <c r="AY567">
        <v>0</v>
      </c>
      <c r="AZ567">
        <v>0</v>
      </c>
      <c r="BA567">
        <f>1-AY567/AZ567</f>
        <v>0</v>
      </c>
      <c r="BB567">
        <v>0</v>
      </c>
      <c r="BC567" t="s">
        <v>437</v>
      </c>
      <c r="BD567" t="s">
        <v>437</v>
      </c>
      <c r="BE567">
        <v>0</v>
      </c>
      <c r="BF567">
        <v>0</v>
      </c>
      <c r="BG567">
        <f>1-BE567/BF567</f>
        <v>0</v>
      </c>
      <c r="BH567">
        <v>0.5</v>
      </c>
      <c r="BI567">
        <f>DH567</f>
        <v>0</v>
      </c>
      <c r="BJ567">
        <f>K567</f>
        <v>0</v>
      </c>
      <c r="BK567">
        <f>BG567*BH567*BI567</f>
        <v>0</v>
      </c>
      <c r="BL567">
        <f>(BJ567-BB567)/BI567</f>
        <v>0</v>
      </c>
      <c r="BM567">
        <f>(AZ567-BF567)/BF567</f>
        <v>0</v>
      </c>
      <c r="BN567">
        <f>AY567/(BA567+AY567/BF567)</f>
        <v>0</v>
      </c>
      <c r="BO567" t="s">
        <v>437</v>
      </c>
      <c r="BP567">
        <v>0</v>
      </c>
      <c r="BQ567">
        <f>IF(BP567&lt;&gt;0, BP567, BN567)</f>
        <v>0</v>
      </c>
      <c r="BR567">
        <f>1-BQ567/BF567</f>
        <v>0</v>
      </c>
      <c r="BS567">
        <f>(BF567-BE567)/(BF567-BQ567)</f>
        <v>0</v>
      </c>
      <c r="BT567">
        <f>(AZ567-BF567)/(AZ567-BQ567)</f>
        <v>0</v>
      </c>
      <c r="BU567">
        <f>(BF567-BE567)/(BF567-AY567)</f>
        <v>0</v>
      </c>
      <c r="BV567">
        <f>(AZ567-BF567)/(AZ567-AY567)</f>
        <v>0</v>
      </c>
      <c r="BW567">
        <f>(BS567*BQ567/BE567)</f>
        <v>0</v>
      </c>
      <c r="BX567">
        <f>(1-BW567)</f>
        <v>0</v>
      </c>
      <c r="DG567">
        <f>$B$13*EF567+$C$13*EG567+$F$13*ER567*(1-EU567)</f>
        <v>0</v>
      </c>
      <c r="DH567">
        <f>DG567*DI567</f>
        <v>0</v>
      </c>
      <c r="DI567">
        <f>($B$13*$D$11+$C$13*$D$11+$F$13*((FE567+EW567)/MAX(FE567+EW567+FF567, 0.1)*$I$11+FF567/MAX(FE567+EW567+FF567, 0.1)*$J$11))/($B$13+$C$13+$F$13)</f>
        <v>0</v>
      </c>
      <c r="DJ567">
        <f>($B$13*$K$11+$C$13*$K$11+$F$13*((FE567+EW567)/MAX(FE567+EW567+FF567, 0.1)*$P$11+FF567/MAX(FE567+EW567+FF567, 0.1)*$Q$11))/($B$13+$C$13+$F$13)</f>
        <v>0</v>
      </c>
      <c r="DK567">
        <v>4.8</v>
      </c>
      <c r="DL567">
        <v>0.5</v>
      </c>
      <c r="DM567" t="s">
        <v>438</v>
      </c>
      <c r="DN567">
        <v>2</v>
      </c>
      <c r="DO567" t="b">
        <v>1</v>
      </c>
      <c r="DP567">
        <v>1759088345.1</v>
      </c>
      <c r="DQ567">
        <v>1069.603333333333</v>
      </c>
      <c r="DR567">
        <v>1110.83</v>
      </c>
      <c r="DS567">
        <v>21.75461111111112</v>
      </c>
      <c r="DT567">
        <v>19.46478518518519</v>
      </c>
      <c r="DU567">
        <v>1069.921481481481</v>
      </c>
      <c r="DV567">
        <v>21.46815925925926</v>
      </c>
      <c r="DW567">
        <v>500.065962962963</v>
      </c>
      <c r="DX567">
        <v>90.72769259259259</v>
      </c>
      <c r="DY567">
        <v>0.06582511481481482</v>
      </c>
      <c r="DZ567">
        <v>28.72916666666667</v>
      </c>
      <c r="EA567">
        <v>29.98823703703704</v>
      </c>
      <c r="EB567">
        <v>999.9000000000001</v>
      </c>
      <c r="EC567">
        <v>0</v>
      </c>
      <c r="ED567">
        <v>0</v>
      </c>
      <c r="EE567">
        <v>10010.31481481482</v>
      </c>
      <c r="EF567">
        <v>0</v>
      </c>
      <c r="EG567">
        <v>11.34958518518518</v>
      </c>
      <c r="EH567">
        <v>-41.22590370370371</v>
      </c>
      <c r="EI567">
        <v>1093.388888888889</v>
      </c>
      <c r="EJ567">
        <v>1132.879259259259</v>
      </c>
      <c r="EK567">
        <v>2.289824814814815</v>
      </c>
      <c r="EL567">
        <v>1110.83</v>
      </c>
      <c r="EM567">
        <v>19.46478518518519</v>
      </c>
      <c r="EN567">
        <v>1.973746666666667</v>
      </c>
      <c r="EO567">
        <v>1.765995185185185</v>
      </c>
      <c r="EP567">
        <v>17.23528518518519</v>
      </c>
      <c r="EQ567">
        <v>15.48901481481482</v>
      </c>
      <c r="ER567">
        <v>1999.987407407408</v>
      </c>
      <c r="ES567">
        <v>0.9799992222222222</v>
      </c>
      <c r="ET567">
        <v>0.0200007037037037</v>
      </c>
      <c r="EU567">
        <v>0</v>
      </c>
      <c r="EV567">
        <v>808.2358518518521</v>
      </c>
      <c r="EW567">
        <v>5.00078</v>
      </c>
      <c r="EX567">
        <v>15566.51481481481</v>
      </c>
      <c r="EY567">
        <v>16379.52962962963</v>
      </c>
      <c r="EZ567">
        <v>39.75207407407407</v>
      </c>
      <c r="FA567">
        <v>40.59925925925926</v>
      </c>
      <c r="FB567">
        <v>39.96037037037036</v>
      </c>
      <c r="FC567">
        <v>40.26837037037036</v>
      </c>
      <c r="FD567">
        <v>40.71733333333333</v>
      </c>
      <c r="FE567">
        <v>1955.085185185185</v>
      </c>
      <c r="FF567">
        <v>39.90222222222223</v>
      </c>
      <c r="FG567">
        <v>0</v>
      </c>
      <c r="FH567">
        <v>1759088345</v>
      </c>
      <c r="FI567">
        <v>0</v>
      </c>
      <c r="FJ567">
        <v>808.2296923076924</v>
      </c>
      <c r="FK567">
        <v>-0.4964786488044949</v>
      </c>
      <c r="FL567">
        <v>-10.12307694388071</v>
      </c>
      <c r="FM567">
        <v>15566.62692307692</v>
      </c>
      <c r="FN567">
        <v>15</v>
      </c>
      <c r="FO567">
        <v>0</v>
      </c>
      <c r="FP567" t="s">
        <v>439</v>
      </c>
      <c r="FQ567">
        <v>1746989605.5</v>
      </c>
      <c r="FR567">
        <v>1746989593.5</v>
      </c>
      <c r="FS567">
        <v>0</v>
      </c>
      <c r="FT567">
        <v>-0.274</v>
      </c>
      <c r="FU567">
        <v>-0.002</v>
      </c>
      <c r="FV567">
        <v>2.549</v>
      </c>
      <c r="FW567">
        <v>0.129</v>
      </c>
      <c r="FX567">
        <v>420</v>
      </c>
      <c r="FY567">
        <v>17</v>
      </c>
      <c r="FZ567">
        <v>0.02</v>
      </c>
      <c r="GA567">
        <v>0.04</v>
      </c>
      <c r="GB567">
        <v>-41.4832675</v>
      </c>
      <c r="GC567">
        <v>3.972194746716861</v>
      </c>
      <c r="GD567">
        <v>0.4523328831665344</v>
      </c>
      <c r="GE567">
        <v>0</v>
      </c>
      <c r="GF567">
        <v>808.2628823529412</v>
      </c>
      <c r="GG567">
        <v>-0.5911077254011894</v>
      </c>
      <c r="GH567">
        <v>0.2613801338940349</v>
      </c>
      <c r="GI567">
        <v>1</v>
      </c>
      <c r="GJ567">
        <v>2.2968285</v>
      </c>
      <c r="GK567">
        <v>-0.1727819887429748</v>
      </c>
      <c r="GL567">
        <v>0.01712406282837105</v>
      </c>
      <c r="GM567">
        <v>0</v>
      </c>
      <c r="GN567">
        <v>1</v>
      </c>
      <c r="GO567">
        <v>3</v>
      </c>
      <c r="GP567" t="s">
        <v>455</v>
      </c>
      <c r="GQ567">
        <v>3.10205</v>
      </c>
      <c r="GR567">
        <v>2.72359</v>
      </c>
      <c r="GS567">
        <v>0.170392</v>
      </c>
      <c r="GT567">
        <v>0.174398</v>
      </c>
      <c r="GU567">
        <v>0.100641</v>
      </c>
      <c r="GV567">
        <v>0.0944246</v>
      </c>
      <c r="GW567">
        <v>21649.2</v>
      </c>
      <c r="GX567">
        <v>19580.9</v>
      </c>
      <c r="GY567">
        <v>26660.3</v>
      </c>
      <c r="GZ567">
        <v>23940.6</v>
      </c>
      <c r="HA567">
        <v>38376.3</v>
      </c>
      <c r="HB567">
        <v>32063.5</v>
      </c>
      <c r="HC567">
        <v>46552.8</v>
      </c>
      <c r="HD567">
        <v>37881</v>
      </c>
      <c r="HE567">
        <v>1.86505</v>
      </c>
      <c r="HF567">
        <v>1.861</v>
      </c>
      <c r="HG567">
        <v>0.136383</v>
      </c>
      <c r="HH567">
        <v>0</v>
      </c>
      <c r="HI567">
        <v>27.7705</v>
      </c>
      <c r="HJ567">
        <v>999.9</v>
      </c>
      <c r="HK567">
        <v>47.4</v>
      </c>
      <c r="HL567">
        <v>31.3</v>
      </c>
      <c r="HM567">
        <v>23.9756</v>
      </c>
      <c r="HN567">
        <v>60.6302</v>
      </c>
      <c r="HO567">
        <v>21.5785</v>
      </c>
      <c r="HP567">
        <v>1</v>
      </c>
      <c r="HQ567">
        <v>0.165996</v>
      </c>
      <c r="HR567">
        <v>0.355248</v>
      </c>
      <c r="HS567">
        <v>20.2805</v>
      </c>
      <c r="HT567">
        <v>5.2116</v>
      </c>
      <c r="HU567">
        <v>11.98</v>
      </c>
      <c r="HV567">
        <v>4.96385</v>
      </c>
      <c r="HW567">
        <v>3.27463</v>
      </c>
      <c r="HX567">
        <v>9999</v>
      </c>
      <c r="HY567">
        <v>9999</v>
      </c>
      <c r="HZ567">
        <v>9999</v>
      </c>
      <c r="IA567">
        <v>35.2</v>
      </c>
      <c r="IB567">
        <v>1.86396</v>
      </c>
      <c r="IC567">
        <v>1.86014</v>
      </c>
      <c r="ID567">
        <v>1.85843</v>
      </c>
      <c r="IE567">
        <v>1.8598</v>
      </c>
      <c r="IF567">
        <v>1.85989</v>
      </c>
      <c r="IG567">
        <v>1.85837</v>
      </c>
      <c r="IH567">
        <v>1.85745</v>
      </c>
      <c r="II567">
        <v>1.85242</v>
      </c>
      <c r="IJ567">
        <v>0</v>
      </c>
      <c r="IK567">
        <v>0</v>
      </c>
      <c r="IL567">
        <v>0</v>
      </c>
      <c r="IM567">
        <v>0</v>
      </c>
      <c r="IN567" t="s">
        <v>441</v>
      </c>
      <c r="IO567" t="s">
        <v>442</v>
      </c>
      <c r="IP567" t="s">
        <v>443</v>
      </c>
      <c r="IQ567" t="s">
        <v>443</v>
      </c>
      <c r="IR567" t="s">
        <v>443</v>
      </c>
      <c r="IS567" t="s">
        <v>443</v>
      </c>
      <c r="IT567">
        <v>0</v>
      </c>
      <c r="IU567">
        <v>100</v>
      </c>
      <c r="IV567">
        <v>100</v>
      </c>
      <c r="IW567">
        <v>-0.29</v>
      </c>
      <c r="IX567">
        <v>0.2859</v>
      </c>
      <c r="IY567">
        <v>-0.819046093373875</v>
      </c>
      <c r="IZ567">
        <v>-0.0008311593448893811</v>
      </c>
      <c r="JA567">
        <v>1.768286430498992E-06</v>
      </c>
      <c r="JB567">
        <v>-5.176383660599935E-10</v>
      </c>
      <c r="JC567">
        <v>0.01793090377665582</v>
      </c>
      <c r="JD567">
        <v>0.002652576625932546</v>
      </c>
      <c r="JE567">
        <v>0.0004569377311329863</v>
      </c>
      <c r="JF567">
        <v>1.003524486243527E-07</v>
      </c>
      <c r="JG567">
        <v>2</v>
      </c>
      <c r="JH567">
        <v>1975</v>
      </c>
      <c r="JI567">
        <v>1</v>
      </c>
      <c r="JJ567">
        <v>26</v>
      </c>
      <c r="JK567">
        <v>201645.8</v>
      </c>
      <c r="JL567">
        <v>201646</v>
      </c>
      <c r="JM567">
        <v>2.54639</v>
      </c>
      <c r="JN567">
        <v>2.60986</v>
      </c>
      <c r="JO567">
        <v>1.49658</v>
      </c>
      <c r="JP567">
        <v>2.34863</v>
      </c>
      <c r="JQ567">
        <v>1.54907</v>
      </c>
      <c r="JR567">
        <v>2.44263</v>
      </c>
      <c r="JS567">
        <v>36.3871</v>
      </c>
      <c r="JT567">
        <v>24.1838</v>
      </c>
      <c r="JU567">
        <v>18</v>
      </c>
      <c r="JV567">
        <v>483.447</v>
      </c>
      <c r="JW567">
        <v>495.622</v>
      </c>
      <c r="JX567">
        <v>27.06</v>
      </c>
      <c r="JY567">
        <v>29.3978</v>
      </c>
      <c r="JZ567">
        <v>30.0001</v>
      </c>
      <c r="KA567">
        <v>29.5838</v>
      </c>
      <c r="KB567">
        <v>29.5732</v>
      </c>
      <c r="KC567">
        <v>51.1579</v>
      </c>
      <c r="KD567">
        <v>21.3253</v>
      </c>
      <c r="KE567">
        <v>96.2586</v>
      </c>
      <c r="KF567">
        <v>27.0699</v>
      </c>
      <c r="KG567">
        <v>1155.95</v>
      </c>
      <c r="KH567">
        <v>19.535</v>
      </c>
      <c r="KI567">
        <v>101.785</v>
      </c>
      <c r="KJ567">
        <v>91.3507</v>
      </c>
    </row>
    <row r="568" spans="1:296">
      <c r="A568">
        <v>550</v>
      </c>
      <c r="B568">
        <v>1759088357.6</v>
      </c>
      <c r="C568">
        <v>15274.5</v>
      </c>
      <c r="D568" t="s">
        <v>1548</v>
      </c>
      <c r="E568" t="s">
        <v>1549</v>
      </c>
      <c r="F568">
        <v>5</v>
      </c>
      <c r="G568" t="s">
        <v>1411</v>
      </c>
      <c r="H568">
        <v>1759088349.814285</v>
      </c>
      <c r="I568">
        <f>(J568)/1000</f>
        <v>0</v>
      </c>
      <c r="J568">
        <f>IF(DO568, AM568, AG568)</f>
        <v>0</v>
      </c>
      <c r="K568">
        <f>IF(DO568, AH568, AF568)</f>
        <v>0</v>
      </c>
      <c r="L568">
        <f>DQ568 - IF(AT568&gt;1, K568*DK568*100.0/(AV568), 0)</f>
        <v>0</v>
      </c>
      <c r="M568">
        <f>((S568-I568/2)*L568-K568)/(S568+I568/2)</f>
        <v>0</v>
      </c>
      <c r="N568">
        <f>M568*(DX568+DY568)/1000.0</f>
        <v>0</v>
      </c>
      <c r="O568">
        <f>(DQ568 - IF(AT568&gt;1, K568*DK568*100.0/(AV568), 0))*(DX568+DY568)/1000.0</f>
        <v>0</v>
      </c>
      <c r="P568">
        <f>2.0/((1/R568-1/Q568)+SIGN(R568)*SQRT((1/R568-1/Q568)*(1/R568-1/Q568) + 4*DL568/((DL568+1)*(DL568+1))*(2*1/R568*1/Q568-1/Q568*1/Q568)))</f>
        <v>0</v>
      </c>
      <c r="Q568">
        <f>IF(LEFT(DM568,1)&lt;&gt;"0",IF(LEFT(DM568,1)="1",3.0,DN568),$D$5+$E$5*(EE568*DX568/($K$5*1000))+$F$5*(EE568*DX568/($K$5*1000))*MAX(MIN(DK568,$J$5),$I$5)*MAX(MIN(DK568,$J$5),$I$5)+$G$5*MAX(MIN(DK568,$J$5),$I$5)*(EE568*DX568/($K$5*1000))+$H$5*(EE568*DX568/($K$5*1000))*(EE568*DX568/($K$5*1000)))</f>
        <v>0</v>
      </c>
      <c r="R568">
        <f>I568*(1000-(1000*0.61365*exp(17.502*V568/(240.97+V568))/(DX568+DY568)+DS568)/2)/(1000*0.61365*exp(17.502*V568/(240.97+V568))/(DX568+DY568)-DS568)</f>
        <v>0</v>
      </c>
      <c r="S568">
        <f>1/((DL568+1)/(P568/1.6)+1/(Q568/1.37)) + DL568/((DL568+1)/(P568/1.6) + DL568/(Q568/1.37))</f>
        <v>0</v>
      </c>
      <c r="T568">
        <f>(DG568*DJ568)</f>
        <v>0</v>
      </c>
      <c r="U568">
        <f>(DZ568+(T568+2*0.95*5.67E-8*(((DZ568+$B$9)+273)^4-(DZ568+273)^4)-44100*I568)/(1.84*29.3*Q568+8*0.95*5.67E-8*(DZ568+273)^3))</f>
        <v>0</v>
      </c>
      <c r="V568">
        <f>($C$9*EA568+$D$9*EB568+$E$9*U568)</f>
        <v>0</v>
      </c>
      <c r="W568">
        <f>0.61365*exp(17.502*V568/(240.97+V568))</f>
        <v>0</v>
      </c>
      <c r="X568">
        <f>(Y568/Z568*100)</f>
        <v>0</v>
      </c>
      <c r="Y568">
        <f>DS568*(DX568+DY568)/1000</f>
        <v>0</v>
      </c>
      <c r="Z568">
        <f>0.61365*exp(17.502*DZ568/(240.97+DZ568))</f>
        <v>0</v>
      </c>
      <c r="AA568">
        <f>(W568-DS568*(DX568+DY568)/1000)</f>
        <v>0</v>
      </c>
      <c r="AB568">
        <f>(-I568*44100)</f>
        <v>0</v>
      </c>
      <c r="AC568">
        <f>2*29.3*Q568*0.92*(DZ568-V568)</f>
        <v>0</v>
      </c>
      <c r="AD568">
        <f>2*0.95*5.67E-8*(((DZ568+$B$9)+273)^4-(V568+273)^4)</f>
        <v>0</v>
      </c>
      <c r="AE568">
        <f>T568+AD568+AB568+AC568</f>
        <v>0</v>
      </c>
      <c r="AF568">
        <f>DW568*AT568*(DR568-DQ568*(1000-AT568*DT568)/(1000-AT568*DS568))/(100*DK568)</f>
        <v>0</v>
      </c>
      <c r="AG568">
        <f>1000*DW568*AT568*(DS568-DT568)/(100*DK568*(1000-AT568*DS568))</f>
        <v>0</v>
      </c>
      <c r="AH568">
        <f>(AI568 - AJ568 - DX568*1E3/(8.314*(DZ568+273.15)) * AL568/DW568 * AK568) * DW568/(100*DK568) * (1000 - DT568)/1000</f>
        <v>0</v>
      </c>
      <c r="AI568">
        <v>1164.911850408979</v>
      </c>
      <c r="AJ568">
        <v>1134.202545454545</v>
      </c>
      <c r="AK568">
        <v>3.422029394240798</v>
      </c>
      <c r="AL568">
        <v>65.07386414959845</v>
      </c>
      <c r="AM568">
        <f>(AO568 - AN568 + DX568*1E3/(8.314*(DZ568+273.15)) * AQ568/DW568 * AP568) * DW568/(100*DK568) * 1000/(1000 - AO568)</f>
        <v>0</v>
      </c>
      <c r="AN568">
        <v>19.46863336376396</v>
      </c>
      <c r="AO568">
        <v>21.71683636363636</v>
      </c>
      <c r="AP568">
        <v>-0.0002971693454981636</v>
      </c>
      <c r="AQ568">
        <v>105.2532628944295</v>
      </c>
      <c r="AR568">
        <v>0</v>
      </c>
      <c r="AS568">
        <v>0</v>
      </c>
      <c r="AT568">
        <f>IF(AR568*$H$15&gt;=AV568,1.0,(AV568/(AV568-AR568*$H$15)))</f>
        <v>0</v>
      </c>
      <c r="AU568">
        <f>(AT568-1)*100</f>
        <v>0</v>
      </c>
      <c r="AV568">
        <f>MAX(0,($B$15+$C$15*EE568)/(1+$D$15*EE568)*DX568/(DZ568+273)*$E$15)</f>
        <v>0</v>
      </c>
      <c r="AW568" t="s">
        <v>437</v>
      </c>
      <c r="AX568" t="s">
        <v>437</v>
      </c>
      <c r="AY568">
        <v>0</v>
      </c>
      <c r="AZ568">
        <v>0</v>
      </c>
      <c r="BA568">
        <f>1-AY568/AZ568</f>
        <v>0</v>
      </c>
      <c r="BB568">
        <v>0</v>
      </c>
      <c r="BC568" t="s">
        <v>437</v>
      </c>
      <c r="BD568" t="s">
        <v>437</v>
      </c>
      <c r="BE568">
        <v>0</v>
      </c>
      <c r="BF568">
        <v>0</v>
      </c>
      <c r="BG568">
        <f>1-BE568/BF568</f>
        <v>0</v>
      </c>
      <c r="BH568">
        <v>0.5</v>
      </c>
      <c r="BI568">
        <f>DH568</f>
        <v>0</v>
      </c>
      <c r="BJ568">
        <f>K568</f>
        <v>0</v>
      </c>
      <c r="BK568">
        <f>BG568*BH568*BI568</f>
        <v>0</v>
      </c>
      <c r="BL568">
        <f>(BJ568-BB568)/BI568</f>
        <v>0</v>
      </c>
      <c r="BM568">
        <f>(AZ568-BF568)/BF568</f>
        <v>0</v>
      </c>
      <c r="BN568">
        <f>AY568/(BA568+AY568/BF568)</f>
        <v>0</v>
      </c>
      <c r="BO568" t="s">
        <v>437</v>
      </c>
      <c r="BP568">
        <v>0</v>
      </c>
      <c r="BQ568">
        <f>IF(BP568&lt;&gt;0, BP568, BN568)</f>
        <v>0</v>
      </c>
      <c r="BR568">
        <f>1-BQ568/BF568</f>
        <v>0</v>
      </c>
      <c r="BS568">
        <f>(BF568-BE568)/(BF568-BQ568)</f>
        <v>0</v>
      </c>
      <c r="BT568">
        <f>(AZ568-BF568)/(AZ568-BQ568)</f>
        <v>0</v>
      </c>
      <c r="BU568">
        <f>(BF568-BE568)/(BF568-AY568)</f>
        <v>0</v>
      </c>
      <c r="BV568">
        <f>(AZ568-BF568)/(AZ568-AY568)</f>
        <v>0</v>
      </c>
      <c r="BW568">
        <f>(BS568*BQ568/BE568)</f>
        <v>0</v>
      </c>
      <c r="BX568">
        <f>(1-BW568)</f>
        <v>0</v>
      </c>
      <c r="DG568">
        <f>$B$13*EF568+$C$13*EG568+$F$13*ER568*(1-EU568)</f>
        <v>0</v>
      </c>
      <c r="DH568">
        <f>DG568*DI568</f>
        <v>0</v>
      </c>
      <c r="DI568">
        <f>($B$13*$D$11+$C$13*$D$11+$F$13*((FE568+EW568)/MAX(FE568+EW568+FF568, 0.1)*$I$11+FF568/MAX(FE568+EW568+FF568, 0.1)*$J$11))/($B$13+$C$13+$F$13)</f>
        <v>0</v>
      </c>
      <c r="DJ568">
        <f>($B$13*$K$11+$C$13*$K$11+$F$13*((FE568+EW568)/MAX(FE568+EW568+FF568, 0.1)*$P$11+FF568/MAX(FE568+EW568+FF568, 0.1)*$Q$11))/($B$13+$C$13+$F$13)</f>
        <v>0</v>
      </c>
      <c r="DK568">
        <v>4.8</v>
      </c>
      <c r="DL568">
        <v>0.5</v>
      </c>
      <c r="DM568" t="s">
        <v>438</v>
      </c>
      <c r="DN568">
        <v>2</v>
      </c>
      <c r="DO568" t="b">
        <v>1</v>
      </c>
      <c r="DP568">
        <v>1759088349.814285</v>
      </c>
      <c r="DQ568">
        <v>1085.275714285714</v>
      </c>
      <c r="DR568">
        <v>1126.524642857143</v>
      </c>
      <c r="DS568">
        <v>21.73848571428571</v>
      </c>
      <c r="DT568">
        <v>19.465375</v>
      </c>
      <c r="DU568">
        <v>1085.575357142857</v>
      </c>
      <c r="DV568">
        <v>21.45238571428571</v>
      </c>
      <c r="DW568">
        <v>500.0346071428572</v>
      </c>
      <c r="DX568">
        <v>90.72713571428574</v>
      </c>
      <c r="DY568">
        <v>0.06568699642857143</v>
      </c>
      <c r="DZ568">
        <v>28.728575</v>
      </c>
      <c r="EA568">
        <v>29.99281785714286</v>
      </c>
      <c r="EB568">
        <v>999.9000000000002</v>
      </c>
      <c r="EC568">
        <v>0</v>
      </c>
      <c r="ED568">
        <v>0</v>
      </c>
      <c r="EE568">
        <v>10011.4</v>
      </c>
      <c r="EF568">
        <v>0</v>
      </c>
      <c r="EG568">
        <v>11.35204285714286</v>
      </c>
      <c r="EH568">
        <v>-41.24815000000001</v>
      </c>
      <c r="EI568">
        <v>1109.391785714286</v>
      </c>
      <c r="EJ568">
        <v>1148.886785714285</v>
      </c>
      <c r="EK568">
        <v>2.273113928571429</v>
      </c>
      <c r="EL568">
        <v>1126.524642857143</v>
      </c>
      <c r="EM568">
        <v>19.465375</v>
      </c>
      <c r="EN568">
        <v>1.972271428571428</v>
      </c>
      <c r="EO568">
        <v>1.766036785714286</v>
      </c>
      <c r="EP568">
        <v>17.22346785714286</v>
      </c>
      <c r="EQ568">
        <v>15.48939285714286</v>
      </c>
      <c r="ER568">
        <v>2000.013214285715</v>
      </c>
      <c r="ES568">
        <v>0.9799986785714287</v>
      </c>
      <c r="ET568">
        <v>0.02000127857142857</v>
      </c>
      <c r="EU568">
        <v>0</v>
      </c>
      <c r="EV568">
        <v>808.2091785714285</v>
      </c>
      <c r="EW568">
        <v>5.00078</v>
      </c>
      <c r="EX568">
        <v>15566.82857142857</v>
      </c>
      <c r="EY568">
        <v>16379.74642857143</v>
      </c>
      <c r="EZ568">
        <v>39.75878571428571</v>
      </c>
      <c r="FA568">
        <v>40.59125</v>
      </c>
      <c r="FB568">
        <v>39.95285714285713</v>
      </c>
      <c r="FC568">
        <v>40.28332142857142</v>
      </c>
      <c r="FD568">
        <v>40.66271428571428</v>
      </c>
      <c r="FE568">
        <v>1955.108928571428</v>
      </c>
      <c r="FF568">
        <v>39.90428571428572</v>
      </c>
      <c r="FG568">
        <v>0</v>
      </c>
      <c r="FH568">
        <v>1759088349.8</v>
      </c>
      <c r="FI568">
        <v>0</v>
      </c>
      <c r="FJ568">
        <v>808.2391538461537</v>
      </c>
      <c r="FK568">
        <v>0.5065982731243428</v>
      </c>
      <c r="FL568">
        <v>10.09572647093325</v>
      </c>
      <c r="FM568">
        <v>15566.91153846154</v>
      </c>
      <c r="FN568">
        <v>15</v>
      </c>
      <c r="FO568">
        <v>0</v>
      </c>
      <c r="FP568" t="s">
        <v>439</v>
      </c>
      <c r="FQ568">
        <v>1746989605.5</v>
      </c>
      <c r="FR568">
        <v>1746989593.5</v>
      </c>
      <c r="FS568">
        <v>0</v>
      </c>
      <c r="FT568">
        <v>-0.274</v>
      </c>
      <c r="FU568">
        <v>-0.002</v>
      </c>
      <c r="FV568">
        <v>2.549</v>
      </c>
      <c r="FW568">
        <v>0.129</v>
      </c>
      <c r="FX568">
        <v>420</v>
      </c>
      <c r="FY568">
        <v>17</v>
      </c>
      <c r="FZ568">
        <v>0.02</v>
      </c>
      <c r="GA568">
        <v>0.04</v>
      </c>
      <c r="GB568">
        <v>-41.31272195121952</v>
      </c>
      <c r="GC568">
        <v>0.9806132404181311</v>
      </c>
      <c r="GD568">
        <v>0.2410915062713589</v>
      </c>
      <c r="GE568">
        <v>0</v>
      </c>
      <c r="GF568">
        <v>808.2478823529411</v>
      </c>
      <c r="GG568">
        <v>-0.06661574817824602</v>
      </c>
      <c r="GH568">
        <v>0.2683034678587876</v>
      </c>
      <c r="GI568">
        <v>1</v>
      </c>
      <c r="GJ568">
        <v>2.284353170731707</v>
      </c>
      <c r="GK568">
        <v>-0.2094014634146358</v>
      </c>
      <c r="GL568">
        <v>0.02068576975687064</v>
      </c>
      <c r="GM568">
        <v>0</v>
      </c>
      <c r="GN568">
        <v>1</v>
      </c>
      <c r="GO568">
        <v>3</v>
      </c>
      <c r="GP568" t="s">
        <v>455</v>
      </c>
      <c r="GQ568">
        <v>3.10175</v>
      </c>
      <c r="GR568">
        <v>2.72413</v>
      </c>
      <c r="GS568">
        <v>0.172021</v>
      </c>
      <c r="GT568">
        <v>0.176024</v>
      </c>
      <c r="GU568">
        <v>0.100596</v>
      </c>
      <c r="GV568">
        <v>0.09443410000000001</v>
      </c>
      <c r="GW568">
        <v>21606.5</v>
      </c>
      <c r="GX568">
        <v>19542</v>
      </c>
      <c r="GY568">
        <v>26660</v>
      </c>
      <c r="GZ568">
        <v>23940.2</v>
      </c>
      <c r="HA568">
        <v>38378.3</v>
      </c>
      <c r="HB568">
        <v>32062.8</v>
      </c>
      <c r="HC568">
        <v>46552.6</v>
      </c>
      <c r="HD568">
        <v>37880.5</v>
      </c>
      <c r="HE568">
        <v>1.86462</v>
      </c>
      <c r="HF568">
        <v>1.86115</v>
      </c>
      <c r="HG568">
        <v>0.135459</v>
      </c>
      <c r="HH568">
        <v>0</v>
      </c>
      <c r="HI568">
        <v>27.7666</v>
      </c>
      <c r="HJ568">
        <v>999.9</v>
      </c>
      <c r="HK568">
        <v>47.4</v>
      </c>
      <c r="HL568">
        <v>31.3</v>
      </c>
      <c r="HM568">
        <v>23.9757</v>
      </c>
      <c r="HN568">
        <v>61.0602</v>
      </c>
      <c r="HO568">
        <v>21.7869</v>
      </c>
      <c r="HP568">
        <v>1</v>
      </c>
      <c r="HQ568">
        <v>0.166072</v>
      </c>
      <c r="HR568">
        <v>0.49966</v>
      </c>
      <c r="HS568">
        <v>20.2801</v>
      </c>
      <c r="HT568">
        <v>5.21145</v>
      </c>
      <c r="HU568">
        <v>11.98</v>
      </c>
      <c r="HV568">
        <v>4.96365</v>
      </c>
      <c r="HW568">
        <v>3.27448</v>
      </c>
      <c r="HX568">
        <v>9999</v>
      </c>
      <c r="HY568">
        <v>9999</v>
      </c>
      <c r="HZ568">
        <v>9999</v>
      </c>
      <c r="IA568">
        <v>35.2</v>
      </c>
      <c r="IB568">
        <v>1.86395</v>
      </c>
      <c r="IC568">
        <v>1.86012</v>
      </c>
      <c r="ID568">
        <v>1.85843</v>
      </c>
      <c r="IE568">
        <v>1.85977</v>
      </c>
      <c r="IF568">
        <v>1.85989</v>
      </c>
      <c r="IG568">
        <v>1.85837</v>
      </c>
      <c r="IH568">
        <v>1.85745</v>
      </c>
      <c r="II568">
        <v>1.85242</v>
      </c>
      <c r="IJ568">
        <v>0</v>
      </c>
      <c r="IK568">
        <v>0</v>
      </c>
      <c r="IL568">
        <v>0</v>
      </c>
      <c r="IM568">
        <v>0</v>
      </c>
      <c r="IN568" t="s">
        <v>441</v>
      </c>
      <c r="IO568" t="s">
        <v>442</v>
      </c>
      <c r="IP568" t="s">
        <v>443</v>
      </c>
      <c r="IQ568" t="s">
        <v>443</v>
      </c>
      <c r="IR568" t="s">
        <v>443</v>
      </c>
      <c r="IS568" t="s">
        <v>443</v>
      </c>
      <c r="IT568">
        <v>0</v>
      </c>
      <c r="IU568">
        <v>100</v>
      </c>
      <c r="IV568">
        <v>100</v>
      </c>
      <c r="IW568">
        <v>-0.27</v>
      </c>
      <c r="IX568">
        <v>0.2856</v>
      </c>
      <c r="IY568">
        <v>-0.819046093373875</v>
      </c>
      <c r="IZ568">
        <v>-0.0008311593448893811</v>
      </c>
      <c r="JA568">
        <v>1.768286430498992E-06</v>
      </c>
      <c r="JB568">
        <v>-5.176383660599935E-10</v>
      </c>
      <c r="JC568">
        <v>0.01793090377665582</v>
      </c>
      <c r="JD568">
        <v>0.002652576625932546</v>
      </c>
      <c r="JE568">
        <v>0.0004569377311329863</v>
      </c>
      <c r="JF568">
        <v>1.003524486243527E-07</v>
      </c>
      <c r="JG568">
        <v>2</v>
      </c>
      <c r="JH568">
        <v>1975</v>
      </c>
      <c r="JI568">
        <v>1</v>
      </c>
      <c r="JJ568">
        <v>26</v>
      </c>
      <c r="JK568">
        <v>201645.9</v>
      </c>
      <c r="JL568">
        <v>201646.1</v>
      </c>
      <c r="JM568">
        <v>2.57568</v>
      </c>
      <c r="JN568">
        <v>2.6062</v>
      </c>
      <c r="JO568">
        <v>1.49658</v>
      </c>
      <c r="JP568">
        <v>2.34863</v>
      </c>
      <c r="JQ568">
        <v>1.54785</v>
      </c>
      <c r="JR568">
        <v>2.44507</v>
      </c>
      <c r="JS568">
        <v>36.4107</v>
      </c>
      <c r="JT568">
        <v>24.1751</v>
      </c>
      <c r="JU568">
        <v>18</v>
      </c>
      <c r="JV568">
        <v>483.217</v>
      </c>
      <c r="JW568">
        <v>495.73</v>
      </c>
      <c r="JX568">
        <v>27.0686</v>
      </c>
      <c r="JY568">
        <v>29.4</v>
      </c>
      <c r="JZ568">
        <v>30.0002</v>
      </c>
      <c r="KA568">
        <v>29.5863</v>
      </c>
      <c r="KB568">
        <v>29.5742</v>
      </c>
      <c r="KC568">
        <v>51.8007</v>
      </c>
      <c r="KD568">
        <v>21.3253</v>
      </c>
      <c r="KE568">
        <v>96.2586</v>
      </c>
      <c r="KF568">
        <v>26.9775</v>
      </c>
      <c r="KG568">
        <v>1176</v>
      </c>
      <c r="KH568">
        <v>19.5708</v>
      </c>
      <c r="KI568">
        <v>101.785</v>
      </c>
      <c r="KJ568">
        <v>91.3493</v>
      </c>
    </row>
    <row r="569" spans="1:296">
      <c r="A569">
        <v>551</v>
      </c>
      <c r="B569">
        <v>1759088362.6</v>
      </c>
      <c r="C569">
        <v>15279.5</v>
      </c>
      <c r="D569" t="s">
        <v>1550</v>
      </c>
      <c r="E569" t="s">
        <v>1551</v>
      </c>
      <c r="F569">
        <v>5</v>
      </c>
      <c r="G569" t="s">
        <v>1411</v>
      </c>
      <c r="H569">
        <v>1759088355.1</v>
      </c>
      <c r="I569">
        <f>(J569)/1000</f>
        <v>0</v>
      </c>
      <c r="J569">
        <f>IF(DO569, AM569, AG569)</f>
        <v>0</v>
      </c>
      <c r="K569">
        <f>IF(DO569, AH569, AF569)</f>
        <v>0</v>
      </c>
      <c r="L569">
        <f>DQ569 - IF(AT569&gt;1, K569*DK569*100.0/(AV569), 0)</f>
        <v>0</v>
      </c>
      <c r="M569">
        <f>((S569-I569/2)*L569-K569)/(S569+I569/2)</f>
        <v>0</v>
      </c>
      <c r="N569">
        <f>M569*(DX569+DY569)/1000.0</f>
        <v>0</v>
      </c>
      <c r="O569">
        <f>(DQ569 - IF(AT569&gt;1, K569*DK569*100.0/(AV569), 0))*(DX569+DY569)/1000.0</f>
        <v>0</v>
      </c>
      <c r="P569">
        <f>2.0/((1/R569-1/Q569)+SIGN(R569)*SQRT((1/R569-1/Q569)*(1/R569-1/Q569) + 4*DL569/((DL569+1)*(DL569+1))*(2*1/R569*1/Q569-1/Q569*1/Q569)))</f>
        <v>0</v>
      </c>
      <c r="Q569">
        <f>IF(LEFT(DM569,1)&lt;&gt;"0",IF(LEFT(DM569,1)="1",3.0,DN569),$D$5+$E$5*(EE569*DX569/($K$5*1000))+$F$5*(EE569*DX569/($K$5*1000))*MAX(MIN(DK569,$J$5),$I$5)*MAX(MIN(DK569,$J$5),$I$5)+$G$5*MAX(MIN(DK569,$J$5),$I$5)*(EE569*DX569/($K$5*1000))+$H$5*(EE569*DX569/($K$5*1000))*(EE569*DX569/($K$5*1000)))</f>
        <v>0</v>
      </c>
      <c r="R569">
        <f>I569*(1000-(1000*0.61365*exp(17.502*V569/(240.97+V569))/(DX569+DY569)+DS569)/2)/(1000*0.61365*exp(17.502*V569/(240.97+V569))/(DX569+DY569)-DS569)</f>
        <v>0</v>
      </c>
      <c r="S569">
        <f>1/((DL569+1)/(P569/1.6)+1/(Q569/1.37)) + DL569/((DL569+1)/(P569/1.6) + DL569/(Q569/1.37))</f>
        <v>0</v>
      </c>
      <c r="T569">
        <f>(DG569*DJ569)</f>
        <v>0</v>
      </c>
      <c r="U569">
        <f>(DZ569+(T569+2*0.95*5.67E-8*(((DZ569+$B$9)+273)^4-(DZ569+273)^4)-44100*I569)/(1.84*29.3*Q569+8*0.95*5.67E-8*(DZ569+273)^3))</f>
        <v>0</v>
      </c>
      <c r="V569">
        <f>($C$9*EA569+$D$9*EB569+$E$9*U569)</f>
        <v>0</v>
      </c>
      <c r="W569">
        <f>0.61365*exp(17.502*V569/(240.97+V569))</f>
        <v>0</v>
      </c>
      <c r="X569">
        <f>(Y569/Z569*100)</f>
        <v>0</v>
      </c>
      <c r="Y569">
        <f>DS569*(DX569+DY569)/1000</f>
        <v>0</v>
      </c>
      <c r="Z569">
        <f>0.61365*exp(17.502*DZ569/(240.97+DZ569))</f>
        <v>0</v>
      </c>
      <c r="AA569">
        <f>(W569-DS569*(DX569+DY569)/1000)</f>
        <v>0</v>
      </c>
      <c r="AB569">
        <f>(-I569*44100)</f>
        <v>0</v>
      </c>
      <c r="AC569">
        <f>2*29.3*Q569*0.92*(DZ569-V569)</f>
        <v>0</v>
      </c>
      <c r="AD569">
        <f>2*0.95*5.67E-8*(((DZ569+$B$9)+273)^4-(V569+273)^4)</f>
        <v>0</v>
      </c>
      <c r="AE569">
        <f>T569+AD569+AB569+AC569</f>
        <v>0</v>
      </c>
      <c r="AF569">
        <f>DW569*AT569*(DR569-DQ569*(1000-AT569*DT569)/(1000-AT569*DS569))/(100*DK569)</f>
        <v>0</v>
      </c>
      <c r="AG569">
        <f>1000*DW569*AT569*(DS569-DT569)/(100*DK569*(1000-AT569*DS569))</f>
        <v>0</v>
      </c>
      <c r="AH569">
        <f>(AI569 - AJ569 - DX569*1E3/(8.314*(DZ569+273.15)) * AL569/DW569 * AK569) * DW569/(100*DK569) * (1000 - DT569)/1000</f>
        <v>0</v>
      </c>
      <c r="AI569">
        <v>1182.085868781891</v>
      </c>
      <c r="AJ569">
        <v>1151.279696969696</v>
      </c>
      <c r="AK569">
        <v>3.422920665976976</v>
      </c>
      <c r="AL569">
        <v>65.07386414959845</v>
      </c>
      <c r="AM569">
        <f>(AO569 - AN569 + DX569*1E3/(8.314*(DZ569+273.15)) * AQ569/DW569 * AP569) * DW569/(100*DK569) * 1000/(1000 - AO569)</f>
        <v>0</v>
      </c>
      <c r="AN569">
        <v>19.47075022931163</v>
      </c>
      <c r="AO569">
        <v>21.69703272727273</v>
      </c>
      <c r="AP569">
        <v>-0.0003022618216129744</v>
      </c>
      <c r="AQ569">
        <v>105.2532628944295</v>
      </c>
      <c r="AR569">
        <v>0</v>
      </c>
      <c r="AS569">
        <v>0</v>
      </c>
      <c r="AT569">
        <f>IF(AR569*$H$15&gt;=AV569,1.0,(AV569/(AV569-AR569*$H$15)))</f>
        <v>0</v>
      </c>
      <c r="AU569">
        <f>(AT569-1)*100</f>
        <v>0</v>
      </c>
      <c r="AV569">
        <f>MAX(0,($B$15+$C$15*EE569)/(1+$D$15*EE569)*DX569/(DZ569+273)*$E$15)</f>
        <v>0</v>
      </c>
      <c r="AW569" t="s">
        <v>437</v>
      </c>
      <c r="AX569" t="s">
        <v>437</v>
      </c>
      <c r="AY569">
        <v>0</v>
      </c>
      <c r="AZ569">
        <v>0</v>
      </c>
      <c r="BA569">
        <f>1-AY569/AZ569</f>
        <v>0</v>
      </c>
      <c r="BB569">
        <v>0</v>
      </c>
      <c r="BC569" t="s">
        <v>437</v>
      </c>
      <c r="BD569" t="s">
        <v>437</v>
      </c>
      <c r="BE569">
        <v>0</v>
      </c>
      <c r="BF569">
        <v>0</v>
      </c>
      <c r="BG569">
        <f>1-BE569/BF569</f>
        <v>0</v>
      </c>
      <c r="BH569">
        <v>0.5</v>
      </c>
      <c r="BI569">
        <f>DH569</f>
        <v>0</v>
      </c>
      <c r="BJ569">
        <f>K569</f>
        <v>0</v>
      </c>
      <c r="BK569">
        <f>BG569*BH569*BI569</f>
        <v>0</v>
      </c>
      <c r="BL569">
        <f>(BJ569-BB569)/BI569</f>
        <v>0</v>
      </c>
      <c r="BM569">
        <f>(AZ569-BF569)/BF569</f>
        <v>0</v>
      </c>
      <c r="BN569">
        <f>AY569/(BA569+AY569/BF569)</f>
        <v>0</v>
      </c>
      <c r="BO569" t="s">
        <v>437</v>
      </c>
      <c r="BP569">
        <v>0</v>
      </c>
      <c r="BQ569">
        <f>IF(BP569&lt;&gt;0, BP569, BN569)</f>
        <v>0</v>
      </c>
      <c r="BR569">
        <f>1-BQ569/BF569</f>
        <v>0</v>
      </c>
      <c r="BS569">
        <f>(BF569-BE569)/(BF569-BQ569)</f>
        <v>0</v>
      </c>
      <c r="BT569">
        <f>(AZ569-BF569)/(AZ569-BQ569)</f>
        <v>0</v>
      </c>
      <c r="BU569">
        <f>(BF569-BE569)/(BF569-AY569)</f>
        <v>0</v>
      </c>
      <c r="BV569">
        <f>(AZ569-BF569)/(AZ569-AY569)</f>
        <v>0</v>
      </c>
      <c r="BW569">
        <f>(BS569*BQ569/BE569)</f>
        <v>0</v>
      </c>
      <c r="BX569">
        <f>(1-BW569)</f>
        <v>0</v>
      </c>
      <c r="DG569">
        <f>$B$13*EF569+$C$13*EG569+$F$13*ER569*(1-EU569)</f>
        <v>0</v>
      </c>
      <c r="DH569">
        <f>DG569*DI569</f>
        <v>0</v>
      </c>
      <c r="DI569">
        <f>($B$13*$D$11+$C$13*$D$11+$F$13*((FE569+EW569)/MAX(FE569+EW569+FF569, 0.1)*$I$11+FF569/MAX(FE569+EW569+FF569, 0.1)*$J$11))/($B$13+$C$13+$F$13)</f>
        <v>0</v>
      </c>
      <c r="DJ569">
        <f>($B$13*$K$11+$C$13*$K$11+$F$13*((FE569+EW569)/MAX(FE569+EW569+FF569, 0.1)*$P$11+FF569/MAX(FE569+EW569+FF569, 0.1)*$Q$11))/($B$13+$C$13+$F$13)</f>
        <v>0</v>
      </c>
      <c r="DK569">
        <v>4.8</v>
      </c>
      <c r="DL569">
        <v>0.5</v>
      </c>
      <c r="DM569" t="s">
        <v>438</v>
      </c>
      <c r="DN569">
        <v>2</v>
      </c>
      <c r="DO569" t="b">
        <v>1</v>
      </c>
      <c r="DP569">
        <v>1759088355.1</v>
      </c>
      <c r="DQ569">
        <v>1102.877777777778</v>
      </c>
      <c r="DR569">
        <v>1144.223333333333</v>
      </c>
      <c r="DS569">
        <v>21.7213037037037</v>
      </c>
      <c r="DT569">
        <v>19.46771111111111</v>
      </c>
      <c r="DU569">
        <v>1103.156296296296</v>
      </c>
      <c r="DV569">
        <v>21.43557777777778</v>
      </c>
      <c r="DW569">
        <v>499.8901111111111</v>
      </c>
      <c r="DX569">
        <v>90.72675925925925</v>
      </c>
      <c r="DY569">
        <v>0.06617278518518518</v>
      </c>
      <c r="DZ569">
        <v>28.72733703703704</v>
      </c>
      <c r="EA569">
        <v>29.95702962962963</v>
      </c>
      <c r="EB569">
        <v>999.9000000000001</v>
      </c>
      <c r="EC569">
        <v>0</v>
      </c>
      <c r="ED569">
        <v>0</v>
      </c>
      <c r="EE569">
        <v>9991.546666666667</v>
      </c>
      <c r="EF569">
        <v>0</v>
      </c>
      <c r="EG569">
        <v>11.3535</v>
      </c>
      <c r="EH569">
        <v>-41.34544444444445</v>
      </c>
      <c r="EI569">
        <v>1127.365925925926</v>
      </c>
      <c r="EJ569">
        <v>1166.941481481481</v>
      </c>
      <c r="EK569">
        <v>2.253591851851852</v>
      </c>
      <c r="EL569">
        <v>1144.223333333333</v>
      </c>
      <c r="EM569">
        <v>19.46771111111111</v>
      </c>
      <c r="EN569">
        <v>1.970704074074074</v>
      </c>
      <c r="EO569">
        <v>1.766242222222222</v>
      </c>
      <c r="EP569">
        <v>17.2109</v>
      </c>
      <c r="EQ569">
        <v>15.4911962962963</v>
      </c>
      <c r="ER569">
        <v>1999.998518518518</v>
      </c>
      <c r="ES569">
        <v>0.9800000370370372</v>
      </c>
      <c r="ET569">
        <v>0.0199999037037037</v>
      </c>
      <c r="EU569">
        <v>0</v>
      </c>
      <c r="EV569">
        <v>808.3280000000001</v>
      </c>
      <c r="EW569">
        <v>5.00078</v>
      </c>
      <c r="EX569">
        <v>15569.5</v>
      </c>
      <c r="EY569">
        <v>16379.63333333334</v>
      </c>
      <c r="EZ569">
        <v>39.77066666666666</v>
      </c>
      <c r="FA569">
        <v>40.59929629629629</v>
      </c>
      <c r="FB569">
        <v>39.94185185185184</v>
      </c>
      <c r="FC569">
        <v>40.31003703703704</v>
      </c>
      <c r="FD569">
        <v>40.63637037037036</v>
      </c>
      <c r="FE569">
        <v>1955.097777777778</v>
      </c>
      <c r="FF569">
        <v>39.90074074074074</v>
      </c>
      <c r="FG569">
        <v>0</v>
      </c>
      <c r="FH569">
        <v>1759088355.2</v>
      </c>
      <c r="FI569">
        <v>0</v>
      </c>
      <c r="FJ569">
        <v>808.38868</v>
      </c>
      <c r="FK569">
        <v>3.097538452758966</v>
      </c>
      <c r="FL569">
        <v>60.76923073559483</v>
      </c>
      <c r="FM569">
        <v>15569.968</v>
      </c>
      <c r="FN569">
        <v>15</v>
      </c>
      <c r="FO569">
        <v>0</v>
      </c>
      <c r="FP569" t="s">
        <v>439</v>
      </c>
      <c r="FQ569">
        <v>1746989605.5</v>
      </c>
      <c r="FR569">
        <v>1746989593.5</v>
      </c>
      <c r="FS569">
        <v>0</v>
      </c>
      <c r="FT569">
        <v>-0.274</v>
      </c>
      <c r="FU569">
        <v>-0.002</v>
      </c>
      <c r="FV569">
        <v>2.549</v>
      </c>
      <c r="FW569">
        <v>0.129</v>
      </c>
      <c r="FX569">
        <v>420</v>
      </c>
      <c r="FY569">
        <v>17</v>
      </c>
      <c r="FZ569">
        <v>0.02</v>
      </c>
      <c r="GA569">
        <v>0.04</v>
      </c>
      <c r="GB569">
        <v>-41.29877560975609</v>
      </c>
      <c r="GC569">
        <v>-1.098376306620284</v>
      </c>
      <c r="GD569">
        <v>0.1624208727132108</v>
      </c>
      <c r="GE569">
        <v>0</v>
      </c>
      <c r="GF569">
        <v>808.301705882353</v>
      </c>
      <c r="GG569">
        <v>1.277249800891666</v>
      </c>
      <c r="GH569">
        <v>0.2712588875650762</v>
      </c>
      <c r="GI569">
        <v>0</v>
      </c>
      <c r="GJ569">
        <v>2.266521463414634</v>
      </c>
      <c r="GK569">
        <v>-0.2196965853658566</v>
      </c>
      <c r="GL569">
        <v>0.02168711020578651</v>
      </c>
      <c r="GM569">
        <v>0</v>
      </c>
      <c r="GN569">
        <v>0</v>
      </c>
      <c r="GO569">
        <v>3</v>
      </c>
      <c r="GP569" t="s">
        <v>458</v>
      </c>
      <c r="GQ569">
        <v>3.10176</v>
      </c>
      <c r="GR569">
        <v>2.72562</v>
      </c>
      <c r="GS569">
        <v>0.17364</v>
      </c>
      <c r="GT569">
        <v>0.177621</v>
      </c>
      <c r="GU569">
        <v>0.100531</v>
      </c>
      <c r="GV569">
        <v>0.0944556</v>
      </c>
      <c r="GW569">
        <v>21564.2</v>
      </c>
      <c r="GX569">
        <v>19504.2</v>
      </c>
      <c r="GY569">
        <v>26659.9</v>
      </c>
      <c r="GZ569">
        <v>23940.2</v>
      </c>
      <c r="HA569">
        <v>38381.2</v>
      </c>
      <c r="HB569">
        <v>32062.5</v>
      </c>
      <c r="HC569">
        <v>46552.5</v>
      </c>
      <c r="HD569">
        <v>37880.7</v>
      </c>
      <c r="HE569">
        <v>1.86462</v>
      </c>
      <c r="HF569">
        <v>1.86143</v>
      </c>
      <c r="HG569">
        <v>0.125438</v>
      </c>
      <c r="HH569">
        <v>0</v>
      </c>
      <c r="HI569">
        <v>27.762</v>
      </c>
      <c r="HJ569">
        <v>999.9</v>
      </c>
      <c r="HK569">
        <v>47.4</v>
      </c>
      <c r="HL569">
        <v>31.3</v>
      </c>
      <c r="HM569">
        <v>23.9742</v>
      </c>
      <c r="HN569">
        <v>61.4302</v>
      </c>
      <c r="HO569">
        <v>21.859</v>
      </c>
      <c r="HP569">
        <v>1</v>
      </c>
      <c r="HQ569">
        <v>0.16628</v>
      </c>
      <c r="HR569">
        <v>0.593875</v>
      </c>
      <c r="HS569">
        <v>20.2793</v>
      </c>
      <c r="HT569">
        <v>5.21145</v>
      </c>
      <c r="HU569">
        <v>11.98</v>
      </c>
      <c r="HV569">
        <v>4.9636</v>
      </c>
      <c r="HW569">
        <v>3.27445</v>
      </c>
      <c r="HX569">
        <v>9999</v>
      </c>
      <c r="HY569">
        <v>9999</v>
      </c>
      <c r="HZ569">
        <v>9999</v>
      </c>
      <c r="IA569">
        <v>35.2</v>
      </c>
      <c r="IB569">
        <v>1.86398</v>
      </c>
      <c r="IC569">
        <v>1.86009</v>
      </c>
      <c r="ID569">
        <v>1.85844</v>
      </c>
      <c r="IE569">
        <v>1.85977</v>
      </c>
      <c r="IF569">
        <v>1.85989</v>
      </c>
      <c r="IG569">
        <v>1.85837</v>
      </c>
      <c r="IH569">
        <v>1.85745</v>
      </c>
      <c r="II569">
        <v>1.85242</v>
      </c>
      <c r="IJ569">
        <v>0</v>
      </c>
      <c r="IK569">
        <v>0</v>
      </c>
      <c r="IL569">
        <v>0</v>
      </c>
      <c r="IM569">
        <v>0</v>
      </c>
      <c r="IN569" t="s">
        <v>441</v>
      </c>
      <c r="IO569" t="s">
        <v>442</v>
      </c>
      <c r="IP569" t="s">
        <v>443</v>
      </c>
      <c r="IQ569" t="s">
        <v>443</v>
      </c>
      <c r="IR569" t="s">
        <v>443</v>
      </c>
      <c r="IS569" t="s">
        <v>443</v>
      </c>
      <c r="IT569">
        <v>0</v>
      </c>
      <c r="IU569">
        <v>100</v>
      </c>
      <c r="IV569">
        <v>100</v>
      </c>
      <c r="IW569">
        <v>-0.25</v>
      </c>
      <c r="IX569">
        <v>0.2852</v>
      </c>
      <c r="IY569">
        <v>-0.819046093373875</v>
      </c>
      <c r="IZ569">
        <v>-0.0008311593448893811</v>
      </c>
      <c r="JA569">
        <v>1.768286430498992E-06</v>
      </c>
      <c r="JB569">
        <v>-5.176383660599935E-10</v>
      </c>
      <c r="JC569">
        <v>0.01793090377665582</v>
      </c>
      <c r="JD569">
        <v>0.002652576625932546</v>
      </c>
      <c r="JE569">
        <v>0.0004569377311329863</v>
      </c>
      <c r="JF569">
        <v>1.003524486243527E-07</v>
      </c>
      <c r="JG569">
        <v>2</v>
      </c>
      <c r="JH569">
        <v>1975</v>
      </c>
      <c r="JI569">
        <v>1</v>
      </c>
      <c r="JJ569">
        <v>26</v>
      </c>
      <c r="JK569">
        <v>201646</v>
      </c>
      <c r="JL569">
        <v>201646.2</v>
      </c>
      <c r="JM569">
        <v>2.60742</v>
      </c>
      <c r="JN569">
        <v>2.60498</v>
      </c>
      <c r="JO569">
        <v>1.49658</v>
      </c>
      <c r="JP569">
        <v>2.34863</v>
      </c>
      <c r="JQ569">
        <v>1.54907</v>
      </c>
      <c r="JR569">
        <v>2.45605</v>
      </c>
      <c r="JS569">
        <v>36.4107</v>
      </c>
      <c r="JT569">
        <v>24.1838</v>
      </c>
      <c r="JU569">
        <v>18</v>
      </c>
      <c r="JV569">
        <v>483.217</v>
      </c>
      <c r="JW569">
        <v>495.925</v>
      </c>
      <c r="JX569">
        <v>26.9918</v>
      </c>
      <c r="JY569">
        <v>29.4003</v>
      </c>
      <c r="JZ569">
        <v>30.0002</v>
      </c>
      <c r="KA569">
        <v>29.5863</v>
      </c>
      <c r="KB569">
        <v>29.5757</v>
      </c>
      <c r="KC569">
        <v>52.3742</v>
      </c>
      <c r="KD569">
        <v>21.0357</v>
      </c>
      <c r="KE569">
        <v>96.2586</v>
      </c>
      <c r="KF569">
        <v>26.9953</v>
      </c>
      <c r="KG569">
        <v>1189.36</v>
      </c>
      <c r="KH569">
        <v>19.6191</v>
      </c>
      <c r="KI569">
        <v>101.785</v>
      </c>
      <c r="KJ569">
        <v>91.3498</v>
      </c>
    </row>
    <row r="570" spans="1:296">
      <c r="A570">
        <v>552</v>
      </c>
      <c r="B570">
        <v>1759088367.6</v>
      </c>
      <c r="C570">
        <v>15284.5</v>
      </c>
      <c r="D570" t="s">
        <v>1552</v>
      </c>
      <c r="E570" t="s">
        <v>1553</v>
      </c>
      <c r="F570">
        <v>5</v>
      </c>
      <c r="G570" t="s">
        <v>1411</v>
      </c>
      <c r="H570">
        <v>1759088359.814285</v>
      </c>
      <c r="I570">
        <f>(J570)/1000</f>
        <v>0</v>
      </c>
      <c r="J570">
        <f>IF(DO570, AM570, AG570)</f>
        <v>0</v>
      </c>
      <c r="K570">
        <f>IF(DO570, AH570, AF570)</f>
        <v>0</v>
      </c>
      <c r="L570">
        <f>DQ570 - IF(AT570&gt;1, K570*DK570*100.0/(AV570), 0)</f>
        <v>0</v>
      </c>
      <c r="M570">
        <f>((S570-I570/2)*L570-K570)/(S570+I570/2)</f>
        <v>0</v>
      </c>
      <c r="N570">
        <f>M570*(DX570+DY570)/1000.0</f>
        <v>0</v>
      </c>
      <c r="O570">
        <f>(DQ570 - IF(AT570&gt;1, K570*DK570*100.0/(AV570), 0))*(DX570+DY570)/1000.0</f>
        <v>0</v>
      </c>
      <c r="P570">
        <f>2.0/((1/R570-1/Q570)+SIGN(R570)*SQRT((1/R570-1/Q570)*(1/R570-1/Q570) + 4*DL570/((DL570+1)*(DL570+1))*(2*1/R570*1/Q570-1/Q570*1/Q570)))</f>
        <v>0</v>
      </c>
      <c r="Q570">
        <f>IF(LEFT(DM570,1)&lt;&gt;"0",IF(LEFT(DM570,1)="1",3.0,DN570),$D$5+$E$5*(EE570*DX570/($K$5*1000))+$F$5*(EE570*DX570/($K$5*1000))*MAX(MIN(DK570,$J$5),$I$5)*MAX(MIN(DK570,$J$5),$I$5)+$G$5*MAX(MIN(DK570,$J$5),$I$5)*(EE570*DX570/($K$5*1000))+$H$5*(EE570*DX570/($K$5*1000))*(EE570*DX570/($K$5*1000)))</f>
        <v>0</v>
      </c>
      <c r="R570">
        <f>I570*(1000-(1000*0.61365*exp(17.502*V570/(240.97+V570))/(DX570+DY570)+DS570)/2)/(1000*0.61365*exp(17.502*V570/(240.97+V570))/(DX570+DY570)-DS570)</f>
        <v>0</v>
      </c>
      <c r="S570">
        <f>1/((DL570+1)/(P570/1.6)+1/(Q570/1.37)) + DL570/((DL570+1)/(P570/1.6) + DL570/(Q570/1.37))</f>
        <v>0</v>
      </c>
      <c r="T570">
        <f>(DG570*DJ570)</f>
        <v>0</v>
      </c>
      <c r="U570">
        <f>(DZ570+(T570+2*0.95*5.67E-8*(((DZ570+$B$9)+273)^4-(DZ570+273)^4)-44100*I570)/(1.84*29.3*Q570+8*0.95*5.67E-8*(DZ570+273)^3))</f>
        <v>0</v>
      </c>
      <c r="V570">
        <f>($C$9*EA570+$D$9*EB570+$E$9*U570)</f>
        <v>0</v>
      </c>
      <c r="W570">
        <f>0.61365*exp(17.502*V570/(240.97+V570))</f>
        <v>0</v>
      </c>
      <c r="X570">
        <f>(Y570/Z570*100)</f>
        <v>0</v>
      </c>
      <c r="Y570">
        <f>DS570*(DX570+DY570)/1000</f>
        <v>0</v>
      </c>
      <c r="Z570">
        <f>0.61365*exp(17.502*DZ570/(240.97+DZ570))</f>
        <v>0</v>
      </c>
      <c r="AA570">
        <f>(W570-DS570*(DX570+DY570)/1000)</f>
        <v>0</v>
      </c>
      <c r="AB570">
        <f>(-I570*44100)</f>
        <v>0</v>
      </c>
      <c r="AC570">
        <f>2*29.3*Q570*0.92*(DZ570-V570)</f>
        <v>0</v>
      </c>
      <c r="AD570">
        <f>2*0.95*5.67E-8*(((DZ570+$B$9)+273)^4-(V570+273)^4)</f>
        <v>0</v>
      </c>
      <c r="AE570">
        <f>T570+AD570+AB570+AC570</f>
        <v>0</v>
      </c>
      <c r="AF570">
        <f>DW570*AT570*(DR570-DQ570*(1000-AT570*DT570)/(1000-AT570*DS570))/(100*DK570)</f>
        <v>0</v>
      </c>
      <c r="AG570">
        <f>1000*DW570*AT570*(DS570-DT570)/(100*DK570*(1000-AT570*DS570))</f>
        <v>0</v>
      </c>
      <c r="AH570">
        <f>(AI570 - AJ570 - DX570*1E3/(8.314*(DZ570+273.15)) * AL570/DW570 * AK570) * DW570/(100*DK570) * (1000 - DT570)/1000</f>
        <v>0</v>
      </c>
      <c r="AI570">
        <v>1199.255825739467</v>
      </c>
      <c r="AJ570">
        <v>1168.426848484848</v>
      </c>
      <c r="AK570">
        <v>3.416507398564853</v>
      </c>
      <c r="AL570">
        <v>65.07386414959845</v>
      </c>
      <c r="AM570">
        <f>(AO570 - AN570 + DX570*1E3/(8.314*(DZ570+273.15)) * AQ570/DW570 * AP570) * DW570/(100*DK570) * 1000/(1000 - AO570)</f>
        <v>0</v>
      </c>
      <c r="AN570">
        <v>19.50639876853437</v>
      </c>
      <c r="AO570">
        <v>21.68584</v>
      </c>
      <c r="AP570">
        <v>-6.550029260516886E-05</v>
      </c>
      <c r="AQ570">
        <v>105.2532628944295</v>
      </c>
      <c r="AR570">
        <v>0</v>
      </c>
      <c r="AS570">
        <v>0</v>
      </c>
      <c r="AT570">
        <f>IF(AR570*$H$15&gt;=AV570,1.0,(AV570/(AV570-AR570*$H$15)))</f>
        <v>0</v>
      </c>
      <c r="AU570">
        <f>(AT570-1)*100</f>
        <v>0</v>
      </c>
      <c r="AV570">
        <f>MAX(0,($B$15+$C$15*EE570)/(1+$D$15*EE570)*DX570/(DZ570+273)*$E$15)</f>
        <v>0</v>
      </c>
      <c r="AW570" t="s">
        <v>437</v>
      </c>
      <c r="AX570" t="s">
        <v>437</v>
      </c>
      <c r="AY570">
        <v>0</v>
      </c>
      <c r="AZ570">
        <v>0</v>
      </c>
      <c r="BA570">
        <f>1-AY570/AZ570</f>
        <v>0</v>
      </c>
      <c r="BB570">
        <v>0</v>
      </c>
      <c r="BC570" t="s">
        <v>437</v>
      </c>
      <c r="BD570" t="s">
        <v>437</v>
      </c>
      <c r="BE570">
        <v>0</v>
      </c>
      <c r="BF570">
        <v>0</v>
      </c>
      <c r="BG570">
        <f>1-BE570/BF570</f>
        <v>0</v>
      </c>
      <c r="BH570">
        <v>0.5</v>
      </c>
      <c r="BI570">
        <f>DH570</f>
        <v>0</v>
      </c>
      <c r="BJ570">
        <f>K570</f>
        <v>0</v>
      </c>
      <c r="BK570">
        <f>BG570*BH570*BI570</f>
        <v>0</v>
      </c>
      <c r="BL570">
        <f>(BJ570-BB570)/BI570</f>
        <v>0</v>
      </c>
      <c r="BM570">
        <f>(AZ570-BF570)/BF570</f>
        <v>0</v>
      </c>
      <c r="BN570">
        <f>AY570/(BA570+AY570/BF570)</f>
        <v>0</v>
      </c>
      <c r="BO570" t="s">
        <v>437</v>
      </c>
      <c r="BP570">
        <v>0</v>
      </c>
      <c r="BQ570">
        <f>IF(BP570&lt;&gt;0, BP570, BN570)</f>
        <v>0</v>
      </c>
      <c r="BR570">
        <f>1-BQ570/BF570</f>
        <v>0</v>
      </c>
      <c r="BS570">
        <f>(BF570-BE570)/(BF570-BQ570)</f>
        <v>0</v>
      </c>
      <c r="BT570">
        <f>(AZ570-BF570)/(AZ570-BQ570)</f>
        <v>0</v>
      </c>
      <c r="BU570">
        <f>(BF570-BE570)/(BF570-AY570)</f>
        <v>0</v>
      </c>
      <c r="BV570">
        <f>(AZ570-BF570)/(AZ570-AY570)</f>
        <v>0</v>
      </c>
      <c r="BW570">
        <f>(BS570*BQ570/BE570)</f>
        <v>0</v>
      </c>
      <c r="BX570">
        <f>(1-BW570)</f>
        <v>0</v>
      </c>
      <c r="DG570">
        <f>$B$13*EF570+$C$13*EG570+$F$13*ER570*(1-EU570)</f>
        <v>0</v>
      </c>
      <c r="DH570">
        <f>DG570*DI570</f>
        <v>0</v>
      </c>
      <c r="DI570">
        <f>($B$13*$D$11+$C$13*$D$11+$F$13*((FE570+EW570)/MAX(FE570+EW570+FF570, 0.1)*$I$11+FF570/MAX(FE570+EW570+FF570, 0.1)*$J$11))/($B$13+$C$13+$F$13)</f>
        <v>0</v>
      </c>
      <c r="DJ570">
        <f>($B$13*$K$11+$C$13*$K$11+$F$13*((FE570+EW570)/MAX(FE570+EW570+FF570, 0.1)*$P$11+FF570/MAX(FE570+EW570+FF570, 0.1)*$Q$11))/($B$13+$C$13+$F$13)</f>
        <v>0</v>
      </c>
      <c r="DK570">
        <v>4.8</v>
      </c>
      <c r="DL570">
        <v>0.5</v>
      </c>
      <c r="DM570" t="s">
        <v>438</v>
      </c>
      <c r="DN570">
        <v>2</v>
      </c>
      <c r="DO570" t="b">
        <v>1</v>
      </c>
      <c r="DP570">
        <v>1759088359.814285</v>
      </c>
      <c r="DQ570">
        <v>1118.651071428572</v>
      </c>
      <c r="DR570">
        <v>1160.109642857143</v>
      </c>
      <c r="DS570">
        <v>21.7062</v>
      </c>
      <c r="DT570">
        <v>19.47858214285714</v>
      </c>
      <c r="DU570">
        <v>1118.911428571429</v>
      </c>
      <c r="DV570">
        <v>21.42080714285714</v>
      </c>
      <c r="DW570">
        <v>499.8106785714286</v>
      </c>
      <c r="DX570">
        <v>90.72733571428573</v>
      </c>
      <c r="DY570">
        <v>0.06693058214285713</v>
      </c>
      <c r="DZ570">
        <v>28.72344642857143</v>
      </c>
      <c r="EA570">
        <v>29.888925</v>
      </c>
      <c r="EB570">
        <v>999.9000000000002</v>
      </c>
      <c r="EC570">
        <v>0</v>
      </c>
      <c r="ED570">
        <v>0</v>
      </c>
      <c r="EE570">
        <v>9979.484285714285</v>
      </c>
      <c r="EF570">
        <v>0</v>
      </c>
      <c r="EG570">
        <v>11.35182857142857</v>
      </c>
      <c r="EH570">
        <v>-41.45816428571429</v>
      </c>
      <c r="EI570">
        <v>1143.472142857143</v>
      </c>
      <c r="EJ570">
        <v>1183.156071428571</v>
      </c>
      <c r="EK570">
        <v>2.227620357142857</v>
      </c>
      <c r="EL570">
        <v>1160.109642857143</v>
      </c>
      <c r="EM570">
        <v>19.47858214285714</v>
      </c>
      <c r="EN570">
        <v>1.969345714285714</v>
      </c>
      <c r="EO570">
        <v>1.767239285714286</v>
      </c>
      <c r="EP570">
        <v>17.20000357142857</v>
      </c>
      <c r="EQ570">
        <v>15.49998928571429</v>
      </c>
      <c r="ER570">
        <v>2000.000714285714</v>
      </c>
      <c r="ES570">
        <v>0.9799998214285717</v>
      </c>
      <c r="ET570">
        <v>0.02000012142857143</v>
      </c>
      <c r="EU570">
        <v>0</v>
      </c>
      <c r="EV570">
        <v>808.5683928571427</v>
      </c>
      <c r="EW570">
        <v>5.00078</v>
      </c>
      <c r="EX570">
        <v>15572.96428571429</v>
      </c>
      <c r="EY570">
        <v>16379.65714285714</v>
      </c>
      <c r="EZ570">
        <v>39.77432142857142</v>
      </c>
      <c r="FA570">
        <v>40.60696428571428</v>
      </c>
      <c r="FB570">
        <v>39.93507142857143</v>
      </c>
      <c r="FC570">
        <v>40.27878571428571</v>
      </c>
      <c r="FD570">
        <v>40.61578571428571</v>
      </c>
      <c r="FE570">
        <v>1955.099285714286</v>
      </c>
      <c r="FF570">
        <v>39.90142857142858</v>
      </c>
      <c r="FG570">
        <v>0</v>
      </c>
      <c r="FH570">
        <v>1759088360</v>
      </c>
      <c r="FI570">
        <v>0</v>
      </c>
      <c r="FJ570">
        <v>808.5887199999999</v>
      </c>
      <c r="FK570">
        <v>2.572923061113085</v>
      </c>
      <c r="FL570">
        <v>53.30769230914415</v>
      </c>
      <c r="FM570">
        <v>15573.624</v>
      </c>
      <c r="FN570">
        <v>15</v>
      </c>
      <c r="FO570">
        <v>0</v>
      </c>
      <c r="FP570" t="s">
        <v>439</v>
      </c>
      <c r="FQ570">
        <v>1746989605.5</v>
      </c>
      <c r="FR570">
        <v>1746989593.5</v>
      </c>
      <c r="FS570">
        <v>0</v>
      </c>
      <c r="FT570">
        <v>-0.274</v>
      </c>
      <c r="FU570">
        <v>-0.002</v>
      </c>
      <c r="FV570">
        <v>2.549</v>
      </c>
      <c r="FW570">
        <v>0.129</v>
      </c>
      <c r="FX570">
        <v>420</v>
      </c>
      <c r="FY570">
        <v>17</v>
      </c>
      <c r="FZ570">
        <v>0.02</v>
      </c>
      <c r="GA570">
        <v>0.04</v>
      </c>
      <c r="GB570">
        <v>-41.3734375</v>
      </c>
      <c r="GC570">
        <v>-1.50799136960592</v>
      </c>
      <c r="GD570">
        <v>0.1669283883698339</v>
      </c>
      <c r="GE570">
        <v>0</v>
      </c>
      <c r="GF570">
        <v>808.4603235294118</v>
      </c>
      <c r="GG570">
        <v>2.827058814120683</v>
      </c>
      <c r="GH570">
        <v>0.3481943947067247</v>
      </c>
      <c r="GI570">
        <v>0</v>
      </c>
      <c r="GJ570">
        <v>2.239065</v>
      </c>
      <c r="GK570">
        <v>-0.314581013133213</v>
      </c>
      <c r="GL570">
        <v>0.03146301860915445</v>
      </c>
      <c r="GM570">
        <v>0</v>
      </c>
      <c r="GN570">
        <v>0</v>
      </c>
      <c r="GO570">
        <v>3</v>
      </c>
      <c r="GP570" t="s">
        <v>458</v>
      </c>
      <c r="GQ570">
        <v>3.10191</v>
      </c>
      <c r="GR570">
        <v>2.726</v>
      </c>
      <c r="GS570">
        <v>0.175244</v>
      </c>
      <c r="GT570">
        <v>0.179195</v>
      </c>
      <c r="GU570">
        <v>0.100501</v>
      </c>
      <c r="GV570">
        <v>0.09461940000000001</v>
      </c>
      <c r="GW570">
        <v>21522</v>
      </c>
      <c r="GX570">
        <v>19466.8</v>
      </c>
      <c r="GY570">
        <v>26659.6</v>
      </c>
      <c r="GZ570">
        <v>23940.2</v>
      </c>
      <c r="HA570">
        <v>38382.1</v>
      </c>
      <c r="HB570">
        <v>32056.6</v>
      </c>
      <c r="HC570">
        <v>46551.8</v>
      </c>
      <c r="HD570">
        <v>37880.5</v>
      </c>
      <c r="HE570">
        <v>1.86467</v>
      </c>
      <c r="HF570">
        <v>1.86133</v>
      </c>
      <c r="HG570">
        <v>0.122443</v>
      </c>
      <c r="HH570">
        <v>0</v>
      </c>
      <c r="HI570">
        <v>27.7571</v>
      </c>
      <c r="HJ570">
        <v>999.9</v>
      </c>
      <c r="HK570">
        <v>47.4</v>
      </c>
      <c r="HL570">
        <v>31.3</v>
      </c>
      <c r="HM570">
        <v>23.9745</v>
      </c>
      <c r="HN570">
        <v>60.9602</v>
      </c>
      <c r="HO570">
        <v>21.9712</v>
      </c>
      <c r="HP570">
        <v>1</v>
      </c>
      <c r="HQ570">
        <v>0.166654</v>
      </c>
      <c r="HR570">
        <v>0.249779</v>
      </c>
      <c r="HS570">
        <v>20.2799</v>
      </c>
      <c r="HT570">
        <v>5.21115</v>
      </c>
      <c r="HU570">
        <v>11.98</v>
      </c>
      <c r="HV570">
        <v>4.96365</v>
      </c>
      <c r="HW570">
        <v>3.27448</v>
      </c>
      <c r="HX570">
        <v>9999</v>
      </c>
      <c r="HY570">
        <v>9999</v>
      </c>
      <c r="HZ570">
        <v>9999</v>
      </c>
      <c r="IA570">
        <v>35.3</v>
      </c>
      <c r="IB570">
        <v>1.86395</v>
      </c>
      <c r="IC570">
        <v>1.86011</v>
      </c>
      <c r="ID570">
        <v>1.85842</v>
      </c>
      <c r="IE570">
        <v>1.8598</v>
      </c>
      <c r="IF570">
        <v>1.85989</v>
      </c>
      <c r="IG570">
        <v>1.85837</v>
      </c>
      <c r="IH570">
        <v>1.85745</v>
      </c>
      <c r="II570">
        <v>1.85242</v>
      </c>
      <c r="IJ570">
        <v>0</v>
      </c>
      <c r="IK570">
        <v>0</v>
      </c>
      <c r="IL570">
        <v>0</v>
      </c>
      <c r="IM570">
        <v>0</v>
      </c>
      <c r="IN570" t="s">
        <v>441</v>
      </c>
      <c r="IO570" t="s">
        <v>442</v>
      </c>
      <c r="IP570" t="s">
        <v>443</v>
      </c>
      <c r="IQ570" t="s">
        <v>443</v>
      </c>
      <c r="IR570" t="s">
        <v>443</v>
      </c>
      <c r="IS570" t="s">
        <v>443</v>
      </c>
      <c r="IT570">
        <v>0</v>
      </c>
      <c r="IU570">
        <v>100</v>
      </c>
      <c r="IV570">
        <v>100</v>
      </c>
      <c r="IW570">
        <v>-0.23</v>
      </c>
      <c r="IX570">
        <v>0.2849</v>
      </c>
      <c r="IY570">
        <v>-0.819046093373875</v>
      </c>
      <c r="IZ570">
        <v>-0.0008311593448893811</v>
      </c>
      <c r="JA570">
        <v>1.768286430498992E-06</v>
      </c>
      <c r="JB570">
        <v>-5.176383660599935E-10</v>
      </c>
      <c r="JC570">
        <v>0.01793090377665582</v>
      </c>
      <c r="JD570">
        <v>0.002652576625932546</v>
      </c>
      <c r="JE570">
        <v>0.0004569377311329863</v>
      </c>
      <c r="JF570">
        <v>1.003524486243527E-07</v>
      </c>
      <c r="JG570">
        <v>2</v>
      </c>
      <c r="JH570">
        <v>1975</v>
      </c>
      <c r="JI570">
        <v>1</v>
      </c>
      <c r="JJ570">
        <v>26</v>
      </c>
      <c r="JK570">
        <v>201646</v>
      </c>
      <c r="JL570">
        <v>201646.2</v>
      </c>
      <c r="JM570">
        <v>2.6355</v>
      </c>
      <c r="JN570">
        <v>2.60742</v>
      </c>
      <c r="JO570">
        <v>1.49658</v>
      </c>
      <c r="JP570">
        <v>2.34863</v>
      </c>
      <c r="JQ570">
        <v>1.54907</v>
      </c>
      <c r="JR570">
        <v>2.46582</v>
      </c>
      <c r="JS570">
        <v>36.4107</v>
      </c>
      <c r="JT570">
        <v>24.1751</v>
      </c>
      <c r="JU570">
        <v>18</v>
      </c>
      <c r="JV570">
        <v>483.265</v>
      </c>
      <c r="JW570">
        <v>495.867</v>
      </c>
      <c r="JX570">
        <v>26.9882</v>
      </c>
      <c r="JY570">
        <v>29.4025</v>
      </c>
      <c r="JZ570">
        <v>30.0002</v>
      </c>
      <c r="KA570">
        <v>29.5889</v>
      </c>
      <c r="KB570">
        <v>29.5767</v>
      </c>
      <c r="KC570">
        <v>53.0108</v>
      </c>
      <c r="KD570">
        <v>20.7346</v>
      </c>
      <c r="KE570">
        <v>96.2586</v>
      </c>
      <c r="KF570">
        <v>27.1431</v>
      </c>
      <c r="KG570">
        <v>1209.4</v>
      </c>
      <c r="KH570">
        <v>19.6585</v>
      </c>
      <c r="KI570">
        <v>101.783</v>
      </c>
      <c r="KJ570">
        <v>91.3494</v>
      </c>
    </row>
    <row r="571" spans="1:296">
      <c r="A571">
        <v>553</v>
      </c>
      <c r="B571">
        <v>1759088372.6</v>
      </c>
      <c r="C571">
        <v>15289.5</v>
      </c>
      <c r="D571" t="s">
        <v>1554</v>
      </c>
      <c r="E571" t="s">
        <v>1555</v>
      </c>
      <c r="F571">
        <v>5</v>
      </c>
      <c r="G571" t="s">
        <v>1411</v>
      </c>
      <c r="H571">
        <v>1759088365.1</v>
      </c>
      <c r="I571">
        <f>(J571)/1000</f>
        <v>0</v>
      </c>
      <c r="J571">
        <f>IF(DO571, AM571, AG571)</f>
        <v>0</v>
      </c>
      <c r="K571">
        <f>IF(DO571, AH571, AF571)</f>
        <v>0</v>
      </c>
      <c r="L571">
        <f>DQ571 - IF(AT571&gt;1, K571*DK571*100.0/(AV571), 0)</f>
        <v>0</v>
      </c>
      <c r="M571">
        <f>((S571-I571/2)*L571-K571)/(S571+I571/2)</f>
        <v>0</v>
      </c>
      <c r="N571">
        <f>M571*(DX571+DY571)/1000.0</f>
        <v>0</v>
      </c>
      <c r="O571">
        <f>(DQ571 - IF(AT571&gt;1, K571*DK571*100.0/(AV571), 0))*(DX571+DY571)/1000.0</f>
        <v>0</v>
      </c>
      <c r="P571">
        <f>2.0/((1/R571-1/Q571)+SIGN(R571)*SQRT((1/R571-1/Q571)*(1/R571-1/Q571) + 4*DL571/((DL571+1)*(DL571+1))*(2*1/R571*1/Q571-1/Q571*1/Q571)))</f>
        <v>0</v>
      </c>
      <c r="Q571">
        <f>IF(LEFT(DM571,1)&lt;&gt;"0",IF(LEFT(DM571,1)="1",3.0,DN571),$D$5+$E$5*(EE571*DX571/($K$5*1000))+$F$5*(EE571*DX571/($K$5*1000))*MAX(MIN(DK571,$J$5),$I$5)*MAX(MIN(DK571,$J$5),$I$5)+$G$5*MAX(MIN(DK571,$J$5),$I$5)*(EE571*DX571/($K$5*1000))+$H$5*(EE571*DX571/($K$5*1000))*(EE571*DX571/($K$5*1000)))</f>
        <v>0</v>
      </c>
      <c r="R571">
        <f>I571*(1000-(1000*0.61365*exp(17.502*V571/(240.97+V571))/(DX571+DY571)+DS571)/2)/(1000*0.61365*exp(17.502*V571/(240.97+V571))/(DX571+DY571)-DS571)</f>
        <v>0</v>
      </c>
      <c r="S571">
        <f>1/((DL571+1)/(P571/1.6)+1/(Q571/1.37)) + DL571/((DL571+1)/(P571/1.6) + DL571/(Q571/1.37))</f>
        <v>0</v>
      </c>
      <c r="T571">
        <f>(DG571*DJ571)</f>
        <v>0</v>
      </c>
      <c r="U571">
        <f>(DZ571+(T571+2*0.95*5.67E-8*(((DZ571+$B$9)+273)^4-(DZ571+273)^4)-44100*I571)/(1.84*29.3*Q571+8*0.95*5.67E-8*(DZ571+273)^3))</f>
        <v>0</v>
      </c>
      <c r="V571">
        <f>($C$9*EA571+$D$9*EB571+$E$9*U571)</f>
        <v>0</v>
      </c>
      <c r="W571">
        <f>0.61365*exp(17.502*V571/(240.97+V571))</f>
        <v>0</v>
      </c>
      <c r="X571">
        <f>(Y571/Z571*100)</f>
        <v>0</v>
      </c>
      <c r="Y571">
        <f>DS571*(DX571+DY571)/1000</f>
        <v>0</v>
      </c>
      <c r="Z571">
        <f>0.61365*exp(17.502*DZ571/(240.97+DZ571))</f>
        <v>0</v>
      </c>
      <c r="AA571">
        <f>(W571-DS571*(DX571+DY571)/1000)</f>
        <v>0</v>
      </c>
      <c r="AB571">
        <f>(-I571*44100)</f>
        <v>0</v>
      </c>
      <c r="AC571">
        <f>2*29.3*Q571*0.92*(DZ571-V571)</f>
        <v>0</v>
      </c>
      <c r="AD571">
        <f>2*0.95*5.67E-8*(((DZ571+$B$9)+273)^4-(V571+273)^4)</f>
        <v>0</v>
      </c>
      <c r="AE571">
        <f>T571+AD571+AB571+AC571</f>
        <v>0</v>
      </c>
      <c r="AF571">
        <f>DW571*AT571*(DR571-DQ571*(1000-AT571*DT571)/(1000-AT571*DS571))/(100*DK571)</f>
        <v>0</v>
      </c>
      <c r="AG571">
        <f>1000*DW571*AT571*(DS571-DT571)/(100*DK571*(1000-AT571*DS571))</f>
        <v>0</v>
      </c>
      <c r="AH571">
        <f>(AI571 - AJ571 - DX571*1E3/(8.314*(DZ571+273.15)) * AL571/DW571 * AK571) * DW571/(100*DK571) * (1000 - DT571)/1000</f>
        <v>0</v>
      </c>
      <c r="AI571">
        <v>1216.419342210476</v>
      </c>
      <c r="AJ571">
        <v>1185.691272727272</v>
      </c>
      <c r="AK571">
        <v>3.463159768148262</v>
      </c>
      <c r="AL571">
        <v>65.07386414959845</v>
      </c>
      <c r="AM571">
        <f>(AO571 - AN571 + DX571*1E3/(8.314*(DZ571+273.15)) * AQ571/DW571 * AP571) * DW571/(100*DK571) * 1000/(1000 - AO571)</f>
        <v>0</v>
      </c>
      <c r="AN571">
        <v>19.56231056006253</v>
      </c>
      <c r="AO571">
        <v>21.69513272727272</v>
      </c>
      <c r="AP571">
        <v>0.0001563055394509849</v>
      </c>
      <c r="AQ571">
        <v>105.2532628944295</v>
      </c>
      <c r="AR571">
        <v>0</v>
      </c>
      <c r="AS571">
        <v>0</v>
      </c>
      <c r="AT571">
        <f>IF(AR571*$H$15&gt;=AV571,1.0,(AV571/(AV571-AR571*$H$15)))</f>
        <v>0</v>
      </c>
      <c r="AU571">
        <f>(AT571-1)*100</f>
        <v>0</v>
      </c>
      <c r="AV571">
        <f>MAX(0,($B$15+$C$15*EE571)/(1+$D$15*EE571)*DX571/(DZ571+273)*$E$15)</f>
        <v>0</v>
      </c>
      <c r="AW571" t="s">
        <v>437</v>
      </c>
      <c r="AX571" t="s">
        <v>437</v>
      </c>
      <c r="AY571">
        <v>0</v>
      </c>
      <c r="AZ571">
        <v>0</v>
      </c>
      <c r="BA571">
        <f>1-AY571/AZ571</f>
        <v>0</v>
      </c>
      <c r="BB571">
        <v>0</v>
      </c>
      <c r="BC571" t="s">
        <v>437</v>
      </c>
      <c r="BD571" t="s">
        <v>437</v>
      </c>
      <c r="BE571">
        <v>0</v>
      </c>
      <c r="BF571">
        <v>0</v>
      </c>
      <c r="BG571">
        <f>1-BE571/BF571</f>
        <v>0</v>
      </c>
      <c r="BH571">
        <v>0.5</v>
      </c>
      <c r="BI571">
        <f>DH571</f>
        <v>0</v>
      </c>
      <c r="BJ571">
        <f>K571</f>
        <v>0</v>
      </c>
      <c r="BK571">
        <f>BG571*BH571*BI571</f>
        <v>0</v>
      </c>
      <c r="BL571">
        <f>(BJ571-BB571)/BI571</f>
        <v>0</v>
      </c>
      <c r="BM571">
        <f>(AZ571-BF571)/BF571</f>
        <v>0</v>
      </c>
      <c r="BN571">
        <f>AY571/(BA571+AY571/BF571)</f>
        <v>0</v>
      </c>
      <c r="BO571" t="s">
        <v>437</v>
      </c>
      <c r="BP571">
        <v>0</v>
      </c>
      <c r="BQ571">
        <f>IF(BP571&lt;&gt;0, BP571, BN571)</f>
        <v>0</v>
      </c>
      <c r="BR571">
        <f>1-BQ571/BF571</f>
        <v>0</v>
      </c>
      <c r="BS571">
        <f>(BF571-BE571)/(BF571-BQ571)</f>
        <v>0</v>
      </c>
      <c r="BT571">
        <f>(AZ571-BF571)/(AZ571-BQ571)</f>
        <v>0</v>
      </c>
      <c r="BU571">
        <f>(BF571-BE571)/(BF571-AY571)</f>
        <v>0</v>
      </c>
      <c r="BV571">
        <f>(AZ571-BF571)/(AZ571-AY571)</f>
        <v>0</v>
      </c>
      <c r="BW571">
        <f>(BS571*BQ571/BE571)</f>
        <v>0</v>
      </c>
      <c r="BX571">
        <f>(1-BW571)</f>
        <v>0</v>
      </c>
      <c r="DG571">
        <f>$B$13*EF571+$C$13*EG571+$F$13*ER571*(1-EU571)</f>
        <v>0</v>
      </c>
      <c r="DH571">
        <f>DG571*DI571</f>
        <v>0</v>
      </c>
      <c r="DI571">
        <f>($B$13*$D$11+$C$13*$D$11+$F$13*((FE571+EW571)/MAX(FE571+EW571+FF571, 0.1)*$I$11+FF571/MAX(FE571+EW571+FF571, 0.1)*$J$11))/($B$13+$C$13+$F$13)</f>
        <v>0</v>
      </c>
      <c r="DJ571">
        <f>($B$13*$K$11+$C$13*$K$11+$F$13*((FE571+EW571)/MAX(FE571+EW571+FF571, 0.1)*$P$11+FF571/MAX(FE571+EW571+FF571, 0.1)*$Q$11))/($B$13+$C$13+$F$13)</f>
        <v>0</v>
      </c>
      <c r="DK571">
        <v>4.8</v>
      </c>
      <c r="DL571">
        <v>0.5</v>
      </c>
      <c r="DM571" t="s">
        <v>438</v>
      </c>
      <c r="DN571">
        <v>2</v>
      </c>
      <c r="DO571" t="b">
        <v>1</v>
      </c>
      <c r="DP571">
        <v>1759088365.1</v>
      </c>
      <c r="DQ571">
        <v>1136.385925925926</v>
      </c>
      <c r="DR571">
        <v>1177.881481481481</v>
      </c>
      <c r="DS571">
        <v>21.69435185185185</v>
      </c>
      <c r="DT571">
        <v>19.5072037037037</v>
      </c>
      <c r="DU571">
        <v>1136.624814814815</v>
      </c>
      <c r="DV571">
        <v>21.40921481481482</v>
      </c>
      <c r="DW571">
        <v>499.8868888888889</v>
      </c>
      <c r="DX571">
        <v>90.72776666666668</v>
      </c>
      <c r="DY571">
        <v>0.06747945185185185</v>
      </c>
      <c r="DZ571">
        <v>28.71745925925926</v>
      </c>
      <c r="EA571">
        <v>29.80063703703704</v>
      </c>
      <c r="EB571">
        <v>999.9000000000001</v>
      </c>
      <c r="EC571">
        <v>0</v>
      </c>
      <c r="ED571">
        <v>0</v>
      </c>
      <c r="EE571">
        <v>9991.735555555555</v>
      </c>
      <c r="EF571">
        <v>0</v>
      </c>
      <c r="EG571">
        <v>11.34958518518519</v>
      </c>
      <c r="EH571">
        <v>-41.49546666666667</v>
      </c>
      <c r="EI571">
        <v>1161.585925925926</v>
      </c>
      <c r="EJ571">
        <v>1201.315925925926</v>
      </c>
      <c r="EK571">
        <v>2.187157777777778</v>
      </c>
      <c r="EL571">
        <v>1177.881481481481</v>
      </c>
      <c r="EM571">
        <v>19.5072037037037</v>
      </c>
      <c r="EN571">
        <v>1.96828</v>
      </c>
      <c r="EO571">
        <v>1.769844444444444</v>
      </c>
      <c r="EP571">
        <v>17.19145555555556</v>
      </c>
      <c r="EQ571">
        <v>15.52294444444444</v>
      </c>
      <c r="ER571">
        <v>1999.997777777778</v>
      </c>
      <c r="ES571">
        <v>0.9800001481481483</v>
      </c>
      <c r="ET571">
        <v>0.01999976296296296</v>
      </c>
      <c r="EU571">
        <v>0</v>
      </c>
      <c r="EV571">
        <v>808.7311111111111</v>
      </c>
      <c r="EW571">
        <v>5.00078</v>
      </c>
      <c r="EX571">
        <v>15576.10370370371</v>
      </c>
      <c r="EY571">
        <v>16379.62592592593</v>
      </c>
      <c r="EZ571">
        <v>39.7844074074074</v>
      </c>
      <c r="FA571">
        <v>40.61796296296296</v>
      </c>
      <c r="FB571">
        <v>39.93033333333333</v>
      </c>
      <c r="FC571">
        <v>40.27981481481481</v>
      </c>
      <c r="FD571">
        <v>40.60388888888888</v>
      </c>
      <c r="FE571">
        <v>1955.097037037037</v>
      </c>
      <c r="FF571">
        <v>39.90000000000001</v>
      </c>
      <c r="FG571">
        <v>0</v>
      </c>
      <c r="FH571">
        <v>1759088364.8</v>
      </c>
      <c r="FI571">
        <v>0</v>
      </c>
      <c r="FJ571">
        <v>808.72964</v>
      </c>
      <c r="FK571">
        <v>0.73223077504514</v>
      </c>
      <c r="FL571">
        <v>7.707692400953914</v>
      </c>
      <c r="FM571">
        <v>15576.104</v>
      </c>
      <c r="FN571">
        <v>15</v>
      </c>
      <c r="FO571">
        <v>0</v>
      </c>
      <c r="FP571" t="s">
        <v>439</v>
      </c>
      <c r="FQ571">
        <v>1746989605.5</v>
      </c>
      <c r="FR571">
        <v>1746989593.5</v>
      </c>
      <c r="FS571">
        <v>0</v>
      </c>
      <c r="FT571">
        <v>-0.274</v>
      </c>
      <c r="FU571">
        <v>-0.002</v>
      </c>
      <c r="FV571">
        <v>2.549</v>
      </c>
      <c r="FW571">
        <v>0.129</v>
      </c>
      <c r="FX571">
        <v>420</v>
      </c>
      <c r="FY571">
        <v>17</v>
      </c>
      <c r="FZ571">
        <v>0.02</v>
      </c>
      <c r="GA571">
        <v>0.04</v>
      </c>
      <c r="GB571">
        <v>-41.4479375</v>
      </c>
      <c r="GC571">
        <v>-0.7126570356472689</v>
      </c>
      <c r="GD571">
        <v>0.1065690778028503</v>
      </c>
      <c r="GE571">
        <v>0</v>
      </c>
      <c r="GF571">
        <v>808.5701470588235</v>
      </c>
      <c r="GG571">
        <v>1.885943467944889</v>
      </c>
      <c r="GH571">
        <v>0.327620847245981</v>
      </c>
      <c r="GI571">
        <v>0</v>
      </c>
      <c r="GJ571">
        <v>2.21300575</v>
      </c>
      <c r="GK571">
        <v>-0.439227804878051</v>
      </c>
      <c r="GL571">
        <v>0.04353181445147333</v>
      </c>
      <c r="GM571">
        <v>0</v>
      </c>
      <c r="GN571">
        <v>0</v>
      </c>
      <c r="GO571">
        <v>3</v>
      </c>
      <c r="GP571" t="s">
        <v>458</v>
      </c>
      <c r="GQ571">
        <v>3.10203</v>
      </c>
      <c r="GR571">
        <v>2.72542</v>
      </c>
      <c r="GS571">
        <v>0.176847</v>
      </c>
      <c r="GT571">
        <v>0.180768</v>
      </c>
      <c r="GU571">
        <v>0.100536</v>
      </c>
      <c r="GV571">
        <v>0.0947911</v>
      </c>
      <c r="GW571">
        <v>21480.2</v>
      </c>
      <c r="GX571">
        <v>19429.5</v>
      </c>
      <c r="GY571">
        <v>26659.6</v>
      </c>
      <c r="GZ571">
        <v>23940.2</v>
      </c>
      <c r="HA571">
        <v>38380.7</v>
      </c>
      <c r="HB571">
        <v>32050.5</v>
      </c>
      <c r="HC571">
        <v>46551.7</v>
      </c>
      <c r="HD571">
        <v>37880.3</v>
      </c>
      <c r="HE571">
        <v>1.865</v>
      </c>
      <c r="HF571">
        <v>1.86135</v>
      </c>
      <c r="HG571">
        <v>0.12219</v>
      </c>
      <c r="HH571">
        <v>0</v>
      </c>
      <c r="HI571">
        <v>27.7534</v>
      </c>
      <c r="HJ571">
        <v>999.9</v>
      </c>
      <c r="HK571">
        <v>47.4</v>
      </c>
      <c r="HL571">
        <v>31.3</v>
      </c>
      <c r="HM571">
        <v>23.9778</v>
      </c>
      <c r="HN571">
        <v>61.6602</v>
      </c>
      <c r="HO571">
        <v>21.8309</v>
      </c>
      <c r="HP571">
        <v>1</v>
      </c>
      <c r="HQ571">
        <v>0.165686</v>
      </c>
      <c r="HR571">
        <v>-0.257778</v>
      </c>
      <c r="HS571">
        <v>20.2798</v>
      </c>
      <c r="HT571">
        <v>5.21145</v>
      </c>
      <c r="HU571">
        <v>11.98</v>
      </c>
      <c r="HV571">
        <v>4.96345</v>
      </c>
      <c r="HW571">
        <v>3.27438</v>
      </c>
      <c r="HX571">
        <v>9999</v>
      </c>
      <c r="HY571">
        <v>9999</v>
      </c>
      <c r="HZ571">
        <v>9999</v>
      </c>
      <c r="IA571">
        <v>35.3</v>
      </c>
      <c r="IB571">
        <v>1.86397</v>
      </c>
      <c r="IC571">
        <v>1.86009</v>
      </c>
      <c r="ID571">
        <v>1.85843</v>
      </c>
      <c r="IE571">
        <v>1.8598</v>
      </c>
      <c r="IF571">
        <v>1.85989</v>
      </c>
      <c r="IG571">
        <v>1.85837</v>
      </c>
      <c r="IH571">
        <v>1.85745</v>
      </c>
      <c r="II571">
        <v>1.85242</v>
      </c>
      <c r="IJ571">
        <v>0</v>
      </c>
      <c r="IK571">
        <v>0</v>
      </c>
      <c r="IL571">
        <v>0</v>
      </c>
      <c r="IM571">
        <v>0</v>
      </c>
      <c r="IN571" t="s">
        <v>441</v>
      </c>
      <c r="IO571" t="s">
        <v>442</v>
      </c>
      <c r="IP571" t="s">
        <v>443</v>
      </c>
      <c r="IQ571" t="s">
        <v>443</v>
      </c>
      <c r="IR571" t="s">
        <v>443</v>
      </c>
      <c r="IS571" t="s">
        <v>443</v>
      </c>
      <c r="IT571">
        <v>0</v>
      </c>
      <c r="IU571">
        <v>100</v>
      </c>
      <c r="IV571">
        <v>100</v>
      </c>
      <c r="IW571">
        <v>-0.21</v>
      </c>
      <c r="IX571">
        <v>0.2852</v>
      </c>
      <c r="IY571">
        <v>-0.819046093373875</v>
      </c>
      <c r="IZ571">
        <v>-0.0008311593448893811</v>
      </c>
      <c r="JA571">
        <v>1.768286430498992E-06</v>
      </c>
      <c r="JB571">
        <v>-5.176383660599935E-10</v>
      </c>
      <c r="JC571">
        <v>0.01793090377665582</v>
      </c>
      <c r="JD571">
        <v>0.002652576625932546</v>
      </c>
      <c r="JE571">
        <v>0.0004569377311329863</v>
      </c>
      <c r="JF571">
        <v>1.003524486243527E-07</v>
      </c>
      <c r="JG571">
        <v>2</v>
      </c>
      <c r="JH571">
        <v>1975</v>
      </c>
      <c r="JI571">
        <v>1</v>
      </c>
      <c r="JJ571">
        <v>26</v>
      </c>
      <c r="JK571">
        <v>201646.1</v>
      </c>
      <c r="JL571">
        <v>201646.3</v>
      </c>
      <c r="JM571">
        <v>2.66846</v>
      </c>
      <c r="JN571">
        <v>2.61108</v>
      </c>
      <c r="JO571">
        <v>1.49658</v>
      </c>
      <c r="JP571">
        <v>2.34863</v>
      </c>
      <c r="JQ571">
        <v>1.54907</v>
      </c>
      <c r="JR571">
        <v>2.48413</v>
      </c>
      <c r="JS571">
        <v>36.4107</v>
      </c>
      <c r="JT571">
        <v>24.1751</v>
      </c>
      <c r="JU571">
        <v>18</v>
      </c>
      <c r="JV571">
        <v>483.457</v>
      </c>
      <c r="JW571">
        <v>495.901</v>
      </c>
      <c r="JX571">
        <v>27.1241</v>
      </c>
      <c r="JY571">
        <v>29.4029</v>
      </c>
      <c r="JZ571">
        <v>29.9997</v>
      </c>
      <c r="KA571">
        <v>29.5892</v>
      </c>
      <c r="KB571">
        <v>29.5789</v>
      </c>
      <c r="KC571">
        <v>53.5787</v>
      </c>
      <c r="KD571">
        <v>20.4587</v>
      </c>
      <c r="KE571">
        <v>96.2586</v>
      </c>
      <c r="KF571">
        <v>27.3177</v>
      </c>
      <c r="KG571">
        <v>1222.76</v>
      </c>
      <c r="KH571">
        <v>19.6774</v>
      </c>
      <c r="KI571">
        <v>101.783</v>
      </c>
      <c r="KJ571">
        <v>91.34910000000001</v>
      </c>
    </row>
    <row r="572" spans="1:296">
      <c r="A572">
        <v>554</v>
      </c>
      <c r="B572">
        <v>1759088377.6</v>
      </c>
      <c r="C572">
        <v>15294.5</v>
      </c>
      <c r="D572" t="s">
        <v>1556</v>
      </c>
      <c r="E572" t="s">
        <v>1557</v>
      </c>
      <c r="F572">
        <v>5</v>
      </c>
      <c r="G572" t="s">
        <v>1411</v>
      </c>
      <c r="H572">
        <v>1759088369.814285</v>
      </c>
      <c r="I572">
        <f>(J572)/1000</f>
        <v>0</v>
      </c>
      <c r="J572">
        <f>IF(DO572, AM572, AG572)</f>
        <v>0</v>
      </c>
      <c r="K572">
        <f>IF(DO572, AH572, AF572)</f>
        <v>0</v>
      </c>
      <c r="L572">
        <f>DQ572 - IF(AT572&gt;1, K572*DK572*100.0/(AV572), 0)</f>
        <v>0</v>
      </c>
      <c r="M572">
        <f>((S572-I572/2)*L572-K572)/(S572+I572/2)</f>
        <v>0</v>
      </c>
      <c r="N572">
        <f>M572*(DX572+DY572)/1000.0</f>
        <v>0</v>
      </c>
      <c r="O572">
        <f>(DQ572 - IF(AT572&gt;1, K572*DK572*100.0/(AV572), 0))*(DX572+DY572)/1000.0</f>
        <v>0</v>
      </c>
      <c r="P572">
        <f>2.0/((1/R572-1/Q572)+SIGN(R572)*SQRT((1/R572-1/Q572)*(1/R572-1/Q572) + 4*DL572/((DL572+1)*(DL572+1))*(2*1/R572*1/Q572-1/Q572*1/Q572)))</f>
        <v>0</v>
      </c>
      <c r="Q572">
        <f>IF(LEFT(DM572,1)&lt;&gt;"0",IF(LEFT(DM572,1)="1",3.0,DN572),$D$5+$E$5*(EE572*DX572/($K$5*1000))+$F$5*(EE572*DX572/($K$5*1000))*MAX(MIN(DK572,$J$5),$I$5)*MAX(MIN(DK572,$J$5),$I$5)+$G$5*MAX(MIN(DK572,$J$5),$I$5)*(EE572*DX572/($K$5*1000))+$H$5*(EE572*DX572/($K$5*1000))*(EE572*DX572/($K$5*1000)))</f>
        <v>0</v>
      </c>
      <c r="R572">
        <f>I572*(1000-(1000*0.61365*exp(17.502*V572/(240.97+V572))/(DX572+DY572)+DS572)/2)/(1000*0.61365*exp(17.502*V572/(240.97+V572))/(DX572+DY572)-DS572)</f>
        <v>0</v>
      </c>
      <c r="S572">
        <f>1/((DL572+1)/(P572/1.6)+1/(Q572/1.37)) + DL572/((DL572+1)/(P572/1.6) + DL572/(Q572/1.37))</f>
        <v>0</v>
      </c>
      <c r="T572">
        <f>(DG572*DJ572)</f>
        <v>0</v>
      </c>
      <c r="U572">
        <f>(DZ572+(T572+2*0.95*5.67E-8*(((DZ572+$B$9)+273)^4-(DZ572+273)^4)-44100*I572)/(1.84*29.3*Q572+8*0.95*5.67E-8*(DZ572+273)^3))</f>
        <v>0</v>
      </c>
      <c r="V572">
        <f>($C$9*EA572+$D$9*EB572+$E$9*U572)</f>
        <v>0</v>
      </c>
      <c r="W572">
        <f>0.61365*exp(17.502*V572/(240.97+V572))</f>
        <v>0</v>
      </c>
      <c r="X572">
        <f>(Y572/Z572*100)</f>
        <v>0</v>
      </c>
      <c r="Y572">
        <f>DS572*(DX572+DY572)/1000</f>
        <v>0</v>
      </c>
      <c r="Z572">
        <f>0.61365*exp(17.502*DZ572/(240.97+DZ572))</f>
        <v>0</v>
      </c>
      <c r="AA572">
        <f>(W572-DS572*(DX572+DY572)/1000)</f>
        <v>0</v>
      </c>
      <c r="AB572">
        <f>(-I572*44100)</f>
        <v>0</v>
      </c>
      <c r="AC572">
        <f>2*29.3*Q572*0.92*(DZ572-V572)</f>
        <v>0</v>
      </c>
      <c r="AD572">
        <f>2*0.95*5.67E-8*(((DZ572+$B$9)+273)^4-(V572+273)^4)</f>
        <v>0</v>
      </c>
      <c r="AE572">
        <f>T572+AD572+AB572+AC572</f>
        <v>0</v>
      </c>
      <c r="AF572">
        <f>DW572*AT572*(DR572-DQ572*(1000-AT572*DT572)/(1000-AT572*DS572))/(100*DK572)</f>
        <v>0</v>
      </c>
      <c r="AG572">
        <f>1000*DW572*AT572*(DS572-DT572)/(100*DK572*(1000-AT572*DS572))</f>
        <v>0</v>
      </c>
      <c r="AH572">
        <f>(AI572 - AJ572 - DX572*1E3/(8.314*(DZ572+273.15)) * AL572/DW572 * AK572) * DW572/(100*DK572) * (1000 - DT572)/1000</f>
        <v>0</v>
      </c>
      <c r="AI572">
        <v>1233.546343457822</v>
      </c>
      <c r="AJ572">
        <v>1202.807696969697</v>
      </c>
      <c r="AK572">
        <v>3.417710257981283</v>
      </c>
      <c r="AL572">
        <v>65.07386414959845</v>
      </c>
      <c r="AM572">
        <f>(AO572 - AN572 + DX572*1E3/(8.314*(DZ572+273.15)) * AQ572/DW572 * AP572) * DW572/(100*DK572) * 1000/(1000 - AO572)</f>
        <v>0</v>
      </c>
      <c r="AN572">
        <v>19.62597124705406</v>
      </c>
      <c r="AO572">
        <v>21.72180363636362</v>
      </c>
      <c r="AP572">
        <v>0.006694006326145768</v>
      </c>
      <c r="AQ572">
        <v>105.2532628944295</v>
      </c>
      <c r="AR572">
        <v>0</v>
      </c>
      <c r="AS572">
        <v>0</v>
      </c>
      <c r="AT572">
        <f>IF(AR572*$H$15&gt;=AV572,1.0,(AV572/(AV572-AR572*$H$15)))</f>
        <v>0</v>
      </c>
      <c r="AU572">
        <f>(AT572-1)*100</f>
        <v>0</v>
      </c>
      <c r="AV572">
        <f>MAX(0,($B$15+$C$15*EE572)/(1+$D$15*EE572)*DX572/(DZ572+273)*$E$15)</f>
        <v>0</v>
      </c>
      <c r="AW572" t="s">
        <v>437</v>
      </c>
      <c r="AX572" t="s">
        <v>437</v>
      </c>
      <c r="AY572">
        <v>0</v>
      </c>
      <c r="AZ572">
        <v>0</v>
      </c>
      <c r="BA572">
        <f>1-AY572/AZ572</f>
        <v>0</v>
      </c>
      <c r="BB572">
        <v>0</v>
      </c>
      <c r="BC572" t="s">
        <v>437</v>
      </c>
      <c r="BD572" t="s">
        <v>437</v>
      </c>
      <c r="BE572">
        <v>0</v>
      </c>
      <c r="BF572">
        <v>0</v>
      </c>
      <c r="BG572">
        <f>1-BE572/BF572</f>
        <v>0</v>
      </c>
      <c r="BH572">
        <v>0.5</v>
      </c>
      <c r="BI572">
        <f>DH572</f>
        <v>0</v>
      </c>
      <c r="BJ572">
        <f>K572</f>
        <v>0</v>
      </c>
      <c r="BK572">
        <f>BG572*BH572*BI572</f>
        <v>0</v>
      </c>
      <c r="BL572">
        <f>(BJ572-BB572)/BI572</f>
        <v>0</v>
      </c>
      <c r="BM572">
        <f>(AZ572-BF572)/BF572</f>
        <v>0</v>
      </c>
      <c r="BN572">
        <f>AY572/(BA572+AY572/BF572)</f>
        <v>0</v>
      </c>
      <c r="BO572" t="s">
        <v>437</v>
      </c>
      <c r="BP572">
        <v>0</v>
      </c>
      <c r="BQ572">
        <f>IF(BP572&lt;&gt;0, BP572, BN572)</f>
        <v>0</v>
      </c>
      <c r="BR572">
        <f>1-BQ572/BF572</f>
        <v>0</v>
      </c>
      <c r="BS572">
        <f>(BF572-BE572)/(BF572-BQ572)</f>
        <v>0</v>
      </c>
      <c r="BT572">
        <f>(AZ572-BF572)/(AZ572-BQ572)</f>
        <v>0</v>
      </c>
      <c r="BU572">
        <f>(BF572-BE572)/(BF572-AY572)</f>
        <v>0</v>
      </c>
      <c r="BV572">
        <f>(AZ572-BF572)/(AZ572-AY572)</f>
        <v>0</v>
      </c>
      <c r="BW572">
        <f>(BS572*BQ572/BE572)</f>
        <v>0</v>
      </c>
      <c r="BX572">
        <f>(1-BW572)</f>
        <v>0</v>
      </c>
      <c r="DG572">
        <f>$B$13*EF572+$C$13*EG572+$F$13*ER572*(1-EU572)</f>
        <v>0</v>
      </c>
      <c r="DH572">
        <f>DG572*DI572</f>
        <v>0</v>
      </c>
      <c r="DI572">
        <f>($B$13*$D$11+$C$13*$D$11+$F$13*((FE572+EW572)/MAX(FE572+EW572+FF572, 0.1)*$I$11+FF572/MAX(FE572+EW572+FF572, 0.1)*$J$11))/($B$13+$C$13+$F$13)</f>
        <v>0</v>
      </c>
      <c r="DJ572">
        <f>($B$13*$K$11+$C$13*$K$11+$F$13*((FE572+EW572)/MAX(FE572+EW572+FF572, 0.1)*$P$11+FF572/MAX(FE572+EW572+FF572, 0.1)*$Q$11))/($B$13+$C$13+$F$13)</f>
        <v>0</v>
      </c>
      <c r="DK572">
        <v>4.8</v>
      </c>
      <c r="DL572">
        <v>0.5</v>
      </c>
      <c r="DM572" t="s">
        <v>438</v>
      </c>
      <c r="DN572">
        <v>2</v>
      </c>
      <c r="DO572" t="b">
        <v>1</v>
      </c>
      <c r="DP572">
        <v>1759088369.814285</v>
      </c>
      <c r="DQ572">
        <v>1152.233928571429</v>
      </c>
      <c r="DR572">
        <v>1193.694285714286</v>
      </c>
      <c r="DS572">
        <v>21.69582500000001</v>
      </c>
      <c r="DT572">
        <v>19.55152857142857</v>
      </c>
      <c r="DU572">
        <v>1152.453571428571</v>
      </c>
      <c r="DV572">
        <v>21.41064285714285</v>
      </c>
      <c r="DW572">
        <v>499.9705714285714</v>
      </c>
      <c r="DX572">
        <v>90.728375</v>
      </c>
      <c r="DY572">
        <v>0.06757610714285714</v>
      </c>
      <c r="DZ572">
        <v>28.71540714285714</v>
      </c>
      <c r="EA572">
        <v>29.75707857142857</v>
      </c>
      <c r="EB572">
        <v>999.9000000000002</v>
      </c>
      <c r="EC572">
        <v>0</v>
      </c>
      <c r="ED572">
        <v>0</v>
      </c>
      <c r="EE572">
        <v>9996.650714285714</v>
      </c>
      <c r="EF572">
        <v>0</v>
      </c>
      <c r="EG572">
        <v>11.349725</v>
      </c>
      <c r="EH572">
        <v>-41.46043214285714</v>
      </c>
      <c r="EI572">
        <v>1177.787142857143</v>
      </c>
      <c r="EJ572">
        <v>1217.4975</v>
      </c>
      <c r="EK572">
        <v>2.144296071428571</v>
      </c>
      <c r="EL572">
        <v>1193.694285714286</v>
      </c>
      <c r="EM572">
        <v>19.55152857142857</v>
      </c>
      <c r="EN572">
        <v>1.968426071428571</v>
      </c>
      <c r="EO572">
        <v>1.7738775</v>
      </c>
      <c r="EP572">
        <v>17.19262142857143</v>
      </c>
      <c r="EQ572">
        <v>15.55843571428572</v>
      </c>
      <c r="ER572">
        <v>2000.014285714286</v>
      </c>
      <c r="ES572">
        <v>0.980000035714286</v>
      </c>
      <c r="ET572">
        <v>0.01999985714285714</v>
      </c>
      <c r="EU572">
        <v>0</v>
      </c>
      <c r="EV572">
        <v>808.7306428571428</v>
      </c>
      <c r="EW572">
        <v>5.00078</v>
      </c>
      <c r="EX572">
        <v>15575.51785714286</v>
      </c>
      <c r="EY572">
        <v>16379.76785714286</v>
      </c>
      <c r="EZ572">
        <v>39.72742857142857</v>
      </c>
      <c r="FA572">
        <v>40.60474999999999</v>
      </c>
      <c r="FB572">
        <v>39.9485</v>
      </c>
      <c r="FC572">
        <v>40.22285714285714</v>
      </c>
      <c r="FD572">
        <v>40.60692857142857</v>
      </c>
      <c r="FE572">
        <v>1955.112857142857</v>
      </c>
      <c r="FF572">
        <v>39.90071428571429</v>
      </c>
      <c r="FG572">
        <v>0</v>
      </c>
      <c r="FH572">
        <v>1759088370.2</v>
      </c>
      <c r="FI572">
        <v>0</v>
      </c>
      <c r="FJ572">
        <v>808.7137307692307</v>
      </c>
      <c r="FK572">
        <v>-2.043931621175546</v>
      </c>
      <c r="FL572">
        <v>-29.28888884328263</v>
      </c>
      <c r="FM572">
        <v>15574.98076923077</v>
      </c>
      <c r="FN572">
        <v>15</v>
      </c>
      <c r="FO572">
        <v>0</v>
      </c>
      <c r="FP572" t="s">
        <v>439</v>
      </c>
      <c r="FQ572">
        <v>1746989605.5</v>
      </c>
      <c r="FR572">
        <v>1746989593.5</v>
      </c>
      <c r="FS572">
        <v>0</v>
      </c>
      <c r="FT572">
        <v>-0.274</v>
      </c>
      <c r="FU572">
        <v>-0.002</v>
      </c>
      <c r="FV572">
        <v>2.549</v>
      </c>
      <c r="FW572">
        <v>0.129</v>
      </c>
      <c r="FX572">
        <v>420</v>
      </c>
      <c r="FY572">
        <v>17</v>
      </c>
      <c r="FZ572">
        <v>0.02</v>
      </c>
      <c r="GA572">
        <v>0.04</v>
      </c>
      <c r="GB572">
        <v>-41.46906</v>
      </c>
      <c r="GC572">
        <v>0.3136187617260832</v>
      </c>
      <c r="GD572">
        <v>0.05561083437604654</v>
      </c>
      <c r="GE572">
        <v>1</v>
      </c>
      <c r="GF572">
        <v>808.6899411764706</v>
      </c>
      <c r="GG572">
        <v>-0.1129717314230842</v>
      </c>
      <c r="GH572">
        <v>0.2894832049559349</v>
      </c>
      <c r="GI572">
        <v>1</v>
      </c>
      <c r="GJ572">
        <v>2.166972</v>
      </c>
      <c r="GK572">
        <v>-0.5551382363977485</v>
      </c>
      <c r="GL572">
        <v>0.05371046244448096</v>
      </c>
      <c r="GM572">
        <v>0</v>
      </c>
      <c r="GN572">
        <v>2</v>
      </c>
      <c r="GO572">
        <v>3</v>
      </c>
      <c r="GP572" t="s">
        <v>446</v>
      </c>
      <c r="GQ572">
        <v>3.10231</v>
      </c>
      <c r="GR572">
        <v>2.72554</v>
      </c>
      <c r="GS572">
        <v>0.178427</v>
      </c>
      <c r="GT572">
        <v>0.182323</v>
      </c>
      <c r="GU572">
        <v>0.100633</v>
      </c>
      <c r="GV572">
        <v>0.09508900000000001</v>
      </c>
      <c r="GW572">
        <v>21439.1</v>
      </c>
      <c r="GX572">
        <v>19392.6</v>
      </c>
      <c r="GY572">
        <v>26659.7</v>
      </c>
      <c r="GZ572">
        <v>23940.1</v>
      </c>
      <c r="HA572">
        <v>38377.1</v>
      </c>
      <c r="HB572">
        <v>32040</v>
      </c>
      <c r="HC572">
        <v>46552.1</v>
      </c>
      <c r="HD572">
        <v>37880.2</v>
      </c>
      <c r="HE572">
        <v>1.8655</v>
      </c>
      <c r="HF572">
        <v>1.86095</v>
      </c>
      <c r="HG572">
        <v>0.123315</v>
      </c>
      <c r="HH572">
        <v>0</v>
      </c>
      <c r="HI572">
        <v>27.7507</v>
      </c>
      <c r="HJ572">
        <v>999.9</v>
      </c>
      <c r="HK572">
        <v>47.4</v>
      </c>
      <c r="HL572">
        <v>31.3</v>
      </c>
      <c r="HM572">
        <v>23.9756</v>
      </c>
      <c r="HN572">
        <v>61.6402</v>
      </c>
      <c r="HO572">
        <v>22.0272</v>
      </c>
      <c r="HP572">
        <v>1</v>
      </c>
      <c r="HQ572">
        <v>0.165803</v>
      </c>
      <c r="HR572">
        <v>-0.5610000000000001</v>
      </c>
      <c r="HS572">
        <v>20.2787</v>
      </c>
      <c r="HT572">
        <v>5.2116</v>
      </c>
      <c r="HU572">
        <v>11.98</v>
      </c>
      <c r="HV572">
        <v>4.96325</v>
      </c>
      <c r="HW572">
        <v>3.2744</v>
      </c>
      <c r="HX572">
        <v>9999</v>
      </c>
      <c r="HY572">
        <v>9999</v>
      </c>
      <c r="HZ572">
        <v>9999</v>
      </c>
      <c r="IA572">
        <v>35.3</v>
      </c>
      <c r="IB572">
        <v>1.86396</v>
      </c>
      <c r="IC572">
        <v>1.86006</v>
      </c>
      <c r="ID572">
        <v>1.85842</v>
      </c>
      <c r="IE572">
        <v>1.85979</v>
      </c>
      <c r="IF572">
        <v>1.85989</v>
      </c>
      <c r="IG572">
        <v>1.85837</v>
      </c>
      <c r="IH572">
        <v>1.85745</v>
      </c>
      <c r="II572">
        <v>1.85242</v>
      </c>
      <c r="IJ572">
        <v>0</v>
      </c>
      <c r="IK572">
        <v>0</v>
      </c>
      <c r="IL572">
        <v>0</v>
      </c>
      <c r="IM572">
        <v>0</v>
      </c>
      <c r="IN572" t="s">
        <v>441</v>
      </c>
      <c r="IO572" t="s">
        <v>442</v>
      </c>
      <c r="IP572" t="s">
        <v>443</v>
      </c>
      <c r="IQ572" t="s">
        <v>443</v>
      </c>
      <c r="IR572" t="s">
        <v>443</v>
      </c>
      <c r="IS572" t="s">
        <v>443</v>
      </c>
      <c r="IT572">
        <v>0</v>
      </c>
      <c r="IU572">
        <v>100</v>
      </c>
      <c r="IV572">
        <v>100</v>
      </c>
      <c r="IW572">
        <v>-0.19</v>
      </c>
      <c r="IX572">
        <v>0.2858</v>
      </c>
      <c r="IY572">
        <v>-0.819046093373875</v>
      </c>
      <c r="IZ572">
        <v>-0.0008311593448893811</v>
      </c>
      <c r="JA572">
        <v>1.768286430498992E-06</v>
      </c>
      <c r="JB572">
        <v>-5.176383660599935E-10</v>
      </c>
      <c r="JC572">
        <v>0.01793090377665582</v>
      </c>
      <c r="JD572">
        <v>0.002652576625932546</v>
      </c>
      <c r="JE572">
        <v>0.0004569377311329863</v>
      </c>
      <c r="JF572">
        <v>1.003524486243527E-07</v>
      </c>
      <c r="JG572">
        <v>2</v>
      </c>
      <c r="JH572">
        <v>1975</v>
      </c>
      <c r="JI572">
        <v>1</v>
      </c>
      <c r="JJ572">
        <v>26</v>
      </c>
      <c r="JK572">
        <v>201646.2</v>
      </c>
      <c r="JL572">
        <v>201646.4</v>
      </c>
      <c r="JM572">
        <v>2.69653</v>
      </c>
      <c r="JN572">
        <v>2.61108</v>
      </c>
      <c r="JO572">
        <v>1.49658</v>
      </c>
      <c r="JP572">
        <v>2.34863</v>
      </c>
      <c r="JQ572">
        <v>1.54907</v>
      </c>
      <c r="JR572">
        <v>2.47803</v>
      </c>
      <c r="JS572">
        <v>36.4107</v>
      </c>
      <c r="JT572">
        <v>24.1838</v>
      </c>
      <c r="JU572">
        <v>18</v>
      </c>
      <c r="JV572">
        <v>483.767</v>
      </c>
      <c r="JW572">
        <v>495.639</v>
      </c>
      <c r="JX572">
        <v>27.3173</v>
      </c>
      <c r="JY572">
        <v>29.405</v>
      </c>
      <c r="JZ572">
        <v>29.9999</v>
      </c>
      <c r="KA572">
        <v>29.5914</v>
      </c>
      <c r="KB572">
        <v>29.5792</v>
      </c>
      <c r="KC572">
        <v>54.2099</v>
      </c>
      <c r="KD572">
        <v>20.4587</v>
      </c>
      <c r="KE572">
        <v>96.2586</v>
      </c>
      <c r="KF572">
        <v>27.4961</v>
      </c>
      <c r="KG572">
        <v>1242.81</v>
      </c>
      <c r="KH572">
        <v>19.6767</v>
      </c>
      <c r="KI572">
        <v>101.784</v>
      </c>
      <c r="KJ572">
        <v>91.34869999999999</v>
      </c>
    </row>
    <row r="573" spans="1:296">
      <c r="A573">
        <v>555</v>
      </c>
      <c r="B573">
        <v>1759088382.6</v>
      </c>
      <c r="C573">
        <v>15299.5</v>
      </c>
      <c r="D573" t="s">
        <v>1558</v>
      </c>
      <c r="E573" t="s">
        <v>1559</v>
      </c>
      <c r="F573">
        <v>5</v>
      </c>
      <c r="G573" t="s">
        <v>1411</v>
      </c>
      <c r="H573">
        <v>1759088375.1</v>
      </c>
      <c r="I573">
        <f>(J573)/1000</f>
        <v>0</v>
      </c>
      <c r="J573">
        <f>IF(DO573, AM573, AG573)</f>
        <v>0</v>
      </c>
      <c r="K573">
        <f>IF(DO573, AH573, AF573)</f>
        <v>0</v>
      </c>
      <c r="L573">
        <f>DQ573 - IF(AT573&gt;1, K573*DK573*100.0/(AV573), 0)</f>
        <v>0</v>
      </c>
      <c r="M573">
        <f>((S573-I573/2)*L573-K573)/(S573+I573/2)</f>
        <v>0</v>
      </c>
      <c r="N573">
        <f>M573*(DX573+DY573)/1000.0</f>
        <v>0</v>
      </c>
      <c r="O573">
        <f>(DQ573 - IF(AT573&gt;1, K573*DK573*100.0/(AV573), 0))*(DX573+DY573)/1000.0</f>
        <v>0</v>
      </c>
      <c r="P573">
        <f>2.0/((1/R573-1/Q573)+SIGN(R573)*SQRT((1/R573-1/Q573)*(1/R573-1/Q573) + 4*DL573/((DL573+1)*(DL573+1))*(2*1/R573*1/Q573-1/Q573*1/Q573)))</f>
        <v>0</v>
      </c>
      <c r="Q573">
        <f>IF(LEFT(DM573,1)&lt;&gt;"0",IF(LEFT(DM573,1)="1",3.0,DN573),$D$5+$E$5*(EE573*DX573/($K$5*1000))+$F$5*(EE573*DX573/($K$5*1000))*MAX(MIN(DK573,$J$5),$I$5)*MAX(MIN(DK573,$J$5),$I$5)+$G$5*MAX(MIN(DK573,$J$5),$I$5)*(EE573*DX573/($K$5*1000))+$H$5*(EE573*DX573/($K$5*1000))*(EE573*DX573/($K$5*1000)))</f>
        <v>0</v>
      </c>
      <c r="R573">
        <f>I573*(1000-(1000*0.61365*exp(17.502*V573/(240.97+V573))/(DX573+DY573)+DS573)/2)/(1000*0.61365*exp(17.502*V573/(240.97+V573))/(DX573+DY573)-DS573)</f>
        <v>0</v>
      </c>
      <c r="S573">
        <f>1/((DL573+1)/(P573/1.6)+1/(Q573/1.37)) + DL573/((DL573+1)/(P573/1.6) + DL573/(Q573/1.37))</f>
        <v>0</v>
      </c>
      <c r="T573">
        <f>(DG573*DJ573)</f>
        <v>0</v>
      </c>
      <c r="U573">
        <f>(DZ573+(T573+2*0.95*5.67E-8*(((DZ573+$B$9)+273)^4-(DZ573+273)^4)-44100*I573)/(1.84*29.3*Q573+8*0.95*5.67E-8*(DZ573+273)^3))</f>
        <v>0</v>
      </c>
      <c r="V573">
        <f>($C$9*EA573+$D$9*EB573+$E$9*U573)</f>
        <v>0</v>
      </c>
      <c r="W573">
        <f>0.61365*exp(17.502*V573/(240.97+V573))</f>
        <v>0</v>
      </c>
      <c r="X573">
        <f>(Y573/Z573*100)</f>
        <v>0</v>
      </c>
      <c r="Y573">
        <f>DS573*(DX573+DY573)/1000</f>
        <v>0</v>
      </c>
      <c r="Z573">
        <f>0.61365*exp(17.502*DZ573/(240.97+DZ573))</f>
        <v>0</v>
      </c>
      <c r="AA573">
        <f>(W573-DS573*(DX573+DY573)/1000)</f>
        <v>0</v>
      </c>
      <c r="AB573">
        <f>(-I573*44100)</f>
        <v>0</v>
      </c>
      <c r="AC573">
        <f>2*29.3*Q573*0.92*(DZ573-V573)</f>
        <v>0</v>
      </c>
      <c r="AD573">
        <f>2*0.95*5.67E-8*(((DZ573+$B$9)+273)^4-(V573+273)^4)</f>
        <v>0</v>
      </c>
      <c r="AE573">
        <f>T573+AD573+AB573+AC573</f>
        <v>0</v>
      </c>
      <c r="AF573">
        <f>DW573*AT573*(DR573-DQ573*(1000-AT573*DT573)/(1000-AT573*DS573))/(100*DK573)</f>
        <v>0</v>
      </c>
      <c r="AG573">
        <f>1000*DW573*AT573*(DS573-DT573)/(100*DK573*(1000-AT573*DS573))</f>
        <v>0</v>
      </c>
      <c r="AH573">
        <f>(AI573 - AJ573 - DX573*1E3/(8.314*(DZ573+273.15)) * AL573/DW573 * AK573) * DW573/(100*DK573) * (1000 - DT573)/1000</f>
        <v>0</v>
      </c>
      <c r="AI573">
        <v>1250.852469332296</v>
      </c>
      <c r="AJ573">
        <v>1220.060303030303</v>
      </c>
      <c r="AK573">
        <v>3.452804689162012</v>
      </c>
      <c r="AL573">
        <v>65.07386414959845</v>
      </c>
      <c r="AM573">
        <f>(AO573 - AN573 + DX573*1E3/(8.314*(DZ573+273.15)) * AQ573/DW573 * AP573) * DW573/(100*DK573) * 1000/(1000 - AO573)</f>
        <v>0</v>
      </c>
      <c r="AN573">
        <v>19.67381876654179</v>
      </c>
      <c r="AO573">
        <v>21.77001757575757</v>
      </c>
      <c r="AP573">
        <v>0.009326972715637623</v>
      </c>
      <c r="AQ573">
        <v>105.2532628944295</v>
      </c>
      <c r="AR573">
        <v>0</v>
      </c>
      <c r="AS573">
        <v>0</v>
      </c>
      <c r="AT573">
        <f>IF(AR573*$H$15&gt;=AV573,1.0,(AV573/(AV573-AR573*$H$15)))</f>
        <v>0</v>
      </c>
      <c r="AU573">
        <f>(AT573-1)*100</f>
        <v>0</v>
      </c>
      <c r="AV573">
        <f>MAX(0,($B$15+$C$15*EE573)/(1+$D$15*EE573)*DX573/(DZ573+273)*$E$15)</f>
        <v>0</v>
      </c>
      <c r="AW573" t="s">
        <v>437</v>
      </c>
      <c r="AX573" t="s">
        <v>437</v>
      </c>
      <c r="AY573">
        <v>0</v>
      </c>
      <c r="AZ573">
        <v>0</v>
      </c>
      <c r="BA573">
        <f>1-AY573/AZ573</f>
        <v>0</v>
      </c>
      <c r="BB573">
        <v>0</v>
      </c>
      <c r="BC573" t="s">
        <v>437</v>
      </c>
      <c r="BD573" t="s">
        <v>437</v>
      </c>
      <c r="BE573">
        <v>0</v>
      </c>
      <c r="BF573">
        <v>0</v>
      </c>
      <c r="BG573">
        <f>1-BE573/BF573</f>
        <v>0</v>
      </c>
      <c r="BH573">
        <v>0.5</v>
      </c>
      <c r="BI573">
        <f>DH573</f>
        <v>0</v>
      </c>
      <c r="BJ573">
        <f>K573</f>
        <v>0</v>
      </c>
      <c r="BK573">
        <f>BG573*BH573*BI573</f>
        <v>0</v>
      </c>
      <c r="BL573">
        <f>(BJ573-BB573)/BI573</f>
        <v>0</v>
      </c>
      <c r="BM573">
        <f>(AZ573-BF573)/BF573</f>
        <v>0</v>
      </c>
      <c r="BN573">
        <f>AY573/(BA573+AY573/BF573)</f>
        <v>0</v>
      </c>
      <c r="BO573" t="s">
        <v>437</v>
      </c>
      <c r="BP573">
        <v>0</v>
      </c>
      <c r="BQ573">
        <f>IF(BP573&lt;&gt;0, BP573, BN573)</f>
        <v>0</v>
      </c>
      <c r="BR573">
        <f>1-BQ573/BF573</f>
        <v>0</v>
      </c>
      <c r="BS573">
        <f>(BF573-BE573)/(BF573-BQ573)</f>
        <v>0</v>
      </c>
      <c r="BT573">
        <f>(AZ573-BF573)/(AZ573-BQ573)</f>
        <v>0</v>
      </c>
      <c r="BU573">
        <f>(BF573-BE573)/(BF573-AY573)</f>
        <v>0</v>
      </c>
      <c r="BV573">
        <f>(AZ573-BF573)/(AZ573-AY573)</f>
        <v>0</v>
      </c>
      <c r="BW573">
        <f>(BS573*BQ573/BE573)</f>
        <v>0</v>
      </c>
      <c r="BX573">
        <f>(1-BW573)</f>
        <v>0</v>
      </c>
      <c r="DG573">
        <f>$B$13*EF573+$C$13*EG573+$F$13*ER573*(1-EU573)</f>
        <v>0</v>
      </c>
      <c r="DH573">
        <f>DG573*DI573</f>
        <v>0</v>
      </c>
      <c r="DI573">
        <f>($B$13*$D$11+$C$13*$D$11+$F$13*((FE573+EW573)/MAX(FE573+EW573+FF573, 0.1)*$I$11+FF573/MAX(FE573+EW573+FF573, 0.1)*$J$11))/($B$13+$C$13+$F$13)</f>
        <v>0</v>
      </c>
      <c r="DJ573">
        <f>($B$13*$K$11+$C$13*$K$11+$F$13*((FE573+EW573)/MAX(FE573+EW573+FF573, 0.1)*$P$11+FF573/MAX(FE573+EW573+FF573, 0.1)*$Q$11))/($B$13+$C$13+$F$13)</f>
        <v>0</v>
      </c>
      <c r="DK573">
        <v>4.8</v>
      </c>
      <c r="DL573">
        <v>0.5</v>
      </c>
      <c r="DM573" t="s">
        <v>438</v>
      </c>
      <c r="DN573">
        <v>2</v>
      </c>
      <c r="DO573" t="b">
        <v>1</v>
      </c>
      <c r="DP573">
        <v>1759088375.1</v>
      </c>
      <c r="DQ573">
        <v>1169.981481481482</v>
      </c>
      <c r="DR573">
        <v>1211.44</v>
      </c>
      <c r="DS573">
        <v>21.7167037037037</v>
      </c>
      <c r="DT573">
        <v>19.61188518518518</v>
      </c>
      <c r="DU573">
        <v>1170.17962962963</v>
      </c>
      <c r="DV573">
        <v>21.43106296296296</v>
      </c>
      <c r="DW573">
        <v>500.0701111111111</v>
      </c>
      <c r="DX573">
        <v>90.72859629629629</v>
      </c>
      <c r="DY573">
        <v>0.06734643703703702</v>
      </c>
      <c r="DZ573">
        <v>28.72135555555556</v>
      </c>
      <c r="EA573">
        <v>29.77713333333334</v>
      </c>
      <c r="EB573">
        <v>999.9000000000001</v>
      </c>
      <c r="EC573">
        <v>0</v>
      </c>
      <c r="ED573">
        <v>0</v>
      </c>
      <c r="EE573">
        <v>10007.63407407407</v>
      </c>
      <c r="EF573">
        <v>0</v>
      </c>
      <c r="EG573">
        <v>11.35131851851852</v>
      </c>
      <c r="EH573">
        <v>-41.45960740740741</v>
      </c>
      <c r="EI573">
        <v>1195.953333333333</v>
      </c>
      <c r="EJ573">
        <v>1235.673333333333</v>
      </c>
      <c r="EK573">
        <v>2.104818518518518</v>
      </c>
      <c r="EL573">
        <v>1211.44</v>
      </c>
      <c r="EM573">
        <v>19.61188518518518</v>
      </c>
      <c r="EN573">
        <v>1.970325925925926</v>
      </c>
      <c r="EO573">
        <v>1.779358888888889</v>
      </c>
      <c r="EP573">
        <v>17.20785555555555</v>
      </c>
      <c r="EQ573">
        <v>15.60658148148148</v>
      </c>
      <c r="ER573">
        <v>1999.99037037037</v>
      </c>
      <c r="ES573">
        <v>0.9800007407407411</v>
      </c>
      <c r="ET573">
        <v>0.01999912592592592</v>
      </c>
      <c r="EU573">
        <v>0</v>
      </c>
      <c r="EV573">
        <v>808.4582962962965</v>
      </c>
      <c r="EW573">
        <v>5.00078</v>
      </c>
      <c r="EX573">
        <v>15570.32962962963</v>
      </c>
      <c r="EY573">
        <v>16379.58148148148</v>
      </c>
      <c r="EZ573">
        <v>39.71044444444445</v>
      </c>
      <c r="FA573">
        <v>40.60166666666666</v>
      </c>
      <c r="FB573">
        <v>39.94892592592592</v>
      </c>
      <c r="FC573">
        <v>40.2427037037037</v>
      </c>
      <c r="FD573">
        <v>40.62481481481481</v>
      </c>
      <c r="FE573">
        <v>1955.091111111111</v>
      </c>
      <c r="FF573">
        <v>39.89814814814816</v>
      </c>
      <c r="FG573">
        <v>0</v>
      </c>
      <c r="FH573">
        <v>1759088375</v>
      </c>
      <c r="FI573">
        <v>0</v>
      </c>
      <c r="FJ573">
        <v>808.4335384615385</v>
      </c>
      <c r="FK573">
        <v>-4.178256397141013</v>
      </c>
      <c r="FL573">
        <v>-84.35555546267446</v>
      </c>
      <c r="FM573">
        <v>15570.16153846154</v>
      </c>
      <c r="FN573">
        <v>15</v>
      </c>
      <c r="FO573">
        <v>0</v>
      </c>
      <c r="FP573" t="s">
        <v>439</v>
      </c>
      <c r="FQ573">
        <v>1746989605.5</v>
      </c>
      <c r="FR573">
        <v>1746989593.5</v>
      </c>
      <c r="FS573">
        <v>0</v>
      </c>
      <c r="FT573">
        <v>-0.274</v>
      </c>
      <c r="FU573">
        <v>-0.002</v>
      </c>
      <c r="FV573">
        <v>2.549</v>
      </c>
      <c r="FW573">
        <v>0.129</v>
      </c>
      <c r="FX573">
        <v>420</v>
      </c>
      <c r="FY573">
        <v>17</v>
      </c>
      <c r="FZ573">
        <v>0.02</v>
      </c>
      <c r="GA573">
        <v>0.04</v>
      </c>
      <c r="GB573">
        <v>-41.4716975</v>
      </c>
      <c r="GC573">
        <v>0.1127020637899333</v>
      </c>
      <c r="GD573">
        <v>0.05141494183357664</v>
      </c>
      <c r="GE573">
        <v>1</v>
      </c>
      <c r="GF573">
        <v>808.6168235294118</v>
      </c>
      <c r="GG573">
        <v>-2.101176471250837</v>
      </c>
      <c r="GH573">
        <v>0.3766650462857251</v>
      </c>
      <c r="GI573">
        <v>0</v>
      </c>
      <c r="GJ573">
        <v>2.13446275</v>
      </c>
      <c r="GK573">
        <v>-0.5063282926829266</v>
      </c>
      <c r="GL573">
        <v>0.04993254885280243</v>
      </c>
      <c r="GM573">
        <v>0</v>
      </c>
      <c r="GN573">
        <v>1</v>
      </c>
      <c r="GO573">
        <v>3</v>
      </c>
      <c r="GP573" t="s">
        <v>455</v>
      </c>
      <c r="GQ573">
        <v>3.10215</v>
      </c>
      <c r="GR573">
        <v>2.7253</v>
      </c>
      <c r="GS573">
        <v>0.179993</v>
      </c>
      <c r="GT573">
        <v>0.183858</v>
      </c>
      <c r="GU573">
        <v>0.100785</v>
      </c>
      <c r="GV573">
        <v>0.095149</v>
      </c>
      <c r="GW573">
        <v>21398.2</v>
      </c>
      <c r="GX573">
        <v>19356</v>
      </c>
      <c r="GY573">
        <v>26659.7</v>
      </c>
      <c r="GZ573">
        <v>23939.9</v>
      </c>
      <c r="HA573">
        <v>38370.6</v>
      </c>
      <c r="HB573">
        <v>32037.8</v>
      </c>
      <c r="HC573">
        <v>46551.9</v>
      </c>
      <c r="HD573">
        <v>37880</v>
      </c>
      <c r="HE573">
        <v>1.86497</v>
      </c>
      <c r="HF573">
        <v>1.86112</v>
      </c>
      <c r="HG573">
        <v>0.132576</v>
      </c>
      <c r="HH573">
        <v>0</v>
      </c>
      <c r="HI573">
        <v>27.7487</v>
      </c>
      <c r="HJ573">
        <v>999.9</v>
      </c>
      <c r="HK573">
        <v>47.4</v>
      </c>
      <c r="HL573">
        <v>31.3</v>
      </c>
      <c r="HM573">
        <v>23.9743</v>
      </c>
      <c r="HN573">
        <v>61.5602</v>
      </c>
      <c r="HO573">
        <v>21.8429</v>
      </c>
      <c r="HP573">
        <v>1</v>
      </c>
      <c r="HQ573">
        <v>0.165442</v>
      </c>
      <c r="HR573">
        <v>-0.661645</v>
      </c>
      <c r="HS573">
        <v>20.2785</v>
      </c>
      <c r="HT573">
        <v>5.21205</v>
      </c>
      <c r="HU573">
        <v>11.98</v>
      </c>
      <c r="HV573">
        <v>4.96355</v>
      </c>
      <c r="HW573">
        <v>3.2746</v>
      </c>
      <c r="HX573">
        <v>9999</v>
      </c>
      <c r="HY573">
        <v>9999</v>
      </c>
      <c r="HZ573">
        <v>9999</v>
      </c>
      <c r="IA573">
        <v>35.3</v>
      </c>
      <c r="IB573">
        <v>1.86395</v>
      </c>
      <c r="IC573">
        <v>1.86008</v>
      </c>
      <c r="ID573">
        <v>1.85841</v>
      </c>
      <c r="IE573">
        <v>1.85977</v>
      </c>
      <c r="IF573">
        <v>1.85989</v>
      </c>
      <c r="IG573">
        <v>1.85837</v>
      </c>
      <c r="IH573">
        <v>1.85745</v>
      </c>
      <c r="II573">
        <v>1.85242</v>
      </c>
      <c r="IJ573">
        <v>0</v>
      </c>
      <c r="IK573">
        <v>0</v>
      </c>
      <c r="IL573">
        <v>0</v>
      </c>
      <c r="IM573">
        <v>0</v>
      </c>
      <c r="IN573" t="s">
        <v>441</v>
      </c>
      <c r="IO573" t="s">
        <v>442</v>
      </c>
      <c r="IP573" t="s">
        <v>443</v>
      </c>
      <c r="IQ573" t="s">
        <v>443</v>
      </c>
      <c r="IR573" t="s">
        <v>443</v>
      </c>
      <c r="IS573" t="s">
        <v>443</v>
      </c>
      <c r="IT573">
        <v>0</v>
      </c>
      <c r="IU573">
        <v>100</v>
      </c>
      <c r="IV573">
        <v>100</v>
      </c>
      <c r="IW573">
        <v>-0.17</v>
      </c>
      <c r="IX573">
        <v>0.2868</v>
      </c>
      <c r="IY573">
        <v>-0.819046093373875</v>
      </c>
      <c r="IZ573">
        <v>-0.0008311593448893811</v>
      </c>
      <c r="JA573">
        <v>1.768286430498992E-06</v>
      </c>
      <c r="JB573">
        <v>-5.176383660599935E-10</v>
      </c>
      <c r="JC573">
        <v>0.01793090377665582</v>
      </c>
      <c r="JD573">
        <v>0.002652576625932546</v>
      </c>
      <c r="JE573">
        <v>0.0004569377311329863</v>
      </c>
      <c r="JF573">
        <v>1.003524486243527E-07</v>
      </c>
      <c r="JG573">
        <v>2</v>
      </c>
      <c r="JH573">
        <v>1975</v>
      </c>
      <c r="JI573">
        <v>1</v>
      </c>
      <c r="JJ573">
        <v>26</v>
      </c>
      <c r="JK573">
        <v>201646.3</v>
      </c>
      <c r="JL573">
        <v>201646.5</v>
      </c>
      <c r="JM573">
        <v>2.72827</v>
      </c>
      <c r="JN573">
        <v>2.60986</v>
      </c>
      <c r="JO573">
        <v>1.49658</v>
      </c>
      <c r="JP573">
        <v>2.34863</v>
      </c>
      <c r="JQ573">
        <v>1.54907</v>
      </c>
      <c r="JR573">
        <v>2.47192</v>
      </c>
      <c r="JS573">
        <v>36.4107</v>
      </c>
      <c r="JT573">
        <v>24.1838</v>
      </c>
      <c r="JU573">
        <v>18</v>
      </c>
      <c r="JV573">
        <v>483.466</v>
      </c>
      <c r="JW573">
        <v>495.776</v>
      </c>
      <c r="JX573">
        <v>27.5143</v>
      </c>
      <c r="JY573">
        <v>29.4054</v>
      </c>
      <c r="JZ573">
        <v>30.0001</v>
      </c>
      <c r="KA573">
        <v>29.5924</v>
      </c>
      <c r="KB573">
        <v>29.5818</v>
      </c>
      <c r="KC573">
        <v>54.7741</v>
      </c>
      <c r="KD573">
        <v>20.4587</v>
      </c>
      <c r="KE573">
        <v>96.2586</v>
      </c>
      <c r="KF573">
        <v>27.6347</v>
      </c>
      <c r="KG573">
        <v>1256.26</v>
      </c>
      <c r="KH573">
        <v>19.6575</v>
      </c>
      <c r="KI573">
        <v>101.784</v>
      </c>
      <c r="KJ573">
        <v>91.34820000000001</v>
      </c>
    </row>
    <row r="574" spans="1:296">
      <c r="A574">
        <v>556</v>
      </c>
      <c r="B574">
        <v>1759088387.6</v>
      </c>
      <c r="C574">
        <v>15304.5</v>
      </c>
      <c r="D574" t="s">
        <v>1560</v>
      </c>
      <c r="E574" t="s">
        <v>1561</v>
      </c>
      <c r="F574">
        <v>5</v>
      </c>
      <c r="G574" t="s">
        <v>1411</v>
      </c>
      <c r="H574">
        <v>1759088379.814285</v>
      </c>
      <c r="I574">
        <f>(J574)/1000</f>
        <v>0</v>
      </c>
      <c r="J574">
        <f>IF(DO574, AM574, AG574)</f>
        <v>0</v>
      </c>
      <c r="K574">
        <f>IF(DO574, AH574, AF574)</f>
        <v>0</v>
      </c>
      <c r="L574">
        <f>DQ574 - IF(AT574&gt;1, K574*DK574*100.0/(AV574), 0)</f>
        <v>0</v>
      </c>
      <c r="M574">
        <f>((S574-I574/2)*L574-K574)/(S574+I574/2)</f>
        <v>0</v>
      </c>
      <c r="N574">
        <f>M574*(DX574+DY574)/1000.0</f>
        <v>0</v>
      </c>
      <c r="O574">
        <f>(DQ574 - IF(AT574&gt;1, K574*DK574*100.0/(AV574), 0))*(DX574+DY574)/1000.0</f>
        <v>0</v>
      </c>
      <c r="P574">
        <f>2.0/((1/R574-1/Q574)+SIGN(R574)*SQRT((1/R574-1/Q574)*(1/R574-1/Q574) + 4*DL574/((DL574+1)*(DL574+1))*(2*1/R574*1/Q574-1/Q574*1/Q574)))</f>
        <v>0</v>
      </c>
      <c r="Q574">
        <f>IF(LEFT(DM574,1)&lt;&gt;"0",IF(LEFT(DM574,1)="1",3.0,DN574),$D$5+$E$5*(EE574*DX574/($K$5*1000))+$F$5*(EE574*DX574/($K$5*1000))*MAX(MIN(DK574,$J$5),$I$5)*MAX(MIN(DK574,$J$5),$I$5)+$G$5*MAX(MIN(DK574,$J$5),$I$5)*(EE574*DX574/($K$5*1000))+$H$5*(EE574*DX574/($K$5*1000))*(EE574*DX574/($K$5*1000)))</f>
        <v>0</v>
      </c>
      <c r="R574">
        <f>I574*(1000-(1000*0.61365*exp(17.502*V574/(240.97+V574))/(DX574+DY574)+DS574)/2)/(1000*0.61365*exp(17.502*V574/(240.97+V574))/(DX574+DY574)-DS574)</f>
        <v>0</v>
      </c>
      <c r="S574">
        <f>1/((DL574+1)/(P574/1.6)+1/(Q574/1.37)) + DL574/((DL574+1)/(P574/1.6) + DL574/(Q574/1.37))</f>
        <v>0</v>
      </c>
      <c r="T574">
        <f>(DG574*DJ574)</f>
        <v>0</v>
      </c>
      <c r="U574">
        <f>(DZ574+(T574+2*0.95*5.67E-8*(((DZ574+$B$9)+273)^4-(DZ574+273)^4)-44100*I574)/(1.84*29.3*Q574+8*0.95*5.67E-8*(DZ574+273)^3))</f>
        <v>0</v>
      </c>
      <c r="V574">
        <f>($C$9*EA574+$D$9*EB574+$E$9*U574)</f>
        <v>0</v>
      </c>
      <c r="W574">
        <f>0.61365*exp(17.502*V574/(240.97+V574))</f>
        <v>0</v>
      </c>
      <c r="X574">
        <f>(Y574/Z574*100)</f>
        <v>0</v>
      </c>
      <c r="Y574">
        <f>DS574*(DX574+DY574)/1000</f>
        <v>0</v>
      </c>
      <c r="Z574">
        <f>0.61365*exp(17.502*DZ574/(240.97+DZ574))</f>
        <v>0</v>
      </c>
      <c r="AA574">
        <f>(W574-DS574*(DX574+DY574)/1000)</f>
        <v>0</v>
      </c>
      <c r="AB574">
        <f>(-I574*44100)</f>
        <v>0</v>
      </c>
      <c r="AC574">
        <f>2*29.3*Q574*0.92*(DZ574-V574)</f>
        <v>0</v>
      </c>
      <c r="AD574">
        <f>2*0.95*5.67E-8*(((DZ574+$B$9)+273)^4-(V574+273)^4)</f>
        <v>0</v>
      </c>
      <c r="AE574">
        <f>T574+AD574+AB574+AC574</f>
        <v>0</v>
      </c>
      <c r="AF574">
        <f>DW574*AT574*(DR574-DQ574*(1000-AT574*DT574)/(1000-AT574*DS574))/(100*DK574)</f>
        <v>0</v>
      </c>
      <c r="AG574">
        <f>1000*DW574*AT574*(DS574-DT574)/(100*DK574*(1000-AT574*DS574))</f>
        <v>0</v>
      </c>
      <c r="AH574">
        <f>(AI574 - AJ574 - DX574*1E3/(8.314*(DZ574+273.15)) * AL574/DW574 * AK574) * DW574/(100*DK574) * (1000 - DT574)/1000</f>
        <v>0</v>
      </c>
      <c r="AI574">
        <v>1267.929689277506</v>
      </c>
      <c r="AJ574">
        <v>1237.312666666666</v>
      </c>
      <c r="AK574">
        <v>3.456261347870439</v>
      </c>
      <c r="AL574">
        <v>65.07386414959845</v>
      </c>
      <c r="AM574">
        <f>(AO574 - AN574 + DX574*1E3/(8.314*(DZ574+273.15)) * AQ574/DW574 * AP574) * DW574/(100*DK574) * 1000/(1000 - AO574)</f>
        <v>0</v>
      </c>
      <c r="AN574">
        <v>19.6827583338295</v>
      </c>
      <c r="AO574">
        <v>21.80035333333333</v>
      </c>
      <c r="AP574">
        <v>0.005131979465196661</v>
      </c>
      <c r="AQ574">
        <v>105.2532628944295</v>
      </c>
      <c r="AR574">
        <v>0</v>
      </c>
      <c r="AS574">
        <v>0</v>
      </c>
      <c r="AT574">
        <f>IF(AR574*$H$15&gt;=AV574,1.0,(AV574/(AV574-AR574*$H$15)))</f>
        <v>0</v>
      </c>
      <c r="AU574">
        <f>(AT574-1)*100</f>
        <v>0</v>
      </c>
      <c r="AV574">
        <f>MAX(0,($B$15+$C$15*EE574)/(1+$D$15*EE574)*DX574/(DZ574+273)*$E$15)</f>
        <v>0</v>
      </c>
      <c r="AW574" t="s">
        <v>437</v>
      </c>
      <c r="AX574" t="s">
        <v>437</v>
      </c>
      <c r="AY574">
        <v>0</v>
      </c>
      <c r="AZ574">
        <v>0</v>
      </c>
      <c r="BA574">
        <f>1-AY574/AZ574</f>
        <v>0</v>
      </c>
      <c r="BB574">
        <v>0</v>
      </c>
      <c r="BC574" t="s">
        <v>437</v>
      </c>
      <c r="BD574" t="s">
        <v>437</v>
      </c>
      <c r="BE574">
        <v>0</v>
      </c>
      <c r="BF574">
        <v>0</v>
      </c>
      <c r="BG574">
        <f>1-BE574/BF574</f>
        <v>0</v>
      </c>
      <c r="BH574">
        <v>0.5</v>
      </c>
      <c r="BI574">
        <f>DH574</f>
        <v>0</v>
      </c>
      <c r="BJ574">
        <f>K574</f>
        <v>0</v>
      </c>
      <c r="BK574">
        <f>BG574*BH574*BI574</f>
        <v>0</v>
      </c>
      <c r="BL574">
        <f>(BJ574-BB574)/BI574</f>
        <v>0</v>
      </c>
      <c r="BM574">
        <f>(AZ574-BF574)/BF574</f>
        <v>0</v>
      </c>
      <c r="BN574">
        <f>AY574/(BA574+AY574/BF574)</f>
        <v>0</v>
      </c>
      <c r="BO574" t="s">
        <v>437</v>
      </c>
      <c r="BP574">
        <v>0</v>
      </c>
      <c r="BQ574">
        <f>IF(BP574&lt;&gt;0, BP574, BN574)</f>
        <v>0</v>
      </c>
      <c r="BR574">
        <f>1-BQ574/BF574</f>
        <v>0</v>
      </c>
      <c r="BS574">
        <f>(BF574-BE574)/(BF574-BQ574)</f>
        <v>0</v>
      </c>
      <c r="BT574">
        <f>(AZ574-BF574)/(AZ574-BQ574)</f>
        <v>0</v>
      </c>
      <c r="BU574">
        <f>(BF574-BE574)/(BF574-AY574)</f>
        <v>0</v>
      </c>
      <c r="BV574">
        <f>(AZ574-BF574)/(AZ574-AY574)</f>
        <v>0</v>
      </c>
      <c r="BW574">
        <f>(BS574*BQ574/BE574)</f>
        <v>0</v>
      </c>
      <c r="BX574">
        <f>(1-BW574)</f>
        <v>0</v>
      </c>
      <c r="DG574">
        <f>$B$13*EF574+$C$13*EG574+$F$13*ER574*(1-EU574)</f>
        <v>0</v>
      </c>
      <c r="DH574">
        <f>DG574*DI574</f>
        <v>0</v>
      </c>
      <c r="DI574">
        <f>($B$13*$D$11+$C$13*$D$11+$F$13*((FE574+EW574)/MAX(FE574+EW574+FF574, 0.1)*$I$11+FF574/MAX(FE574+EW574+FF574, 0.1)*$J$11))/($B$13+$C$13+$F$13)</f>
        <v>0</v>
      </c>
      <c r="DJ574">
        <f>($B$13*$K$11+$C$13*$K$11+$F$13*((FE574+EW574)/MAX(FE574+EW574+FF574, 0.1)*$P$11+FF574/MAX(FE574+EW574+FF574, 0.1)*$Q$11))/($B$13+$C$13+$F$13)</f>
        <v>0</v>
      </c>
      <c r="DK574">
        <v>4.8</v>
      </c>
      <c r="DL574">
        <v>0.5</v>
      </c>
      <c r="DM574" t="s">
        <v>438</v>
      </c>
      <c r="DN574">
        <v>2</v>
      </c>
      <c r="DO574" t="b">
        <v>1</v>
      </c>
      <c r="DP574">
        <v>1759088379.814285</v>
      </c>
      <c r="DQ574">
        <v>1185.82</v>
      </c>
      <c r="DR574">
        <v>1227.256428571429</v>
      </c>
      <c r="DS574">
        <v>21.74798571428571</v>
      </c>
      <c r="DT574">
        <v>19.65193928571428</v>
      </c>
      <c r="DU574">
        <v>1185.999642857143</v>
      </c>
      <c r="DV574">
        <v>21.46166071428572</v>
      </c>
      <c r="DW574">
        <v>500.0160357142857</v>
      </c>
      <c r="DX574">
        <v>90.72818571428571</v>
      </c>
      <c r="DY574">
        <v>0.06732562142857143</v>
      </c>
      <c r="DZ574">
        <v>28.73679285714286</v>
      </c>
      <c r="EA574">
        <v>29.84521785714285</v>
      </c>
      <c r="EB574">
        <v>999.9000000000002</v>
      </c>
      <c r="EC574">
        <v>0</v>
      </c>
      <c r="ED574">
        <v>0</v>
      </c>
      <c r="EE574">
        <v>9998.186428571427</v>
      </c>
      <c r="EF574">
        <v>0</v>
      </c>
      <c r="EG574">
        <v>11.3535</v>
      </c>
      <c r="EH574">
        <v>-41.43777499999999</v>
      </c>
      <c r="EI574">
        <v>1212.182142857143</v>
      </c>
      <c r="EJ574">
        <v>1251.8575</v>
      </c>
      <c r="EK574">
        <v>2.096043214285714</v>
      </c>
      <c r="EL574">
        <v>1227.256428571429</v>
      </c>
      <c r="EM574">
        <v>19.65193928571428</v>
      </c>
      <c r="EN574">
        <v>1.973155</v>
      </c>
      <c r="EO574">
        <v>1.782985</v>
      </c>
      <c r="EP574">
        <v>17.230525</v>
      </c>
      <c r="EQ574">
        <v>15.63838571428571</v>
      </c>
      <c r="ER574">
        <v>1999.995714285714</v>
      </c>
      <c r="ES574">
        <v>0.9799982142857143</v>
      </c>
      <c r="ET574">
        <v>0.02000175</v>
      </c>
      <c r="EU574">
        <v>0</v>
      </c>
      <c r="EV574">
        <v>808.0855357142858</v>
      </c>
      <c r="EW574">
        <v>5.00078</v>
      </c>
      <c r="EX574">
        <v>15563.91428571429</v>
      </c>
      <c r="EY574">
        <v>16379.61428571429</v>
      </c>
      <c r="EZ574">
        <v>39.72746428571428</v>
      </c>
      <c r="FA574">
        <v>40.60475</v>
      </c>
      <c r="FB574">
        <v>39.93289285714286</v>
      </c>
      <c r="FC574">
        <v>40.25189285714286</v>
      </c>
      <c r="FD574">
        <v>40.65157142857142</v>
      </c>
      <c r="FE574">
        <v>1955.09</v>
      </c>
      <c r="FF574">
        <v>39.90500000000001</v>
      </c>
      <c r="FG574">
        <v>0</v>
      </c>
      <c r="FH574">
        <v>1759088379.8</v>
      </c>
      <c r="FI574">
        <v>0</v>
      </c>
      <c r="FJ574">
        <v>808.076076923077</v>
      </c>
      <c r="FK574">
        <v>-6.220034196300446</v>
      </c>
      <c r="FL574">
        <v>-100.1162394578631</v>
      </c>
      <c r="FM574">
        <v>15563.67692307692</v>
      </c>
      <c r="FN574">
        <v>15</v>
      </c>
      <c r="FO574">
        <v>0</v>
      </c>
      <c r="FP574" t="s">
        <v>439</v>
      </c>
      <c r="FQ574">
        <v>1746989605.5</v>
      </c>
      <c r="FR574">
        <v>1746989593.5</v>
      </c>
      <c r="FS574">
        <v>0</v>
      </c>
      <c r="FT574">
        <v>-0.274</v>
      </c>
      <c r="FU574">
        <v>-0.002</v>
      </c>
      <c r="FV574">
        <v>2.549</v>
      </c>
      <c r="FW574">
        <v>0.129</v>
      </c>
      <c r="FX574">
        <v>420</v>
      </c>
      <c r="FY574">
        <v>17</v>
      </c>
      <c r="FZ574">
        <v>0.02</v>
      </c>
      <c r="GA574">
        <v>0.04</v>
      </c>
      <c r="GB574">
        <v>-41.447605</v>
      </c>
      <c r="GC574">
        <v>0.109990243902582</v>
      </c>
      <c r="GD574">
        <v>0.0530003771213003</v>
      </c>
      <c r="GE574">
        <v>1</v>
      </c>
      <c r="GF574">
        <v>808.2470882352942</v>
      </c>
      <c r="GG574">
        <v>-4.731138273590873</v>
      </c>
      <c r="GH574">
        <v>0.5609737525393425</v>
      </c>
      <c r="GI574">
        <v>0</v>
      </c>
      <c r="GJ574">
        <v>2.10633475</v>
      </c>
      <c r="GK574">
        <v>-0.1465707692307717</v>
      </c>
      <c r="GL574">
        <v>0.02563202674268071</v>
      </c>
      <c r="GM574">
        <v>0</v>
      </c>
      <c r="GN574">
        <v>1</v>
      </c>
      <c r="GO574">
        <v>3</v>
      </c>
      <c r="GP574" t="s">
        <v>455</v>
      </c>
      <c r="GQ574">
        <v>3.10202</v>
      </c>
      <c r="GR574">
        <v>2.7252</v>
      </c>
      <c r="GS574">
        <v>0.181556</v>
      </c>
      <c r="GT574">
        <v>0.18539</v>
      </c>
      <c r="GU574">
        <v>0.100876</v>
      </c>
      <c r="GV574">
        <v>0.09517150000000001</v>
      </c>
      <c r="GW574">
        <v>21357.4</v>
      </c>
      <c r="GX574">
        <v>19319.9</v>
      </c>
      <c r="GY574">
        <v>26659.7</v>
      </c>
      <c r="GZ574">
        <v>23940.1</v>
      </c>
      <c r="HA574">
        <v>38366.9</v>
      </c>
      <c r="HB574">
        <v>32037.4</v>
      </c>
      <c r="HC574">
        <v>46551.9</v>
      </c>
      <c r="HD574">
        <v>37880.2</v>
      </c>
      <c r="HE574">
        <v>1.86483</v>
      </c>
      <c r="HF574">
        <v>1.8614</v>
      </c>
      <c r="HG574">
        <v>0.138007</v>
      </c>
      <c r="HH574">
        <v>0</v>
      </c>
      <c r="HI574">
        <v>27.7507</v>
      </c>
      <c r="HJ574">
        <v>999.9</v>
      </c>
      <c r="HK574">
        <v>47.4</v>
      </c>
      <c r="HL574">
        <v>31.3</v>
      </c>
      <c r="HM574">
        <v>23.9741</v>
      </c>
      <c r="HN574">
        <v>61.0602</v>
      </c>
      <c r="HO574">
        <v>21.879</v>
      </c>
      <c r="HP574">
        <v>1</v>
      </c>
      <c r="HQ574">
        <v>0.165879</v>
      </c>
      <c r="HR574">
        <v>-0.52716</v>
      </c>
      <c r="HS574">
        <v>20.2793</v>
      </c>
      <c r="HT574">
        <v>5.2113</v>
      </c>
      <c r="HU574">
        <v>11.98</v>
      </c>
      <c r="HV574">
        <v>4.96355</v>
      </c>
      <c r="HW574">
        <v>3.27453</v>
      </c>
      <c r="HX574">
        <v>9999</v>
      </c>
      <c r="HY574">
        <v>9999</v>
      </c>
      <c r="HZ574">
        <v>9999</v>
      </c>
      <c r="IA574">
        <v>35.3</v>
      </c>
      <c r="IB574">
        <v>1.86396</v>
      </c>
      <c r="IC574">
        <v>1.86009</v>
      </c>
      <c r="ID574">
        <v>1.85845</v>
      </c>
      <c r="IE574">
        <v>1.85982</v>
      </c>
      <c r="IF574">
        <v>1.85989</v>
      </c>
      <c r="IG574">
        <v>1.85837</v>
      </c>
      <c r="IH574">
        <v>1.85745</v>
      </c>
      <c r="II574">
        <v>1.85242</v>
      </c>
      <c r="IJ574">
        <v>0</v>
      </c>
      <c r="IK574">
        <v>0</v>
      </c>
      <c r="IL574">
        <v>0</v>
      </c>
      <c r="IM574">
        <v>0</v>
      </c>
      <c r="IN574" t="s">
        <v>441</v>
      </c>
      <c r="IO574" t="s">
        <v>442</v>
      </c>
      <c r="IP574" t="s">
        <v>443</v>
      </c>
      <c r="IQ574" t="s">
        <v>443</v>
      </c>
      <c r="IR574" t="s">
        <v>443</v>
      </c>
      <c r="IS574" t="s">
        <v>443</v>
      </c>
      <c r="IT574">
        <v>0</v>
      </c>
      <c r="IU574">
        <v>100</v>
      </c>
      <c r="IV574">
        <v>100</v>
      </c>
      <c r="IW574">
        <v>-0.15</v>
      </c>
      <c r="IX574">
        <v>0.2875</v>
      </c>
      <c r="IY574">
        <v>-0.819046093373875</v>
      </c>
      <c r="IZ574">
        <v>-0.0008311593448893811</v>
      </c>
      <c r="JA574">
        <v>1.768286430498992E-06</v>
      </c>
      <c r="JB574">
        <v>-5.176383660599935E-10</v>
      </c>
      <c r="JC574">
        <v>0.01793090377665582</v>
      </c>
      <c r="JD574">
        <v>0.002652576625932546</v>
      </c>
      <c r="JE574">
        <v>0.0004569377311329863</v>
      </c>
      <c r="JF574">
        <v>1.003524486243527E-07</v>
      </c>
      <c r="JG574">
        <v>2</v>
      </c>
      <c r="JH574">
        <v>1975</v>
      </c>
      <c r="JI574">
        <v>1</v>
      </c>
      <c r="JJ574">
        <v>26</v>
      </c>
      <c r="JK574">
        <v>201646.4</v>
      </c>
      <c r="JL574">
        <v>201646.6</v>
      </c>
      <c r="JM574">
        <v>2.75635</v>
      </c>
      <c r="JN574">
        <v>2.61108</v>
      </c>
      <c r="JO574">
        <v>1.49658</v>
      </c>
      <c r="JP574">
        <v>2.34863</v>
      </c>
      <c r="JQ574">
        <v>1.54907</v>
      </c>
      <c r="JR574">
        <v>2.4646</v>
      </c>
      <c r="JS574">
        <v>36.4107</v>
      </c>
      <c r="JT574">
        <v>24.1751</v>
      </c>
      <c r="JU574">
        <v>18</v>
      </c>
      <c r="JV574">
        <v>483.39</v>
      </c>
      <c r="JW574">
        <v>495.96</v>
      </c>
      <c r="JX574">
        <v>27.6647</v>
      </c>
      <c r="JY574">
        <v>29.4075</v>
      </c>
      <c r="JZ574">
        <v>30.0001</v>
      </c>
      <c r="KA574">
        <v>29.5939</v>
      </c>
      <c r="KB574">
        <v>29.5819</v>
      </c>
      <c r="KC574">
        <v>55.4041</v>
      </c>
      <c r="KD574">
        <v>20.4587</v>
      </c>
      <c r="KE574">
        <v>96.2586</v>
      </c>
      <c r="KF574">
        <v>27.6786</v>
      </c>
      <c r="KG574">
        <v>1276.3</v>
      </c>
      <c r="KH574">
        <v>19.6494</v>
      </c>
      <c r="KI574">
        <v>101.783</v>
      </c>
      <c r="KJ574">
        <v>91.3489</v>
      </c>
    </row>
    <row r="575" spans="1:296">
      <c r="A575">
        <v>557</v>
      </c>
      <c r="B575">
        <v>1759088392.6</v>
      </c>
      <c r="C575">
        <v>15309.5</v>
      </c>
      <c r="D575" t="s">
        <v>1562</v>
      </c>
      <c r="E575" t="s">
        <v>1563</v>
      </c>
      <c r="F575">
        <v>5</v>
      </c>
      <c r="G575" t="s">
        <v>1411</v>
      </c>
      <c r="H575">
        <v>1759088385.1</v>
      </c>
      <c r="I575">
        <f>(J575)/1000</f>
        <v>0</v>
      </c>
      <c r="J575">
        <f>IF(DO575, AM575, AG575)</f>
        <v>0</v>
      </c>
      <c r="K575">
        <f>IF(DO575, AH575, AF575)</f>
        <v>0</v>
      </c>
      <c r="L575">
        <f>DQ575 - IF(AT575&gt;1, K575*DK575*100.0/(AV575), 0)</f>
        <v>0</v>
      </c>
      <c r="M575">
        <f>((S575-I575/2)*L575-K575)/(S575+I575/2)</f>
        <v>0</v>
      </c>
      <c r="N575">
        <f>M575*(DX575+DY575)/1000.0</f>
        <v>0</v>
      </c>
      <c r="O575">
        <f>(DQ575 - IF(AT575&gt;1, K575*DK575*100.0/(AV575), 0))*(DX575+DY575)/1000.0</f>
        <v>0</v>
      </c>
      <c r="P575">
        <f>2.0/((1/R575-1/Q575)+SIGN(R575)*SQRT((1/R575-1/Q575)*(1/R575-1/Q575) + 4*DL575/((DL575+1)*(DL575+1))*(2*1/R575*1/Q575-1/Q575*1/Q575)))</f>
        <v>0</v>
      </c>
      <c r="Q575">
        <f>IF(LEFT(DM575,1)&lt;&gt;"0",IF(LEFT(DM575,1)="1",3.0,DN575),$D$5+$E$5*(EE575*DX575/($K$5*1000))+$F$5*(EE575*DX575/($K$5*1000))*MAX(MIN(DK575,$J$5),$I$5)*MAX(MIN(DK575,$J$5),$I$5)+$G$5*MAX(MIN(DK575,$J$5),$I$5)*(EE575*DX575/($K$5*1000))+$H$5*(EE575*DX575/($K$5*1000))*(EE575*DX575/($K$5*1000)))</f>
        <v>0</v>
      </c>
      <c r="R575">
        <f>I575*(1000-(1000*0.61365*exp(17.502*V575/(240.97+V575))/(DX575+DY575)+DS575)/2)/(1000*0.61365*exp(17.502*V575/(240.97+V575))/(DX575+DY575)-DS575)</f>
        <v>0</v>
      </c>
      <c r="S575">
        <f>1/((DL575+1)/(P575/1.6)+1/(Q575/1.37)) + DL575/((DL575+1)/(P575/1.6) + DL575/(Q575/1.37))</f>
        <v>0</v>
      </c>
      <c r="T575">
        <f>(DG575*DJ575)</f>
        <v>0</v>
      </c>
      <c r="U575">
        <f>(DZ575+(T575+2*0.95*5.67E-8*(((DZ575+$B$9)+273)^4-(DZ575+273)^4)-44100*I575)/(1.84*29.3*Q575+8*0.95*5.67E-8*(DZ575+273)^3))</f>
        <v>0</v>
      </c>
      <c r="V575">
        <f>($C$9*EA575+$D$9*EB575+$E$9*U575)</f>
        <v>0</v>
      </c>
      <c r="W575">
        <f>0.61365*exp(17.502*V575/(240.97+V575))</f>
        <v>0</v>
      </c>
      <c r="X575">
        <f>(Y575/Z575*100)</f>
        <v>0</v>
      </c>
      <c r="Y575">
        <f>DS575*(DX575+DY575)/1000</f>
        <v>0</v>
      </c>
      <c r="Z575">
        <f>0.61365*exp(17.502*DZ575/(240.97+DZ575))</f>
        <v>0</v>
      </c>
      <c r="AA575">
        <f>(W575-DS575*(DX575+DY575)/1000)</f>
        <v>0</v>
      </c>
      <c r="AB575">
        <f>(-I575*44100)</f>
        <v>0</v>
      </c>
      <c r="AC575">
        <f>2*29.3*Q575*0.92*(DZ575-V575)</f>
        <v>0</v>
      </c>
      <c r="AD575">
        <f>2*0.95*5.67E-8*(((DZ575+$B$9)+273)^4-(V575+273)^4)</f>
        <v>0</v>
      </c>
      <c r="AE575">
        <f>T575+AD575+AB575+AC575</f>
        <v>0</v>
      </c>
      <c r="AF575">
        <f>DW575*AT575*(DR575-DQ575*(1000-AT575*DT575)/(1000-AT575*DS575))/(100*DK575)</f>
        <v>0</v>
      </c>
      <c r="AG575">
        <f>1000*DW575*AT575*(DS575-DT575)/(100*DK575*(1000-AT575*DS575))</f>
        <v>0</v>
      </c>
      <c r="AH575">
        <f>(AI575 - AJ575 - DX575*1E3/(8.314*(DZ575+273.15)) * AL575/DW575 * AK575) * DW575/(100*DK575) * (1000 - DT575)/1000</f>
        <v>0</v>
      </c>
      <c r="AI575">
        <v>1285.100530742415</v>
      </c>
      <c r="AJ575">
        <v>1254.339212121212</v>
      </c>
      <c r="AK575">
        <v>3.408377124666789</v>
      </c>
      <c r="AL575">
        <v>65.07386414959845</v>
      </c>
      <c r="AM575">
        <f>(AO575 - AN575 + DX575*1E3/(8.314*(DZ575+273.15)) * AQ575/DW575 * AP575) * DW575/(100*DK575) * 1000/(1000 - AO575)</f>
        <v>0</v>
      </c>
      <c r="AN575">
        <v>19.68765641094335</v>
      </c>
      <c r="AO575">
        <v>21.81322909090909</v>
      </c>
      <c r="AP575">
        <v>0.0006761740912536776</v>
      </c>
      <c r="AQ575">
        <v>105.2532628944295</v>
      </c>
      <c r="AR575">
        <v>0</v>
      </c>
      <c r="AS575">
        <v>0</v>
      </c>
      <c r="AT575">
        <f>IF(AR575*$H$15&gt;=AV575,1.0,(AV575/(AV575-AR575*$H$15)))</f>
        <v>0</v>
      </c>
      <c r="AU575">
        <f>(AT575-1)*100</f>
        <v>0</v>
      </c>
      <c r="AV575">
        <f>MAX(0,($B$15+$C$15*EE575)/(1+$D$15*EE575)*DX575/(DZ575+273)*$E$15)</f>
        <v>0</v>
      </c>
      <c r="AW575" t="s">
        <v>437</v>
      </c>
      <c r="AX575" t="s">
        <v>437</v>
      </c>
      <c r="AY575">
        <v>0</v>
      </c>
      <c r="AZ575">
        <v>0</v>
      </c>
      <c r="BA575">
        <f>1-AY575/AZ575</f>
        <v>0</v>
      </c>
      <c r="BB575">
        <v>0</v>
      </c>
      <c r="BC575" t="s">
        <v>437</v>
      </c>
      <c r="BD575" t="s">
        <v>437</v>
      </c>
      <c r="BE575">
        <v>0</v>
      </c>
      <c r="BF575">
        <v>0</v>
      </c>
      <c r="BG575">
        <f>1-BE575/BF575</f>
        <v>0</v>
      </c>
      <c r="BH575">
        <v>0.5</v>
      </c>
      <c r="BI575">
        <f>DH575</f>
        <v>0</v>
      </c>
      <c r="BJ575">
        <f>K575</f>
        <v>0</v>
      </c>
      <c r="BK575">
        <f>BG575*BH575*BI575</f>
        <v>0</v>
      </c>
      <c r="BL575">
        <f>(BJ575-BB575)/BI575</f>
        <v>0</v>
      </c>
      <c r="BM575">
        <f>(AZ575-BF575)/BF575</f>
        <v>0</v>
      </c>
      <c r="BN575">
        <f>AY575/(BA575+AY575/BF575)</f>
        <v>0</v>
      </c>
      <c r="BO575" t="s">
        <v>437</v>
      </c>
      <c r="BP575">
        <v>0</v>
      </c>
      <c r="BQ575">
        <f>IF(BP575&lt;&gt;0, BP575, BN575)</f>
        <v>0</v>
      </c>
      <c r="BR575">
        <f>1-BQ575/BF575</f>
        <v>0</v>
      </c>
      <c r="BS575">
        <f>(BF575-BE575)/(BF575-BQ575)</f>
        <v>0</v>
      </c>
      <c r="BT575">
        <f>(AZ575-BF575)/(AZ575-BQ575)</f>
        <v>0</v>
      </c>
      <c r="BU575">
        <f>(BF575-BE575)/(BF575-AY575)</f>
        <v>0</v>
      </c>
      <c r="BV575">
        <f>(AZ575-BF575)/(AZ575-AY575)</f>
        <v>0</v>
      </c>
      <c r="BW575">
        <f>(BS575*BQ575/BE575)</f>
        <v>0</v>
      </c>
      <c r="BX575">
        <f>(1-BW575)</f>
        <v>0</v>
      </c>
      <c r="DG575">
        <f>$B$13*EF575+$C$13*EG575+$F$13*ER575*(1-EU575)</f>
        <v>0</v>
      </c>
      <c r="DH575">
        <f>DG575*DI575</f>
        <v>0</v>
      </c>
      <c r="DI575">
        <f>($B$13*$D$11+$C$13*$D$11+$F$13*((FE575+EW575)/MAX(FE575+EW575+FF575, 0.1)*$I$11+FF575/MAX(FE575+EW575+FF575, 0.1)*$J$11))/($B$13+$C$13+$F$13)</f>
        <v>0</v>
      </c>
      <c r="DJ575">
        <f>($B$13*$K$11+$C$13*$K$11+$F$13*((FE575+EW575)/MAX(FE575+EW575+FF575, 0.1)*$P$11+FF575/MAX(FE575+EW575+FF575, 0.1)*$Q$11))/($B$13+$C$13+$F$13)</f>
        <v>0</v>
      </c>
      <c r="DK575">
        <v>4.8</v>
      </c>
      <c r="DL575">
        <v>0.5</v>
      </c>
      <c r="DM575" t="s">
        <v>438</v>
      </c>
      <c r="DN575">
        <v>2</v>
      </c>
      <c r="DO575" t="b">
        <v>1</v>
      </c>
      <c r="DP575">
        <v>1759088385.1</v>
      </c>
      <c r="DQ575">
        <v>1203.544074074074</v>
      </c>
      <c r="DR575">
        <v>1245.021481481481</v>
      </c>
      <c r="DS575">
        <v>21.78305185185185</v>
      </c>
      <c r="DT575">
        <v>19.6798</v>
      </c>
      <c r="DU575">
        <v>1203.704074074074</v>
      </c>
      <c r="DV575">
        <v>21.49597037037037</v>
      </c>
      <c r="DW575">
        <v>500.095074074074</v>
      </c>
      <c r="DX575">
        <v>90.72792962962964</v>
      </c>
      <c r="DY575">
        <v>0.06702291481481482</v>
      </c>
      <c r="DZ575">
        <v>28.76021851851852</v>
      </c>
      <c r="EA575">
        <v>29.94342962962963</v>
      </c>
      <c r="EB575">
        <v>999.9000000000001</v>
      </c>
      <c r="EC575">
        <v>0</v>
      </c>
      <c r="ED575">
        <v>0</v>
      </c>
      <c r="EE575">
        <v>10008.20925925926</v>
      </c>
      <c r="EF575">
        <v>0</v>
      </c>
      <c r="EG575">
        <v>11.3535</v>
      </c>
      <c r="EH575">
        <v>-41.47895185185185</v>
      </c>
      <c r="EI575">
        <v>1230.344074074074</v>
      </c>
      <c r="EJ575">
        <v>1270.015555555555</v>
      </c>
      <c r="EK575">
        <v>2.10324962962963</v>
      </c>
      <c r="EL575">
        <v>1245.021481481481</v>
      </c>
      <c r="EM575">
        <v>19.6798</v>
      </c>
      <c r="EN575">
        <v>1.976331111111111</v>
      </c>
      <c r="EO575">
        <v>1.785507777777778</v>
      </c>
      <c r="EP575">
        <v>17.25595925925926</v>
      </c>
      <c r="EQ575">
        <v>15.66048888888889</v>
      </c>
      <c r="ER575">
        <v>2000.001111111111</v>
      </c>
      <c r="ES575">
        <v>0.9799961111111112</v>
      </c>
      <c r="ET575">
        <v>0.02000394814814815</v>
      </c>
      <c r="EU575">
        <v>0</v>
      </c>
      <c r="EV575">
        <v>807.6731111111112</v>
      </c>
      <c r="EW575">
        <v>5.00078</v>
      </c>
      <c r="EX575">
        <v>15556.15185185185</v>
      </c>
      <c r="EY575">
        <v>16379.63703703704</v>
      </c>
      <c r="EZ575">
        <v>39.79844444444443</v>
      </c>
      <c r="FA575">
        <v>40.62025925925926</v>
      </c>
      <c r="FB575">
        <v>39.89562962962962</v>
      </c>
      <c r="FC575">
        <v>40.303</v>
      </c>
      <c r="FD575">
        <v>40.66874074074074</v>
      </c>
      <c r="FE575">
        <v>1955.09</v>
      </c>
      <c r="FF575">
        <v>39.91074074074075</v>
      </c>
      <c r="FG575">
        <v>0</v>
      </c>
      <c r="FH575">
        <v>1759088385.2</v>
      </c>
      <c r="FI575">
        <v>0</v>
      </c>
      <c r="FJ575">
        <v>807.60192</v>
      </c>
      <c r="FK575">
        <v>-4.143923081708653</v>
      </c>
      <c r="FL575">
        <v>-61.78461533018748</v>
      </c>
      <c r="FM575">
        <v>15555.544</v>
      </c>
      <c r="FN575">
        <v>15</v>
      </c>
      <c r="FO575">
        <v>0</v>
      </c>
      <c r="FP575" t="s">
        <v>439</v>
      </c>
      <c r="FQ575">
        <v>1746989605.5</v>
      </c>
      <c r="FR575">
        <v>1746989593.5</v>
      </c>
      <c r="FS575">
        <v>0</v>
      </c>
      <c r="FT575">
        <v>-0.274</v>
      </c>
      <c r="FU575">
        <v>-0.002</v>
      </c>
      <c r="FV575">
        <v>2.549</v>
      </c>
      <c r="FW575">
        <v>0.129</v>
      </c>
      <c r="FX575">
        <v>420</v>
      </c>
      <c r="FY575">
        <v>17</v>
      </c>
      <c r="FZ575">
        <v>0.02</v>
      </c>
      <c r="GA575">
        <v>0.04</v>
      </c>
      <c r="GB575">
        <v>-41.446765</v>
      </c>
      <c r="GC575">
        <v>-0.1837283302063566</v>
      </c>
      <c r="GD575">
        <v>0.06374642950785611</v>
      </c>
      <c r="GE575">
        <v>1</v>
      </c>
      <c r="GF575">
        <v>808.021794117647</v>
      </c>
      <c r="GG575">
        <v>-4.941772342220768</v>
      </c>
      <c r="GH575">
        <v>0.5589286379479435</v>
      </c>
      <c r="GI575">
        <v>0</v>
      </c>
      <c r="GJ575">
        <v>2.1016615</v>
      </c>
      <c r="GK575">
        <v>0.06343452157597608</v>
      </c>
      <c r="GL575">
        <v>0.01902662063399593</v>
      </c>
      <c r="GM575">
        <v>1</v>
      </c>
      <c r="GN575">
        <v>2</v>
      </c>
      <c r="GO575">
        <v>3</v>
      </c>
      <c r="GP575" t="s">
        <v>446</v>
      </c>
      <c r="GQ575">
        <v>3.10203</v>
      </c>
      <c r="GR575">
        <v>2.7252</v>
      </c>
      <c r="GS575">
        <v>0.183091</v>
      </c>
      <c r="GT575">
        <v>0.186913</v>
      </c>
      <c r="GU575">
        <v>0.100918</v>
      </c>
      <c r="GV575">
        <v>0.0951915</v>
      </c>
      <c r="GW575">
        <v>21317.3</v>
      </c>
      <c r="GX575">
        <v>19283.7</v>
      </c>
      <c r="GY575">
        <v>26659.7</v>
      </c>
      <c r="GZ575">
        <v>23940.1</v>
      </c>
      <c r="HA575">
        <v>38365.2</v>
      </c>
      <c r="HB575">
        <v>32036.8</v>
      </c>
      <c r="HC575">
        <v>46551.8</v>
      </c>
      <c r="HD575">
        <v>37880.2</v>
      </c>
      <c r="HE575">
        <v>1.86488</v>
      </c>
      <c r="HF575">
        <v>1.86135</v>
      </c>
      <c r="HG575">
        <v>0.141263</v>
      </c>
      <c r="HH575">
        <v>0</v>
      </c>
      <c r="HI575">
        <v>27.7533</v>
      </c>
      <c r="HJ575">
        <v>999.9</v>
      </c>
      <c r="HK575">
        <v>47.4</v>
      </c>
      <c r="HL575">
        <v>31.3</v>
      </c>
      <c r="HM575">
        <v>23.9755</v>
      </c>
      <c r="HN575">
        <v>61.0402</v>
      </c>
      <c r="HO575">
        <v>21.9231</v>
      </c>
      <c r="HP575">
        <v>1</v>
      </c>
      <c r="HQ575">
        <v>0.166159</v>
      </c>
      <c r="HR575">
        <v>0.327582</v>
      </c>
      <c r="HS575">
        <v>20.2777</v>
      </c>
      <c r="HT575">
        <v>5.21085</v>
      </c>
      <c r="HU575">
        <v>11.98</v>
      </c>
      <c r="HV575">
        <v>4.96345</v>
      </c>
      <c r="HW575">
        <v>3.27438</v>
      </c>
      <c r="HX575">
        <v>9999</v>
      </c>
      <c r="HY575">
        <v>9999</v>
      </c>
      <c r="HZ575">
        <v>9999</v>
      </c>
      <c r="IA575">
        <v>35.3</v>
      </c>
      <c r="IB575">
        <v>1.86395</v>
      </c>
      <c r="IC575">
        <v>1.86008</v>
      </c>
      <c r="ID575">
        <v>1.85845</v>
      </c>
      <c r="IE575">
        <v>1.8598</v>
      </c>
      <c r="IF575">
        <v>1.85989</v>
      </c>
      <c r="IG575">
        <v>1.85838</v>
      </c>
      <c r="IH575">
        <v>1.85745</v>
      </c>
      <c r="II575">
        <v>1.85242</v>
      </c>
      <c r="IJ575">
        <v>0</v>
      </c>
      <c r="IK575">
        <v>0</v>
      </c>
      <c r="IL575">
        <v>0</v>
      </c>
      <c r="IM575">
        <v>0</v>
      </c>
      <c r="IN575" t="s">
        <v>441</v>
      </c>
      <c r="IO575" t="s">
        <v>442</v>
      </c>
      <c r="IP575" t="s">
        <v>443</v>
      </c>
      <c r="IQ575" t="s">
        <v>443</v>
      </c>
      <c r="IR575" t="s">
        <v>443</v>
      </c>
      <c r="IS575" t="s">
        <v>443</v>
      </c>
      <c r="IT575">
        <v>0</v>
      </c>
      <c r="IU575">
        <v>100</v>
      </c>
      <c r="IV575">
        <v>100</v>
      </c>
      <c r="IW575">
        <v>-0.13</v>
      </c>
      <c r="IX575">
        <v>0.2878</v>
      </c>
      <c r="IY575">
        <v>-0.819046093373875</v>
      </c>
      <c r="IZ575">
        <v>-0.0008311593448893811</v>
      </c>
      <c r="JA575">
        <v>1.768286430498992E-06</v>
      </c>
      <c r="JB575">
        <v>-5.176383660599935E-10</v>
      </c>
      <c r="JC575">
        <v>0.01793090377665582</v>
      </c>
      <c r="JD575">
        <v>0.002652576625932546</v>
      </c>
      <c r="JE575">
        <v>0.0004569377311329863</v>
      </c>
      <c r="JF575">
        <v>1.003524486243527E-07</v>
      </c>
      <c r="JG575">
        <v>2</v>
      </c>
      <c r="JH575">
        <v>1975</v>
      </c>
      <c r="JI575">
        <v>1</v>
      </c>
      <c r="JJ575">
        <v>26</v>
      </c>
      <c r="JK575">
        <v>201646.5</v>
      </c>
      <c r="JL575">
        <v>201646.7</v>
      </c>
      <c r="JM575">
        <v>2.78809</v>
      </c>
      <c r="JN575">
        <v>2.6123</v>
      </c>
      <c r="JO575">
        <v>1.49658</v>
      </c>
      <c r="JP575">
        <v>2.34863</v>
      </c>
      <c r="JQ575">
        <v>1.54907</v>
      </c>
      <c r="JR575">
        <v>2.43774</v>
      </c>
      <c r="JS575">
        <v>36.4107</v>
      </c>
      <c r="JT575">
        <v>24.1751</v>
      </c>
      <c r="JU575">
        <v>18</v>
      </c>
      <c r="JV575">
        <v>483.437</v>
      </c>
      <c r="JW575">
        <v>495.947</v>
      </c>
      <c r="JX575">
        <v>27.7125</v>
      </c>
      <c r="JY575">
        <v>29.4079</v>
      </c>
      <c r="JZ575">
        <v>30.0004</v>
      </c>
      <c r="KA575">
        <v>29.5962</v>
      </c>
      <c r="KB575">
        <v>29.5843</v>
      </c>
      <c r="KC575">
        <v>55.966</v>
      </c>
      <c r="KD575">
        <v>20.4587</v>
      </c>
      <c r="KE575">
        <v>96.2586</v>
      </c>
      <c r="KF575">
        <v>27.3544</v>
      </c>
      <c r="KG575">
        <v>1289.7</v>
      </c>
      <c r="KH575">
        <v>19.6494</v>
      </c>
      <c r="KI575">
        <v>101.783</v>
      </c>
      <c r="KJ575">
        <v>91.3488</v>
      </c>
    </row>
    <row r="576" spans="1:296">
      <c r="A576">
        <v>558</v>
      </c>
      <c r="B576">
        <v>1759088397.6</v>
      </c>
      <c r="C576">
        <v>15314.5</v>
      </c>
      <c r="D576" t="s">
        <v>1564</v>
      </c>
      <c r="E576" t="s">
        <v>1565</v>
      </c>
      <c r="F576">
        <v>5</v>
      </c>
      <c r="G576" t="s">
        <v>1411</v>
      </c>
      <c r="H576">
        <v>1759088389.814285</v>
      </c>
      <c r="I576">
        <f>(J576)/1000</f>
        <v>0</v>
      </c>
      <c r="J576">
        <f>IF(DO576, AM576, AG576)</f>
        <v>0</v>
      </c>
      <c r="K576">
        <f>IF(DO576, AH576, AF576)</f>
        <v>0</v>
      </c>
      <c r="L576">
        <f>DQ576 - IF(AT576&gt;1, K576*DK576*100.0/(AV576), 0)</f>
        <v>0</v>
      </c>
      <c r="M576">
        <f>((S576-I576/2)*L576-K576)/(S576+I576/2)</f>
        <v>0</v>
      </c>
      <c r="N576">
        <f>M576*(DX576+DY576)/1000.0</f>
        <v>0</v>
      </c>
      <c r="O576">
        <f>(DQ576 - IF(AT576&gt;1, K576*DK576*100.0/(AV576), 0))*(DX576+DY576)/1000.0</f>
        <v>0</v>
      </c>
      <c r="P576">
        <f>2.0/((1/R576-1/Q576)+SIGN(R576)*SQRT((1/R576-1/Q576)*(1/R576-1/Q576) + 4*DL576/((DL576+1)*(DL576+1))*(2*1/R576*1/Q576-1/Q576*1/Q576)))</f>
        <v>0</v>
      </c>
      <c r="Q576">
        <f>IF(LEFT(DM576,1)&lt;&gt;"0",IF(LEFT(DM576,1)="1",3.0,DN576),$D$5+$E$5*(EE576*DX576/($K$5*1000))+$F$5*(EE576*DX576/($K$5*1000))*MAX(MIN(DK576,$J$5),$I$5)*MAX(MIN(DK576,$J$5),$I$5)+$G$5*MAX(MIN(DK576,$J$5),$I$5)*(EE576*DX576/($K$5*1000))+$H$5*(EE576*DX576/($K$5*1000))*(EE576*DX576/($K$5*1000)))</f>
        <v>0</v>
      </c>
      <c r="R576">
        <f>I576*(1000-(1000*0.61365*exp(17.502*V576/(240.97+V576))/(DX576+DY576)+DS576)/2)/(1000*0.61365*exp(17.502*V576/(240.97+V576))/(DX576+DY576)-DS576)</f>
        <v>0</v>
      </c>
      <c r="S576">
        <f>1/((DL576+1)/(P576/1.6)+1/(Q576/1.37)) + DL576/((DL576+1)/(P576/1.6) + DL576/(Q576/1.37))</f>
        <v>0</v>
      </c>
      <c r="T576">
        <f>(DG576*DJ576)</f>
        <v>0</v>
      </c>
      <c r="U576">
        <f>(DZ576+(T576+2*0.95*5.67E-8*(((DZ576+$B$9)+273)^4-(DZ576+273)^4)-44100*I576)/(1.84*29.3*Q576+8*0.95*5.67E-8*(DZ576+273)^3))</f>
        <v>0</v>
      </c>
      <c r="V576">
        <f>($C$9*EA576+$D$9*EB576+$E$9*U576)</f>
        <v>0</v>
      </c>
      <c r="W576">
        <f>0.61365*exp(17.502*V576/(240.97+V576))</f>
        <v>0</v>
      </c>
      <c r="X576">
        <f>(Y576/Z576*100)</f>
        <v>0</v>
      </c>
      <c r="Y576">
        <f>DS576*(DX576+DY576)/1000</f>
        <v>0</v>
      </c>
      <c r="Z576">
        <f>0.61365*exp(17.502*DZ576/(240.97+DZ576))</f>
        <v>0</v>
      </c>
      <c r="AA576">
        <f>(W576-DS576*(DX576+DY576)/1000)</f>
        <v>0</v>
      </c>
      <c r="AB576">
        <f>(-I576*44100)</f>
        <v>0</v>
      </c>
      <c r="AC576">
        <f>2*29.3*Q576*0.92*(DZ576-V576)</f>
        <v>0</v>
      </c>
      <c r="AD576">
        <f>2*0.95*5.67E-8*(((DZ576+$B$9)+273)^4-(V576+273)^4)</f>
        <v>0</v>
      </c>
      <c r="AE576">
        <f>T576+AD576+AB576+AC576</f>
        <v>0</v>
      </c>
      <c r="AF576">
        <f>DW576*AT576*(DR576-DQ576*(1000-AT576*DT576)/(1000-AT576*DS576))/(100*DK576)</f>
        <v>0</v>
      </c>
      <c r="AG576">
        <f>1000*DW576*AT576*(DS576-DT576)/(100*DK576*(1000-AT576*DS576))</f>
        <v>0</v>
      </c>
      <c r="AH576">
        <f>(AI576 - AJ576 - DX576*1E3/(8.314*(DZ576+273.15)) * AL576/DW576 * AK576) * DW576/(100*DK576) * (1000 - DT576)/1000</f>
        <v>0</v>
      </c>
      <c r="AI576">
        <v>1302.190952203891</v>
      </c>
      <c r="AJ576">
        <v>1271.56</v>
      </c>
      <c r="AK576">
        <v>3.436666666666579</v>
      </c>
      <c r="AL576">
        <v>65.07386414959845</v>
      </c>
      <c r="AM576">
        <f>(AO576 - AN576 + DX576*1E3/(8.314*(DZ576+273.15)) * AQ576/DW576 * AP576) * DW576/(100*DK576) * 1000/(1000 - AO576)</f>
        <v>0</v>
      </c>
      <c r="AN576">
        <v>19.69067354311907</v>
      </c>
      <c r="AO576">
        <v>21.82033151515151</v>
      </c>
      <c r="AP576">
        <v>0.0001103659253343905</v>
      </c>
      <c r="AQ576">
        <v>105.2532628944295</v>
      </c>
      <c r="AR576">
        <v>0</v>
      </c>
      <c r="AS576">
        <v>0</v>
      </c>
      <c r="AT576">
        <f>IF(AR576*$H$15&gt;=AV576,1.0,(AV576/(AV576-AR576*$H$15)))</f>
        <v>0</v>
      </c>
      <c r="AU576">
        <f>(AT576-1)*100</f>
        <v>0</v>
      </c>
      <c r="AV576">
        <f>MAX(0,($B$15+$C$15*EE576)/(1+$D$15*EE576)*DX576/(DZ576+273)*$E$15)</f>
        <v>0</v>
      </c>
      <c r="AW576" t="s">
        <v>437</v>
      </c>
      <c r="AX576" t="s">
        <v>437</v>
      </c>
      <c r="AY576">
        <v>0</v>
      </c>
      <c r="AZ576">
        <v>0</v>
      </c>
      <c r="BA576">
        <f>1-AY576/AZ576</f>
        <v>0</v>
      </c>
      <c r="BB576">
        <v>0</v>
      </c>
      <c r="BC576" t="s">
        <v>437</v>
      </c>
      <c r="BD576" t="s">
        <v>437</v>
      </c>
      <c r="BE576">
        <v>0</v>
      </c>
      <c r="BF576">
        <v>0</v>
      </c>
      <c r="BG576">
        <f>1-BE576/BF576</f>
        <v>0</v>
      </c>
      <c r="BH576">
        <v>0.5</v>
      </c>
      <c r="BI576">
        <f>DH576</f>
        <v>0</v>
      </c>
      <c r="BJ576">
        <f>K576</f>
        <v>0</v>
      </c>
      <c r="BK576">
        <f>BG576*BH576*BI576</f>
        <v>0</v>
      </c>
      <c r="BL576">
        <f>(BJ576-BB576)/BI576</f>
        <v>0</v>
      </c>
      <c r="BM576">
        <f>(AZ576-BF576)/BF576</f>
        <v>0</v>
      </c>
      <c r="BN576">
        <f>AY576/(BA576+AY576/BF576)</f>
        <v>0</v>
      </c>
      <c r="BO576" t="s">
        <v>437</v>
      </c>
      <c r="BP576">
        <v>0</v>
      </c>
      <c r="BQ576">
        <f>IF(BP576&lt;&gt;0, BP576, BN576)</f>
        <v>0</v>
      </c>
      <c r="BR576">
        <f>1-BQ576/BF576</f>
        <v>0</v>
      </c>
      <c r="BS576">
        <f>(BF576-BE576)/(BF576-BQ576)</f>
        <v>0</v>
      </c>
      <c r="BT576">
        <f>(AZ576-BF576)/(AZ576-BQ576)</f>
        <v>0</v>
      </c>
      <c r="BU576">
        <f>(BF576-BE576)/(BF576-AY576)</f>
        <v>0</v>
      </c>
      <c r="BV576">
        <f>(AZ576-BF576)/(AZ576-AY576)</f>
        <v>0</v>
      </c>
      <c r="BW576">
        <f>(BS576*BQ576/BE576)</f>
        <v>0</v>
      </c>
      <c r="BX576">
        <f>(1-BW576)</f>
        <v>0</v>
      </c>
      <c r="DG576">
        <f>$B$13*EF576+$C$13*EG576+$F$13*ER576*(1-EU576)</f>
        <v>0</v>
      </c>
      <c r="DH576">
        <f>DG576*DI576</f>
        <v>0</v>
      </c>
      <c r="DI576">
        <f>($B$13*$D$11+$C$13*$D$11+$F$13*((FE576+EW576)/MAX(FE576+EW576+FF576, 0.1)*$I$11+FF576/MAX(FE576+EW576+FF576, 0.1)*$J$11))/($B$13+$C$13+$F$13)</f>
        <v>0</v>
      </c>
      <c r="DJ576">
        <f>($B$13*$K$11+$C$13*$K$11+$F$13*((FE576+EW576)/MAX(FE576+EW576+FF576, 0.1)*$P$11+FF576/MAX(FE576+EW576+FF576, 0.1)*$Q$11))/($B$13+$C$13+$F$13)</f>
        <v>0</v>
      </c>
      <c r="DK576">
        <v>4.8</v>
      </c>
      <c r="DL576">
        <v>0.5</v>
      </c>
      <c r="DM576" t="s">
        <v>438</v>
      </c>
      <c r="DN576">
        <v>2</v>
      </c>
      <c r="DO576" t="b">
        <v>1</v>
      </c>
      <c r="DP576">
        <v>1759088389.814285</v>
      </c>
      <c r="DQ576">
        <v>1219.365714285714</v>
      </c>
      <c r="DR576">
        <v>1260.838571428572</v>
      </c>
      <c r="DS576">
        <v>21.80427142857143</v>
      </c>
      <c r="DT576">
        <v>19.68597857142857</v>
      </c>
      <c r="DU576">
        <v>1219.507857142857</v>
      </c>
      <c r="DV576">
        <v>21.51672142857143</v>
      </c>
      <c r="DW576">
        <v>500.062</v>
      </c>
      <c r="DX576">
        <v>90.72767499999999</v>
      </c>
      <c r="DY576">
        <v>0.06696535357142858</v>
      </c>
      <c r="DZ576">
        <v>28.78180357142857</v>
      </c>
      <c r="EA576">
        <v>30.01686785714286</v>
      </c>
      <c r="EB576">
        <v>999.9000000000002</v>
      </c>
      <c r="EC576">
        <v>0</v>
      </c>
      <c r="ED576">
        <v>0</v>
      </c>
      <c r="EE576">
        <v>10003.94642857143</v>
      </c>
      <c r="EF576">
        <v>0</v>
      </c>
      <c r="EG576">
        <v>11.3535</v>
      </c>
      <c r="EH576">
        <v>-41.47351071428572</v>
      </c>
      <c r="EI576">
        <v>1246.545</v>
      </c>
      <c r="EJ576">
        <v>1286.158214285714</v>
      </c>
      <c r="EK576">
        <v>2.118287142857143</v>
      </c>
      <c r="EL576">
        <v>1260.838571428572</v>
      </c>
      <c r="EM576">
        <v>19.68597857142857</v>
      </c>
      <c r="EN576">
        <v>1.978250714285714</v>
      </c>
      <c r="EO576">
        <v>1.786063214285714</v>
      </c>
      <c r="EP576">
        <v>17.27131428571429</v>
      </c>
      <c r="EQ576">
        <v>15.66534642857143</v>
      </c>
      <c r="ER576">
        <v>2000.021428571428</v>
      </c>
      <c r="ES576">
        <v>0.9799955714285716</v>
      </c>
      <c r="ET576">
        <v>0.02000449285714285</v>
      </c>
      <c r="EU576">
        <v>0</v>
      </c>
      <c r="EV576">
        <v>807.388892857143</v>
      </c>
      <c r="EW576">
        <v>5.00078</v>
      </c>
      <c r="EX576">
        <v>15551.93928571429</v>
      </c>
      <c r="EY576">
        <v>16379.78928571428</v>
      </c>
      <c r="EZ576">
        <v>39.819</v>
      </c>
      <c r="FA576">
        <v>40.62714285714286</v>
      </c>
      <c r="FB576">
        <v>39.88371428571428</v>
      </c>
      <c r="FC576">
        <v>40.31678571428571</v>
      </c>
      <c r="FD576">
        <v>40.66492857142857</v>
      </c>
      <c r="FE576">
        <v>1955.108571428571</v>
      </c>
      <c r="FF576">
        <v>39.91214285714286</v>
      </c>
      <c r="FG576">
        <v>0</v>
      </c>
      <c r="FH576">
        <v>1759088390</v>
      </c>
      <c r="FI576">
        <v>0</v>
      </c>
      <c r="FJ576">
        <v>807.3793599999999</v>
      </c>
      <c r="FK576">
        <v>-1.526076920988795</v>
      </c>
      <c r="FL576">
        <v>-43.82307677511112</v>
      </c>
      <c r="FM576">
        <v>15551.244</v>
      </c>
      <c r="FN576">
        <v>15</v>
      </c>
      <c r="FO576">
        <v>0</v>
      </c>
      <c r="FP576" t="s">
        <v>439</v>
      </c>
      <c r="FQ576">
        <v>1746989605.5</v>
      </c>
      <c r="FR576">
        <v>1746989593.5</v>
      </c>
      <c r="FS576">
        <v>0</v>
      </c>
      <c r="FT576">
        <v>-0.274</v>
      </c>
      <c r="FU576">
        <v>-0.002</v>
      </c>
      <c r="FV576">
        <v>2.549</v>
      </c>
      <c r="FW576">
        <v>0.129</v>
      </c>
      <c r="FX576">
        <v>420</v>
      </c>
      <c r="FY576">
        <v>17</v>
      </c>
      <c r="FZ576">
        <v>0.02</v>
      </c>
      <c r="GA576">
        <v>0.04</v>
      </c>
      <c r="GB576">
        <v>-41.4761625</v>
      </c>
      <c r="GC576">
        <v>-0.1304341463412737</v>
      </c>
      <c r="GD576">
        <v>0.06467395800281631</v>
      </c>
      <c r="GE576">
        <v>1</v>
      </c>
      <c r="GF576">
        <v>807.5572647058824</v>
      </c>
      <c r="GG576">
        <v>-3.099327726158422</v>
      </c>
      <c r="GH576">
        <v>0.4280558861825252</v>
      </c>
      <c r="GI576">
        <v>0</v>
      </c>
      <c r="GJ576">
        <v>2.108645</v>
      </c>
      <c r="GK576">
        <v>0.1936268667917413</v>
      </c>
      <c r="GL576">
        <v>0.01965942076969716</v>
      </c>
      <c r="GM576">
        <v>0</v>
      </c>
      <c r="GN576">
        <v>1</v>
      </c>
      <c r="GO576">
        <v>3</v>
      </c>
      <c r="GP576" t="s">
        <v>455</v>
      </c>
      <c r="GQ576">
        <v>3.1021</v>
      </c>
      <c r="GR576">
        <v>2.72503</v>
      </c>
      <c r="GS576">
        <v>0.184624</v>
      </c>
      <c r="GT576">
        <v>0.188419</v>
      </c>
      <c r="GU576">
        <v>0.100934</v>
      </c>
      <c r="GV576">
        <v>0.0951973</v>
      </c>
      <c r="GW576">
        <v>21277.3</v>
      </c>
      <c r="GX576">
        <v>19247.9</v>
      </c>
      <c r="GY576">
        <v>26659.7</v>
      </c>
      <c r="GZ576">
        <v>23940</v>
      </c>
      <c r="HA576">
        <v>38364.7</v>
      </c>
      <c r="HB576">
        <v>32036.4</v>
      </c>
      <c r="HC576">
        <v>46551.8</v>
      </c>
      <c r="HD576">
        <v>37879.8</v>
      </c>
      <c r="HE576">
        <v>1.86497</v>
      </c>
      <c r="HF576">
        <v>1.86138</v>
      </c>
      <c r="HG576">
        <v>0.142269</v>
      </c>
      <c r="HH576">
        <v>0</v>
      </c>
      <c r="HI576">
        <v>27.7568</v>
      </c>
      <c r="HJ576">
        <v>999.9</v>
      </c>
      <c r="HK576">
        <v>47.4</v>
      </c>
      <c r="HL576">
        <v>31.3</v>
      </c>
      <c r="HM576">
        <v>23.9744</v>
      </c>
      <c r="HN576">
        <v>61.2302</v>
      </c>
      <c r="HO576">
        <v>21.8029</v>
      </c>
      <c r="HP576">
        <v>1</v>
      </c>
      <c r="HQ576">
        <v>0.168034</v>
      </c>
      <c r="HR576">
        <v>0.890477</v>
      </c>
      <c r="HS576">
        <v>20.2772</v>
      </c>
      <c r="HT576">
        <v>5.2107</v>
      </c>
      <c r="HU576">
        <v>11.98</v>
      </c>
      <c r="HV576">
        <v>4.9636</v>
      </c>
      <c r="HW576">
        <v>3.27435</v>
      </c>
      <c r="HX576">
        <v>9999</v>
      </c>
      <c r="HY576">
        <v>9999</v>
      </c>
      <c r="HZ576">
        <v>9999</v>
      </c>
      <c r="IA576">
        <v>35.3</v>
      </c>
      <c r="IB576">
        <v>1.86393</v>
      </c>
      <c r="IC576">
        <v>1.86009</v>
      </c>
      <c r="ID576">
        <v>1.85842</v>
      </c>
      <c r="IE576">
        <v>1.85981</v>
      </c>
      <c r="IF576">
        <v>1.85989</v>
      </c>
      <c r="IG576">
        <v>1.85837</v>
      </c>
      <c r="IH576">
        <v>1.85745</v>
      </c>
      <c r="II576">
        <v>1.85242</v>
      </c>
      <c r="IJ576">
        <v>0</v>
      </c>
      <c r="IK576">
        <v>0</v>
      </c>
      <c r="IL576">
        <v>0</v>
      </c>
      <c r="IM576">
        <v>0</v>
      </c>
      <c r="IN576" t="s">
        <v>441</v>
      </c>
      <c r="IO576" t="s">
        <v>442</v>
      </c>
      <c r="IP576" t="s">
        <v>443</v>
      </c>
      <c r="IQ576" t="s">
        <v>443</v>
      </c>
      <c r="IR576" t="s">
        <v>443</v>
      </c>
      <c r="IS576" t="s">
        <v>443</v>
      </c>
      <c r="IT576">
        <v>0</v>
      </c>
      <c r="IU576">
        <v>100</v>
      </c>
      <c r="IV576">
        <v>100</v>
      </c>
      <c r="IW576">
        <v>-0.11</v>
      </c>
      <c r="IX576">
        <v>0.2879</v>
      </c>
      <c r="IY576">
        <v>-0.819046093373875</v>
      </c>
      <c r="IZ576">
        <v>-0.0008311593448893811</v>
      </c>
      <c r="JA576">
        <v>1.768286430498992E-06</v>
      </c>
      <c r="JB576">
        <v>-5.176383660599935E-10</v>
      </c>
      <c r="JC576">
        <v>0.01793090377665582</v>
      </c>
      <c r="JD576">
        <v>0.002652576625932546</v>
      </c>
      <c r="JE576">
        <v>0.0004569377311329863</v>
      </c>
      <c r="JF576">
        <v>1.003524486243527E-07</v>
      </c>
      <c r="JG576">
        <v>2</v>
      </c>
      <c r="JH576">
        <v>1975</v>
      </c>
      <c r="JI576">
        <v>1</v>
      </c>
      <c r="JJ576">
        <v>26</v>
      </c>
      <c r="JK576">
        <v>201646.5</v>
      </c>
      <c r="JL576">
        <v>201646.7</v>
      </c>
      <c r="JM576">
        <v>2.81494</v>
      </c>
      <c r="JN576">
        <v>2.61963</v>
      </c>
      <c r="JO576">
        <v>1.49658</v>
      </c>
      <c r="JP576">
        <v>2.34863</v>
      </c>
      <c r="JQ576">
        <v>1.54907</v>
      </c>
      <c r="JR576">
        <v>2.44873</v>
      </c>
      <c r="JS576">
        <v>36.4343</v>
      </c>
      <c r="JT576">
        <v>24.1751</v>
      </c>
      <c r="JU576">
        <v>18</v>
      </c>
      <c r="JV576">
        <v>483.497</v>
      </c>
      <c r="JW576">
        <v>495.97</v>
      </c>
      <c r="JX576">
        <v>27.4345</v>
      </c>
      <c r="JY576">
        <v>29.4101</v>
      </c>
      <c r="JZ576">
        <v>30.0013</v>
      </c>
      <c r="KA576">
        <v>29.5965</v>
      </c>
      <c r="KB576">
        <v>29.5851</v>
      </c>
      <c r="KC576">
        <v>56.5858</v>
      </c>
      <c r="KD576">
        <v>20.4587</v>
      </c>
      <c r="KE576">
        <v>96.2586</v>
      </c>
      <c r="KF576">
        <v>27.2906</v>
      </c>
      <c r="KG576">
        <v>1309.73</v>
      </c>
      <c r="KH576">
        <v>19.6494</v>
      </c>
      <c r="KI576">
        <v>101.783</v>
      </c>
      <c r="KJ576">
        <v>91.348</v>
      </c>
    </row>
    <row r="577" spans="1:296">
      <c r="A577">
        <v>559</v>
      </c>
      <c r="B577">
        <v>1759088402.6</v>
      </c>
      <c r="C577">
        <v>15319.5</v>
      </c>
      <c r="D577" t="s">
        <v>1566</v>
      </c>
      <c r="E577" t="s">
        <v>1567</v>
      </c>
      <c r="F577">
        <v>5</v>
      </c>
      <c r="G577" t="s">
        <v>1411</v>
      </c>
      <c r="H577">
        <v>1759088395.1</v>
      </c>
      <c r="I577">
        <f>(J577)/1000</f>
        <v>0</v>
      </c>
      <c r="J577">
        <f>IF(DO577, AM577, AG577)</f>
        <v>0</v>
      </c>
      <c r="K577">
        <f>IF(DO577, AH577, AF577)</f>
        <v>0</v>
      </c>
      <c r="L577">
        <f>DQ577 - IF(AT577&gt;1, K577*DK577*100.0/(AV577), 0)</f>
        <v>0</v>
      </c>
      <c r="M577">
        <f>((S577-I577/2)*L577-K577)/(S577+I577/2)</f>
        <v>0</v>
      </c>
      <c r="N577">
        <f>M577*(DX577+DY577)/1000.0</f>
        <v>0</v>
      </c>
      <c r="O577">
        <f>(DQ577 - IF(AT577&gt;1, K577*DK577*100.0/(AV577), 0))*(DX577+DY577)/1000.0</f>
        <v>0</v>
      </c>
      <c r="P577">
        <f>2.0/((1/R577-1/Q577)+SIGN(R577)*SQRT((1/R577-1/Q577)*(1/R577-1/Q577) + 4*DL577/((DL577+1)*(DL577+1))*(2*1/R577*1/Q577-1/Q577*1/Q577)))</f>
        <v>0</v>
      </c>
      <c r="Q577">
        <f>IF(LEFT(DM577,1)&lt;&gt;"0",IF(LEFT(DM577,1)="1",3.0,DN577),$D$5+$E$5*(EE577*DX577/($K$5*1000))+$F$5*(EE577*DX577/($K$5*1000))*MAX(MIN(DK577,$J$5),$I$5)*MAX(MIN(DK577,$J$5),$I$5)+$G$5*MAX(MIN(DK577,$J$5),$I$5)*(EE577*DX577/($K$5*1000))+$H$5*(EE577*DX577/($K$5*1000))*(EE577*DX577/($K$5*1000)))</f>
        <v>0</v>
      </c>
      <c r="R577">
        <f>I577*(1000-(1000*0.61365*exp(17.502*V577/(240.97+V577))/(DX577+DY577)+DS577)/2)/(1000*0.61365*exp(17.502*V577/(240.97+V577))/(DX577+DY577)-DS577)</f>
        <v>0</v>
      </c>
      <c r="S577">
        <f>1/((DL577+1)/(P577/1.6)+1/(Q577/1.37)) + DL577/((DL577+1)/(P577/1.6) + DL577/(Q577/1.37))</f>
        <v>0</v>
      </c>
      <c r="T577">
        <f>(DG577*DJ577)</f>
        <v>0</v>
      </c>
      <c r="U577">
        <f>(DZ577+(T577+2*0.95*5.67E-8*(((DZ577+$B$9)+273)^4-(DZ577+273)^4)-44100*I577)/(1.84*29.3*Q577+8*0.95*5.67E-8*(DZ577+273)^3))</f>
        <v>0</v>
      </c>
      <c r="V577">
        <f>($C$9*EA577+$D$9*EB577+$E$9*U577)</f>
        <v>0</v>
      </c>
      <c r="W577">
        <f>0.61365*exp(17.502*V577/(240.97+V577))</f>
        <v>0</v>
      </c>
      <c r="X577">
        <f>(Y577/Z577*100)</f>
        <v>0</v>
      </c>
      <c r="Y577">
        <f>DS577*(DX577+DY577)/1000</f>
        <v>0</v>
      </c>
      <c r="Z577">
        <f>0.61365*exp(17.502*DZ577/(240.97+DZ577))</f>
        <v>0</v>
      </c>
      <c r="AA577">
        <f>(W577-DS577*(DX577+DY577)/1000)</f>
        <v>0</v>
      </c>
      <c r="AB577">
        <f>(-I577*44100)</f>
        <v>0</v>
      </c>
      <c r="AC577">
        <f>2*29.3*Q577*0.92*(DZ577-V577)</f>
        <v>0</v>
      </c>
      <c r="AD577">
        <f>2*0.95*5.67E-8*(((DZ577+$B$9)+273)^4-(V577+273)^4)</f>
        <v>0</v>
      </c>
      <c r="AE577">
        <f>T577+AD577+AB577+AC577</f>
        <v>0</v>
      </c>
      <c r="AF577">
        <f>DW577*AT577*(DR577-DQ577*(1000-AT577*DT577)/(1000-AT577*DS577))/(100*DK577)</f>
        <v>0</v>
      </c>
      <c r="AG577">
        <f>1000*DW577*AT577*(DS577-DT577)/(100*DK577*(1000-AT577*DS577))</f>
        <v>0</v>
      </c>
      <c r="AH577">
        <f>(AI577 - AJ577 - DX577*1E3/(8.314*(DZ577+273.15)) * AL577/DW577 * AK577) * DW577/(100*DK577) * (1000 - DT577)/1000</f>
        <v>0</v>
      </c>
      <c r="AI577">
        <v>1319.286617433526</v>
      </c>
      <c r="AJ577">
        <v>1288.67</v>
      </c>
      <c r="AK577">
        <v>3.420159468120276</v>
      </c>
      <c r="AL577">
        <v>65.07386414959845</v>
      </c>
      <c r="AM577">
        <f>(AO577 - AN577 + DX577*1E3/(8.314*(DZ577+273.15)) * AQ577/DW577 * AP577) * DW577/(100*DK577) * 1000/(1000 - AO577)</f>
        <v>0</v>
      </c>
      <c r="AN577">
        <v>19.69545274395416</v>
      </c>
      <c r="AO577">
        <v>21.81160060606059</v>
      </c>
      <c r="AP577">
        <v>-0.0002101101329116408</v>
      </c>
      <c r="AQ577">
        <v>105.2532628944295</v>
      </c>
      <c r="AR577">
        <v>0</v>
      </c>
      <c r="AS577">
        <v>0</v>
      </c>
      <c r="AT577">
        <f>IF(AR577*$H$15&gt;=AV577,1.0,(AV577/(AV577-AR577*$H$15)))</f>
        <v>0</v>
      </c>
      <c r="AU577">
        <f>(AT577-1)*100</f>
        <v>0</v>
      </c>
      <c r="AV577">
        <f>MAX(0,($B$15+$C$15*EE577)/(1+$D$15*EE577)*DX577/(DZ577+273)*$E$15)</f>
        <v>0</v>
      </c>
      <c r="AW577" t="s">
        <v>437</v>
      </c>
      <c r="AX577" t="s">
        <v>437</v>
      </c>
      <c r="AY577">
        <v>0</v>
      </c>
      <c r="AZ577">
        <v>0</v>
      </c>
      <c r="BA577">
        <f>1-AY577/AZ577</f>
        <v>0</v>
      </c>
      <c r="BB577">
        <v>0</v>
      </c>
      <c r="BC577" t="s">
        <v>437</v>
      </c>
      <c r="BD577" t="s">
        <v>437</v>
      </c>
      <c r="BE577">
        <v>0</v>
      </c>
      <c r="BF577">
        <v>0</v>
      </c>
      <c r="BG577">
        <f>1-BE577/BF577</f>
        <v>0</v>
      </c>
      <c r="BH577">
        <v>0.5</v>
      </c>
      <c r="BI577">
        <f>DH577</f>
        <v>0</v>
      </c>
      <c r="BJ577">
        <f>K577</f>
        <v>0</v>
      </c>
      <c r="BK577">
        <f>BG577*BH577*BI577</f>
        <v>0</v>
      </c>
      <c r="BL577">
        <f>(BJ577-BB577)/BI577</f>
        <v>0</v>
      </c>
      <c r="BM577">
        <f>(AZ577-BF577)/BF577</f>
        <v>0</v>
      </c>
      <c r="BN577">
        <f>AY577/(BA577+AY577/BF577)</f>
        <v>0</v>
      </c>
      <c r="BO577" t="s">
        <v>437</v>
      </c>
      <c r="BP577">
        <v>0</v>
      </c>
      <c r="BQ577">
        <f>IF(BP577&lt;&gt;0, BP577, BN577)</f>
        <v>0</v>
      </c>
      <c r="BR577">
        <f>1-BQ577/BF577</f>
        <v>0</v>
      </c>
      <c r="BS577">
        <f>(BF577-BE577)/(BF577-BQ577)</f>
        <v>0</v>
      </c>
      <c r="BT577">
        <f>(AZ577-BF577)/(AZ577-BQ577)</f>
        <v>0</v>
      </c>
      <c r="BU577">
        <f>(BF577-BE577)/(BF577-AY577)</f>
        <v>0</v>
      </c>
      <c r="BV577">
        <f>(AZ577-BF577)/(AZ577-AY577)</f>
        <v>0</v>
      </c>
      <c r="BW577">
        <f>(BS577*BQ577/BE577)</f>
        <v>0</v>
      </c>
      <c r="BX577">
        <f>(1-BW577)</f>
        <v>0</v>
      </c>
      <c r="DG577">
        <f>$B$13*EF577+$C$13*EG577+$F$13*ER577*(1-EU577)</f>
        <v>0</v>
      </c>
      <c r="DH577">
        <f>DG577*DI577</f>
        <v>0</v>
      </c>
      <c r="DI577">
        <f>($B$13*$D$11+$C$13*$D$11+$F$13*((FE577+EW577)/MAX(FE577+EW577+FF577, 0.1)*$I$11+FF577/MAX(FE577+EW577+FF577, 0.1)*$J$11))/($B$13+$C$13+$F$13)</f>
        <v>0</v>
      </c>
      <c r="DJ577">
        <f>($B$13*$K$11+$C$13*$K$11+$F$13*((FE577+EW577)/MAX(FE577+EW577+FF577, 0.1)*$P$11+FF577/MAX(FE577+EW577+FF577, 0.1)*$Q$11))/($B$13+$C$13+$F$13)</f>
        <v>0</v>
      </c>
      <c r="DK577">
        <v>4.8</v>
      </c>
      <c r="DL577">
        <v>0.5</v>
      </c>
      <c r="DM577" t="s">
        <v>438</v>
      </c>
      <c r="DN577">
        <v>2</v>
      </c>
      <c r="DO577" t="b">
        <v>1</v>
      </c>
      <c r="DP577">
        <v>1759088395.1</v>
      </c>
      <c r="DQ577">
        <v>1237.087037037037</v>
      </c>
      <c r="DR577">
        <v>1278.597407407407</v>
      </c>
      <c r="DS577">
        <v>21.81406666666667</v>
      </c>
      <c r="DT577">
        <v>19.69061851851852</v>
      </c>
      <c r="DU577">
        <v>1237.209259259259</v>
      </c>
      <c r="DV577">
        <v>21.52629259259259</v>
      </c>
      <c r="DW577">
        <v>500.0549259259259</v>
      </c>
      <c r="DX577">
        <v>90.72769259259258</v>
      </c>
      <c r="DY577">
        <v>0.06690817777777777</v>
      </c>
      <c r="DZ577">
        <v>28.80002222222223</v>
      </c>
      <c r="EA577">
        <v>30.06172962962963</v>
      </c>
      <c r="EB577">
        <v>999.9000000000001</v>
      </c>
      <c r="EC577">
        <v>0</v>
      </c>
      <c r="ED577">
        <v>0</v>
      </c>
      <c r="EE577">
        <v>9993.980370370369</v>
      </c>
      <c r="EF577">
        <v>0</v>
      </c>
      <c r="EG577">
        <v>11.3535</v>
      </c>
      <c r="EH577">
        <v>-41.50966666666667</v>
      </c>
      <c r="EI577">
        <v>1264.674814814815</v>
      </c>
      <c r="EJ577">
        <v>1304.27962962963</v>
      </c>
      <c r="EK577">
        <v>2.123438148148148</v>
      </c>
      <c r="EL577">
        <v>1278.597407407407</v>
      </c>
      <c r="EM577">
        <v>19.69061851851852</v>
      </c>
      <c r="EN577">
        <v>1.97913962962963</v>
      </c>
      <c r="EO577">
        <v>1.786484444444445</v>
      </c>
      <c r="EP577">
        <v>17.27841851851852</v>
      </c>
      <c r="EQ577">
        <v>15.66902962962963</v>
      </c>
      <c r="ER577">
        <v>1999.981111111111</v>
      </c>
      <c r="ES577">
        <v>0.9799982592592593</v>
      </c>
      <c r="ET577">
        <v>0.02000170370370371</v>
      </c>
      <c r="EU577">
        <v>0</v>
      </c>
      <c r="EV577">
        <v>807.2726296296294</v>
      </c>
      <c r="EW577">
        <v>5.00078</v>
      </c>
      <c r="EX577">
        <v>15548.26296296296</v>
      </c>
      <c r="EY577">
        <v>16379.46296296297</v>
      </c>
      <c r="EZ577">
        <v>39.82625925925926</v>
      </c>
      <c r="FA577">
        <v>40.62722222222222</v>
      </c>
      <c r="FB577">
        <v>39.89325925925926</v>
      </c>
      <c r="FC577">
        <v>40.32859259259259</v>
      </c>
      <c r="FD577">
        <v>40.63633333333333</v>
      </c>
      <c r="FE577">
        <v>1955.075925925926</v>
      </c>
      <c r="FF577">
        <v>39.90444444444444</v>
      </c>
      <c r="FG577">
        <v>0</v>
      </c>
      <c r="FH577">
        <v>1759088394.8</v>
      </c>
      <c r="FI577">
        <v>0</v>
      </c>
      <c r="FJ577">
        <v>807.2976</v>
      </c>
      <c r="FK577">
        <v>-0.4494615437415712</v>
      </c>
      <c r="FL577">
        <v>-25.53846153829862</v>
      </c>
      <c r="FM577">
        <v>15548.364</v>
      </c>
      <c r="FN577">
        <v>15</v>
      </c>
      <c r="FO577">
        <v>0</v>
      </c>
      <c r="FP577" t="s">
        <v>439</v>
      </c>
      <c r="FQ577">
        <v>1746989605.5</v>
      </c>
      <c r="FR577">
        <v>1746989593.5</v>
      </c>
      <c r="FS577">
        <v>0</v>
      </c>
      <c r="FT577">
        <v>-0.274</v>
      </c>
      <c r="FU577">
        <v>-0.002</v>
      </c>
      <c r="FV577">
        <v>2.549</v>
      </c>
      <c r="FW577">
        <v>0.129</v>
      </c>
      <c r="FX577">
        <v>420</v>
      </c>
      <c r="FY577">
        <v>17</v>
      </c>
      <c r="FZ577">
        <v>0.02</v>
      </c>
      <c r="GA577">
        <v>0.04</v>
      </c>
      <c r="GB577">
        <v>-41.4726575</v>
      </c>
      <c r="GC577">
        <v>-0.317762476547759</v>
      </c>
      <c r="GD577">
        <v>0.06962973462357912</v>
      </c>
      <c r="GE577">
        <v>1</v>
      </c>
      <c r="GF577">
        <v>807.3997058823529</v>
      </c>
      <c r="GG577">
        <v>-1.20711994214422</v>
      </c>
      <c r="GH577">
        <v>0.3338495195894521</v>
      </c>
      <c r="GI577">
        <v>0</v>
      </c>
      <c r="GJ577">
        <v>2.11811375</v>
      </c>
      <c r="GK577">
        <v>0.0872184990619099</v>
      </c>
      <c r="GL577">
        <v>0.01052745569629718</v>
      </c>
      <c r="GM577">
        <v>1</v>
      </c>
      <c r="GN577">
        <v>2</v>
      </c>
      <c r="GO577">
        <v>3</v>
      </c>
      <c r="GP577" t="s">
        <v>446</v>
      </c>
      <c r="GQ577">
        <v>3.10182</v>
      </c>
      <c r="GR577">
        <v>2.72525</v>
      </c>
      <c r="GS577">
        <v>0.186138</v>
      </c>
      <c r="GT577">
        <v>0.189924</v>
      </c>
      <c r="GU577">
        <v>0.100905</v>
      </c>
      <c r="GV577">
        <v>0.0952158</v>
      </c>
      <c r="GW577">
        <v>21237.6</v>
      </c>
      <c r="GX577">
        <v>19212</v>
      </c>
      <c r="GY577">
        <v>26659.3</v>
      </c>
      <c r="GZ577">
        <v>23939.7</v>
      </c>
      <c r="HA577">
        <v>38365.6</v>
      </c>
      <c r="HB577">
        <v>32035.7</v>
      </c>
      <c r="HC577">
        <v>46551.2</v>
      </c>
      <c r="HD577">
        <v>37879.6</v>
      </c>
      <c r="HE577">
        <v>1.86462</v>
      </c>
      <c r="HF577">
        <v>1.8616</v>
      </c>
      <c r="HG577">
        <v>0.14317</v>
      </c>
      <c r="HH577">
        <v>0</v>
      </c>
      <c r="HI577">
        <v>27.7609</v>
      </c>
      <c r="HJ577">
        <v>999.9</v>
      </c>
      <c r="HK577">
        <v>47.4</v>
      </c>
      <c r="HL577">
        <v>31.3</v>
      </c>
      <c r="HM577">
        <v>23.9733</v>
      </c>
      <c r="HN577">
        <v>61.1802</v>
      </c>
      <c r="HO577">
        <v>22.0312</v>
      </c>
      <c r="HP577">
        <v>1</v>
      </c>
      <c r="HQ577">
        <v>0.167909</v>
      </c>
      <c r="HR577">
        <v>0.77116</v>
      </c>
      <c r="HS577">
        <v>20.278</v>
      </c>
      <c r="HT577">
        <v>5.21025</v>
      </c>
      <c r="HU577">
        <v>11.98</v>
      </c>
      <c r="HV577">
        <v>4.96375</v>
      </c>
      <c r="HW577">
        <v>3.27438</v>
      </c>
      <c r="HX577">
        <v>9999</v>
      </c>
      <c r="HY577">
        <v>9999</v>
      </c>
      <c r="HZ577">
        <v>9999</v>
      </c>
      <c r="IA577">
        <v>35.3</v>
      </c>
      <c r="IB577">
        <v>1.86394</v>
      </c>
      <c r="IC577">
        <v>1.86007</v>
      </c>
      <c r="ID577">
        <v>1.85841</v>
      </c>
      <c r="IE577">
        <v>1.85979</v>
      </c>
      <c r="IF577">
        <v>1.85989</v>
      </c>
      <c r="IG577">
        <v>1.85837</v>
      </c>
      <c r="IH577">
        <v>1.85745</v>
      </c>
      <c r="II577">
        <v>1.85242</v>
      </c>
      <c r="IJ577">
        <v>0</v>
      </c>
      <c r="IK577">
        <v>0</v>
      </c>
      <c r="IL577">
        <v>0</v>
      </c>
      <c r="IM577">
        <v>0</v>
      </c>
      <c r="IN577" t="s">
        <v>441</v>
      </c>
      <c r="IO577" t="s">
        <v>442</v>
      </c>
      <c r="IP577" t="s">
        <v>443</v>
      </c>
      <c r="IQ577" t="s">
        <v>443</v>
      </c>
      <c r="IR577" t="s">
        <v>443</v>
      </c>
      <c r="IS577" t="s">
        <v>443</v>
      </c>
      <c r="IT577">
        <v>0</v>
      </c>
      <c r="IU577">
        <v>100</v>
      </c>
      <c r="IV577">
        <v>100</v>
      </c>
      <c r="IW577">
        <v>-0.09</v>
      </c>
      <c r="IX577">
        <v>0.2877</v>
      </c>
      <c r="IY577">
        <v>-0.819046093373875</v>
      </c>
      <c r="IZ577">
        <v>-0.0008311593448893811</v>
      </c>
      <c r="JA577">
        <v>1.768286430498992E-06</v>
      </c>
      <c r="JB577">
        <v>-5.176383660599935E-10</v>
      </c>
      <c r="JC577">
        <v>0.01793090377665582</v>
      </c>
      <c r="JD577">
        <v>0.002652576625932546</v>
      </c>
      <c r="JE577">
        <v>0.0004569377311329863</v>
      </c>
      <c r="JF577">
        <v>1.003524486243527E-07</v>
      </c>
      <c r="JG577">
        <v>2</v>
      </c>
      <c r="JH577">
        <v>1975</v>
      </c>
      <c r="JI577">
        <v>1</v>
      </c>
      <c r="JJ577">
        <v>26</v>
      </c>
      <c r="JK577">
        <v>201646.6</v>
      </c>
      <c r="JL577">
        <v>201646.8</v>
      </c>
      <c r="JM577">
        <v>2.84668</v>
      </c>
      <c r="JN577">
        <v>2.61719</v>
      </c>
      <c r="JO577">
        <v>1.49658</v>
      </c>
      <c r="JP577">
        <v>2.34863</v>
      </c>
      <c r="JQ577">
        <v>1.54907</v>
      </c>
      <c r="JR577">
        <v>2.41089</v>
      </c>
      <c r="JS577">
        <v>36.4107</v>
      </c>
      <c r="JT577">
        <v>24.1751</v>
      </c>
      <c r="JU577">
        <v>18</v>
      </c>
      <c r="JV577">
        <v>483.311</v>
      </c>
      <c r="JW577">
        <v>496.134</v>
      </c>
      <c r="JX577">
        <v>27.2828</v>
      </c>
      <c r="JY577">
        <v>29.4101</v>
      </c>
      <c r="JZ577">
        <v>30.0003</v>
      </c>
      <c r="KA577">
        <v>29.599</v>
      </c>
      <c r="KB577">
        <v>29.5868</v>
      </c>
      <c r="KC577">
        <v>57.1364</v>
      </c>
      <c r="KD577">
        <v>20.4587</v>
      </c>
      <c r="KE577">
        <v>96.2586</v>
      </c>
      <c r="KF577">
        <v>27.2098</v>
      </c>
      <c r="KG577">
        <v>1323.09</v>
      </c>
      <c r="KH577">
        <v>19.6494</v>
      </c>
      <c r="KI577">
        <v>101.782</v>
      </c>
      <c r="KJ577">
        <v>91.34739999999999</v>
      </c>
    </row>
    <row r="578" spans="1:296">
      <c r="A578">
        <v>560</v>
      </c>
      <c r="B578">
        <v>1759088407.6</v>
      </c>
      <c r="C578">
        <v>15324.5</v>
      </c>
      <c r="D578" t="s">
        <v>1568</v>
      </c>
      <c r="E578" t="s">
        <v>1569</v>
      </c>
      <c r="F578">
        <v>5</v>
      </c>
      <c r="G578" t="s">
        <v>1411</v>
      </c>
      <c r="H578">
        <v>1759088399.814285</v>
      </c>
      <c r="I578">
        <f>(J578)/1000</f>
        <v>0</v>
      </c>
      <c r="J578">
        <f>IF(DO578, AM578, AG578)</f>
        <v>0</v>
      </c>
      <c r="K578">
        <f>IF(DO578, AH578, AF578)</f>
        <v>0</v>
      </c>
      <c r="L578">
        <f>DQ578 - IF(AT578&gt;1, K578*DK578*100.0/(AV578), 0)</f>
        <v>0</v>
      </c>
      <c r="M578">
        <f>((S578-I578/2)*L578-K578)/(S578+I578/2)</f>
        <v>0</v>
      </c>
      <c r="N578">
        <f>M578*(DX578+DY578)/1000.0</f>
        <v>0</v>
      </c>
      <c r="O578">
        <f>(DQ578 - IF(AT578&gt;1, K578*DK578*100.0/(AV578), 0))*(DX578+DY578)/1000.0</f>
        <v>0</v>
      </c>
      <c r="P578">
        <f>2.0/((1/R578-1/Q578)+SIGN(R578)*SQRT((1/R578-1/Q578)*(1/R578-1/Q578) + 4*DL578/((DL578+1)*(DL578+1))*(2*1/R578*1/Q578-1/Q578*1/Q578)))</f>
        <v>0</v>
      </c>
      <c r="Q578">
        <f>IF(LEFT(DM578,1)&lt;&gt;"0",IF(LEFT(DM578,1)="1",3.0,DN578),$D$5+$E$5*(EE578*DX578/($K$5*1000))+$F$5*(EE578*DX578/($K$5*1000))*MAX(MIN(DK578,$J$5),$I$5)*MAX(MIN(DK578,$J$5),$I$5)+$G$5*MAX(MIN(DK578,$J$5),$I$5)*(EE578*DX578/($K$5*1000))+$H$5*(EE578*DX578/($K$5*1000))*(EE578*DX578/($K$5*1000)))</f>
        <v>0</v>
      </c>
      <c r="R578">
        <f>I578*(1000-(1000*0.61365*exp(17.502*V578/(240.97+V578))/(DX578+DY578)+DS578)/2)/(1000*0.61365*exp(17.502*V578/(240.97+V578))/(DX578+DY578)-DS578)</f>
        <v>0</v>
      </c>
      <c r="S578">
        <f>1/((DL578+1)/(P578/1.6)+1/(Q578/1.37)) + DL578/((DL578+1)/(P578/1.6) + DL578/(Q578/1.37))</f>
        <v>0</v>
      </c>
      <c r="T578">
        <f>(DG578*DJ578)</f>
        <v>0</v>
      </c>
      <c r="U578">
        <f>(DZ578+(T578+2*0.95*5.67E-8*(((DZ578+$B$9)+273)^4-(DZ578+273)^4)-44100*I578)/(1.84*29.3*Q578+8*0.95*5.67E-8*(DZ578+273)^3))</f>
        <v>0</v>
      </c>
      <c r="V578">
        <f>($C$9*EA578+$D$9*EB578+$E$9*U578)</f>
        <v>0</v>
      </c>
      <c r="W578">
        <f>0.61365*exp(17.502*V578/(240.97+V578))</f>
        <v>0</v>
      </c>
      <c r="X578">
        <f>(Y578/Z578*100)</f>
        <v>0</v>
      </c>
      <c r="Y578">
        <f>DS578*(DX578+DY578)/1000</f>
        <v>0</v>
      </c>
      <c r="Z578">
        <f>0.61365*exp(17.502*DZ578/(240.97+DZ578))</f>
        <v>0</v>
      </c>
      <c r="AA578">
        <f>(W578-DS578*(DX578+DY578)/1000)</f>
        <v>0</v>
      </c>
      <c r="AB578">
        <f>(-I578*44100)</f>
        <v>0</v>
      </c>
      <c r="AC578">
        <f>2*29.3*Q578*0.92*(DZ578-V578)</f>
        <v>0</v>
      </c>
      <c r="AD578">
        <f>2*0.95*5.67E-8*(((DZ578+$B$9)+273)^4-(V578+273)^4)</f>
        <v>0</v>
      </c>
      <c r="AE578">
        <f>T578+AD578+AB578+AC578</f>
        <v>0</v>
      </c>
      <c r="AF578">
        <f>DW578*AT578*(DR578-DQ578*(1000-AT578*DT578)/(1000-AT578*DS578))/(100*DK578)</f>
        <v>0</v>
      </c>
      <c r="AG578">
        <f>1000*DW578*AT578*(DS578-DT578)/(100*DK578*(1000-AT578*DS578))</f>
        <v>0</v>
      </c>
      <c r="AH578">
        <f>(AI578 - AJ578 - DX578*1E3/(8.314*(DZ578+273.15)) * AL578/DW578 * AK578) * DW578/(100*DK578) * (1000 - DT578)/1000</f>
        <v>0</v>
      </c>
      <c r="AI578">
        <v>1336.454845503494</v>
      </c>
      <c r="AJ578">
        <v>1305.70096969697</v>
      </c>
      <c r="AK578">
        <v>3.416072685527949</v>
      </c>
      <c r="AL578">
        <v>65.07386414959845</v>
      </c>
      <c r="AM578">
        <f>(AO578 - AN578 + DX578*1E3/(8.314*(DZ578+273.15)) * AQ578/DW578 * AP578) * DW578/(100*DK578) * 1000/(1000 - AO578)</f>
        <v>0</v>
      </c>
      <c r="AN578">
        <v>19.70004475845548</v>
      </c>
      <c r="AO578">
        <v>21.8079096969697</v>
      </c>
      <c r="AP578">
        <v>-9.111945372645779E-05</v>
      </c>
      <c r="AQ578">
        <v>105.2532628944295</v>
      </c>
      <c r="AR578">
        <v>0</v>
      </c>
      <c r="AS578">
        <v>0</v>
      </c>
      <c r="AT578">
        <f>IF(AR578*$H$15&gt;=AV578,1.0,(AV578/(AV578-AR578*$H$15)))</f>
        <v>0</v>
      </c>
      <c r="AU578">
        <f>(AT578-1)*100</f>
        <v>0</v>
      </c>
      <c r="AV578">
        <f>MAX(0,($B$15+$C$15*EE578)/(1+$D$15*EE578)*DX578/(DZ578+273)*$E$15)</f>
        <v>0</v>
      </c>
      <c r="AW578" t="s">
        <v>437</v>
      </c>
      <c r="AX578" t="s">
        <v>437</v>
      </c>
      <c r="AY578">
        <v>0</v>
      </c>
      <c r="AZ578">
        <v>0</v>
      </c>
      <c r="BA578">
        <f>1-AY578/AZ578</f>
        <v>0</v>
      </c>
      <c r="BB578">
        <v>0</v>
      </c>
      <c r="BC578" t="s">
        <v>437</v>
      </c>
      <c r="BD578" t="s">
        <v>437</v>
      </c>
      <c r="BE578">
        <v>0</v>
      </c>
      <c r="BF578">
        <v>0</v>
      </c>
      <c r="BG578">
        <f>1-BE578/BF578</f>
        <v>0</v>
      </c>
      <c r="BH578">
        <v>0.5</v>
      </c>
      <c r="BI578">
        <f>DH578</f>
        <v>0</v>
      </c>
      <c r="BJ578">
        <f>K578</f>
        <v>0</v>
      </c>
      <c r="BK578">
        <f>BG578*BH578*BI578</f>
        <v>0</v>
      </c>
      <c r="BL578">
        <f>(BJ578-BB578)/BI578</f>
        <v>0</v>
      </c>
      <c r="BM578">
        <f>(AZ578-BF578)/BF578</f>
        <v>0</v>
      </c>
      <c r="BN578">
        <f>AY578/(BA578+AY578/BF578)</f>
        <v>0</v>
      </c>
      <c r="BO578" t="s">
        <v>437</v>
      </c>
      <c r="BP578">
        <v>0</v>
      </c>
      <c r="BQ578">
        <f>IF(BP578&lt;&gt;0, BP578, BN578)</f>
        <v>0</v>
      </c>
      <c r="BR578">
        <f>1-BQ578/BF578</f>
        <v>0</v>
      </c>
      <c r="BS578">
        <f>(BF578-BE578)/(BF578-BQ578)</f>
        <v>0</v>
      </c>
      <c r="BT578">
        <f>(AZ578-BF578)/(AZ578-BQ578)</f>
        <v>0</v>
      </c>
      <c r="BU578">
        <f>(BF578-BE578)/(BF578-AY578)</f>
        <v>0</v>
      </c>
      <c r="BV578">
        <f>(AZ578-BF578)/(AZ578-AY578)</f>
        <v>0</v>
      </c>
      <c r="BW578">
        <f>(BS578*BQ578/BE578)</f>
        <v>0</v>
      </c>
      <c r="BX578">
        <f>(1-BW578)</f>
        <v>0</v>
      </c>
      <c r="DG578">
        <f>$B$13*EF578+$C$13*EG578+$F$13*ER578*(1-EU578)</f>
        <v>0</v>
      </c>
      <c r="DH578">
        <f>DG578*DI578</f>
        <v>0</v>
      </c>
      <c r="DI578">
        <f>($B$13*$D$11+$C$13*$D$11+$F$13*((FE578+EW578)/MAX(FE578+EW578+FF578, 0.1)*$I$11+FF578/MAX(FE578+EW578+FF578, 0.1)*$J$11))/($B$13+$C$13+$F$13)</f>
        <v>0</v>
      </c>
      <c r="DJ578">
        <f>($B$13*$K$11+$C$13*$K$11+$F$13*((FE578+EW578)/MAX(FE578+EW578+FF578, 0.1)*$P$11+FF578/MAX(FE578+EW578+FF578, 0.1)*$Q$11))/($B$13+$C$13+$F$13)</f>
        <v>0</v>
      </c>
      <c r="DK578">
        <v>4.8</v>
      </c>
      <c r="DL578">
        <v>0.5</v>
      </c>
      <c r="DM578" t="s">
        <v>438</v>
      </c>
      <c r="DN578">
        <v>2</v>
      </c>
      <c r="DO578" t="b">
        <v>1</v>
      </c>
      <c r="DP578">
        <v>1759088399.814285</v>
      </c>
      <c r="DQ578">
        <v>1252.871071428571</v>
      </c>
      <c r="DR578">
        <v>1294.418928571429</v>
      </c>
      <c r="DS578">
        <v>21.81449285714286</v>
      </c>
      <c r="DT578">
        <v>19.69459285714285</v>
      </c>
      <c r="DU578">
        <v>1252.974642857143</v>
      </c>
      <c r="DV578">
        <v>21.52670357142857</v>
      </c>
      <c r="DW578">
        <v>499.9842857142857</v>
      </c>
      <c r="DX578">
        <v>90.72741785714287</v>
      </c>
      <c r="DY578">
        <v>0.06710452142857141</v>
      </c>
      <c r="DZ578">
        <v>28.80858571428572</v>
      </c>
      <c r="EA578">
        <v>30.08222499999999</v>
      </c>
      <c r="EB578">
        <v>999.9000000000002</v>
      </c>
      <c r="EC578">
        <v>0</v>
      </c>
      <c r="ED578">
        <v>0</v>
      </c>
      <c r="EE578">
        <v>9985.315000000001</v>
      </c>
      <c r="EF578">
        <v>0</v>
      </c>
      <c r="EG578">
        <v>11.351775</v>
      </c>
      <c r="EH578">
        <v>-41.54666428571429</v>
      </c>
      <c r="EI578">
        <v>1280.811428571429</v>
      </c>
      <c r="EJ578">
        <v>1320.423571428571</v>
      </c>
      <c r="EK578">
        <v>2.119883928571429</v>
      </c>
      <c r="EL578">
        <v>1294.418928571429</v>
      </c>
      <c r="EM578">
        <v>19.69459285714285</v>
      </c>
      <c r="EN578">
        <v>1.9791725</v>
      </c>
      <c r="EO578">
        <v>1.786840357142857</v>
      </c>
      <c r="EP578">
        <v>17.278675</v>
      </c>
      <c r="EQ578">
        <v>15.67213214285715</v>
      </c>
      <c r="ER578">
        <v>1999.961071428571</v>
      </c>
      <c r="ES578">
        <v>0.9800001785714286</v>
      </c>
      <c r="ET578">
        <v>0.01999971428571428</v>
      </c>
      <c r="EU578">
        <v>0</v>
      </c>
      <c r="EV578">
        <v>807.178642857143</v>
      </c>
      <c r="EW578">
        <v>5.00078</v>
      </c>
      <c r="EX578">
        <v>15546.50714285714</v>
      </c>
      <c r="EY578">
        <v>16379.31071428572</v>
      </c>
      <c r="EZ578">
        <v>39.83014285714285</v>
      </c>
      <c r="FA578">
        <v>40.62496428571428</v>
      </c>
      <c r="FB578">
        <v>39.89485714285713</v>
      </c>
      <c r="FC578">
        <v>40.328</v>
      </c>
      <c r="FD578">
        <v>40.62471428571428</v>
      </c>
      <c r="FE578">
        <v>1955.061071428572</v>
      </c>
      <c r="FF578">
        <v>39.89928571428572</v>
      </c>
      <c r="FG578">
        <v>0</v>
      </c>
      <c r="FH578">
        <v>1759088400.2</v>
      </c>
      <c r="FI578">
        <v>0</v>
      </c>
      <c r="FJ578">
        <v>807.1899615384616</v>
      </c>
      <c r="FK578">
        <v>-0.2141196623402495</v>
      </c>
      <c r="FL578">
        <v>-11.62393170851079</v>
      </c>
      <c r="FM578">
        <v>15546.65384615385</v>
      </c>
      <c r="FN578">
        <v>15</v>
      </c>
      <c r="FO578">
        <v>0</v>
      </c>
      <c r="FP578" t="s">
        <v>439</v>
      </c>
      <c r="FQ578">
        <v>1746989605.5</v>
      </c>
      <c r="FR578">
        <v>1746989593.5</v>
      </c>
      <c r="FS578">
        <v>0</v>
      </c>
      <c r="FT578">
        <v>-0.274</v>
      </c>
      <c r="FU578">
        <v>-0.002</v>
      </c>
      <c r="FV578">
        <v>2.549</v>
      </c>
      <c r="FW578">
        <v>0.129</v>
      </c>
      <c r="FX578">
        <v>420</v>
      </c>
      <c r="FY578">
        <v>17</v>
      </c>
      <c r="FZ578">
        <v>0.02</v>
      </c>
      <c r="GA578">
        <v>0.04</v>
      </c>
      <c r="GB578">
        <v>-41.5366025</v>
      </c>
      <c r="GC578">
        <v>-0.5466495309568592</v>
      </c>
      <c r="GD578">
        <v>0.08892932161975647</v>
      </c>
      <c r="GE578">
        <v>0</v>
      </c>
      <c r="GF578">
        <v>807.277411764706</v>
      </c>
      <c r="GG578">
        <v>-0.9724369769044199</v>
      </c>
      <c r="GH578">
        <v>0.3222484534391855</v>
      </c>
      <c r="GI578">
        <v>1</v>
      </c>
      <c r="GJ578">
        <v>2.12030425</v>
      </c>
      <c r="GK578">
        <v>-0.0438795872420253</v>
      </c>
      <c r="GL578">
        <v>0.006645299800422857</v>
      </c>
      <c r="GM578">
        <v>1</v>
      </c>
      <c r="GN578">
        <v>2</v>
      </c>
      <c r="GO578">
        <v>3</v>
      </c>
      <c r="GP578" t="s">
        <v>446</v>
      </c>
      <c r="GQ578">
        <v>3.10195</v>
      </c>
      <c r="GR578">
        <v>2.72541</v>
      </c>
      <c r="GS578">
        <v>0.187639</v>
      </c>
      <c r="GT578">
        <v>0.191395</v>
      </c>
      <c r="GU578">
        <v>0.100887</v>
      </c>
      <c r="GV578">
        <v>0.0952301</v>
      </c>
      <c r="GW578">
        <v>21198.4</v>
      </c>
      <c r="GX578">
        <v>19177</v>
      </c>
      <c r="GY578">
        <v>26659.4</v>
      </c>
      <c r="GZ578">
        <v>23939.6</v>
      </c>
      <c r="HA578">
        <v>38366.7</v>
      </c>
      <c r="HB578">
        <v>32035.1</v>
      </c>
      <c r="HC578">
        <v>46551.4</v>
      </c>
      <c r="HD578">
        <v>37879.2</v>
      </c>
      <c r="HE578">
        <v>1.86475</v>
      </c>
      <c r="HF578">
        <v>1.86152</v>
      </c>
      <c r="HG578">
        <v>0.142679</v>
      </c>
      <c r="HH578">
        <v>0</v>
      </c>
      <c r="HI578">
        <v>27.7646</v>
      </c>
      <c r="HJ578">
        <v>999.9</v>
      </c>
      <c r="HK578">
        <v>47.4</v>
      </c>
      <c r="HL578">
        <v>31.3</v>
      </c>
      <c r="HM578">
        <v>23.9757</v>
      </c>
      <c r="HN578">
        <v>61.5502</v>
      </c>
      <c r="HO578">
        <v>21.851</v>
      </c>
      <c r="HP578">
        <v>1</v>
      </c>
      <c r="HQ578">
        <v>0.1678</v>
      </c>
      <c r="HR578">
        <v>0.751242</v>
      </c>
      <c r="HS578">
        <v>20.2782</v>
      </c>
      <c r="HT578">
        <v>5.21025</v>
      </c>
      <c r="HU578">
        <v>11.98</v>
      </c>
      <c r="HV578">
        <v>4.9637</v>
      </c>
      <c r="HW578">
        <v>3.27443</v>
      </c>
      <c r="HX578">
        <v>9999</v>
      </c>
      <c r="HY578">
        <v>9999</v>
      </c>
      <c r="HZ578">
        <v>9999</v>
      </c>
      <c r="IA578">
        <v>35.3</v>
      </c>
      <c r="IB578">
        <v>1.86395</v>
      </c>
      <c r="IC578">
        <v>1.8601</v>
      </c>
      <c r="ID578">
        <v>1.85838</v>
      </c>
      <c r="IE578">
        <v>1.85979</v>
      </c>
      <c r="IF578">
        <v>1.85989</v>
      </c>
      <c r="IG578">
        <v>1.85838</v>
      </c>
      <c r="IH578">
        <v>1.85745</v>
      </c>
      <c r="II578">
        <v>1.85242</v>
      </c>
      <c r="IJ578">
        <v>0</v>
      </c>
      <c r="IK578">
        <v>0</v>
      </c>
      <c r="IL578">
        <v>0</v>
      </c>
      <c r="IM578">
        <v>0</v>
      </c>
      <c r="IN578" t="s">
        <v>441</v>
      </c>
      <c r="IO578" t="s">
        <v>442</v>
      </c>
      <c r="IP578" t="s">
        <v>443</v>
      </c>
      <c r="IQ578" t="s">
        <v>443</v>
      </c>
      <c r="IR578" t="s">
        <v>443</v>
      </c>
      <c r="IS578" t="s">
        <v>443</v>
      </c>
      <c r="IT578">
        <v>0</v>
      </c>
      <c r="IU578">
        <v>100</v>
      </c>
      <c r="IV578">
        <v>100</v>
      </c>
      <c r="IW578">
        <v>-0.07000000000000001</v>
      </c>
      <c r="IX578">
        <v>0.2876</v>
      </c>
      <c r="IY578">
        <v>-0.819046093373875</v>
      </c>
      <c r="IZ578">
        <v>-0.0008311593448893811</v>
      </c>
      <c r="JA578">
        <v>1.768286430498992E-06</v>
      </c>
      <c r="JB578">
        <v>-5.176383660599935E-10</v>
      </c>
      <c r="JC578">
        <v>0.01793090377665582</v>
      </c>
      <c r="JD578">
        <v>0.002652576625932546</v>
      </c>
      <c r="JE578">
        <v>0.0004569377311329863</v>
      </c>
      <c r="JF578">
        <v>1.003524486243527E-07</v>
      </c>
      <c r="JG578">
        <v>2</v>
      </c>
      <c r="JH578">
        <v>1975</v>
      </c>
      <c r="JI578">
        <v>1</v>
      </c>
      <c r="JJ578">
        <v>26</v>
      </c>
      <c r="JK578">
        <v>201646.7</v>
      </c>
      <c r="JL578">
        <v>201646.9</v>
      </c>
      <c r="JM578">
        <v>2.87354</v>
      </c>
      <c r="JN578">
        <v>2.61597</v>
      </c>
      <c r="JO578">
        <v>1.49658</v>
      </c>
      <c r="JP578">
        <v>2.34863</v>
      </c>
      <c r="JQ578">
        <v>1.54907</v>
      </c>
      <c r="JR578">
        <v>2.39258</v>
      </c>
      <c r="JS578">
        <v>36.4107</v>
      </c>
      <c r="JT578">
        <v>24.1751</v>
      </c>
      <c r="JU578">
        <v>18</v>
      </c>
      <c r="JV578">
        <v>483.384</v>
      </c>
      <c r="JW578">
        <v>496.096</v>
      </c>
      <c r="JX578">
        <v>27.183</v>
      </c>
      <c r="JY578">
        <v>29.4123</v>
      </c>
      <c r="JZ578">
        <v>30</v>
      </c>
      <c r="KA578">
        <v>29.599</v>
      </c>
      <c r="KB578">
        <v>29.5883</v>
      </c>
      <c r="KC578">
        <v>57.751</v>
      </c>
      <c r="KD578">
        <v>20.4587</v>
      </c>
      <c r="KE578">
        <v>96.2586</v>
      </c>
      <c r="KF578">
        <v>27.1151</v>
      </c>
      <c r="KG578">
        <v>1343.14</v>
      </c>
      <c r="KH578">
        <v>19.6494</v>
      </c>
      <c r="KI578">
        <v>101.782</v>
      </c>
      <c r="KJ578">
        <v>91.3466</v>
      </c>
    </row>
    <row r="579" spans="1:296">
      <c r="A579">
        <v>561</v>
      </c>
      <c r="B579">
        <v>1759088412.6</v>
      </c>
      <c r="C579">
        <v>15329.5</v>
      </c>
      <c r="D579" t="s">
        <v>1570</v>
      </c>
      <c r="E579" t="s">
        <v>1571</v>
      </c>
      <c r="F579">
        <v>5</v>
      </c>
      <c r="G579" t="s">
        <v>1411</v>
      </c>
      <c r="H579">
        <v>1759088405.1</v>
      </c>
      <c r="I579">
        <f>(J579)/1000</f>
        <v>0</v>
      </c>
      <c r="J579">
        <f>IF(DO579, AM579, AG579)</f>
        <v>0</v>
      </c>
      <c r="K579">
        <f>IF(DO579, AH579, AF579)</f>
        <v>0</v>
      </c>
      <c r="L579">
        <f>DQ579 - IF(AT579&gt;1, K579*DK579*100.0/(AV579), 0)</f>
        <v>0</v>
      </c>
      <c r="M579">
        <f>((S579-I579/2)*L579-K579)/(S579+I579/2)</f>
        <v>0</v>
      </c>
      <c r="N579">
        <f>M579*(DX579+DY579)/1000.0</f>
        <v>0</v>
      </c>
      <c r="O579">
        <f>(DQ579 - IF(AT579&gt;1, K579*DK579*100.0/(AV579), 0))*(DX579+DY579)/1000.0</f>
        <v>0</v>
      </c>
      <c r="P579">
        <f>2.0/((1/R579-1/Q579)+SIGN(R579)*SQRT((1/R579-1/Q579)*(1/R579-1/Q579) + 4*DL579/((DL579+1)*(DL579+1))*(2*1/R579*1/Q579-1/Q579*1/Q579)))</f>
        <v>0</v>
      </c>
      <c r="Q579">
        <f>IF(LEFT(DM579,1)&lt;&gt;"0",IF(LEFT(DM579,1)="1",3.0,DN579),$D$5+$E$5*(EE579*DX579/($K$5*1000))+$F$5*(EE579*DX579/($K$5*1000))*MAX(MIN(DK579,$J$5),$I$5)*MAX(MIN(DK579,$J$5),$I$5)+$G$5*MAX(MIN(DK579,$J$5),$I$5)*(EE579*DX579/($K$5*1000))+$H$5*(EE579*DX579/($K$5*1000))*(EE579*DX579/($K$5*1000)))</f>
        <v>0</v>
      </c>
      <c r="R579">
        <f>I579*(1000-(1000*0.61365*exp(17.502*V579/(240.97+V579))/(DX579+DY579)+DS579)/2)/(1000*0.61365*exp(17.502*V579/(240.97+V579))/(DX579+DY579)-DS579)</f>
        <v>0</v>
      </c>
      <c r="S579">
        <f>1/((DL579+1)/(P579/1.6)+1/(Q579/1.37)) + DL579/((DL579+1)/(P579/1.6) + DL579/(Q579/1.37))</f>
        <v>0</v>
      </c>
      <c r="T579">
        <f>(DG579*DJ579)</f>
        <v>0</v>
      </c>
      <c r="U579">
        <f>(DZ579+(T579+2*0.95*5.67E-8*(((DZ579+$B$9)+273)^4-(DZ579+273)^4)-44100*I579)/(1.84*29.3*Q579+8*0.95*5.67E-8*(DZ579+273)^3))</f>
        <v>0</v>
      </c>
      <c r="V579">
        <f>($C$9*EA579+$D$9*EB579+$E$9*U579)</f>
        <v>0</v>
      </c>
      <c r="W579">
        <f>0.61365*exp(17.502*V579/(240.97+V579))</f>
        <v>0</v>
      </c>
      <c r="X579">
        <f>(Y579/Z579*100)</f>
        <v>0</v>
      </c>
      <c r="Y579">
        <f>DS579*(DX579+DY579)/1000</f>
        <v>0</v>
      </c>
      <c r="Z579">
        <f>0.61365*exp(17.502*DZ579/(240.97+DZ579))</f>
        <v>0</v>
      </c>
      <c r="AA579">
        <f>(W579-DS579*(DX579+DY579)/1000)</f>
        <v>0</v>
      </c>
      <c r="AB579">
        <f>(-I579*44100)</f>
        <v>0</v>
      </c>
      <c r="AC579">
        <f>2*29.3*Q579*0.92*(DZ579-V579)</f>
        <v>0</v>
      </c>
      <c r="AD579">
        <f>2*0.95*5.67E-8*(((DZ579+$B$9)+273)^4-(V579+273)^4)</f>
        <v>0</v>
      </c>
      <c r="AE579">
        <f>T579+AD579+AB579+AC579</f>
        <v>0</v>
      </c>
      <c r="AF579">
        <f>DW579*AT579*(DR579-DQ579*(1000-AT579*DT579)/(1000-AT579*DS579))/(100*DK579)</f>
        <v>0</v>
      </c>
      <c r="AG579">
        <f>1000*DW579*AT579*(DS579-DT579)/(100*DK579*(1000-AT579*DS579))</f>
        <v>0</v>
      </c>
      <c r="AH579">
        <f>(AI579 - AJ579 - DX579*1E3/(8.314*(DZ579+273.15)) * AL579/DW579 * AK579) * DW579/(100*DK579) * (1000 - DT579)/1000</f>
        <v>0</v>
      </c>
      <c r="AI579">
        <v>1353.48963009489</v>
      </c>
      <c r="AJ579">
        <v>1322.751939393939</v>
      </c>
      <c r="AK579">
        <v>3.393557338347009</v>
      </c>
      <c r="AL579">
        <v>65.07386414959845</v>
      </c>
      <c r="AM579">
        <f>(AO579 - AN579 + DX579*1E3/(8.314*(DZ579+273.15)) * AQ579/DW579 * AP579) * DW579/(100*DK579) * 1000/(1000 - AO579)</f>
        <v>0</v>
      </c>
      <c r="AN579">
        <v>19.70519506946745</v>
      </c>
      <c r="AO579">
        <v>21.79969696969697</v>
      </c>
      <c r="AP579">
        <v>-0.0001035657258066596</v>
      </c>
      <c r="AQ579">
        <v>105.2532628944295</v>
      </c>
      <c r="AR579">
        <v>0</v>
      </c>
      <c r="AS579">
        <v>0</v>
      </c>
      <c r="AT579">
        <f>IF(AR579*$H$15&gt;=AV579,1.0,(AV579/(AV579-AR579*$H$15)))</f>
        <v>0</v>
      </c>
      <c r="AU579">
        <f>(AT579-1)*100</f>
        <v>0</v>
      </c>
      <c r="AV579">
        <f>MAX(0,($B$15+$C$15*EE579)/(1+$D$15*EE579)*DX579/(DZ579+273)*$E$15)</f>
        <v>0</v>
      </c>
      <c r="AW579" t="s">
        <v>437</v>
      </c>
      <c r="AX579" t="s">
        <v>437</v>
      </c>
      <c r="AY579">
        <v>0</v>
      </c>
      <c r="AZ579">
        <v>0</v>
      </c>
      <c r="BA579">
        <f>1-AY579/AZ579</f>
        <v>0</v>
      </c>
      <c r="BB579">
        <v>0</v>
      </c>
      <c r="BC579" t="s">
        <v>437</v>
      </c>
      <c r="BD579" t="s">
        <v>437</v>
      </c>
      <c r="BE579">
        <v>0</v>
      </c>
      <c r="BF579">
        <v>0</v>
      </c>
      <c r="BG579">
        <f>1-BE579/BF579</f>
        <v>0</v>
      </c>
      <c r="BH579">
        <v>0.5</v>
      </c>
      <c r="BI579">
        <f>DH579</f>
        <v>0</v>
      </c>
      <c r="BJ579">
        <f>K579</f>
        <v>0</v>
      </c>
      <c r="BK579">
        <f>BG579*BH579*BI579</f>
        <v>0</v>
      </c>
      <c r="BL579">
        <f>(BJ579-BB579)/BI579</f>
        <v>0</v>
      </c>
      <c r="BM579">
        <f>(AZ579-BF579)/BF579</f>
        <v>0</v>
      </c>
      <c r="BN579">
        <f>AY579/(BA579+AY579/BF579)</f>
        <v>0</v>
      </c>
      <c r="BO579" t="s">
        <v>437</v>
      </c>
      <c r="BP579">
        <v>0</v>
      </c>
      <c r="BQ579">
        <f>IF(BP579&lt;&gt;0, BP579, BN579)</f>
        <v>0</v>
      </c>
      <c r="BR579">
        <f>1-BQ579/BF579</f>
        <v>0</v>
      </c>
      <c r="BS579">
        <f>(BF579-BE579)/(BF579-BQ579)</f>
        <v>0</v>
      </c>
      <c r="BT579">
        <f>(AZ579-BF579)/(AZ579-BQ579)</f>
        <v>0</v>
      </c>
      <c r="BU579">
        <f>(BF579-BE579)/(BF579-AY579)</f>
        <v>0</v>
      </c>
      <c r="BV579">
        <f>(AZ579-BF579)/(AZ579-AY579)</f>
        <v>0</v>
      </c>
      <c r="BW579">
        <f>(BS579*BQ579/BE579)</f>
        <v>0</v>
      </c>
      <c r="BX579">
        <f>(1-BW579)</f>
        <v>0</v>
      </c>
      <c r="DG579">
        <f>$B$13*EF579+$C$13*EG579+$F$13*ER579*(1-EU579)</f>
        <v>0</v>
      </c>
      <c r="DH579">
        <f>DG579*DI579</f>
        <v>0</v>
      </c>
      <c r="DI579">
        <f>($B$13*$D$11+$C$13*$D$11+$F$13*((FE579+EW579)/MAX(FE579+EW579+FF579, 0.1)*$I$11+FF579/MAX(FE579+EW579+FF579, 0.1)*$J$11))/($B$13+$C$13+$F$13)</f>
        <v>0</v>
      </c>
      <c r="DJ579">
        <f>($B$13*$K$11+$C$13*$K$11+$F$13*((FE579+EW579)/MAX(FE579+EW579+FF579, 0.1)*$P$11+FF579/MAX(FE579+EW579+FF579, 0.1)*$Q$11))/($B$13+$C$13+$F$13)</f>
        <v>0</v>
      </c>
      <c r="DK579">
        <v>4.8</v>
      </c>
      <c r="DL579">
        <v>0.5</v>
      </c>
      <c r="DM579" t="s">
        <v>438</v>
      </c>
      <c r="DN579">
        <v>2</v>
      </c>
      <c r="DO579" t="b">
        <v>1</v>
      </c>
      <c r="DP579">
        <v>1759088405.1</v>
      </c>
      <c r="DQ579">
        <v>1270.564814814815</v>
      </c>
      <c r="DR579">
        <v>1312.122962962963</v>
      </c>
      <c r="DS579">
        <v>21.80914814814815</v>
      </c>
      <c r="DT579">
        <v>19.69931111111111</v>
      </c>
      <c r="DU579">
        <v>1270.648148148148</v>
      </c>
      <c r="DV579">
        <v>21.52147407407407</v>
      </c>
      <c r="DW579">
        <v>499.964037037037</v>
      </c>
      <c r="DX579">
        <v>90.72696666666664</v>
      </c>
      <c r="DY579">
        <v>0.06715225925925926</v>
      </c>
      <c r="DZ579">
        <v>28.81096296296296</v>
      </c>
      <c r="EA579">
        <v>30.08720740740741</v>
      </c>
      <c r="EB579">
        <v>999.9000000000001</v>
      </c>
      <c r="EC579">
        <v>0</v>
      </c>
      <c r="ED579">
        <v>0</v>
      </c>
      <c r="EE579">
        <v>9985.51</v>
      </c>
      <c r="EF579">
        <v>0</v>
      </c>
      <c r="EG579">
        <v>11.34958518518519</v>
      </c>
      <c r="EH579">
        <v>-41.55676666666665</v>
      </c>
      <c r="EI579">
        <v>1298.892592592593</v>
      </c>
      <c r="EJ579">
        <v>1338.489629629629</v>
      </c>
      <c r="EK579">
        <v>2.109822962962963</v>
      </c>
      <c r="EL579">
        <v>1312.122962962963</v>
      </c>
      <c r="EM579">
        <v>19.69931111111111</v>
      </c>
      <c r="EN579">
        <v>1.978677407407407</v>
      </c>
      <c r="EO579">
        <v>1.787259629629629</v>
      </c>
      <c r="EP579">
        <v>17.27471851851852</v>
      </c>
      <c r="EQ579">
        <v>15.67579259259259</v>
      </c>
      <c r="ER579">
        <v>1999.977777777778</v>
      </c>
      <c r="ES579">
        <v>0.9799982592592593</v>
      </c>
      <c r="ET579">
        <v>0.02000172222222222</v>
      </c>
      <c r="EU579">
        <v>0</v>
      </c>
      <c r="EV579">
        <v>807.2285925925926</v>
      </c>
      <c r="EW579">
        <v>5.00078</v>
      </c>
      <c r="EX579">
        <v>15545.68888888889</v>
      </c>
      <c r="EY579">
        <v>16379.44444444445</v>
      </c>
      <c r="EZ579">
        <v>39.82385185185185</v>
      </c>
      <c r="FA579">
        <v>40.618</v>
      </c>
      <c r="FB579">
        <v>39.89325925925925</v>
      </c>
      <c r="FC579">
        <v>40.33785185185185</v>
      </c>
      <c r="FD579">
        <v>40.67792592592592</v>
      </c>
      <c r="FE579">
        <v>1955.072592592593</v>
      </c>
      <c r="FF579">
        <v>39.90481481481482</v>
      </c>
      <c r="FG579">
        <v>0</v>
      </c>
      <c r="FH579">
        <v>1759088405</v>
      </c>
      <c r="FI579">
        <v>0</v>
      </c>
      <c r="FJ579">
        <v>807.2201923076924</v>
      </c>
      <c r="FK579">
        <v>-0.4965128267782277</v>
      </c>
      <c r="FL579">
        <v>-6.034188061251745</v>
      </c>
      <c r="FM579">
        <v>15545.86538461538</v>
      </c>
      <c r="FN579">
        <v>15</v>
      </c>
      <c r="FO579">
        <v>0</v>
      </c>
      <c r="FP579" t="s">
        <v>439</v>
      </c>
      <c r="FQ579">
        <v>1746989605.5</v>
      </c>
      <c r="FR579">
        <v>1746989593.5</v>
      </c>
      <c r="FS579">
        <v>0</v>
      </c>
      <c r="FT579">
        <v>-0.274</v>
      </c>
      <c r="FU579">
        <v>-0.002</v>
      </c>
      <c r="FV579">
        <v>2.549</v>
      </c>
      <c r="FW579">
        <v>0.129</v>
      </c>
      <c r="FX579">
        <v>420</v>
      </c>
      <c r="FY579">
        <v>17</v>
      </c>
      <c r="FZ579">
        <v>0.02</v>
      </c>
      <c r="GA579">
        <v>0.04</v>
      </c>
      <c r="GB579">
        <v>-41.54736</v>
      </c>
      <c r="GC579">
        <v>-0.2564285178236678</v>
      </c>
      <c r="GD579">
        <v>0.08003125889301035</v>
      </c>
      <c r="GE579">
        <v>1</v>
      </c>
      <c r="GF579">
        <v>807.2025882352942</v>
      </c>
      <c r="GG579">
        <v>0.3812986995171475</v>
      </c>
      <c r="GH579">
        <v>0.2852554188429043</v>
      </c>
      <c r="GI579">
        <v>1</v>
      </c>
      <c r="GJ579">
        <v>2.1161745</v>
      </c>
      <c r="GK579">
        <v>-0.1027006378986867</v>
      </c>
      <c r="GL579">
        <v>0.0105100677804665</v>
      </c>
      <c r="GM579">
        <v>0</v>
      </c>
      <c r="GN579">
        <v>2</v>
      </c>
      <c r="GO579">
        <v>3</v>
      </c>
      <c r="GP579" t="s">
        <v>446</v>
      </c>
      <c r="GQ579">
        <v>3.10205</v>
      </c>
      <c r="GR579">
        <v>2.7252</v>
      </c>
      <c r="GS579">
        <v>0.189126</v>
      </c>
      <c r="GT579">
        <v>0.192854</v>
      </c>
      <c r="GU579">
        <v>0.100866</v>
      </c>
      <c r="GV579">
        <v>0.09525019999999999</v>
      </c>
      <c r="GW579">
        <v>21159.5</v>
      </c>
      <c r="GX579">
        <v>19142.3</v>
      </c>
      <c r="GY579">
        <v>26659.3</v>
      </c>
      <c r="GZ579">
        <v>23939.4</v>
      </c>
      <c r="HA579">
        <v>38367.8</v>
      </c>
      <c r="HB579">
        <v>32034.4</v>
      </c>
      <c r="HC579">
        <v>46551.4</v>
      </c>
      <c r="HD579">
        <v>37879.1</v>
      </c>
      <c r="HE579">
        <v>1.86458</v>
      </c>
      <c r="HF579">
        <v>1.86175</v>
      </c>
      <c r="HG579">
        <v>0.141807</v>
      </c>
      <c r="HH579">
        <v>0</v>
      </c>
      <c r="HI579">
        <v>27.7687</v>
      </c>
      <c r="HJ579">
        <v>999.9</v>
      </c>
      <c r="HK579">
        <v>47.4</v>
      </c>
      <c r="HL579">
        <v>31.3</v>
      </c>
      <c r="HM579">
        <v>23.9764</v>
      </c>
      <c r="HN579">
        <v>61.6502</v>
      </c>
      <c r="HO579">
        <v>22.0513</v>
      </c>
      <c r="HP579">
        <v>1</v>
      </c>
      <c r="HQ579">
        <v>0.167856</v>
      </c>
      <c r="HR579">
        <v>0.773671</v>
      </c>
      <c r="HS579">
        <v>20.2782</v>
      </c>
      <c r="HT579">
        <v>5.2104</v>
      </c>
      <c r="HU579">
        <v>11.98</v>
      </c>
      <c r="HV579">
        <v>4.96315</v>
      </c>
      <c r="HW579">
        <v>3.27433</v>
      </c>
      <c r="HX579">
        <v>9999</v>
      </c>
      <c r="HY579">
        <v>9999</v>
      </c>
      <c r="HZ579">
        <v>9999</v>
      </c>
      <c r="IA579">
        <v>35.3</v>
      </c>
      <c r="IB579">
        <v>1.86397</v>
      </c>
      <c r="IC579">
        <v>1.86012</v>
      </c>
      <c r="ID579">
        <v>1.85842</v>
      </c>
      <c r="IE579">
        <v>1.85978</v>
      </c>
      <c r="IF579">
        <v>1.85989</v>
      </c>
      <c r="IG579">
        <v>1.85837</v>
      </c>
      <c r="IH579">
        <v>1.85745</v>
      </c>
      <c r="II579">
        <v>1.85242</v>
      </c>
      <c r="IJ579">
        <v>0</v>
      </c>
      <c r="IK579">
        <v>0</v>
      </c>
      <c r="IL579">
        <v>0</v>
      </c>
      <c r="IM579">
        <v>0</v>
      </c>
      <c r="IN579" t="s">
        <v>441</v>
      </c>
      <c r="IO579" t="s">
        <v>442</v>
      </c>
      <c r="IP579" t="s">
        <v>443</v>
      </c>
      <c r="IQ579" t="s">
        <v>443</v>
      </c>
      <c r="IR579" t="s">
        <v>443</v>
      </c>
      <c r="IS579" t="s">
        <v>443</v>
      </c>
      <c r="IT579">
        <v>0</v>
      </c>
      <c r="IU579">
        <v>100</v>
      </c>
      <c r="IV579">
        <v>100</v>
      </c>
      <c r="IW579">
        <v>-0.06</v>
      </c>
      <c r="IX579">
        <v>0.2874</v>
      </c>
      <c r="IY579">
        <v>-0.819046093373875</v>
      </c>
      <c r="IZ579">
        <v>-0.0008311593448893811</v>
      </c>
      <c r="JA579">
        <v>1.768286430498992E-06</v>
      </c>
      <c r="JB579">
        <v>-5.176383660599935E-10</v>
      </c>
      <c r="JC579">
        <v>0.01793090377665582</v>
      </c>
      <c r="JD579">
        <v>0.002652576625932546</v>
      </c>
      <c r="JE579">
        <v>0.0004569377311329863</v>
      </c>
      <c r="JF579">
        <v>1.003524486243527E-07</v>
      </c>
      <c r="JG579">
        <v>2</v>
      </c>
      <c r="JH579">
        <v>1975</v>
      </c>
      <c r="JI579">
        <v>1</v>
      </c>
      <c r="JJ579">
        <v>26</v>
      </c>
      <c r="JK579">
        <v>201646.8</v>
      </c>
      <c r="JL579">
        <v>201647</v>
      </c>
      <c r="JM579">
        <v>2.90283</v>
      </c>
      <c r="JN579">
        <v>2.61963</v>
      </c>
      <c r="JO579">
        <v>1.49658</v>
      </c>
      <c r="JP579">
        <v>2.34863</v>
      </c>
      <c r="JQ579">
        <v>1.54907</v>
      </c>
      <c r="JR579">
        <v>2.36084</v>
      </c>
      <c r="JS579">
        <v>36.4343</v>
      </c>
      <c r="JT579">
        <v>24.1751</v>
      </c>
      <c r="JU579">
        <v>18</v>
      </c>
      <c r="JV579">
        <v>483.301</v>
      </c>
      <c r="JW579">
        <v>496.255</v>
      </c>
      <c r="JX579">
        <v>27.0869</v>
      </c>
      <c r="JY579">
        <v>29.4126</v>
      </c>
      <c r="JZ579">
        <v>30.0001</v>
      </c>
      <c r="KA579">
        <v>29.6015</v>
      </c>
      <c r="KB579">
        <v>29.5893</v>
      </c>
      <c r="KC579">
        <v>58.279</v>
      </c>
      <c r="KD579">
        <v>20.4587</v>
      </c>
      <c r="KE579">
        <v>96.2586</v>
      </c>
      <c r="KF579">
        <v>27.0298</v>
      </c>
      <c r="KG579">
        <v>1356.52</v>
      </c>
      <c r="KH579">
        <v>19.6495</v>
      </c>
      <c r="KI579">
        <v>101.782</v>
      </c>
      <c r="KJ579">
        <v>91.3462</v>
      </c>
    </row>
    <row r="580" spans="1:296">
      <c r="A580">
        <v>562</v>
      </c>
      <c r="B580">
        <v>1759088417.6</v>
      </c>
      <c r="C580">
        <v>15334.5</v>
      </c>
      <c r="D580" t="s">
        <v>1572</v>
      </c>
      <c r="E580" t="s">
        <v>1573</v>
      </c>
      <c r="F580">
        <v>5</v>
      </c>
      <c r="G580" t="s">
        <v>1411</v>
      </c>
      <c r="H580">
        <v>1759088409.814285</v>
      </c>
      <c r="I580">
        <f>(J580)/1000</f>
        <v>0</v>
      </c>
      <c r="J580">
        <f>IF(DO580, AM580, AG580)</f>
        <v>0</v>
      </c>
      <c r="K580">
        <f>IF(DO580, AH580, AF580)</f>
        <v>0</v>
      </c>
      <c r="L580">
        <f>DQ580 - IF(AT580&gt;1, K580*DK580*100.0/(AV580), 0)</f>
        <v>0</v>
      </c>
      <c r="M580">
        <f>((S580-I580/2)*L580-K580)/(S580+I580/2)</f>
        <v>0</v>
      </c>
      <c r="N580">
        <f>M580*(DX580+DY580)/1000.0</f>
        <v>0</v>
      </c>
      <c r="O580">
        <f>(DQ580 - IF(AT580&gt;1, K580*DK580*100.0/(AV580), 0))*(DX580+DY580)/1000.0</f>
        <v>0</v>
      </c>
      <c r="P580">
        <f>2.0/((1/R580-1/Q580)+SIGN(R580)*SQRT((1/R580-1/Q580)*(1/R580-1/Q580) + 4*DL580/((DL580+1)*(DL580+1))*(2*1/R580*1/Q580-1/Q580*1/Q580)))</f>
        <v>0</v>
      </c>
      <c r="Q580">
        <f>IF(LEFT(DM580,1)&lt;&gt;"0",IF(LEFT(DM580,1)="1",3.0,DN580),$D$5+$E$5*(EE580*DX580/($K$5*1000))+$F$5*(EE580*DX580/($K$5*1000))*MAX(MIN(DK580,$J$5),$I$5)*MAX(MIN(DK580,$J$5),$I$5)+$G$5*MAX(MIN(DK580,$J$5),$I$5)*(EE580*DX580/($K$5*1000))+$H$5*(EE580*DX580/($K$5*1000))*(EE580*DX580/($K$5*1000)))</f>
        <v>0</v>
      </c>
      <c r="R580">
        <f>I580*(1000-(1000*0.61365*exp(17.502*V580/(240.97+V580))/(DX580+DY580)+DS580)/2)/(1000*0.61365*exp(17.502*V580/(240.97+V580))/(DX580+DY580)-DS580)</f>
        <v>0</v>
      </c>
      <c r="S580">
        <f>1/((DL580+1)/(P580/1.6)+1/(Q580/1.37)) + DL580/((DL580+1)/(P580/1.6) + DL580/(Q580/1.37))</f>
        <v>0</v>
      </c>
      <c r="T580">
        <f>(DG580*DJ580)</f>
        <v>0</v>
      </c>
      <c r="U580">
        <f>(DZ580+(T580+2*0.95*5.67E-8*(((DZ580+$B$9)+273)^4-(DZ580+273)^4)-44100*I580)/(1.84*29.3*Q580+8*0.95*5.67E-8*(DZ580+273)^3))</f>
        <v>0</v>
      </c>
      <c r="V580">
        <f>($C$9*EA580+$D$9*EB580+$E$9*U580)</f>
        <v>0</v>
      </c>
      <c r="W580">
        <f>0.61365*exp(17.502*V580/(240.97+V580))</f>
        <v>0</v>
      </c>
      <c r="X580">
        <f>(Y580/Z580*100)</f>
        <v>0</v>
      </c>
      <c r="Y580">
        <f>DS580*(DX580+DY580)/1000</f>
        <v>0</v>
      </c>
      <c r="Z580">
        <f>0.61365*exp(17.502*DZ580/(240.97+DZ580))</f>
        <v>0</v>
      </c>
      <c r="AA580">
        <f>(W580-DS580*(DX580+DY580)/1000)</f>
        <v>0</v>
      </c>
      <c r="AB580">
        <f>(-I580*44100)</f>
        <v>0</v>
      </c>
      <c r="AC580">
        <f>2*29.3*Q580*0.92*(DZ580-V580)</f>
        <v>0</v>
      </c>
      <c r="AD580">
        <f>2*0.95*5.67E-8*(((DZ580+$B$9)+273)^4-(V580+273)^4)</f>
        <v>0</v>
      </c>
      <c r="AE580">
        <f>T580+AD580+AB580+AC580</f>
        <v>0</v>
      </c>
      <c r="AF580">
        <f>DW580*AT580*(DR580-DQ580*(1000-AT580*DT580)/(1000-AT580*DS580))/(100*DK580)</f>
        <v>0</v>
      </c>
      <c r="AG580">
        <f>1000*DW580*AT580*(DS580-DT580)/(100*DK580*(1000-AT580*DS580))</f>
        <v>0</v>
      </c>
      <c r="AH580">
        <f>(AI580 - AJ580 - DX580*1E3/(8.314*(DZ580+273.15)) * AL580/DW580 * AK580) * DW580/(100*DK580) * (1000 - DT580)/1000</f>
        <v>0</v>
      </c>
      <c r="AI580">
        <v>1370.570977146648</v>
      </c>
      <c r="AJ580">
        <v>1339.761696969697</v>
      </c>
      <c r="AK580">
        <v>3.405412367328358</v>
      </c>
      <c r="AL580">
        <v>65.07386414959845</v>
      </c>
      <c r="AM580">
        <f>(AO580 - AN580 + DX580*1E3/(8.314*(DZ580+273.15)) * AQ580/DW580 * AP580) * DW580/(100*DK580) * 1000/(1000 - AO580)</f>
        <v>0</v>
      </c>
      <c r="AN580">
        <v>19.70612122572408</v>
      </c>
      <c r="AO580">
        <v>21.79173696969697</v>
      </c>
      <c r="AP580">
        <v>-0.0001177282927881723</v>
      </c>
      <c r="AQ580">
        <v>105.2532628944295</v>
      </c>
      <c r="AR580">
        <v>0</v>
      </c>
      <c r="AS580">
        <v>0</v>
      </c>
      <c r="AT580">
        <f>IF(AR580*$H$15&gt;=AV580,1.0,(AV580/(AV580-AR580*$H$15)))</f>
        <v>0</v>
      </c>
      <c r="AU580">
        <f>(AT580-1)*100</f>
        <v>0</v>
      </c>
      <c r="AV580">
        <f>MAX(0,($B$15+$C$15*EE580)/(1+$D$15*EE580)*DX580/(DZ580+273)*$E$15)</f>
        <v>0</v>
      </c>
      <c r="AW580" t="s">
        <v>437</v>
      </c>
      <c r="AX580" t="s">
        <v>437</v>
      </c>
      <c r="AY580">
        <v>0</v>
      </c>
      <c r="AZ580">
        <v>0</v>
      </c>
      <c r="BA580">
        <f>1-AY580/AZ580</f>
        <v>0</v>
      </c>
      <c r="BB580">
        <v>0</v>
      </c>
      <c r="BC580" t="s">
        <v>437</v>
      </c>
      <c r="BD580" t="s">
        <v>437</v>
      </c>
      <c r="BE580">
        <v>0</v>
      </c>
      <c r="BF580">
        <v>0</v>
      </c>
      <c r="BG580">
        <f>1-BE580/BF580</f>
        <v>0</v>
      </c>
      <c r="BH580">
        <v>0.5</v>
      </c>
      <c r="BI580">
        <f>DH580</f>
        <v>0</v>
      </c>
      <c r="BJ580">
        <f>K580</f>
        <v>0</v>
      </c>
      <c r="BK580">
        <f>BG580*BH580*BI580</f>
        <v>0</v>
      </c>
      <c r="BL580">
        <f>(BJ580-BB580)/BI580</f>
        <v>0</v>
      </c>
      <c r="BM580">
        <f>(AZ580-BF580)/BF580</f>
        <v>0</v>
      </c>
      <c r="BN580">
        <f>AY580/(BA580+AY580/BF580)</f>
        <v>0</v>
      </c>
      <c r="BO580" t="s">
        <v>437</v>
      </c>
      <c r="BP580">
        <v>0</v>
      </c>
      <c r="BQ580">
        <f>IF(BP580&lt;&gt;0, BP580, BN580)</f>
        <v>0</v>
      </c>
      <c r="BR580">
        <f>1-BQ580/BF580</f>
        <v>0</v>
      </c>
      <c r="BS580">
        <f>(BF580-BE580)/(BF580-BQ580)</f>
        <v>0</v>
      </c>
      <c r="BT580">
        <f>(AZ580-BF580)/(AZ580-BQ580)</f>
        <v>0</v>
      </c>
      <c r="BU580">
        <f>(BF580-BE580)/(BF580-AY580)</f>
        <v>0</v>
      </c>
      <c r="BV580">
        <f>(AZ580-BF580)/(AZ580-AY580)</f>
        <v>0</v>
      </c>
      <c r="BW580">
        <f>(BS580*BQ580/BE580)</f>
        <v>0</v>
      </c>
      <c r="BX580">
        <f>(1-BW580)</f>
        <v>0</v>
      </c>
      <c r="DG580">
        <f>$B$13*EF580+$C$13*EG580+$F$13*ER580*(1-EU580)</f>
        <v>0</v>
      </c>
      <c r="DH580">
        <f>DG580*DI580</f>
        <v>0</v>
      </c>
      <c r="DI580">
        <f>($B$13*$D$11+$C$13*$D$11+$F$13*((FE580+EW580)/MAX(FE580+EW580+FF580, 0.1)*$I$11+FF580/MAX(FE580+EW580+FF580, 0.1)*$J$11))/($B$13+$C$13+$F$13)</f>
        <v>0</v>
      </c>
      <c r="DJ580">
        <f>($B$13*$K$11+$C$13*$K$11+$F$13*((FE580+EW580)/MAX(FE580+EW580+FF580, 0.1)*$P$11+FF580/MAX(FE580+EW580+FF580, 0.1)*$Q$11))/($B$13+$C$13+$F$13)</f>
        <v>0</v>
      </c>
      <c r="DK580">
        <v>4.8</v>
      </c>
      <c r="DL580">
        <v>0.5</v>
      </c>
      <c r="DM580" t="s">
        <v>438</v>
      </c>
      <c r="DN580">
        <v>2</v>
      </c>
      <c r="DO580" t="b">
        <v>1</v>
      </c>
      <c r="DP580">
        <v>1759088409.814285</v>
      </c>
      <c r="DQ580">
        <v>1286.299285714286</v>
      </c>
      <c r="DR580">
        <v>1327.838928571429</v>
      </c>
      <c r="DS580">
        <v>21.80287857142857</v>
      </c>
      <c r="DT580">
        <v>19.70303214285714</v>
      </c>
      <c r="DU580">
        <v>1286.364642857143</v>
      </c>
      <c r="DV580">
        <v>21.51534642857143</v>
      </c>
      <c r="DW580">
        <v>499.9907142857143</v>
      </c>
      <c r="DX580">
        <v>90.7269</v>
      </c>
      <c r="DY580">
        <v>0.06713412857142856</v>
      </c>
      <c r="DZ580">
        <v>28.80670357142857</v>
      </c>
      <c r="EA580">
        <v>30.087675</v>
      </c>
      <c r="EB580">
        <v>999.9000000000002</v>
      </c>
      <c r="EC580">
        <v>0</v>
      </c>
      <c r="ED580">
        <v>0</v>
      </c>
      <c r="EE580">
        <v>9995.382142857143</v>
      </c>
      <c r="EF580">
        <v>0</v>
      </c>
      <c r="EG580">
        <v>11.349725</v>
      </c>
      <c r="EH580">
        <v>-41.53899285714285</v>
      </c>
      <c r="EI580">
        <v>1314.968571428572</v>
      </c>
      <c r="EJ580">
        <v>1354.5275</v>
      </c>
      <c r="EK580">
        <v>2.099835357142857</v>
      </c>
      <c r="EL580">
        <v>1327.838928571429</v>
      </c>
      <c r="EM580">
        <v>19.70303214285714</v>
      </c>
      <c r="EN580">
        <v>1.9781075</v>
      </c>
      <c r="EO580">
        <v>1.787596071428572</v>
      </c>
      <c r="EP580">
        <v>17.27016428571429</v>
      </c>
      <c r="EQ580">
        <v>15.67873928571429</v>
      </c>
      <c r="ER580">
        <v>2000.017857142857</v>
      </c>
      <c r="ES580">
        <v>0.979996142857143</v>
      </c>
      <c r="ET580">
        <v>0.020003925</v>
      </c>
      <c r="EU580">
        <v>0</v>
      </c>
      <c r="EV580">
        <v>807.2193928571429</v>
      </c>
      <c r="EW580">
        <v>5.00078</v>
      </c>
      <c r="EX580">
        <v>15545.60357142857</v>
      </c>
      <c r="EY580">
        <v>16379.76071428572</v>
      </c>
      <c r="EZ580">
        <v>39.82110714285714</v>
      </c>
      <c r="FA580">
        <v>40.61375</v>
      </c>
      <c r="FB580">
        <v>39.90157142857142</v>
      </c>
      <c r="FC580">
        <v>40.3435357142857</v>
      </c>
      <c r="FD580">
        <v>40.73628571428571</v>
      </c>
      <c r="FE580">
        <v>1955.106428571429</v>
      </c>
      <c r="FF580">
        <v>39.91107142857144</v>
      </c>
      <c r="FG580">
        <v>0</v>
      </c>
      <c r="FH580">
        <v>1759088410.4</v>
      </c>
      <c r="FI580">
        <v>0</v>
      </c>
      <c r="FJ580">
        <v>807.16288</v>
      </c>
      <c r="FK580">
        <v>-0.789923060233681</v>
      </c>
      <c r="FL580">
        <v>-5.023076837377781</v>
      </c>
      <c r="FM580">
        <v>15545.316</v>
      </c>
      <c r="FN580">
        <v>15</v>
      </c>
      <c r="FO580">
        <v>0</v>
      </c>
      <c r="FP580" t="s">
        <v>439</v>
      </c>
      <c r="FQ580">
        <v>1746989605.5</v>
      </c>
      <c r="FR580">
        <v>1746989593.5</v>
      </c>
      <c r="FS580">
        <v>0</v>
      </c>
      <c r="FT580">
        <v>-0.274</v>
      </c>
      <c r="FU580">
        <v>-0.002</v>
      </c>
      <c r="FV580">
        <v>2.549</v>
      </c>
      <c r="FW580">
        <v>0.129</v>
      </c>
      <c r="FX580">
        <v>420</v>
      </c>
      <c r="FY580">
        <v>17</v>
      </c>
      <c r="FZ580">
        <v>0.02</v>
      </c>
      <c r="GA580">
        <v>0.04</v>
      </c>
      <c r="GB580">
        <v>-41.54881219512195</v>
      </c>
      <c r="GC580">
        <v>0.121808362369445</v>
      </c>
      <c r="GD580">
        <v>0.1108412030352588</v>
      </c>
      <c r="GE580">
        <v>1</v>
      </c>
      <c r="GF580">
        <v>807.2248823529412</v>
      </c>
      <c r="GG580">
        <v>-0.7490603495715884</v>
      </c>
      <c r="GH580">
        <v>0.294484171621569</v>
      </c>
      <c r="GI580">
        <v>1</v>
      </c>
      <c r="GJ580">
        <v>2.106812682926829</v>
      </c>
      <c r="GK580">
        <v>-0.1317859233449427</v>
      </c>
      <c r="GL580">
        <v>0.0130418736541825</v>
      </c>
      <c r="GM580">
        <v>0</v>
      </c>
      <c r="GN580">
        <v>2</v>
      </c>
      <c r="GO580">
        <v>3</v>
      </c>
      <c r="GP580" t="s">
        <v>446</v>
      </c>
      <c r="GQ580">
        <v>3.10237</v>
      </c>
      <c r="GR580">
        <v>2.72481</v>
      </c>
      <c r="GS580">
        <v>0.190593</v>
      </c>
      <c r="GT580">
        <v>0.194237</v>
      </c>
      <c r="GU580">
        <v>0.100837</v>
      </c>
      <c r="GV580">
        <v>0.0952503</v>
      </c>
      <c r="GW580">
        <v>21121.2</v>
      </c>
      <c r="GX580">
        <v>19109.4</v>
      </c>
      <c r="GY580">
        <v>26659.2</v>
      </c>
      <c r="GZ580">
        <v>23939.3</v>
      </c>
      <c r="HA580">
        <v>38369</v>
      </c>
      <c r="HB580">
        <v>32034.3</v>
      </c>
      <c r="HC580">
        <v>46551.1</v>
      </c>
      <c r="HD580">
        <v>37878.8</v>
      </c>
      <c r="HE580">
        <v>1.86535</v>
      </c>
      <c r="HF580">
        <v>1.861</v>
      </c>
      <c r="HG580">
        <v>0.141859</v>
      </c>
      <c r="HH580">
        <v>0</v>
      </c>
      <c r="HI580">
        <v>27.7727</v>
      </c>
      <c r="HJ580">
        <v>999.9</v>
      </c>
      <c r="HK580">
        <v>47.4</v>
      </c>
      <c r="HL580">
        <v>31.3</v>
      </c>
      <c r="HM580">
        <v>23.9762</v>
      </c>
      <c r="HN580">
        <v>61.1802</v>
      </c>
      <c r="HO580">
        <v>21.9391</v>
      </c>
      <c r="HP580">
        <v>1</v>
      </c>
      <c r="HQ580">
        <v>0.167962</v>
      </c>
      <c r="HR580">
        <v>0.808268</v>
      </c>
      <c r="HS580">
        <v>20.2781</v>
      </c>
      <c r="HT580">
        <v>5.21115</v>
      </c>
      <c r="HU580">
        <v>11.98</v>
      </c>
      <c r="HV580">
        <v>4.9637</v>
      </c>
      <c r="HW580">
        <v>3.27455</v>
      </c>
      <c r="HX580">
        <v>9999</v>
      </c>
      <c r="HY580">
        <v>9999</v>
      </c>
      <c r="HZ580">
        <v>9999</v>
      </c>
      <c r="IA580">
        <v>35.3</v>
      </c>
      <c r="IB580">
        <v>1.864</v>
      </c>
      <c r="IC580">
        <v>1.86012</v>
      </c>
      <c r="ID580">
        <v>1.85845</v>
      </c>
      <c r="IE580">
        <v>1.85979</v>
      </c>
      <c r="IF580">
        <v>1.85989</v>
      </c>
      <c r="IG580">
        <v>1.85839</v>
      </c>
      <c r="IH580">
        <v>1.85745</v>
      </c>
      <c r="II580">
        <v>1.85242</v>
      </c>
      <c r="IJ580">
        <v>0</v>
      </c>
      <c r="IK580">
        <v>0</v>
      </c>
      <c r="IL580">
        <v>0</v>
      </c>
      <c r="IM580">
        <v>0</v>
      </c>
      <c r="IN580" t="s">
        <v>441</v>
      </c>
      <c r="IO580" t="s">
        <v>442</v>
      </c>
      <c r="IP580" t="s">
        <v>443</v>
      </c>
      <c r="IQ580" t="s">
        <v>443</v>
      </c>
      <c r="IR580" t="s">
        <v>443</v>
      </c>
      <c r="IS580" t="s">
        <v>443</v>
      </c>
      <c r="IT580">
        <v>0</v>
      </c>
      <c r="IU580">
        <v>100</v>
      </c>
      <c r="IV580">
        <v>100</v>
      </c>
      <c r="IW580">
        <v>-0.03</v>
      </c>
      <c r="IX580">
        <v>0.2872</v>
      </c>
      <c r="IY580">
        <v>-0.819046093373875</v>
      </c>
      <c r="IZ580">
        <v>-0.0008311593448893811</v>
      </c>
      <c r="JA580">
        <v>1.768286430498992E-06</v>
      </c>
      <c r="JB580">
        <v>-5.176383660599935E-10</v>
      </c>
      <c r="JC580">
        <v>0.01793090377665582</v>
      </c>
      <c r="JD580">
        <v>0.002652576625932546</v>
      </c>
      <c r="JE580">
        <v>0.0004569377311329863</v>
      </c>
      <c r="JF580">
        <v>1.003524486243527E-07</v>
      </c>
      <c r="JG580">
        <v>2</v>
      </c>
      <c r="JH580">
        <v>1975</v>
      </c>
      <c r="JI580">
        <v>1</v>
      </c>
      <c r="JJ580">
        <v>26</v>
      </c>
      <c r="JK580">
        <v>201646.9</v>
      </c>
      <c r="JL580">
        <v>201647.1</v>
      </c>
      <c r="JM580">
        <v>2.92847</v>
      </c>
      <c r="JN580">
        <v>2.6123</v>
      </c>
      <c r="JO580">
        <v>1.49658</v>
      </c>
      <c r="JP580">
        <v>2.34863</v>
      </c>
      <c r="JQ580">
        <v>1.54907</v>
      </c>
      <c r="JR580">
        <v>2.34619</v>
      </c>
      <c r="JS580">
        <v>36.4343</v>
      </c>
      <c r="JT580">
        <v>24.1751</v>
      </c>
      <c r="JU580">
        <v>18</v>
      </c>
      <c r="JV580">
        <v>483.757</v>
      </c>
      <c r="JW580">
        <v>495.773</v>
      </c>
      <c r="JX580">
        <v>27.0055</v>
      </c>
      <c r="JY580">
        <v>29.4129</v>
      </c>
      <c r="JZ580">
        <v>30.0002</v>
      </c>
      <c r="KA580">
        <v>29.6019</v>
      </c>
      <c r="KB580">
        <v>29.5914</v>
      </c>
      <c r="KC580">
        <v>58.7995</v>
      </c>
      <c r="KD580">
        <v>20.4587</v>
      </c>
      <c r="KE580">
        <v>96.2586</v>
      </c>
      <c r="KF580">
        <v>26.9461</v>
      </c>
      <c r="KG580">
        <v>1376.56</v>
      </c>
      <c r="KH580">
        <v>19.6588</v>
      </c>
      <c r="KI580">
        <v>101.782</v>
      </c>
      <c r="KJ580">
        <v>91.34569999999999</v>
      </c>
    </row>
    <row r="581" spans="1:296">
      <c r="A581">
        <v>563</v>
      </c>
      <c r="B581">
        <v>1759088422.6</v>
      </c>
      <c r="C581">
        <v>15339.5</v>
      </c>
      <c r="D581" t="s">
        <v>1574</v>
      </c>
      <c r="E581" t="s">
        <v>1575</v>
      </c>
      <c r="F581">
        <v>5</v>
      </c>
      <c r="G581" t="s">
        <v>1411</v>
      </c>
      <c r="H581">
        <v>1759088415.1</v>
      </c>
      <c r="I581">
        <f>(J581)/1000</f>
        <v>0</v>
      </c>
      <c r="J581">
        <f>IF(DO581, AM581, AG581)</f>
        <v>0</v>
      </c>
      <c r="K581">
        <f>IF(DO581, AH581, AF581)</f>
        <v>0</v>
      </c>
      <c r="L581">
        <f>DQ581 - IF(AT581&gt;1, K581*DK581*100.0/(AV581), 0)</f>
        <v>0</v>
      </c>
      <c r="M581">
        <f>((S581-I581/2)*L581-K581)/(S581+I581/2)</f>
        <v>0</v>
      </c>
      <c r="N581">
        <f>M581*(DX581+DY581)/1000.0</f>
        <v>0</v>
      </c>
      <c r="O581">
        <f>(DQ581 - IF(AT581&gt;1, K581*DK581*100.0/(AV581), 0))*(DX581+DY581)/1000.0</f>
        <v>0</v>
      </c>
      <c r="P581">
        <f>2.0/((1/R581-1/Q581)+SIGN(R581)*SQRT((1/R581-1/Q581)*(1/R581-1/Q581) + 4*DL581/((DL581+1)*(DL581+1))*(2*1/R581*1/Q581-1/Q581*1/Q581)))</f>
        <v>0</v>
      </c>
      <c r="Q581">
        <f>IF(LEFT(DM581,1)&lt;&gt;"0",IF(LEFT(DM581,1)="1",3.0,DN581),$D$5+$E$5*(EE581*DX581/($K$5*1000))+$F$5*(EE581*DX581/($K$5*1000))*MAX(MIN(DK581,$J$5),$I$5)*MAX(MIN(DK581,$J$5),$I$5)+$G$5*MAX(MIN(DK581,$J$5),$I$5)*(EE581*DX581/($K$5*1000))+$H$5*(EE581*DX581/($K$5*1000))*(EE581*DX581/($K$5*1000)))</f>
        <v>0</v>
      </c>
      <c r="R581">
        <f>I581*(1000-(1000*0.61365*exp(17.502*V581/(240.97+V581))/(DX581+DY581)+DS581)/2)/(1000*0.61365*exp(17.502*V581/(240.97+V581))/(DX581+DY581)-DS581)</f>
        <v>0</v>
      </c>
      <c r="S581">
        <f>1/((DL581+1)/(P581/1.6)+1/(Q581/1.37)) + DL581/((DL581+1)/(P581/1.6) + DL581/(Q581/1.37))</f>
        <v>0</v>
      </c>
      <c r="T581">
        <f>(DG581*DJ581)</f>
        <v>0</v>
      </c>
      <c r="U581">
        <f>(DZ581+(T581+2*0.95*5.67E-8*(((DZ581+$B$9)+273)^4-(DZ581+273)^4)-44100*I581)/(1.84*29.3*Q581+8*0.95*5.67E-8*(DZ581+273)^3))</f>
        <v>0</v>
      </c>
      <c r="V581">
        <f>($C$9*EA581+$D$9*EB581+$E$9*U581)</f>
        <v>0</v>
      </c>
      <c r="W581">
        <f>0.61365*exp(17.502*V581/(240.97+V581))</f>
        <v>0</v>
      </c>
      <c r="X581">
        <f>(Y581/Z581*100)</f>
        <v>0</v>
      </c>
      <c r="Y581">
        <f>DS581*(DX581+DY581)/1000</f>
        <v>0</v>
      </c>
      <c r="Z581">
        <f>0.61365*exp(17.502*DZ581/(240.97+DZ581))</f>
        <v>0</v>
      </c>
      <c r="AA581">
        <f>(W581-DS581*(DX581+DY581)/1000)</f>
        <v>0</v>
      </c>
      <c r="AB581">
        <f>(-I581*44100)</f>
        <v>0</v>
      </c>
      <c r="AC581">
        <f>2*29.3*Q581*0.92*(DZ581-V581)</f>
        <v>0</v>
      </c>
      <c r="AD581">
        <f>2*0.95*5.67E-8*(((DZ581+$B$9)+273)^4-(V581+273)^4)</f>
        <v>0</v>
      </c>
      <c r="AE581">
        <f>T581+AD581+AB581+AC581</f>
        <v>0</v>
      </c>
      <c r="AF581">
        <f>DW581*AT581*(DR581-DQ581*(1000-AT581*DT581)/(1000-AT581*DS581))/(100*DK581)</f>
        <v>0</v>
      </c>
      <c r="AG581">
        <f>1000*DW581*AT581*(DS581-DT581)/(100*DK581*(1000-AT581*DS581))</f>
        <v>0</v>
      </c>
      <c r="AH581">
        <f>(AI581 - AJ581 - DX581*1E3/(8.314*(DZ581+273.15)) * AL581/DW581 * AK581) * DW581/(100*DK581) * (1000 - DT581)/1000</f>
        <v>0</v>
      </c>
      <c r="AI581">
        <v>1386.372682724813</v>
      </c>
      <c r="AJ581">
        <v>1356.252969696969</v>
      </c>
      <c r="AK581">
        <v>3.314775894977096</v>
      </c>
      <c r="AL581">
        <v>65.07386414959845</v>
      </c>
      <c r="AM581">
        <f>(AO581 - AN581 + DX581*1E3/(8.314*(DZ581+273.15)) * AQ581/DW581 * AP581) * DW581/(100*DK581) * 1000/(1000 - AO581)</f>
        <v>0</v>
      </c>
      <c r="AN581">
        <v>19.71224771998763</v>
      </c>
      <c r="AO581">
        <v>21.78060969696969</v>
      </c>
      <c r="AP581">
        <v>-0.0001335454547650895</v>
      </c>
      <c r="AQ581">
        <v>105.2532628944295</v>
      </c>
      <c r="AR581">
        <v>0</v>
      </c>
      <c r="AS581">
        <v>0</v>
      </c>
      <c r="AT581">
        <f>IF(AR581*$H$15&gt;=AV581,1.0,(AV581/(AV581-AR581*$H$15)))</f>
        <v>0</v>
      </c>
      <c r="AU581">
        <f>(AT581-1)*100</f>
        <v>0</v>
      </c>
      <c r="AV581">
        <f>MAX(0,($B$15+$C$15*EE581)/(1+$D$15*EE581)*DX581/(DZ581+273)*$E$15)</f>
        <v>0</v>
      </c>
      <c r="AW581" t="s">
        <v>437</v>
      </c>
      <c r="AX581" t="s">
        <v>437</v>
      </c>
      <c r="AY581">
        <v>0</v>
      </c>
      <c r="AZ581">
        <v>0</v>
      </c>
      <c r="BA581">
        <f>1-AY581/AZ581</f>
        <v>0</v>
      </c>
      <c r="BB581">
        <v>0</v>
      </c>
      <c r="BC581" t="s">
        <v>437</v>
      </c>
      <c r="BD581" t="s">
        <v>437</v>
      </c>
      <c r="BE581">
        <v>0</v>
      </c>
      <c r="BF581">
        <v>0</v>
      </c>
      <c r="BG581">
        <f>1-BE581/BF581</f>
        <v>0</v>
      </c>
      <c r="BH581">
        <v>0.5</v>
      </c>
      <c r="BI581">
        <f>DH581</f>
        <v>0</v>
      </c>
      <c r="BJ581">
        <f>K581</f>
        <v>0</v>
      </c>
      <c r="BK581">
        <f>BG581*BH581*BI581</f>
        <v>0</v>
      </c>
      <c r="BL581">
        <f>(BJ581-BB581)/BI581</f>
        <v>0</v>
      </c>
      <c r="BM581">
        <f>(AZ581-BF581)/BF581</f>
        <v>0</v>
      </c>
      <c r="BN581">
        <f>AY581/(BA581+AY581/BF581)</f>
        <v>0</v>
      </c>
      <c r="BO581" t="s">
        <v>437</v>
      </c>
      <c r="BP581">
        <v>0</v>
      </c>
      <c r="BQ581">
        <f>IF(BP581&lt;&gt;0, BP581, BN581)</f>
        <v>0</v>
      </c>
      <c r="BR581">
        <f>1-BQ581/BF581</f>
        <v>0</v>
      </c>
      <c r="BS581">
        <f>(BF581-BE581)/(BF581-BQ581)</f>
        <v>0</v>
      </c>
      <c r="BT581">
        <f>(AZ581-BF581)/(AZ581-BQ581)</f>
        <v>0</v>
      </c>
      <c r="BU581">
        <f>(BF581-BE581)/(BF581-AY581)</f>
        <v>0</v>
      </c>
      <c r="BV581">
        <f>(AZ581-BF581)/(AZ581-AY581)</f>
        <v>0</v>
      </c>
      <c r="BW581">
        <f>(BS581*BQ581/BE581)</f>
        <v>0</v>
      </c>
      <c r="BX581">
        <f>(1-BW581)</f>
        <v>0</v>
      </c>
      <c r="DG581">
        <f>$B$13*EF581+$C$13*EG581+$F$13*ER581*(1-EU581)</f>
        <v>0</v>
      </c>
      <c r="DH581">
        <f>DG581*DI581</f>
        <v>0</v>
      </c>
      <c r="DI581">
        <f>($B$13*$D$11+$C$13*$D$11+$F$13*((FE581+EW581)/MAX(FE581+EW581+FF581, 0.1)*$I$11+FF581/MAX(FE581+EW581+FF581, 0.1)*$J$11))/($B$13+$C$13+$F$13)</f>
        <v>0</v>
      </c>
      <c r="DJ581">
        <f>($B$13*$K$11+$C$13*$K$11+$F$13*((FE581+EW581)/MAX(FE581+EW581+FF581, 0.1)*$P$11+FF581/MAX(FE581+EW581+FF581, 0.1)*$Q$11))/($B$13+$C$13+$F$13)</f>
        <v>0</v>
      </c>
      <c r="DK581">
        <v>4.8</v>
      </c>
      <c r="DL581">
        <v>0.5</v>
      </c>
      <c r="DM581" t="s">
        <v>438</v>
      </c>
      <c r="DN581">
        <v>2</v>
      </c>
      <c r="DO581" t="b">
        <v>1</v>
      </c>
      <c r="DP581">
        <v>1759088415.1</v>
      </c>
      <c r="DQ581">
        <v>1303.808888888889</v>
      </c>
      <c r="DR581">
        <v>1345.084074074074</v>
      </c>
      <c r="DS581">
        <v>21.79444444444445</v>
      </c>
      <c r="DT581">
        <v>19.70725925925926</v>
      </c>
      <c r="DU581">
        <v>1303.853703703704</v>
      </c>
      <c r="DV581">
        <v>21.5071</v>
      </c>
      <c r="DW581">
        <v>500.1119999999999</v>
      </c>
      <c r="DX581">
        <v>90.72741111111111</v>
      </c>
      <c r="DY581">
        <v>0.06681861481481481</v>
      </c>
      <c r="DZ581">
        <v>28.80033703703703</v>
      </c>
      <c r="EA581">
        <v>30.08298518518519</v>
      </c>
      <c r="EB581">
        <v>999.9000000000001</v>
      </c>
      <c r="EC581">
        <v>0</v>
      </c>
      <c r="ED581">
        <v>0</v>
      </c>
      <c r="EE581">
        <v>10004.15111111111</v>
      </c>
      <c r="EF581">
        <v>0</v>
      </c>
      <c r="EG581">
        <v>11.3507037037037</v>
      </c>
      <c r="EH581">
        <v>-41.27534444444445</v>
      </c>
      <c r="EI581">
        <v>1332.856666666667</v>
      </c>
      <c r="EJ581">
        <v>1372.125555555556</v>
      </c>
      <c r="EK581">
        <v>2.087182592592593</v>
      </c>
      <c r="EL581">
        <v>1345.084074074074</v>
      </c>
      <c r="EM581">
        <v>19.70725925925926</v>
      </c>
      <c r="EN581">
        <v>1.977353333333334</v>
      </c>
      <c r="EO581">
        <v>1.787989259259259</v>
      </c>
      <c r="EP581">
        <v>17.26414444444444</v>
      </c>
      <c r="EQ581">
        <v>15.68217407407407</v>
      </c>
      <c r="ER581">
        <v>2000.038518518519</v>
      </c>
      <c r="ES581">
        <v>0.979994074074074</v>
      </c>
      <c r="ET581">
        <v>0.02000607037037037</v>
      </c>
      <c r="EU581">
        <v>0</v>
      </c>
      <c r="EV581">
        <v>807.1185555555556</v>
      </c>
      <c r="EW581">
        <v>5.00078</v>
      </c>
      <c r="EX581">
        <v>15545.24074074074</v>
      </c>
      <c r="EY581">
        <v>16379.91481481482</v>
      </c>
      <c r="EZ581">
        <v>39.81918518518518</v>
      </c>
      <c r="FA581">
        <v>40.62025925925926</v>
      </c>
      <c r="FB581">
        <v>39.90262962962962</v>
      </c>
      <c r="FC581">
        <v>40.34925925925926</v>
      </c>
      <c r="FD581">
        <v>40.78677777777778</v>
      </c>
      <c r="FE581">
        <v>1955.121481481481</v>
      </c>
      <c r="FF581">
        <v>39.91666666666666</v>
      </c>
      <c r="FG581">
        <v>0</v>
      </c>
      <c r="FH581">
        <v>1759088415.2</v>
      </c>
      <c r="FI581">
        <v>0</v>
      </c>
      <c r="FJ581">
        <v>807.07024</v>
      </c>
      <c r="FK581">
        <v>-2.652461512394516</v>
      </c>
      <c r="FL581">
        <v>-6.623076811797086</v>
      </c>
      <c r="FM581">
        <v>15544.844</v>
      </c>
      <c r="FN581">
        <v>15</v>
      </c>
      <c r="FO581">
        <v>0</v>
      </c>
      <c r="FP581" t="s">
        <v>439</v>
      </c>
      <c r="FQ581">
        <v>1746989605.5</v>
      </c>
      <c r="FR581">
        <v>1746989593.5</v>
      </c>
      <c r="FS581">
        <v>0</v>
      </c>
      <c r="FT581">
        <v>-0.274</v>
      </c>
      <c r="FU581">
        <v>-0.002</v>
      </c>
      <c r="FV581">
        <v>2.549</v>
      </c>
      <c r="FW581">
        <v>0.129</v>
      </c>
      <c r="FX581">
        <v>420</v>
      </c>
      <c r="FY581">
        <v>17</v>
      </c>
      <c r="FZ581">
        <v>0.02</v>
      </c>
      <c r="GA581">
        <v>0.04</v>
      </c>
      <c r="GB581">
        <v>-41.3958756097561</v>
      </c>
      <c r="GC581">
        <v>2.670694076655106</v>
      </c>
      <c r="GD581">
        <v>0.320031943360299</v>
      </c>
      <c r="GE581">
        <v>0</v>
      </c>
      <c r="GF581">
        <v>807.1061470588236</v>
      </c>
      <c r="GG581">
        <v>-0.8817570564406554</v>
      </c>
      <c r="GH581">
        <v>0.293606492590595</v>
      </c>
      <c r="GI581">
        <v>1</v>
      </c>
      <c r="GJ581">
        <v>2.095237073170732</v>
      </c>
      <c r="GK581">
        <v>-0.1367972822299668</v>
      </c>
      <c r="GL581">
        <v>0.01357040363616001</v>
      </c>
      <c r="GM581">
        <v>0</v>
      </c>
      <c r="GN581">
        <v>1</v>
      </c>
      <c r="GO581">
        <v>3</v>
      </c>
      <c r="GP581" t="s">
        <v>455</v>
      </c>
      <c r="GQ581">
        <v>3.10233</v>
      </c>
      <c r="GR581">
        <v>2.72414</v>
      </c>
      <c r="GS581">
        <v>0.192016</v>
      </c>
      <c r="GT581">
        <v>0.195641</v>
      </c>
      <c r="GU581">
        <v>0.100801</v>
      </c>
      <c r="GV581">
        <v>0.0952689</v>
      </c>
      <c r="GW581">
        <v>21083.9</v>
      </c>
      <c r="GX581">
        <v>19076.1</v>
      </c>
      <c r="GY581">
        <v>26659</v>
      </c>
      <c r="GZ581">
        <v>23939.4</v>
      </c>
      <c r="HA581">
        <v>38370.4</v>
      </c>
      <c r="HB581">
        <v>32033.8</v>
      </c>
      <c r="HC581">
        <v>46550.7</v>
      </c>
      <c r="HD581">
        <v>37878.8</v>
      </c>
      <c r="HE581">
        <v>1.86535</v>
      </c>
      <c r="HF581">
        <v>1.8612</v>
      </c>
      <c r="HG581">
        <v>0.140853</v>
      </c>
      <c r="HH581">
        <v>0</v>
      </c>
      <c r="HI581">
        <v>27.7746</v>
      </c>
      <c r="HJ581">
        <v>999.9</v>
      </c>
      <c r="HK581">
        <v>47.4</v>
      </c>
      <c r="HL581">
        <v>31.3</v>
      </c>
      <c r="HM581">
        <v>23.9763</v>
      </c>
      <c r="HN581">
        <v>60.9202</v>
      </c>
      <c r="HO581">
        <v>21.7268</v>
      </c>
      <c r="HP581">
        <v>1</v>
      </c>
      <c r="HQ581">
        <v>0.16811</v>
      </c>
      <c r="HR581">
        <v>0.863723</v>
      </c>
      <c r="HS581">
        <v>20.2777</v>
      </c>
      <c r="HT581">
        <v>5.21085</v>
      </c>
      <c r="HU581">
        <v>11.98</v>
      </c>
      <c r="HV581">
        <v>4.9636</v>
      </c>
      <c r="HW581">
        <v>3.27448</v>
      </c>
      <c r="HX581">
        <v>9999</v>
      </c>
      <c r="HY581">
        <v>9999</v>
      </c>
      <c r="HZ581">
        <v>9999</v>
      </c>
      <c r="IA581">
        <v>35.3</v>
      </c>
      <c r="IB581">
        <v>1.86396</v>
      </c>
      <c r="IC581">
        <v>1.86006</v>
      </c>
      <c r="ID581">
        <v>1.85842</v>
      </c>
      <c r="IE581">
        <v>1.85977</v>
      </c>
      <c r="IF581">
        <v>1.85989</v>
      </c>
      <c r="IG581">
        <v>1.85837</v>
      </c>
      <c r="IH581">
        <v>1.85745</v>
      </c>
      <c r="II581">
        <v>1.85242</v>
      </c>
      <c r="IJ581">
        <v>0</v>
      </c>
      <c r="IK581">
        <v>0</v>
      </c>
      <c r="IL581">
        <v>0</v>
      </c>
      <c r="IM581">
        <v>0</v>
      </c>
      <c r="IN581" t="s">
        <v>441</v>
      </c>
      <c r="IO581" t="s">
        <v>442</v>
      </c>
      <c r="IP581" t="s">
        <v>443</v>
      </c>
      <c r="IQ581" t="s">
        <v>443</v>
      </c>
      <c r="IR581" t="s">
        <v>443</v>
      </c>
      <c r="IS581" t="s">
        <v>443</v>
      </c>
      <c r="IT581">
        <v>0</v>
      </c>
      <c r="IU581">
        <v>100</v>
      </c>
      <c r="IV581">
        <v>100</v>
      </c>
      <c r="IW581">
        <v>-0.01</v>
      </c>
      <c r="IX581">
        <v>0.287</v>
      </c>
      <c r="IY581">
        <v>-0.819046093373875</v>
      </c>
      <c r="IZ581">
        <v>-0.0008311593448893811</v>
      </c>
      <c r="JA581">
        <v>1.768286430498992E-06</v>
      </c>
      <c r="JB581">
        <v>-5.176383660599935E-10</v>
      </c>
      <c r="JC581">
        <v>0.01793090377665582</v>
      </c>
      <c r="JD581">
        <v>0.002652576625932546</v>
      </c>
      <c r="JE581">
        <v>0.0004569377311329863</v>
      </c>
      <c r="JF581">
        <v>1.003524486243527E-07</v>
      </c>
      <c r="JG581">
        <v>2</v>
      </c>
      <c r="JH581">
        <v>1975</v>
      </c>
      <c r="JI581">
        <v>1</v>
      </c>
      <c r="JJ581">
        <v>26</v>
      </c>
      <c r="JK581">
        <v>201647</v>
      </c>
      <c r="JL581">
        <v>201647.2</v>
      </c>
      <c r="JM581">
        <v>2.95898</v>
      </c>
      <c r="JN581">
        <v>2.61353</v>
      </c>
      <c r="JO581">
        <v>1.49658</v>
      </c>
      <c r="JP581">
        <v>2.34863</v>
      </c>
      <c r="JQ581">
        <v>1.54907</v>
      </c>
      <c r="JR581">
        <v>2.3584</v>
      </c>
      <c r="JS581">
        <v>36.4343</v>
      </c>
      <c r="JT581">
        <v>24.1751</v>
      </c>
      <c r="JU581">
        <v>18</v>
      </c>
      <c r="JV581">
        <v>483.774</v>
      </c>
      <c r="JW581">
        <v>495.91</v>
      </c>
      <c r="JX581">
        <v>26.9235</v>
      </c>
      <c r="JY581">
        <v>29.4152</v>
      </c>
      <c r="JZ581">
        <v>30.0003</v>
      </c>
      <c r="KA581">
        <v>29.6041</v>
      </c>
      <c r="KB581">
        <v>29.5918</v>
      </c>
      <c r="KC581">
        <v>59.4112</v>
      </c>
      <c r="KD581">
        <v>20.4587</v>
      </c>
      <c r="KE581">
        <v>96.2586</v>
      </c>
      <c r="KF581">
        <v>26.8624</v>
      </c>
      <c r="KG581">
        <v>1389.94</v>
      </c>
      <c r="KH581">
        <v>19.6702</v>
      </c>
      <c r="KI581">
        <v>101.781</v>
      </c>
      <c r="KJ581">
        <v>91.34569999999999</v>
      </c>
    </row>
    <row r="582" spans="1:296">
      <c r="A582">
        <v>564</v>
      </c>
      <c r="B582">
        <v>1759088427.6</v>
      </c>
      <c r="C582">
        <v>15344.5</v>
      </c>
      <c r="D582" t="s">
        <v>1576</v>
      </c>
      <c r="E582" t="s">
        <v>1577</v>
      </c>
      <c r="F582">
        <v>5</v>
      </c>
      <c r="G582" t="s">
        <v>1411</v>
      </c>
      <c r="H582">
        <v>1759088419.814285</v>
      </c>
      <c r="I582">
        <f>(J582)/1000</f>
        <v>0</v>
      </c>
      <c r="J582">
        <f>IF(DO582, AM582, AG582)</f>
        <v>0</v>
      </c>
      <c r="K582">
        <f>IF(DO582, AH582, AF582)</f>
        <v>0</v>
      </c>
      <c r="L582">
        <f>DQ582 - IF(AT582&gt;1, K582*DK582*100.0/(AV582), 0)</f>
        <v>0</v>
      </c>
      <c r="M582">
        <f>((S582-I582/2)*L582-K582)/(S582+I582/2)</f>
        <v>0</v>
      </c>
      <c r="N582">
        <f>M582*(DX582+DY582)/1000.0</f>
        <v>0</v>
      </c>
      <c r="O582">
        <f>(DQ582 - IF(AT582&gt;1, K582*DK582*100.0/(AV582), 0))*(DX582+DY582)/1000.0</f>
        <v>0</v>
      </c>
      <c r="P582">
        <f>2.0/((1/R582-1/Q582)+SIGN(R582)*SQRT((1/R582-1/Q582)*(1/R582-1/Q582) + 4*DL582/((DL582+1)*(DL582+1))*(2*1/R582*1/Q582-1/Q582*1/Q582)))</f>
        <v>0</v>
      </c>
      <c r="Q582">
        <f>IF(LEFT(DM582,1)&lt;&gt;"0",IF(LEFT(DM582,1)="1",3.0,DN582),$D$5+$E$5*(EE582*DX582/($K$5*1000))+$F$5*(EE582*DX582/($K$5*1000))*MAX(MIN(DK582,$J$5),$I$5)*MAX(MIN(DK582,$J$5),$I$5)+$G$5*MAX(MIN(DK582,$J$5),$I$5)*(EE582*DX582/($K$5*1000))+$H$5*(EE582*DX582/($K$5*1000))*(EE582*DX582/($K$5*1000)))</f>
        <v>0</v>
      </c>
      <c r="R582">
        <f>I582*(1000-(1000*0.61365*exp(17.502*V582/(240.97+V582))/(DX582+DY582)+DS582)/2)/(1000*0.61365*exp(17.502*V582/(240.97+V582))/(DX582+DY582)-DS582)</f>
        <v>0</v>
      </c>
      <c r="S582">
        <f>1/((DL582+1)/(P582/1.6)+1/(Q582/1.37)) + DL582/((DL582+1)/(P582/1.6) + DL582/(Q582/1.37))</f>
        <v>0</v>
      </c>
      <c r="T582">
        <f>(DG582*DJ582)</f>
        <v>0</v>
      </c>
      <c r="U582">
        <f>(DZ582+(T582+2*0.95*5.67E-8*(((DZ582+$B$9)+273)^4-(DZ582+273)^4)-44100*I582)/(1.84*29.3*Q582+8*0.95*5.67E-8*(DZ582+273)^3))</f>
        <v>0</v>
      </c>
      <c r="V582">
        <f>($C$9*EA582+$D$9*EB582+$E$9*U582)</f>
        <v>0</v>
      </c>
      <c r="W582">
        <f>0.61365*exp(17.502*V582/(240.97+V582))</f>
        <v>0</v>
      </c>
      <c r="X582">
        <f>(Y582/Z582*100)</f>
        <v>0</v>
      </c>
      <c r="Y582">
        <f>DS582*(DX582+DY582)/1000</f>
        <v>0</v>
      </c>
      <c r="Z582">
        <f>0.61365*exp(17.502*DZ582/(240.97+DZ582))</f>
        <v>0</v>
      </c>
      <c r="AA582">
        <f>(W582-DS582*(DX582+DY582)/1000)</f>
        <v>0</v>
      </c>
      <c r="AB582">
        <f>(-I582*44100)</f>
        <v>0</v>
      </c>
      <c r="AC582">
        <f>2*29.3*Q582*0.92*(DZ582-V582)</f>
        <v>0</v>
      </c>
      <c r="AD582">
        <f>2*0.95*5.67E-8*(((DZ582+$B$9)+273)^4-(V582+273)^4)</f>
        <v>0</v>
      </c>
      <c r="AE582">
        <f>T582+AD582+AB582+AC582</f>
        <v>0</v>
      </c>
      <c r="AF582">
        <f>DW582*AT582*(DR582-DQ582*(1000-AT582*DT582)/(1000-AT582*DS582))/(100*DK582)</f>
        <v>0</v>
      </c>
      <c r="AG582">
        <f>1000*DW582*AT582*(DS582-DT582)/(100*DK582*(1000-AT582*DS582))</f>
        <v>0</v>
      </c>
      <c r="AH582">
        <f>(AI582 - AJ582 - DX582*1E3/(8.314*(DZ582+273.15)) * AL582/DW582 * AK582) * DW582/(100*DK582) * (1000 - DT582)/1000</f>
        <v>0</v>
      </c>
      <c r="AI582">
        <v>1403.1440899903</v>
      </c>
      <c r="AJ582">
        <v>1372.891454545454</v>
      </c>
      <c r="AK582">
        <v>3.326485552902833</v>
      </c>
      <c r="AL582">
        <v>65.07386414959845</v>
      </c>
      <c r="AM582">
        <f>(AO582 - AN582 + DX582*1E3/(8.314*(DZ582+273.15)) * AQ582/DW582 * AP582) * DW582/(100*DK582) * 1000/(1000 - AO582)</f>
        <v>0</v>
      </c>
      <c r="AN582">
        <v>19.7153701912299</v>
      </c>
      <c r="AO582">
        <v>21.77117333333333</v>
      </c>
      <c r="AP582">
        <v>-7.822673980702672E-05</v>
      </c>
      <c r="AQ582">
        <v>105.2532628944295</v>
      </c>
      <c r="AR582">
        <v>0</v>
      </c>
      <c r="AS582">
        <v>0</v>
      </c>
      <c r="AT582">
        <f>IF(AR582*$H$15&gt;=AV582,1.0,(AV582/(AV582-AR582*$H$15)))</f>
        <v>0</v>
      </c>
      <c r="AU582">
        <f>(AT582-1)*100</f>
        <v>0</v>
      </c>
      <c r="AV582">
        <f>MAX(0,($B$15+$C$15*EE582)/(1+$D$15*EE582)*DX582/(DZ582+273)*$E$15)</f>
        <v>0</v>
      </c>
      <c r="AW582" t="s">
        <v>437</v>
      </c>
      <c r="AX582" t="s">
        <v>437</v>
      </c>
      <c r="AY582">
        <v>0</v>
      </c>
      <c r="AZ582">
        <v>0</v>
      </c>
      <c r="BA582">
        <f>1-AY582/AZ582</f>
        <v>0</v>
      </c>
      <c r="BB582">
        <v>0</v>
      </c>
      <c r="BC582" t="s">
        <v>437</v>
      </c>
      <c r="BD582" t="s">
        <v>437</v>
      </c>
      <c r="BE582">
        <v>0</v>
      </c>
      <c r="BF582">
        <v>0</v>
      </c>
      <c r="BG582">
        <f>1-BE582/BF582</f>
        <v>0</v>
      </c>
      <c r="BH582">
        <v>0.5</v>
      </c>
      <c r="BI582">
        <f>DH582</f>
        <v>0</v>
      </c>
      <c r="BJ582">
        <f>K582</f>
        <v>0</v>
      </c>
      <c r="BK582">
        <f>BG582*BH582*BI582</f>
        <v>0</v>
      </c>
      <c r="BL582">
        <f>(BJ582-BB582)/BI582</f>
        <v>0</v>
      </c>
      <c r="BM582">
        <f>(AZ582-BF582)/BF582</f>
        <v>0</v>
      </c>
      <c r="BN582">
        <f>AY582/(BA582+AY582/BF582)</f>
        <v>0</v>
      </c>
      <c r="BO582" t="s">
        <v>437</v>
      </c>
      <c r="BP582">
        <v>0</v>
      </c>
      <c r="BQ582">
        <f>IF(BP582&lt;&gt;0, BP582, BN582)</f>
        <v>0</v>
      </c>
      <c r="BR582">
        <f>1-BQ582/BF582</f>
        <v>0</v>
      </c>
      <c r="BS582">
        <f>(BF582-BE582)/(BF582-BQ582)</f>
        <v>0</v>
      </c>
      <c r="BT582">
        <f>(AZ582-BF582)/(AZ582-BQ582)</f>
        <v>0</v>
      </c>
      <c r="BU582">
        <f>(BF582-BE582)/(BF582-AY582)</f>
        <v>0</v>
      </c>
      <c r="BV582">
        <f>(AZ582-BF582)/(AZ582-AY582)</f>
        <v>0</v>
      </c>
      <c r="BW582">
        <f>(BS582*BQ582/BE582)</f>
        <v>0</v>
      </c>
      <c r="BX582">
        <f>(1-BW582)</f>
        <v>0</v>
      </c>
      <c r="DG582">
        <f>$B$13*EF582+$C$13*EG582+$F$13*ER582*(1-EU582)</f>
        <v>0</v>
      </c>
      <c r="DH582">
        <f>DG582*DI582</f>
        <v>0</v>
      </c>
      <c r="DI582">
        <f>($B$13*$D$11+$C$13*$D$11+$F$13*((FE582+EW582)/MAX(FE582+EW582+FF582, 0.1)*$I$11+FF582/MAX(FE582+EW582+FF582, 0.1)*$J$11))/($B$13+$C$13+$F$13)</f>
        <v>0</v>
      </c>
      <c r="DJ582">
        <f>($B$13*$K$11+$C$13*$K$11+$F$13*((FE582+EW582)/MAX(FE582+EW582+FF582, 0.1)*$P$11+FF582/MAX(FE582+EW582+FF582, 0.1)*$Q$11))/($B$13+$C$13+$F$13)</f>
        <v>0</v>
      </c>
      <c r="DK582">
        <v>4.8</v>
      </c>
      <c r="DL582">
        <v>0.5</v>
      </c>
      <c r="DM582" t="s">
        <v>438</v>
      </c>
      <c r="DN582">
        <v>2</v>
      </c>
      <c r="DO582" t="b">
        <v>1</v>
      </c>
      <c r="DP582">
        <v>1759088419.814285</v>
      </c>
      <c r="DQ582">
        <v>1319.265357142857</v>
      </c>
      <c r="DR582">
        <v>1360.389642857143</v>
      </c>
      <c r="DS582">
        <v>21.78565</v>
      </c>
      <c r="DT582">
        <v>19.71060357142857</v>
      </c>
      <c r="DU582">
        <v>1319.292142857143</v>
      </c>
      <c r="DV582">
        <v>21.49849642857143</v>
      </c>
      <c r="DW582">
        <v>500.0844642857143</v>
      </c>
      <c r="DX582">
        <v>90.72687857142857</v>
      </c>
      <c r="DY582">
        <v>0.06656137142857144</v>
      </c>
      <c r="DZ582">
        <v>28.79355</v>
      </c>
      <c r="EA582">
        <v>30.07628214285714</v>
      </c>
      <c r="EB582">
        <v>999.9000000000002</v>
      </c>
      <c r="EC582">
        <v>0</v>
      </c>
      <c r="ED582">
        <v>0</v>
      </c>
      <c r="EE582">
        <v>9997.085000000001</v>
      </c>
      <c r="EF582">
        <v>0</v>
      </c>
      <c r="EG582">
        <v>11.349725</v>
      </c>
      <c r="EH582">
        <v>-41.12484285714286</v>
      </c>
      <c r="EI582">
        <v>1348.646428571428</v>
      </c>
      <c r="EJ582">
        <v>1387.744285714286</v>
      </c>
      <c r="EK582">
        <v>2.0750425</v>
      </c>
      <c r="EL582">
        <v>1360.389642857143</v>
      </c>
      <c r="EM582">
        <v>19.71060357142857</v>
      </c>
      <c r="EN582">
        <v>1.976543214285714</v>
      </c>
      <c r="EO582">
        <v>1.788281428571429</v>
      </c>
      <c r="EP582">
        <v>17.25766785714286</v>
      </c>
      <c r="EQ582">
        <v>15.68473214285714</v>
      </c>
      <c r="ER582">
        <v>2000.009642857143</v>
      </c>
      <c r="ES582">
        <v>0.9799943214285713</v>
      </c>
      <c r="ET582">
        <v>0.02000580714285714</v>
      </c>
      <c r="EU582">
        <v>0</v>
      </c>
      <c r="EV582">
        <v>807.0861428571427</v>
      </c>
      <c r="EW582">
        <v>5.00078</v>
      </c>
      <c r="EX582">
        <v>15544.65357142857</v>
      </c>
      <c r="EY582">
        <v>16379.675</v>
      </c>
      <c r="EZ582">
        <v>39.85239285714285</v>
      </c>
      <c r="FA582">
        <v>40.62935714285714</v>
      </c>
      <c r="FB582">
        <v>39.87924999999999</v>
      </c>
      <c r="FC582">
        <v>40.35678571428571</v>
      </c>
      <c r="FD582">
        <v>40.78992857142857</v>
      </c>
      <c r="FE582">
        <v>1955.093928571429</v>
      </c>
      <c r="FF582">
        <v>39.91571428571429</v>
      </c>
      <c r="FG582">
        <v>0</v>
      </c>
      <c r="FH582">
        <v>1759088420</v>
      </c>
      <c r="FI582">
        <v>0</v>
      </c>
      <c r="FJ582">
        <v>807.0369999999999</v>
      </c>
      <c r="FK582">
        <v>-0.2635384270724877</v>
      </c>
      <c r="FL582">
        <v>-5.69230770310392</v>
      </c>
      <c r="FM582">
        <v>15544.504</v>
      </c>
      <c r="FN582">
        <v>15</v>
      </c>
      <c r="FO582">
        <v>0</v>
      </c>
      <c r="FP582" t="s">
        <v>439</v>
      </c>
      <c r="FQ582">
        <v>1746989605.5</v>
      </c>
      <c r="FR582">
        <v>1746989593.5</v>
      </c>
      <c r="FS582">
        <v>0</v>
      </c>
      <c r="FT582">
        <v>-0.274</v>
      </c>
      <c r="FU582">
        <v>-0.002</v>
      </c>
      <c r="FV582">
        <v>2.549</v>
      </c>
      <c r="FW582">
        <v>0.129</v>
      </c>
      <c r="FX582">
        <v>420</v>
      </c>
      <c r="FY582">
        <v>17</v>
      </c>
      <c r="FZ582">
        <v>0.02</v>
      </c>
      <c r="GA582">
        <v>0.04</v>
      </c>
      <c r="GB582">
        <v>-41.214905</v>
      </c>
      <c r="GC582">
        <v>2.540582363977491</v>
      </c>
      <c r="GD582">
        <v>0.3182246548823645</v>
      </c>
      <c r="GE582">
        <v>0</v>
      </c>
      <c r="GF582">
        <v>807.0770882352941</v>
      </c>
      <c r="GG582">
        <v>-0.6812375721388806</v>
      </c>
      <c r="GH582">
        <v>0.3137033412831013</v>
      </c>
      <c r="GI582">
        <v>1</v>
      </c>
      <c r="GJ582">
        <v>2.08093575</v>
      </c>
      <c r="GK582">
        <v>-0.1548160975609764</v>
      </c>
      <c r="GL582">
        <v>0.014991826254246</v>
      </c>
      <c r="GM582">
        <v>0</v>
      </c>
      <c r="GN582">
        <v>1</v>
      </c>
      <c r="GO582">
        <v>3</v>
      </c>
      <c r="GP582" t="s">
        <v>455</v>
      </c>
      <c r="GQ582">
        <v>3.10201</v>
      </c>
      <c r="GR582">
        <v>2.72452</v>
      </c>
      <c r="GS582">
        <v>0.193423</v>
      </c>
      <c r="GT582">
        <v>0.197062</v>
      </c>
      <c r="GU582">
        <v>0.100767</v>
      </c>
      <c r="GV582">
        <v>0.09527529999999999</v>
      </c>
      <c r="GW582">
        <v>21047</v>
      </c>
      <c r="GX582">
        <v>19042.3</v>
      </c>
      <c r="GY582">
        <v>26658.7</v>
      </c>
      <c r="GZ582">
        <v>23939.2</v>
      </c>
      <c r="HA582">
        <v>38371.9</v>
      </c>
      <c r="HB582">
        <v>32033.7</v>
      </c>
      <c r="HC582">
        <v>46550.6</v>
      </c>
      <c r="HD582">
        <v>37878.9</v>
      </c>
      <c r="HE582">
        <v>1.86478</v>
      </c>
      <c r="HF582">
        <v>1.86162</v>
      </c>
      <c r="HG582">
        <v>0.139978</v>
      </c>
      <c r="HH582">
        <v>0</v>
      </c>
      <c r="HI582">
        <v>27.7767</v>
      </c>
      <c r="HJ582">
        <v>999.9</v>
      </c>
      <c r="HK582">
        <v>47.4</v>
      </c>
      <c r="HL582">
        <v>31.3</v>
      </c>
      <c r="HM582">
        <v>23.9751</v>
      </c>
      <c r="HN582">
        <v>61.0802</v>
      </c>
      <c r="HO582">
        <v>21.7027</v>
      </c>
      <c r="HP582">
        <v>1</v>
      </c>
      <c r="HQ582">
        <v>0.168262</v>
      </c>
      <c r="HR582">
        <v>0.903336</v>
      </c>
      <c r="HS582">
        <v>20.2774</v>
      </c>
      <c r="HT582">
        <v>5.21115</v>
      </c>
      <c r="HU582">
        <v>11.98</v>
      </c>
      <c r="HV582">
        <v>4.96385</v>
      </c>
      <c r="HW582">
        <v>3.27453</v>
      </c>
      <c r="HX582">
        <v>9999</v>
      </c>
      <c r="HY582">
        <v>9999</v>
      </c>
      <c r="HZ582">
        <v>9999</v>
      </c>
      <c r="IA582">
        <v>35.3</v>
      </c>
      <c r="IB582">
        <v>1.86395</v>
      </c>
      <c r="IC582">
        <v>1.86013</v>
      </c>
      <c r="ID582">
        <v>1.85847</v>
      </c>
      <c r="IE582">
        <v>1.8598</v>
      </c>
      <c r="IF582">
        <v>1.85989</v>
      </c>
      <c r="IG582">
        <v>1.85837</v>
      </c>
      <c r="IH582">
        <v>1.85746</v>
      </c>
      <c r="II582">
        <v>1.85242</v>
      </c>
      <c r="IJ582">
        <v>0</v>
      </c>
      <c r="IK582">
        <v>0</v>
      </c>
      <c r="IL582">
        <v>0</v>
      </c>
      <c r="IM582">
        <v>0</v>
      </c>
      <c r="IN582" t="s">
        <v>441</v>
      </c>
      <c r="IO582" t="s">
        <v>442</v>
      </c>
      <c r="IP582" t="s">
        <v>443</v>
      </c>
      <c r="IQ582" t="s">
        <v>443</v>
      </c>
      <c r="IR582" t="s">
        <v>443</v>
      </c>
      <c r="IS582" t="s">
        <v>443</v>
      </c>
      <c r="IT582">
        <v>0</v>
      </c>
      <c r="IU582">
        <v>100</v>
      </c>
      <c r="IV582">
        <v>100</v>
      </c>
      <c r="IW582">
        <v>0.01</v>
      </c>
      <c r="IX582">
        <v>0.2868</v>
      </c>
      <c r="IY582">
        <v>-0.819046093373875</v>
      </c>
      <c r="IZ582">
        <v>-0.0008311593448893811</v>
      </c>
      <c r="JA582">
        <v>1.768286430498992E-06</v>
      </c>
      <c r="JB582">
        <v>-5.176383660599935E-10</v>
      </c>
      <c r="JC582">
        <v>0.01793090377665582</v>
      </c>
      <c r="JD582">
        <v>0.002652576625932546</v>
      </c>
      <c r="JE582">
        <v>0.0004569377311329863</v>
      </c>
      <c r="JF582">
        <v>1.003524486243527E-07</v>
      </c>
      <c r="JG582">
        <v>2</v>
      </c>
      <c r="JH582">
        <v>1975</v>
      </c>
      <c r="JI582">
        <v>1</v>
      </c>
      <c r="JJ582">
        <v>26</v>
      </c>
      <c r="JK582">
        <v>201647</v>
      </c>
      <c r="JL582">
        <v>201647.2</v>
      </c>
      <c r="JM582">
        <v>2.98584</v>
      </c>
      <c r="JN582">
        <v>2.61108</v>
      </c>
      <c r="JO582">
        <v>1.49658</v>
      </c>
      <c r="JP582">
        <v>2.34863</v>
      </c>
      <c r="JQ582">
        <v>1.54907</v>
      </c>
      <c r="JR582">
        <v>2.40112</v>
      </c>
      <c r="JS582">
        <v>36.4343</v>
      </c>
      <c r="JT582">
        <v>24.1751</v>
      </c>
      <c r="JU582">
        <v>18</v>
      </c>
      <c r="JV582">
        <v>483.439</v>
      </c>
      <c r="JW582">
        <v>496.204</v>
      </c>
      <c r="JX582">
        <v>26.8407</v>
      </c>
      <c r="JY582">
        <v>29.4152</v>
      </c>
      <c r="JZ582">
        <v>30.0003</v>
      </c>
      <c r="KA582">
        <v>29.6044</v>
      </c>
      <c r="KB582">
        <v>29.5933</v>
      </c>
      <c r="KC582">
        <v>59.9491</v>
      </c>
      <c r="KD582">
        <v>20.4587</v>
      </c>
      <c r="KE582">
        <v>96.2586</v>
      </c>
      <c r="KF582">
        <v>26.7964</v>
      </c>
      <c r="KG582">
        <v>1409.98</v>
      </c>
      <c r="KH582">
        <v>19.6853</v>
      </c>
      <c r="KI582">
        <v>101.78</v>
      </c>
      <c r="KJ582">
        <v>91.3455</v>
      </c>
    </row>
    <row r="583" spans="1:296">
      <c r="A583">
        <v>565</v>
      </c>
      <c r="B583">
        <v>1759088432.6</v>
      </c>
      <c r="C583">
        <v>15349.5</v>
      </c>
      <c r="D583" t="s">
        <v>1578</v>
      </c>
      <c r="E583" t="s">
        <v>1579</v>
      </c>
      <c r="F583">
        <v>5</v>
      </c>
      <c r="G583" t="s">
        <v>1411</v>
      </c>
      <c r="H583">
        <v>1759088425.1</v>
      </c>
      <c r="I583">
        <f>(J583)/1000</f>
        <v>0</v>
      </c>
      <c r="J583">
        <f>IF(DO583, AM583, AG583)</f>
        <v>0</v>
      </c>
      <c r="K583">
        <f>IF(DO583, AH583, AF583)</f>
        <v>0</v>
      </c>
      <c r="L583">
        <f>DQ583 - IF(AT583&gt;1, K583*DK583*100.0/(AV583), 0)</f>
        <v>0</v>
      </c>
      <c r="M583">
        <f>((S583-I583/2)*L583-K583)/(S583+I583/2)</f>
        <v>0</v>
      </c>
      <c r="N583">
        <f>M583*(DX583+DY583)/1000.0</f>
        <v>0</v>
      </c>
      <c r="O583">
        <f>(DQ583 - IF(AT583&gt;1, K583*DK583*100.0/(AV583), 0))*(DX583+DY583)/1000.0</f>
        <v>0</v>
      </c>
      <c r="P583">
        <f>2.0/((1/R583-1/Q583)+SIGN(R583)*SQRT((1/R583-1/Q583)*(1/R583-1/Q583) + 4*DL583/((DL583+1)*(DL583+1))*(2*1/R583*1/Q583-1/Q583*1/Q583)))</f>
        <v>0</v>
      </c>
      <c r="Q583">
        <f>IF(LEFT(DM583,1)&lt;&gt;"0",IF(LEFT(DM583,1)="1",3.0,DN583),$D$5+$E$5*(EE583*DX583/($K$5*1000))+$F$5*(EE583*DX583/($K$5*1000))*MAX(MIN(DK583,$J$5),$I$5)*MAX(MIN(DK583,$J$5),$I$5)+$G$5*MAX(MIN(DK583,$J$5),$I$5)*(EE583*DX583/($K$5*1000))+$H$5*(EE583*DX583/($K$5*1000))*(EE583*DX583/($K$5*1000)))</f>
        <v>0</v>
      </c>
      <c r="R583">
        <f>I583*(1000-(1000*0.61365*exp(17.502*V583/(240.97+V583))/(DX583+DY583)+DS583)/2)/(1000*0.61365*exp(17.502*V583/(240.97+V583))/(DX583+DY583)-DS583)</f>
        <v>0</v>
      </c>
      <c r="S583">
        <f>1/((DL583+1)/(P583/1.6)+1/(Q583/1.37)) + DL583/((DL583+1)/(P583/1.6) + DL583/(Q583/1.37))</f>
        <v>0</v>
      </c>
      <c r="T583">
        <f>(DG583*DJ583)</f>
        <v>0</v>
      </c>
      <c r="U583">
        <f>(DZ583+(T583+2*0.95*5.67E-8*(((DZ583+$B$9)+273)^4-(DZ583+273)^4)-44100*I583)/(1.84*29.3*Q583+8*0.95*5.67E-8*(DZ583+273)^3))</f>
        <v>0</v>
      </c>
      <c r="V583">
        <f>($C$9*EA583+$D$9*EB583+$E$9*U583)</f>
        <v>0</v>
      </c>
      <c r="W583">
        <f>0.61365*exp(17.502*V583/(240.97+V583))</f>
        <v>0</v>
      </c>
      <c r="X583">
        <f>(Y583/Z583*100)</f>
        <v>0</v>
      </c>
      <c r="Y583">
        <f>DS583*(DX583+DY583)/1000</f>
        <v>0</v>
      </c>
      <c r="Z583">
        <f>0.61365*exp(17.502*DZ583/(240.97+DZ583))</f>
        <v>0</v>
      </c>
      <c r="AA583">
        <f>(W583-DS583*(DX583+DY583)/1000)</f>
        <v>0</v>
      </c>
      <c r="AB583">
        <f>(-I583*44100)</f>
        <v>0</v>
      </c>
      <c r="AC583">
        <f>2*29.3*Q583*0.92*(DZ583-V583)</f>
        <v>0</v>
      </c>
      <c r="AD583">
        <f>2*0.95*5.67E-8*(((DZ583+$B$9)+273)^4-(V583+273)^4)</f>
        <v>0</v>
      </c>
      <c r="AE583">
        <f>T583+AD583+AB583+AC583</f>
        <v>0</v>
      </c>
      <c r="AF583">
        <f>DW583*AT583*(DR583-DQ583*(1000-AT583*DT583)/(1000-AT583*DS583))/(100*DK583)</f>
        <v>0</v>
      </c>
      <c r="AG583">
        <f>1000*DW583*AT583*(DS583-DT583)/(100*DK583*(1000-AT583*DS583))</f>
        <v>0</v>
      </c>
      <c r="AH583">
        <f>(AI583 - AJ583 - DX583*1E3/(8.314*(DZ583+273.15)) * AL583/DW583 * AK583) * DW583/(100*DK583) * (1000 - DT583)/1000</f>
        <v>0</v>
      </c>
      <c r="AI583">
        <v>1420.309977463872</v>
      </c>
      <c r="AJ583">
        <v>1389.742121212121</v>
      </c>
      <c r="AK583">
        <v>3.404051439921594</v>
      </c>
      <c r="AL583">
        <v>65.07386414959845</v>
      </c>
      <c r="AM583">
        <f>(AO583 - AN583 + DX583*1E3/(8.314*(DZ583+273.15)) * AQ583/DW583 * AP583) * DW583/(100*DK583) * 1000/(1000 - AO583)</f>
        <v>0</v>
      </c>
      <c r="AN583">
        <v>19.7177828201315</v>
      </c>
      <c r="AO583">
        <v>21.76293757575757</v>
      </c>
      <c r="AP583">
        <v>-9.575598929446085E-05</v>
      </c>
      <c r="AQ583">
        <v>105.2532628944295</v>
      </c>
      <c r="AR583">
        <v>0</v>
      </c>
      <c r="AS583">
        <v>0</v>
      </c>
      <c r="AT583">
        <f>IF(AR583*$H$15&gt;=AV583,1.0,(AV583/(AV583-AR583*$H$15)))</f>
        <v>0</v>
      </c>
      <c r="AU583">
        <f>(AT583-1)*100</f>
        <v>0</v>
      </c>
      <c r="AV583">
        <f>MAX(0,($B$15+$C$15*EE583)/(1+$D$15*EE583)*DX583/(DZ583+273)*$E$15)</f>
        <v>0</v>
      </c>
      <c r="AW583" t="s">
        <v>437</v>
      </c>
      <c r="AX583" t="s">
        <v>437</v>
      </c>
      <c r="AY583">
        <v>0</v>
      </c>
      <c r="AZ583">
        <v>0</v>
      </c>
      <c r="BA583">
        <f>1-AY583/AZ583</f>
        <v>0</v>
      </c>
      <c r="BB583">
        <v>0</v>
      </c>
      <c r="BC583" t="s">
        <v>437</v>
      </c>
      <c r="BD583" t="s">
        <v>437</v>
      </c>
      <c r="BE583">
        <v>0</v>
      </c>
      <c r="BF583">
        <v>0</v>
      </c>
      <c r="BG583">
        <f>1-BE583/BF583</f>
        <v>0</v>
      </c>
      <c r="BH583">
        <v>0.5</v>
      </c>
      <c r="BI583">
        <f>DH583</f>
        <v>0</v>
      </c>
      <c r="BJ583">
        <f>K583</f>
        <v>0</v>
      </c>
      <c r="BK583">
        <f>BG583*BH583*BI583</f>
        <v>0</v>
      </c>
      <c r="BL583">
        <f>(BJ583-BB583)/BI583</f>
        <v>0</v>
      </c>
      <c r="BM583">
        <f>(AZ583-BF583)/BF583</f>
        <v>0</v>
      </c>
      <c r="BN583">
        <f>AY583/(BA583+AY583/BF583)</f>
        <v>0</v>
      </c>
      <c r="BO583" t="s">
        <v>437</v>
      </c>
      <c r="BP583">
        <v>0</v>
      </c>
      <c r="BQ583">
        <f>IF(BP583&lt;&gt;0, BP583, BN583)</f>
        <v>0</v>
      </c>
      <c r="BR583">
        <f>1-BQ583/BF583</f>
        <v>0</v>
      </c>
      <c r="BS583">
        <f>(BF583-BE583)/(BF583-BQ583)</f>
        <v>0</v>
      </c>
      <c r="BT583">
        <f>(AZ583-BF583)/(AZ583-BQ583)</f>
        <v>0</v>
      </c>
      <c r="BU583">
        <f>(BF583-BE583)/(BF583-AY583)</f>
        <v>0</v>
      </c>
      <c r="BV583">
        <f>(AZ583-BF583)/(AZ583-AY583)</f>
        <v>0</v>
      </c>
      <c r="BW583">
        <f>(BS583*BQ583/BE583)</f>
        <v>0</v>
      </c>
      <c r="BX583">
        <f>(1-BW583)</f>
        <v>0</v>
      </c>
      <c r="DG583">
        <f>$B$13*EF583+$C$13*EG583+$F$13*ER583*(1-EU583)</f>
        <v>0</v>
      </c>
      <c r="DH583">
        <f>DG583*DI583</f>
        <v>0</v>
      </c>
      <c r="DI583">
        <f>($B$13*$D$11+$C$13*$D$11+$F$13*((FE583+EW583)/MAX(FE583+EW583+FF583, 0.1)*$I$11+FF583/MAX(FE583+EW583+FF583, 0.1)*$J$11))/($B$13+$C$13+$F$13)</f>
        <v>0</v>
      </c>
      <c r="DJ583">
        <f>($B$13*$K$11+$C$13*$K$11+$F$13*((FE583+EW583)/MAX(FE583+EW583+FF583, 0.1)*$P$11+FF583/MAX(FE583+EW583+FF583, 0.1)*$Q$11))/($B$13+$C$13+$F$13)</f>
        <v>0</v>
      </c>
      <c r="DK583">
        <v>4.8</v>
      </c>
      <c r="DL583">
        <v>0.5</v>
      </c>
      <c r="DM583" t="s">
        <v>438</v>
      </c>
      <c r="DN583">
        <v>2</v>
      </c>
      <c r="DO583" t="b">
        <v>1</v>
      </c>
      <c r="DP583">
        <v>1759088425.1</v>
      </c>
      <c r="DQ583">
        <v>1336.496666666667</v>
      </c>
      <c r="DR583">
        <v>1377.624814814815</v>
      </c>
      <c r="DS583">
        <v>21.77570740740741</v>
      </c>
      <c r="DT583">
        <v>19.71444074074074</v>
      </c>
      <c r="DU583">
        <v>1336.503333333334</v>
      </c>
      <c r="DV583">
        <v>21.48876666666667</v>
      </c>
      <c r="DW583">
        <v>500.027962962963</v>
      </c>
      <c r="DX583">
        <v>90.72586666666666</v>
      </c>
      <c r="DY583">
        <v>0.06651830740740741</v>
      </c>
      <c r="DZ583">
        <v>28.78519259259259</v>
      </c>
      <c r="EA583">
        <v>30.06884814814815</v>
      </c>
      <c r="EB583">
        <v>999.9000000000001</v>
      </c>
      <c r="EC583">
        <v>0</v>
      </c>
      <c r="ED583">
        <v>0</v>
      </c>
      <c r="EE583">
        <v>9986.047407407408</v>
      </c>
      <c r="EF583">
        <v>0</v>
      </c>
      <c r="EG583">
        <v>11.34958518518518</v>
      </c>
      <c r="EH583">
        <v>-41.12938148148149</v>
      </c>
      <c r="EI583">
        <v>1366.248148148148</v>
      </c>
      <c r="EJ583">
        <v>1405.330740740741</v>
      </c>
      <c r="EK583">
        <v>2.061263703703704</v>
      </c>
      <c r="EL583">
        <v>1377.624814814815</v>
      </c>
      <c r="EM583">
        <v>19.71444074074074</v>
      </c>
      <c r="EN583">
        <v>1.975618888888889</v>
      </c>
      <c r="EO583">
        <v>1.788609259259259</v>
      </c>
      <c r="EP583">
        <v>17.25027777777778</v>
      </c>
      <c r="EQ583">
        <v>15.68759259259259</v>
      </c>
      <c r="ER583">
        <v>1999.981851851852</v>
      </c>
      <c r="ES583">
        <v>0.979994111111111</v>
      </c>
      <c r="ET583">
        <v>0.02000600740740741</v>
      </c>
      <c r="EU583">
        <v>0</v>
      </c>
      <c r="EV583">
        <v>807.0498888888889</v>
      </c>
      <c r="EW583">
        <v>5.00078</v>
      </c>
      <c r="EX583">
        <v>15544.29259259259</v>
      </c>
      <c r="EY583">
        <v>16379.44814814815</v>
      </c>
      <c r="EZ583">
        <v>39.85392592592593</v>
      </c>
      <c r="FA583">
        <v>40.63877777777777</v>
      </c>
      <c r="FB583">
        <v>39.84233333333333</v>
      </c>
      <c r="FC583">
        <v>40.35377777777777</v>
      </c>
      <c r="FD583">
        <v>40.8284074074074</v>
      </c>
      <c r="FE583">
        <v>1955.066296296296</v>
      </c>
      <c r="FF583">
        <v>39.91555555555556</v>
      </c>
      <c r="FG583">
        <v>0</v>
      </c>
      <c r="FH583">
        <v>1759088424.8</v>
      </c>
      <c r="FI583">
        <v>0</v>
      </c>
      <c r="FJ583">
        <v>807.0159200000001</v>
      </c>
      <c r="FK583">
        <v>1.152538500689383</v>
      </c>
      <c r="FL583">
        <v>2.407692170185048</v>
      </c>
      <c r="FM583">
        <v>15544.432</v>
      </c>
      <c r="FN583">
        <v>15</v>
      </c>
      <c r="FO583">
        <v>0</v>
      </c>
      <c r="FP583" t="s">
        <v>439</v>
      </c>
      <c r="FQ583">
        <v>1746989605.5</v>
      </c>
      <c r="FR583">
        <v>1746989593.5</v>
      </c>
      <c r="FS583">
        <v>0</v>
      </c>
      <c r="FT583">
        <v>-0.274</v>
      </c>
      <c r="FU583">
        <v>-0.002</v>
      </c>
      <c r="FV583">
        <v>2.549</v>
      </c>
      <c r="FW583">
        <v>0.129</v>
      </c>
      <c r="FX583">
        <v>420</v>
      </c>
      <c r="FY583">
        <v>17</v>
      </c>
      <c r="FZ583">
        <v>0.02</v>
      </c>
      <c r="GA583">
        <v>0.04</v>
      </c>
      <c r="GB583">
        <v>-41.2043675</v>
      </c>
      <c r="GC583">
        <v>0.3248318949344255</v>
      </c>
      <c r="GD583">
        <v>0.3099286219337447</v>
      </c>
      <c r="GE583">
        <v>1</v>
      </c>
      <c r="GF583">
        <v>807.0363823529411</v>
      </c>
      <c r="GG583">
        <v>-0.3767914253643918</v>
      </c>
      <c r="GH583">
        <v>0.2991191986193867</v>
      </c>
      <c r="GI583">
        <v>1</v>
      </c>
      <c r="GJ583">
        <v>2.0712625</v>
      </c>
      <c r="GK583">
        <v>-0.1564806754221456</v>
      </c>
      <c r="GL583">
        <v>0.01514322022391537</v>
      </c>
      <c r="GM583">
        <v>0</v>
      </c>
      <c r="GN583">
        <v>2</v>
      </c>
      <c r="GO583">
        <v>3</v>
      </c>
      <c r="GP583" t="s">
        <v>446</v>
      </c>
      <c r="GQ583">
        <v>3.10198</v>
      </c>
      <c r="GR583">
        <v>2.72494</v>
      </c>
      <c r="GS583">
        <v>0.194862</v>
      </c>
      <c r="GT583">
        <v>0.198493</v>
      </c>
      <c r="GU583">
        <v>0.100737</v>
      </c>
      <c r="GV583">
        <v>0.09528780000000001</v>
      </c>
      <c r="GW583">
        <v>21009.4</v>
      </c>
      <c r="GX583">
        <v>19008.3</v>
      </c>
      <c r="GY583">
        <v>26658.7</v>
      </c>
      <c r="GZ583">
        <v>23939.2</v>
      </c>
      <c r="HA583">
        <v>38373.1</v>
      </c>
      <c r="HB583">
        <v>32033.2</v>
      </c>
      <c r="HC583">
        <v>46550.2</v>
      </c>
      <c r="HD583">
        <v>37878.6</v>
      </c>
      <c r="HE583">
        <v>1.86488</v>
      </c>
      <c r="HF583">
        <v>1.86178</v>
      </c>
      <c r="HG583">
        <v>0.139922</v>
      </c>
      <c r="HH583">
        <v>0</v>
      </c>
      <c r="HI583">
        <v>27.7767</v>
      </c>
      <c r="HJ583">
        <v>999.9</v>
      </c>
      <c r="HK583">
        <v>47.4</v>
      </c>
      <c r="HL583">
        <v>31.3</v>
      </c>
      <c r="HM583">
        <v>23.975</v>
      </c>
      <c r="HN583">
        <v>61.1202</v>
      </c>
      <c r="HO583">
        <v>21.7548</v>
      </c>
      <c r="HP583">
        <v>1</v>
      </c>
      <c r="HQ583">
        <v>0.168521</v>
      </c>
      <c r="HR583">
        <v>0.908145</v>
      </c>
      <c r="HS583">
        <v>20.2774</v>
      </c>
      <c r="HT583">
        <v>5.2104</v>
      </c>
      <c r="HU583">
        <v>11.98</v>
      </c>
      <c r="HV583">
        <v>4.96345</v>
      </c>
      <c r="HW583">
        <v>3.27423</v>
      </c>
      <c r="HX583">
        <v>9999</v>
      </c>
      <c r="HY583">
        <v>9999</v>
      </c>
      <c r="HZ583">
        <v>9999</v>
      </c>
      <c r="IA583">
        <v>35.3</v>
      </c>
      <c r="IB583">
        <v>1.86396</v>
      </c>
      <c r="IC583">
        <v>1.8601</v>
      </c>
      <c r="ID583">
        <v>1.85843</v>
      </c>
      <c r="IE583">
        <v>1.85979</v>
      </c>
      <c r="IF583">
        <v>1.85989</v>
      </c>
      <c r="IG583">
        <v>1.85837</v>
      </c>
      <c r="IH583">
        <v>1.85745</v>
      </c>
      <c r="II583">
        <v>1.85241</v>
      </c>
      <c r="IJ583">
        <v>0</v>
      </c>
      <c r="IK583">
        <v>0</v>
      </c>
      <c r="IL583">
        <v>0</v>
      </c>
      <c r="IM583">
        <v>0</v>
      </c>
      <c r="IN583" t="s">
        <v>441</v>
      </c>
      <c r="IO583" t="s">
        <v>442</v>
      </c>
      <c r="IP583" t="s">
        <v>443</v>
      </c>
      <c r="IQ583" t="s">
        <v>443</v>
      </c>
      <c r="IR583" t="s">
        <v>443</v>
      </c>
      <c r="IS583" t="s">
        <v>443</v>
      </c>
      <c r="IT583">
        <v>0</v>
      </c>
      <c r="IU583">
        <v>100</v>
      </c>
      <c r="IV583">
        <v>100</v>
      </c>
      <c r="IW583">
        <v>0.02</v>
      </c>
      <c r="IX583">
        <v>0.2866</v>
      </c>
      <c r="IY583">
        <v>-0.819046093373875</v>
      </c>
      <c r="IZ583">
        <v>-0.0008311593448893811</v>
      </c>
      <c r="JA583">
        <v>1.768286430498992E-06</v>
      </c>
      <c r="JB583">
        <v>-5.176383660599935E-10</v>
      </c>
      <c r="JC583">
        <v>0.01793090377665582</v>
      </c>
      <c r="JD583">
        <v>0.002652576625932546</v>
      </c>
      <c r="JE583">
        <v>0.0004569377311329863</v>
      </c>
      <c r="JF583">
        <v>1.003524486243527E-07</v>
      </c>
      <c r="JG583">
        <v>2</v>
      </c>
      <c r="JH583">
        <v>1975</v>
      </c>
      <c r="JI583">
        <v>1</v>
      </c>
      <c r="JJ583">
        <v>26</v>
      </c>
      <c r="JK583">
        <v>201647.1</v>
      </c>
      <c r="JL583">
        <v>201647.3</v>
      </c>
      <c r="JM583">
        <v>3.01636</v>
      </c>
      <c r="JN583">
        <v>2.60376</v>
      </c>
      <c r="JO583">
        <v>1.49658</v>
      </c>
      <c r="JP583">
        <v>2.34863</v>
      </c>
      <c r="JQ583">
        <v>1.54907</v>
      </c>
      <c r="JR583">
        <v>2.3999</v>
      </c>
      <c r="JS583">
        <v>36.4343</v>
      </c>
      <c r="JT583">
        <v>24.1751</v>
      </c>
      <c r="JU583">
        <v>18</v>
      </c>
      <c r="JV583">
        <v>483.514</v>
      </c>
      <c r="JW583">
        <v>496.314</v>
      </c>
      <c r="JX583">
        <v>26.7755</v>
      </c>
      <c r="JY583">
        <v>29.4174</v>
      </c>
      <c r="JZ583">
        <v>30.0002</v>
      </c>
      <c r="KA583">
        <v>29.6066</v>
      </c>
      <c r="KB583">
        <v>29.5944</v>
      </c>
      <c r="KC583">
        <v>60.5616</v>
      </c>
      <c r="KD583">
        <v>20.4587</v>
      </c>
      <c r="KE583">
        <v>96.2586</v>
      </c>
      <c r="KF583">
        <v>26.7337</v>
      </c>
      <c r="KG583">
        <v>1423.35</v>
      </c>
      <c r="KH583">
        <v>19.705</v>
      </c>
      <c r="KI583">
        <v>101.78</v>
      </c>
      <c r="KJ583">
        <v>91.3451</v>
      </c>
    </row>
    <row r="584" spans="1:296">
      <c r="A584">
        <v>566</v>
      </c>
      <c r="B584">
        <v>1759088437.6</v>
      </c>
      <c r="C584">
        <v>15354.5</v>
      </c>
      <c r="D584" t="s">
        <v>1580</v>
      </c>
      <c r="E584" t="s">
        <v>1581</v>
      </c>
      <c r="F584">
        <v>5</v>
      </c>
      <c r="G584" t="s">
        <v>1411</v>
      </c>
      <c r="H584">
        <v>1759088429.814285</v>
      </c>
      <c r="I584">
        <f>(J584)/1000</f>
        <v>0</v>
      </c>
      <c r="J584">
        <f>IF(DO584, AM584, AG584)</f>
        <v>0</v>
      </c>
      <c r="K584">
        <f>IF(DO584, AH584, AF584)</f>
        <v>0</v>
      </c>
      <c r="L584">
        <f>DQ584 - IF(AT584&gt;1, K584*DK584*100.0/(AV584), 0)</f>
        <v>0</v>
      </c>
      <c r="M584">
        <f>((S584-I584/2)*L584-K584)/(S584+I584/2)</f>
        <v>0</v>
      </c>
      <c r="N584">
        <f>M584*(DX584+DY584)/1000.0</f>
        <v>0</v>
      </c>
      <c r="O584">
        <f>(DQ584 - IF(AT584&gt;1, K584*DK584*100.0/(AV584), 0))*(DX584+DY584)/1000.0</f>
        <v>0</v>
      </c>
      <c r="P584">
        <f>2.0/((1/R584-1/Q584)+SIGN(R584)*SQRT((1/R584-1/Q584)*(1/R584-1/Q584) + 4*DL584/((DL584+1)*(DL584+1))*(2*1/R584*1/Q584-1/Q584*1/Q584)))</f>
        <v>0</v>
      </c>
      <c r="Q584">
        <f>IF(LEFT(DM584,1)&lt;&gt;"0",IF(LEFT(DM584,1)="1",3.0,DN584),$D$5+$E$5*(EE584*DX584/($K$5*1000))+$F$5*(EE584*DX584/($K$5*1000))*MAX(MIN(DK584,$J$5),$I$5)*MAX(MIN(DK584,$J$5),$I$5)+$G$5*MAX(MIN(DK584,$J$5),$I$5)*(EE584*DX584/($K$5*1000))+$H$5*(EE584*DX584/($K$5*1000))*(EE584*DX584/($K$5*1000)))</f>
        <v>0</v>
      </c>
      <c r="R584">
        <f>I584*(1000-(1000*0.61365*exp(17.502*V584/(240.97+V584))/(DX584+DY584)+DS584)/2)/(1000*0.61365*exp(17.502*V584/(240.97+V584))/(DX584+DY584)-DS584)</f>
        <v>0</v>
      </c>
      <c r="S584">
        <f>1/((DL584+1)/(P584/1.6)+1/(Q584/1.37)) + DL584/((DL584+1)/(P584/1.6) + DL584/(Q584/1.37))</f>
        <v>0</v>
      </c>
      <c r="T584">
        <f>(DG584*DJ584)</f>
        <v>0</v>
      </c>
      <c r="U584">
        <f>(DZ584+(T584+2*0.95*5.67E-8*(((DZ584+$B$9)+273)^4-(DZ584+273)^4)-44100*I584)/(1.84*29.3*Q584+8*0.95*5.67E-8*(DZ584+273)^3))</f>
        <v>0</v>
      </c>
      <c r="V584">
        <f>($C$9*EA584+$D$9*EB584+$E$9*U584)</f>
        <v>0</v>
      </c>
      <c r="W584">
        <f>0.61365*exp(17.502*V584/(240.97+V584))</f>
        <v>0</v>
      </c>
      <c r="X584">
        <f>(Y584/Z584*100)</f>
        <v>0</v>
      </c>
      <c r="Y584">
        <f>DS584*(DX584+DY584)/1000</f>
        <v>0</v>
      </c>
      <c r="Z584">
        <f>0.61365*exp(17.502*DZ584/(240.97+DZ584))</f>
        <v>0</v>
      </c>
      <c r="AA584">
        <f>(W584-DS584*(DX584+DY584)/1000)</f>
        <v>0</v>
      </c>
      <c r="AB584">
        <f>(-I584*44100)</f>
        <v>0</v>
      </c>
      <c r="AC584">
        <f>2*29.3*Q584*0.92*(DZ584-V584)</f>
        <v>0</v>
      </c>
      <c r="AD584">
        <f>2*0.95*5.67E-8*(((DZ584+$B$9)+273)^4-(V584+273)^4)</f>
        <v>0</v>
      </c>
      <c r="AE584">
        <f>T584+AD584+AB584+AC584</f>
        <v>0</v>
      </c>
      <c r="AF584">
        <f>DW584*AT584*(DR584-DQ584*(1000-AT584*DT584)/(1000-AT584*DS584))/(100*DK584)</f>
        <v>0</v>
      </c>
      <c r="AG584">
        <f>1000*DW584*AT584*(DS584-DT584)/(100*DK584*(1000-AT584*DS584))</f>
        <v>0</v>
      </c>
      <c r="AH584">
        <f>(AI584 - AJ584 - DX584*1E3/(8.314*(DZ584+273.15)) * AL584/DW584 * AK584) * DW584/(100*DK584) * (1000 - DT584)/1000</f>
        <v>0</v>
      </c>
      <c r="AI584">
        <v>1437.271477517985</v>
      </c>
      <c r="AJ584">
        <v>1406.84103030303</v>
      </c>
      <c r="AK584">
        <v>3.415804389134291</v>
      </c>
      <c r="AL584">
        <v>65.07386414959845</v>
      </c>
      <c r="AM584">
        <f>(AO584 - AN584 + DX584*1E3/(8.314*(DZ584+273.15)) * AQ584/DW584 * AP584) * DW584/(100*DK584) * 1000/(1000 - AO584)</f>
        <v>0</v>
      </c>
      <c r="AN584">
        <v>19.7233788139</v>
      </c>
      <c r="AO584">
        <v>21.75004303030303</v>
      </c>
      <c r="AP584">
        <v>-9.038998552992762E-05</v>
      </c>
      <c r="AQ584">
        <v>105.2532628944295</v>
      </c>
      <c r="AR584">
        <v>0</v>
      </c>
      <c r="AS584">
        <v>0</v>
      </c>
      <c r="AT584">
        <f>IF(AR584*$H$15&gt;=AV584,1.0,(AV584/(AV584-AR584*$H$15)))</f>
        <v>0</v>
      </c>
      <c r="AU584">
        <f>(AT584-1)*100</f>
        <v>0</v>
      </c>
      <c r="AV584">
        <f>MAX(0,($B$15+$C$15*EE584)/(1+$D$15*EE584)*DX584/(DZ584+273)*$E$15)</f>
        <v>0</v>
      </c>
      <c r="AW584" t="s">
        <v>437</v>
      </c>
      <c r="AX584" t="s">
        <v>437</v>
      </c>
      <c r="AY584">
        <v>0</v>
      </c>
      <c r="AZ584">
        <v>0</v>
      </c>
      <c r="BA584">
        <f>1-AY584/AZ584</f>
        <v>0</v>
      </c>
      <c r="BB584">
        <v>0</v>
      </c>
      <c r="BC584" t="s">
        <v>437</v>
      </c>
      <c r="BD584" t="s">
        <v>437</v>
      </c>
      <c r="BE584">
        <v>0</v>
      </c>
      <c r="BF584">
        <v>0</v>
      </c>
      <c r="BG584">
        <f>1-BE584/BF584</f>
        <v>0</v>
      </c>
      <c r="BH584">
        <v>0.5</v>
      </c>
      <c r="BI584">
        <f>DH584</f>
        <v>0</v>
      </c>
      <c r="BJ584">
        <f>K584</f>
        <v>0</v>
      </c>
      <c r="BK584">
        <f>BG584*BH584*BI584</f>
        <v>0</v>
      </c>
      <c r="BL584">
        <f>(BJ584-BB584)/BI584</f>
        <v>0</v>
      </c>
      <c r="BM584">
        <f>(AZ584-BF584)/BF584</f>
        <v>0</v>
      </c>
      <c r="BN584">
        <f>AY584/(BA584+AY584/BF584)</f>
        <v>0</v>
      </c>
      <c r="BO584" t="s">
        <v>437</v>
      </c>
      <c r="BP584">
        <v>0</v>
      </c>
      <c r="BQ584">
        <f>IF(BP584&lt;&gt;0, BP584, BN584)</f>
        <v>0</v>
      </c>
      <c r="BR584">
        <f>1-BQ584/BF584</f>
        <v>0</v>
      </c>
      <c r="BS584">
        <f>(BF584-BE584)/(BF584-BQ584)</f>
        <v>0</v>
      </c>
      <c r="BT584">
        <f>(AZ584-BF584)/(AZ584-BQ584)</f>
        <v>0</v>
      </c>
      <c r="BU584">
        <f>(BF584-BE584)/(BF584-AY584)</f>
        <v>0</v>
      </c>
      <c r="BV584">
        <f>(AZ584-BF584)/(AZ584-AY584)</f>
        <v>0</v>
      </c>
      <c r="BW584">
        <f>(BS584*BQ584/BE584)</f>
        <v>0</v>
      </c>
      <c r="BX584">
        <f>(1-BW584)</f>
        <v>0</v>
      </c>
      <c r="DG584">
        <f>$B$13*EF584+$C$13*EG584+$F$13*ER584*(1-EU584)</f>
        <v>0</v>
      </c>
      <c r="DH584">
        <f>DG584*DI584</f>
        <v>0</v>
      </c>
      <c r="DI584">
        <f>($B$13*$D$11+$C$13*$D$11+$F$13*((FE584+EW584)/MAX(FE584+EW584+FF584, 0.1)*$I$11+FF584/MAX(FE584+EW584+FF584, 0.1)*$J$11))/($B$13+$C$13+$F$13)</f>
        <v>0</v>
      </c>
      <c r="DJ584">
        <f>($B$13*$K$11+$C$13*$K$11+$F$13*((FE584+EW584)/MAX(FE584+EW584+FF584, 0.1)*$P$11+FF584/MAX(FE584+EW584+FF584, 0.1)*$Q$11))/($B$13+$C$13+$F$13)</f>
        <v>0</v>
      </c>
      <c r="DK584">
        <v>4.8</v>
      </c>
      <c r="DL584">
        <v>0.5</v>
      </c>
      <c r="DM584" t="s">
        <v>438</v>
      </c>
      <c r="DN584">
        <v>2</v>
      </c>
      <c r="DO584" t="b">
        <v>1</v>
      </c>
      <c r="DP584">
        <v>1759088429.814285</v>
      </c>
      <c r="DQ584">
        <v>1352.009642857143</v>
      </c>
      <c r="DR584">
        <v>1393.322142857143</v>
      </c>
      <c r="DS584">
        <v>21.76603214285715</v>
      </c>
      <c r="DT584">
        <v>19.71805714285714</v>
      </c>
      <c r="DU584">
        <v>1351.999285714286</v>
      </c>
      <c r="DV584">
        <v>21.47930357142857</v>
      </c>
      <c r="DW584">
        <v>499.9509642857142</v>
      </c>
      <c r="DX584">
        <v>90.72443214285715</v>
      </c>
      <c r="DY584">
        <v>0.06648845357142857</v>
      </c>
      <c r="DZ584">
        <v>28.77536785714286</v>
      </c>
      <c r="EA584">
        <v>30.06041071428572</v>
      </c>
      <c r="EB584">
        <v>999.9000000000002</v>
      </c>
      <c r="EC584">
        <v>0</v>
      </c>
      <c r="ED584">
        <v>0</v>
      </c>
      <c r="EE584">
        <v>9986.340357142859</v>
      </c>
      <c r="EF584">
        <v>0</v>
      </c>
      <c r="EG584">
        <v>11.34988571428571</v>
      </c>
      <c r="EH584">
        <v>-41.31369642857143</v>
      </c>
      <c r="EI584">
        <v>1382.092857142857</v>
      </c>
      <c r="EJ584">
        <v>1421.348928571428</v>
      </c>
      <c r="EK584">
        <v>2.047973571428571</v>
      </c>
      <c r="EL584">
        <v>1393.322142857143</v>
      </c>
      <c r="EM584">
        <v>19.71805714285714</v>
      </c>
      <c r="EN584">
        <v>1.974709642857143</v>
      </c>
      <c r="EO584">
        <v>1.788908571428572</v>
      </c>
      <c r="EP584">
        <v>17.24300357142857</v>
      </c>
      <c r="EQ584">
        <v>15.69021428571429</v>
      </c>
      <c r="ER584">
        <v>1999.9875</v>
      </c>
      <c r="ES584">
        <v>0.9799935357142857</v>
      </c>
      <c r="ET584">
        <v>0.02000660714285714</v>
      </c>
      <c r="EU584">
        <v>0</v>
      </c>
      <c r="EV584">
        <v>807.0674642857142</v>
      </c>
      <c r="EW584">
        <v>5.00078</v>
      </c>
      <c r="EX584">
        <v>15544.71071428572</v>
      </c>
      <c r="EY584">
        <v>16379.48928571428</v>
      </c>
      <c r="EZ584">
        <v>39.86357142857143</v>
      </c>
      <c r="FA584">
        <v>40.64046428571429</v>
      </c>
      <c r="FB584">
        <v>39.84342857142857</v>
      </c>
      <c r="FC584">
        <v>40.35896428571427</v>
      </c>
      <c r="FD584">
        <v>40.86792857142856</v>
      </c>
      <c r="FE584">
        <v>1955.070357142857</v>
      </c>
      <c r="FF584">
        <v>39.91714285714286</v>
      </c>
      <c r="FG584">
        <v>0</v>
      </c>
      <c r="FH584">
        <v>1759088430.2</v>
      </c>
      <c r="FI584">
        <v>0</v>
      </c>
      <c r="FJ584">
        <v>807.1016538461538</v>
      </c>
      <c r="FK584">
        <v>0.5818461651899736</v>
      </c>
      <c r="FL584">
        <v>6.584615323234343</v>
      </c>
      <c r="FM584">
        <v>15544.84615384616</v>
      </c>
      <c r="FN584">
        <v>15</v>
      </c>
      <c r="FO584">
        <v>0</v>
      </c>
      <c r="FP584" t="s">
        <v>439</v>
      </c>
      <c r="FQ584">
        <v>1746989605.5</v>
      </c>
      <c r="FR584">
        <v>1746989593.5</v>
      </c>
      <c r="FS584">
        <v>0</v>
      </c>
      <c r="FT584">
        <v>-0.274</v>
      </c>
      <c r="FU584">
        <v>-0.002</v>
      </c>
      <c r="FV584">
        <v>2.549</v>
      </c>
      <c r="FW584">
        <v>0.129</v>
      </c>
      <c r="FX584">
        <v>420</v>
      </c>
      <c r="FY584">
        <v>17</v>
      </c>
      <c r="FZ584">
        <v>0.02</v>
      </c>
      <c r="GA584">
        <v>0.04</v>
      </c>
      <c r="GB584">
        <v>-41.1877731707317</v>
      </c>
      <c r="GC584">
        <v>-2.46652473867597</v>
      </c>
      <c r="GD584">
        <v>0.2813334554983275</v>
      </c>
      <c r="GE584">
        <v>0</v>
      </c>
      <c r="GF584">
        <v>807.0303823529412</v>
      </c>
      <c r="GG584">
        <v>0.9907257562695733</v>
      </c>
      <c r="GH584">
        <v>0.2886258533430351</v>
      </c>
      <c r="GI584">
        <v>1</v>
      </c>
      <c r="GJ584">
        <v>2.056935853658537</v>
      </c>
      <c r="GK584">
        <v>-0.1650144250871058</v>
      </c>
      <c r="GL584">
        <v>0.01635848105173728</v>
      </c>
      <c r="GM584">
        <v>0</v>
      </c>
      <c r="GN584">
        <v>1</v>
      </c>
      <c r="GO584">
        <v>3</v>
      </c>
      <c r="GP584" t="s">
        <v>455</v>
      </c>
      <c r="GQ584">
        <v>3.102</v>
      </c>
      <c r="GR584">
        <v>2.72436</v>
      </c>
      <c r="GS584">
        <v>0.196303</v>
      </c>
      <c r="GT584">
        <v>0.199916</v>
      </c>
      <c r="GU584">
        <v>0.100698</v>
      </c>
      <c r="GV584">
        <v>0.09530810000000001</v>
      </c>
      <c r="GW584">
        <v>20971.8</v>
      </c>
      <c r="GX584">
        <v>18974.4</v>
      </c>
      <c r="GY584">
        <v>26658.8</v>
      </c>
      <c r="GZ584">
        <v>23939</v>
      </c>
      <c r="HA584">
        <v>38375.2</v>
      </c>
      <c r="HB584">
        <v>32032.4</v>
      </c>
      <c r="HC584">
        <v>46550.5</v>
      </c>
      <c r="HD584">
        <v>37878.4</v>
      </c>
      <c r="HE584">
        <v>1.8648</v>
      </c>
      <c r="HF584">
        <v>1.8616</v>
      </c>
      <c r="HG584">
        <v>0.139438</v>
      </c>
      <c r="HH584">
        <v>0</v>
      </c>
      <c r="HI584">
        <v>27.7757</v>
      </c>
      <c r="HJ584">
        <v>999.9</v>
      </c>
      <c r="HK584">
        <v>47.4</v>
      </c>
      <c r="HL584">
        <v>31.3</v>
      </c>
      <c r="HM584">
        <v>23.9764</v>
      </c>
      <c r="HN584">
        <v>61.3102</v>
      </c>
      <c r="HO584">
        <v>21.6867</v>
      </c>
      <c r="HP584">
        <v>1</v>
      </c>
      <c r="HQ584">
        <v>0.168689</v>
      </c>
      <c r="HR584">
        <v>0.925771</v>
      </c>
      <c r="HS584">
        <v>20.2773</v>
      </c>
      <c r="HT584">
        <v>5.21025</v>
      </c>
      <c r="HU584">
        <v>11.98</v>
      </c>
      <c r="HV584">
        <v>4.9631</v>
      </c>
      <c r="HW584">
        <v>3.27433</v>
      </c>
      <c r="HX584">
        <v>9999</v>
      </c>
      <c r="HY584">
        <v>9999</v>
      </c>
      <c r="HZ584">
        <v>9999</v>
      </c>
      <c r="IA584">
        <v>35.3</v>
      </c>
      <c r="IB584">
        <v>1.86398</v>
      </c>
      <c r="IC584">
        <v>1.86011</v>
      </c>
      <c r="ID584">
        <v>1.85842</v>
      </c>
      <c r="IE584">
        <v>1.85981</v>
      </c>
      <c r="IF584">
        <v>1.85989</v>
      </c>
      <c r="IG584">
        <v>1.85837</v>
      </c>
      <c r="IH584">
        <v>1.85745</v>
      </c>
      <c r="II584">
        <v>1.85242</v>
      </c>
      <c r="IJ584">
        <v>0</v>
      </c>
      <c r="IK584">
        <v>0</v>
      </c>
      <c r="IL584">
        <v>0</v>
      </c>
      <c r="IM584">
        <v>0</v>
      </c>
      <c r="IN584" t="s">
        <v>441</v>
      </c>
      <c r="IO584" t="s">
        <v>442</v>
      </c>
      <c r="IP584" t="s">
        <v>443</v>
      </c>
      <c r="IQ584" t="s">
        <v>443</v>
      </c>
      <c r="IR584" t="s">
        <v>443</v>
      </c>
      <c r="IS584" t="s">
        <v>443</v>
      </c>
      <c r="IT584">
        <v>0</v>
      </c>
      <c r="IU584">
        <v>100</v>
      </c>
      <c r="IV584">
        <v>100</v>
      </c>
      <c r="IW584">
        <v>0.04</v>
      </c>
      <c r="IX584">
        <v>0.2863</v>
      </c>
      <c r="IY584">
        <v>-0.819046093373875</v>
      </c>
      <c r="IZ584">
        <v>-0.0008311593448893811</v>
      </c>
      <c r="JA584">
        <v>1.768286430498992E-06</v>
      </c>
      <c r="JB584">
        <v>-5.176383660599935E-10</v>
      </c>
      <c r="JC584">
        <v>0.01793090377665582</v>
      </c>
      <c r="JD584">
        <v>0.002652576625932546</v>
      </c>
      <c r="JE584">
        <v>0.0004569377311329863</v>
      </c>
      <c r="JF584">
        <v>1.003524486243527E-07</v>
      </c>
      <c r="JG584">
        <v>2</v>
      </c>
      <c r="JH584">
        <v>1975</v>
      </c>
      <c r="JI584">
        <v>1</v>
      </c>
      <c r="JJ584">
        <v>26</v>
      </c>
      <c r="JK584">
        <v>201647.2</v>
      </c>
      <c r="JL584">
        <v>201647.4</v>
      </c>
      <c r="JM584">
        <v>3.04321</v>
      </c>
      <c r="JN584">
        <v>2.60132</v>
      </c>
      <c r="JO584">
        <v>1.49658</v>
      </c>
      <c r="JP584">
        <v>2.34863</v>
      </c>
      <c r="JQ584">
        <v>1.54907</v>
      </c>
      <c r="JR584">
        <v>2.41089</v>
      </c>
      <c r="JS584">
        <v>36.4343</v>
      </c>
      <c r="JT584">
        <v>24.1751</v>
      </c>
      <c r="JU584">
        <v>18</v>
      </c>
      <c r="JV584">
        <v>483.474</v>
      </c>
      <c r="JW584">
        <v>496.216</v>
      </c>
      <c r="JX584">
        <v>26.7154</v>
      </c>
      <c r="JY584">
        <v>29.4177</v>
      </c>
      <c r="JZ584">
        <v>30.0003</v>
      </c>
      <c r="KA584">
        <v>29.6071</v>
      </c>
      <c r="KB584">
        <v>29.5967</v>
      </c>
      <c r="KC584">
        <v>61.0932</v>
      </c>
      <c r="KD584">
        <v>20.4587</v>
      </c>
      <c r="KE584">
        <v>96.2586</v>
      </c>
      <c r="KF584">
        <v>26.6772</v>
      </c>
      <c r="KG584">
        <v>1443.39</v>
      </c>
      <c r="KH584">
        <v>19.7263</v>
      </c>
      <c r="KI584">
        <v>101.78</v>
      </c>
      <c r="KJ584">
        <v>91.34439999999999</v>
      </c>
    </row>
    <row r="585" spans="1:296">
      <c r="A585">
        <v>567</v>
      </c>
      <c r="B585">
        <v>1759088442.6</v>
      </c>
      <c r="C585">
        <v>15359.5</v>
      </c>
      <c r="D585" t="s">
        <v>1582</v>
      </c>
      <c r="E585" t="s">
        <v>1583</v>
      </c>
      <c r="F585">
        <v>5</v>
      </c>
      <c r="G585" t="s">
        <v>1411</v>
      </c>
      <c r="H585">
        <v>1759088435.1</v>
      </c>
      <c r="I585">
        <f>(J585)/1000</f>
        <v>0</v>
      </c>
      <c r="J585">
        <f>IF(DO585, AM585, AG585)</f>
        <v>0</v>
      </c>
      <c r="K585">
        <f>IF(DO585, AH585, AF585)</f>
        <v>0</v>
      </c>
      <c r="L585">
        <f>DQ585 - IF(AT585&gt;1, K585*DK585*100.0/(AV585), 0)</f>
        <v>0</v>
      </c>
      <c r="M585">
        <f>((S585-I585/2)*L585-K585)/(S585+I585/2)</f>
        <v>0</v>
      </c>
      <c r="N585">
        <f>M585*(DX585+DY585)/1000.0</f>
        <v>0</v>
      </c>
      <c r="O585">
        <f>(DQ585 - IF(AT585&gt;1, K585*DK585*100.0/(AV585), 0))*(DX585+DY585)/1000.0</f>
        <v>0</v>
      </c>
      <c r="P585">
        <f>2.0/((1/R585-1/Q585)+SIGN(R585)*SQRT((1/R585-1/Q585)*(1/R585-1/Q585) + 4*DL585/((DL585+1)*(DL585+1))*(2*1/R585*1/Q585-1/Q585*1/Q585)))</f>
        <v>0</v>
      </c>
      <c r="Q585">
        <f>IF(LEFT(DM585,1)&lt;&gt;"0",IF(LEFT(DM585,1)="1",3.0,DN585),$D$5+$E$5*(EE585*DX585/($K$5*1000))+$F$5*(EE585*DX585/($K$5*1000))*MAX(MIN(DK585,$J$5),$I$5)*MAX(MIN(DK585,$J$5),$I$5)+$G$5*MAX(MIN(DK585,$J$5),$I$5)*(EE585*DX585/($K$5*1000))+$H$5*(EE585*DX585/($K$5*1000))*(EE585*DX585/($K$5*1000)))</f>
        <v>0</v>
      </c>
      <c r="R585">
        <f>I585*(1000-(1000*0.61365*exp(17.502*V585/(240.97+V585))/(DX585+DY585)+DS585)/2)/(1000*0.61365*exp(17.502*V585/(240.97+V585))/(DX585+DY585)-DS585)</f>
        <v>0</v>
      </c>
      <c r="S585">
        <f>1/((DL585+1)/(P585/1.6)+1/(Q585/1.37)) + DL585/((DL585+1)/(P585/1.6) + DL585/(Q585/1.37))</f>
        <v>0</v>
      </c>
      <c r="T585">
        <f>(DG585*DJ585)</f>
        <v>0</v>
      </c>
      <c r="U585">
        <f>(DZ585+(T585+2*0.95*5.67E-8*(((DZ585+$B$9)+273)^4-(DZ585+273)^4)-44100*I585)/(1.84*29.3*Q585+8*0.95*5.67E-8*(DZ585+273)^3))</f>
        <v>0</v>
      </c>
      <c r="V585">
        <f>($C$9*EA585+$D$9*EB585+$E$9*U585)</f>
        <v>0</v>
      </c>
      <c r="W585">
        <f>0.61365*exp(17.502*V585/(240.97+V585))</f>
        <v>0</v>
      </c>
      <c r="X585">
        <f>(Y585/Z585*100)</f>
        <v>0</v>
      </c>
      <c r="Y585">
        <f>DS585*(DX585+DY585)/1000</f>
        <v>0</v>
      </c>
      <c r="Z585">
        <f>0.61365*exp(17.502*DZ585/(240.97+DZ585))</f>
        <v>0</v>
      </c>
      <c r="AA585">
        <f>(W585-DS585*(DX585+DY585)/1000)</f>
        <v>0</v>
      </c>
      <c r="AB585">
        <f>(-I585*44100)</f>
        <v>0</v>
      </c>
      <c r="AC585">
        <f>2*29.3*Q585*0.92*(DZ585-V585)</f>
        <v>0</v>
      </c>
      <c r="AD585">
        <f>2*0.95*5.67E-8*(((DZ585+$B$9)+273)^4-(V585+273)^4)</f>
        <v>0</v>
      </c>
      <c r="AE585">
        <f>T585+AD585+AB585+AC585</f>
        <v>0</v>
      </c>
      <c r="AF585">
        <f>DW585*AT585*(DR585-DQ585*(1000-AT585*DT585)/(1000-AT585*DS585))/(100*DK585)</f>
        <v>0</v>
      </c>
      <c r="AG585">
        <f>1000*DW585*AT585*(DS585-DT585)/(100*DK585*(1000-AT585*DS585))</f>
        <v>0</v>
      </c>
      <c r="AH585">
        <f>(AI585 - AJ585 - DX585*1E3/(8.314*(DZ585+273.15)) * AL585/DW585 * AK585) * DW585/(100*DK585) * (1000 - DT585)/1000</f>
        <v>0</v>
      </c>
      <c r="AI585">
        <v>1454.502491610905</v>
      </c>
      <c r="AJ585">
        <v>1423.841939393939</v>
      </c>
      <c r="AK585">
        <v>3.397536292759176</v>
      </c>
      <c r="AL585">
        <v>65.07386414959845</v>
      </c>
      <c r="AM585">
        <f>(AO585 - AN585 + DX585*1E3/(8.314*(DZ585+273.15)) * AQ585/DW585 * AP585) * DW585/(100*DK585) * 1000/(1000 - AO585)</f>
        <v>0</v>
      </c>
      <c r="AN585">
        <v>19.72706012494545</v>
      </c>
      <c r="AO585">
        <v>21.73859393939394</v>
      </c>
      <c r="AP585">
        <v>-0.0001000585780696893</v>
      </c>
      <c r="AQ585">
        <v>105.2532628944295</v>
      </c>
      <c r="AR585">
        <v>0</v>
      </c>
      <c r="AS585">
        <v>0</v>
      </c>
      <c r="AT585">
        <f>IF(AR585*$H$15&gt;=AV585,1.0,(AV585/(AV585-AR585*$H$15)))</f>
        <v>0</v>
      </c>
      <c r="AU585">
        <f>(AT585-1)*100</f>
        <v>0</v>
      </c>
      <c r="AV585">
        <f>MAX(0,($B$15+$C$15*EE585)/(1+$D$15*EE585)*DX585/(DZ585+273)*$E$15)</f>
        <v>0</v>
      </c>
      <c r="AW585" t="s">
        <v>437</v>
      </c>
      <c r="AX585" t="s">
        <v>437</v>
      </c>
      <c r="AY585">
        <v>0</v>
      </c>
      <c r="AZ585">
        <v>0</v>
      </c>
      <c r="BA585">
        <f>1-AY585/AZ585</f>
        <v>0</v>
      </c>
      <c r="BB585">
        <v>0</v>
      </c>
      <c r="BC585" t="s">
        <v>437</v>
      </c>
      <c r="BD585" t="s">
        <v>437</v>
      </c>
      <c r="BE585">
        <v>0</v>
      </c>
      <c r="BF585">
        <v>0</v>
      </c>
      <c r="BG585">
        <f>1-BE585/BF585</f>
        <v>0</v>
      </c>
      <c r="BH585">
        <v>0.5</v>
      </c>
      <c r="BI585">
        <f>DH585</f>
        <v>0</v>
      </c>
      <c r="BJ585">
        <f>K585</f>
        <v>0</v>
      </c>
      <c r="BK585">
        <f>BG585*BH585*BI585</f>
        <v>0</v>
      </c>
      <c r="BL585">
        <f>(BJ585-BB585)/BI585</f>
        <v>0</v>
      </c>
      <c r="BM585">
        <f>(AZ585-BF585)/BF585</f>
        <v>0</v>
      </c>
      <c r="BN585">
        <f>AY585/(BA585+AY585/BF585)</f>
        <v>0</v>
      </c>
      <c r="BO585" t="s">
        <v>437</v>
      </c>
      <c r="BP585">
        <v>0</v>
      </c>
      <c r="BQ585">
        <f>IF(BP585&lt;&gt;0, BP585, BN585)</f>
        <v>0</v>
      </c>
      <c r="BR585">
        <f>1-BQ585/BF585</f>
        <v>0</v>
      </c>
      <c r="BS585">
        <f>(BF585-BE585)/(BF585-BQ585)</f>
        <v>0</v>
      </c>
      <c r="BT585">
        <f>(AZ585-BF585)/(AZ585-BQ585)</f>
        <v>0</v>
      </c>
      <c r="BU585">
        <f>(BF585-BE585)/(BF585-AY585)</f>
        <v>0</v>
      </c>
      <c r="BV585">
        <f>(AZ585-BF585)/(AZ585-AY585)</f>
        <v>0</v>
      </c>
      <c r="BW585">
        <f>(BS585*BQ585/BE585)</f>
        <v>0</v>
      </c>
      <c r="BX585">
        <f>(1-BW585)</f>
        <v>0</v>
      </c>
      <c r="DG585">
        <f>$B$13*EF585+$C$13*EG585+$F$13*ER585*(1-EU585)</f>
        <v>0</v>
      </c>
      <c r="DH585">
        <f>DG585*DI585</f>
        <v>0</v>
      </c>
      <c r="DI585">
        <f>($B$13*$D$11+$C$13*$D$11+$F$13*((FE585+EW585)/MAX(FE585+EW585+FF585, 0.1)*$I$11+FF585/MAX(FE585+EW585+FF585, 0.1)*$J$11))/($B$13+$C$13+$F$13)</f>
        <v>0</v>
      </c>
      <c r="DJ585">
        <f>($B$13*$K$11+$C$13*$K$11+$F$13*((FE585+EW585)/MAX(FE585+EW585+FF585, 0.1)*$P$11+FF585/MAX(FE585+EW585+FF585, 0.1)*$Q$11))/($B$13+$C$13+$F$13)</f>
        <v>0</v>
      </c>
      <c r="DK585">
        <v>4.8</v>
      </c>
      <c r="DL585">
        <v>0.5</v>
      </c>
      <c r="DM585" t="s">
        <v>438</v>
      </c>
      <c r="DN585">
        <v>2</v>
      </c>
      <c r="DO585" t="b">
        <v>1</v>
      </c>
      <c r="DP585">
        <v>1759088435.1</v>
      </c>
      <c r="DQ585">
        <v>1369.528888888889</v>
      </c>
      <c r="DR585">
        <v>1411.046296296296</v>
      </c>
      <c r="DS585">
        <v>21.75534074074074</v>
      </c>
      <c r="DT585">
        <v>19.72222962962963</v>
      </c>
      <c r="DU585">
        <v>1369.498518518518</v>
      </c>
      <c r="DV585">
        <v>21.46885555555555</v>
      </c>
      <c r="DW585">
        <v>499.9716666666667</v>
      </c>
      <c r="DX585">
        <v>90.72403703703704</v>
      </c>
      <c r="DY585">
        <v>0.06646124074074075</v>
      </c>
      <c r="DZ585">
        <v>28.76288148148148</v>
      </c>
      <c r="EA585">
        <v>30.04831481481481</v>
      </c>
      <c r="EB585">
        <v>999.9000000000001</v>
      </c>
      <c r="EC585">
        <v>0</v>
      </c>
      <c r="ED585">
        <v>0</v>
      </c>
      <c r="EE585">
        <v>9998.384074074074</v>
      </c>
      <c r="EF585">
        <v>0</v>
      </c>
      <c r="EG585">
        <v>11.34924814814815</v>
      </c>
      <c r="EH585">
        <v>-41.51804814814815</v>
      </c>
      <c r="EI585">
        <v>1399.985925925926</v>
      </c>
      <c r="EJ585">
        <v>1439.434814814815</v>
      </c>
      <c r="EK585">
        <v>2.033119259259259</v>
      </c>
      <c r="EL585">
        <v>1411.046296296296</v>
      </c>
      <c r="EM585">
        <v>19.72222962962963</v>
      </c>
      <c r="EN585">
        <v>1.973731851851852</v>
      </c>
      <c r="EO585">
        <v>1.789278888888889</v>
      </c>
      <c r="EP585">
        <v>17.23517407407407</v>
      </c>
      <c r="EQ585">
        <v>15.69344814814815</v>
      </c>
      <c r="ER585">
        <v>2000.034814814815</v>
      </c>
      <c r="ES585">
        <v>0.9799928888888891</v>
      </c>
      <c r="ET585">
        <v>0.0200073037037037</v>
      </c>
      <c r="EU585">
        <v>0</v>
      </c>
      <c r="EV585">
        <v>807.1410000000001</v>
      </c>
      <c r="EW585">
        <v>5.00078</v>
      </c>
      <c r="EX585">
        <v>15545.59629629629</v>
      </c>
      <c r="EY585">
        <v>16379.87407407407</v>
      </c>
      <c r="EZ585">
        <v>39.85625925925925</v>
      </c>
      <c r="FA585">
        <v>40.64103703703704</v>
      </c>
      <c r="FB585">
        <v>39.8677037037037</v>
      </c>
      <c r="FC585">
        <v>40.36996296296297</v>
      </c>
      <c r="FD585">
        <v>40.85374074074074</v>
      </c>
      <c r="FE585">
        <v>1955.114814814815</v>
      </c>
      <c r="FF585">
        <v>39.92000000000001</v>
      </c>
      <c r="FG585">
        <v>0</v>
      </c>
      <c r="FH585">
        <v>1759088435</v>
      </c>
      <c r="FI585">
        <v>0</v>
      </c>
      <c r="FJ585">
        <v>807.1445769230771</v>
      </c>
      <c r="FK585">
        <v>0.7408888930126379</v>
      </c>
      <c r="FL585">
        <v>5.702564153416012</v>
      </c>
      <c r="FM585">
        <v>15545.31538461539</v>
      </c>
      <c r="FN585">
        <v>15</v>
      </c>
      <c r="FO585">
        <v>0</v>
      </c>
      <c r="FP585" t="s">
        <v>439</v>
      </c>
      <c r="FQ585">
        <v>1746989605.5</v>
      </c>
      <c r="FR585">
        <v>1746989593.5</v>
      </c>
      <c r="FS585">
        <v>0</v>
      </c>
      <c r="FT585">
        <v>-0.274</v>
      </c>
      <c r="FU585">
        <v>-0.002</v>
      </c>
      <c r="FV585">
        <v>2.549</v>
      </c>
      <c r="FW585">
        <v>0.129</v>
      </c>
      <c r="FX585">
        <v>420</v>
      </c>
      <c r="FY585">
        <v>17</v>
      </c>
      <c r="FZ585">
        <v>0.02</v>
      </c>
      <c r="GA585">
        <v>0.04</v>
      </c>
      <c r="GB585">
        <v>-41.35555121951219</v>
      </c>
      <c r="GC585">
        <v>-2.172324041811898</v>
      </c>
      <c r="GD585">
        <v>0.2514429675157906</v>
      </c>
      <c r="GE585">
        <v>0</v>
      </c>
      <c r="GF585">
        <v>807.1276470588235</v>
      </c>
      <c r="GG585">
        <v>0.905362877473617</v>
      </c>
      <c r="GH585">
        <v>0.2951182098506703</v>
      </c>
      <c r="GI585">
        <v>1</v>
      </c>
      <c r="GJ585">
        <v>2.042566341463415</v>
      </c>
      <c r="GK585">
        <v>-0.170832334494773</v>
      </c>
      <c r="GL585">
        <v>0.01693836743884012</v>
      </c>
      <c r="GM585">
        <v>0</v>
      </c>
      <c r="GN585">
        <v>1</v>
      </c>
      <c r="GO585">
        <v>3</v>
      </c>
      <c r="GP585" t="s">
        <v>455</v>
      </c>
      <c r="GQ585">
        <v>3.10221</v>
      </c>
      <c r="GR585">
        <v>2.72439</v>
      </c>
      <c r="GS585">
        <v>0.197725</v>
      </c>
      <c r="GT585">
        <v>0.201325</v>
      </c>
      <c r="GU585">
        <v>0.100658</v>
      </c>
      <c r="GV585">
        <v>0.09531729999999999</v>
      </c>
      <c r="GW585">
        <v>20934.8</v>
      </c>
      <c r="GX585">
        <v>18941</v>
      </c>
      <c r="GY585">
        <v>26658.8</v>
      </c>
      <c r="GZ585">
        <v>23939</v>
      </c>
      <c r="HA585">
        <v>38377.1</v>
      </c>
      <c r="HB585">
        <v>32032.4</v>
      </c>
      <c r="HC585">
        <v>46550.5</v>
      </c>
      <c r="HD585">
        <v>37878.5</v>
      </c>
      <c r="HE585">
        <v>1.86483</v>
      </c>
      <c r="HF585">
        <v>1.8613</v>
      </c>
      <c r="HG585">
        <v>0.137419</v>
      </c>
      <c r="HH585">
        <v>0</v>
      </c>
      <c r="HI585">
        <v>27.7741</v>
      </c>
      <c r="HJ585">
        <v>999.9</v>
      </c>
      <c r="HK585">
        <v>47.4</v>
      </c>
      <c r="HL585">
        <v>31.3</v>
      </c>
      <c r="HM585">
        <v>23.9747</v>
      </c>
      <c r="HN585">
        <v>61.3202</v>
      </c>
      <c r="HO585">
        <v>21.6747</v>
      </c>
      <c r="HP585">
        <v>1</v>
      </c>
      <c r="HQ585">
        <v>0.168666</v>
      </c>
      <c r="HR585">
        <v>0.915046</v>
      </c>
      <c r="HS585">
        <v>20.2775</v>
      </c>
      <c r="HT585">
        <v>5.21025</v>
      </c>
      <c r="HU585">
        <v>11.98</v>
      </c>
      <c r="HV585">
        <v>4.96335</v>
      </c>
      <c r="HW585">
        <v>3.27438</v>
      </c>
      <c r="HX585">
        <v>9999</v>
      </c>
      <c r="HY585">
        <v>9999</v>
      </c>
      <c r="HZ585">
        <v>9999</v>
      </c>
      <c r="IA585">
        <v>35.3</v>
      </c>
      <c r="IB585">
        <v>1.86395</v>
      </c>
      <c r="IC585">
        <v>1.8601</v>
      </c>
      <c r="ID585">
        <v>1.85842</v>
      </c>
      <c r="IE585">
        <v>1.8598</v>
      </c>
      <c r="IF585">
        <v>1.85989</v>
      </c>
      <c r="IG585">
        <v>1.85837</v>
      </c>
      <c r="IH585">
        <v>1.85745</v>
      </c>
      <c r="II585">
        <v>1.85242</v>
      </c>
      <c r="IJ585">
        <v>0</v>
      </c>
      <c r="IK585">
        <v>0</v>
      </c>
      <c r="IL585">
        <v>0</v>
      </c>
      <c r="IM585">
        <v>0</v>
      </c>
      <c r="IN585" t="s">
        <v>441</v>
      </c>
      <c r="IO585" t="s">
        <v>442</v>
      </c>
      <c r="IP585" t="s">
        <v>443</v>
      </c>
      <c r="IQ585" t="s">
        <v>443</v>
      </c>
      <c r="IR585" t="s">
        <v>443</v>
      </c>
      <c r="IS585" t="s">
        <v>443</v>
      </c>
      <c r="IT585">
        <v>0</v>
      </c>
      <c r="IU585">
        <v>100</v>
      </c>
      <c r="IV585">
        <v>100</v>
      </c>
      <c r="IW585">
        <v>0.06</v>
      </c>
      <c r="IX585">
        <v>0.2861</v>
      </c>
      <c r="IY585">
        <v>-0.819046093373875</v>
      </c>
      <c r="IZ585">
        <v>-0.0008311593448893811</v>
      </c>
      <c r="JA585">
        <v>1.768286430498992E-06</v>
      </c>
      <c r="JB585">
        <v>-5.176383660599935E-10</v>
      </c>
      <c r="JC585">
        <v>0.01793090377665582</v>
      </c>
      <c r="JD585">
        <v>0.002652576625932546</v>
      </c>
      <c r="JE585">
        <v>0.0004569377311329863</v>
      </c>
      <c r="JF585">
        <v>1.003524486243527E-07</v>
      </c>
      <c r="JG585">
        <v>2</v>
      </c>
      <c r="JH585">
        <v>1975</v>
      </c>
      <c r="JI585">
        <v>1</v>
      </c>
      <c r="JJ585">
        <v>26</v>
      </c>
      <c r="JK585">
        <v>201647.3</v>
      </c>
      <c r="JL585">
        <v>201647.5</v>
      </c>
      <c r="JM585">
        <v>3.07251</v>
      </c>
      <c r="JN585">
        <v>2.60254</v>
      </c>
      <c r="JO585">
        <v>1.49658</v>
      </c>
      <c r="JP585">
        <v>2.34863</v>
      </c>
      <c r="JQ585">
        <v>1.54907</v>
      </c>
      <c r="JR585">
        <v>2.4292</v>
      </c>
      <c r="JS585">
        <v>36.4343</v>
      </c>
      <c r="JT585">
        <v>24.1751</v>
      </c>
      <c r="JU585">
        <v>18</v>
      </c>
      <c r="JV585">
        <v>483.504</v>
      </c>
      <c r="JW585">
        <v>496.019</v>
      </c>
      <c r="JX585">
        <v>26.6606</v>
      </c>
      <c r="JY585">
        <v>29.4193</v>
      </c>
      <c r="JZ585">
        <v>30.0002</v>
      </c>
      <c r="KA585">
        <v>29.6091</v>
      </c>
      <c r="KB585">
        <v>29.5969</v>
      </c>
      <c r="KC585">
        <v>61.6972</v>
      </c>
      <c r="KD585">
        <v>20.4587</v>
      </c>
      <c r="KE585">
        <v>96.2586</v>
      </c>
      <c r="KF585">
        <v>26.6406</v>
      </c>
      <c r="KG585">
        <v>1456.75</v>
      </c>
      <c r="KH585">
        <v>19.7556</v>
      </c>
      <c r="KI585">
        <v>101.78</v>
      </c>
      <c r="KJ585">
        <v>91.3447</v>
      </c>
    </row>
    <row r="586" spans="1:296">
      <c r="A586">
        <v>568</v>
      </c>
      <c r="B586">
        <v>1759088447.6</v>
      </c>
      <c r="C586">
        <v>15364.5</v>
      </c>
      <c r="D586" t="s">
        <v>1584</v>
      </c>
      <c r="E586" t="s">
        <v>1585</v>
      </c>
      <c r="F586">
        <v>5</v>
      </c>
      <c r="G586" t="s">
        <v>1411</v>
      </c>
      <c r="H586">
        <v>1759088439.814285</v>
      </c>
      <c r="I586">
        <f>(J586)/1000</f>
        <v>0</v>
      </c>
      <c r="J586">
        <f>IF(DO586, AM586, AG586)</f>
        <v>0</v>
      </c>
      <c r="K586">
        <f>IF(DO586, AH586, AF586)</f>
        <v>0</v>
      </c>
      <c r="L586">
        <f>DQ586 - IF(AT586&gt;1, K586*DK586*100.0/(AV586), 0)</f>
        <v>0</v>
      </c>
      <c r="M586">
        <f>((S586-I586/2)*L586-K586)/(S586+I586/2)</f>
        <v>0</v>
      </c>
      <c r="N586">
        <f>M586*(DX586+DY586)/1000.0</f>
        <v>0</v>
      </c>
      <c r="O586">
        <f>(DQ586 - IF(AT586&gt;1, K586*DK586*100.0/(AV586), 0))*(DX586+DY586)/1000.0</f>
        <v>0</v>
      </c>
      <c r="P586">
        <f>2.0/((1/R586-1/Q586)+SIGN(R586)*SQRT((1/R586-1/Q586)*(1/R586-1/Q586) + 4*DL586/((DL586+1)*(DL586+1))*(2*1/R586*1/Q586-1/Q586*1/Q586)))</f>
        <v>0</v>
      </c>
      <c r="Q586">
        <f>IF(LEFT(DM586,1)&lt;&gt;"0",IF(LEFT(DM586,1)="1",3.0,DN586),$D$5+$E$5*(EE586*DX586/($K$5*1000))+$F$5*(EE586*DX586/($K$5*1000))*MAX(MIN(DK586,$J$5),$I$5)*MAX(MIN(DK586,$J$5),$I$5)+$G$5*MAX(MIN(DK586,$J$5),$I$5)*(EE586*DX586/($K$5*1000))+$H$5*(EE586*DX586/($K$5*1000))*(EE586*DX586/($K$5*1000)))</f>
        <v>0</v>
      </c>
      <c r="R586">
        <f>I586*(1000-(1000*0.61365*exp(17.502*V586/(240.97+V586))/(DX586+DY586)+DS586)/2)/(1000*0.61365*exp(17.502*V586/(240.97+V586))/(DX586+DY586)-DS586)</f>
        <v>0</v>
      </c>
      <c r="S586">
        <f>1/((DL586+1)/(P586/1.6)+1/(Q586/1.37)) + DL586/((DL586+1)/(P586/1.6) + DL586/(Q586/1.37))</f>
        <v>0</v>
      </c>
      <c r="T586">
        <f>(DG586*DJ586)</f>
        <v>0</v>
      </c>
      <c r="U586">
        <f>(DZ586+(T586+2*0.95*5.67E-8*(((DZ586+$B$9)+273)^4-(DZ586+273)^4)-44100*I586)/(1.84*29.3*Q586+8*0.95*5.67E-8*(DZ586+273)^3))</f>
        <v>0</v>
      </c>
      <c r="V586">
        <f>($C$9*EA586+$D$9*EB586+$E$9*U586)</f>
        <v>0</v>
      </c>
      <c r="W586">
        <f>0.61365*exp(17.502*V586/(240.97+V586))</f>
        <v>0</v>
      </c>
      <c r="X586">
        <f>(Y586/Z586*100)</f>
        <v>0</v>
      </c>
      <c r="Y586">
        <f>DS586*(DX586+DY586)/1000</f>
        <v>0</v>
      </c>
      <c r="Z586">
        <f>0.61365*exp(17.502*DZ586/(240.97+DZ586))</f>
        <v>0</v>
      </c>
      <c r="AA586">
        <f>(W586-DS586*(DX586+DY586)/1000)</f>
        <v>0</v>
      </c>
      <c r="AB586">
        <f>(-I586*44100)</f>
        <v>0</v>
      </c>
      <c r="AC586">
        <f>2*29.3*Q586*0.92*(DZ586-V586)</f>
        <v>0</v>
      </c>
      <c r="AD586">
        <f>2*0.95*5.67E-8*(((DZ586+$B$9)+273)^4-(V586+273)^4)</f>
        <v>0</v>
      </c>
      <c r="AE586">
        <f>T586+AD586+AB586+AC586</f>
        <v>0</v>
      </c>
      <c r="AF586">
        <f>DW586*AT586*(DR586-DQ586*(1000-AT586*DT586)/(1000-AT586*DS586))/(100*DK586)</f>
        <v>0</v>
      </c>
      <c r="AG586">
        <f>1000*DW586*AT586*(DS586-DT586)/(100*DK586*(1000-AT586*DS586))</f>
        <v>0</v>
      </c>
      <c r="AH586">
        <f>(AI586 - AJ586 - DX586*1E3/(8.314*(DZ586+273.15)) * AL586/DW586 * AK586) * DW586/(100*DK586) * (1000 - DT586)/1000</f>
        <v>0</v>
      </c>
      <c r="AI586">
        <v>1471.553139899242</v>
      </c>
      <c r="AJ586">
        <v>1440.901393939394</v>
      </c>
      <c r="AK586">
        <v>3.405007448569381</v>
      </c>
      <c r="AL586">
        <v>65.07386414959845</v>
      </c>
      <c r="AM586">
        <f>(AO586 - AN586 + DX586*1E3/(8.314*(DZ586+273.15)) * AQ586/DW586 * AP586) * DW586/(100*DK586) * 1000/(1000 - AO586)</f>
        <v>0</v>
      </c>
      <c r="AN586">
        <v>19.72989380348321</v>
      </c>
      <c r="AO586">
        <v>21.72740181818181</v>
      </c>
      <c r="AP586">
        <v>-6.756007205043683E-05</v>
      </c>
      <c r="AQ586">
        <v>105.2532628944295</v>
      </c>
      <c r="AR586">
        <v>0</v>
      </c>
      <c r="AS586">
        <v>0</v>
      </c>
      <c r="AT586">
        <f>IF(AR586*$H$15&gt;=AV586,1.0,(AV586/(AV586-AR586*$H$15)))</f>
        <v>0</v>
      </c>
      <c r="AU586">
        <f>(AT586-1)*100</f>
        <v>0</v>
      </c>
      <c r="AV586">
        <f>MAX(0,($B$15+$C$15*EE586)/(1+$D$15*EE586)*DX586/(DZ586+273)*$E$15)</f>
        <v>0</v>
      </c>
      <c r="AW586" t="s">
        <v>437</v>
      </c>
      <c r="AX586" t="s">
        <v>437</v>
      </c>
      <c r="AY586">
        <v>0</v>
      </c>
      <c r="AZ586">
        <v>0</v>
      </c>
      <c r="BA586">
        <f>1-AY586/AZ586</f>
        <v>0</v>
      </c>
      <c r="BB586">
        <v>0</v>
      </c>
      <c r="BC586" t="s">
        <v>437</v>
      </c>
      <c r="BD586" t="s">
        <v>437</v>
      </c>
      <c r="BE586">
        <v>0</v>
      </c>
      <c r="BF586">
        <v>0</v>
      </c>
      <c r="BG586">
        <f>1-BE586/BF586</f>
        <v>0</v>
      </c>
      <c r="BH586">
        <v>0.5</v>
      </c>
      <c r="BI586">
        <f>DH586</f>
        <v>0</v>
      </c>
      <c r="BJ586">
        <f>K586</f>
        <v>0</v>
      </c>
      <c r="BK586">
        <f>BG586*BH586*BI586</f>
        <v>0</v>
      </c>
      <c r="BL586">
        <f>(BJ586-BB586)/BI586</f>
        <v>0</v>
      </c>
      <c r="BM586">
        <f>(AZ586-BF586)/BF586</f>
        <v>0</v>
      </c>
      <c r="BN586">
        <f>AY586/(BA586+AY586/BF586)</f>
        <v>0</v>
      </c>
      <c r="BO586" t="s">
        <v>437</v>
      </c>
      <c r="BP586">
        <v>0</v>
      </c>
      <c r="BQ586">
        <f>IF(BP586&lt;&gt;0, BP586, BN586)</f>
        <v>0</v>
      </c>
      <c r="BR586">
        <f>1-BQ586/BF586</f>
        <v>0</v>
      </c>
      <c r="BS586">
        <f>(BF586-BE586)/(BF586-BQ586)</f>
        <v>0</v>
      </c>
      <c r="BT586">
        <f>(AZ586-BF586)/(AZ586-BQ586)</f>
        <v>0</v>
      </c>
      <c r="BU586">
        <f>(BF586-BE586)/(BF586-AY586)</f>
        <v>0</v>
      </c>
      <c r="BV586">
        <f>(AZ586-BF586)/(AZ586-AY586)</f>
        <v>0</v>
      </c>
      <c r="BW586">
        <f>(BS586*BQ586/BE586)</f>
        <v>0</v>
      </c>
      <c r="BX586">
        <f>(1-BW586)</f>
        <v>0</v>
      </c>
      <c r="DG586">
        <f>$B$13*EF586+$C$13*EG586+$F$13*ER586*(1-EU586)</f>
        <v>0</v>
      </c>
      <c r="DH586">
        <f>DG586*DI586</f>
        <v>0</v>
      </c>
      <c r="DI586">
        <f>($B$13*$D$11+$C$13*$D$11+$F$13*((FE586+EW586)/MAX(FE586+EW586+FF586, 0.1)*$I$11+FF586/MAX(FE586+EW586+FF586, 0.1)*$J$11))/($B$13+$C$13+$F$13)</f>
        <v>0</v>
      </c>
      <c r="DJ586">
        <f>($B$13*$K$11+$C$13*$K$11+$F$13*((FE586+EW586)/MAX(FE586+EW586+FF586, 0.1)*$P$11+FF586/MAX(FE586+EW586+FF586, 0.1)*$Q$11))/($B$13+$C$13+$F$13)</f>
        <v>0</v>
      </c>
      <c r="DK586">
        <v>4.8</v>
      </c>
      <c r="DL586">
        <v>0.5</v>
      </c>
      <c r="DM586" t="s">
        <v>438</v>
      </c>
      <c r="DN586">
        <v>2</v>
      </c>
      <c r="DO586" t="b">
        <v>1</v>
      </c>
      <c r="DP586">
        <v>1759088439.814285</v>
      </c>
      <c r="DQ586">
        <v>1385.279642857143</v>
      </c>
      <c r="DR586">
        <v>1426.816785714286</v>
      </c>
      <c r="DS586">
        <v>21.74421428571429</v>
      </c>
      <c r="DT586">
        <v>19.72598928571429</v>
      </c>
      <c r="DU586">
        <v>1385.231785714286</v>
      </c>
      <c r="DV586">
        <v>21.45798214285714</v>
      </c>
      <c r="DW586">
        <v>499.9771785714285</v>
      </c>
      <c r="DX586">
        <v>90.72392142857143</v>
      </c>
      <c r="DY586">
        <v>0.06641409642857143</v>
      </c>
      <c r="DZ586">
        <v>28.75154285714286</v>
      </c>
      <c r="EA586">
        <v>30.03479285714285</v>
      </c>
      <c r="EB586">
        <v>999.9000000000002</v>
      </c>
      <c r="EC586">
        <v>0</v>
      </c>
      <c r="ED586">
        <v>0</v>
      </c>
      <c r="EE586">
        <v>9998.304285714286</v>
      </c>
      <c r="EF586">
        <v>0</v>
      </c>
      <c r="EG586">
        <v>11.34546428571428</v>
      </c>
      <c r="EH586">
        <v>-41.53775714285714</v>
      </c>
      <c r="EI586">
        <v>1416.070357142857</v>
      </c>
      <c r="EJ586">
        <v>1455.528928571428</v>
      </c>
      <c r="EK586">
        <v>2.018228571428571</v>
      </c>
      <c r="EL586">
        <v>1426.816785714286</v>
      </c>
      <c r="EM586">
        <v>19.72598928571429</v>
      </c>
      <c r="EN586">
        <v>1.97272</v>
      </c>
      <c r="EO586">
        <v>1.789618214285714</v>
      </c>
      <c r="EP586">
        <v>17.22706428571429</v>
      </c>
      <c r="EQ586">
        <v>15.69641071428572</v>
      </c>
      <c r="ER586">
        <v>2000.034285714285</v>
      </c>
      <c r="ES586">
        <v>0.9799929285714287</v>
      </c>
      <c r="ET586">
        <v>0.02000726071428571</v>
      </c>
      <c r="EU586">
        <v>0</v>
      </c>
      <c r="EV586">
        <v>807.1620000000001</v>
      </c>
      <c r="EW586">
        <v>5.00078</v>
      </c>
      <c r="EX586">
        <v>15545.875</v>
      </c>
      <c r="EY586">
        <v>16379.88214285714</v>
      </c>
      <c r="EZ586">
        <v>39.848</v>
      </c>
      <c r="FA586">
        <v>40.64267857142857</v>
      </c>
      <c r="FB586">
        <v>39.91924999999999</v>
      </c>
      <c r="FC586">
        <v>40.38139285714284</v>
      </c>
      <c r="FD586">
        <v>40.84117857142856</v>
      </c>
      <c r="FE586">
        <v>1955.114285714286</v>
      </c>
      <c r="FF586">
        <v>39.91892857142857</v>
      </c>
      <c r="FG586">
        <v>0</v>
      </c>
      <c r="FH586">
        <v>1759088440.4</v>
      </c>
      <c r="FI586">
        <v>0</v>
      </c>
      <c r="FJ586">
        <v>807.14372</v>
      </c>
      <c r="FK586">
        <v>-0.376153843455815</v>
      </c>
      <c r="FL586">
        <v>1.469230880338062</v>
      </c>
      <c r="FM586">
        <v>15545.604</v>
      </c>
      <c r="FN586">
        <v>15</v>
      </c>
      <c r="FO586">
        <v>0</v>
      </c>
      <c r="FP586" t="s">
        <v>439</v>
      </c>
      <c r="FQ586">
        <v>1746989605.5</v>
      </c>
      <c r="FR586">
        <v>1746989593.5</v>
      </c>
      <c r="FS586">
        <v>0</v>
      </c>
      <c r="FT586">
        <v>-0.274</v>
      </c>
      <c r="FU586">
        <v>-0.002</v>
      </c>
      <c r="FV586">
        <v>2.549</v>
      </c>
      <c r="FW586">
        <v>0.129</v>
      </c>
      <c r="FX586">
        <v>420</v>
      </c>
      <c r="FY586">
        <v>17</v>
      </c>
      <c r="FZ586">
        <v>0.02</v>
      </c>
      <c r="GA586">
        <v>0.04</v>
      </c>
      <c r="GB586">
        <v>-41.52859</v>
      </c>
      <c r="GC586">
        <v>-0.5125756097559314</v>
      </c>
      <c r="GD586">
        <v>0.08516519183328326</v>
      </c>
      <c r="GE586">
        <v>0</v>
      </c>
      <c r="GF586">
        <v>807.1270588235294</v>
      </c>
      <c r="GG586">
        <v>0.2590068812472949</v>
      </c>
      <c r="GH586">
        <v>0.2960818588296598</v>
      </c>
      <c r="GI586">
        <v>1</v>
      </c>
      <c r="GJ586">
        <v>2.0260785</v>
      </c>
      <c r="GK586">
        <v>-0.1875611257035689</v>
      </c>
      <c r="GL586">
        <v>0.0180747062977521</v>
      </c>
      <c r="GM586">
        <v>0</v>
      </c>
      <c r="GN586">
        <v>1</v>
      </c>
      <c r="GO586">
        <v>3</v>
      </c>
      <c r="GP586" t="s">
        <v>455</v>
      </c>
      <c r="GQ586">
        <v>3.10215</v>
      </c>
      <c r="GR586">
        <v>2.72466</v>
      </c>
      <c r="GS586">
        <v>0.199134</v>
      </c>
      <c r="GT586">
        <v>0.202708</v>
      </c>
      <c r="GU586">
        <v>0.10062</v>
      </c>
      <c r="GV586">
        <v>0.09532980000000001</v>
      </c>
      <c r="GW586">
        <v>20897.9</v>
      </c>
      <c r="GX586">
        <v>18908.1</v>
      </c>
      <c r="GY586">
        <v>26658.7</v>
      </c>
      <c r="GZ586">
        <v>23938.8</v>
      </c>
      <c r="HA586">
        <v>38378.8</v>
      </c>
      <c r="HB586">
        <v>32031.9</v>
      </c>
      <c r="HC586">
        <v>46550.4</v>
      </c>
      <c r="HD586">
        <v>37878.3</v>
      </c>
      <c r="HE586">
        <v>1.86472</v>
      </c>
      <c r="HF586">
        <v>1.86152</v>
      </c>
      <c r="HG586">
        <v>0.138067</v>
      </c>
      <c r="HH586">
        <v>0</v>
      </c>
      <c r="HI586">
        <v>27.7719</v>
      </c>
      <c r="HJ586">
        <v>999.9</v>
      </c>
      <c r="HK586">
        <v>47.4</v>
      </c>
      <c r="HL586">
        <v>31.4</v>
      </c>
      <c r="HM586">
        <v>24.1121</v>
      </c>
      <c r="HN586">
        <v>61.3902</v>
      </c>
      <c r="HO586">
        <v>21.9231</v>
      </c>
      <c r="HP586">
        <v>1</v>
      </c>
      <c r="HQ586">
        <v>0.168747</v>
      </c>
      <c r="HR586">
        <v>0.864491</v>
      </c>
      <c r="HS586">
        <v>20.2778</v>
      </c>
      <c r="HT586">
        <v>5.2104</v>
      </c>
      <c r="HU586">
        <v>11.98</v>
      </c>
      <c r="HV586">
        <v>4.963</v>
      </c>
      <c r="HW586">
        <v>3.27448</v>
      </c>
      <c r="HX586">
        <v>9999</v>
      </c>
      <c r="HY586">
        <v>9999</v>
      </c>
      <c r="HZ586">
        <v>9999</v>
      </c>
      <c r="IA586">
        <v>35.3</v>
      </c>
      <c r="IB586">
        <v>1.86398</v>
      </c>
      <c r="IC586">
        <v>1.86014</v>
      </c>
      <c r="ID586">
        <v>1.85841</v>
      </c>
      <c r="IE586">
        <v>1.85982</v>
      </c>
      <c r="IF586">
        <v>1.85989</v>
      </c>
      <c r="IG586">
        <v>1.85837</v>
      </c>
      <c r="IH586">
        <v>1.85745</v>
      </c>
      <c r="II586">
        <v>1.85242</v>
      </c>
      <c r="IJ586">
        <v>0</v>
      </c>
      <c r="IK586">
        <v>0</v>
      </c>
      <c r="IL586">
        <v>0</v>
      </c>
      <c r="IM586">
        <v>0</v>
      </c>
      <c r="IN586" t="s">
        <v>441</v>
      </c>
      <c r="IO586" t="s">
        <v>442</v>
      </c>
      <c r="IP586" t="s">
        <v>443</v>
      </c>
      <c r="IQ586" t="s">
        <v>443</v>
      </c>
      <c r="IR586" t="s">
        <v>443</v>
      </c>
      <c r="IS586" t="s">
        <v>443</v>
      </c>
      <c r="IT586">
        <v>0</v>
      </c>
      <c r="IU586">
        <v>100</v>
      </c>
      <c r="IV586">
        <v>100</v>
      </c>
      <c r="IW586">
        <v>0.07000000000000001</v>
      </c>
      <c r="IX586">
        <v>0.2858</v>
      </c>
      <c r="IY586">
        <v>-0.819046093373875</v>
      </c>
      <c r="IZ586">
        <v>-0.0008311593448893811</v>
      </c>
      <c r="JA586">
        <v>1.768286430498992E-06</v>
      </c>
      <c r="JB586">
        <v>-5.176383660599935E-10</v>
      </c>
      <c r="JC586">
        <v>0.01793090377665582</v>
      </c>
      <c r="JD586">
        <v>0.002652576625932546</v>
      </c>
      <c r="JE586">
        <v>0.0004569377311329863</v>
      </c>
      <c r="JF586">
        <v>1.003524486243527E-07</v>
      </c>
      <c r="JG586">
        <v>2</v>
      </c>
      <c r="JH586">
        <v>1975</v>
      </c>
      <c r="JI586">
        <v>1</v>
      </c>
      <c r="JJ586">
        <v>26</v>
      </c>
      <c r="JK586">
        <v>201647.4</v>
      </c>
      <c r="JL586">
        <v>201647.6</v>
      </c>
      <c r="JM586">
        <v>3.10059</v>
      </c>
      <c r="JN586">
        <v>2.59888</v>
      </c>
      <c r="JO586">
        <v>1.49658</v>
      </c>
      <c r="JP586">
        <v>2.34863</v>
      </c>
      <c r="JQ586">
        <v>1.54907</v>
      </c>
      <c r="JR586">
        <v>2.4707</v>
      </c>
      <c r="JS586">
        <v>36.4343</v>
      </c>
      <c r="JT586">
        <v>24.1838</v>
      </c>
      <c r="JU586">
        <v>18</v>
      </c>
      <c r="JV586">
        <v>483.448</v>
      </c>
      <c r="JW586">
        <v>496.189</v>
      </c>
      <c r="JX586">
        <v>26.6241</v>
      </c>
      <c r="JY586">
        <v>29.4202</v>
      </c>
      <c r="JZ586">
        <v>30.0002</v>
      </c>
      <c r="KA586">
        <v>29.6095</v>
      </c>
      <c r="KB586">
        <v>29.5994</v>
      </c>
      <c r="KC586">
        <v>62.232</v>
      </c>
      <c r="KD586">
        <v>20.4587</v>
      </c>
      <c r="KE586">
        <v>96.2586</v>
      </c>
      <c r="KF586">
        <v>26.6228</v>
      </c>
      <c r="KG586">
        <v>1476.78</v>
      </c>
      <c r="KH586">
        <v>19.7853</v>
      </c>
      <c r="KI586">
        <v>101.78</v>
      </c>
      <c r="KJ586">
        <v>91.3441</v>
      </c>
    </row>
    <row r="587" spans="1:296">
      <c r="A587">
        <v>569</v>
      </c>
      <c r="B587">
        <v>1759088452.6</v>
      </c>
      <c r="C587">
        <v>15369.5</v>
      </c>
      <c r="D587" t="s">
        <v>1586</v>
      </c>
      <c r="E587" t="s">
        <v>1587</v>
      </c>
      <c r="F587">
        <v>5</v>
      </c>
      <c r="G587" t="s">
        <v>1411</v>
      </c>
      <c r="H587">
        <v>1759088445.1</v>
      </c>
      <c r="I587">
        <f>(J587)/1000</f>
        <v>0</v>
      </c>
      <c r="J587">
        <f>IF(DO587, AM587, AG587)</f>
        <v>0</v>
      </c>
      <c r="K587">
        <f>IF(DO587, AH587, AF587)</f>
        <v>0</v>
      </c>
      <c r="L587">
        <f>DQ587 - IF(AT587&gt;1, K587*DK587*100.0/(AV587), 0)</f>
        <v>0</v>
      </c>
      <c r="M587">
        <f>((S587-I587/2)*L587-K587)/(S587+I587/2)</f>
        <v>0</v>
      </c>
      <c r="N587">
        <f>M587*(DX587+DY587)/1000.0</f>
        <v>0</v>
      </c>
      <c r="O587">
        <f>(DQ587 - IF(AT587&gt;1, K587*DK587*100.0/(AV587), 0))*(DX587+DY587)/1000.0</f>
        <v>0</v>
      </c>
      <c r="P587">
        <f>2.0/((1/R587-1/Q587)+SIGN(R587)*SQRT((1/R587-1/Q587)*(1/R587-1/Q587) + 4*DL587/((DL587+1)*(DL587+1))*(2*1/R587*1/Q587-1/Q587*1/Q587)))</f>
        <v>0</v>
      </c>
      <c r="Q587">
        <f>IF(LEFT(DM587,1)&lt;&gt;"0",IF(LEFT(DM587,1)="1",3.0,DN587),$D$5+$E$5*(EE587*DX587/($K$5*1000))+$F$5*(EE587*DX587/($K$5*1000))*MAX(MIN(DK587,$J$5),$I$5)*MAX(MIN(DK587,$J$5),$I$5)+$G$5*MAX(MIN(DK587,$J$5),$I$5)*(EE587*DX587/($K$5*1000))+$H$5*(EE587*DX587/($K$5*1000))*(EE587*DX587/($K$5*1000)))</f>
        <v>0</v>
      </c>
      <c r="R587">
        <f>I587*(1000-(1000*0.61365*exp(17.502*V587/(240.97+V587))/(DX587+DY587)+DS587)/2)/(1000*0.61365*exp(17.502*V587/(240.97+V587))/(DX587+DY587)-DS587)</f>
        <v>0</v>
      </c>
      <c r="S587">
        <f>1/((DL587+1)/(P587/1.6)+1/(Q587/1.37)) + DL587/((DL587+1)/(P587/1.6) + DL587/(Q587/1.37))</f>
        <v>0</v>
      </c>
      <c r="T587">
        <f>(DG587*DJ587)</f>
        <v>0</v>
      </c>
      <c r="U587">
        <f>(DZ587+(T587+2*0.95*5.67E-8*(((DZ587+$B$9)+273)^4-(DZ587+273)^4)-44100*I587)/(1.84*29.3*Q587+8*0.95*5.67E-8*(DZ587+273)^3))</f>
        <v>0</v>
      </c>
      <c r="V587">
        <f>($C$9*EA587+$D$9*EB587+$E$9*U587)</f>
        <v>0</v>
      </c>
      <c r="W587">
        <f>0.61365*exp(17.502*V587/(240.97+V587))</f>
        <v>0</v>
      </c>
      <c r="X587">
        <f>(Y587/Z587*100)</f>
        <v>0</v>
      </c>
      <c r="Y587">
        <f>DS587*(DX587+DY587)/1000</f>
        <v>0</v>
      </c>
      <c r="Z587">
        <f>0.61365*exp(17.502*DZ587/(240.97+DZ587))</f>
        <v>0</v>
      </c>
      <c r="AA587">
        <f>(W587-DS587*(DX587+DY587)/1000)</f>
        <v>0</v>
      </c>
      <c r="AB587">
        <f>(-I587*44100)</f>
        <v>0</v>
      </c>
      <c r="AC587">
        <f>2*29.3*Q587*0.92*(DZ587-V587)</f>
        <v>0</v>
      </c>
      <c r="AD587">
        <f>2*0.95*5.67E-8*(((DZ587+$B$9)+273)^4-(V587+273)^4)</f>
        <v>0</v>
      </c>
      <c r="AE587">
        <f>T587+AD587+AB587+AC587</f>
        <v>0</v>
      </c>
      <c r="AF587">
        <f>DW587*AT587*(DR587-DQ587*(1000-AT587*DT587)/(1000-AT587*DS587))/(100*DK587)</f>
        <v>0</v>
      </c>
      <c r="AG587">
        <f>1000*DW587*AT587*(DS587-DT587)/(100*DK587*(1000-AT587*DS587))</f>
        <v>0</v>
      </c>
      <c r="AH587">
        <f>(AI587 - AJ587 - DX587*1E3/(8.314*(DZ587+273.15)) * AL587/DW587 * AK587) * DW587/(100*DK587) * (1000 - DT587)/1000</f>
        <v>0</v>
      </c>
      <c r="AI587">
        <v>1488.579039418343</v>
      </c>
      <c r="AJ587">
        <v>1457.896181818182</v>
      </c>
      <c r="AK587">
        <v>3.407681263777839</v>
      </c>
      <c r="AL587">
        <v>65.07386414959845</v>
      </c>
      <c r="AM587">
        <f>(AO587 - AN587 + DX587*1E3/(8.314*(DZ587+273.15)) * AQ587/DW587 * AP587) * DW587/(100*DK587) * 1000/(1000 - AO587)</f>
        <v>0</v>
      </c>
      <c r="AN587">
        <v>19.73387260395234</v>
      </c>
      <c r="AO587">
        <v>21.71278848484848</v>
      </c>
      <c r="AP587">
        <v>-8.214429934263906E-05</v>
      </c>
      <c r="AQ587">
        <v>105.2532628944295</v>
      </c>
      <c r="AR587">
        <v>0</v>
      </c>
      <c r="AS587">
        <v>0</v>
      </c>
      <c r="AT587">
        <f>IF(AR587*$H$15&gt;=AV587,1.0,(AV587/(AV587-AR587*$H$15)))</f>
        <v>0</v>
      </c>
      <c r="AU587">
        <f>(AT587-1)*100</f>
        <v>0</v>
      </c>
      <c r="AV587">
        <f>MAX(0,($B$15+$C$15*EE587)/(1+$D$15*EE587)*DX587/(DZ587+273)*$E$15)</f>
        <v>0</v>
      </c>
      <c r="AW587" t="s">
        <v>437</v>
      </c>
      <c r="AX587" t="s">
        <v>437</v>
      </c>
      <c r="AY587">
        <v>0</v>
      </c>
      <c r="AZ587">
        <v>0</v>
      </c>
      <c r="BA587">
        <f>1-AY587/AZ587</f>
        <v>0</v>
      </c>
      <c r="BB587">
        <v>0</v>
      </c>
      <c r="BC587" t="s">
        <v>437</v>
      </c>
      <c r="BD587" t="s">
        <v>437</v>
      </c>
      <c r="BE587">
        <v>0</v>
      </c>
      <c r="BF587">
        <v>0</v>
      </c>
      <c r="BG587">
        <f>1-BE587/BF587</f>
        <v>0</v>
      </c>
      <c r="BH587">
        <v>0.5</v>
      </c>
      <c r="BI587">
        <f>DH587</f>
        <v>0</v>
      </c>
      <c r="BJ587">
        <f>K587</f>
        <v>0</v>
      </c>
      <c r="BK587">
        <f>BG587*BH587*BI587</f>
        <v>0</v>
      </c>
      <c r="BL587">
        <f>(BJ587-BB587)/BI587</f>
        <v>0</v>
      </c>
      <c r="BM587">
        <f>(AZ587-BF587)/BF587</f>
        <v>0</v>
      </c>
      <c r="BN587">
        <f>AY587/(BA587+AY587/BF587)</f>
        <v>0</v>
      </c>
      <c r="BO587" t="s">
        <v>437</v>
      </c>
      <c r="BP587">
        <v>0</v>
      </c>
      <c r="BQ587">
        <f>IF(BP587&lt;&gt;0, BP587, BN587)</f>
        <v>0</v>
      </c>
      <c r="BR587">
        <f>1-BQ587/BF587</f>
        <v>0</v>
      </c>
      <c r="BS587">
        <f>(BF587-BE587)/(BF587-BQ587)</f>
        <v>0</v>
      </c>
      <c r="BT587">
        <f>(AZ587-BF587)/(AZ587-BQ587)</f>
        <v>0</v>
      </c>
      <c r="BU587">
        <f>(BF587-BE587)/(BF587-AY587)</f>
        <v>0</v>
      </c>
      <c r="BV587">
        <f>(AZ587-BF587)/(AZ587-AY587)</f>
        <v>0</v>
      </c>
      <c r="BW587">
        <f>(BS587*BQ587/BE587)</f>
        <v>0</v>
      </c>
      <c r="BX587">
        <f>(1-BW587)</f>
        <v>0</v>
      </c>
      <c r="DG587">
        <f>$B$13*EF587+$C$13*EG587+$F$13*ER587*(1-EU587)</f>
        <v>0</v>
      </c>
      <c r="DH587">
        <f>DG587*DI587</f>
        <v>0</v>
      </c>
      <c r="DI587">
        <f>($B$13*$D$11+$C$13*$D$11+$F$13*((FE587+EW587)/MAX(FE587+EW587+FF587, 0.1)*$I$11+FF587/MAX(FE587+EW587+FF587, 0.1)*$J$11))/($B$13+$C$13+$F$13)</f>
        <v>0</v>
      </c>
      <c r="DJ587">
        <f>($B$13*$K$11+$C$13*$K$11+$F$13*((FE587+EW587)/MAX(FE587+EW587+FF587, 0.1)*$P$11+FF587/MAX(FE587+EW587+FF587, 0.1)*$Q$11))/($B$13+$C$13+$F$13)</f>
        <v>0</v>
      </c>
      <c r="DK587">
        <v>4.8</v>
      </c>
      <c r="DL587">
        <v>0.5</v>
      </c>
      <c r="DM587" t="s">
        <v>438</v>
      </c>
      <c r="DN587">
        <v>2</v>
      </c>
      <c r="DO587" t="b">
        <v>1</v>
      </c>
      <c r="DP587">
        <v>1759088445.1</v>
      </c>
      <c r="DQ587">
        <v>1402.905185185185</v>
      </c>
      <c r="DR587">
        <v>1444.513703703704</v>
      </c>
      <c r="DS587">
        <v>21.73137777777778</v>
      </c>
      <c r="DT587">
        <v>19.72996296296296</v>
      </c>
      <c r="DU587">
        <v>1402.838148148148</v>
      </c>
      <c r="DV587">
        <v>21.44543703703704</v>
      </c>
      <c r="DW587">
        <v>499.9822222222222</v>
      </c>
      <c r="DX587">
        <v>90.72367037037039</v>
      </c>
      <c r="DY587">
        <v>0.06653196666666666</v>
      </c>
      <c r="DZ587">
        <v>28.73654814814815</v>
      </c>
      <c r="EA587">
        <v>30.02432222222223</v>
      </c>
      <c r="EB587">
        <v>999.9000000000001</v>
      </c>
      <c r="EC587">
        <v>0</v>
      </c>
      <c r="ED587">
        <v>0</v>
      </c>
      <c r="EE587">
        <v>9989.05074074074</v>
      </c>
      <c r="EF587">
        <v>0</v>
      </c>
      <c r="EG587">
        <v>11.34214814814815</v>
      </c>
      <c r="EH587">
        <v>-41.6092</v>
      </c>
      <c r="EI587">
        <v>1434.068148148149</v>
      </c>
      <c r="EJ587">
        <v>1473.587407407408</v>
      </c>
      <c r="EK587">
        <v>2.001417407407407</v>
      </c>
      <c r="EL587">
        <v>1444.513703703704</v>
      </c>
      <c r="EM587">
        <v>19.72996296296296</v>
      </c>
      <c r="EN587">
        <v>1.97155037037037</v>
      </c>
      <c r="EO587">
        <v>1.789974074074074</v>
      </c>
      <c r="EP587">
        <v>17.21768148148148</v>
      </c>
      <c r="EQ587">
        <v>15.69951481481481</v>
      </c>
      <c r="ER587">
        <v>2000.025925925926</v>
      </c>
      <c r="ES587">
        <v>0.9799940740740742</v>
      </c>
      <c r="ET587">
        <v>0.02000608148148148</v>
      </c>
      <c r="EU587">
        <v>0</v>
      </c>
      <c r="EV587">
        <v>807.1947407407407</v>
      </c>
      <c r="EW587">
        <v>5.00078</v>
      </c>
      <c r="EX587">
        <v>15545.85185185185</v>
      </c>
      <c r="EY587">
        <v>16379.81481481481</v>
      </c>
      <c r="EZ587">
        <v>39.8307037037037</v>
      </c>
      <c r="FA587">
        <v>40.63648148148148</v>
      </c>
      <c r="FB587">
        <v>39.91392592592592</v>
      </c>
      <c r="FC587">
        <v>40.39092592592592</v>
      </c>
      <c r="FD587">
        <v>40.81681481481482</v>
      </c>
      <c r="FE587">
        <v>1955.108888888889</v>
      </c>
      <c r="FF587">
        <v>39.91592592592593</v>
      </c>
      <c r="FG587">
        <v>0</v>
      </c>
      <c r="FH587">
        <v>1759088445.2</v>
      </c>
      <c r="FI587">
        <v>0</v>
      </c>
      <c r="FJ587">
        <v>807.13444</v>
      </c>
      <c r="FK587">
        <v>-0.815999999414024</v>
      </c>
      <c r="FL587">
        <v>-2.092307650107468</v>
      </c>
      <c r="FM587">
        <v>15545.576</v>
      </c>
      <c r="FN587">
        <v>15</v>
      </c>
      <c r="FO587">
        <v>0</v>
      </c>
      <c r="FP587" t="s">
        <v>439</v>
      </c>
      <c r="FQ587">
        <v>1746989605.5</v>
      </c>
      <c r="FR587">
        <v>1746989593.5</v>
      </c>
      <c r="FS587">
        <v>0</v>
      </c>
      <c r="FT587">
        <v>-0.274</v>
      </c>
      <c r="FU587">
        <v>-0.002</v>
      </c>
      <c r="FV587">
        <v>2.549</v>
      </c>
      <c r="FW587">
        <v>0.129</v>
      </c>
      <c r="FX587">
        <v>420</v>
      </c>
      <c r="FY587">
        <v>17</v>
      </c>
      <c r="FZ587">
        <v>0.02</v>
      </c>
      <c r="GA587">
        <v>0.04</v>
      </c>
      <c r="GB587">
        <v>-41.56738</v>
      </c>
      <c r="GC587">
        <v>-0.7324637898685989</v>
      </c>
      <c r="GD587">
        <v>0.09103519429319615</v>
      </c>
      <c r="GE587">
        <v>0</v>
      </c>
      <c r="GF587">
        <v>807.1474705882353</v>
      </c>
      <c r="GG587">
        <v>-0.2399083286196453</v>
      </c>
      <c r="GH587">
        <v>0.2912953055188157</v>
      </c>
      <c r="GI587">
        <v>1</v>
      </c>
      <c r="GJ587">
        <v>2.0098645</v>
      </c>
      <c r="GK587">
        <v>-0.1898080300187662</v>
      </c>
      <c r="GL587">
        <v>0.01828216548306024</v>
      </c>
      <c r="GM587">
        <v>0</v>
      </c>
      <c r="GN587">
        <v>1</v>
      </c>
      <c r="GO587">
        <v>3</v>
      </c>
      <c r="GP587" t="s">
        <v>455</v>
      </c>
      <c r="GQ587">
        <v>3.10178</v>
      </c>
      <c r="GR587">
        <v>2.72496</v>
      </c>
      <c r="GS587">
        <v>0.20054</v>
      </c>
      <c r="GT587">
        <v>0.204104</v>
      </c>
      <c r="GU587">
        <v>0.100574</v>
      </c>
      <c r="GV587">
        <v>0.0953365</v>
      </c>
      <c r="GW587">
        <v>20861.3</v>
      </c>
      <c r="GX587">
        <v>18875.2</v>
      </c>
      <c r="GY587">
        <v>26658.8</v>
      </c>
      <c r="GZ587">
        <v>23939.1</v>
      </c>
      <c r="HA587">
        <v>38380.8</v>
      </c>
      <c r="HB587">
        <v>32031.8</v>
      </c>
      <c r="HC587">
        <v>46550.2</v>
      </c>
      <c r="HD587">
        <v>37878.3</v>
      </c>
      <c r="HE587">
        <v>1.86425</v>
      </c>
      <c r="HF587">
        <v>1.8621</v>
      </c>
      <c r="HG587">
        <v>0.138395</v>
      </c>
      <c r="HH587">
        <v>0</v>
      </c>
      <c r="HI587">
        <v>27.7688</v>
      </c>
      <c r="HJ587">
        <v>999.9</v>
      </c>
      <c r="HK587">
        <v>47.4</v>
      </c>
      <c r="HL587">
        <v>31.3</v>
      </c>
      <c r="HM587">
        <v>23.9753</v>
      </c>
      <c r="HN587">
        <v>61.7302</v>
      </c>
      <c r="HO587">
        <v>21.7909</v>
      </c>
      <c r="HP587">
        <v>1</v>
      </c>
      <c r="HQ587">
        <v>0.168788</v>
      </c>
      <c r="HR587">
        <v>0.832219</v>
      </c>
      <c r="HS587">
        <v>20.2782</v>
      </c>
      <c r="HT587">
        <v>5.21025</v>
      </c>
      <c r="HU587">
        <v>11.98</v>
      </c>
      <c r="HV587">
        <v>4.96285</v>
      </c>
      <c r="HW587">
        <v>3.2744</v>
      </c>
      <c r="HX587">
        <v>9999</v>
      </c>
      <c r="HY587">
        <v>9999</v>
      </c>
      <c r="HZ587">
        <v>9999</v>
      </c>
      <c r="IA587">
        <v>35.3</v>
      </c>
      <c r="IB587">
        <v>1.86398</v>
      </c>
      <c r="IC587">
        <v>1.86016</v>
      </c>
      <c r="ID587">
        <v>1.8584</v>
      </c>
      <c r="IE587">
        <v>1.85978</v>
      </c>
      <c r="IF587">
        <v>1.85989</v>
      </c>
      <c r="IG587">
        <v>1.85837</v>
      </c>
      <c r="IH587">
        <v>1.85745</v>
      </c>
      <c r="II587">
        <v>1.85242</v>
      </c>
      <c r="IJ587">
        <v>0</v>
      </c>
      <c r="IK587">
        <v>0</v>
      </c>
      <c r="IL587">
        <v>0</v>
      </c>
      <c r="IM587">
        <v>0</v>
      </c>
      <c r="IN587" t="s">
        <v>441</v>
      </c>
      <c r="IO587" t="s">
        <v>442</v>
      </c>
      <c r="IP587" t="s">
        <v>443</v>
      </c>
      <c r="IQ587" t="s">
        <v>443</v>
      </c>
      <c r="IR587" t="s">
        <v>443</v>
      </c>
      <c r="IS587" t="s">
        <v>443</v>
      </c>
      <c r="IT587">
        <v>0</v>
      </c>
      <c r="IU587">
        <v>100</v>
      </c>
      <c r="IV587">
        <v>100</v>
      </c>
      <c r="IW587">
        <v>0.09</v>
      </c>
      <c r="IX587">
        <v>0.2855</v>
      </c>
      <c r="IY587">
        <v>-0.819046093373875</v>
      </c>
      <c r="IZ587">
        <v>-0.0008311593448893811</v>
      </c>
      <c r="JA587">
        <v>1.768286430498992E-06</v>
      </c>
      <c r="JB587">
        <v>-5.176383660599935E-10</v>
      </c>
      <c r="JC587">
        <v>0.01793090377665582</v>
      </c>
      <c r="JD587">
        <v>0.002652576625932546</v>
      </c>
      <c r="JE587">
        <v>0.0004569377311329863</v>
      </c>
      <c r="JF587">
        <v>1.003524486243527E-07</v>
      </c>
      <c r="JG587">
        <v>2</v>
      </c>
      <c r="JH587">
        <v>1975</v>
      </c>
      <c r="JI587">
        <v>1</v>
      </c>
      <c r="JJ587">
        <v>26</v>
      </c>
      <c r="JK587">
        <v>201647.5</v>
      </c>
      <c r="JL587">
        <v>201647.7</v>
      </c>
      <c r="JM587">
        <v>3.12988</v>
      </c>
      <c r="JN587">
        <v>2.6001</v>
      </c>
      <c r="JO587">
        <v>1.49658</v>
      </c>
      <c r="JP587">
        <v>2.34863</v>
      </c>
      <c r="JQ587">
        <v>1.54907</v>
      </c>
      <c r="JR587">
        <v>2.46704</v>
      </c>
      <c r="JS587">
        <v>36.4578</v>
      </c>
      <c r="JT587">
        <v>24.1838</v>
      </c>
      <c r="JU587">
        <v>18</v>
      </c>
      <c r="JV587">
        <v>483.186</v>
      </c>
      <c r="JW587">
        <v>496.573</v>
      </c>
      <c r="JX587">
        <v>26.6067</v>
      </c>
      <c r="JY587">
        <v>29.4218</v>
      </c>
      <c r="JZ587">
        <v>30</v>
      </c>
      <c r="KA587">
        <v>29.6117</v>
      </c>
      <c r="KB587">
        <v>29.5997</v>
      </c>
      <c r="KC587">
        <v>62.8394</v>
      </c>
      <c r="KD587">
        <v>20.4587</v>
      </c>
      <c r="KE587">
        <v>96.2586</v>
      </c>
      <c r="KF587">
        <v>26.5979</v>
      </c>
      <c r="KG587">
        <v>1490.18</v>
      </c>
      <c r="KH587">
        <v>19.8292</v>
      </c>
      <c r="KI587">
        <v>101.78</v>
      </c>
      <c r="KJ587">
        <v>91.3446</v>
      </c>
    </row>
    <row r="588" spans="1:296">
      <c r="A588">
        <v>570</v>
      </c>
      <c r="B588">
        <v>1759088457.6</v>
      </c>
      <c r="C588">
        <v>15374.5</v>
      </c>
      <c r="D588" t="s">
        <v>1588</v>
      </c>
      <c r="E588" t="s">
        <v>1589</v>
      </c>
      <c r="F588">
        <v>5</v>
      </c>
      <c r="G588" t="s">
        <v>1411</v>
      </c>
      <c r="H588">
        <v>1759088449.814285</v>
      </c>
      <c r="I588">
        <f>(J588)/1000</f>
        <v>0</v>
      </c>
      <c r="J588">
        <f>IF(DO588, AM588, AG588)</f>
        <v>0</v>
      </c>
      <c r="K588">
        <f>IF(DO588, AH588, AF588)</f>
        <v>0</v>
      </c>
      <c r="L588">
        <f>DQ588 - IF(AT588&gt;1, K588*DK588*100.0/(AV588), 0)</f>
        <v>0</v>
      </c>
      <c r="M588">
        <f>((S588-I588/2)*L588-K588)/(S588+I588/2)</f>
        <v>0</v>
      </c>
      <c r="N588">
        <f>M588*(DX588+DY588)/1000.0</f>
        <v>0</v>
      </c>
      <c r="O588">
        <f>(DQ588 - IF(AT588&gt;1, K588*DK588*100.0/(AV588), 0))*(DX588+DY588)/1000.0</f>
        <v>0</v>
      </c>
      <c r="P588">
        <f>2.0/((1/R588-1/Q588)+SIGN(R588)*SQRT((1/R588-1/Q588)*(1/R588-1/Q588) + 4*DL588/((DL588+1)*(DL588+1))*(2*1/R588*1/Q588-1/Q588*1/Q588)))</f>
        <v>0</v>
      </c>
      <c r="Q588">
        <f>IF(LEFT(DM588,1)&lt;&gt;"0",IF(LEFT(DM588,1)="1",3.0,DN588),$D$5+$E$5*(EE588*DX588/($K$5*1000))+$F$5*(EE588*DX588/($K$5*1000))*MAX(MIN(DK588,$J$5),$I$5)*MAX(MIN(DK588,$J$5),$I$5)+$G$5*MAX(MIN(DK588,$J$5),$I$5)*(EE588*DX588/($K$5*1000))+$H$5*(EE588*DX588/($K$5*1000))*(EE588*DX588/($K$5*1000)))</f>
        <v>0</v>
      </c>
      <c r="R588">
        <f>I588*(1000-(1000*0.61365*exp(17.502*V588/(240.97+V588))/(DX588+DY588)+DS588)/2)/(1000*0.61365*exp(17.502*V588/(240.97+V588))/(DX588+DY588)-DS588)</f>
        <v>0</v>
      </c>
      <c r="S588">
        <f>1/((DL588+1)/(P588/1.6)+1/(Q588/1.37)) + DL588/((DL588+1)/(P588/1.6) + DL588/(Q588/1.37))</f>
        <v>0</v>
      </c>
      <c r="T588">
        <f>(DG588*DJ588)</f>
        <v>0</v>
      </c>
      <c r="U588">
        <f>(DZ588+(T588+2*0.95*5.67E-8*(((DZ588+$B$9)+273)^4-(DZ588+273)^4)-44100*I588)/(1.84*29.3*Q588+8*0.95*5.67E-8*(DZ588+273)^3))</f>
        <v>0</v>
      </c>
      <c r="V588">
        <f>($C$9*EA588+$D$9*EB588+$E$9*U588)</f>
        <v>0</v>
      </c>
      <c r="W588">
        <f>0.61365*exp(17.502*V588/(240.97+V588))</f>
        <v>0</v>
      </c>
      <c r="X588">
        <f>(Y588/Z588*100)</f>
        <v>0</v>
      </c>
      <c r="Y588">
        <f>DS588*(DX588+DY588)/1000</f>
        <v>0</v>
      </c>
      <c r="Z588">
        <f>0.61365*exp(17.502*DZ588/(240.97+DZ588))</f>
        <v>0</v>
      </c>
      <c r="AA588">
        <f>(W588-DS588*(DX588+DY588)/1000)</f>
        <v>0</v>
      </c>
      <c r="AB588">
        <f>(-I588*44100)</f>
        <v>0</v>
      </c>
      <c r="AC588">
        <f>2*29.3*Q588*0.92*(DZ588-V588)</f>
        <v>0</v>
      </c>
      <c r="AD588">
        <f>2*0.95*5.67E-8*(((DZ588+$B$9)+273)^4-(V588+273)^4)</f>
        <v>0</v>
      </c>
      <c r="AE588">
        <f>T588+AD588+AB588+AC588</f>
        <v>0</v>
      </c>
      <c r="AF588">
        <f>DW588*AT588*(DR588-DQ588*(1000-AT588*DT588)/(1000-AT588*DS588))/(100*DK588)</f>
        <v>0</v>
      </c>
      <c r="AG588">
        <f>1000*DW588*AT588*(DS588-DT588)/(100*DK588*(1000-AT588*DS588))</f>
        <v>0</v>
      </c>
      <c r="AH588">
        <f>(AI588 - AJ588 - DX588*1E3/(8.314*(DZ588+273.15)) * AL588/DW588 * AK588) * DW588/(100*DK588) * (1000 - DT588)/1000</f>
        <v>0</v>
      </c>
      <c r="AI588">
        <v>1505.646384945472</v>
      </c>
      <c r="AJ588">
        <v>1475.003333333333</v>
      </c>
      <c r="AK588">
        <v>3.424601329698955</v>
      </c>
      <c r="AL588">
        <v>65.07386414959845</v>
      </c>
      <c r="AM588">
        <f>(AO588 - AN588 + DX588*1E3/(8.314*(DZ588+273.15)) * AQ588/DW588 * AP588) * DW588/(100*DK588) * 1000/(1000 - AO588)</f>
        <v>0</v>
      </c>
      <c r="AN588">
        <v>19.73815205313595</v>
      </c>
      <c r="AO588">
        <v>21.70063454545453</v>
      </c>
      <c r="AP588">
        <v>-6.299908691034699E-05</v>
      </c>
      <c r="AQ588">
        <v>105.2532628944295</v>
      </c>
      <c r="AR588">
        <v>0</v>
      </c>
      <c r="AS588">
        <v>0</v>
      </c>
      <c r="AT588">
        <f>IF(AR588*$H$15&gt;=AV588,1.0,(AV588/(AV588-AR588*$H$15)))</f>
        <v>0</v>
      </c>
      <c r="AU588">
        <f>(AT588-1)*100</f>
        <v>0</v>
      </c>
      <c r="AV588">
        <f>MAX(0,($B$15+$C$15*EE588)/(1+$D$15*EE588)*DX588/(DZ588+273)*$E$15)</f>
        <v>0</v>
      </c>
      <c r="AW588" t="s">
        <v>437</v>
      </c>
      <c r="AX588" t="s">
        <v>437</v>
      </c>
      <c r="AY588">
        <v>0</v>
      </c>
      <c r="AZ588">
        <v>0</v>
      </c>
      <c r="BA588">
        <f>1-AY588/AZ588</f>
        <v>0</v>
      </c>
      <c r="BB588">
        <v>0</v>
      </c>
      <c r="BC588" t="s">
        <v>437</v>
      </c>
      <c r="BD588" t="s">
        <v>437</v>
      </c>
      <c r="BE588">
        <v>0</v>
      </c>
      <c r="BF588">
        <v>0</v>
      </c>
      <c r="BG588">
        <f>1-BE588/BF588</f>
        <v>0</v>
      </c>
      <c r="BH588">
        <v>0.5</v>
      </c>
      <c r="BI588">
        <f>DH588</f>
        <v>0</v>
      </c>
      <c r="BJ588">
        <f>K588</f>
        <v>0</v>
      </c>
      <c r="BK588">
        <f>BG588*BH588*BI588</f>
        <v>0</v>
      </c>
      <c r="BL588">
        <f>(BJ588-BB588)/BI588</f>
        <v>0</v>
      </c>
      <c r="BM588">
        <f>(AZ588-BF588)/BF588</f>
        <v>0</v>
      </c>
      <c r="BN588">
        <f>AY588/(BA588+AY588/BF588)</f>
        <v>0</v>
      </c>
      <c r="BO588" t="s">
        <v>437</v>
      </c>
      <c r="BP588">
        <v>0</v>
      </c>
      <c r="BQ588">
        <f>IF(BP588&lt;&gt;0, BP588, BN588)</f>
        <v>0</v>
      </c>
      <c r="BR588">
        <f>1-BQ588/BF588</f>
        <v>0</v>
      </c>
      <c r="BS588">
        <f>(BF588-BE588)/(BF588-BQ588)</f>
        <v>0</v>
      </c>
      <c r="BT588">
        <f>(AZ588-BF588)/(AZ588-BQ588)</f>
        <v>0</v>
      </c>
      <c r="BU588">
        <f>(BF588-BE588)/(BF588-AY588)</f>
        <v>0</v>
      </c>
      <c r="BV588">
        <f>(AZ588-BF588)/(AZ588-AY588)</f>
        <v>0</v>
      </c>
      <c r="BW588">
        <f>(BS588*BQ588/BE588)</f>
        <v>0</v>
      </c>
      <c r="BX588">
        <f>(1-BW588)</f>
        <v>0</v>
      </c>
      <c r="DG588">
        <f>$B$13*EF588+$C$13*EG588+$F$13*ER588*(1-EU588)</f>
        <v>0</v>
      </c>
      <c r="DH588">
        <f>DG588*DI588</f>
        <v>0</v>
      </c>
      <c r="DI588">
        <f>($B$13*$D$11+$C$13*$D$11+$F$13*((FE588+EW588)/MAX(FE588+EW588+FF588, 0.1)*$I$11+FF588/MAX(FE588+EW588+FF588, 0.1)*$J$11))/($B$13+$C$13+$F$13)</f>
        <v>0</v>
      </c>
      <c r="DJ588">
        <f>($B$13*$K$11+$C$13*$K$11+$F$13*((FE588+EW588)/MAX(FE588+EW588+FF588, 0.1)*$P$11+FF588/MAX(FE588+EW588+FF588, 0.1)*$Q$11))/($B$13+$C$13+$F$13)</f>
        <v>0</v>
      </c>
      <c r="DK588">
        <v>4.8</v>
      </c>
      <c r="DL588">
        <v>0.5</v>
      </c>
      <c r="DM588" t="s">
        <v>438</v>
      </c>
      <c r="DN588">
        <v>2</v>
      </c>
      <c r="DO588" t="b">
        <v>1</v>
      </c>
      <c r="DP588">
        <v>1759088449.814285</v>
      </c>
      <c r="DQ588">
        <v>1418.637857142857</v>
      </c>
      <c r="DR588">
        <v>1460.284642857143</v>
      </c>
      <c r="DS588">
        <v>21.71916428571428</v>
      </c>
      <c r="DT588">
        <v>19.73323214285714</v>
      </c>
      <c r="DU588">
        <v>1418.555714285714</v>
      </c>
      <c r="DV588">
        <v>21.43348928571428</v>
      </c>
      <c r="DW588">
        <v>500.0285357142856</v>
      </c>
      <c r="DX588">
        <v>90.72419285714285</v>
      </c>
      <c r="DY588">
        <v>0.06655206785714286</v>
      </c>
      <c r="DZ588">
        <v>28.72189285714286</v>
      </c>
      <c r="EA588">
        <v>30.02091071428571</v>
      </c>
      <c r="EB588">
        <v>999.9000000000002</v>
      </c>
      <c r="EC588">
        <v>0</v>
      </c>
      <c r="ED588">
        <v>0</v>
      </c>
      <c r="EE588">
        <v>10000.21607142857</v>
      </c>
      <c r="EF588">
        <v>0</v>
      </c>
      <c r="EG588">
        <v>11.34390357142857</v>
      </c>
      <c r="EH588">
        <v>-41.64721071428572</v>
      </c>
      <c r="EI588">
        <v>1450.132857142857</v>
      </c>
      <c r="EJ588">
        <v>1489.680714285714</v>
      </c>
      <c r="EK588">
        <v>1.985931071428572</v>
      </c>
      <c r="EL588">
        <v>1460.284642857143</v>
      </c>
      <c r="EM588">
        <v>19.73323214285714</v>
      </c>
      <c r="EN588">
        <v>1.9704525</v>
      </c>
      <c r="EO588">
        <v>1.790281428571429</v>
      </c>
      <c r="EP588">
        <v>17.20888571428572</v>
      </c>
      <c r="EQ588">
        <v>15.7022</v>
      </c>
      <c r="ER588">
        <v>1999.998214285714</v>
      </c>
      <c r="ES588">
        <v>0.9799937499999999</v>
      </c>
      <c r="ET588">
        <v>0.0200064</v>
      </c>
      <c r="EU588">
        <v>0</v>
      </c>
      <c r="EV588">
        <v>807.1000357142856</v>
      </c>
      <c r="EW588">
        <v>5.00078</v>
      </c>
      <c r="EX588">
        <v>15545.88928571428</v>
      </c>
      <c r="EY588">
        <v>16379.58928571429</v>
      </c>
      <c r="EZ588">
        <v>39.83896428571428</v>
      </c>
      <c r="FA588">
        <v>40.64049999999999</v>
      </c>
      <c r="FB588">
        <v>39.90146428571428</v>
      </c>
      <c r="FC588">
        <v>40.40149999999999</v>
      </c>
      <c r="FD588">
        <v>40.78767857142856</v>
      </c>
      <c r="FE588">
        <v>1955.081071428571</v>
      </c>
      <c r="FF588">
        <v>39.91535714285715</v>
      </c>
      <c r="FG588">
        <v>0</v>
      </c>
      <c r="FH588">
        <v>1759088450</v>
      </c>
      <c r="FI588">
        <v>0</v>
      </c>
      <c r="FJ588">
        <v>807.09648</v>
      </c>
      <c r="FK588">
        <v>0.2664615290838194</v>
      </c>
      <c r="FL588">
        <v>2.37692308180739</v>
      </c>
      <c r="FM588">
        <v>15545.708</v>
      </c>
      <c r="FN588">
        <v>15</v>
      </c>
      <c r="FO588">
        <v>0</v>
      </c>
      <c r="FP588" t="s">
        <v>439</v>
      </c>
      <c r="FQ588">
        <v>1746989605.5</v>
      </c>
      <c r="FR588">
        <v>1746989593.5</v>
      </c>
      <c r="FS588">
        <v>0</v>
      </c>
      <c r="FT588">
        <v>-0.274</v>
      </c>
      <c r="FU588">
        <v>-0.002</v>
      </c>
      <c r="FV588">
        <v>2.549</v>
      </c>
      <c r="FW588">
        <v>0.129</v>
      </c>
      <c r="FX588">
        <v>420</v>
      </c>
      <c r="FY588">
        <v>17</v>
      </c>
      <c r="FZ588">
        <v>0.02</v>
      </c>
      <c r="GA588">
        <v>0.04</v>
      </c>
      <c r="GB588">
        <v>-41.62325365853658</v>
      </c>
      <c r="GC588">
        <v>-0.5099874564460188</v>
      </c>
      <c r="GD588">
        <v>0.07427517425765739</v>
      </c>
      <c r="GE588">
        <v>0</v>
      </c>
      <c r="GF588">
        <v>807.1526176470588</v>
      </c>
      <c r="GG588">
        <v>-0.6559052716688865</v>
      </c>
      <c r="GH588">
        <v>0.2850222916675214</v>
      </c>
      <c r="GI588">
        <v>1</v>
      </c>
      <c r="GJ588">
        <v>1.996238048780488</v>
      </c>
      <c r="GK588">
        <v>-0.1946291289198558</v>
      </c>
      <c r="GL588">
        <v>0.01921477736960474</v>
      </c>
      <c r="GM588">
        <v>0</v>
      </c>
      <c r="GN588">
        <v>1</v>
      </c>
      <c r="GO588">
        <v>3</v>
      </c>
      <c r="GP588" t="s">
        <v>455</v>
      </c>
      <c r="GQ588">
        <v>3.10264</v>
      </c>
      <c r="GR588">
        <v>2.72424</v>
      </c>
      <c r="GS588">
        <v>0.201947</v>
      </c>
      <c r="GT588">
        <v>0.205492</v>
      </c>
      <c r="GU588">
        <v>0.100539</v>
      </c>
      <c r="GV588">
        <v>0.0953571</v>
      </c>
      <c r="GW588">
        <v>20824.5</v>
      </c>
      <c r="GX588">
        <v>18842</v>
      </c>
      <c r="GY588">
        <v>26658.7</v>
      </c>
      <c r="GZ588">
        <v>23938.8</v>
      </c>
      <c r="HA588">
        <v>38382.5</v>
      </c>
      <c r="HB588">
        <v>32030.9</v>
      </c>
      <c r="HC588">
        <v>46550.2</v>
      </c>
      <c r="HD588">
        <v>37877.9</v>
      </c>
      <c r="HE588">
        <v>1.86577</v>
      </c>
      <c r="HF588">
        <v>1.86085</v>
      </c>
      <c r="HG588">
        <v>0.137597</v>
      </c>
      <c r="HH588">
        <v>0</v>
      </c>
      <c r="HI588">
        <v>27.765</v>
      </c>
      <c r="HJ588">
        <v>999.9</v>
      </c>
      <c r="HK588">
        <v>47.4</v>
      </c>
      <c r="HL588">
        <v>31.3</v>
      </c>
      <c r="HM588">
        <v>23.9756</v>
      </c>
      <c r="HN588">
        <v>60.9902</v>
      </c>
      <c r="HO588">
        <v>21.5946</v>
      </c>
      <c r="HP588">
        <v>1</v>
      </c>
      <c r="HQ588">
        <v>0.169088</v>
      </c>
      <c r="HR588">
        <v>0.839357</v>
      </c>
      <c r="HS588">
        <v>20.2783</v>
      </c>
      <c r="HT588">
        <v>5.2107</v>
      </c>
      <c r="HU588">
        <v>11.98</v>
      </c>
      <c r="HV588">
        <v>4.96275</v>
      </c>
      <c r="HW588">
        <v>3.27448</v>
      </c>
      <c r="HX588">
        <v>9999</v>
      </c>
      <c r="HY588">
        <v>9999</v>
      </c>
      <c r="HZ588">
        <v>9999</v>
      </c>
      <c r="IA588">
        <v>35.3</v>
      </c>
      <c r="IB588">
        <v>1.86397</v>
      </c>
      <c r="IC588">
        <v>1.86012</v>
      </c>
      <c r="ID588">
        <v>1.85839</v>
      </c>
      <c r="IE588">
        <v>1.85975</v>
      </c>
      <c r="IF588">
        <v>1.85989</v>
      </c>
      <c r="IG588">
        <v>1.85837</v>
      </c>
      <c r="IH588">
        <v>1.85745</v>
      </c>
      <c r="II588">
        <v>1.85241</v>
      </c>
      <c r="IJ588">
        <v>0</v>
      </c>
      <c r="IK588">
        <v>0</v>
      </c>
      <c r="IL588">
        <v>0</v>
      </c>
      <c r="IM588">
        <v>0</v>
      </c>
      <c r="IN588" t="s">
        <v>441</v>
      </c>
      <c r="IO588" t="s">
        <v>442</v>
      </c>
      <c r="IP588" t="s">
        <v>443</v>
      </c>
      <c r="IQ588" t="s">
        <v>443</v>
      </c>
      <c r="IR588" t="s">
        <v>443</v>
      </c>
      <c r="IS588" t="s">
        <v>443</v>
      </c>
      <c r="IT588">
        <v>0</v>
      </c>
      <c r="IU588">
        <v>100</v>
      </c>
      <c r="IV588">
        <v>100</v>
      </c>
      <c r="IW588">
        <v>0.11</v>
      </c>
      <c r="IX588">
        <v>0.2852</v>
      </c>
      <c r="IY588">
        <v>-0.819046093373875</v>
      </c>
      <c r="IZ588">
        <v>-0.0008311593448893811</v>
      </c>
      <c r="JA588">
        <v>1.768286430498992E-06</v>
      </c>
      <c r="JB588">
        <v>-5.176383660599935E-10</v>
      </c>
      <c r="JC588">
        <v>0.01793090377665582</v>
      </c>
      <c r="JD588">
        <v>0.002652576625932546</v>
      </c>
      <c r="JE588">
        <v>0.0004569377311329863</v>
      </c>
      <c r="JF588">
        <v>1.003524486243527E-07</v>
      </c>
      <c r="JG588">
        <v>2</v>
      </c>
      <c r="JH588">
        <v>1975</v>
      </c>
      <c r="JI588">
        <v>1</v>
      </c>
      <c r="JJ588">
        <v>26</v>
      </c>
      <c r="JK588">
        <v>201647.5</v>
      </c>
      <c r="JL588">
        <v>201647.7</v>
      </c>
      <c r="JM588">
        <v>3.15674</v>
      </c>
      <c r="JN588">
        <v>2.60376</v>
      </c>
      <c r="JO588">
        <v>1.49658</v>
      </c>
      <c r="JP588">
        <v>2.34863</v>
      </c>
      <c r="JQ588">
        <v>1.54907</v>
      </c>
      <c r="JR588">
        <v>2.46582</v>
      </c>
      <c r="JS588">
        <v>36.4578</v>
      </c>
      <c r="JT588">
        <v>24.1838</v>
      </c>
      <c r="JU588">
        <v>18</v>
      </c>
      <c r="JV588">
        <v>484.087</v>
      </c>
      <c r="JW588">
        <v>495.762</v>
      </c>
      <c r="JX588">
        <v>26.5877</v>
      </c>
      <c r="JY588">
        <v>29.4227</v>
      </c>
      <c r="JZ588">
        <v>30.0002</v>
      </c>
      <c r="KA588">
        <v>29.6127</v>
      </c>
      <c r="KB588">
        <v>29.602</v>
      </c>
      <c r="KC588">
        <v>63.3683</v>
      </c>
      <c r="KD588">
        <v>20.1628</v>
      </c>
      <c r="KE588">
        <v>96.2586</v>
      </c>
      <c r="KF588">
        <v>26.5765</v>
      </c>
      <c r="KG588">
        <v>1503.53</v>
      </c>
      <c r="KH588">
        <v>19.8657</v>
      </c>
      <c r="KI588">
        <v>101.78</v>
      </c>
      <c r="KJ588">
        <v>91.34350000000001</v>
      </c>
    </row>
    <row r="589" spans="1:296">
      <c r="A589">
        <v>571</v>
      </c>
      <c r="B589">
        <v>1759088462.6</v>
      </c>
      <c r="C589">
        <v>15379.5</v>
      </c>
      <c r="D589" t="s">
        <v>1590</v>
      </c>
      <c r="E589" t="s">
        <v>1591</v>
      </c>
      <c r="F589">
        <v>5</v>
      </c>
      <c r="G589" t="s">
        <v>1411</v>
      </c>
      <c r="H589">
        <v>1759088455.1</v>
      </c>
      <c r="I589">
        <f>(J589)/1000</f>
        <v>0</v>
      </c>
      <c r="J589">
        <f>IF(DO589, AM589, AG589)</f>
        <v>0</v>
      </c>
      <c r="K589">
        <f>IF(DO589, AH589, AF589)</f>
        <v>0</v>
      </c>
      <c r="L589">
        <f>DQ589 - IF(AT589&gt;1, K589*DK589*100.0/(AV589), 0)</f>
        <v>0</v>
      </c>
      <c r="M589">
        <f>((S589-I589/2)*L589-K589)/(S589+I589/2)</f>
        <v>0</v>
      </c>
      <c r="N589">
        <f>M589*(DX589+DY589)/1000.0</f>
        <v>0</v>
      </c>
      <c r="O589">
        <f>(DQ589 - IF(AT589&gt;1, K589*DK589*100.0/(AV589), 0))*(DX589+DY589)/1000.0</f>
        <v>0</v>
      </c>
      <c r="P589">
        <f>2.0/((1/R589-1/Q589)+SIGN(R589)*SQRT((1/R589-1/Q589)*(1/R589-1/Q589) + 4*DL589/((DL589+1)*(DL589+1))*(2*1/R589*1/Q589-1/Q589*1/Q589)))</f>
        <v>0</v>
      </c>
      <c r="Q589">
        <f>IF(LEFT(DM589,1)&lt;&gt;"0",IF(LEFT(DM589,1)="1",3.0,DN589),$D$5+$E$5*(EE589*DX589/($K$5*1000))+$F$5*(EE589*DX589/($K$5*1000))*MAX(MIN(DK589,$J$5),$I$5)*MAX(MIN(DK589,$J$5),$I$5)+$G$5*MAX(MIN(DK589,$J$5),$I$5)*(EE589*DX589/($K$5*1000))+$H$5*(EE589*DX589/($K$5*1000))*(EE589*DX589/($K$5*1000)))</f>
        <v>0</v>
      </c>
      <c r="R589">
        <f>I589*(1000-(1000*0.61365*exp(17.502*V589/(240.97+V589))/(DX589+DY589)+DS589)/2)/(1000*0.61365*exp(17.502*V589/(240.97+V589))/(DX589+DY589)-DS589)</f>
        <v>0</v>
      </c>
      <c r="S589">
        <f>1/((DL589+1)/(P589/1.6)+1/(Q589/1.37)) + DL589/((DL589+1)/(P589/1.6) + DL589/(Q589/1.37))</f>
        <v>0</v>
      </c>
      <c r="T589">
        <f>(DG589*DJ589)</f>
        <v>0</v>
      </c>
      <c r="U589">
        <f>(DZ589+(T589+2*0.95*5.67E-8*(((DZ589+$B$9)+273)^4-(DZ589+273)^4)-44100*I589)/(1.84*29.3*Q589+8*0.95*5.67E-8*(DZ589+273)^3))</f>
        <v>0</v>
      </c>
      <c r="V589">
        <f>($C$9*EA589+$D$9*EB589+$E$9*U589)</f>
        <v>0</v>
      </c>
      <c r="W589">
        <f>0.61365*exp(17.502*V589/(240.97+V589))</f>
        <v>0</v>
      </c>
      <c r="X589">
        <f>(Y589/Z589*100)</f>
        <v>0</v>
      </c>
      <c r="Y589">
        <f>DS589*(DX589+DY589)/1000</f>
        <v>0</v>
      </c>
      <c r="Z589">
        <f>0.61365*exp(17.502*DZ589/(240.97+DZ589))</f>
        <v>0</v>
      </c>
      <c r="AA589">
        <f>(W589-DS589*(DX589+DY589)/1000)</f>
        <v>0</v>
      </c>
      <c r="AB589">
        <f>(-I589*44100)</f>
        <v>0</v>
      </c>
      <c r="AC589">
        <f>2*29.3*Q589*0.92*(DZ589-V589)</f>
        <v>0</v>
      </c>
      <c r="AD589">
        <f>2*0.95*5.67E-8*(((DZ589+$B$9)+273)^4-(V589+273)^4)</f>
        <v>0</v>
      </c>
      <c r="AE589">
        <f>T589+AD589+AB589+AC589</f>
        <v>0</v>
      </c>
      <c r="AF589">
        <f>DW589*AT589*(DR589-DQ589*(1000-AT589*DT589)/(1000-AT589*DS589))/(100*DK589)</f>
        <v>0</v>
      </c>
      <c r="AG589">
        <f>1000*DW589*AT589*(DS589-DT589)/(100*DK589*(1000-AT589*DS589))</f>
        <v>0</v>
      </c>
      <c r="AH589">
        <f>(AI589 - AJ589 - DX589*1E3/(8.314*(DZ589+273.15)) * AL589/DW589 * AK589) * DW589/(100*DK589) * (1000 - DT589)/1000</f>
        <v>0</v>
      </c>
      <c r="AI589">
        <v>1522.698613010224</v>
      </c>
      <c r="AJ589">
        <v>1492.07096969697</v>
      </c>
      <c r="AK589">
        <v>3.405746000689518</v>
      </c>
      <c r="AL589">
        <v>65.07386414959845</v>
      </c>
      <c r="AM589">
        <f>(AO589 - AN589 + DX589*1E3/(8.314*(DZ589+273.15)) * AQ589/DW589 * AP589) * DW589/(100*DK589) * 1000/(1000 - AO589)</f>
        <v>0</v>
      </c>
      <c r="AN589">
        <v>19.79175401897603</v>
      </c>
      <c r="AO589">
        <v>21.69772969696969</v>
      </c>
      <c r="AP589">
        <v>2.777566163211651E-05</v>
      </c>
      <c r="AQ589">
        <v>105.2532628944295</v>
      </c>
      <c r="AR589">
        <v>0</v>
      </c>
      <c r="AS589">
        <v>0</v>
      </c>
      <c r="AT589">
        <f>IF(AR589*$H$15&gt;=AV589,1.0,(AV589/(AV589-AR589*$H$15)))</f>
        <v>0</v>
      </c>
      <c r="AU589">
        <f>(AT589-1)*100</f>
        <v>0</v>
      </c>
      <c r="AV589">
        <f>MAX(0,($B$15+$C$15*EE589)/(1+$D$15*EE589)*DX589/(DZ589+273)*$E$15)</f>
        <v>0</v>
      </c>
      <c r="AW589" t="s">
        <v>437</v>
      </c>
      <c r="AX589" t="s">
        <v>437</v>
      </c>
      <c r="AY589">
        <v>0</v>
      </c>
      <c r="AZ589">
        <v>0</v>
      </c>
      <c r="BA589">
        <f>1-AY589/AZ589</f>
        <v>0</v>
      </c>
      <c r="BB589">
        <v>0</v>
      </c>
      <c r="BC589" t="s">
        <v>437</v>
      </c>
      <c r="BD589" t="s">
        <v>437</v>
      </c>
      <c r="BE589">
        <v>0</v>
      </c>
      <c r="BF589">
        <v>0</v>
      </c>
      <c r="BG589">
        <f>1-BE589/BF589</f>
        <v>0</v>
      </c>
      <c r="BH589">
        <v>0.5</v>
      </c>
      <c r="BI589">
        <f>DH589</f>
        <v>0</v>
      </c>
      <c r="BJ589">
        <f>K589</f>
        <v>0</v>
      </c>
      <c r="BK589">
        <f>BG589*BH589*BI589</f>
        <v>0</v>
      </c>
      <c r="BL589">
        <f>(BJ589-BB589)/BI589</f>
        <v>0</v>
      </c>
      <c r="BM589">
        <f>(AZ589-BF589)/BF589</f>
        <v>0</v>
      </c>
      <c r="BN589">
        <f>AY589/(BA589+AY589/BF589)</f>
        <v>0</v>
      </c>
      <c r="BO589" t="s">
        <v>437</v>
      </c>
      <c r="BP589">
        <v>0</v>
      </c>
      <c r="BQ589">
        <f>IF(BP589&lt;&gt;0, BP589, BN589)</f>
        <v>0</v>
      </c>
      <c r="BR589">
        <f>1-BQ589/BF589</f>
        <v>0</v>
      </c>
      <c r="BS589">
        <f>(BF589-BE589)/(BF589-BQ589)</f>
        <v>0</v>
      </c>
      <c r="BT589">
        <f>(AZ589-BF589)/(AZ589-BQ589)</f>
        <v>0</v>
      </c>
      <c r="BU589">
        <f>(BF589-BE589)/(BF589-AY589)</f>
        <v>0</v>
      </c>
      <c r="BV589">
        <f>(AZ589-BF589)/(AZ589-AY589)</f>
        <v>0</v>
      </c>
      <c r="BW589">
        <f>(BS589*BQ589/BE589)</f>
        <v>0</v>
      </c>
      <c r="BX589">
        <f>(1-BW589)</f>
        <v>0</v>
      </c>
      <c r="DG589">
        <f>$B$13*EF589+$C$13*EG589+$F$13*ER589*(1-EU589)</f>
        <v>0</v>
      </c>
      <c r="DH589">
        <f>DG589*DI589</f>
        <v>0</v>
      </c>
      <c r="DI589">
        <f>($B$13*$D$11+$C$13*$D$11+$F$13*((FE589+EW589)/MAX(FE589+EW589+FF589, 0.1)*$I$11+FF589/MAX(FE589+EW589+FF589, 0.1)*$J$11))/($B$13+$C$13+$F$13)</f>
        <v>0</v>
      </c>
      <c r="DJ589">
        <f>($B$13*$K$11+$C$13*$K$11+$F$13*((FE589+EW589)/MAX(FE589+EW589+FF589, 0.1)*$P$11+FF589/MAX(FE589+EW589+FF589, 0.1)*$Q$11))/($B$13+$C$13+$F$13)</f>
        <v>0</v>
      </c>
      <c r="DK589">
        <v>4.8</v>
      </c>
      <c r="DL589">
        <v>0.5</v>
      </c>
      <c r="DM589" t="s">
        <v>438</v>
      </c>
      <c r="DN589">
        <v>2</v>
      </c>
      <c r="DO589" t="b">
        <v>1</v>
      </c>
      <c r="DP589">
        <v>1759088455.1</v>
      </c>
      <c r="DQ589">
        <v>1436.301481481481</v>
      </c>
      <c r="DR589">
        <v>1477.946666666666</v>
      </c>
      <c r="DS589">
        <v>21.70665925925926</v>
      </c>
      <c r="DT589">
        <v>19.74968888888889</v>
      </c>
      <c r="DU589">
        <v>1436.200370370371</v>
      </c>
      <c r="DV589">
        <v>21.42125925925926</v>
      </c>
      <c r="DW589">
        <v>500.0531481481482</v>
      </c>
      <c r="DX589">
        <v>90.72526666666668</v>
      </c>
      <c r="DY589">
        <v>0.06646393333333334</v>
      </c>
      <c r="DZ589">
        <v>28.70459629629629</v>
      </c>
      <c r="EA589">
        <v>30.01188888888889</v>
      </c>
      <c r="EB589">
        <v>999.9000000000001</v>
      </c>
      <c r="EC589">
        <v>0</v>
      </c>
      <c r="ED589">
        <v>0</v>
      </c>
      <c r="EE589">
        <v>10004.80740740741</v>
      </c>
      <c r="EF589">
        <v>0</v>
      </c>
      <c r="EG589">
        <v>11.34191851851852</v>
      </c>
      <c r="EH589">
        <v>-41.64672962962963</v>
      </c>
      <c r="EI589">
        <v>1468.17</v>
      </c>
      <c r="EJ589">
        <v>1507.724074074074</v>
      </c>
      <c r="EK589">
        <v>1.956968518518518</v>
      </c>
      <c r="EL589">
        <v>1477.946666666666</v>
      </c>
      <c r="EM589">
        <v>19.74968888888889</v>
      </c>
      <c r="EN589">
        <v>1.969341851851852</v>
      </c>
      <c r="EO589">
        <v>1.791795555555556</v>
      </c>
      <c r="EP589">
        <v>17.19996296296296</v>
      </c>
      <c r="EQ589">
        <v>15.7153962962963</v>
      </c>
      <c r="ER589">
        <v>2000.005555555555</v>
      </c>
      <c r="ES589">
        <v>0.9799944444444444</v>
      </c>
      <c r="ET589">
        <v>0.02000568148148148</v>
      </c>
      <c r="EU589">
        <v>0</v>
      </c>
      <c r="EV589">
        <v>807.1394444444443</v>
      </c>
      <c r="EW589">
        <v>5.00078</v>
      </c>
      <c r="EX589">
        <v>15546.20740740741</v>
      </c>
      <c r="EY589">
        <v>16379.64074074074</v>
      </c>
      <c r="EZ589">
        <v>39.84914814814815</v>
      </c>
      <c r="FA589">
        <v>40.63877777777778</v>
      </c>
      <c r="FB589">
        <v>39.92103703703703</v>
      </c>
      <c r="FC589">
        <v>40.40707407407407</v>
      </c>
      <c r="FD589">
        <v>40.69874074074073</v>
      </c>
      <c r="FE589">
        <v>1955.09</v>
      </c>
      <c r="FF589">
        <v>39.91444444444445</v>
      </c>
      <c r="FG589">
        <v>0</v>
      </c>
      <c r="FH589">
        <v>1759088454.8</v>
      </c>
      <c r="FI589">
        <v>0</v>
      </c>
      <c r="FJ589">
        <v>807.1504799999999</v>
      </c>
      <c r="FK589">
        <v>0.4199999868333178</v>
      </c>
      <c r="FL589">
        <v>6.361538416188544</v>
      </c>
      <c r="FM589">
        <v>15546.184</v>
      </c>
      <c r="FN589">
        <v>15</v>
      </c>
      <c r="FO589">
        <v>0</v>
      </c>
      <c r="FP589" t="s">
        <v>439</v>
      </c>
      <c r="FQ589">
        <v>1746989605.5</v>
      </c>
      <c r="FR589">
        <v>1746989593.5</v>
      </c>
      <c r="FS589">
        <v>0</v>
      </c>
      <c r="FT589">
        <v>-0.274</v>
      </c>
      <c r="FU589">
        <v>-0.002</v>
      </c>
      <c r="FV589">
        <v>2.549</v>
      </c>
      <c r="FW589">
        <v>0.129</v>
      </c>
      <c r="FX589">
        <v>420</v>
      </c>
      <c r="FY589">
        <v>17</v>
      </c>
      <c r="FZ589">
        <v>0.02</v>
      </c>
      <c r="GA589">
        <v>0.04</v>
      </c>
      <c r="GB589">
        <v>-41.63194499999999</v>
      </c>
      <c r="GC589">
        <v>-0.09181688555340976</v>
      </c>
      <c r="GD589">
        <v>0.08458598864469219</v>
      </c>
      <c r="GE589">
        <v>1</v>
      </c>
      <c r="GF589">
        <v>807.1125882352941</v>
      </c>
      <c r="GG589">
        <v>0.5723147423206822</v>
      </c>
      <c r="GH589">
        <v>0.2349997644112869</v>
      </c>
      <c r="GI589">
        <v>1</v>
      </c>
      <c r="GJ589">
        <v>1.9699725</v>
      </c>
      <c r="GK589">
        <v>-0.317088855534707</v>
      </c>
      <c r="GL589">
        <v>0.03317411225262858</v>
      </c>
      <c r="GM589">
        <v>0</v>
      </c>
      <c r="GN589">
        <v>2</v>
      </c>
      <c r="GO589">
        <v>3</v>
      </c>
      <c r="GP589" t="s">
        <v>446</v>
      </c>
      <c r="GQ589">
        <v>3.10205</v>
      </c>
      <c r="GR589">
        <v>2.72416</v>
      </c>
      <c r="GS589">
        <v>0.203333</v>
      </c>
      <c r="GT589">
        <v>0.206852</v>
      </c>
      <c r="GU589">
        <v>0.100538</v>
      </c>
      <c r="GV589">
        <v>0.0956451</v>
      </c>
      <c r="GW589">
        <v>20788.5</v>
      </c>
      <c r="GX589">
        <v>18809.7</v>
      </c>
      <c r="GY589">
        <v>26658.8</v>
      </c>
      <c r="GZ589">
        <v>23938.7</v>
      </c>
      <c r="HA589">
        <v>38383.1</v>
      </c>
      <c r="HB589">
        <v>32021</v>
      </c>
      <c r="HC589">
        <v>46550.6</v>
      </c>
      <c r="HD589">
        <v>37878.2</v>
      </c>
      <c r="HE589">
        <v>1.8647</v>
      </c>
      <c r="HF589">
        <v>1.86187</v>
      </c>
      <c r="HG589">
        <v>0.136457</v>
      </c>
      <c r="HH589">
        <v>0</v>
      </c>
      <c r="HI589">
        <v>27.7596</v>
      </c>
      <c r="HJ589">
        <v>999.9</v>
      </c>
      <c r="HK589">
        <v>47.4</v>
      </c>
      <c r="HL589">
        <v>31.4</v>
      </c>
      <c r="HM589">
        <v>24.1146</v>
      </c>
      <c r="HN589">
        <v>61.2702</v>
      </c>
      <c r="HO589">
        <v>21.7027</v>
      </c>
      <c r="HP589">
        <v>1</v>
      </c>
      <c r="HQ589">
        <v>0.169045</v>
      </c>
      <c r="HR589">
        <v>0.1018</v>
      </c>
      <c r="HS589">
        <v>20.2771</v>
      </c>
      <c r="HT589">
        <v>5.21085</v>
      </c>
      <c r="HU589">
        <v>11.9798</v>
      </c>
      <c r="HV589">
        <v>4.96235</v>
      </c>
      <c r="HW589">
        <v>3.27435</v>
      </c>
      <c r="HX589">
        <v>9999</v>
      </c>
      <c r="HY589">
        <v>9999</v>
      </c>
      <c r="HZ589">
        <v>9999</v>
      </c>
      <c r="IA589">
        <v>35.3</v>
      </c>
      <c r="IB589">
        <v>1.86395</v>
      </c>
      <c r="IC589">
        <v>1.86012</v>
      </c>
      <c r="ID589">
        <v>1.85842</v>
      </c>
      <c r="IE589">
        <v>1.85976</v>
      </c>
      <c r="IF589">
        <v>1.85989</v>
      </c>
      <c r="IG589">
        <v>1.85837</v>
      </c>
      <c r="IH589">
        <v>1.85745</v>
      </c>
      <c r="II589">
        <v>1.85242</v>
      </c>
      <c r="IJ589">
        <v>0</v>
      </c>
      <c r="IK589">
        <v>0</v>
      </c>
      <c r="IL589">
        <v>0</v>
      </c>
      <c r="IM589">
        <v>0</v>
      </c>
      <c r="IN589" t="s">
        <v>441</v>
      </c>
      <c r="IO589" t="s">
        <v>442</v>
      </c>
      <c r="IP589" t="s">
        <v>443</v>
      </c>
      <c r="IQ589" t="s">
        <v>443</v>
      </c>
      <c r="IR589" t="s">
        <v>443</v>
      </c>
      <c r="IS589" t="s">
        <v>443</v>
      </c>
      <c r="IT589">
        <v>0</v>
      </c>
      <c r="IU589">
        <v>100</v>
      </c>
      <c r="IV589">
        <v>100</v>
      </c>
      <c r="IW589">
        <v>0.13</v>
      </c>
      <c r="IX589">
        <v>0.2853</v>
      </c>
      <c r="IY589">
        <v>-0.819046093373875</v>
      </c>
      <c r="IZ589">
        <v>-0.0008311593448893811</v>
      </c>
      <c r="JA589">
        <v>1.768286430498992E-06</v>
      </c>
      <c r="JB589">
        <v>-5.176383660599935E-10</v>
      </c>
      <c r="JC589">
        <v>0.01793090377665582</v>
      </c>
      <c r="JD589">
        <v>0.002652576625932546</v>
      </c>
      <c r="JE589">
        <v>0.0004569377311329863</v>
      </c>
      <c r="JF589">
        <v>1.003524486243527E-07</v>
      </c>
      <c r="JG589">
        <v>2</v>
      </c>
      <c r="JH589">
        <v>1975</v>
      </c>
      <c r="JI589">
        <v>1</v>
      </c>
      <c r="JJ589">
        <v>26</v>
      </c>
      <c r="JK589">
        <v>201647.6</v>
      </c>
      <c r="JL589">
        <v>201647.8</v>
      </c>
      <c r="JM589">
        <v>3.18604</v>
      </c>
      <c r="JN589">
        <v>2.60986</v>
      </c>
      <c r="JO589">
        <v>1.49658</v>
      </c>
      <c r="JP589">
        <v>2.34863</v>
      </c>
      <c r="JQ589">
        <v>1.54907</v>
      </c>
      <c r="JR589">
        <v>2.4646</v>
      </c>
      <c r="JS589">
        <v>36.4578</v>
      </c>
      <c r="JT589">
        <v>24.1751</v>
      </c>
      <c r="JU589">
        <v>18</v>
      </c>
      <c r="JV589">
        <v>483.469</v>
      </c>
      <c r="JW589">
        <v>496.455</v>
      </c>
      <c r="JX589">
        <v>26.5817</v>
      </c>
      <c r="JY589">
        <v>29.425</v>
      </c>
      <c r="JZ589">
        <v>30.0001</v>
      </c>
      <c r="KA589">
        <v>29.6142</v>
      </c>
      <c r="KB589">
        <v>29.6035</v>
      </c>
      <c r="KC589">
        <v>63.9754</v>
      </c>
      <c r="KD589">
        <v>20.1628</v>
      </c>
      <c r="KE589">
        <v>96.2586</v>
      </c>
      <c r="KF589">
        <v>26.9638</v>
      </c>
      <c r="KG589">
        <v>1523.57</v>
      </c>
      <c r="KH589">
        <v>19.8895</v>
      </c>
      <c r="KI589">
        <v>101.78</v>
      </c>
      <c r="KJ589">
        <v>91.3438</v>
      </c>
    </row>
    <row r="590" spans="1:296">
      <c r="A590">
        <v>572</v>
      </c>
      <c r="B590">
        <v>1759088467.6</v>
      </c>
      <c r="C590">
        <v>15384.5</v>
      </c>
      <c r="D590" t="s">
        <v>1592</v>
      </c>
      <c r="E590" t="s">
        <v>1593</v>
      </c>
      <c r="F590">
        <v>5</v>
      </c>
      <c r="G590" t="s">
        <v>1411</v>
      </c>
      <c r="H590">
        <v>1759088459.814285</v>
      </c>
      <c r="I590">
        <f>(J590)/1000</f>
        <v>0</v>
      </c>
      <c r="J590">
        <f>IF(DO590, AM590, AG590)</f>
        <v>0</v>
      </c>
      <c r="K590">
        <f>IF(DO590, AH590, AF590)</f>
        <v>0</v>
      </c>
      <c r="L590">
        <f>DQ590 - IF(AT590&gt;1, K590*DK590*100.0/(AV590), 0)</f>
        <v>0</v>
      </c>
      <c r="M590">
        <f>((S590-I590/2)*L590-K590)/(S590+I590/2)</f>
        <v>0</v>
      </c>
      <c r="N590">
        <f>M590*(DX590+DY590)/1000.0</f>
        <v>0</v>
      </c>
      <c r="O590">
        <f>(DQ590 - IF(AT590&gt;1, K590*DK590*100.0/(AV590), 0))*(DX590+DY590)/1000.0</f>
        <v>0</v>
      </c>
      <c r="P590">
        <f>2.0/((1/R590-1/Q590)+SIGN(R590)*SQRT((1/R590-1/Q590)*(1/R590-1/Q590) + 4*DL590/((DL590+1)*(DL590+1))*(2*1/R590*1/Q590-1/Q590*1/Q590)))</f>
        <v>0</v>
      </c>
      <c r="Q590">
        <f>IF(LEFT(DM590,1)&lt;&gt;"0",IF(LEFT(DM590,1)="1",3.0,DN590),$D$5+$E$5*(EE590*DX590/($K$5*1000))+$F$5*(EE590*DX590/($K$5*1000))*MAX(MIN(DK590,$J$5),$I$5)*MAX(MIN(DK590,$J$5),$I$5)+$G$5*MAX(MIN(DK590,$J$5),$I$5)*(EE590*DX590/($K$5*1000))+$H$5*(EE590*DX590/($K$5*1000))*(EE590*DX590/($K$5*1000)))</f>
        <v>0</v>
      </c>
      <c r="R590">
        <f>I590*(1000-(1000*0.61365*exp(17.502*V590/(240.97+V590))/(DX590+DY590)+DS590)/2)/(1000*0.61365*exp(17.502*V590/(240.97+V590))/(DX590+DY590)-DS590)</f>
        <v>0</v>
      </c>
      <c r="S590">
        <f>1/((DL590+1)/(P590/1.6)+1/(Q590/1.37)) + DL590/((DL590+1)/(P590/1.6) + DL590/(Q590/1.37))</f>
        <v>0</v>
      </c>
      <c r="T590">
        <f>(DG590*DJ590)</f>
        <v>0</v>
      </c>
      <c r="U590">
        <f>(DZ590+(T590+2*0.95*5.67E-8*(((DZ590+$B$9)+273)^4-(DZ590+273)^4)-44100*I590)/(1.84*29.3*Q590+8*0.95*5.67E-8*(DZ590+273)^3))</f>
        <v>0</v>
      </c>
      <c r="V590">
        <f>($C$9*EA590+$D$9*EB590+$E$9*U590)</f>
        <v>0</v>
      </c>
      <c r="W590">
        <f>0.61365*exp(17.502*V590/(240.97+V590))</f>
        <v>0</v>
      </c>
      <c r="X590">
        <f>(Y590/Z590*100)</f>
        <v>0</v>
      </c>
      <c r="Y590">
        <f>DS590*(DX590+DY590)/1000</f>
        <v>0</v>
      </c>
      <c r="Z590">
        <f>0.61365*exp(17.502*DZ590/(240.97+DZ590))</f>
        <v>0</v>
      </c>
      <c r="AA590">
        <f>(W590-DS590*(DX590+DY590)/1000)</f>
        <v>0</v>
      </c>
      <c r="AB590">
        <f>(-I590*44100)</f>
        <v>0</v>
      </c>
      <c r="AC590">
        <f>2*29.3*Q590*0.92*(DZ590-V590)</f>
        <v>0</v>
      </c>
      <c r="AD590">
        <f>2*0.95*5.67E-8*(((DZ590+$B$9)+273)^4-(V590+273)^4)</f>
        <v>0</v>
      </c>
      <c r="AE590">
        <f>T590+AD590+AB590+AC590</f>
        <v>0</v>
      </c>
      <c r="AF590">
        <f>DW590*AT590*(DR590-DQ590*(1000-AT590*DT590)/(1000-AT590*DS590))/(100*DK590)</f>
        <v>0</v>
      </c>
      <c r="AG590">
        <f>1000*DW590*AT590*(DS590-DT590)/(100*DK590*(1000-AT590*DS590))</f>
        <v>0</v>
      </c>
      <c r="AH590">
        <f>(AI590 - AJ590 - DX590*1E3/(8.314*(DZ590+273.15)) * AL590/DW590 * AK590) * DW590/(100*DK590) * (1000 - DT590)/1000</f>
        <v>0</v>
      </c>
      <c r="AI590">
        <v>1539.926155033708</v>
      </c>
      <c r="AJ590">
        <v>1509.291515151515</v>
      </c>
      <c r="AK590">
        <v>3.442253799291839</v>
      </c>
      <c r="AL590">
        <v>65.07386414959845</v>
      </c>
      <c r="AM590">
        <f>(AO590 - AN590 + DX590*1E3/(8.314*(DZ590+273.15)) * AQ590/DW590 * AP590) * DW590/(100*DK590) * 1000/(1000 - AO590)</f>
        <v>0</v>
      </c>
      <c r="AN590">
        <v>19.83517426825163</v>
      </c>
      <c r="AO590">
        <v>21.71865333333332</v>
      </c>
      <c r="AP590">
        <v>9.794233888358176E-05</v>
      </c>
      <c r="AQ590">
        <v>105.2532628944295</v>
      </c>
      <c r="AR590">
        <v>0</v>
      </c>
      <c r="AS590">
        <v>0</v>
      </c>
      <c r="AT590">
        <f>IF(AR590*$H$15&gt;=AV590,1.0,(AV590/(AV590-AR590*$H$15)))</f>
        <v>0</v>
      </c>
      <c r="AU590">
        <f>(AT590-1)*100</f>
        <v>0</v>
      </c>
      <c r="AV590">
        <f>MAX(0,($B$15+$C$15*EE590)/(1+$D$15*EE590)*DX590/(DZ590+273)*$E$15)</f>
        <v>0</v>
      </c>
      <c r="AW590" t="s">
        <v>437</v>
      </c>
      <c r="AX590" t="s">
        <v>437</v>
      </c>
      <c r="AY590">
        <v>0</v>
      </c>
      <c r="AZ590">
        <v>0</v>
      </c>
      <c r="BA590">
        <f>1-AY590/AZ590</f>
        <v>0</v>
      </c>
      <c r="BB590">
        <v>0</v>
      </c>
      <c r="BC590" t="s">
        <v>437</v>
      </c>
      <c r="BD590" t="s">
        <v>437</v>
      </c>
      <c r="BE590">
        <v>0</v>
      </c>
      <c r="BF590">
        <v>0</v>
      </c>
      <c r="BG590">
        <f>1-BE590/BF590</f>
        <v>0</v>
      </c>
      <c r="BH590">
        <v>0.5</v>
      </c>
      <c r="BI590">
        <f>DH590</f>
        <v>0</v>
      </c>
      <c r="BJ590">
        <f>K590</f>
        <v>0</v>
      </c>
      <c r="BK590">
        <f>BG590*BH590*BI590</f>
        <v>0</v>
      </c>
      <c r="BL590">
        <f>(BJ590-BB590)/BI590</f>
        <v>0</v>
      </c>
      <c r="BM590">
        <f>(AZ590-BF590)/BF590</f>
        <v>0</v>
      </c>
      <c r="BN590">
        <f>AY590/(BA590+AY590/BF590)</f>
        <v>0</v>
      </c>
      <c r="BO590" t="s">
        <v>437</v>
      </c>
      <c r="BP590">
        <v>0</v>
      </c>
      <c r="BQ590">
        <f>IF(BP590&lt;&gt;0, BP590, BN590)</f>
        <v>0</v>
      </c>
      <c r="BR590">
        <f>1-BQ590/BF590</f>
        <v>0</v>
      </c>
      <c r="BS590">
        <f>(BF590-BE590)/(BF590-BQ590)</f>
        <v>0</v>
      </c>
      <c r="BT590">
        <f>(AZ590-BF590)/(AZ590-BQ590)</f>
        <v>0</v>
      </c>
      <c r="BU590">
        <f>(BF590-BE590)/(BF590-AY590)</f>
        <v>0</v>
      </c>
      <c r="BV590">
        <f>(AZ590-BF590)/(AZ590-AY590)</f>
        <v>0</v>
      </c>
      <c r="BW590">
        <f>(BS590*BQ590/BE590)</f>
        <v>0</v>
      </c>
      <c r="BX590">
        <f>(1-BW590)</f>
        <v>0</v>
      </c>
      <c r="DG590">
        <f>$B$13*EF590+$C$13*EG590+$F$13*ER590*(1-EU590)</f>
        <v>0</v>
      </c>
      <c r="DH590">
        <f>DG590*DI590</f>
        <v>0</v>
      </c>
      <c r="DI590">
        <f>($B$13*$D$11+$C$13*$D$11+$F$13*((FE590+EW590)/MAX(FE590+EW590+FF590, 0.1)*$I$11+FF590/MAX(FE590+EW590+FF590, 0.1)*$J$11))/($B$13+$C$13+$F$13)</f>
        <v>0</v>
      </c>
      <c r="DJ590">
        <f>($B$13*$K$11+$C$13*$K$11+$F$13*((FE590+EW590)/MAX(FE590+EW590+FF590, 0.1)*$P$11+FF590/MAX(FE590+EW590+FF590, 0.1)*$Q$11))/($B$13+$C$13+$F$13)</f>
        <v>0</v>
      </c>
      <c r="DK590">
        <v>4.8</v>
      </c>
      <c r="DL590">
        <v>0.5</v>
      </c>
      <c r="DM590" t="s">
        <v>438</v>
      </c>
      <c r="DN590">
        <v>2</v>
      </c>
      <c r="DO590" t="b">
        <v>1</v>
      </c>
      <c r="DP590">
        <v>1759088459.814285</v>
      </c>
      <c r="DQ590">
        <v>1452.085</v>
      </c>
      <c r="DR590">
        <v>1493.728214285714</v>
      </c>
      <c r="DS590">
        <v>21.70436785714285</v>
      </c>
      <c r="DT590">
        <v>19.781025</v>
      </c>
      <c r="DU590">
        <v>1451.968214285715</v>
      </c>
      <c r="DV590">
        <v>21.41901071428572</v>
      </c>
      <c r="DW590">
        <v>500.0441428571429</v>
      </c>
      <c r="DX590">
        <v>90.72644999999999</v>
      </c>
      <c r="DY590">
        <v>0.06624475714285713</v>
      </c>
      <c r="DZ590">
        <v>28.69174642857143</v>
      </c>
      <c r="EA590">
        <v>29.999125</v>
      </c>
      <c r="EB590">
        <v>999.9000000000002</v>
      </c>
      <c r="EC590">
        <v>0</v>
      </c>
      <c r="ED590">
        <v>0</v>
      </c>
      <c r="EE590">
        <v>10011.44464285714</v>
      </c>
      <c r="EF590">
        <v>0</v>
      </c>
      <c r="EG590">
        <v>11.32725357142857</v>
      </c>
      <c r="EH590">
        <v>-41.64468928571429</v>
      </c>
      <c r="EI590">
        <v>1484.300357142857</v>
      </c>
      <c r="EJ590">
        <v>1523.873214285715</v>
      </c>
      <c r="EK590">
        <v>1.923336785714286</v>
      </c>
      <c r="EL590">
        <v>1493.728214285714</v>
      </c>
      <c r="EM590">
        <v>19.781025</v>
      </c>
      <c r="EN590">
        <v>1.969160357142857</v>
      </c>
      <c r="EO590">
        <v>1.794661785714286</v>
      </c>
      <c r="EP590">
        <v>17.19850357142857</v>
      </c>
      <c r="EQ590">
        <v>15.74034642857143</v>
      </c>
      <c r="ER590">
        <v>2000.000714285714</v>
      </c>
      <c r="ES590">
        <v>0.9799931785714288</v>
      </c>
      <c r="ET590">
        <v>0.02000698571428571</v>
      </c>
      <c r="EU590">
        <v>0</v>
      </c>
      <c r="EV590">
        <v>807.1541428571428</v>
      </c>
      <c r="EW590">
        <v>5.00078</v>
      </c>
      <c r="EX590">
        <v>15546.02857142857</v>
      </c>
      <c r="EY590">
        <v>16379.60357142857</v>
      </c>
      <c r="EZ590">
        <v>39.84339285714285</v>
      </c>
      <c r="FA590">
        <v>40.64935714285713</v>
      </c>
      <c r="FB590">
        <v>39.91935714285713</v>
      </c>
      <c r="FC590">
        <v>40.39257142857143</v>
      </c>
      <c r="FD590">
        <v>40.66492857142856</v>
      </c>
      <c r="FE590">
        <v>1955.082142857143</v>
      </c>
      <c r="FF590">
        <v>39.91571428571429</v>
      </c>
      <c r="FG590">
        <v>0</v>
      </c>
      <c r="FH590">
        <v>1759088460.2</v>
      </c>
      <c r="FI590">
        <v>0</v>
      </c>
      <c r="FJ590">
        <v>807.1735384615384</v>
      </c>
      <c r="FK590">
        <v>0.6093675122748351</v>
      </c>
      <c r="FL590">
        <v>-7.562393239904782</v>
      </c>
      <c r="FM590">
        <v>15545.97692307692</v>
      </c>
      <c r="FN590">
        <v>15</v>
      </c>
      <c r="FO590">
        <v>0</v>
      </c>
      <c r="FP590" t="s">
        <v>439</v>
      </c>
      <c r="FQ590">
        <v>1746989605.5</v>
      </c>
      <c r="FR590">
        <v>1746989593.5</v>
      </c>
      <c r="FS590">
        <v>0</v>
      </c>
      <c r="FT590">
        <v>-0.274</v>
      </c>
      <c r="FU590">
        <v>-0.002</v>
      </c>
      <c r="FV590">
        <v>2.549</v>
      </c>
      <c r="FW590">
        <v>0.129</v>
      </c>
      <c r="FX590">
        <v>420</v>
      </c>
      <c r="FY590">
        <v>17</v>
      </c>
      <c r="FZ590">
        <v>0.02</v>
      </c>
      <c r="GA590">
        <v>0.04</v>
      </c>
      <c r="GB590">
        <v>-41.6398325</v>
      </c>
      <c r="GC590">
        <v>0.04556285178253724</v>
      </c>
      <c r="GD590">
        <v>0.08056243972069094</v>
      </c>
      <c r="GE590">
        <v>1</v>
      </c>
      <c r="GF590">
        <v>807.1780882352942</v>
      </c>
      <c r="GG590">
        <v>0.08823528743604267</v>
      </c>
      <c r="GH590">
        <v>0.2069572799974663</v>
      </c>
      <c r="GI590">
        <v>1</v>
      </c>
      <c r="GJ590">
        <v>1.944293</v>
      </c>
      <c r="GK590">
        <v>-0.4358129831144501</v>
      </c>
      <c r="GL590">
        <v>0.04425957044527207</v>
      </c>
      <c r="GM590">
        <v>0</v>
      </c>
      <c r="GN590">
        <v>2</v>
      </c>
      <c r="GO590">
        <v>3</v>
      </c>
      <c r="GP590" t="s">
        <v>446</v>
      </c>
      <c r="GQ590">
        <v>3.10225</v>
      </c>
      <c r="GR590">
        <v>2.72445</v>
      </c>
      <c r="GS590">
        <v>0.204717</v>
      </c>
      <c r="GT590">
        <v>0.208229</v>
      </c>
      <c r="GU590">
        <v>0.100608</v>
      </c>
      <c r="GV590">
        <v>0.0956906</v>
      </c>
      <c r="GW590">
        <v>20752.1</v>
      </c>
      <c r="GX590">
        <v>18777.1</v>
      </c>
      <c r="GY590">
        <v>26658.6</v>
      </c>
      <c r="GZ590">
        <v>23938.8</v>
      </c>
      <c r="HA590">
        <v>38379.7</v>
      </c>
      <c r="HB590">
        <v>32019.5</v>
      </c>
      <c r="HC590">
        <v>46550</v>
      </c>
      <c r="HD590">
        <v>37878.1</v>
      </c>
      <c r="HE590">
        <v>1.86535</v>
      </c>
      <c r="HF590">
        <v>1.86157</v>
      </c>
      <c r="HG590">
        <v>0.136808</v>
      </c>
      <c r="HH590">
        <v>0</v>
      </c>
      <c r="HI590">
        <v>27.7538</v>
      </c>
      <c r="HJ590">
        <v>999.9</v>
      </c>
      <c r="HK590">
        <v>47.4</v>
      </c>
      <c r="HL590">
        <v>31.4</v>
      </c>
      <c r="HM590">
        <v>24.114</v>
      </c>
      <c r="HN590">
        <v>60.8902</v>
      </c>
      <c r="HO590">
        <v>21.7588</v>
      </c>
      <c r="HP590">
        <v>1</v>
      </c>
      <c r="HQ590">
        <v>0.168056</v>
      </c>
      <c r="HR590">
        <v>-0.255684</v>
      </c>
      <c r="HS590">
        <v>20.2802</v>
      </c>
      <c r="HT590">
        <v>5.211</v>
      </c>
      <c r="HU590">
        <v>11.98</v>
      </c>
      <c r="HV590">
        <v>4.9628</v>
      </c>
      <c r="HW590">
        <v>3.2745</v>
      </c>
      <c r="HX590">
        <v>9999</v>
      </c>
      <c r="HY590">
        <v>9999</v>
      </c>
      <c r="HZ590">
        <v>9999</v>
      </c>
      <c r="IA590">
        <v>35.3</v>
      </c>
      <c r="IB590">
        <v>1.86395</v>
      </c>
      <c r="IC590">
        <v>1.86012</v>
      </c>
      <c r="ID590">
        <v>1.85843</v>
      </c>
      <c r="IE590">
        <v>1.85976</v>
      </c>
      <c r="IF590">
        <v>1.85989</v>
      </c>
      <c r="IG590">
        <v>1.85837</v>
      </c>
      <c r="IH590">
        <v>1.85745</v>
      </c>
      <c r="II590">
        <v>1.85242</v>
      </c>
      <c r="IJ590">
        <v>0</v>
      </c>
      <c r="IK590">
        <v>0</v>
      </c>
      <c r="IL590">
        <v>0</v>
      </c>
      <c r="IM590">
        <v>0</v>
      </c>
      <c r="IN590" t="s">
        <v>441</v>
      </c>
      <c r="IO590" t="s">
        <v>442</v>
      </c>
      <c r="IP590" t="s">
        <v>443</v>
      </c>
      <c r="IQ590" t="s">
        <v>443</v>
      </c>
      <c r="IR590" t="s">
        <v>443</v>
      </c>
      <c r="IS590" t="s">
        <v>443</v>
      </c>
      <c r="IT590">
        <v>0</v>
      </c>
      <c r="IU590">
        <v>100</v>
      </c>
      <c r="IV590">
        <v>100</v>
      </c>
      <c r="IW590">
        <v>0.15</v>
      </c>
      <c r="IX590">
        <v>0.2857</v>
      </c>
      <c r="IY590">
        <v>-0.819046093373875</v>
      </c>
      <c r="IZ590">
        <v>-0.0008311593448893811</v>
      </c>
      <c r="JA590">
        <v>1.768286430498992E-06</v>
      </c>
      <c r="JB590">
        <v>-5.176383660599935E-10</v>
      </c>
      <c r="JC590">
        <v>0.01793090377665582</v>
      </c>
      <c r="JD590">
        <v>0.002652576625932546</v>
      </c>
      <c r="JE590">
        <v>0.0004569377311329863</v>
      </c>
      <c r="JF590">
        <v>1.003524486243527E-07</v>
      </c>
      <c r="JG590">
        <v>2</v>
      </c>
      <c r="JH590">
        <v>1975</v>
      </c>
      <c r="JI590">
        <v>1</v>
      </c>
      <c r="JJ590">
        <v>26</v>
      </c>
      <c r="JK590">
        <v>201647.7</v>
      </c>
      <c r="JL590">
        <v>201647.9</v>
      </c>
      <c r="JM590">
        <v>3.21289</v>
      </c>
      <c r="JN590">
        <v>2.60986</v>
      </c>
      <c r="JO590">
        <v>1.49658</v>
      </c>
      <c r="JP590">
        <v>2.34863</v>
      </c>
      <c r="JQ590">
        <v>1.54907</v>
      </c>
      <c r="JR590">
        <v>2.46094</v>
      </c>
      <c r="JS590">
        <v>36.4578</v>
      </c>
      <c r="JT590">
        <v>24.1751</v>
      </c>
      <c r="JU590">
        <v>18</v>
      </c>
      <c r="JV590">
        <v>483.866</v>
      </c>
      <c r="JW590">
        <v>496.264</v>
      </c>
      <c r="JX590">
        <v>26.9137</v>
      </c>
      <c r="JY590">
        <v>29.4252</v>
      </c>
      <c r="JZ590">
        <v>29.9997</v>
      </c>
      <c r="KA590">
        <v>29.6165</v>
      </c>
      <c r="KB590">
        <v>29.6045</v>
      </c>
      <c r="KC590">
        <v>64.4991</v>
      </c>
      <c r="KD590">
        <v>20.1628</v>
      </c>
      <c r="KE590">
        <v>96.2586</v>
      </c>
      <c r="KF590">
        <v>26.9746</v>
      </c>
      <c r="KG590">
        <v>1536.92</v>
      </c>
      <c r="KH590">
        <v>19.9008</v>
      </c>
      <c r="KI590">
        <v>101.779</v>
      </c>
      <c r="KJ590">
        <v>91.3438</v>
      </c>
    </row>
    <row r="591" spans="1:296">
      <c r="A591">
        <v>573</v>
      </c>
      <c r="B591">
        <v>1759088472.6</v>
      </c>
      <c r="C591">
        <v>15389.5</v>
      </c>
      <c r="D591" t="s">
        <v>1594</v>
      </c>
      <c r="E591" t="s">
        <v>1595</v>
      </c>
      <c r="F591">
        <v>5</v>
      </c>
      <c r="G591" t="s">
        <v>1411</v>
      </c>
      <c r="H591">
        <v>1759088465.1</v>
      </c>
      <c r="I591">
        <f>(J591)/1000</f>
        <v>0</v>
      </c>
      <c r="J591">
        <f>IF(DO591, AM591, AG591)</f>
        <v>0</v>
      </c>
      <c r="K591">
        <f>IF(DO591, AH591, AF591)</f>
        <v>0</v>
      </c>
      <c r="L591">
        <f>DQ591 - IF(AT591&gt;1, K591*DK591*100.0/(AV591), 0)</f>
        <v>0</v>
      </c>
      <c r="M591">
        <f>((S591-I591/2)*L591-K591)/(S591+I591/2)</f>
        <v>0</v>
      </c>
      <c r="N591">
        <f>M591*(DX591+DY591)/1000.0</f>
        <v>0</v>
      </c>
      <c r="O591">
        <f>(DQ591 - IF(AT591&gt;1, K591*DK591*100.0/(AV591), 0))*(DX591+DY591)/1000.0</f>
        <v>0</v>
      </c>
      <c r="P591">
        <f>2.0/((1/R591-1/Q591)+SIGN(R591)*SQRT((1/R591-1/Q591)*(1/R591-1/Q591) + 4*DL591/((DL591+1)*(DL591+1))*(2*1/R591*1/Q591-1/Q591*1/Q591)))</f>
        <v>0</v>
      </c>
      <c r="Q591">
        <f>IF(LEFT(DM591,1)&lt;&gt;"0",IF(LEFT(DM591,1)="1",3.0,DN591),$D$5+$E$5*(EE591*DX591/($K$5*1000))+$F$5*(EE591*DX591/($K$5*1000))*MAX(MIN(DK591,$J$5),$I$5)*MAX(MIN(DK591,$J$5),$I$5)+$G$5*MAX(MIN(DK591,$J$5),$I$5)*(EE591*DX591/($K$5*1000))+$H$5*(EE591*DX591/($K$5*1000))*(EE591*DX591/($K$5*1000)))</f>
        <v>0</v>
      </c>
      <c r="R591">
        <f>I591*(1000-(1000*0.61365*exp(17.502*V591/(240.97+V591))/(DX591+DY591)+DS591)/2)/(1000*0.61365*exp(17.502*V591/(240.97+V591))/(DX591+DY591)-DS591)</f>
        <v>0</v>
      </c>
      <c r="S591">
        <f>1/((DL591+1)/(P591/1.6)+1/(Q591/1.37)) + DL591/((DL591+1)/(P591/1.6) + DL591/(Q591/1.37))</f>
        <v>0</v>
      </c>
      <c r="T591">
        <f>(DG591*DJ591)</f>
        <v>0</v>
      </c>
      <c r="U591">
        <f>(DZ591+(T591+2*0.95*5.67E-8*(((DZ591+$B$9)+273)^4-(DZ591+273)^4)-44100*I591)/(1.84*29.3*Q591+8*0.95*5.67E-8*(DZ591+273)^3))</f>
        <v>0</v>
      </c>
      <c r="V591">
        <f>($C$9*EA591+$D$9*EB591+$E$9*U591)</f>
        <v>0</v>
      </c>
      <c r="W591">
        <f>0.61365*exp(17.502*V591/(240.97+V591))</f>
        <v>0</v>
      </c>
      <c r="X591">
        <f>(Y591/Z591*100)</f>
        <v>0</v>
      </c>
      <c r="Y591">
        <f>DS591*(DX591+DY591)/1000</f>
        <v>0</v>
      </c>
      <c r="Z591">
        <f>0.61365*exp(17.502*DZ591/(240.97+DZ591))</f>
        <v>0</v>
      </c>
      <c r="AA591">
        <f>(W591-DS591*(DX591+DY591)/1000)</f>
        <v>0</v>
      </c>
      <c r="AB591">
        <f>(-I591*44100)</f>
        <v>0</v>
      </c>
      <c r="AC591">
        <f>2*29.3*Q591*0.92*(DZ591-V591)</f>
        <v>0</v>
      </c>
      <c r="AD591">
        <f>2*0.95*5.67E-8*(((DZ591+$B$9)+273)^4-(V591+273)^4)</f>
        <v>0</v>
      </c>
      <c r="AE591">
        <f>T591+AD591+AB591+AC591</f>
        <v>0</v>
      </c>
      <c r="AF591">
        <f>DW591*AT591*(DR591-DQ591*(1000-AT591*DT591)/(1000-AT591*DS591))/(100*DK591)</f>
        <v>0</v>
      </c>
      <c r="AG591">
        <f>1000*DW591*AT591*(DS591-DT591)/(100*DK591*(1000-AT591*DS591))</f>
        <v>0</v>
      </c>
      <c r="AH591">
        <f>(AI591 - AJ591 - DX591*1E3/(8.314*(DZ591+273.15)) * AL591/DW591 * AK591) * DW591/(100*DK591) * (1000 - DT591)/1000</f>
        <v>0</v>
      </c>
      <c r="AI591">
        <v>1557.164762661329</v>
      </c>
      <c r="AJ591">
        <v>1526.530666666667</v>
      </c>
      <c r="AK591">
        <v>3.456130673935294</v>
      </c>
      <c r="AL591">
        <v>65.07386414959845</v>
      </c>
      <c r="AM591">
        <f>(AO591 - AN591 + DX591*1E3/(8.314*(DZ591+273.15)) * AQ591/DW591 * AP591) * DW591/(100*DK591) * 1000/(1000 - AO591)</f>
        <v>0</v>
      </c>
      <c r="AN591">
        <v>19.84130208995177</v>
      </c>
      <c r="AO591">
        <v>21.73450484848484</v>
      </c>
      <c r="AP591">
        <v>6.037514118966999E-05</v>
      </c>
      <c r="AQ591">
        <v>105.2532628944295</v>
      </c>
      <c r="AR591">
        <v>0</v>
      </c>
      <c r="AS591">
        <v>0</v>
      </c>
      <c r="AT591">
        <f>IF(AR591*$H$15&gt;=AV591,1.0,(AV591/(AV591-AR591*$H$15)))</f>
        <v>0</v>
      </c>
      <c r="AU591">
        <f>(AT591-1)*100</f>
        <v>0</v>
      </c>
      <c r="AV591">
        <f>MAX(0,($B$15+$C$15*EE591)/(1+$D$15*EE591)*DX591/(DZ591+273)*$E$15)</f>
        <v>0</v>
      </c>
      <c r="AW591" t="s">
        <v>437</v>
      </c>
      <c r="AX591" t="s">
        <v>437</v>
      </c>
      <c r="AY591">
        <v>0</v>
      </c>
      <c r="AZ591">
        <v>0</v>
      </c>
      <c r="BA591">
        <f>1-AY591/AZ591</f>
        <v>0</v>
      </c>
      <c r="BB591">
        <v>0</v>
      </c>
      <c r="BC591" t="s">
        <v>437</v>
      </c>
      <c r="BD591" t="s">
        <v>437</v>
      </c>
      <c r="BE591">
        <v>0</v>
      </c>
      <c r="BF591">
        <v>0</v>
      </c>
      <c r="BG591">
        <f>1-BE591/BF591</f>
        <v>0</v>
      </c>
      <c r="BH591">
        <v>0.5</v>
      </c>
      <c r="BI591">
        <f>DH591</f>
        <v>0</v>
      </c>
      <c r="BJ591">
        <f>K591</f>
        <v>0</v>
      </c>
      <c r="BK591">
        <f>BG591*BH591*BI591</f>
        <v>0</v>
      </c>
      <c r="BL591">
        <f>(BJ591-BB591)/BI591</f>
        <v>0</v>
      </c>
      <c r="BM591">
        <f>(AZ591-BF591)/BF591</f>
        <v>0</v>
      </c>
      <c r="BN591">
        <f>AY591/(BA591+AY591/BF591)</f>
        <v>0</v>
      </c>
      <c r="BO591" t="s">
        <v>437</v>
      </c>
      <c r="BP591">
        <v>0</v>
      </c>
      <c r="BQ591">
        <f>IF(BP591&lt;&gt;0, BP591, BN591)</f>
        <v>0</v>
      </c>
      <c r="BR591">
        <f>1-BQ591/BF591</f>
        <v>0</v>
      </c>
      <c r="BS591">
        <f>(BF591-BE591)/(BF591-BQ591)</f>
        <v>0</v>
      </c>
      <c r="BT591">
        <f>(AZ591-BF591)/(AZ591-BQ591)</f>
        <v>0</v>
      </c>
      <c r="BU591">
        <f>(BF591-BE591)/(BF591-AY591)</f>
        <v>0</v>
      </c>
      <c r="BV591">
        <f>(AZ591-BF591)/(AZ591-AY591)</f>
        <v>0</v>
      </c>
      <c r="BW591">
        <f>(BS591*BQ591/BE591)</f>
        <v>0</v>
      </c>
      <c r="BX591">
        <f>(1-BW591)</f>
        <v>0</v>
      </c>
      <c r="DG591">
        <f>$B$13*EF591+$C$13*EG591+$F$13*ER591*(1-EU591)</f>
        <v>0</v>
      </c>
      <c r="DH591">
        <f>DG591*DI591</f>
        <v>0</v>
      </c>
      <c r="DI591">
        <f>($B$13*$D$11+$C$13*$D$11+$F$13*((FE591+EW591)/MAX(FE591+EW591+FF591, 0.1)*$I$11+FF591/MAX(FE591+EW591+FF591, 0.1)*$J$11))/($B$13+$C$13+$F$13)</f>
        <v>0</v>
      </c>
      <c r="DJ591">
        <f>($B$13*$K$11+$C$13*$K$11+$F$13*((FE591+EW591)/MAX(FE591+EW591+FF591, 0.1)*$P$11+FF591/MAX(FE591+EW591+FF591, 0.1)*$Q$11))/($B$13+$C$13+$F$13)</f>
        <v>0</v>
      </c>
      <c r="DK591">
        <v>4.8</v>
      </c>
      <c r="DL591">
        <v>0.5</v>
      </c>
      <c r="DM591" t="s">
        <v>438</v>
      </c>
      <c r="DN591">
        <v>2</v>
      </c>
      <c r="DO591" t="b">
        <v>1</v>
      </c>
      <c r="DP591">
        <v>1759088465.1</v>
      </c>
      <c r="DQ591">
        <v>1469.807777777778</v>
      </c>
      <c r="DR591">
        <v>1511.437407407407</v>
      </c>
      <c r="DS591">
        <v>21.7120037037037</v>
      </c>
      <c r="DT591">
        <v>19.81717037037037</v>
      </c>
      <c r="DU591">
        <v>1469.671851851852</v>
      </c>
      <c r="DV591">
        <v>21.42647037037037</v>
      </c>
      <c r="DW591">
        <v>500.0571851851852</v>
      </c>
      <c r="DX591">
        <v>90.72655925925925</v>
      </c>
      <c r="DY591">
        <v>0.06611521481481482</v>
      </c>
      <c r="DZ591">
        <v>28.683</v>
      </c>
      <c r="EA591">
        <v>29.99271111111111</v>
      </c>
      <c r="EB591">
        <v>999.9000000000001</v>
      </c>
      <c r="EC591">
        <v>0</v>
      </c>
      <c r="ED591">
        <v>0</v>
      </c>
      <c r="EE591">
        <v>10000.9537037037</v>
      </c>
      <c r="EF591">
        <v>0</v>
      </c>
      <c r="EG591">
        <v>11.3094037037037</v>
      </c>
      <c r="EH591">
        <v>-41.63107407407407</v>
      </c>
      <c r="EI591">
        <v>1502.427777777778</v>
      </c>
      <c r="EJ591">
        <v>1541.996296296296</v>
      </c>
      <c r="EK591">
        <v>1.894818888888889</v>
      </c>
      <c r="EL591">
        <v>1511.437407407407</v>
      </c>
      <c r="EM591">
        <v>19.81717037037037</v>
      </c>
      <c r="EN591">
        <v>1.969855555555556</v>
      </c>
      <c r="EO591">
        <v>1.797944074074074</v>
      </c>
      <c r="EP591">
        <v>17.20407407407408</v>
      </c>
      <c r="EQ591">
        <v>15.7689037037037</v>
      </c>
      <c r="ER591">
        <v>1999.991481481482</v>
      </c>
      <c r="ES591">
        <v>0.9799937407407406</v>
      </c>
      <c r="ET591">
        <v>0.0200064074074074</v>
      </c>
      <c r="EU591">
        <v>0</v>
      </c>
      <c r="EV591">
        <v>807.1263333333334</v>
      </c>
      <c r="EW591">
        <v>5.00078</v>
      </c>
      <c r="EX591">
        <v>15544.37777777778</v>
      </c>
      <c r="EY591">
        <v>16379.52962962963</v>
      </c>
      <c r="EZ591">
        <v>39.83525925925927</v>
      </c>
      <c r="FA591">
        <v>40.65485185185184</v>
      </c>
      <c r="FB591">
        <v>39.92325925925925</v>
      </c>
      <c r="FC591">
        <v>40.38866666666667</v>
      </c>
      <c r="FD591">
        <v>40.57381481481481</v>
      </c>
      <c r="FE591">
        <v>1955.074444444445</v>
      </c>
      <c r="FF591">
        <v>39.91296296296296</v>
      </c>
      <c r="FG591">
        <v>0</v>
      </c>
      <c r="FH591">
        <v>1759088465</v>
      </c>
      <c r="FI591">
        <v>0</v>
      </c>
      <c r="FJ591">
        <v>807.1037692307692</v>
      </c>
      <c r="FK591">
        <v>-2.088888886035669</v>
      </c>
      <c r="FL591">
        <v>-27.94871803032277</v>
      </c>
      <c r="FM591">
        <v>15544.41923076923</v>
      </c>
      <c r="FN591">
        <v>15</v>
      </c>
      <c r="FO591">
        <v>0</v>
      </c>
      <c r="FP591" t="s">
        <v>439</v>
      </c>
      <c r="FQ591">
        <v>1746989605.5</v>
      </c>
      <c r="FR591">
        <v>1746989593.5</v>
      </c>
      <c r="FS591">
        <v>0</v>
      </c>
      <c r="FT591">
        <v>-0.274</v>
      </c>
      <c r="FU591">
        <v>-0.002</v>
      </c>
      <c r="FV591">
        <v>2.549</v>
      </c>
      <c r="FW591">
        <v>0.129</v>
      </c>
      <c r="FX591">
        <v>420</v>
      </c>
      <c r="FY591">
        <v>17</v>
      </c>
      <c r="FZ591">
        <v>0.02</v>
      </c>
      <c r="GA591">
        <v>0.04</v>
      </c>
      <c r="GB591">
        <v>-41.654315</v>
      </c>
      <c r="GC591">
        <v>0.0672833020638732</v>
      </c>
      <c r="GD591">
        <v>0.08496991982460626</v>
      </c>
      <c r="GE591">
        <v>1</v>
      </c>
      <c r="GF591">
        <v>807.1116764705882</v>
      </c>
      <c r="GG591">
        <v>-0.4338731897042011</v>
      </c>
      <c r="GH591">
        <v>0.2266693264736486</v>
      </c>
      <c r="GI591">
        <v>1</v>
      </c>
      <c r="GJ591">
        <v>1.91431525</v>
      </c>
      <c r="GK591">
        <v>-0.3414233020637946</v>
      </c>
      <c r="GL591">
        <v>0.03841210596852898</v>
      </c>
      <c r="GM591">
        <v>0</v>
      </c>
      <c r="GN591">
        <v>2</v>
      </c>
      <c r="GO591">
        <v>3</v>
      </c>
      <c r="GP591" t="s">
        <v>446</v>
      </c>
      <c r="GQ591">
        <v>3.10227</v>
      </c>
      <c r="GR591">
        <v>2.72385</v>
      </c>
      <c r="GS591">
        <v>0.206092</v>
      </c>
      <c r="GT591">
        <v>0.209562</v>
      </c>
      <c r="GU591">
        <v>0.100652</v>
      </c>
      <c r="GV591">
        <v>0.0957095</v>
      </c>
      <c r="GW591">
        <v>20716.2</v>
      </c>
      <c r="GX591">
        <v>18745.7</v>
      </c>
      <c r="GY591">
        <v>26658.6</v>
      </c>
      <c r="GZ591">
        <v>23939</v>
      </c>
      <c r="HA591">
        <v>38378.1</v>
      </c>
      <c r="HB591">
        <v>32019</v>
      </c>
      <c r="HC591">
        <v>46550.2</v>
      </c>
      <c r="HD591">
        <v>37878.2</v>
      </c>
      <c r="HE591">
        <v>1.86497</v>
      </c>
      <c r="HF591">
        <v>1.8613</v>
      </c>
      <c r="HG591">
        <v>0.138432</v>
      </c>
      <c r="HH591">
        <v>0</v>
      </c>
      <c r="HI591">
        <v>27.7485</v>
      </c>
      <c r="HJ591">
        <v>999.9</v>
      </c>
      <c r="HK591">
        <v>47.4</v>
      </c>
      <c r="HL591">
        <v>31.4</v>
      </c>
      <c r="HM591">
        <v>24.1122</v>
      </c>
      <c r="HN591">
        <v>60.4502</v>
      </c>
      <c r="HO591">
        <v>21.7588</v>
      </c>
      <c r="HP591">
        <v>1</v>
      </c>
      <c r="HQ591">
        <v>0.167759</v>
      </c>
      <c r="HR591">
        <v>0.122361</v>
      </c>
      <c r="HS591">
        <v>20.2808</v>
      </c>
      <c r="HT591">
        <v>5.211</v>
      </c>
      <c r="HU591">
        <v>11.98</v>
      </c>
      <c r="HV591">
        <v>4.96285</v>
      </c>
      <c r="HW591">
        <v>3.2745</v>
      </c>
      <c r="HX591">
        <v>9999</v>
      </c>
      <c r="HY591">
        <v>9999</v>
      </c>
      <c r="HZ591">
        <v>9999</v>
      </c>
      <c r="IA591">
        <v>35.3</v>
      </c>
      <c r="IB591">
        <v>1.86394</v>
      </c>
      <c r="IC591">
        <v>1.86014</v>
      </c>
      <c r="ID591">
        <v>1.85844</v>
      </c>
      <c r="IE591">
        <v>1.85978</v>
      </c>
      <c r="IF591">
        <v>1.85989</v>
      </c>
      <c r="IG591">
        <v>1.85837</v>
      </c>
      <c r="IH591">
        <v>1.85745</v>
      </c>
      <c r="II591">
        <v>1.85242</v>
      </c>
      <c r="IJ591">
        <v>0</v>
      </c>
      <c r="IK591">
        <v>0</v>
      </c>
      <c r="IL591">
        <v>0</v>
      </c>
      <c r="IM591">
        <v>0</v>
      </c>
      <c r="IN591" t="s">
        <v>441</v>
      </c>
      <c r="IO591" t="s">
        <v>442</v>
      </c>
      <c r="IP591" t="s">
        <v>443</v>
      </c>
      <c r="IQ591" t="s">
        <v>443</v>
      </c>
      <c r="IR591" t="s">
        <v>443</v>
      </c>
      <c r="IS591" t="s">
        <v>443</v>
      </c>
      <c r="IT591">
        <v>0</v>
      </c>
      <c r="IU591">
        <v>100</v>
      </c>
      <c r="IV591">
        <v>100</v>
      </c>
      <c r="IW591">
        <v>0.16</v>
      </c>
      <c r="IX591">
        <v>0.286</v>
      </c>
      <c r="IY591">
        <v>-0.819046093373875</v>
      </c>
      <c r="IZ591">
        <v>-0.0008311593448893811</v>
      </c>
      <c r="JA591">
        <v>1.768286430498992E-06</v>
      </c>
      <c r="JB591">
        <v>-5.176383660599935E-10</v>
      </c>
      <c r="JC591">
        <v>0.01793090377665582</v>
      </c>
      <c r="JD591">
        <v>0.002652576625932546</v>
      </c>
      <c r="JE591">
        <v>0.0004569377311329863</v>
      </c>
      <c r="JF591">
        <v>1.003524486243527E-07</v>
      </c>
      <c r="JG591">
        <v>2</v>
      </c>
      <c r="JH591">
        <v>1975</v>
      </c>
      <c r="JI591">
        <v>1</v>
      </c>
      <c r="JJ591">
        <v>26</v>
      </c>
      <c r="JK591">
        <v>201647.8</v>
      </c>
      <c r="JL591">
        <v>201648</v>
      </c>
      <c r="JM591">
        <v>3.24219</v>
      </c>
      <c r="JN591">
        <v>2.60986</v>
      </c>
      <c r="JO591">
        <v>1.49658</v>
      </c>
      <c r="JP591">
        <v>2.34863</v>
      </c>
      <c r="JQ591">
        <v>1.54907</v>
      </c>
      <c r="JR591">
        <v>2.43164</v>
      </c>
      <c r="JS591">
        <v>36.4578</v>
      </c>
      <c r="JT591">
        <v>24.1751</v>
      </c>
      <c r="JU591">
        <v>18</v>
      </c>
      <c r="JV591">
        <v>483.648</v>
      </c>
      <c r="JW591">
        <v>496.094</v>
      </c>
      <c r="JX591">
        <v>27.0051</v>
      </c>
      <c r="JY591">
        <v>29.4278</v>
      </c>
      <c r="JZ591">
        <v>29.9998</v>
      </c>
      <c r="KA591">
        <v>29.6167</v>
      </c>
      <c r="KB591">
        <v>29.606</v>
      </c>
      <c r="KC591">
        <v>65.0968</v>
      </c>
      <c r="KD591">
        <v>20.1628</v>
      </c>
      <c r="KE591">
        <v>96.2586</v>
      </c>
      <c r="KF591">
        <v>26.9786</v>
      </c>
      <c r="KG591">
        <v>1556.96</v>
      </c>
      <c r="KH591">
        <v>19.9152</v>
      </c>
      <c r="KI591">
        <v>101.779</v>
      </c>
      <c r="KJ591">
        <v>91.3443</v>
      </c>
    </row>
    <row r="592" spans="1:296">
      <c r="A592">
        <v>574</v>
      </c>
      <c r="B592">
        <v>1759088477.6</v>
      </c>
      <c r="C592">
        <v>15394.5</v>
      </c>
      <c r="D592" t="s">
        <v>1596</v>
      </c>
      <c r="E592" t="s">
        <v>1597</v>
      </c>
      <c r="F592">
        <v>5</v>
      </c>
      <c r="G592" t="s">
        <v>1411</v>
      </c>
      <c r="H592">
        <v>1759088469.814285</v>
      </c>
      <c r="I592">
        <f>(J592)/1000</f>
        <v>0</v>
      </c>
      <c r="J592">
        <f>IF(DO592, AM592, AG592)</f>
        <v>0</v>
      </c>
      <c r="K592">
        <f>IF(DO592, AH592, AF592)</f>
        <v>0</v>
      </c>
      <c r="L592">
        <f>DQ592 - IF(AT592&gt;1, K592*DK592*100.0/(AV592), 0)</f>
        <v>0</v>
      </c>
      <c r="M592">
        <f>((S592-I592/2)*L592-K592)/(S592+I592/2)</f>
        <v>0</v>
      </c>
      <c r="N592">
        <f>M592*(DX592+DY592)/1000.0</f>
        <v>0</v>
      </c>
      <c r="O592">
        <f>(DQ592 - IF(AT592&gt;1, K592*DK592*100.0/(AV592), 0))*(DX592+DY592)/1000.0</f>
        <v>0</v>
      </c>
      <c r="P592">
        <f>2.0/((1/R592-1/Q592)+SIGN(R592)*SQRT((1/R592-1/Q592)*(1/R592-1/Q592) + 4*DL592/((DL592+1)*(DL592+1))*(2*1/R592*1/Q592-1/Q592*1/Q592)))</f>
        <v>0</v>
      </c>
      <c r="Q592">
        <f>IF(LEFT(DM592,1)&lt;&gt;"0",IF(LEFT(DM592,1)="1",3.0,DN592),$D$5+$E$5*(EE592*DX592/($K$5*1000))+$F$5*(EE592*DX592/($K$5*1000))*MAX(MIN(DK592,$J$5),$I$5)*MAX(MIN(DK592,$J$5),$I$5)+$G$5*MAX(MIN(DK592,$J$5),$I$5)*(EE592*DX592/($K$5*1000))+$H$5*(EE592*DX592/($K$5*1000))*(EE592*DX592/($K$5*1000)))</f>
        <v>0</v>
      </c>
      <c r="R592">
        <f>I592*(1000-(1000*0.61365*exp(17.502*V592/(240.97+V592))/(DX592+DY592)+DS592)/2)/(1000*0.61365*exp(17.502*V592/(240.97+V592))/(DX592+DY592)-DS592)</f>
        <v>0</v>
      </c>
      <c r="S592">
        <f>1/((DL592+1)/(P592/1.6)+1/(Q592/1.37)) + DL592/((DL592+1)/(P592/1.6) + DL592/(Q592/1.37))</f>
        <v>0</v>
      </c>
      <c r="T592">
        <f>(DG592*DJ592)</f>
        <v>0</v>
      </c>
      <c r="U592">
        <f>(DZ592+(T592+2*0.95*5.67E-8*(((DZ592+$B$9)+273)^4-(DZ592+273)^4)-44100*I592)/(1.84*29.3*Q592+8*0.95*5.67E-8*(DZ592+273)^3))</f>
        <v>0</v>
      </c>
      <c r="V592">
        <f>($C$9*EA592+$D$9*EB592+$E$9*U592)</f>
        <v>0</v>
      </c>
      <c r="W592">
        <f>0.61365*exp(17.502*V592/(240.97+V592))</f>
        <v>0</v>
      </c>
      <c r="X592">
        <f>(Y592/Z592*100)</f>
        <v>0</v>
      </c>
      <c r="Y592">
        <f>DS592*(DX592+DY592)/1000</f>
        <v>0</v>
      </c>
      <c r="Z592">
        <f>0.61365*exp(17.502*DZ592/(240.97+DZ592))</f>
        <v>0</v>
      </c>
      <c r="AA592">
        <f>(W592-DS592*(DX592+DY592)/1000)</f>
        <v>0</v>
      </c>
      <c r="AB592">
        <f>(-I592*44100)</f>
        <v>0</v>
      </c>
      <c r="AC592">
        <f>2*29.3*Q592*0.92*(DZ592-V592)</f>
        <v>0</v>
      </c>
      <c r="AD592">
        <f>2*0.95*5.67E-8*(((DZ592+$B$9)+273)^4-(V592+273)^4)</f>
        <v>0</v>
      </c>
      <c r="AE592">
        <f>T592+AD592+AB592+AC592</f>
        <v>0</v>
      </c>
      <c r="AF592">
        <f>DW592*AT592*(DR592-DQ592*(1000-AT592*DT592)/(1000-AT592*DS592))/(100*DK592)</f>
        <v>0</v>
      </c>
      <c r="AG592">
        <f>1000*DW592*AT592*(DS592-DT592)/(100*DK592*(1000-AT592*DS592))</f>
        <v>0</v>
      </c>
      <c r="AH592">
        <f>(AI592 - AJ592 - DX592*1E3/(8.314*(DZ592+273.15)) * AL592/DW592 * AK592) * DW592/(100*DK592) * (1000 - DT592)/1000</f>
        <v>0</v>
      </c>
      <c r="AI592">
        <v>1574.063151261607</v>
      </c>
      <c r="AJ592">
        <v>1543.585454545454</v>
      </c>
      <c r="AK592">
        <v>3.411037042829069</v>
      </c>
      <c r="AL592">
        <v>65.07386414959845</v>
      </c>
      <c r="AM592">
        <f>(AO592 - AN592 + DX592*1E3/(8.314*(DZ592+273.15)) * AQ592/DW592 * AP592) * DW592/(100*DK592) * 1000/(1000 - AO592)</f>
        <v>0</v>
      </c>
      <c r="AN592">
        <v>19.84725663789973</v>
      </c>
      <c r="AO592">
        <v>21.73770363636363</v>
      </c>
      <c r="AP592">
        <v>-5.316585848503518E-06</v>
      </c>
      <c r="AQ592">
        <v>105.2532628944295</v>
      </c>
      <c r="AR592">
        <v>0</v>
      </c>
      <c r="AS592">
        <v>0</v>
      </c>
      <c r="AT592">
        <f>IF(AR592*$H$15&gt;=AV592,1.0,(AV592/(AV592-AR592*$H$15)))</f>
        <v>0</v>
      </c>
      <c r="AU592">
        <f>(AT592-1)*100</f>
        <v>0</v>
      </c>
      <c r="AV592">
        <f>MAX(0,($B$15+$C$15*EE592)/(1+$D$15*EE592)*DX592/(DZ592+273)*$E$15)</f>
        <v>0</v>
      </c>
      <c r="AW592" t="s">
        <v>437</v>
      </c>
      <c r="AX592" t="s">
        <v>437</v>
      </c>
      <c r="AY592">
        <v>0</v>
      </c>
      <c r="AZ592">
        <v>0</v>
      </c>
      <c r="BA592">
        <f>1-AY592/AZ592</f>
        <v>0</v>
      </c>
      <c r="BB592">
        <v>0</v>
      </c>
      <c r="BC592" t="s">
        <v>437</v>
      </c>
      <c r="BD592" t="s">
        <v>437</v>
      </c>
      <c r="BE592">
        <v>0</v>
      </c>
      <c r="BF592">
        <v>0</v>
      </c>
      <c r="BG592">
        <f>1-BE592/BF592</f>
        <v>0</v>
      </c>
      <c r="BH592">
        <v>0.5</v>
      </c>
      <c r="BI592">
        <f>DH592</f>
        <v>0</v>
      </c>
      <c r="BJ592">
        <f>K592</f>
        <v>0</v>
      </c>
      <c r="BK592">
        <f>BG592*BH592*BI592</f>
        <v>0</v>
      </c>
      <c r="BL592">
        <f>(BJ592-BB592)/BI592</f>
        <v>0</v>
      </c>
      <c r="BM592">
        <f>(AZ592-BF592)/BF592</f>
        <v>0</v>
      </c>
      <c r="BN592">
        <f>AY592/(BA592+AY592/BF592)</f>
        <v>0</v>
      </c>
      <c r="BO592" t="s">
        <v>437</v>
      </c>
      <c r="BP592">
        <v>0</v>
      </c>
      <c r="BQ592">
        <f>IF(BP592&lt;&gt;0, BP592, BN592)</f>
        <v>0</v>
      </c>
      <c r="BR592">
        <f>1-BQ592/BF592</f>
        <v>0</v>
      </c>
      <c r="BS592">
        <f>(BF592-BE592)/(BF592-BQ592)</f>
        <v>0</v>
      </c>
      <c r="BT592">
        <f>(AZ592-BF592)/(AZ592-BQ592)</f>
        <v>0</v>
      </c>
      <c r="BU592">
        <f>(BF592-BE592)/(BF592-AY592)</f>
        <v>0</v>
      </c>
      <c r="BV592">
        <f>(AZ592-BF592)/(AZ592-AY592)</f>
        <v>0</v>
      </c>
      <c r="BW592">
        <f>(BS592*BQ592/BE592)</f>
        <v>0</v>
      </c>
      <c r="BX592">
        <f>(1-BW592)</f>
        <v>0</v>
      </c>
      <c r="DG592">
        <f>$B$13*EF592+$C$13*EG592+$F$13*ER592*(1-EU592)</f>
        <v>0</v>
      </c>
      <c r="DH592">
        <f>DG592*DI592</f>
        <v>0</v>
      </c>
      <c r="DI592">
        <f>($B$13*$D$11+$C$13*$D$11+$F$13*((FE592+EW592)/MAX(FE592+EW592+FF592, 0.1)*$I$11+FF592/MAX(FE592+EW592+FF592, 0.1)*$J$11))/($B$13+$C$13+$F$13)</f>
        <v>0</v>
      </c>
      <c r="DJ592">
        <f>($B$13*$K$11+$C$13*$K$11+$F$13*((FE592+EW592)/MAX(FE592+EW592+FF592, 0.1)*$P$11+FF592/MAX(FE592+EW592+FF592, 0.1)*$Q$11))/($B$13+$C$13+$F$13)</f>
        <v>0</v>
      </c>
      <c r="DK592">
        <v>4.8</v>
      </c>
      <c r="DL592">
        <v>0.5</v>
      </c>
      <c r="DM592" t="s">
        <v>438</v>
      </c>
      <c r="DN592">
        <v>2</v>
      </c>
      <c r="DO592" t="b">
        <v>1</v>
      </c>
      <c r="DP592">
        <v>1759088469.814285</v>
      </c>
      <c r="DQ592">
        <v>1485.606428571429</v>
      </c>
      <c r="DR592">
        <v>1527.23</v>
      </c>
      <c r="DS592">
        <v>21.72487142857143</v>
      </c>
      <c r="DT592">
        <v>19.83923571428571</v>
      </c>
      <c r="DU592">
        <v>1485.455</v>
      </c>
      <c r="DV592">
        <v>21.43905714285714</v>
      </c>
      <c r="DW592">
        <v>500.054</v>
      </c>
      <c r="DX592">
        <v>90.72635</v>
      </c>
      <c r="DY592">
        <v>0.06590764642857143</v>
      </c>
      <c r="DZ592">
        <v>28.68309642857142</v>
      </c>
      <c r="EA592">
        <v>29.99713928571429</v>
      </c>
      <c r="EB592">
        <v>999.9000000000002</v>
      </c>
      <c r="EC592">
        <v>0</v>
      </c>
      <c r="ED592">
        <v>0</v>
      </c>
      <c r="EE592">
        <v>10002.73571428571</v>
      </c>
      <c r="EF592">
        <v>0</v>
      </c>
      <c r="EG592">
        <v>11.296</v>
      </c>
      <c r="EH592">
        <v>-41.62416785714286</v>
      </c>
      <c r="EI592">
        <v>1518.596785714286</v>
      </c>
      <c r="EJ592">
        <v>1558.142142857143</v>
      </c>
      <c r="EK592">
        <v>1.885630357142857</v>
      </c>
      <c r="EL592">
        <v>1527.23</v>
      </c>
      <c r="EM592">
        <v>19.83923571428571</v>
      </c>
      <c r="EN592">
        <v>1.971017857142857</v>
      </c>
      <c r="EO592">
        <v>1.799942142857143</v>
      </c>
      <c r="EP592">
        <v>17.21341071428571</v>
      </c>
      <c r="EQ592">
        <v>15.786275</v>
      </c>
      <c r="ER592">
        <v>1999.989285714286</v>
      </c>
      <c r="ES592">
        <v>0.9799931785714285</v>
      </c>
      <c r="ET592">
        <v>0.020007</v>
      </c>
      <c r="EU592">
        <v>0</v>
      </c>
      <c r="EV592">
        <v>806.9892142857142</v>
      </c>
      <c r="EW592">
        <v>5.00078</v>
      </c>
      <c r="EX592">
        <v>15542.10714285714</v>
      </c>
      <c r="EY592">
        <v>16379.51071428571</v>
      </c>
      <c r="EZ592">
        <v>39.83889285714285</v>
      </c>
      <c r="FA592">
        <v>40.65371428571427</v>
      </c>
      <c r="FB592">
        <v>39.89699999999999</v>
      </c>
      <c r="FC592">
        <v>40.38810714285713</v>
      </c>
      <c r="FD592">
        <v>40.54667857142856</v>
      </c>
      <c r="FE592">
        <v>1955.072142857143</v>
      </c>
      <c r="FF592">
        <v>39.91178571428572</v>
      </c>
      <c r="FG592">
        <v>0</v>
      </c>
      <c r="FH592">
        <v>1759088469.8</v>
      </c>
      <c r="FI592">
        <v>0</v>
      </c>
      <c r="FJ592">
        <v>806.9653076923078</v>
      </c>
      <c r="FK592">
        <v>-2.57155555480883</v>
      </c>
      <c r="FL592">
        <v>-34.27692314477058</v>
      </c>
      <c r="FM592">
        <v>15542.2</v>
      </c>
      <c r="FN592">
        <v>15</v>
      </c>
      <c r="FO592">
        <v>0</v>
      </c>
      <c r="FP592" t="s">
        <v>439</v>
      </c>
      <c r="FQ592">
        <v>1746989605.5</v>
      </c>
      <c r="FR592">
        <v>1746989593.5</v>
      </c>
      <c r="FS592">
        <v>0</v>
      </c>
      <c r="FT592">
        <v>-0.274</v>
      </c>
      <c r="FU592">
        <v>-0.002</v>
      </c>
      <c r="FV592">
        <v>2.549</v>
      </c>
      <c r="FW592">
        <v>0.129</v>
      </c>
      <c r="FX592">
        <v>420</v>
      </c>
      <c r="FY592">
        <v>17</v>
      </c>
      <c r="FZ592">
        <v>0.02</v>
      </c>
      <c r="GA592">
        <v>0.04</v>
      </c>
      <c r="GB592">
        <v>-41.6238625</v>
      </c>
      <c r="GC592">
        <v>0.2878615384616532</v>
      </c>
      <c r="GD592">
        <v>0.09771138287707297</v>
      </c>
      <c r="GE592">
        <v>1</v>
      </c>
      <c r="GF592">
        <v>807.0370588235293</v>
      </c>
      <c r="GG592">
        <v>-1.908021390256136</v>
      </c>
      <c r="GH592">
        <v>0.2953439611086029</v>
      </c>
      <c r="GI592">
        <v>0</v>
      </c>
      <c r="GJ592">
        <v>1.898655</v>
      </c>
      <c r="GK592">
        <v>-0.1577824390243886</v>
      </c>
      <c r="GL592">
        <v>0.02608735517449019</v>
      </c>
      <c r="GM592">
        <v>0</v>
      </c>
      <c r="GN592">
        <v>1</v>
      </c>
      <c r="GO592">
        <v>3</v>
      </c>
      <c r="GP592" t="s">
        <v>455</v>
      </c>
      <c r="GQ592">
        <v>3.1022</v>
      </c>
      <c r="GR592">
        <v>2.72367</v>
      </c>
      <c r="GS592">
        <v>0.20746</v>
      </c>
      <c r="GT592">
        <v>0.210922</v>
      </c>
      <c r="GU592">
        <v>0.100662</v>
      </c>
      <c r="GV592">
        <v>0.0957643</v>
      </c>
      <c r="GW592">
        <v>20680.7</v>
      </c>
      <c r="GX592">
        <v>18713.3</v>
      </c>
      <c r="GY592">
        <v>26658.8</v>
      </c>
      <c r="GZ592">
        <v>23938.9</v>
      </c>
      <c r="HA592">
        <v>38378</v>
      </c>
      <c r="HB592">
        <v>32017.2</v>
      </c>
      <c r="HC592">
        <v>46550.3</v>
      </c>
      <c r="HD592">
        <v>37878.2</v>
      </c>
      <c r="HE592">
        <v>1.86483</v>
      </c>
      <c r="HF592">
        <v>1.8618</v>
      </c>
      <c r="HG592">
        <v>0.139192</v>
      </c>
      <c r="HH592">
        <v>0</v>
      </c>
      <c r="HI592">
        <v>27.7445</v>
      </c>
      <c r="HJ592">
        <v>999.9</v>
      </c>
      <c r="HK592">
        <v>47.4</v>
      </c>
      <c r="HL592">
        <v>31.4</v>
      </c>
      <c r="HM592">
        <v>24.1142</v>
      </c>
      <c r="HN592">
        <v>60.2502</v>
      </c>
      <c r="HO592">
        <v>21.6947</v>
      </c>
      <c r="HP592">
        <v>1</v>
      </c>
      <c r="HQ592">
        <v>0.168435</v>
      </c>
      <c r="HR592">
        <v>0.316302</v>
      </c>
      <c r="HS592">
        <v>20.2807</v>
      </c>
      <c r="HT592">
        <v>5.21085</v>
      </c>
      <c r="HU592">
        <v>11.98</v>
      </c>
      <c r="HV592">
        <v>4.9626</v>
      </c>
      <c r="HW592">
        <v>3.27453</v>
      </c>
      <c r="HX592">
        <v>9999</v>
      </c>
      <c r="HY592">
        <v>9999</v>
      </c>
      <c r="HZ592">
        <v>9999</v>
      </c>
      <c r="IA592">
        <v>35.3</v>
      </c>
      <c r="IB592">
        <v>1.86394</v>
      </c>
      <c r="IC592">
        <v>1.86014</v>
      </c>
      <c r="ID592">
        <v>1.85843</v>
      </c>
      <c r="IE592">
        <v>1.8598</v>
      </c>
      <c r="IF592">
        <v>1.85989</v>
      </c>
      <c r="IG592">
        <v>1.85837</v>
      </c>
      <c r="IH592">
        <v>1.85745</v>
      </c>
      <c r="II592">
        <v>1.85242</v>
      </c>
      <c r="IJ592">
        <v>0</v>
      </c>
      <c r="IK592">
        <v>0</v>
      </c>
      <c r="IL592">
        <v>0</v>
      </c>
      <c r="IM592">
        <v>0</v>
      </c>
      <c r="IN592" t="s">
        <v>441</v>
      </c>
      <c r="IO592" t="s">
        <v>442</v>
      </c>
      <c r="IP592" t="s">
        <v>443</v>
      </c>
      <c r="IQ592" t="s">
        <v>443</v>
      </c>
      <c r="IR592" t="s">
        <v>443</v>
      </c>
      <c r="IS592" t="s">
        <v>443</v>
      </c>
      <c r="IT592">
        <v>0</v>
      </c>
      <c r="IU592">
        <v>100</v>
      </c>
      <c r="IV592">
        <v>100</v>
      </c>
      <c r="IW592">
        <v>0.17</v>
      </c>
      <c r="IX592">
        <v>0.2861</v>
      </c>
      <c r="IY592">
        <v>-0.819046093373875</v>
      </c>
      <c r="IZ592">
        <v>-0.0008311593448893811</v>
      </c>
      <c r="JA592">
        <v>1.768286430498992E-06</v>
      </c>
      <c r="JB592">
        <v>-5.176383660599935E-10</v>
      </c>
      <c r="JC592">
        <v>0.01793090377665582</v>
      </c>
      <c r="JD592">
        <v>0.002652576625932546</v>
      </c>
      <c r="JE592">
        <v>0.0004569377311329863</v>
      </c>
      <c r="JF592">
        <v>1.003524486243527E-07</v>
      </c>
      <c r="JG592">
        <v>2</v>
      </c>
      <c r="JH592">
        <v>1975</v>
      </c>
      <c r="JI592">
        <v>1</v>
      </c>
      <c r="JJ592">
        <v>26</v>
      </c>
      <c r="JK592">
        <v>201647.9</v>
      </c>
      <c r="JL592">
        <v>201648.1</v>
      </c>
      <c r="JM592">
        <v>3.26904</v>
      </c>
      <c r="JN592">
        <v>2.61108</v>
      </c>
      <c r="JO592">
        <v>1.49658</v>
      </c>
      <c r="JP592">
        <v>2.34863</v>
      </c>
      <c r="JQ592">
        <v>1.54907</v>
      </c>
      <c r="JR592">
        <v>2.41455</v>
      </c>
      <c r="JS592">
        <v>36.4578</v>
      </c>
      <c r="JT592">
        <v>24.1751</v>
      </c>
      <c r="JU592">
        <v>18</v>
      </c>
      <c r="JV592">
        <v>483.58</v>
      </c>
      <c r="JW592">
        <v>496.436</v>
      </c>
      <c r="JX592">
        <v>27.0179</v>
      </c>
      <c r="JY592">
        <v>29.4288</v>
      </c>
      <c r="JZ592">
        <v>30.0004</v>
      </c>
      <c r="KA592">
        <v>29.6193</v>
      </c>
      <c r="KB592">
        <v>29.607</v>
      </c>
      <c r="KC592">
        <v>65.62009999999999</v>
      </c>
      <c r="KD592">
        <v>19.8904</v>
      </c>
      <c r="KE592">
        <v>96.2586</v>
      </c>
      <c r="KF592">
        <v>26.9908</v>
      </c>
      <c r="KG592">
        <v>1570.35</v>
      </c>
      <c r="KH592">
        <v>19.9377</v>
      </c>
      <c r="KI592">
        <v>101.78</v>
      </c>
      <c r="KJ592">
        <v>91.3441</v>
      </c>
    </row>
    <row r="593" spans="1:296">
      <c r="A593">
        <v>575</v>
      </c>
      <c r="B593">
        <v>1759088482.6</v>
      </c>
      <c r="C593">
        <v>15399.5</v>
      </c>
      <c r="D593" t="s">
        <v>1598</v>
      </c>
      <c r="E593" t="s">
        <v>1599</v>
      </c>
      <c r="F593">
        <v>5</v>
      </c>
      <c r="G593" t="s">
        <v>1411</v>
      </c>
      <c r="H593">
        <v>1759088475.1</v>
      </c>
      <c r="I593">
        <f>(J593)/1000</f>
        <v>0</v>
      </c>
      <c r="J593">
        <f>IF(DO593, AM593, AG593)</f>
        <v>0</v>
      </c>
      <c r="K593">
        <f>IF(DO593, AH593, AF593)</f>
        <v>0</v>
      </c>
      <c r="L593">
        <f>DQ593 - IF(AT593&gt;1, K593*DK593*100.0/(AV593), 0)</f>
        <v>0</v>
      </c>
      <c r="M593">
        <f>((S593-I593/2)*L593-K593)/(S593+I593/2)</f>
        <v>0</v>
      </c>
      <c r="N593">
        <f>M593*(DX593+DY593)/1000.0</f>
        <v>0</v>
      </c>
      <c r="O593">
        <f>(DQ593 - IF(AT593&gt;1, K593*DK593*100.0/(AV593), 0))*(DX593+DY593)/1000.0</f>
        <v>0</v>
      </c>
      <c r="P593">
        <f>2.0/((1/R593-1/Q593)+SIGN(R593)*SQRT((1/R593-1/Q593)*(1/R593-1/Q593) + 4*DL593/((DL593+1)*(DL593+1))*(2*1/R593*1/Q593-1/Q593*1/Q593)))</f>
        <v>0</v>
      </c>
      <c r="Q593">
        <f>IF(LEFT(DM593,1)&lt;&gt;"0",IF(LEFT(DM593,1)="1",3.0,DN593),$D$5+$E$5*(EE593*DX593/($K$5*1000))+$F$5*(EE593*DX593/($K$5*1000))*MAX(MIN(DK593,$J$5),$I$5)*MAX(MIN(DK593,$J$5),$I$5)+$G$5*MAX(MIN(DK593,$J$5),$I$5)*(EE593*DX593/($K$5*1000))+$H$5*(EE593*DX593/($K$5*1000))*(EE593*DX593/($K$5*1000)))</f>
        <v>0</v>
      </c>
      <c r="R593">
        <f>I593*(1000-(1000*0.61365*exp(17.502*V593/(240.97+V593))/(DX593+DY593)+DS593)/2)/(1000*0.61365*exp(17.502*V593/(240.97+V593))/(DX593+DY593)-DS593)</f>
        <v>0</v>
      </c>
      <c r="S593">
        <f>1/((DL593+1)/(P593/1.6)+1/(Q593/1.37)) + DL593/((DL593+1)/(P593/1.6) + DL593/(Q593/1.37))</f>
        <v>0</v>
      </c>
      <c r="T593">
        <f>(DG593*DJ593)</f>
        <v>0</v>
      </c>
      <c r="U593">
        <f>(DZ593+(T593+2*0.95*5.67E-8*(((DZ593+$B$9)+273)^4-(DZ593+273)^4)-44100*I593)/(1.84*29.3*Q593+8*0.95*5.67E-8*(DZ593+273)^3))</f>
        <v>0</v>
      </c>
      <c r="V593">
        <f>($C$9*EA593+$D$9*EB593+$E$9*U593)</f>
        <v>0</v>
      </c>
      <c r="W593">
        <f>0.61365*exp(17.502*V593/(240.97+V593))</f>
        <v>0</v>
      </c>
      <c r="X593">
        <f>(Y593/Z593*100)</f>
        <v>0</v>
      </c>
      <c r="Y593">
        <f>DS593*(DX593+DY593)/1000</f>
        <v>0</v>
      </c>
      <c r="Z593">
        <f>0.61365*exp(17.502*DZ593/(240.97+DZ593))</f>
        <v>0</v>
      </c>
      <c r="AA593">
        <f>(W593-DS593*(DX593+DY593)/1000)</f>
        <v>0</v>
      </c>
      <c r="AB593">
        <f>(-I593*44100)</f>
        <v>0</v>
      </c>
      <c r="AC593">
        <f>2*29.3*Q593*0.92*(DZ593-V593)</f>
        <v>0</v>
      </c>
      <c r="AD593">
        <f>2*0.95*5.67E-8*(((DZ593+$B$9)+273)^4-(V593+273)^4)</f>
        <v>0</v>
      </c>
      <c r="AE593">
        <f>T593+AD593+AB593+AC593</f>
        <v>0</v>
      </c>
      <c r="AF593">
        <f>DW593*AT593*(DR593-DQ593*(1000-AT593*DT593)/(1000-AT593*DS593))/(100*DK593)</f>
        <v>0</v>
      </c>
      <c r="AG593">
        <f>1000*DW593*AT593*(DS593-DT593)/(100*DK593*(1000-AT593*DS593))</f>
        <v>0</v>
      </c>
      <c r="AH593">
        <f>(AI593 - AJ593 - DX593*1E3/(8.314*(DZ593+273.15)) * AL593/DW593 * AK593) * DW593/(100*DK593) * (1000 - DT593)/1000</f>
        <v>0</v>
      </c>
      <c r="AI593">
        <v>1591.330494577605</v>
      </c>
      <c r="AJ593">
        <v>1560.87406060606</v>
      </c>
      <c r="AK593">
        <v>3.437433812953198</v>
      </c>
      <c r="AL593">
        <v>65.07386414959845</v>
      </c>
      <c r="AM593">
        <f>(AO593 - AN593 + DX593*1E3/(8.314*(DZ593+273.15)) * AQ593/DW593 * AP593) * DW593/(100*DK593) * 1000/(1000 - AO593)</f>
        <v>0</v>
      </c>
      <c r="AN593">
        <v>19.88982868913741</v>
      </c>
      <c r="AO593">
        <v>21.74559454545454</v>
      </c>
      <c r="AP593">
        <v>5.478021815889802E-05</v>
      </c>
      <c r="AQ593">
        <v>105.2532628944295</v>
      </c>
      <c r="AR593">
        <v>0</v>
      </c>
      <c r="AS593">
        <v>0</v>
      </c>
      <c r="AT593">
        <f>IF(AR593*$H$15&gt;=AV593,1.0,(AV593/(AV593-AR593*$H$15)))</f>
        <v>0</v>
      </c>
      <c r="AU593">
        <f>(AT593-1)*100</f>
        <v>0</v>
      </c>
      <c r="AV593">
        <f>MAX(0,($B$15+$C$15*EE593)/(1+$D$15*EE593)*DX593/(DZ593+273)*$E$15)</f>
        <v>0</v>
      </c>
      <c r="AW593" t="s">
        <v>437</v>
      </c>
      <c r="AX593" t="s">
        <v>437</v>
      </c>
      <c r="AY593">
        <v>0</v>
      </c>
      <c r="AZ593">
        <v>0</v>
      </c>
      <c r="BA593">
        <f>1-AY593/AZ593</f>
        <v>0</v>
      </c>
      <c r="BB593">
        <v>0</v>
      </c>
      <c r="BC593" t="s">
        <v>437</v>
      </c>
      <c r="BD593" t="s">
        <v>437</v>
      </c>
      <c r="BE593">
        <v>0</v>
      </c>
      <c r="BF593">
        <v>0</v>
      </c>
      <c r="BG593">
        <f>1-BE593/BF593</f>
        <v>0</v>
      </c>
      <c r="BH593">
        <v>0.5</v>
      </c>
      <c r="BI593">
        <f>DH593</f>
        <v>0</v>
      </c>
      <c r="BJ593">
        <f>K593</f>
        <v>0</v>
      </c>
      <c r="BK593">
        <f>BG593*BH593*BI593</f>
        <v>0</v>
      </c>
      <c r="BL593">
        <f>(BJ593-BB593)/BI593</f>
        <v>0</v>
      </c>
      <c r="BM593">
        <f>(AZ593-BF593)/BF593</f>
        <v>0</v>
      </c>
      <c r="BN593">
        <f>AY593/(BA593+AY593/BF593)</f>
        <v>0</v>
      </c>
      <c r="BO593" t="s">
        <v>437</v>
      </c>
      <c r="BP593">
        <v>0</v>
      </c>
      <c r="BQ593">
        <f>IF(BP593&lt;&gt;0, BP593, BN593)</f>
        <v>0</v>
      </c>
      <c r="BR593">
        <f>1-BQ593/BF593</f>
        <v>0</v>
      </c>
      <c r="BS593">
        <f>(BF593-BE593)/(BF593-BQ593)</f>
        <v>0</v>
      </c>
      <c r="BT593">
        <f>(AZ593-BF593)/(AZ593-BQ593)</f>
        <v>0</v>
      </c>
      <c r="BU593">
        <f>(BF593-BE593)/(BF593-AY593)</f>
        <v>0</v>
      </c>
      <c r="BV593">
        <f>(AZ593-BF593)/(AZ593-AY593)</f>
        <v>0</v>
      </c>
      <c r="BW593">
        <f>(BS593*BQ593/BE593)</f>
        <v>0</v>
      </c>
      <c r="BX593">
        <f>(1-BW593)</f>
        <v>0</v>
      </c>
      <c r="DG593">
        <f>$B$13*EF593+$C$13*EG593+$F$13*ER593*(1-EU593)</f>
        <v>0</v>
      </c>
      <c r="DH593">
        <f>DG593*DI593</f>
        <v>0</v>
      </c>
      <c r="DI593">
        <f>($B$13*$D$11+$C$13*$D$11+$F$13*((FE593+EW593)/MAX(FE593+EW593+FF593, 0.1)*$I$11+FF593/MAX(FE593+EW593+FF593, 0.1)*$J$11))/($B$13+$C$13+$F$13)</f>
        <v>0</v>
      </c>
      <c r="DJ593">
        <f>($B$13*$K$11+$C$13*$K$11+$F$13*((FE593+EW593)/MAX(FE593+EW593+FF593, 0.1)*$P$11+FF593/MAX(FE593+EW593+FF593, 0.1)*$Q$11))/($B$13+$C$13+$F$13)</f>
        <v>0</v>
      </c>
      <c r="DK593">
        <v>4.8</v>
      </c>
      <c r="DL593">
        <v>0.5</v>
      </c>
      <c r="DM593" t="s">
        <v>438</v>
      </c>
      <c r="DN593">
        <v>2</v>
      </c>
      <c r="DO593" t="b">
        <v>1</v>
      </c>
      <c r="DP593">
        <v>1759088475.1</v>
      </c>
      <c r="DQ593">
        <v>1503.39</v>
      </c>
      <c r="DR593">
        <v>1544.944444444445</v>
      </c>
      <c r="DS593">
        <v>21.73592962962963</v>
      </c>
      <c r="DT593">
        <v>19.85645185185185</v>
      </c>
      <c r="DU593">
        <v>1503.22037037037</v>
      </c>
      <c r="DV593">
        <v>21.44987777777778</v>
      </c>
      <c r="DW593">
        <v>500.1145555555556</v>
      </c>
      <c r="DX593">
        <v>90.7263111111111</v>
      </c>
      <c r="DY593">
        <v>0.06564898148148149</v>
      </c>
      <c r="DZ593">
        <v>28.68865185185186</v>
      </c>
      <c r="EA593">
        <v>30.00747037037037</v>
      </c>
      <c r="EB593">
        <v>999.9000000000001</v>
      </c>
      <c r="EC593">
        <v>0</v>
      </c>
      <c r="ED593">
        <v>0</v>
      </c>
      <c r="EE593">
        <v>10001.37851851852</v>
      </c>
      <c r="EF593">
        <v>0</v>
      </c>
      <c r="EG593">
        <v>11.2928</v>
      </c>
      <c r="EH593">
        <v>-41.55484444444445</v>
      </c>
      <c r="EI593">
        <v>1536.792592592593</v>
      </c>
      <c r="EJ593">
        <v>1576.242222222222</v>
      </c>
      <c r="EK593">
        <v>1.879475925925926</v>
      </c>
      <c r="EL593">
        <v>1544.944444444445</v>
      </c>
      <c r="EM593">
        <v>19.85645185185185</v>
      </c>
      <c r="EN593">
        <v>1.97201962962963</v>
      </c>
      <c r="EO593">
        <v>1.801502962962963</v>
      </c>
      <c r="EP593">
        <v>17.22145555555556</v>
      </c>
      <c r="EQ593">
        <v>15.79981851851851</v>
      </c>
      <c r="ER593">
        <v>1999.988148148148</v>
      </c>
      <c r="ES593">
        <v>0.9799932592592592</v>
      </c>
      <c r="ET593">
        <v>0.02000691111111111</v>
      </c>
      <c r="EU593">
        <v>0</v>
      </c>
      <c r="EV593">
        <v>806.8102962962962</v>
      </c>
      <c r="EW593">
        <v>5.00078</v>
      </c>
      <c r="EX593">
        <v>15539.09259259259</v>
      </c>
      <c r="EY593">
        <v>16379.49259259259</v>
      </c>
      <c r="EZ593">
        <v>39.84451851851851</v>
      </c>
      <c r="FA593">
        <v>40.64781481481481</v>
      </c>
      <c r="FB593">
        <v>39.92559259259259</v>
      </c>
      <c r="FC593">
        <v>40.40018518518518</v>
      </c>
      <c r="FD593">
        <v>40.49051851851852</v>
      </c>
      <c r="FE593">
        <v>1955.072222222222</v>
      </c>
      <c r="FF593">
        <v>39.91</v>
      </c>
      <c r="FG593">
        <v>0</v>
      </c>
      <c r="FH593">
        <v>1759088475.2</v>
      </c>
      <c r="FI593">
        <v>0</v>
      </c>
      <c r="FJ593">
        <v>806.76168</v>
      </c>
      <c r="FK593">
        <v>-1.192461542258289</v>
      </c>
      <c r="FL593">
        <v>-32.05384613917119</v>
      </c>
      <c r="FM593">
        <v>15538.808</v>
      </c>
      <c r="FN593">
        <v>15</v>
      </c>
      <c r="FO593">
        <v>0</v>
      </c>
      <c r="FP593" t="s">
        <v>439</v>
      </c>
      <c r="FQ593">
        <v>1746989605.5</v>
      </c>
      <c r="FR593">
        <v>1746989593.5</v>
      </c>
      <c r="FS593">
        <v>0</v>
      </c>
      <c r="FT593">
        <v>-0.274</v>
      </c>
      <c r="FU593">
        <v>-0.002</v>
      </c>
      <c r="FV593">
        <v>2.549</v>
      </c>
      <c r="FW593">
        <v>0.129</v>
      </c>
      <c r="FX593">
        <v>420</v>
      </c>
      <c r="FY593">
        <v>17</v>
      </c>
      <c r="FZ593">
        <v>0.02</v>
      </c>
      <c r="GA593">
        <v>0.04</v>
      </c>
      <c r="GB593">
        <v>-41.5855825</v>
      </c>
      <c r="GC593">
        <v>0.8393437148219588</v>
      </c>
      <c r="GD593">
        <v>0.1271297189635451</v>
      </c>
      <c r="GE593">
        <v>0</v>
      </c>
      <c r="GF593">
        <v>806.9007941176471</v>
      </c>
      <c r="GG593">
        <v>-2.074209324284653</v>
      </c>
      <c r="GH593">
        <v>0.329831755633419</v>
      </c>
      <c r="GI593">
        <v>0</v>
      </c>
      <c r="GJ593">
        <v>1.87938025</v>
      </c>
      <c r="GK593">
        <v>-0.05753347091932819</v>
      </c>
      <c r="GL593">
        <v>0.01324341373806241</v>
      </c>
      <c r="GM593">
        <v>1</v>
      </c>
      <c r="GN593">
        <v>1</v>
      </c>
      <c r="GO593">
        <v>3</v>
      </c>
      <c r="GP593" t="s">
        <v>455</v>
      </c>
      <c r="GQ593">
        <v>3.10199</v>
      </c>
      <c r="GR593">
        <v>2.72335</v>
      </c>
      <c r="GS593">
        <v>0.208817</v>
      </c>
      <c r="GT593">
        <v>0.212245</v>
      </c>
      <c r="GU593">
        <v>0.100688</v>
      </c>
      <c r="GV593">
        <v>0.0958797</v>
      </c>
      <c r="GW593">
        <v>20645.1</v>
      </c>
      <c r="GX593">
        <v>18681.8</v>
      </c>
      <c r="GY593">
        <v>26658.5</v>
      </c>
      <c r="GZ593">
        <v>23938.7</v>
      </c>
      <c r="HA593">
        <v>38376.8</v>
      </c>
      <c r="HB593">
        <v>32013.2</v>
      </c>
      <c r="HC593">
        <v>46549.9</v>
      </c>
      <c r="HD593">
        <v>37878.2</v>
      </c>
      <c r="HE593">
        <v>1.8643</v>
      </c>
      <c r="HF593">
        <v>1.8622</v>
      </c>
      <c r="HG593">
        <v>0.139482</v>
      </c>
      <c r="HH593">
        <v>0</v>
      </c>
      <c r="HI593">
        <v>27.7422</v>
      </c>
      <c r="HJ593">
        <v>999.9</v>
      </c>
      <c r="HK593">
        <v>47.4</v>
      </c>
      <c r="HL593">
        <v>31.4</v>
      </c>
      <c r="HM593">
        <v>24.1117</v>
      </c>
      <c r="HN593">
        <v>60.9502</v>
      </c>
      <c r="HO593">
        <v>21.7228</v>
      </c>
      <c r="HP593">
        <v>1</v>
      </c>
      <c r="HQ593">
        <v>0.168841</v>
      </c>
      <c r="HR593">
        <v>0.423747</v>
      </c>
      <c r="HS593">
        <v>20.28</v>
      </c>
      <c r="HT593">
        <v>5.2104</v>
      </c>
      <c r="HU593">
        <v>11.98</v>
      </c>
      <c r="HV593">
        <v>4.9625</v>
      </c>
      <c r="HW593">
        <v>3.27428</v>
      </c>
      <c r="HX593">
        <v>9999</v>
      </c>
      <c r="HY593">
        <v>9999</v>
      </c>
      <c r="HZ593">
        <v>9999</v>
      </c>
      <c r="IA593">
        <v>35.3</v>
      </c>
      <c r="IB593">
        <v>1.86397</v>
      </c>
      <c r="IC593">
        <v>1.86013</v>
      </c>
      <c r="ID593">
        <v>1.85846</v>
      </c>
      <c r="IE593">
        <v>1.8598</v>
      </c>
      <c r="IF593">
        <v>1.85989</v>
      </c>
      <c r="IG593">
        <v>1.85838</v>
      </c>
      <c r="IH593">
        <v>1.85745</v>
      </c>
      <c r="II593">
        <v>1.85242</v>
      </c>
      <c r="IJ593">
        <v>0</v>
      </c>
      <c r="IK593">
        <v>0</v>
      </c>
      <c r="IL593">
        <v>0</v>
      </c>
      <c r="IM593">
        <v>0</v>
      </c>
      <c r="IN593" t="s">
        <v>441</v>
      </c>
      <c r="IO593" t="s">
        <v>442</v>
      </c>
      <c r="IP593" t="s">
        <v>443</v>
      </c>
      <c r="IQ593" t="s">
        <v>443</v>
      </c>
      <c r="IR593" t="s">
        <v>443</v>
      </c>
      <c r="IS593" t="s">
        <v>443</v>
      </c>
      <c r="IT593">
        <v>0</v>
      </c>
      <c r="IU593">
        <v>100</v>
      </c>
      <c r="IV593">
        <v>100</v>
      </c>
      <c r="IW593">
        <v>0.19</v>
      </c>
      <c r="IX593">
        <v>0.2862</v>
      </c>
      <c r="IY593">
        <v>-0.819046093373875</v>
      </c>
      <c r="IZ593">
        <v>-0.0008311593448893811</v>
      </c>
      <c r="JA593">
        <v>1.768286430498992E-06</v>
      </c>
      <c r="JB593">
        <v>-5.176383660599935E-10</v>
      </c>
      <c r="JC593">
        <v>0.01793090377665582</v>
      </c>
      <c r="JD593">
        <v>0.002652576625932546</v>
      </c>
      <c r="JE593">
        <v>0.0004569377311329863</v>
      </c>
      <c r="JF593">
        <v>1.003524486243527E-07</v>
      </c>
      <c r="JG593">
        <v>2</v>
      </c>
      <c r="JH593">
        <v>1975</v>
      </c>
      <c r="JI593">
        <v>1</v>
      </c>
      <c r="JJ593">
        <v>26</v>
      </c>
      <c r="JK593">
        <v>201648</v>
      </c>
      <c r="JL593">
        <v>201648.2</v>
      </c>
      <c r="JM593">
        <v>3.29956</v>
      </c>
      <c r="JN593">
        <v>2.61108</v>
      </c>
      <c r="JO593">
        <v>1.49658</v>
      </c>
      <c r="JP593">
        <v>2.34863</v>
      </c>
      <c r="JQ593">
        <v>1.54907</v>
      </c>
      <c r="JR593">
        <v>2.39624</v>
      </c>
      <c r="JS593">
        <v>36.4578</v>
      </c>
      <c r="JT593">
        <v>24.1751</v>
      </c>
      <c r="JU593">
        <v>18</v>
      </c>
      <c r="JV593">
        <v>483.272</v>
      </c>
      <c r="JW593">
        <v>496.723</v>
      </c>
      <c r="JX593">
        <v>27.015</v>
      </c>
      <c r="JY593">
        <v>29.4303</v>
      </c>
      <c r="JZ593">
        <v>30.0004</v>
      </c>
      <c r="KA593">
        <v>29.6193</v>
      </c>
      <c r="KB593">
        <v>29.6095</v>
      </c>
      <c r="KC593">
        <v>66.2285</v>
      </c>
      <c r="KD593">
        <v>19.8904</v>
      </c>
      <c r="KE593">
        <v>96.2586</v>
      </c>
      <c r="KF593">
        <v>26.9778</v>
      </c>
      <c r="KG593">
        <v>1590.74</v>
      </c>
      <c r="KH593">
        <v>19.9442</v>
      </c>
      <c r="KI593">
        <v>101.779</v>
      </c>
      <c r="KJ593">
        <v>91.3437</v>
      </c>
    </row>
    <row r="594" spans="1:296">
      <c r="A594">
        <v>576</v>
      </c>
      <c r="B594">
        <v>1759088487.6</v>
      </c>
      <c r="C594">
        <v>15404.5</v>
      </c>
      <c r="D594" t="s">
        <v>1600</v>
      </c>
      <c r="E594" t="s">
        <v>1601</v>
      </c>
      <c r="F594">
        <v>5</v>
      </c>
      <c r="G594" t="s">
        <v>1411</v>
      </c>
      <c r="H594">
        <v>1759088479.814285</v>
      </c>
      <c r="I594">
        <f>(J594)/1000</f>
        <v>0</v>
      </c>
      <c r="J594">
        <f>IF(DO594, AM594, AG594)</f>
        <v>0</v>
      </c>
      <c r="K594">
        <f>IF(DO594, AH594, AF594)</f>
        <v>0</v>
      </c>
      <c r="L594">
        <f>DQ594 - IF(AT594&gt;1, K594*DK594*100.0/(AV594), 0)</f>
        <v>0</v>
      </c>
      <c r="M594">
        <f>((S594-I594/2)*L594-K594)/(S594+I594/2)</f>
        <v>0</v>
      </c>
      <c r="N594">
        <f>M594*(DX594+DY594)/1000.0</f>
        <v>0</v>
      </c>
      <c r="O594">
        <f>(DQ594 - IF(AT594&gt;1, K594*DK594*100.0/(AV594), 0))*(DX594+DY594)/1000.0</f>
        <v>0</v>
      </c>
      <c r="P594">
        <f>2.0/((1/R594-1/Q594)+SIGN(R594)*SQRT((1/R594-1/Q594)*(1/R594-1/Q594) + 4*DL594/((DL594+1)*(DL594+1))*(2*1/R594*1/Q594-1/Q594*1/Q594)))</f>
        <v>0</v>
      </c>
      <c r="Q594">
        <f>IF(LEFT(DM594,1)&lt;&gt;"0",IF(LEFT(DM594,1)="1",3.0,DN594),$D$5+$E$5*(EE594*DX594/($K$5*1000))+$F$5*(EE594*DX594/($K$5*1000))*MAX(MIN(DK594,$J$5),$I$5)*MAX(MIN(DK594,$J$5),$I$5)+$G$5*MAX(MIN(DK594,$J$5),$I$5)*(EE594*DX594/($K$5*1000))+$H$5*(EE594*DX594/($K$5*1000))*(EE594*DX594/($K$5*1000)))</f>
        <v>0</v>
      </c>
      <c r="R594">
        <f>I594*(1000-(1000*0.61365*exp(17.502*V594/(240.97+V594))/(DX594+DY594)+DS594)/2)/(1000*0.61365*exp(17.502*V594/(240.97+V594))/(DX594+DY594)-DS594)</f>
        <v>0</v>
      </c>
      <c r="S594">
        <f>1/((DL594+1)/(P594/1.6)+1/(Q594/1.37)) + DL594/((DL594+1)/(P594/1.6) + DL594/(Q594/1.37))</f>
        <v>0</v>
      </c>
      <c r="T594">
        <f>(DG594*DJ594)</f>
        <v>0</v>
      </c>
      <c r="U594">
        <f>(DZ594+(T594+2*0.95*5.67E-8*(((DZ594+$B$9)+273)^4-(DZ594+273)^4)-44100*I594)/(1.84*29.3*Q594+8*0.95*5.67E-8*(DZ594+273)^3))</f>
        <v>0</v>
      </c>
      <c r="V594">
        <f>($C$9*EA594+$D$9*EB594+$E$9*U594)</f>
        <v>0</v>
      </c>
      <c r="W594">
        <f>0.61365*exp(17.502*V594/(240.97+V594))</f>
        <v>0</v>
      </c>
      <c r="X594">
        <f>(Y594/Z594*100)</f>
        <v>0</v>
      </c>
      <c r="Y594">
        <f>DS594*(DX594+DY594)/1000</f>
        <v>0</v>
      </c>
      <c r="Z594">
        <f>0.61365*exp(17.502*DZ594/(240.97+DZ594))</f>
        <v>0</v>
      </c>
      <c r="AA594">
        <f>(W594-DS594*(DX594+DY594)/1000)</f>
        <v>0</v>
      </c>
      <c r="AB594">
        <f>(-I594*44100)</f>
        <v>0</v>
      </c>
      <c r="AC594">
        <f>2*29.3*Q594*0.92*(DZ594-V594)</f>
        <v>0</v>
      </c>
      <c r="AD594">
        <f>2*0.95*5.67E-8*(((DZ594+$B$9)+273)^4-(V594+273)^4)</f>
        <v>0</v>
      </c>
      <c r="AE594">
        <f>T594+AD594+AB594+AC594</f>
        <v>0</v>
      </c>
      <c r="AF594">
        <f>DW594*AT594*(DR594-DQ594*(1000-AT594*DT594)/(1000-AT594*DS594))/(100*DK594)</f>
        <v>0</v>
      </c>
      <c r="AG594">
        <f>1000*DW594*AT594*(DS594-DT594)/(100*DK594*(1000-AT594*DS594))</f>
        <v>0</v>
      </c>
      <c r="AH594">
        <f>(AI594 - AJ594 - DX594*1E3/(8.314*(DZ594+273.15)) * AL594/DW594 * AK594) * DW594/(100*DK594) * (1000 - DT594)/1000</f>
        <v>0</v>
      </c>
      <c r="AI594">
        <v>1608.899260768881</v>
      </c>
      <c r="AJ594">
        <v>1578.285636363636</v>
      </c>
      <c r="AK594">
        <v>3.498804689162085</v>
      </c>
      <c r="AL594">
        <v>65.07386414959845</v>
      </c>
      <c r="AM594">
        <f>(AO594 - AN594 + DX594*1E3/(8.314*(DZ594+273.15)) * AQ594/DW594 * AP594) * DW594/(100*DK594) * 1000/(1000 - AO594)</f>
        <v>0</v>
      </c>
      <c r="AN594">
        <v>19.89613327219837</v>
      </c>
      <c r="AO594">
        <v>21.75112606060605</v>
      </c>
      <c r="AP594">
        <v>1.349487628699046E-05</v>
      </c>
      <c r="AQ594">
        <v>105.2532628944295</v>
      </c>
      <c r="AR594">
        <v>0</v>
      </c>
      <c r="AS594">
        <v>0</v>
      </c>
      <c r="AT594">
        <f>IF(AR594*$H$15&gt;=AV594,1.0,(AV594/(AV594-AR594*$H$15)))</f>
        <v>0</v>
      </c>
      <c r="AU594">
        <f>(AT594-1)*100</f>
        <v>0</v>
      </c>
      <c r="AV594">
        <f>MAX(0,($B$15+$C$15*EE594)/(1+$D$15*EE594)*DX594/(DZ594+273)*$E$15)</f>
        <v>0</v>
      </c>
      <c r="AW594" t="s">
        <v>437</v>
      </c>
      <c r="AX594" t="s">
        <v>437</v>
      </c>
      <c r="AY594">
        <v>0</v>
      </c>
      <c r="AZ594">
        <v>0</v>
      </c>
      <c r="BA594">
        <f>1-AY594/AZ594</f>
        <v>0</v>
      </c>
      <c r="BB594">
        <v>0</v>
      </c>
      <c r="BC594" t="s">
        <v>437</v>
      </c>
      <c r="BD594" t="s">
        <v>437</v>
      </c>
      <c r="BE594">
        <v>0</v>
      </c>
      <c r="BF594">
        <v>0</v>
      </c>
      <c r="BG594">
        <f>1-BE594/BF594</f>
        <v>0</v>
      </c>
      <c r="BH594">
        <v>0.5</v>
      </c>
      <c r="BI594">
        <f>DH594</f>
        <v>0</v>
      </c>
      <c r="BJ594">
        <f>K594</f>
        <v>0</v>
      </c>
      <c r="BK594">
        <f>BG594*BH594*BI594</f>
        <v>0</v>
      </c>
      <c r="BL594">
        <f>(BJ594-BB594)/BI594</f>
        <v>0</v>
      </c>
      <c r="BM594">
        <f>(AZ594-BF594)/BF594</f>
        <v>0</v>
      </c>
      <c r="BN594">
        <f>AY594/(BA594+AY594/BF594)</f>
        <v>0</v>
      </c>
      <c r="BO594" t="s">
        <v>437</v>
      </c>
      <c r="BP594">
        <v>0</v>
      </c>
      <c r="BQ594">
        <f>IF(BP594&lt;&gt;0, BP594, BN594)</f>
        <v>0</v>
      </c>
      <c r="BR594">
        <f>1-BQ594/BF594</f>
        <v>0</v>
      </c>
      <c r="BS594">
        <f>(BF594-BE594)/(BF594-BQ594)</f>
        <v>0</v>
      </c>
      <c r="BT594">
        <f>(AZ594-BF594)/(AZ594-BQ594)</f>
        <v>0</v>
      </c>
      <c r="BU594">
        <f>(BF594-BE594)/(BF594-AY594)</f>
        <v>0</v>
      </c>
      <c r="BV594">
        <f>(AZ594-BF594)/(AZ594-AY594)</f>
        <v>0</v>
      </c>
      <c r="BW594">
        <f>(BS594*BQ594/BE594)</f>
        <v>0</v>
      </c>
      <c r="BX594">
        <f>(1-BW594)</f>
        <v>0</v>
      </c>
      <c r="DG594">
        <f>$B$13*EF594+$C$13*EG594+$F$13*ER594*(1-EU594)</f>
        <v>0</v>
      </c>
      <c r="DH594">
        <f>DG594*DI594</f>
        <v>0</v>
      </c>
      <c r="DI594">
        <f>($B$13*$D$11+$C$13*$D$11+$F$13*((FE594+EW594)/MAX(FE594+EW594+FF594, 0.1)*$I$11+FF594/MAX(FE594+EW594+FF594, 0.1)*$J$11))/($B$13+$C$13+$F$13)</f>
        <v>0</v>
      </c>
      <c r="DJ594">
        <f>($B$13*$K$11+$C$13*$K$11+$F$13*((FE594+EW594)/MAX(FE594+EW594+FF594, 0.1)*$P$11+FF594/MAX(FE594+EW594+FF594, 0.1)*$Q$11))/($B$13+$C$13+$F$13)</f>
        <v>0</v>
      </c>
      <c r="DK594">
        <v>4.8</v>
      </c>
      <c r="DL594">
        <v>0.5</v>
      </c>
      <c r="DM594" t="s">
        <v>438</v>
      </c>
      <c r="DN594">
        <v>2</v>
      </c>
      <c r="DO594" t="b">
        <v>1</v>
      </c>
      <c r="DP594">
        <v>1759088479.814285</v>
      </c>
      <c r="DQ594">
        <v>1519.267142857143</v>
      </c>
      <c r="DR594">
        <v>1560.863214285714</v>
      </c>
      <c r="DS594">
        <v>21.74247857142857</v>
      </c>
      <c r="DT594">
        <v>19.87365</v>
      </c>
      <c r="DU594">
        <v>1519.082142857143</v>
      </c>
      <c r="DV594">
        <v>21.45628571428571</v>
      </c>
      <c r="DW594">
        <v>499.9912857142857</v>
      </c>
      <c r="DX594">
        <v>90.72615357142858</v>
      </c>
      <c r="DY594">
        <v>0.06560643571428572</v>
      </c>
      <c r="DZ594">
        <v>28.69447857142857</v>
      </c>
      <c r="EA594">
        <v>30.01262857142857</v>
      </c>
      <c r="EB594">
        <v>999.9000000000002</v>
      </c>
      <c r="EC594">
        <v>0</v>
      </c>
      <c r="ED594">
        <v>0</v>
      </c>
      <c r="EE594">
        <v>9991.480357142858</v>
      </c>
      <c r="EF594">
        <v>0</v>
      </c>
      <c r="EG594">
        <v>11.2928</v>
      </c>
      <c r="EH594">
        <v>-41.59686785714285</v>
      </c>
      <c r="EI594">
        <v>1553.032857142857</v>
      </c>
      <c r="EJ594">
        <v>1592.511785714286</v>
      </c>
      <c r="EK594">
        <v>1.8688275</v>
      </c>
      <c r="EL594">
        <v>1560.863214285714</v>
      </c>
      <c r="EM594">
        <v>19.87365</v>
      </c>
      <c r="EN594">
        <v>1.972610357142857</v>
      </c>
      <c r="EO594">
        <v>1.80306</v>
      </c>
      <c r="EP594">
        <v>17.22619642857143</v>
      </c>
      <c r="EQ594">
        <v>15.81332857142857</v>
      </c>
      <c r="ER594">
        <v>1999.998571428571</v>
      </c>
      <c r="ES594">
        <v>0.9799928214285716</v>
      </c>
      <c r="ET594">
        <v>0.02000737142857142</v>
      </c>
      <c r="EU594">
        <v>0</v>
      </c>
      <c r="EV594">
        <v>806.7207142857143</v>
      </c>
      <c r="EW594">
        <v>5.00078</v>
      </c>
      <c r="EX594">
        <v>15537.25357142857</v>
      </c>
      <c r="EY594">
        <v>16379.57857142857</v>
      </c>
      <c r="EZ594">
        <v>39.84789285714286</v>
      </c>
      <c r="FA594">
        <v>40.65592857142857</v>
      </c>
      <c r="FB594">
        <v>39.92824999999999</v>
      </c>
      <c r="FC594">
        <v>40.39482142857143</v>
      </c>
      <c r="FD594">
        <v>40.56003571428572</v>
      </c>
      <c r="FE594">
        <v>1955.083214285714</v>
      </c>
      <c r="FF594">
        <v>39.91</v>
      </c>
      <c r="FG594">
        <v>0</v>
      </c>
      <c r="FH594">
        <v>1759088480</v>
      </c>
      <c r="FI594">
        <v>0</v>
      </c>
      <c r="FJ594">
        <v>806.7096</v>
      </c>
      <c r="FK594">
        <v>-0.5516923142986982</v>
      </c>
      <c r="FL594">
        <v>-14.71538448790459</v>
      </c>
      <c r="FM594">
        <v>15537.324</v>
      </c>
      <c r="FN594">
        <v>15</v>
      </c>
      <c r="FO594">
        <v>0</v>
      </c>
      <c r="FP594" t="s">
        <v>439</v>
      </c>
      <c r="FQ594">
        <v>1746989605.5</v>
      </c>
      <c r="FR594">
        <v>1746989593.5</v>
      </c>
      <c r="FS594">
        <v>0</v>
      </c>
      <c r="FT594">
        <v>-0.274</v>
      </c>
      <c r="FU594">
        <v>-0.002</v>
      </c>
      <c r="FV594">
        <v>2.549</v>
      </c>
      <c r="FW594">
        <v>0.129</v>
      </c>
      <c r="FX594">
        <v>420</v>
      </c>
      <c r="FY594">
        <v>17</v>
      </c>
      <c r="FZ594">
        <v>0.02</v>
      </c>
      <c r="GA594">
        <v>0.04</v>
      </c>
      <c r="GB594">
        <v>-41.61638292682927</v>
      </c>
      <c r="GC594">
        <v>-0.04296167247386858</v>
      </c>
      <c r="GD594">
        <v>0.1628548761447342</v>
      </c>
      <c r="GE594">
        <v>1</v>
      </c>
      <c r="GF594">
        <v>806.7786176470589</v>
      </c>
      <c r="GG594">
        <v>-1.333766237304611</v>
      </c>
      <c r="GH594">
        <v>0.3028712612068883</v>
      </c>
      <c r="GI594">
        <v>0</v>
      </c>
      <c r="GJ594">
        <v>1.874535365853658</v>
      </c>
      <c r="GK594">
        <v>-0.1420701742160247</v>
      </c>
      <c r="GL594">
        <v>0.01677425351435087</v>
      </c>
      <c r="GM594">
        <v>0</v>
      </c>
      <c r="GN594">
        <v>1</v>
      </c>
      <c r="GO594">
        <v>3</v>
      </c>
      <c r="GP594" t="s">
        <v>455</v>
      </c>
      <c r="GQ594">
        <v>3.10161</v>
      </c>
      <c r="GR594">
        <v>2.72439</v>
      </c>
      <c r="GS594">
        <v>0.210183</v>
      </c>
      <c r="GT594">
        <v>0.21361</v>
      </c>
      <c r="GU594">
        <v>0.100704</v>
      </c>
      <c r="GV594">
        <v>0.09590220000000001</v>
      </c>
      <c r="GW594">
        <v>20609.3</v>
      </c>
      <c r="GX594">
        <v>18649.4</v>
      </c>
      <c r="GY594">
        <v>26658.3</v>
      </c>
      <c r="GZ594">
        <v>23938.7</v>
      </c>
      <c r="HA594">
        <v>38376.2</v>
      </c>
      <c r="HB594">
        <v>32012.4</v>
      </c>
      <c r="HC594">
        <v>46549.9</v>
      </c>
      <c r="HD594">
        <v>37878</v>
      </c>
      <c r="HE594">
        <v>1.8639</v>
      </c>
      <c r="HF594">
        <v>1.86267</v>
      </c>
      <c r="HG594">
        <v>0.139743</v>
      </c>
      <c r="HH594">
        <v>0</v>
      </c>
      <c r="HI594">
        <v>27.741</v>
      </c>
      <c r="HJ594">
        <v>999.9</v>
      </c>
      <c r="HK594">
        <v>47.4</v>
      </c>
      <c r="HL594">
        <v>31.4</v>
      </c>
      <c r="HM594">
        <v>24.1145</v>
      </c>
      <c r="HN594">
        <v>61.1102</v>
      </c>
      <c r="HO594">
        <v>21.9832</v>
      </c>
      <c r="HP594">
        <v>1</v>
      </c>
      <c r="HQ594">
        <v>0.169251</v>
      </c>
      <c r="HR594">
        <v>0.500488</v>
      </c>
      <c r="HS594">
        <v>20.2797</v>
      </c>
      <c r="HT594">
        <v>5.2107</v>
      </c>
      <c r="HU594">
        <v>11.98</v>
      </c>
      <c r="HV594">
        <v>4.96235</v>
      </c>
      <c r="HW594">
        <v>3.27433</v>
      </c>
      <c r="HX594">
        <v>9999</v>
      </c>
      <c r="HY594">
        <v>9999</v>
      </c>
      <c r="HZ594">
        <v>9999</v>
      </c>
      <c r="IA594">
        <v>35.3</v>
      </c>
      <c r="IB594">
        <v>1.86395</v>
      </c>
      <c r="IC594">
        <v>1.86012</v>
      </c>
      <c r="ID594">
        <v>1.85842</v>
      </c>
      <c r="IE594">
        <v>1.85977</v>
      </c>
      <c r="IF594">
        <v>1.85989</v>
      </c>
      <c r="IG594">
        <v>1.85837</v>
      </c>
      <c r="IH594">
        <v>1.85745</v>
      </c>
      <c r="II594">
        <v>1.85242</v>
      </c>
      <c r="IJ594">
        <v>0</v>
      </c>
      <c r="IK594">
        <v>0</v>
      </c>
      <c r="IL594">
        <v>0</v>
      </c>
      <c r="IM594">
        <v>0</v>
      </c>
      <c r="IN594" t="s">
        <v>441</v>
      </c>
      <c r="IO594" t="s">
        <v>442</v>
      </c>
      <c r="IP594" t="s">
        <v>443</v>
      </c>
      <c r="IQ594" t="s">
        <v>443</v>
      </c>
      <c r="IR594" t="s">
        <v>443</v>
      </c>
      <c r="IS594" t="s">
        <v>443</v>
      </c>
      <c r="IT594">
        <v>0</v>
      </c>
      <c r="IU594">
        <v>100</v>
      </c>
      <c r="IV594">
        <v>100</v>
      </c>
      <c r="IW594">
        <v>0.21</v>
      </c>
      <c r="IX594">
        <v>0.2865</v>
      </c>
      <c r="IY594">
        <v>-0.819046093373875</v>
      </c>
      <c r="IZ594">
        <v>-0.0008311593448893811</v>
      </c>
      <c r="JA594">
        <v>1.768286430498992E-06</v>
      </c>
      <c r="JB594">
        <v>-5.176383660599935E-10</v>
      </c>
      <c r="JC594">
        <v>0.01793090377665582</v>
      </c>
      <c r="JD594">
        <v>0.002652576625932546</v>
      </c>
      <c r="JE594">
        <v>0.0004569377311329863</v>
      </c>
      <c r="JF594">
        <v>1.003524486243527E-07</v>
      </c>
      <c r="JG594">
        <v>2</v>
      </c>
      <c r="JH594">
        <v>1975</v>
      </c>
      <c r="JI594">
        <v>1</v>
      </c>
      <c r="JJ594">
        <v>26</v>
      </c>
      <c r="JK594">
        <v>201648</v>
      </c>
      <c r="JL594">
        <v>201648.2</v>
      </c>
      <c r="JM594">
        <v>3.3252</v>
      </c>
      <c r="JN594">
        <v>2.61475</v>
      </c>
      <c r="JO594">
        <v>1.49658</v>
      </c>
      <c r="JP594">
        <v>2.34863</v>
      </c>
      <c r="JQ594">
        <v>1.54907</v>
      </c>
      <c r="JR594">
        <v>2.38159</v>
      </c>
      <c r="JS594">
        <v>36.4578</v>
      </c>
      <c r="JT594">
        <v>24.1751</v>
      </c>
      <c r="JU594">
        <v>18</v>
      </c>
      <c r="JV594">
        <v>483.057</v>
      </c>
      <c r="JW594">
        <v>497.039</v>
      </c>
      <c r="JX594">
        <v>26.9921</v>
      </c>
      <c r="JY594">
        <v>29.4326</v>
      </c>
      <c r="JZ594">
        <v>30.0003</v>
      </c>
      <c r="KA594">
        <v>29.6218</v>
      </c>
      <c r="KB594">
        <v>29.6095</v>
      </c>
      <c r="KC594">
        <v>66.73650000000001</v>
      </c>
      <c r="KD594">
        <v>19.8904</v>
      </c>
      <c r="KE594">
        <v>96.2586</v>
      </c>
      <c r="KF594">
        <v>26.9621</v>
      </c>
      <c r="KG594">
        <v>1604.1</v>
      </c>
      <c r="KH594">
        <v>19.957</v>
      </c>
      <c r="KI594">
        <v>101.779</v>
      </c>
      <c r="KJ594">
        <v>91.3434</v>
      </c>
    </row>
    <row r="595" spans="1:296">
      <c r="A595">
        <v>577</v>
      </c>
      <c r="B595">
        <v>1759091321.1</v>
      </c>
      <c r="C595">
        <v>18238</v>
      </c>
      <c r="D595" t="s">
        <v>1602</v>
      </c>
      <c r="E595" t="s">
        <v>1603</v>
      </c>
      <c r="F595">
        <v>5</v>
      </c>
      <c r="G595" t="s">
        <v>1604</v>
      </c>
      <c r="H595">
        <v>1759091313.099999</v>
      </c>
      <c r="I595">
        <f>(J595)/1000</f>
        <v>0</v>
      </c>
      <c r="J595">
        <f>IF(DO595, AM595, AG595)</f>
        <v>0</v>
      </c>
      <c r="K595">
        <f>IF(DO595, AH595, AF595)</f>
        <v>0</v>
      </c>
      <c r="L595">
        <f>DQ595 - IF(AT595&gt;1, K595*DK595*100.0/(AV595), 0)</f>
        <v>0</v>
      </c>
      <c r="M595">
        <f>((S595-I595/2)*L595-K595)/(S595+I595/2)</f>
        <v>0</v>
      </c>
      <c r="N595">
        <f>M595*(DX595+DY595)/1000.0</f>
        <v>0</v>
      </c>
      <c r="O595">
        <f>(DQ595 - IF(AT595&gt;1, K595*DK595*100.0/(AV595), 0))*(DX595+DY595)/1000.0</f>
        <v>0</v>
      </c>
      <c r="P595">
        <f>2.0/((1/R595-1/Q595)+SIGN(R595)*SQRT((1/R595-1/Q595)*(1/R595-1/Q595) + 4*DL595/((DL595+1)*(DL595+1))*(2*1/R595*1/Q595-1/Q595*1/Q595)))</f>
        <v>0</v>
      </c>
      <c r="Q595">
        <f>IF(LEFT(DM595,1)&lt;&gt;"0",IF(LEFT(DM595,1)="1",3.0,DN595),$D$5+$E$5*(EE595*DX595/($K$5*1000))+$F$5*(EE595*DX595/($K$5*1000))*MAX(MIN(DK595,$J$5),$I$5)*MAX(MIN(DK595,$J$5),$I$5)+$G$5*MAX(MIN(DK595,$J$5),$I$5)*(EE595*DX595/($K$5*1000))+$H$5*(EE595*DX595/($K$5*1000))*(EE595*DX595/($K$5*1000)))</f>
        <v>0</v>
      </c>
      <c r="R595">
        <f>I595*(1000-(1000*0.61365*exp(17.502*V595/(240.97+V595))/(DX595+DY595)+DS595)/2)/(1000*0.61365*exp(17.502*V595/(240.97+V595))/(DX595+DY595)-DS595)</f>
        <v>0</v>
      </c>
      <c r="S595">
        <f>1/((DL595+1)/(P595/1.6)+1/(Q595/1.37)) + DL595/((DL595+1)/(P595/1.6) + DL595/(Q595/1.37))</f>
        <v>0</v>
      </c>
      <c r="T595">
        <f>(DG595*DJ595)</f>
        <v>0</v>
      </c>
      <c r="U595">
        <f>(DZ595+(T595+2*0.95*5.67E-8*(((DZ595+$B$9)+273)^4-(DZ595+273)^4)-44100*I595)/(1.84*29.3*Q595+8*0.95*5.67E-8*(DZ595+273)^3))</f>
        <v>0</v>
      </c>
      <c r="V595">
        <f>($C$9*EA595+$D$9*EB595+$E$9*U595)</f>
        <v>0</v>
      </c>
      <c r="W595">
        <f>0.61365*exp(17.502*V595/(240.97+V595))</f>
        <v>0</v>
      </c>
      <c r="X595">
        <f>(Y595/Z595*100)</f>
        <v>0</v>
      </c>
      <c r="Y595">
        <f>DS595*(DX595+DY595)/1000</f>
        <v>0</v>
      </c>
      <c r="Z595">
        <f>0.61365*exp(17.502*DZ595/(240.97+DZ595))</f>
        <v>0</v>
      </c>
      <c r="AA595">
        <f>(W595-DS595*(DX595+DY595)/1000)</f>
        <v>0</v>
      </c>
      <c r="AB595">
        <f>(-I595*44100)</f>
        <v>0</v>
      </c>
      <c r="AC595">
        <f>2*29.3*Q595*0.92*(DZ595-V595)</f>
        <v>0</v>
      </c>
      <c r="AD595">
        <f>2*0.95*5.67E-8*(((DZ595+$B$9)+273)^4-(V595+273)^4)</f>
        <v>0</v>
      </c>
      <c r="AE595">
        <f>T595+AD595+AB595+AC595</f>
        <v>0</v>
      </c>
      <c r="AF595">
        <f>DW595*AT595*(DR595-DQ595*(1000-AT595*DT595)/(1000-AT595*DS595))/(100*DK595)</f>
        <v>0</v>
      </c>
      <c r="AG595">
        <f>1000*DW595*AT595*(DS595-DT595)/(100*DK595*(1000-AT595*DS595))</f>
        <v>0</v>
      </c>
      <c r="AH595">
        <f>(AI595 - AJ595 - DX595*1E3/(8.314*(DZ595+273.15)) * AL595/DW595 * AK595) * DW595/(100*DK595) * (1000 - DT595)/1000</f>
        <v>0</v>
      </c>
      <c r="AI595">
        <v>429.5830111079441</v>
      </c>
      <c r="AJ595">
        <v>427.9889151515152</v>
      </c>
      <c r="AK595">
        <v>-0.0002929871202622378</v>
      </c>
      <c r="AL595">
        <v>65.07997680681147</v>
      </c>
      <c r="AM595">
        <f>(AO595 - AN595 + DX595*1E3/(8.314*(DZ595+273.15)) * AQ595/DW595 * AP595) * DW595/(100*DK595) * 1000/(1000 - AO595)</f>
        <v>0</v>
      </c>
      <c r="AN595">
        <v>21.25044613333334</v>
      </c>
      <c r="AO595">
        <v>21.9179496969697</v>
      </c>
      <c r="AP595">
        <v>-2.017345294374245E-07</v>
      </c>
      <c r="AQ595">
        <v>105.27</v>
      </c>
      <c r="AR595">
        <v>1</v>
      </c>
      <c r="AS595">
        <v>0</v>
      </c>
      <c r="AT595">
        <f>IF(AR595*$H$15&gt;=AV595,1.0,(AV595/(AV595-AR595*$H$15)))</f>
        <v>0</v>
      </c>
      <c r="AU595">
        <f>(AT595-1)*100</f>
        <v>0</v>
      </c>
      <c r="AV595">
        <f>MAX(0,($B$15+$C$15*EE595)/(1+$D$15*EE595)*DX595/(DZ595+273)*$E$15)</f>
        <v>0</v>
      </c>
      <c r="AW595" t="s">
        <v>437</v>
      </c>
      <c r="AX595" t="s">
        <v>437</v>
      </c>
      <c r="AY595">
        <v>0</v>
      </c>
      <c r="AZ595">
        <v>0</v>
      </c>
      <c r="BA595">
        <f>1-AY595/AZ595</f>
        <v>0</v>
      </c>
      <c r="BB595">
        <v>0</v>
      </c>
      <c r="BC595" t="s">
        <v>437</v>
      </c>
      <c r="BD595" t="s">
        <v>437</v>
      </c>
      <c r="BE595">
        <v>0</v>
      </c>
      <c r="BF595">
        <v>0</v>
      </c>
      <c r="BG595">
        <f>1-BE595/BF595</f>
        <v>0</v>
      </c>
      <c r="BH595">
        <v>0.5</v>
      </c>
      <c r="BI595">
        <f>DH595</f>
        <v>0</v>
      </c>
      <c r="BJ595">
        <f>K595</f>
        <v>0</v>
      </c>
      <c r="BK595">
        <f>BG595*BH595*BI595</f>
        <v>0</v>
      </c>
      <c r="BL595">
        <f>(BJ595-BB595)/BI595</f>
        <v>0</v>
      </c>
      <c r="BM595">
        <f>(AZ595-BF595)/BF595</f>
        <v>0</v>
      </c>
      <c r="BN595">
        <f>AY595/(BA595+AY595/BF595)</f>
        <v>0</v>
      </c>
      <c r="BO595" t="s">
        <v>437</v>
      </c>
      <c r="BP595">
        <v>0</v>
      </c>
      <c r="BQ595">
        <f>IF(BP595&lt;&gt;0, BP595, BN595)</f>
        <v>0</v>
      </c>
      <c r="BR595">
        <f>1-BQ595/BF595</f>
        <v>0</v>
      </c>
      <c r="BS595">
        <f>(BF595-BE595)/(BF595-BQ595)</f>
        <v>0</v>
      </c>
      <c r="BT595">
        <f>(AZ595-BF595)/(AZ595-BQ595)</f>
        <v>0</v>
      </c>
      <c r="BU595">
        <f>(BF595-BE595)/(BF595-AY595)</f>
        <v>0</v>
      </c>
      <c r="BV595">
        <f>(AZ595-BF595)/(AZ595-AY595)</f>
        <v>0</v>
      </c>
      <c r="BW595">
        <f>(BS595*BQ595/BE595)</f>
        <v>0</v>
      </c>
      <c r="BX595">
        <f>(1-BW595)</f>
        <v>0</v>
      </c>
      <c r="DG595">
        <f>$B$13*EF595+$C$13*EG595+$F$13*ER595*(1-EU595)</f>
        <v>0</v>
      </c>
      <c r="DH595">
        <f>DG595*DI595</f>
        <v>0</v>
      </c>
      <c r="DI595">
        <f>($B$13*$D$11+$C$13*$D$11+$F$13*((FE595+EW595)/MAX(FE595+EW595+FF595, 0.1)*$I$11+FF595/MAX(FE595+EW595+FF595, 0.1)*$J$11))/($B$13+$C$13+$F$13)</f>
        <v>0</v>
      </c>
      <c r="DJ595">
        <f>($B$13*$K$11+$C$13*$K$11+$F$13*((FE595+EW595)/MAX(FE595+EW595+FF595, 0.1)*$P$11+FF595/MAX(FE595+EW595+FF595, 0.1)*$Q$11))/($B$13+$C$13+$F$13)</f>
        <v>0</v>
      </c>
      <c r="DK595">
        <v>2.44</v>
      </c>
      <c r="DL595">
        <v>0.5</v>
      </c>
      <c r="DM595" t="s">
        <v>438</v>
      </c>
      <c r="DN595">
        <v>2</v>
      </c>
      <c r="DO595" t="b">
        <v>1</v>
      </c>
      <c r="DP595">
        <v>1759091313.099999</v>
      </c>
      <c r="DQ595">
        <v>418.6264516129032</v>
      </c>
      <c r="DR595">
        <v>420.5423225806451</v>
      </c>
      <c r="DS595">
        <v>21.92296774193549</v>
      </c>
      <c r="DT595">
        <v>21.25459032258065</v>
      </c>
      <c r="DU595">
        <v>419.5211935483871</v>
      </c>
      <c r="DV595">
        <v>21.63279677419355</v>
      </c>
      <c r="DW595">
        <v>500.0288387096774</v>
      </c>
      <c r="DX595">
        <v>90.68830645161289</v>
      </c>
      <c r="DY595">
        <v>0.06508895161290323</v>
      </c>
      <c r="DZ595">
        <v>28.77125161290323</v>
      </c>
      <c r="EA595">
        <v>29.98768064516129</v>
      </c>
      <c r="EB595">
        <v>999.9000000000003</v>
      </c>
      <c r="EC595">
        <v>0</v>
      </c>
      <c r="ED595">
        <v>0</v>
      </c>
      <c r="EE595">
        <v>9998.025806451613</v>
      </c>
      <c r="EF595">
        <v>0</v>
      </c>
      <c r="EG595">
        <v>11.09751612903226</v>
      </c>
      <c r="EH595">
        <v>-1.915821935483871</v>
      </c>
      <c r="EI595">
        <v>428.0096129032258</v>
      </c>
      <c r="EJ595">
        <v>429.6749032258065</v>
      </c>
      <c r="EK595">
        <v>0.6683773548387097</v>
      </c>
      <c r="EL595">
        <v>420.5423225806451</v>
      </c>
      <c r="EM595">
        <v>21.25459032258065</v>
      </c>
      <c r="EN595">
        <v>1.988156129032258</v>
      </c>
      <c r="EO595">
        <v>1.927542580645161</v>
      </c>
      <c r="EP595">
        <v>17.35033225806452</v>
      </c>
      <c r="EQ595">
        <v>16.86137419354839</v>
      </c>
      <c r="ER595">
        <v>2000.02935483871</v>
      </c>
      <c r="ES595">
        <v>0.9800072580645162</v>
      </c>
      <c r="ET595">
        <v>0.01999294516129032</v>
      </c>
      <c r="EU595">
        <v>0</v>
      </c>
      <c r="EV595">
        <v>314.3858064516129</v>
      </c>
      <c r="EW595">
        <v>5.000779999999999</v>
      </c>
      <c r="EX595">
        <v>6232.051935483871</v>
      </c>
      <c r="EY595">
        <v>16379.93225806452</v>
      </c>
      <c r="EZ595">
        <v>39.37890322580645</v>
      </c>
      <c r="FA595">
        <v>40.3546129032258</v>
      </c>
      <c r="FB595">
        <v>39.66896774193547</v>
      </c>
      <c r="FC595">
        <v>39.9554193548387</v>
      </c>
      <c r="FD595">
        <v>40.42712903225807</v>
      </c>
      <c r="FE595">
        <v>1955.13935483871</v>
      </c>
      <c r="FF595">
        <v>39.89000000000002</v>
      </c>
      <c r="FG595">
        <v>0</v>
      </c>
      <c r="FH595">
        <v>1759091313.8</v>
      </c>
      <c r="FI595">
        <v>0</v>
      </c>
      <c r="FJ595">
        <v>314.3472692307692</v>
      </c>
      <c r="FK595">
        <v>-2.558051280141827</v>
      </c>
      <c r="FL595">
        <v>-44.9504273942101</v>
      </c>
      <c r="FM595">
        <v>6231.454615384616</v>
      </c>
      <c r="FN595">
        <v>15</v>
      </c>
      <c r="FO595">
        <v>0</v>
      </c>
      <c r="FP595" t="s">
        <v>439</v>
      </c>
      <c r="FQ595">
        <v>1746989605.5</v>
      </c>
      <c r="FR595">
        <v>1746989593.5</v>
      </c>
      <c r="FS595">
        <v>0</v>
      </c>
      <c r="FT595">
        <v>-0.274</v>
      </c>
      <c r="FU595">
        <v>-0.002</v>
      </c>
      <c r="FV595">
        <v>2.549</v>
      </c>
      <c r="FW595">
        <v>0.129</v>
      </c>
      <c r="FX595">
        <v>420</v>
      </c>
      <c r="FY595">
        <v>17</v>
      </c>
      <c r="FZ595">
        <v>0.02</v>
      </c>
      <c r="GA595">
        <v>0.04</v>
      </c>
      <c r="GB595">
        <v>-1.913920487804878</v>
      </c>
      <c r="GC595">
        <v>0.1947769337979057</v>
      </c>
      <c r="GD595">
        <v>0.06161729627111244</v>
      </c>
      <c r="GE595">
        <v>1</v>
      </c>
      <c r="GF595">
        <v>314.5179411764706</v>
      </c>
      <c r="GG595">
        <v>-2.748876999922164</v>
      </c>
      <c r="GH595">
        <v>0.3500096587891165</v>
      </c>
      <c r="GI595">
        <v>0</v>
      </c>
      <c r="GJ595">
        <v>0.6642671707317074</v>
      </c>
      <c r="GK595">
        <v>0.0723035331010444</v>
      </c>
      <c r="GL595">
        <v>0.009990049236682395</v>
      </c>
      <c r="GM595">
        <v>1</v>
      </c>
      <c r="GN595">
        <v>2</v>
      </c>
      <c r="GO595">
        <v>3</v>
      </c>
      <c r="GP595" t="s">
        <v>446</v>
      </c>
      <c r="GQ595">
        <v>3.10236</v>
      </c>
      <c r="GR595">
        <v>2.72298</v>
      </c>
      <c r="GS595">
        <v>0.088085</v>
      </c>
      <c r="GT595">
        <v>0.088268</v>
      </c>
      <c r="GU595">
        <v>0.101328</v>
      </c>
      <c r="GV595">
        <v>0.100551</v>
      </c>
      <c r="GW595">
        <v>23811.6</v>
      </c>
      <c r="GX595">
        <v>21614.1</v>
      </c>
      <c r="GY595">
        <v>26675.4</v>
      </c>
      <c r="GZ595">
        <v>23928.5</v>
      </c>
      <c r="HA595">
        <v>38357.5</v>
      </c>
      <c r="HB595">
        <v>31807.5</v>
      </c>
      <c r="HC595">
        <v>46579.8</v>
      </c>
      <c r="HD595">
        <v>37847.1</v>
      </c>
      <c r="HE595">
        <v>1.86805</v>
      </c>
      <c r="HF595">
        <v>1.87192</v>
      </c>
      <c r="HG595">
        <v>0.112653</v>
      </c>
      <c r="HH595">
        <v>0</v>
      </c>
      <c r="HI595">
        <v>28.1581</v>
      </c>
      <c r="HJ595">
        <v>999.9</v>
      </c>
      <c r="HK595">
        <v>45.9</v>
      </c>
      <c r="HL595">
        <v>31</v>
      </c>
      <c r="HM595">
        <v>22.8341</v>
      </c>
      <c r="HN595">
        <v>60.8885</v>
      </c>
      <c r="HO595">
        <v>21.5184</v>
      </c>
      <c r="HP595">
        <v>1</v>
      </c>
      <c r="HQ595">
        <v>0.129718</v>
      </c>
      <c r="HR595">
        <v>0.162018</v>
      </c>
      <c r="HS595">
        <v>20.2808</v>
      </c>
      <c r="HT595">
        <v>5.21489</v>
      </c>
      <c r="HU595">
        <v>11.98</v>
      </c>
      <c r="HV595">
        <v>4.96405</v>
      </c>
      <c r="HW595">
        <v>3.27498</v>
      </c>
      <c r="HX595">
        <v>9999</v>
      </c>
      <c r="HY595">
        <v>9999</v>
      </c>
      <c r="HZ595">
        <v>9999</v>
      </c>
      <c r="IA595">
        <v>36.1</v>
      </c>
      <c r="IB595">
        <v>1.86397</v>
      </c>
      <c r="IC595">
        <v>1.86007</v>
      </c>
      <c r="ID595">
        <v>1.85837</v>
      </c>
      <c r="IE595">
        <v>1.85974</v>
      </c>
      <c r="IF595">
        <v>1.85988</v>
      </c>
      <c r="IG595">
        <v>1.85837</v>
      </c>
      <c r="IH595">
        <v>1.85744</v>
      </c>
      <c r="II595">
        <v>1.8524</v>
      </c>
      <c r="IJ595">
        <v>0</v>
      </c>
      <c r="IK595">
        <v>0</v>
      </c>
      <c r="IL595">
        <v>0</v>
      </c>
      <c r="IM595">
        <v>0</v>
      </c>
      <c r="IN595" t="s">
        <v>441</v>
      </c>
      <c r="IO595" t="s">
        <v>442</v>
      </c>
      <c r="IP595" t="s">
        <v>443</v>
      </c>
      <c r="IQ595" t="s">
        <v>443</v>
      </c>
      <c r="IR595" t="s">
        <v>443</v>
      </c>
      <c r="IS595" t="s">
        <v>443</v>
      </c>
      <c r="IT595">
        <v>0</v>
      </c>
      <c r="IU595">
        <v>100</v>
      </c>
      <c r="IV595">
        <v>100</v>
      </c>
      <c r="IW595">
        <v>-0.895</v>
      </c>
      <c r="IX595">
        <v>0.2901</v>
      </c>
      <c r="IY595">
        <v>-0.819046093373875</v>
      </c>
      <c r="IZ595">
        <v>-0.0008311593448893811</v>
      </c>
      <c r="JA595">
        <v>1.768286430498992E-06</v>
      </c>
      <c r="JB595">
        <v>-5.176383660599935E-10</v>
      </c>
      <c r="JC595">
        <v>0.01793090377665582</v>
      </c>
      <c r="JD595">
        <v>0.002652576625932546</v>
      </c>
      <c r="JE595">
        <v>0.0004569377311329863</v>
      </c>
      <c r="JF595">
        <v>1.003524486243527E-07</v>
      </c>
      <c r="JG595">
        <v>2</v>
      </c>
      <c r="JH595">
        <v>1975</v>
      </c>
      <c r="JI595">
        <v>1</v>
      </c>
      <c r="JJ595">
        <v>26</v>
      </c>
      <c r="JK595">
        <v>201695.3</v>
      </c>
      <c r="JL595">
        <v>201695.5</v>
      </c>
      <c r="JM595">
        <v>1.10596</v>
      </c>
      <c r="JN595">
        <v>2.62573</v>
      </c>
      <c r="JO595">
        <v>1.49658</v>
      </c>
      <c r="JP595">
        <v>2.34985</v>
      </c>
      <c r="JQ595">
        <v>1.54907</v>
      </c>
      <c r="JR595">
        <v>2.43042</v>
      </c>
      <c r="JS595">
        <v>35.9412</v>
      </c>
      <c r="JT595">
        <v>24.1751</v>
      </c>
      <c r="JU595">
        <v>18</v>
      </c>
      <c r="JV595">
        <v>481.603</v>
      </c>
      <c r="JW595">
        <v>498.837</v>
      </c>
      <c r="JX595">
        <v>27.2827</v>
      </c>
      <c r="JY595">
        <v>28.9357</v>
      </c>
      <c r="JZ595">
        <v>30.0003</v>
      </c>
      <c r="KA595">
        <v>29.1033</v>
      </c>
      <c r="KB595">
        <v>29.089</v>
      </c>
      <c r="KC595">
        <v>22.1471</v>
      </c>
      <c r="KD595">
        <v>8.772869999999999</v>
      </c>
      <c r="KE595">
        <v>100</v>
      </c>
      <c r="KF595">
        <v>27.2843</v>
      </c>
      <c r="KG595">
        <v>413.819</v>
      </c>
      <c r="KH595">
        <v>21.2028</v>
      </c>
      <c r="KI595">
        <v>101.844</v>
      </c>
      <c r="KJ595">
        <v>91.2826</v>
      </c>
    </row>
    <row r="596" spans="1:296">
      <c r="A596">
        <v>578</v>
      </c>
      <c r="B596">
        <v>1759091326.1</v>
      </c>
      <c r="C596">
        <v>18243</v>
      </c>
      <c r="D596" t="s">
        <v>1605</v>
      </c>
      <c r="E596" t="s">
        <v>1606</v>
      </c>
      <c r="F596">
        <v>5</v>
      </c>
      <c r="G596" t="s">
        <v>1604</v>
      </c>
      <c r="H596">
        <v>1759091318.255172</v>
      </c>
      <c r="I596">
        <f>(J596)/1000</f>
        <v>0</v>
      </c>
      <c r="J596">
        <f>IF(DO596, AM596, AG596)</f>
        <v>0</v>
      </c>
      <c r="K596">
        <f>IF(DO596, AH596, AF596)</f>
        <v>0</v>
      </c>
      <c r="L596">
        <f>DQ596 - IF(AT596&gt;1, K596*DK596*100.0/(AV596), 0)</f>
        <v>0</v>
      </c>
      <c r="M596">
        <f>((S596-I596/2)*L596-K596)/(S596+I596/2)</f>
        <v>0</v>
      </c>
      <c r="N596">
        <f>M596*(DX596+DY596)/1000.0</f>
        <v>0</v>
      </c>
      <c r="O596">
        <f>(DQ596 - IF(AT596&gt;1, K596*DK596*100.0/(AV596), 0))*(DX596+DY596)/1000.0</f>
        <v>0</v>
      </c>
      <c r="P596">
        <f>2.0/((1/R596-1/Q596)+SIGN(R596)*SQRT((1/R596-1/Q596)*(1/R596-1/Q596) + 4*DL596/((DL596+1)*(DL596+1))*(2*1/R596*1/Q596-1/Q596*1/Q596)))</f>
        <v>0</v>
      </c>
      <c r="Q596">
        <f>IF(LEFT(DM596,1)&lt;&gt;"0",IF(LEFT(DM596,1)="1",3.0,DN596),$D$5+$E$5*(EE596*DX596/($K$5*1000))+$F$5*(EE596*DX596/($K$5*1000))*MAX(MIN(DK596,$J$5),$I$5)*MAX(MIN(DK596,$J$5),$I$5)+$G$5*MAX(MIN(DK596,$J$5),$I$5)*(EE596*DX596/($K$5*1000))+$H$5*(EE596*DX596/($K$5*1000))*(EE596*DX596/($K$5*1000)))</f>
        <v>0</v>
      </c>
      <c r="R596">
        <f>I596*(1000-(1000*0.61365*exp(17.502*V596/(240.97+V596))/(DX596+DY596)+DS596)/2)/(1000*0.61365*exp(17.502*V596/(240.97+V596))/(DX596+DY596)-DS596)</f>
        <v>0</v>
      </c>
      <c r="S596">
        <f>1/((DL596+1)/(P596/1.6)+1/(Q596/1.37)) + DL596/((DL596+1)/(P596/1.6) + DL596/(Q596/1.37))</f>
        <v>0</v>
      </c>
      <c r="T596">
        <f>(DG596*DJ596)</f>
        <v>0</v>
      </c>
      <c r="U596">
        <f>(DZ596+(T596+2*0.95*5.67E-8*(((DZ596+$B$9)+273)^4-(DZ596+273)^4)-44100*I596)/(1.84*29.3*Q596+8*0.95*5.67E-8*(DZ596+273)^3))</f>
        <v>0</v>
      </c>
      <c r="V596">
        <f>($C$9*EA596+$D$9*EB596+$E$9*U596)</f>
        <v>0</v>
      </c>
      <c r="W596">
        <f>0.61365*exp(17.502*V596/(240.97+V596))</f>
        <v>0</v>
      </c>
      <c r="X596">
        <f>(Y596/Z596*100)</f>
        <v>0</v>
      </c>
      <c r="Y596">
        <f>DS596*(DX596+DY596)/1000</f>
        <v>0</v>
      </c>
      <c r="Z596">
        <f>0.61365*exp(17.502*DZ596/(240.97+DZ596))</f>
        <v>0</v>
      </c>
      <c r="AA596">
        <f>(W596-DS596*(DX596+DY596)/1000)</f>
        <v>0</v>
      </c>
      <c r="AB596">
        <f>(-I596*44100)</f>
        <v>0</v>
      </c>
      <c r="AC596">
        <f>2*29.3*Q596*0.92*(DZ596-V596)</f>
        <v>0</v>
      </c>
      <c r="AD596">
        <f>2*0.95*5.67E-8*(((DZ596+$B$9)+273)^4-(V596+273)^4)</f>
        <v>0</v>
      </c>
      <c r="AE596">
        <f>T596+AD596+AB596+AC596</f>
        <v>0</v>
      </c>
      <c r="AF596">
        <f>DW596*AT596*(DR596-DQ596*(1000-AT596*DT596)/(1000-AT596*DS596))/(100*DK596)</f>
        <v>0</v>
      </c>
      <c r="AG596">
        <f>1000*DW596*AT596*(DS596-DT596)/(100*DK596*(1000-AT596*DS596))</f>
        <v>0</v>
      </c>
      <c r="AH596">
        <f>(AI596 - AJ596 - DX596*1E3/(8.314*(DZ596+273.15)) * AL596/DW596 * AK596) * DW596/(100*DK596) * (1000 - DT596)/1000</f>
        <v>0</v>
      </c>
      <c r="AI596">
        <v>429.5724928617158</v>
      </c>
      <c r="AJ596">
        <v>427.8423999999998</v>
      </c>
      <c r="AK596">
        <v>-0.03913965055178112</v>
      </c>
      <c r="AL596">
        <v>65.07997680681147</v>
      </c>
      <c r="AM596">
        <f>(AO596 - AN596 + DX596*1E3/(8.314*(DZ596+273.15)) * AQ596/DW596 * AP596) * DW596/(100*DK596) * 1000/(1000 - AO596)</f>
        <v>0</v>
      </c>
      <c r="AN596">
        <v>21.25497330666667</v>
      </c>
      <c r="AO596">
        <v>21.91813636363636</v>
      </c>
      <c r="AP596">
        <v>4.79414343955672E-07</v>
      </c>
      <c r="AQ596">
        <v>105.27</v>
      </c>
      <c r="AR596">
        <v>1</v>
      </c>
      <c r="AS596">
        <v>0</v>
      </c>
      <c r="AT596">
        <f>IF(AR596*$H$15&gt;=AV596,1.0,(AV596/(AV596-AR596*$H$15)))</f>
        <v>0</v>
      </c>
      <c r="AU596">
        <f>(AT596-1)*100</f>
        <v>0</v>
      </c>
      <c r="AV596">
        <f>MAX(0,($B$15+$C$15*EE596)/(1+$D$15*EE596)*DX596/(DZ596+273)*$E$15)</f>
        <v>0</v>
      </c>
      <c r="AW596" t="s">
        <v>437</v>
      </c>
      <c r="AX596" t="s">
        <v>437</v>
      </c>
      <c r="AY596">
        <v>0</v>
      </c>
      <c r="AZ596">
        <v>0</v>
      </c>
      <c r="BA596">
        <f>1-AY596/AZ596</f>
        <v>0</v>
      </c>
      <c r="BB596">
        <v>0</v>
      </c>
      <c r="BC596" t="s">
        <v>437</v>
      </c>
      <c r="BD596" t="s">
        <v>437</v>
      </c>
      <c r="BE596">
        <v>0</v>
      </c>
      <c r="BF596">
        <v>0</v>
      </c>
      <c r="BG596">
        <f>1-BE596/BF596</f>
        <v>0</v>
      </c>
      <c r="BH596">
        <v>0.5</v>
      </c>
      <c r="BI596">
        <f>DH596</f>
        <v>0</v>
      </c>
      <c r="BJ596">
        <f>K596</f>
        <v>0</v>
      </c>
      <c r="BK596">
        <f>BG596*BH596*BI596</f>
        <v>0</v>
      </c>
      <c r="BL596">
        <f>(BJ596-BB596)/BI596</f>
        <v>0</v>
      </c>
      <c r="BM596">
        <f>(AZ596-BF596)/BF596</f>
        <v>0</v>
      </c>
      <c r="BN596">
        <f>AY596/(BA596+AY596/BF596)</f>
        <v>0</v>
      </c>
      <c r="BO596" t="s">
        <v>437</v>
      </c>
      <c r="BP596">
        <v>0</v>
      </c>
      <c r="BQ596">
        <f>IF(BP596&lt;&gt;0, BP596, BN596)</f>
        <v>0</v>
      </c>
      <c r="BR596">
        <f>1-BQ596/BF596</f>
        <v>0</v>
      </c>
      <c r="BS596">
        <f>(BF596-BE596)/(BF596-BQ596)</f>
        <v>0</v>
      </c>
      <c r="BT596">
        <f>(AZ596-BF596)/(AZ596-BQ596)</f>
        <v>0</v>
      </c>
      <c r="BU596">
        <f>(BF596-BE596)/(BF596-AY596)</f>
        <v>0</v>
      </c>
      <c r="BV596">
        <f>(AZ596-BF596)/(AZ596-AY596)</f>
        <v>0</v>
      </c>
      <c r="BW596">
        <f>(BS596*BQ596/BE596)</f>
        <v>0</v>
      </c>
      <c r="BX596">
        <f>(1-BW596)</f>
        <v>0</v>
      </c>
      <c r="DG596">
        <f>$B$13*EF596+$C$13*EG596+$F$13*ER596*(1-EU596)</f>
        <v>0</v>
      </c>
      <c r="DH596">
        <f>DG596*DI596</f>
        <v>0</v>
      </c>
      <c r="DI596">
        <f>($B$13*$D$11+$C$13*$D$11+$F$13*((FE596+EW596)/MAX(FE596+EW596+FF596, 0.1)*$I$11+FF596/MAX(FE596+EW596+FF596, 0.1)*$J$11))/($B$13+$C$13+$F$13)</f>
        <v>0</v>
      </c>
      <c r="DJ596">
        <f>($B$13*$K$11+$C$13*$K$11+$F$13*((FE596+EW596)/MAX(FE596+EW596+FF596, 0.1)*$P$11+FF596/MAX(FE596+EW596+FF596, 0.1)*$Q$11))/($B$13+$C$13+$F$13)</f>
        <v>0</v>
      </c>
      <c r="DK596">
        <v>2.44</v>
      </c>
      <c r="DL596">
        <v>0.5</v>
      </c>
      <c r="DM596" t="s">
        <v>438</v>
      </c>
      <c r="DN596">
        <v>2</v>
      </c>
      <c r="DO596" t="b">
        <v>1</v>
      </c>
      <c r="DP596">
        <v>1759091318.255172</v>
      </c>
      <c r="DQ596">
        <v>418.6101034482759</v>
      </c>
      <c r="DR596">
        <v>420.3413103448275</v>
      </c>
      <c r="DS596">
        <v>21.91935517241379</v>
      </c>
      <c r="DT596">
        <v>21.25050344827586</v>
      </c>
      <c r="DU596">
        <v>419.5048620689656</v>
      </c>
      <c r="DV596">
        <v>21.62926206896552</v>
      </c>
      <c r="DW596">
        <v>500.025</v>
      </c>
      <c r="DX596">
        <v>90.6886655172414</v>
      </c>
      <c r="DY596">
        <v>0.06497985862068967</v>
      </c>
      <c r="DZ596">
        <v>28.77324482758621</v>
      </c>
      <c r="EA596">
        <v>29.98730689655172</v>
      </c>
      <c r="EB596">
        <v>999.9000000000002</v>
      </c>
      <c r="EC596">
        <v>0</v>
      </c>
      <c r="ED596">
        <v>0</v>
      </c>
      <c r="EE596">
        <v>9993.834482758621</v>
      </c>
      <c r="EF596">
        <v>0</v>
      </c>
      <c r="EG596">
        <v>11.10556551724138</v>
      </c>
      <c r="EH596">
        <v>-1.731169531034483</v>
      </c>
      <c r="EI596">
        <v>427.9913448275862</v>
      </c>
      <c r="EJ596">
        <v>429.4677586206897</v>
      </c>
      <c r="EK596">
        <v>0.6688531379310345</v>
      </c>
      <c r="EL596">
        <v>420.3413103448275</v>
      </c>
      <c r="EM596">
        <v>21.25050344827586</v>
      </c>
      <c r="EN596">
        <v>1.987836551724138</v>
      </c>
      <c r="EO596">
        <v>1.92718</v>
      </c>
      <c r="EP596">
        <v>17.34778275862069</v>
      </c>
      <c r="EQ596">
        <v>16.85840689655172</v>
      </c>
      <c r="ER596">
        <v>2000.036206896552</v>
      </c>
      <c r="ES596">
        <v>0.9800074482758621</v>
      </c>
      <c r="ET596">
        <v>0.01999275862068966</v>
      </c>
      <c r="EU596">
        <v>0</v>
      </c>
      <c r="EV596">
        <v>314.1374827586207</v>
      </c>
      <c r="EW596">
        <v>5.00078</v>
      </c>
      <c r="EX596">
        <v>6228.192413793103</v>
      </c>
      <c r="EY596">
        <v>16379.98620689655</v>
      </c>
      <c r="EZ596">
        <v>39.39417241379311</v>
      </c>
      <c r="FA596">
        <v>40.36624137931035</v>
      </c>
      <c r="FB596">
        <v>39.672</v>
      </c>
      <c r="FC596">
        <v>39.96106896551724</v>
      </c>
      <c r="FD596">
        <v>40.43079310344827</v>
      </c>
      <c r="FE596">
        <v>1955.146206896552</v>
      </c>
      <c r="FF596">
        <v>39.89000000000001</v>
      </c>
      <c r="FG596">
        <v>0</v>
      </c>
      <c r="FH596">
        <v>1759091318.6</v>
      </c>
      <c r="FI596">
        <v>0</v>
      </c>
      <c r="FJ596">
        <v>314.1450769230769</v>
      </c>
      <c r="FK596">
        <v>-3.220512820262479</v>
      </c>
      <c r="FL596">
        <v>-44.46085469487341</v>
      </c>
      <c r="FM596">
        <v>6227.801538461538</v>
      </c>
      <c r="FN596">
        <v>15</v>
      </c>
      <c r="FO596">
        <v>0</v>
      </c>
      <c r="FP596" t="s">
        <v>439</v>
      </c>
      <c r="FQ596">
        <v>1746989605.5</v>
      </c>
      <c r="FR596">
        <v>1746989593.5</v>
      </c>
      <c r="FS596">
        <v>0</v>
      </c>
      <c r="FT596">
        <v>-0.274</v>
      </c>
      <c r="FU596">
        <v>-0.002</v>
      </c>
      <c r="FV596">
        <v>2.549</v>
      </c>
      <c r="FW596">
        <v>0.129</v>
      </c>
      <c r="FX596">
        <v>420</v>
      </c>
      <c r="FY596">
        <v>17</v>
      </c>
      <c r="FZ596">
        <v>0.02</v>
      </c>
      <c r="GA596">
        <v>0.04</v>
      </c>
      <c r="GB596">
        <v>-1.863484634146342</v>
      </c>
      <c r="GC596">
        <v>1.005163902439017</v>
      </c>
      <c r="GD596">
        <v>0.1655156897890033</v>
      </c>
      <c r="GE596">
        <v>0</v>
      </c>
      <c r="GF596">
        <v>314.3152647058823</v>
      </c>
      <c r="GG596">
        <v>-2.648907560099552</v>
      </c>
      <c r="GH596">
        <v>0.3350846520633872</v>
      </c>
      <c r="GI596">
        <v>0</v>
      </c>
      <c r="GJ596">
        <v>0.6663968536585366</v>
      </c>
      <c r="GK596">
        <v>0.01792969337979083</v>
      </c>
      <c r="GL596">
        <v>0.008139548179349391</v>
      </c>
      <c r="GM596">
        <v>1</v>
      </c>
      <c r="GN596">
        <v>1</v>
      </c>
      <c r="GO596">
        <v>3</v>
      </c>
      <c r="GP596" t="s">
        <v>455</v>
      </c>
      <c r="GQ596">
        <v>3.10251</v>
      </c>
      <c r="GR596">
        <v>2.72254</v>
      </c>
      <c r="GS596">
        <v>0.0880441</v>
      </c>
      <c r="GT596">
        <v>0.0878157</v>
      </c>
      <c r="GU596">
        <v>0.101331</v>
      </c>
      <c r="GV596">
        <v>0.100555</v>
      </c>
      <c r="GW596">
        <v>23812.3</v>
      </c>
      <c r="GX596">
        <v>21624.8</v>
      </c>
      <c r="GY596">
        <v>26675.1</v>
      </c>
      <c r="GZ596">
        <v>23928.4</v>
      </c>
      <c r="HA596">
        <v>38357</v>
      </c>
      <c r="HB596">
        <v>31807.1</v>
      </c>
      <c r="HC596">
        <v>46579.3</v>
      </c>
      <c r="HD596">
        <v>37846.8</v>
      </c>
      <c r="HE596">
        <v>1.86815</v>
      </c>
      <c r="HF596">
        <v>1.87165</v>
      </c>
      <c r="HG596">
        <v>0.112541</v>
      </c>
      <c r="HH596">
        <v>0</v>
      </c>
      <c r="HI596">
        <v>28.1581</v>
      </c>
      <c r="HJ596">
        <v>999.9</v>
      </c>
      <c r="HK596">
        <v>45.9</v>
      </c>
      <c r="HL596">
        <v>31</v>
      </c>
      <c r="HM596">
        <v>22.832</v>
      </c>
      <c r="HN596">
        <v>61.2585</v>
      </c>
      <c r="HO596">
        <v>21.6066</v>
      </c>
      <c r="HP596">
        <v>1</v>
      </c>
      <c r="HQ596">
        <v>0.130089</v>
      </c>
      <c r="HR596">
        <v>0.166204</v>
      </c>
      <c r="HS596">
        <v>20.2803</v>
      </c>
      <c r="HT596">
        <v>5.21145</v>
      </c>
      <c r="HU596">
        <v>11.98</v>
      </c>
      <c r="HV596">
        <v>4.9634</v>
      </c>
      <c r="HW596">
        <v>3.27455</v>
      </c>
      <c r="HX596">
        <v>9999</v>
      </c>
      <c r="HY596">
        <v>9999</v>
      </c>
      <c r="HZ596">
        <v>9999</v>
      </c>
      <c r="IA596">
        <v>36.1</v>
      </c>
      <c r="IB596">
        <v>1.86396</v>
      </c>
      <c r="IC596">
        <v>1.86008</v>
      </c>
      <c r="ID596">
        <v>1.85837</v>
      </c>
      <c r="IE596">
        <v>1.85974</v>
      </c>
      <c r="IF596">
        <v>1.85989</v>
      </c>
      <c r="IG596">
        <v>1.85837</v>
      </c>
      <c r="IH596">
        <v>1.85744</v>
      </c>
      <c r="II596">
        <v>1.85241</v>
      </c>
      <c r="IJ596">
        <v>0</v>
      </c>
      <c r="IK596">
        <v>0</v>
      </c>
      <c r="IL596">
        <v>0</v>
      </c>
      <c r="IM596">
        <v>0</v>
      </c>
      <c r="IN596" t="s">
        <v>441</v>
      </c>
      <c r="IO596" t="s">
        <v>442</v>
      </c>
      <c r="IP596" t="s">
        <v>443</v>
      </c>
      <c r="IQ596" t="s">
        <v>443</v>
      </c>
      <c r="IR596" t="s">
        <v>443</v>
      </c>
      <c r="IS596" t="s">
        <v>443</v>
      </c>
      <c r="IT596">
        <v>0</v>
      </c>
      <c r="IU596">
        <v>100</v>
      </c>
      <c r="IV596">
        <v>100</v>
      </c>
      <c r="IW596">
        <v>-0.895</v>
      </c>
      <c r="IX596">
        <v>0.2901</v>
      </c>
      <c r="IY596">
        <v>-0.819046093373875</v>
      </c>
      <c r="IZ596">
        <v>-0.0008311593448893811</v>
      </c>
      <c r="JA596">
        <v>1.768286430498992E-06</v>
      </c>
      <c r="JB596">
        <v>-5.176383660599935E-10</v>
      </c>
      <c r="JC596">
        <v>0.01793090377665582</v>
      </c>
      <c r="JD596">
        <v>0.002652576625932546</v>
      </c>
      <c r="JE596">
        <v>0.0004569377311329863</v>
      </c>
      <c r="JF596">
        <v>1.003524486243527E-07</v>
      </c>
      <c r="JG596">
        <v>2</v>
      </c>
      <c r="JH596">
        <v>1975</v>
      </c>
      <c r="JI596">
        <v>1</v>
      </c>
      <c r="JJ596">
        <v>26</v>
      </c>
      <c r="JK596">
        <v>201695.3</v>
      </c>
      <c r="JL596">
        <v>201695.5</v>
      </c>
      <c r="JM596">
        <v>1.07788</v>
      </c>
      <c r="JN596">
        <v>2.62451</v>
      </c>
      <c r="JO596">
        <v>1.49658</v>
      </c>
      <c r="JP596">
        <v>2.34985</v>
      </c>
      <c r="JQ596">
        <v>1.54907</v>
      </c>
      <c r="JR596">
        <v>2.33521</v>
      </c>
      <c r="JS596">
        <v>35.9412</v>
      </c>
      <c r="JT596">
        <v>24.1751</v>
      </c>
      <c r="JU596">
        <v>18</v>
      </c>
      <c r="JV596">
        <v>481.685</v>
      </c>
      <c r="JW596">
        <v>498.68</v>
      </c>
      <c r="JX596">
        <v>27.2913</v>
      </c>
      <c r="JY596">
        <v>28.9394</v>
      </c>
      <c r="JZ596">
        <v>30.0004</v>
      </c>
      <c r="KA596">
        <v>29.1064</v>
      </c>
      <c r="KB596">
        <v>29.0922</v>
      </c>
      <c r="KC596">
        <v>21.6359</v>
      </c>
      <c r="KD596">
        <v>8.772869999999999</v>
      </c>
      <c r="KE596">
        <v>100</v>
      </c>
      <c r="KF596">
        <v>27.2918</v>
      </c>
      <c r="KG596">
        <v>400.352</v>
      </c>
      <c r="KH596">
        <v>21.2028</v>
      </c>
      <c r="KI596">
        <v>101.843</v>
      </c>
      <c r="KJ596">
        <v>91.2822</v>
      </c>
    </row>
    <row r="597" spans="1:296">
      <c r="A597">
        <v>579</v>
      </c>
      <c r="B597">
        <v>1759091331.1</v>
      </c>
      <c r="C597">
        <v>18248</v>
      </c>
      <c r="D597" t="s">
        <v>1607</v>
      </c>
      <c r="E597" t="s">
        <v>1608</v>
      </c>
      <c r="F597">
        <v>5</v>
      </c>
      <c r="G597" t="s">
        <v>1604</v>
      </c>
      <c r="H597">
        <v>1759091323.332142</v>
      </c>
      <c r="I597">
        <f>(J597)/1000</f>
        <v>0</v>
      </c>
      <c r="J597">
        <f>IF(DO597, AM597, AG597)</f>
        <v>0</v>
      </c>
      <c r="K597">
        <f>IF(DO597, AH597, AF597)</f>
        <v>0</v>
      </c>
      <c r="L597">
        <f>DQ597 - IF(AT597&gt;1, K597*DK597*100.0/(AV597), 0)</f>
        <v>0</v>
      </c>
      <c r="M597">
        <f>((S597-I597/2)*L597-K597)/(S597+I597/2)</f>
        <v>0</v>
      </c>
      <c r="N597">
        <f>M597*(DX597+DY597)/1000.0</f>
        <v>0</v>
      </c>
      <c r="O597">
        <f>(DQ597 - IF(AT597&gt;1, K597*DK597*100.0/(AV597), 0))*(DX597+DY597)/1000.0</f>
        <v>0</v>
      </c>
      <c r="P597">
        <f>2.0/((1/R597-1/Q597)+SIGN(R597)*SQRT((1/R597-1/Q597)*(1/R597-1/Q597) + 4*DL597/((DL597+1)*(DL597+1))*(2*1/R597*1/Q597-1/Q597*1/Q597)))</f>
        <v>0</v>
      </c>
      <c r="Q597">
        <f>IF(LEFT(DM597,1)&lt;&gt;"0",IF(LEFT(DM597,1)="1",3.0,DN597),$D$5+$E$5*(EE597*DX597/($K$5*1000))+$F$5*(EE597*DX597/($K$5*1000))*MAX(MIN(DK597,$J$5),$I$5)*MAX(MIN(DK597,$J$5),$I$5)+$G$5*MAX(MIN(DK597,$J$5),$I$5)*(EE597*DX597/($K$5*1000))+$H$5*(EE597*DX597/($K$5*1000))*(EE597*DX597/($K$5*1000)))</f>
        <v>0</v>
      </c>
      <c r="R597">
        <f>I597*(1000-(1000*0.61365*exp(17.502*V597/(240.97+V597))/(DX597+DY597)+DS597)/2)/(1000*0.61365*exp(17.502*V597/(240.97+V597))/(DX597+DY597)-DS597)</f>
        <v>0</v>
      </c>
      <c r="S597">
        <f>1/((DL597+1)/(P597/1.6)+1/(Q597/1.37)) + DL597/((DL597+1)/(P597/1.6) + DL597/(Q597/1.37))</f>
        <v>0</v>
      </c>
      <c r="T597">
        <f>(DG597*DJ597)</f>
        <v>0</v>
      </c>
      <c r="U597">
        <f>(DZ597+(T597+2*0.95*5.67E-8*(((DZ597+$B$9)+273)^4-(DZ597+273)^4)-44100*I597)/(1.84*29.3*Q597+8*0.95*5.67E-8*(DZ597+273)^3))</f>
        <v>0</v>
      </c>
      <c r="V597">
        <f>($C$9*EA597+$D$9*EB597+$E$9*U597)</f>
        <v>0</v>
      </c>
      <c r="W597">
        <f>0.61365*exp(17.502*V597/(240.97+V597))</f>
        <v>0</v>
      </c>
      <c r="X597">
        <f>(Y597/Z597*100)</f>
        <v>0</v>
      </c>
      <c r="Y597">
        <f>DS597*(DX597+DY597)/1000</f>
        <v>0</v>
      </c>
      <c r="Z597">
        <f>0.61365*exp(17.502*DZ597/(240.97+DZ597))</f>
        <v>0</v>
      </c>
      <c r="AA597">
        <f>(W597-DS597*(DX597+DY597)/1000)</f>
        <v>0</v>
      </c>
      <c r="AB597">
        <f>(-I597*44100)</f>
        <v>0</v>
      </c>
      <c r="AC597">
        <f>2*29.3*Q597*0.92*(DZ597-V597)</f>
        <v>0</v>
      </c>
      <c r="AD597">
        <f>2*0.95*5.67E-8*(((DZ597+$B$9)+273)^4-(V597+273)^4)</f>
        <v>0</v>
      </c>
      <c r="AE597">
        <f>T597+AD597+AB597+AC597</f>
        <v>0</v>
      </c>
      <c r="AF597">
        <f>DW597*AT597*(DR597-DQ597*(1000-AT597*DT597)/(1000-AT597*DS597))/(100*DK597)</f>
        <v>0</v>
      </c>
      <c r="AG597">
        <f>1000*DW597*AT597*(DS597-DT597)/(100*DK597*(1000-AT597*DS597))</f>
        <v>0</v>
      </c>
      <c r="AH597">
        <f>(AI597 - AJ597 - DX597*1E3/(8.314*(DZ597+273.15)) * AL597/DW597 * AK597) * DW597/(100*DK597) * (1000 - DT597)/1000</f>
        <v>0</v>
      </c>
      <c r="AI597">
        <v>422.2784282937851</v>
      </c>
      <c r="AJ597">
        <v>424.5063818181818</v>
      </c>
      <c r="AK597">
        <v>-0.8031116802749343</v>
      </c>
      <c r="AL597">
        <v>65.07997680681147</v>
      </c>
      <c r="AM597">
        <f>(AO597 - AN597 + DX597*1E3/(8.314*(DZ597+273.15)) * AQ597/DW597 * AP597) * DW597/(100*DK597) * 1000/(1000 - AO597)</f>
        <v>0</v>
      </c>
      <c r="AN597">
        <v>21.25819797333333</v>
      </c>
      <c r="AO597">
        <v>21.92092848484848</v>
      </c>
      <c r="AP597">
        <v>3.802328641897706E-07</v>
      </c>
      <c r="AQ597">
        <v>105.27</v>
      </c>
      <c r="AR597">
        <v>1</v>
      </c>
      <c r="AS597">
        <v>0</v>
      </c>
      <c r="AT597">
        <f>IF(AR597*$H$15&gt;=AV597,1.0,(AV597/(AV597-AR597*$H$15)))</f>
        <v>0</v>
      </c>
      <c r="AU597">
        <f>(AT597-1)*100</f>
        <v>0</v>
      </c>
      <c r="AV597">
        <f>MAX(0,($B$15+$C$15*EE597)/(1+$D$15*EE597)*DX597/(DZ597+273)*$E$15)</f>
        <v>0</v>
      </c>
      <c r="AW597" t="s">
        <v>437</v>
      </c>
      <c r="AX597" t="s">
        <v>437</v>
      </c>
      <c r="AY597">
        <v>0</v>
      </c>
      <c r="AZ597">
        <v>0</v>
      </c>
      <c r="BA597">
        <f>1-AY597/AZ597</f>
        <v>0</v>
      </c>
      <c r="BB597">
        <v>0</v>
      </c>
      <c r="BC597" t="s">
        <v>437</v>
      </c>
      <c r="BD597" t="s">
        <v>437</v>
      </c>
      <c r="BE597">
        <v>0</v>
      </c>
      <c r="BF597">
        <v>0</v>
      </c>
      <c r="BG597">
        <f>1-BE597/BF597</f>
        <v>0</v>
      </c>
      <c r="BH597">
        <v>0.5</v>
      </c>
      <c r="BI597">
        <f>DH597</f>
        <v>0</v>
      </c>
      <c r="BJ597">
        <f>K597</f>
        <v>0</v>
      </c>
      <c r="BK597">
        <f>BG597*BH597*BI597</f>
        <v>0</v>
      </c>
      <c r="BL597">
        <f>(BJ597-BB597)/BI597</f>
        <v>0</v>
      </c>
      <c r="BM597">
        <f>(AZ597-BF597)/BF597</f>
        <v>0</v>
      </c>
      <c r="BN597">
        <f>AY597/(BA597+AY597/BF597)</f>
        <v>0</v>
      </c>
      <c r="BO597" t="s">
        <v>437</v>
      </c>
      <c r="BP597">
        <v>0</v>
      </c>
      <c r="BQ597">
        <f>IF(BP597&lt;&gt;0, BP597, BN597)</f>
        <v>0</v>
      </c>
      <c r="BR597">
        <f>1-BQ597/BF597</f>
        <v>0</v>
      </c>
      <c r="BS597">
        <f>(BF597-BE597)/(BF597-BQ597)</f>
        <v>0</v>
      </c>
      <c r="BT597">
        <f>(AZ597-BF597)/(AZ597-BQ597)</f>
        <v>0</v>
      </c>
      <c r="BU597">
        <f>(BF597-BE597)/(BF597-AY597)</f>
        <v>0</v>
      </c>
      <c r="BV597">
        <f>(AZ597-BF597)/(AZ597-AY597)</f>
        <v>0</v>
      </c>
      <c r="BW597">
        <f>(BS597*BQ597/BE597)</f>
        <v>0</v>
      </c>
      <c r="BX597">
        <f>(1-BW597)</f>
        <v>0</v>
      </c>
      <c r="DG597">
        <f>$B$13*EF597+$C$13*EG597+$F$13*ER597*(1-EU597)</f>
        <v>0</v>
      </c>
      <c r="DH597">
        <f>DG597*DI597</f>
        <v>0</v>
      </c>
      <c r="DI597">
        <f>($B$13*$D$11+$C$13*$D$11+$F$13*((FE597+EW597)/MAX(FE597+EW597+FF597, 0.1)*$I$11+FF597/MAX(FE597+EW597+FF597, 0.1)*$J$11))/($B$13+$C$13+$F$13)</f>
        <v>0</v>
      </c>
      <c r="DJ597">
        <f>($B$13*$K$11+$C$13*$K$11+$F$13*((FE597+EW597)/MAX(FE597+EW597+FF597, 0.1)*$P$11+FF597/MAX(FE597+EW597+FF597, 0.1)*$Q$11))/($B$13+$C$13+$F$13)</f>
        <v>0</v>
      </c>
      <c r="DK597">
        <v>2.44</v>
      </c>
      <c r="DL597">
        <v>0.5</v>
      </c>
      <c r="DM597" t="s">
        <v>438</v>
      </c>
      <c r="DN597">
        <v>2</v>
      </c>
      <c r="DO597" t="b">
        <v>1</v>
      </c>
      <c r="DP597">
        <v>1759091323.332142</v>
      </c>
      <c r="DQ597">
        <v>418.0878214285714</v>
      </c>
      <c r="DR597">
        <v>417.4585357142856</v>
      </c>
      <c r="DS597">
        <v>21.91862142857142</v>
      </c>
      <c r="DT597">
        <v>21.253825</v>
      </c>
      <c r="DU597">
        <v>418.98275</v>
      </c>
      <c r="DV597">
        <v>21.62854642857143</v>
      </c>
      <c r="DW597">
        <v>499.9829999999999</v>
      </c>
      <c r="DX597">
        <v>90.68904285714284</v>
      </c>
      <c r="DY597">
        <v>0.06480024285714285</v>
      </c>
      <c r="DZ597">
        <v>28.77537142857143</v>
      </c>
      <c r="EA597">
        <v>29.99068928571429</v>
      </c>
      <c r="EB597">
        <v>999.9000000000002</v>
      </c>
      <c r="EC597">
        <v>0</v>
      </c>
      <c r="ED597">
        <v>0</v>
      </c>
      <c r="EE597">
        <v>9986.339285714286</v>
      </c>
      <c r="EF597">
        <v>0</v>
      </c>
      <c r="EG597">
        <v>11.1107</v>
      </c>
      <c r="EH597">
        <v>0.6292226285714285</v>
      </c>
      <c r="EI597">
        <v>427.4569999999999</v>
      </c>
      <c r="EJ597">
        <v>426.5237499999999</v>
      </c>
      <c r="EK597">
        <v>0.6647992499999998</v>
      </c>
      <c r="EL597">
        <v>417.4585357142856</v>
      </c>
      <c r="EM597">
        <v>21.253825</v>
      </c>
      <c r="EN597">
        <v>1.987778571428571</v>
      </c>
      <c r="EO597">
        <v>1.927488928571429</v>
      </c>
      <c r="EP597">
        <v>17.34732142857143</v>
      </c>
      <c r="EQ597">
        <v>16.86093214285714</v>
      </c>
      <c r="ER597">
        <v>1999.998928571429</v>
      </c>
      <c r="ES597">
        <v>0.9800071785714285</v>
      </c>
      <c r="ET597">
        <v>0.019993025</v>
      </c>
      <c r="EU597">
        <v>0</v>
      </c>
      <c r="EV597">
        <v>313.8903928571429</v>
      </c>
      <c r="EW597">
        <v>5.00078</v>
      </c>
      <c r="EX597">
        <v>6224.317500000002</v>
      </c>
      <c r="EY597">
        <v>16379.67142857143</v>
      </c>
      <c r="EZ597">
        <v>39.40382142857142</v>
      </c>
      <c r="FA597">
        <v>40.37042857142857</v>
      </c>
      <c r="FB597">
        <v>39.68939285714286</v>
      </c>
      <c r="FC597">
        <v>39.95517857142857</v>
      </c>
      <c r="FD597">
        <v>40.43282142857142</v>
      </c>
      <c r="FE597">
        <v>1955.108928571429</v>
      </c>
      <c r="FF597">
        <v>39.89000000000001</v>
      </c>
      <c r="FG597">
        <v>0</v>
      </c>
      <c r="FH597">
        <v>1759091323.4</v>
      </c>
      <c r="FI597">
        <v>0</v>
      </c>
      <c r="FJ597">
        <v>313.9212692307692</v>
      </c>
      <c r="FK597">
        <v>-3.015965814843495</v>
      </c>
      <c r="FL597">
        <v>-44.34495723681117</v>
      </c>
      <c r="FM597">
        <v>6224.225769230769</v>
      </c>
      <c r="FN597">
        <v>15</v>
      </c>
      <c r="FO597">
        <v>0</v>
      </c>
      <c r="FP597" t="s">
        <v>439</v>
      </c>
      <c r="FQ597">
        <v>1746989605.5</v>
      </c>
      <c r="FR597">
        <v>1746989593.5</v>
      </c>
      <c r="FS597">
        <v>0</v>
      </c>
      <c r="FT597">
        <v>-0.274</v>
      </c>
      <c r="FU597">
        <v>-0.002</v>
      </c>
      <c r="FV597">
        <v>2.549</v>
      </c>
      <c r="FW597">
        <v>0.129</v>
      </c>
      <c r="FX597">
        <v>420</v>
      </c>
      <c r="FY597">
        <v>17</v>
      </c>
      <c r="FZ597">
        <v>0.02</v>
      </c>
      <c r="GA597">
        <v>0.04</v>
      </c>
      <c r="GB597">
        <v>-0.1241817414634146</v>
      </c>
      <c r="GC597">
        <v>24.74092806271776</v>
      </c>
      <c r="GD597">
        <v>3.146003400185436</v>
      </c>
      <c r="GE597">
        <v>0</v>
      </c>
      <c r="GF597">
        <v>314.0515588235294</v>
      </c>
      <c r="GG597">
        <v>-3.081237586961687</v>
      </c>
      <c r="GH597">
        <v>0.3630389860102071</v>
      </c>
      <c r="GI597">
        <v>0</v>
      </c>
      <c r="GJ597">
        <v>0.6675479756097561</v>
      </c>
      <c r="GK597">
        <v>-0.04905579094076667</v>
      </c>
      <c r="GL597">
        <v>0.005256171812389353</v>
      </c>
      <c r="GM597">
        <v>1</v>
      </c>
      <c r="GN597">
        <v>1</v>
      </c>
      <c r="GO597">
        <v>3</v>
      </c>
      <c r="GP597" t="s">
        <v>455</v>
      </c>
      <c r="GQ597">
        <v>3.10216</v>
      </c>
      <c r="GR597">
        <v>2.72275</v>
      </c>
      <c r="GS597">
        <v>0.0874365</v>
      </c>
      <c r="GT597">
        <v>0.08579539999999999</v>
      </c>
      <c r="GU597">
        <v>0.101339</v>
      </c>
      <c r="GV597">
        <v>0.100572</v>
      </c>
      <c r="GW597">
        <v>23828.2</v>
      </c>
      <c r="GX597">
        <v>21672.4</v>
      </c>
      <c r="GY597">
        <v>26675.1</v>
      </c>
      <c r="GZ597">
        <v>23928.1</v>
      </c>
      <c r="HA597">
        <v>38356.4</v>
      </c>
      <c r="HB597">
        <v>31806.2</v>
      </c>
      <c r="HC597">
        <v>46579</v>
      </c>
      <c r="HD597">
        <v>37846.7</v>
      </c>
      <c r="HE597">
        <v>1.86787</v>
      </c>
      <c r="HF597">
        <v>1.87227</v>
      </c>
      <c r="HG597">
        <v>0.112839</v>
      </c>
      <c r="HH597">
        <v>0</v>
      </c>
      <c r="HI597">
        <v>28.1581</v>
      </c>
      <c r="HJ597">
        <v>999.9</v>
      </c>
      <c r="HK597">
        <v>45.9</v>
      </c>
      <c r="HL597">
        <v>31</v>
      </c>
      <c r="HM597">
        <v>22.8323</v>
      </c>
      <c r="HN597">
        <v>61.1485</v>
      </c>
      <c r="HO597">
        <v>21.8069</v>
      </c>
      <c r="HP597">
        <v>1</v>
      </c>
      <c r="HQ597">
        <v>0.130254</v>
      </c>
      <c r="HR597">
        <v>0.166863</v>
      </c>
      <c r="HS597">
        <v>20.2804</v>
      </c>
      <c r="HT597">
        <v>5.21235</v>
      </c>
      <c r="HU597">
        <v>11.98</v>
      </c>
      <c r="HV597">
        <v>4.96365</v>
      </c>
      <c r="HW597">
        <v>3.27453</v>
      </c>
      <c r="HX597">
        <v>9999</v>
      </c>
      <c r="HY597">
        <v>9999</v>
      </c>
      <c r="HZ597">
        <v>9999</v>
      </c>
      <c r="IA597">
        <v>36.1</v>
      </c>
      <c r="IB597">
        <v>1.86398</v>
      </c>
      <c r="IC597">
        <v>1.86006</v>
      </c>
      <c r="ID597">
        <v>1.85837</v>
      </c>
      <c r="IE597">
        <v>1.85975</v>
      </c>
      <c r="IF597">
        <v>1.85988</v>
      </c>
      <c r="IG597">
        <v>1.85836</v>
      </c>
      <c r="IH597">
        <v>1.85743</v>
      </c>
      <c r="II597">
        <v>1.85241</v>
      </c>
      <c r="IJ597">
        <v>0</v>
      </c>
      <c r="IK597">
        <v>0</v>
      </c>
      <c r="IL597">
        <v>0</v>
      </c>
      <c r="IM597">
        <v>0</v>
      </c>
      <c r="IN597" t="s">
        <v>441</v>
      </c>
      <c r="IO597" t="s">
        <v>442</v>
      </c>
      <c r="IP597" t="s">
        <v>443</v>
      </c>
      <c r="IQ597" t="s">
        <v>443</v>
      </c>
      <c r="IR597" t="s">
        <v>443</v>
      </c>
      <c r="IS597" t="s">
        <v>443</v>
      </c>
      <c r="IT597">
        <v>0</v>
      </c>
      <c r="IU597">
        <v>100</v>
      </c>
      <c r="IV597">
        <v>100</v>
      </c>
      <c r="IW597">
        <v>-0.896</v>
      </c>
      <c r="IX597">
        <v>0.2901</v>
      </c>
      <c r="IY597">
        <v>-0.819046093373875</v>
      </c>
      <c r="IZ597">
        <v>-0.0008311593448893811</v>
      </c>
      <c r="JA597">
        <v>1.768286430498992E-06</v>
      </c>
      <c r="JB597">
        <v>-5.176383660599935E-10</v>
      </c>
      <c r="JC597">
        <v>0.01793090377665582</v>
      </c>
      <c r="JD597">
        <v>0.002652576625932546</v>
      </c>
      <c r="JE597">
        <v>0.0004569377311329863</v>
      </c>
      <c r="JF597">
        <v>1.003524486243527E-07</v>
      </c>
      <c r="JG597">
        <v>2</v>
      </c>
      <c r="JH597">
        <v>1975</v>
      </c>
      <c r="JI597">
        <v>1</v>
      </c>
      <c r="JJ597">
        <v>26</v>
      </c>
      <c r="JK597">
        <v>201695.4</v>
      </c>
      <c r="JL597">
        <v>201695.6</v>
      </c>
      <c r="JM597">
        <v>1.04614</v>
      </c>
      <c r="JN597">
        <v>2.62939</v>
      </c>
      <c r="JO597">
        <v>1.49658</v>
      </c>
      <c r="JP597">
        <v>2.34985</v>
      </c>
      <c r="JQ597">
        <v>1.54907</v>
      </c>
      <c r="JR597">
        <v>2.33643</v>
      </c>
      <c r="JS597">
        <v>35.9412</v>
      </c>
      <c r="JT597">
        <v>24.1751</v>
      </c>
      <c r="JU597">
        <v>18</v>
      </c>
      <c r="JV597">
        <v>481.553</v>
      </c>
      <c r="JW597">
        <v>499.128</v>
      </c>
      <c r="JX597">
        <v>27.2986</v>
      </c>
      <c r="JY597">
        <v>28.9431</v>
      </c>
      <c r="JZ597">
        <v>30.0003</v>
      </c>
      <c r="KA597">
        <v>29.1101</v>
      </c>
      <c r="KB597">
        <v>29.0958</v>
      </c>
      <c r="KC597">
        <v>20.9199</v>
      </c>
      <c r="KD597">
        <v>8.772869999999999</v>
      </c>
      <c r="KE597">
        <v>100</v>
      </c>
      <c r="KF597">
        <v>27.2992</v>
      </c>
      <c r="KG597">
        <v>380.304</v>
      </c>
      <c r="KH597">
        <v>21.2028</v>
      </c>
      <c r="KI597">
        <v>101.843</v>
      </c>
      <c r="KJ597">
        <v>91.28149999999999</v>
      </c>
    </row>
    <row r="598" spans="1:296">
      <c r="A598">
        <v>580</v>
      </c>
      <c r="B598">
        <v>1759091336.1</v>
      </c>
      <c r="C598">
        <v>18253</v>
      </c>
      <c r="D598" t="s">
        <v>1609</v>
      </c>
      <c r="E598" t="s">
        <v>1610</v>
      </c>
      <c r="F598">
        <v>5</v>
      </c>
      <c r="G598" t="s">
        <v>1604</v>
      </c>
      <c r="H598">
        <v>1759091328.6</v>
      </c>
      <c r="I598">
        <f>(J598)/1000</f>
        <v>0</v>
      </c>
      <c r="J598">
        <f>IF(DO598, AM598, AG598)</f>
        <v>0</v>
      </c>
      <c r="K598">
        <f>IF(DO598, AH598, AF598)</f>
        <v>0</v>
      </c>
      <c r="L598">
        <f>DQ598 - IF(AT598&gt;1, K598*DK598*100.0/(AV598), 0)</f>
        <v>0</v>
      </c>
      <c r="M598">
        <f>((S598-I598/2)*L598-K598)/(S598+I598/2)</f>
        <v>0</v>
      </c>
      <c r="N598">
        <f>M598*(DX598+DY598)/1000.0</f>
        <v>0</v>
      </c>
      <c r="O598">
        <f>(DQ598 - IF(AT598&gt;1, K598*DK598*100.0/(AV598), 0))*(DX598+DY598)/1000.0</f>
        <v>0</v>
      </c>
      <c r="P598">
        <f>2.0/((1/R598-1/Q598)+SIGN(R598)*SQRT((1/R598-1/Q598)*(1/R598-1/Q598) + 4*DL598/((DL598+1)*(DL598+1))*(2*1/R598*1/Q598-1/Q598*1/Q598)))</f>
        <v>0</v>
      </c>
      <c r="Q598">
        <f>IF(LEFT(DM598,1)&lt;&gt;"0",IF(LEFT(DM598,1)="1",3.0,DN598),$D$5+$E$5*(EE598*DX598/($K$5*1000))+$F$5*(EE598*DX598/($K$5*1000))*MAX(MIN(DK598,$J$5),$I$5)*MAX(MIN(DK598,$J$5),$I$5)+$G$5*MAX(MIN(DK598,$J$5),$I$5)*(EE598*DX598/($K$5*1000))+$H$5*(EE598*DX598/($K$5*1000))*(EE598*DX598/($K$5*1000)))</f>
        <v>0</v>
      </c>
      <c r="R598">
        <f>I598*(1000-(1000*0.61365*exp(17.502*V598/(240.97+V598))/(DX598+DY598)+DS598)/2)/(1000*0.61365*exp(17.502*V598/(240.97+V598))/(DX598+DY598)-DS598)</f>
        <v>0</v>
      </c>
      <c r="S598">
        <f>1/((DL598+1)/(P598/1.6)+1/(Q598/1.37)) + DL598/((DL598+1)/(P598/1.6) + DL598/(Q598/1.37))</f>
        <v>0</v>
      </c>
      <c r="T598">
        <f>(DG598*DJ598)</f>
        <v>0</v>
      </c>
      <c r="U598">
        <f>(DZ598+(T598+2*0.95*5.67E-8*(((DZ598+$B$9)+273)^4-(DZ598+273)^4)-44100*I598)/(1.84*29.3*Q598+8*0.95*5.67E-8*(DZ598+273)^3))</f>
        <v>0</v>
      </c>
      <c r="V598">
        <f>($C$9*EA598+$D$9*EB598+$E$9*U598)</f>
        <v>0</v>
      </c>
      <c r="W598">
        <f>0.61365*exp(17.502*V598/(240.97+V598))</f>
        <v>0</v>
      </c>
      <c r="X598">
        <f>(Y598/Z598*100)</f>
        <v>0</v>
      </c>
      <c r="Y598">
        <f>DS598*(DX598+DY598)/1000</f>
        <v>0</v>
      </c>
      <c r="Z598">
        <f>0.61365*exp(17.502*DZ598/(240.97+DZ598))</f>
        <v>0</v>
      </c>
      <c r="AA598">
        <f>(W598-DS598*(DX598+DY598)/1000)</f>
        <v>0</v>
      </c>
      <c r="AB598">
        <f>(-I598*44100)</f>
        <v>0</v>
      </c>
      <c r="AC598">
        <f>2*29.3*Q598*0.92*(DZ598-V598)</f>
        <v>0</v>
      </c>
      <c r="AD598">
        <f>2*0.95*5.67E-8*(((DZ598+$B$9)+273)^4-(V598+273)^4)</f>
        <v>0</v>
      </c>
      <c r="AE598">
        <f>T598+AD598+AB598+AC598</f>
        <v>0</v>
      </c>
      <c r="AF598">
        <f>DW598*AT598*(DR598-DQ598*(1000-AT598*DT598)/(1000-AT598*DS598))/(100*DK598)</f>
        <v>0</v>
      </c>
      <c r="AG598">
        <f>1000*DW598*AT598*(DS598-DT598)/(100*DK598*(1000-AT598*DS598))</f>
        <v>0</v>
      </c>
      <c r="AH598">
        <f>(AI598 - AJ598 - DX598*1E3/(8.314*(DZ598+273.15)) * AL598/DW598 * AK598) * DW598/(100*DK598) * (1000 - DT598)/1000</f>
        <v>0</v>
      </c>
      <c r="AI598">
        <v>407.8689903453435</v>
      </c>
      <c r="AJ598">
        <v>415.4188484848484</v>
      </c>
      <c r="AK598">
        <v>-1.932976505497709</v>
      </c>
      <c r="AL598">
        <v>65.07997680681147</v>
      </c>
      <c r="AM598">
        <f>(AO598 - AN598 + DX598*1E3/(8.314*(DZ598+273.15)) * AQ598/DW598 * AP598) * DW598/(100*DK598) * 1000/(1000 - AO598)</f>
        <v>0</v>
      </c>
      <c r="AN598">
        <v>21.26236256000001</v>
      </c>
      <c r="AO598">
        <v>21.92228242424242</v>
      </c>
      <c r="AP598">
        <v>5.455046527161409E-07</v>
      </c>
      <c r="AQ598">
        <v>105.27</v>
      </c>
      <c r="AR598">
        <v>1</v>
      </c>
      <c r="AS598">
        <v>0</v>
      </c>
      <c r="AT598">
        <f>IF(AR598*$H$15&gt;=AV598,1.0,(AV598/(AV598-AR598*$H$15)))</f>
        <v>0</v>
      </c>
      <c r="AU598">
        <f>(AT598-1)*100</f>
        <v>0</v>
      </c>
      <c r="AV598">
        <f>MAX(0,($B$15+$C$15*EE598)/(1+$D$15*EE598)*DX598/(DZ598+273)*$E$15)</f>
        <v>0</v>
      </c>
      <c r="AW598" t="s">
        <v>437</v>
      </c>
      <c r="AX598" t="s">
        <v>437</v>
      </c>
      <c r="AY598">
        <v>0</v>
      </c>
      <c r="AZ598">
        <v>0</v>
      </c>
      <c r="BA598">
        <f>1-AY598/AZ598</f>
        <v>0</v>
      </c>
      <c r="BB598">
        <v>0</v>
      </c>
      <c r="BC598" t="s">
        <v>437</v>
      </c>
      <c r="BD598" t="s">
        <v>437</v>
      </c>
      <c r="BE598">
        <v>0</v>
      </c>
      <c r="BF598">
        <v>0</v>
      </c>
      <c r="BG598">
        <f>1-BE598/BF598</f>
        <v>0</v>
      </c>
      <c r="BH598">
        <v>0.5</v>
      </c>
      <c r="BI598">
        <f>DH598</f>
        <v>0</v>
      </c>
      <c r="BJ598">
        <f>K598</f>
        <v>0</v>
      </c>
      <c r="BK598">
        <f>BG598*BH598*BI598</f>
        <v>0</v>
      </c>
      <c r="BL598">
        <f>(BJ598-BB598)/BI598</f>
        <v>0</v>
      </c>
      <c r="BM598">
        <f>(AZ598-BF598)/BF598</f>
        <v>0</v>
      </c>
      <c r="BN598">
        <f>AY598/(BA598+AY598/BF598)</f>
        <v>0</v>
      </c>
      <c r="BO598" t="s">
        <v>437</v>
      </c>
      <c r="BP598">
        <v>0</v>
      </c>
      <c r="BQ598">
        <f>IF(BP598&lt;&gt;0, BP598, BN598)</f>
        <v>0</v>
      </c>
      <c r="BR598">
        <f>1-BQ598/BF598</f>
        <v>0</v>
      </c>
      <c r="BS598">
        <f>(BF598-BE598)/(BF598-BQ598)</f>
        <v>0</v>
      </c>
      <c r="BT598">
        <f>(AZ598-BF598)/(AZ598-BQ598)</f>
        <v>0</v>
      </c>
      <c r="BU598">
        <f>(BF598-BE598)/(BF598-AY598)</f>
        <v>0</v>
      </c>
      <c r="BV598">
        <f>(AZ598-BF598)/(AZ598-AY598)</f>
        <v>0</v>
      </c>
      <c r="BW598">
        <f>(BS598*BQ598/BE598)</f>
        <v>0</v>
      </c>
      <c r="BX598">
        <f>(1-BW598)</f>
        <v>0</v>
      </c>
      <c r="DG598">
        <f>$B$13*EF598+$C$13*EG598+$F$13*ER598*(1-EU598)</f>
        <v>0</v>
      </c>
      <c r="DH598">
        <f>DG598*DI598</f>
        <v>0</v>
      </c>
      <c r="DI598">
        <f>($B$13*$D$11+$C$13*$D$11+$F$13*((FE598+EW598)/MAX(FE598+EW598+FF598, 0.1)*$I$11+FF598/MAX(FE598+EW598+FF598, 0.1)*$J$11))/($B$13+$C$13+$F$13)</f>
        <v>0</v>
      </c>
      <c r="DJ598">
        <f>($B$13*$K$11+$C$13*$K$11+$F$13*((FE598+EW598)/MAX(FE598+EW598+FF598, 0.1)*$P$11+FF598/MAX(FE598+EW598+FF598, 0.1)*$Q$11))/($B$13+$C$13+$F$13)</f>
        <v>0</v>
      </c>
      <c r="DK598">
        <v>2.44</v>
      </c>
      <c r="DL598">
        <v>0.5</v>
      </c>
      <c r="DM598" t="s">
        <v>438</v>
      </c>
      <c r="DN598">
        <v>2</v>
      </c>
      <c r="DO598" t="b">
        <v>1</v>
      </c>
      <c r="DP598">
        <v>1759091328.6</v>
      </c>
      <c r="DQ598">
        <v>415.287</v>
      </c>
      <c r="DR598">
        <v>409.6418518518518</v>
      </c>
      <c r="DS598">
        <v>21.91972222222222</v>
      </c>
      <c r="DT598">
        <v>21.25777037037037</v>
      </c>
      <c r="DU598">
        <v>416.1829629629629</v>
      </c>
      <c r="DV598">
        <v>21.62962222222222</v>
      </c>
      <c r="DW598">
        <v>500.0222222222222</v>
      </c>
      <c r="DX598">
        <v>90.68932592592591</v>
      </c>
      <c r="DY598">
        <v>0.0645036925925926</v>
      </c>
      <c r="DZ598">
        <v>28.77709259259259</v>
      </c>
      <c r="EA598">
        <v>29.99345925925926</v>
      </c>
      <c r="EB598">
        <v>999.9000000000001</v>
      </c>
      <c r="EC598">
        <v>0</v>
      </c>
      <c r="ED598">
        <v>0</v>
      </c>
      <c r="EE598">
        <v>9998.012962962963</v>
      </c>
      <c r="EF598">
        <v>0</v>
      </c>
      <c r="EG598">
        <v>11.1107</v>
      </c>
      <c r="EH598">
        <v>5.645078281481481</v>
      </c>
      <c r="EI598">
        <v>424.593962962963</v>
      </c>
      <c r="EJ598">
        <v>418.539037037037</v>
      </c>
      <c r="EK598">
        <v>0.6619522962962963</v>
      </c>
      <c r="EL598">
        <v>409.6418518518518</v>
      </c>
      <c r="EM598">
        <v>21.25777037037037</v>
      </c>
      <c r="EN598">
        <v>1.987884814814815</v>
      </c>
      <c r="EO598">
        <v>1.927852962962963</v>
      </c>
      <c r="EP598">
        <v>17.34817037037037</v>
      </c>
      <c r="EQ598">
        <v>16.8639</v>
      </c>
      <c r="ER598">
        <v>2000.023333333333</v>
      </c>
      <c r="ES598">
        <v>0.9800074444444445</v>
      </c>
      <c r="ET598">
        <v>0.01999276296296297</v>
      </c>
      <c r="EU598">
        <v>0</v>
      </c>
      <c r="EV598">
        <v>313.6338148148148</v>
      </c>
      <c r="EW598">
        <v>5.00078</v>
      </c>
      <c r="EX598">
        <v>6220.565925925926</v>
      </c>
      <c r="EY598">
        <v>16379.87777777778</v>
      </c>
      <c r="EZ598">
        <v>39.40255555555555</v>
      </c>
      <c r="FA598">
        <v>40.37033333333333</v>
      </c>
      <c r="FB598">
        <v>39.71733333333333</v>
      </c>
      <c r="FC598">
        <v>39.96277777777777</v>
      </c>
      <c r="FD598">
        <v>40.42329629629629</v>
      </c>
      <c r="FE598">
        <v>1955.133333333333</v>
      </c>
      <c r="FF598">
        <v>39.89000000000001</v>
      </c>
      <c r="FG598">
        <v>0</v>
      </c>
      <c r="FH598">
        <v>1759091328.8</v>
      </c>
      <c r="FI598">
        <v>0</v>
      </c>
      <c r="FJ598">
        <v>313.67168</v>
      </c>
      <c r="FK598">
        <v>-2.389230777139412</v>
      </c>
      <c r="FL598">
        <v>-41.02615386596899</v>
      </c>
      <c r="FM598">
        <v>6220.1252</v>
      </c>
      <c r="FN598">
        <v>15</v>
      </c>
      <c r="FO598">
        <v>0</v>
      </c>
      <c r="FP598" t="s">
        <v>439</v>
      </c>
      <c r="FQ598">
        <v>1746989605.5</v>
      </c>
      <c r="FR598">
        <v>1746989593.5</v>
      </c>
      <c r="FS598">
        <v>0</v>
      </c>
      <c r="FT598">
        <v>-0.274</v>
      </c>
      <c r="FU598">
        <v>-0.002</v>
      </c>
      <c r="FV598">
        <v>2.549</v>
      </c>
      <c r="FW598">
        <v>0.129</v>
      </c>
      <c r="FX598">
        <v>420</v>
      </c>
      <c r="FY598">
        <v>17</v>
      </c>
      <c r="FZ598">
        <v>0.02</v>
      </c>
      <c r="GA598">
        <v>0.04</v>
      </c>
      <c r="GB598">
        <v>2.604655087804878</v>
      </c>
      <c r="GC598">
        <v>51.13120955121951</v>
      </c>
      <c r="GD598">
        <v>5.5581810960634</v>
      </c>
      <c r="GE598">
        <v>0</v>
      </c>
      <c r="GF598">
        <v>313.8628235294117</v>
      </c>
      <c r="GG598">
        <v>-3.265057297186441</v>
      </c>
      <c r="GH598">
        <v>0.3885233334342122</v>
      </c>
      <c r="GI598">
        <v>0</v>
      </c>
      <c r="GJ598">
        <v>0.6644363170731709</v>
      </c>
      <c r="GK598">
        <v>-0.03127120557491241</v>
      </c>
      <c r="GL598">
        <v>0.003365891397455454</v>
      </c>
      <c r="GM598">
        <v>1</v>
      </c>
      <c r="GN598">
        <v>1</v>
      </c>
      <c r="GO598">
        <v>3</v>
      </c>
      <c r="GP598" t="s">
        <v>455</v>
      </c>
      <c r="GQ598">
        <v>3.1025</v>
      </c>
      <c r="GR598">
        <v>2.72255</v>
      </c>
      <c r="GS598">
        <v>0.0859389</v>
      </c>
      <c r="GT598">
        <v>0.0832816</v>
      </c>
      <c r="GU598">
        <v>0.101344</v>
      </c>
      <c r="GV598">
        <v>0.100587</v>
      </c>
      <c r="GW598">
        <v>23867.1</v>
      </c>
      <c r="GX598">
        <v>21731.9</v>
      </c>
      <c r="GY598">
        <v>26674.9</v>
      </c>
      <c r="GZ598">
        <v>23928.1</v>
      </c>
      <c r="HA598">
        <v>38355.7</v>
      </c>
      <c r="HB598">
        <v>31805.3</v>
      </c>
      <c r="HC598">
        <v>46578.7</v>
      </c>
      <c r="HD598">
        <v>37846.5</v>
      </c>
      <c r="HE598">
        <v>1.8686</v>
      </c>
      <c r="HF598">
        <v>1.87145</v>
      </c>
      <c r="HG598">
        <v>0.112541</v>
      </c>
      <c r="HH598">
        <v>0</v>
      </c>
      <c r="HI598">
        <v>28.1581</v>
      </c>
      <c r="HJ598">
        <v>999.9</v>
      </c>
      <c r="HK598">
        <v>46</v>
      </c>
      <c r="HL598">
        <v>31.1</v>
      </c>
      <c r="HM598">
        <v>23.0146</v>
      </c>
      <c r="HN598">
        <v>60.9485</v>
      </c>
      <c r="HO598">
        <v>21.7748</v>
      </c>
      <c r="HP598">
        <v>1</v>
      </c>
      <c r="HQ598">
        <v>0.130732</v>
      </c>
      <c r="HR598">
        <v>0.185577</v>
      </c>
      <c r="HS598">
        <v>20.2804</v>
      </c>
      <c r="HT598">
        <v>5.21235</v>
      </c>
      <c r="HU598">
        <v>11.98</v>
      </c>
      <c r="HV598">
        <v>4.9634</v>
      </c>
      <c r="HW598">
        <v>3.27445</v>
      </c>
      <c r="HX598">
        <v>9999</v>
      </c>
      <c r="HY598">
        <v>9999</v>
      </c>
      <c r="HZ598">
        <v>9999</v>
      </c>
      <c r="IA598">
        <v>36.1</v>
      </c>
      <c r="IB598">
        <v>1.86397</v>
      </c>
      <c r="IC598">
        <v>1.86006</v>
      </c>
      <c r="ID598">
        <v>1.85837</v>
      </c>
      <c r="IE598">
        <v>1.85974</v>
      </c>
      <c r="IF598">
        <v>1.85989</v>
      </c>
      <c r="IG598">
        <v>1.85837</v>
      </c>
      <c r="IH598">
        <v>1.85744</v>
      </c>
      <c r="II598">
        <v>1.85242</v>
      </c>
      <c r="IJ598">
        <v>0</v>
      </c>
      <c r="IK598">
        <v>0</v>
      </c>
      <c r="IL598">
        <v>0</v>
      </c>
      <c r="IM598">
        <v>0</v>
      </c>
      <c r="IN598" t="s">
        <v>441</v>
      </c>
      <c r="IO598" t="s">
        <v>442</v>
      </c>
      <c r="IP598" t="s">
        <v>443</v>
      </c>
      <c r="IQ598" t="s">
        <v>443</v>
      </c>
      <c r="IR598" t="s">
        <v>443</v>
      </c>
      <c r="IS598" t="s">
        <v>443</v>
      </c>
      <c r="IT598">
        <v>0</v>
      </c>
      <c r="IU598">
        <v>100</v>
      </c>
      <c r="IV598">
        <v>100</v>
      </c>
      <c r="IW598">
        <v>-0.9</v>
      </c>
      <c r="IX598">
        <v>0.2901</v>
      </c>
      <c r="IY598">
        <v>-0.819046093373875</v>
      </c>
      <c r="IZ598">
        <v>-0.0008311593448893811</v>
      </c>
      <c r="JA598">
        <v>1.768286430498992E-06</v>
      </c>
      <c r="JB598">
        <v>-5.176383660599935E-10</v>
      </c>
      <c r="JC598">
        <v>0.01793090377665582</v>
      </c>
      <c r="JD598">
        <v>0.002652576625932546</v>
      </c>
      <c r="JE598">
        <v>0.0004569377311329863</v>
      </c>
      <c r="JF598">
        <v>1.003524486243527E-07</v>
      </c>
      <c r="JG598">
        <v>2</v>
      </c>
      <c r="JH598">
        <v>1975</v>
      </c>
      <c r="JI598">
        <v>1</v>
      </c>
      <c r="JJ598">
        <v>26</v>
      </c>
      <c r="JK598">
        <v>201695.5</v>
      </c>
      <c r="JL598">
        <v>201695.7</v>
      </c>
      <c r="JM598">
        <v>1.00708</v>
      </c>
      <c r="JN598">
        <v>2.62695</v>
      </c>
      <c r="JO598">
        <v>1.49658</v>
      </c>
      <c r="JP598">
        <v>2.34985</v>
      </c>
      <c r="JQ598">
        <v>1.54907</v>
      </c>
      <c r="JR598">
        <v>2.4231</v>
      </c>
      <c r="JS598">
        <v>35.9412</v>
      </c>
      <c r="JT598">
        <v>24.1751</v>
      </c>
      <c r="JU598">
        <v>18</v>
      </c>
      <c r="JV598">
        <v>481.999</v>
      </c>
      <c r="JW598">
        <v>498.604</v>
      </c>
      <c r="JX598">
        <v>27.3031</v>
      </c>
      <c r="JY598">
        <v>28.9474</v>
      </c>
      <c r="JZ598">
        <v>30.0004</v>
      </c>
      <c r="KA598">
        <v>29.1132</v>
      </c>
      <c r="KB598">
        <v>29.099</v>
      </c>
      <c r="KC598">
        <v>20.2195</v>
      </c>
      <c r="KD598">
        <v>8.772869999999999</v>
      </c>
      <c r="KE598">
        <v>100</v>
      </c>
      <c r="KF598">
        <v>27.3011</v>
      </c>
      <c r="KG598">
        <v>366.928</v>
      </c>
      <c r="KH598">
        <v>21.2028</v>
      </c>
      <c r="KI598">
        <v>101.842</v>
      </c>
      <c r="KJ598">
        <v>91.2813</v>
      </c>
    </row>
    <row r="599" spans="1:296">
      <c r="A599">
        <v>581</v>
      </c>
      <c r="B599">
        <v>1759091341.1</v>
      </c>
      <c r="C599">
        <v>18258</v>
      </c>
      <c r="D599" t="s">
        <v>1611</v>
      </c>
      <c r="E599" t="s">
        <v>1612</v>
      </c>
      <c r="F599">
        <v>5</v>
      </c>
      <c r="G599" t="s">
        <v>1604</v>
      </c>
      <c r="H599">
        <v>1759091333.314285</v>
      </c>
      <c r="I599">
        <f>(J599)/1000</f>
        <v>0</v>
      </c>
      <c r="J599">
        <f>IF(DO599, AM599, AG599)</f>
        <v>0</v>
      </c>
      <c r="K599">
        <f>IF(DO599, AH599, AF599)</f>
        <v>0</v>
      </c>
      <c r="L599">
        <f>DQ599 - IF(AT599&gt;1, K599*DK599*100.0/(AV599), 0)</f>
        <v>0</v>
      </c>
      <c r="M599">
        <f>((S599-I599/2)*L599-K599)/(S599+I599/2)</f>
        <v>0</v>
      </c>
      <c r="N599">
        <f>M599*(DX599+DY599)/1000.0</f>
        <v>0</v>
      </c>
      <c r="O599">
        <f>(DQ599 - IF(AT599&gt;1, K599*DK599*100.0/(AV599), 0))*(DX599+DY599)/1000.0</f>
        <v>0</v>
      </c>
      <c r="P599">
        <f>2.0/((1/R599-1/Q599)+SIGN(R599)*SQRT((1/R599-1/Q599)*(1/R599-1/Q599) + 4*DL599/((DL599+1)*(DL599+1))*(2*1/R599*1/Q599-1/Q599*1/Q599)))</f>
        <v>0</v>
      </c>
      <c r="Q599">
        <f>IF(LEFT(DM599,1)&lt;&gt;"0",IF(LEFT(DM599,1)="1",3.0,DN599),$D$5+$E$5*(EE599*DX599/($K$5*1000))+$F$5*(EE599*DX599/($K$5*1000))*MAX(MIN(DK599,$J$5),$I$5)*MAX(MIN(DK599,$J$5),$I$5)+$G$5*MAX(MIN(DK599,$J$5),$I$5)*(EE599*DX599/($K$5*1000))+$H$5*(EE599*DX599/($K$5*1000))*(EE599*DX599/($K$5*1000)))</f>
        <v>0</v>
      </c>
      <c r="R599">
        <f>I599*(1000-(1000*0.61365*exp(17.502*V599/(240.97+V599))/(DX599+DY599)+DS599)/2)/(1000*0.61365*exp(17.502*V599/(240.97+V599))/(DX599+DY599)-DS599)</f>
        <v>0</v>
      </c>
      <c r="S599">
        <f>1/((DL599+1)/(P599/1.6)+1/(Q599/1.37)) + DL599/((DL599+1)/(P599/1.6) + DL599/(Q599/1.37))</f>
        <v>0</v>
      </c>
      <c r="T599">
        <f>(DG599*DJ599)</f>
        <v>0</v>
      </c>
      <c r="U599">
        <f>(DZ599+(T599+2*0.95*5.67E-8*(((DZ599+$B$9)+273)^4-(DZ599+273)^4)-44100*I599)/(1.84*29.3*Q599+8*0.95*5.67E-8*(DZ599+273)^3))</f>
        <v>0</v>
      </c>
      <c r="V599">
        <f>($C$9*EA599+$D$9*EB599+$E$9*U599)</f>
        <v>0</v>
      </c>
      <c r="W599">
        <f>0.61365*exp(17.502*V599/(240.97+V599))</f>
        <v>0</v>
      </c>
      <c r="X599">
        <f>(Y599/Z599*100)</f>
        <v>0</v>
      </c>
      <c r="Y599">
        <f>DS599*(DX599+DY599)/1000</f>
        <v>0</v>
      </c>
      <c r="Z599">
        <f>0.61365*exp(17.502*DZ599/(240.97+DZ599))</f>
        <v>0</v>
      </c>
      <c r="AA599">
        <f>(W599-DS599*(DX599+DY599)/1000)</f>
        <v>0</v>
      </c>
      <c r="AB599">
        <f>(-I599*44100)</f>
        <v>0</v>
      </c>
      <c r="AC599">
        <f>2*29.3*Q599*0.92*(DZ599-V599)</f>
        <v>0</v>
      </c>
      <c r="AD599">
        <f>2*0.95*5.67E-8*(((DZ599+$B$9)+273)^4-(V599+273)^4)</f>
        <v>0</v>
      </c>
      <c r="AE599">
        <f>T599+AD599+AB599+AC599</f>
        <v>0</v>
      </c>
      <c r="AF599">
        <f>DW599*AT599*(DR599-DQ599*(1000-AT599*DT599)/(1000-AT599*DS599))/(100*DK599)</f>
        <v>0</v>
      </c>
      <c r="AG599">
        <f>1000*DW599*AT599*(DS599-DT599)/(100*DK599*(1000-AT599*DS599))</f>
        <v>0</v>
      </c>
      <c r="AH599">
        <f>(AI599 - AJ599 - DX599*1E3/(8.314*(DZ599+273.15)) * AL599/DW599 * AK599) * DW599/(100*DK599) * (1000 - DT599)/1000</f>
        <v>0</v>
      </c>
      <c r="AI599">
        <v>391.6059923147523</v>
      </c>
      <c r="AJ599">
        <v>402.4961878787876</v>
      </c>
      <c r="AK599">
        <v>-2.656429153282789</v>
      </c>
      <c r="AL599">
        <v>65.07997680681147</v>
      </c>
      <c r="AM599">
        <f>(AO599 - AN599 + DX599*1E3/(8.314*(DZ599+273.15)) * AQ599/DW599 * AP599) * DW599/(100*DK599) * 1000/(1000 - AO599)</f>
        <v>0</v>
      </c>
      <c r="AN599">
        <v>21.26511690666667</v>
      </c>
      <c r="AO599">
        <v>21.92691636363636</v>
      </c>
      <c r="AP599">
        <v>1.335399897188849E-06</v>
      </c>
      <c r="AQ599">
        <v>105.27</v>
      </c>
      <c r="AR599">
        <v>1</v>
      </c>
      <c r="AS599">
        <v>0</v>
      </c>
      <c r="AT599">
        <f>IF(AR599*$H$15&gt;=AV599,1.0,(AV599/(AV599-AR599*$H$15)))</f>
        <v>0</v>
      </c>
      <c r="AU599">
        <f>(AT599-1)*100</f>
        <v>0</v>
      </c>
      <c r="AV599">
        <f>MAX(0,($B$15+$C$15*EE599)/(1+$D$15*EE599)*DX599/(DZ599+273)*$E$15)</f>
        <v>0</v>
      </c>
      <c r="AW599" t="s">
        <v>437</v>
      </c>
      <c r="AX599" t="s">
        <v>437</v>
      </c>
      <c r="AY599">
        <v>0</v>
      </c>
      <c r="AZ599">
        <v>0</v>
      </c>
      <c r="BA599">
        <f>1-AY599/AZ599</f>
        <v>0</v>
      </c>
      <c r="BB599">
        <v>0</v>
      </c>
      <c r="BC599" t="s">
        <v>437</v>
      </c>
      <c r="BD599" t="s">
        <v>437</v>
      </c>
      <c r="BE599">
        <v>0</v>
      </c>
      <c r="BF599">
        <v>0</v>
      </c>
      <c r="BG599">
        <f>1-BE599/BF599</f>
        <v>0</v>
      </c>
      <c r="BH599">
        <v>0.5</v>
      </c>
      <c r="BI599">
        <f>DH599</f>
        <v>0</v>
      </c>
      <c r="BJ599">
        <f>K599</f>
        <v>0</v>
      </c>
      <c r="BK599">
        <f>BG599*BH599*BI599</f>
        <v>0</v>
      </c>
      <c r="BL599">
        <f>(BJ599-BB599)/BI599</f>
        <v>0</v>
      </c>
      <c r="BM599">
        <f>(AZ599-BF599)/BF599</f>
        <v>0</v>
      </c>
      <c r="BN599">
        <f>AY599/(BA599+AY599/BF599)</f>
        <v>0</v>
      </c>
      <c r="BO599" t="s">
        <v>437</v>
      </c>
      <c r="BP599">
        <v>0</v>
      </c>
      <c r="BQ599">
        <f>IF(BP599&lt;&gt;0, BP599, BN599)</f>
        <v>0</v>
      </c>
      <c r="BR599">
        <f>1-BQ599/BF599</f>
        <v>0</v>
      </c>
      <c r="BS599">
        <f>(BF599-BE599)/(BF599-BQ599)</f>
        <v>0</v>
      </c>
      <c r="BT599">
        <f>(AZ599-BF599)/(AZ599-BQ599)</f>
        <v>0</v>
      </c>
      <c r="BU599">
        <f>(BF599-BE599)/(BF599-AY599)</f>
        <v>0</v>
      </c>
      <c r="BV599">
        <f>(AZ599-BF599)/(AZ599-AY599)</f>
        <v>0</v>
      </c>
      <c r="BW599">
        <f>(BS599*BQ599/BE599)</f>
        <v>0</v>
      </c>
      <c r="BX599">
        <f>(1-BW599)</f>
        <v>0</v>
      </c>
      <c r="DG599">
        <f>$B$13*EF599+$C$13*EG599+$F$13*ER599*(1-EU599)</f>
        <v>0</v>
      </c>
      <c r="DH599">
        <f>DG599*DI599</f>
        <v>0</v>
      </c>
      <c r="DI599">
        <f>($B$13*$D$11+$C$13*$D$11+$F$13*((FE599+EW599)/MAX(FE599+EW599+FF599, 0.1)*$I$11+FF599/MAX(FE599+EW599+FF599, 0.1)*$J$11))/($B$13+$C$13+$F$13)</f>
        <v>0</v>
      </c>
      <c r="DJ599">
        <f>($B$13*$K$11+$C$13*$K$11+$F$13*((FE599+EW599)/MAX(FE599+EW599+FF599, 0.1)*$P$11+FF599/MAX(FE599+EW599+FF599, 0.1)*$Q$11))/($B$13+$C$13+$F$13)</f>
        <v>0</v>
      </c>
      <c r="DK599">
        <v>2.44</v>
      </c>
      <c r="DL599">
        <v>0.5</v>
      </c>
      <c r="DM599" t="s">
        <v>438</v>
      </c>
      <c r="DN599">
        <v>2</v>
      </c>
      <c r="DO599" t="b">
        <v>1</v>
      </c>
      <c r="DP599">
        <v>1759091333.314285</v>
      </c>
      <c r="DQ599">
        <v>409.0968214285714</v>
      </c>
      <c r="DR599">
        <v>397.5610357142856</v>
      </c>
      <c r="DS599">
        <v>21.92200357142857</v>
      </c>
      <c r="DT599">
        <v>21.26096785714286</v>
      </c>
      <c r="DU599">
        <v>409.9949642857142</v>
      </c>
      <c r="DV599">
        <v>21.63185714285714</v>
      </c>
      <c r="DW599">
        <v>500.0063571428571</v>
      </c>
      <c r="DX599">
        <v>90.68936428571428</v>
      </c>
      <c r="DY599">
        <v>0.06458345357142857</v>
      </c>
      <c r="DZ599">
        <v>28.77822142857143</v>
      </c>
      <c r="EA599">
        <v>29.99703928571428</v>
      </c>
      <c r="EB599">
        <v>999.9000000000002</v>
      </c>
      <c r="EC599">
        <v>0</v>
      </c>
      <c r="ED599">
        <v>0</v>
      </c>
      <c r="EE599">
        <v>9998.686785714284</v>
      </c>
      <c r="EF599">
        <v>0</v>
      </c>
      <c r="EG599">
        <v>11.1107</v>
      </c>
      <c r="EH599">
        <v>11.5357772</v>
      </c>
      <c r="EI599">
        <v>418.2659642857143</v>
      </c>
      <c r="EJ599">
        <v>406.1970714285714</v>
      </c>
      <c r="EK599">
        <v>0.6610418571428571</v>
      </c>
      <c r="EL599">
        <v>397.5610357142856</v>
      </c>
      <c r="EM599">
        <v>21.26096785714286</v>
      </c>
      <c r="EN599">
        <v>1.988093571428571</v>
      </c>
      <c r="EO599">
        <v>1.928143571428571</v>
      </c>
      <c r="EP599">
        <v>17.34982857142857</v>
      </c>
      <c r="EQ599">
        <v>16.866275</v>
      </c>
      <c r="ER599">
        <v>2000.0025</v>
      </c>
      <c r="ES599">
        <v>0.9800071785714286</v>
      </c>
      <c r="ET599">
        <v>0.019993025</v>
      </c>
      <c r="EU599">
        <v>0</v>
      </c>
      <c r="EV599">
        <v>313.4913571428571</v>
      </c>
      <c r="EW599">
        <v>5.00078</v>
      </c>
      <c r="EX599">
        <v>6217.255357142857</v>
      </c>
      <c r="EY599">
        <v>16379.71071428572</v>
      </c>
      <c r="EZ599">
        <v>39.40825</v>
      </c>
      <c r="FA599">
        <v>40.37492857142858</v>
      </c>
      <c r="FB599">
        <v>39.71414285714286</v>
      </c>
      <c r="FC599">
        <v>39.97075</v>
      </c>
      <c r="FD599">
        <v>40.40807142857143</v>
      </c>
      <c r="FE599">
        <v>1955.1125</v>
      </c>
      <c r="FF599">
        <v>39.89000000000001</v>
      </c>
      <c r="FG599">
        <v>0</v>
      </c>
      <c r="FH599">
        <v>1759091333.6</v>
      </c>
      <c r="FI599">
        <v>0</v>
      </c>
      <c r="FJ599">
        <v>313.51448</v>
      </c>
      <c r="FK599">
        <v>-2.023230769038917</v>
      </c>
      <c r="FL599">
        <v>-38.68692310169987</v>
      </c>
      <c r="FM599">
        <v>6216.8516</v>
      </c>
      <c r="FN599">
        <v>15</v>
      </c>
      <c r="FO599">
        <v>0</v>
      </c>
      <c r="FP599" t="s">
        <v>439</v>
      </c>
      <c r="FQ599">
        <v>1746989605.5</v>
      </c>
      <c r="FR599">
        <v>1746989593.5</v>
      </c>
      <c r="FS599">
        <v>0</v>
      </c>
      <c r="FT599">
        <v>-0.274</v>
      </c>
      <c r="FU599">
        <v>-0.002</v>
      </c>
      <c r="FV599">
        <v>2.549</v>
      </c>
      <c r="FW599">
        <v>0.129</v>
      </c>
      <c r="FX599">
        <v>420</v>
      </c>
      <c r="FY599">
        <v>17</v>
      </c>
      <c r="FZ599">
        <v>0.02</v>
      </c>
      <c r="GA599">
        <v>0.04</v>
      </c>
      <c r="GB599">
        <v>8.134099234146342</v>
      </c>
      <c r="GC599">
        <v>74.84095373519162</v>
      </c>
      <c r="GD599">
        <v>7.465421903333109</v>
      </c>
      <c r="GE599">
        <v>0</v>
      </c>
      <c r="GF599">
        <v>313.6256470588235</v>
      </c>
      <c r="GG599">
        <v>-1.904232238369278</v>
      </c>
      <c r="GH599">
        <v>0.2994579301055677</v>
      </c>
      <c r="GI599">
        <v>0</v>
      </c>
      <c r="GJ599">
        <v>0.6616496585365853</v>
      </c>
      <c r="GK599">
        <v>-0.01614493379790851</v>
      </c>
      <c r="GL599">
        <v>0.002000345306895126</v>
      </c>
      <c r="GM599">
        <v>1</v>
      </c>
      <c r="GN599">
        <v>1</v>
      </c>
      <c r="GO599">
        <v>3</v>
      </c>
      <c r="GP599" t="s">
        <v>455</v>
      </c>
      <c r="GQ599">
        <v>3.10245</v>
      </c>
      <c r="GR599">
        <v>2.72288</v>
      </c>
      <c r="GS599">
        <v>0.0838392</v>
      </c>
      <c r="GT599">
        <v>0.08056530000000001</v>
      </c>
      <c r="GU599">
        <v>0.101353</v>
      </c>
      <c r="GV599">
        <v>0.100586</v>
      </c>
      <c r="GW599">
        <v>23921.6</v>
      </c>
      <c r="GX599">
        <v>21796</v>
      </c>
      <c r="GY599">
        <v>26674.6</v>
      </c>
      <c r="GZ599">
        <v>23927.8</v>
      </c>
      <c r="HA599">
        <v>38354.9</v>
      </c>
      <c r="HB599">
        <v>31804.6</v>
      </c>
      <c r="HC599">
        <v>46578.5</v>
      </c>
      <c r="HD599">
        <v>37846</v>
      </c>
      <c r="HE599">
        <v>1.8683</v>
      </c>
      <c r="HF599">
        <v>1.87153</v>
      </c>
      <c r="HG599">
        <v>0.112467</v>
      </c>
      <c r="HH599">
        <v>0</v>
      </c>
      <c r="HI599">
        <v>28.1581</v>
      </c>
      <c r="HJ599">
        <v>999.9</v>
      </c>
      <c r="HK599">
        <v>46</v>
      </c>
      <c r="HL599">
        <v>31</v>
      </c>
      <c r="HM599">
        <v>22.8823</v>
      </c>
      <c r="HN599">
        <v>61.1985</v>
      </c>
      <c r="HO599">
        <v>21.7268</v>
      </c>
      <c r="HP599">
        <v>1</v>
      </c>
      <c r="HQ599">
        <v>0.131011</v>
      </c>
      <c r="HR599">
        <v>0.187764</v>
      </c>
      <c r="HS599">
        <v>20.2806</v>
      </c>
      <c r="HT599">
        <v>5.21145</v>
      </c>
      <c r="HU599">
        <v>11.98</v>
      </c>
      <c r="HV599">
        <v>4.9634</v>
      </c>
      <c r="HW599">
        <v>3.27443</v>
      </c>
      <c r="HX599">
        <v>9999</v>
      </c>
      <c r="HY599">
        <v>9999</v>
      </c>
      <c r="HZ599">
        <v>9999</v>
      </c>
      <c r="IA599">
        <v>36.1</v>
      </c>
      <c r="IB599">
        <v>1.86398</v>
      </c>
      <c r="IC599">
        <v>1.86008</v>
      </c>
      <c r="ID599">
        <v>1.85837</v>
      </c>
      <c r="IE599">
        <v>1.85975</v>
      </c>
      <c r="IF599">
        <v>1.85988</v>
      </c>
      <c r="IG599">
        <v>1.85837</v>
      </c>
      <c r="IH599">
        <v>1.85744</v>
      </c>
      <c r="II599">
        <v>1.85242</v>
      </c>
      <c r="IJ599">
        <v>0</v>
      </c>
      <c r="IK599">
        <v>0</v>
      </c>
      <c r="IL599">
        <v>0</v>
      </c>
      <c r="IM599">
        <v>0</v>
      </c>
      <c r="IN599" t="s">
        <v>441</v>
      </c>
      <c r="IO599" t="s">
        <v>442</v>
      </c>
      <c r="IP599" t="s">
        <v>443</v>
      </c>
      <c r="IQ599" t="s">
        <v>443</v>
      </c>
      <c r="IR599" t="s">
        <v>443</v>
      </c>
      <c r="IS599" t="s">
        <v>443</v>
      </c>
      <c r="IT599">
        <v>0</v>
      </c>
      <c r="IU599">
        <v>100</v>
      </c>
      <c r="IV599">
        <v>100</v>
      </c>
      <c r="IW599">
        <v>-0.904</v>
      </c>
      <c r="IX599">
        <v>0.2903</v>
      </c>
      <c r="IY599">
        <v>-0.819046093373875</v>
      </c>
      <c r="IZ599">
        <v>-0.0008311593448893811</v>
      </c>
      <c r="JA599">
        <v>1.768286430498992E-06</v>
      </c>
      <c r="JB599">
        <v>-5.176383660599935E-10</v>
      </c>
      <c r="JC599">
        <v>0.01793090377665582</v>
      </c>
      <c r="JD599">
        <v>0.002652576625932546</v>
      </c>
      <c r="JE599">
        <v>0.0004569377311329863</v>
      </c>
      <c r="JF599">
        <v>1.003524486243527E-07</v>
      </c>
      <c r="JG599">
        <v>2</v>
      </c>
      <c r="JH599">
        <v>1975</v>
      </c>
      <c r="JI599">
        <v>1</v>
      </c>
      <c r="JJ599">
        <v>26</v>
      </c>
      <c r="JK599">
        <v>201695.6</v>
      </c>
      <c r="JL599">
        <v>201695.8</v>
      </c>
      <c r="JM599">
        <v>0.9729</v>
      </c>
      <c r="JN599">
        <v>2.61841</v>
      </c>
      <c r="JO599">
        <v>1.49658</v>
      </c>
      <c r="JP599">
        <v>2.34985</v>
      </c>
      <c r="JQ599">
        <v>1.54907</v>
      </c>
      <c r="JR599">
        <v>2.45117</v>
      </c>
      <c r="JS599">
        <v>35.9412</v>
      </c>
      <c r="JT599">
        <v>24.1751</v>
      </c>
      <c r="JU599">
        <v>18</v>
      </c>
      <c r="JV599">
        <v>481.852</v>
      </c>
      <c r="JW599">
        <v>498.685</v>
      </c>
      <c r="JX599">
        <v>27.3049</v>
      </c>
      <c r="JY599">
        <v>28.9505</v>
      </c>
      <c r="JZ599">
        <v>30.0004</v>
      </c>
      <c r="KA599">
        <v>29.1169</v>
      </c>
      <c r="KB599">
        <v>29.1026</v>
      </c>
      <c r="KC599">
        <v>19.4465</v>
      </c>
      <c r="KD599">
        <v>8.772869999999999</v>
      </c>
      <c r="KE599">
        <v>100</v>
      </c>
      <c r="KF599">
        <v>27.3044</v>
      </c>
      <c r="KG599">
        <v>346.877</v>
      </c>
      <c r="KH599">
        <v>21.2028</v>
      </c>
      <c r="KI599">
        <v>101.841</v>
      </c>
      <c r="KJ599">
        <v>91.2801</v>
      </c>
    </row>
    <row r="600" spans="1:296">
      <c r="A600">
        <v>582</v>
      </c>
      <c r="B600">
        <v>1759091346.1</v>
      </c>
      <c r="C600">
        <v>18263</v>
      </c>
      <c r="D600" t="s">
        <v>1613</v>
      </c>
      <c r="E600" t="s">
        <v>1614</v>
      </c>
      <c r="F600">
        <v>5</v>
      </c>
      <c r="G600" t="s">
        <v>1604</v>
      </c>
      <c r="H600">
        <v>1759091338.6</v>
      </c>
      <c r="I600">
        <f>(J600)/1000</f>
        <v>0</v>
      </c>
      <c r="J600">
        <f>IF(DO600, AM600, AG600)</f>
        <v>0</v>
      </c>
      <c r="K600">
        <f>IF(DO600, AH600, AF600)</f>
        <v>0</v>
      </c>
      <c r="L600">
        <f>DQ600 - IF(AT600&gt;1, K600*DK600*100.0/(AV600), 0)</f>
        <v>0</v>
      </c>
      <c r="M600">
        <f>((S600-I600/2)*L600-K600)/(S600+I600/2)</f>
        <v>0</v>
      </c>
      <c r="N600">
        <f>M600*(DX600+DY600)/1000.0</f>
        <v>0</v>
      </c>
      <c r="O600">
        <f>(DQ600 - IF(AT600&gt;1, K600*DK600*100.0/(AV600), 0))*(DX600+DY600)/1000.0</f>
        <v>0</v>
      </c>
      <c r="P600">
        <f>2.0/((1/R600-1/Q600)+SIGN(R600)*SQRT((1/R600-1/Q600)*(1/R600-1/Q600) + 4*DL600/((DL600+1)*(DL600+1))*(2*1/R600*1/Q600-1/Q600*1/Q600)))</f>
        <v>0</v>
      </c>
      <c r="Q600">
        <f>IF(LEFT(DM600,1)&lt;&gt;"0",IF(LEFT(DM600,1)="1",3.0,DN600),$D$5+$E$5*(EE600*DX600/($K$5*1000))+$F$5*(EE600*DX600/($K$5*1000))*MAX(MIN(DK600,$J$5),$I$5)*MAX(MIN(DK600,$J$5),$I$5)+$G$5*MAX(MIN(DK600,$J$5),$I$5)*(EE600*DX600/($K$5*1000))+$H$5*(EE600*DX600/($K$5*1000))*(EE600*DX600/($K$5*1000)))</f>
        <v>0</v>
      </c>
      <c r="R600">
        <f>I600*(1000-(1000*0.61365*exp(17.502*V600/(240.97+V600))/(DX600+DY600)+DS600)/2)/(1000*0.61365*exp(17.502*V600/(240.97+V600))/(DX600+DY600)-DS600)</f>
        <v>0</v>
      </c>
      <c r="S600">
        <f>1/((DL600+1)/(P600/1.6)+1/(Q600/1.37)) + DL600/((DL600+1)/(P600/1.6) + DL600/(Q600/1.37))</f>
        <v>0</v>
      </c>
      <c r="T600">
        <f>(DG600*DJ600)</f>
        <v>0</v>
      </c>
      <c r="U600">
        <f>(DZ600+(T600+2*0.95*5.67E-8*(((DZ600+$B$9)+273)^4-(DZ600+273)^4)-44100*I600)/(1.84*29.3*Q600+8*0.95*5.67E-8*(DZ600+273)^3))</f>
        <v>0</v>
      </c>
      <c r="V600">
        <f>($C$9*EA600+$D$9*EB600+$E$9*U600)</f>
        <v>0</v>
      </c>
      <c r="W600">
        <f>0.61365*exp(17.502*V600/(240.97+V600))</f>
        <v>0</v>
      </c>
      <c r="X600">
        <f>(Y600/Z600*100)</f>
        <v>0</v>
      </c>
      <c r="Y600">
        <f>DS600*(DX600+DY600)/1000</f>
        <v>0</v>
      </c>
      <c r="Z600">
        <f>0.61365*exp(17.502*DZ600/(240.97+DZ600))</f>
        <v>0</v>
      </c>
      <c r="AA600">
        <f>(W600-DS600*(DX600+DY600)/1000)</f>
        <v>0</v>
      </c>
      <c r="AB600">
        <f>(-I600*44100)</f>
        <v>0</v>
      </c>
      <c r="AC600">
        <f>2*29.3*Q600*0.92*(DZ600-V600)</f>
        <v>0</v>
      </c>
      <c r="AD600">
        <f>2*0.95*5.67E-8*(((DZ600+$B$9)+273)^4-(V600+273)^4)</f>
        <v>0</v>
      </c>
      <c r="AE600">
        <f>T600+AD600+AB600+AC600</f>
        <v>0</v>
      </c>
      <c r="AF600">
        <f>DW600*AT600*(DR600-DQ600*(1000-AT600*DT600)/(1000-AT600*DS600))/(100*DK600)</f>
        <v>0</v>
      </c>
      <c r="AG600">
        <f>1000*DW600*AT600*(DS600-DT600)/(100*DK600*(1000-AT600*DS600))</f>
        <v>0</v>
      </c>
      <c r="AH600">
        <f>(AI600 - AJ600 - DX600*1E3/(8.314*(DZ600+273.15)) * AL600/DW600 * AK600) * DW600/(100*DK600) * (1000 - DT600)/1000</f>
        <v>0</v>
      </c>
      <c r="AI600">
        <v>374.7228265306151</v>
      </c>
      <c r="AJ600">
        <v>387.4860848484847</v>
      </c>
      <c r="AK600">
        <v>-3.038188306484297</v>
      </c>
      <c r="AL600">
        <v>65.07997680681147</v>
      </c>
      <c r="AM600">
        <f>(AO600 - AN600 + DX600*1E3/(8.314*(DZ600+273.15)) * AQ600/DW600 * AP600) * DW600/(100*DK600) * 1000/(1000 - AO600)</f>
        <v>0</v>
      </c>
      <c r="AN600">
        <v>21.26600770666667</v>
      </c>
      <c r="AO600">
        <v>21.92969393939394</v>
      </c>
      <c r="AP600">
        <v>2.706079872247172E-07</v>
      </c>
      <c r="AQ600">
        <v>105.27</v>
      </c>
      <c r="AR600">
        <v>1</v>
      </c>
      <c r="AS600">
        <v>0</v>
      </c>
      <c r="AT600">
        <f>IF(AR600*$H$15&gt;=AV600,1.0,(AV600/(AV600-AR600*$H$15)))</f>
        <v>0</v>
      </c>
      <c r="AU600">
        <f>(AT600-1)*100</f>
        <v>0</v>
      </c>
      <c r="AV600">
        <f>MAX(0,($B$15+$C$15*EE600)/(1+$D$15*EE600)*DX600/(DZ600+273)*$E$15)</f>
        <v>0</v>
      </c>
      <c r="AW600" t="s">
        <v>437</v>
      </c>
      <c r="AX600" t="s">
        <v>437</v>
      </c>
      <c r="AY600">
        <v>0</v>
      </c>
      <c r="AZ600">
        <v>0</v>
      </c>
      <c r="BA600">
        <f>1-AY600/AZ600</f>
        <v>0</v>
      </c>
      <c r="BB600">
        <v>0</v>
      </c>
      <c r="BC600" t="s">
        <v>437</v>
      </c>
      <c r="BD600" t="s">
        <v>437</v>
      </c>
      <c r="BE600">
        <v>0</v>
      </c>
      <c r="BF600">
        <v>0</v>
      </c>
      <c r="BG600">
        <f>1-BE600/BF600</f>
        <v>0</v>
      </c>
      <c r="BH600">
        <v>0.5</v>
      </c>
      <c r="BI600">
        <f>DH600</f>
        <v>0</v>
      </c>
      <c r="BJ600">
        <f>K600</f>
        <v>0</v>
      </c>
      <c r="BK600">
        <f>BG600*BH600*BI600</f>
        <v>0</v>
      </c>
      <c r="BL600">
        <f>(BJ600-BB600)/BI600</f>
        <v>0</v>
      </c>
      <c r="BM600">
        <f>(AZ600-BF600)/BF600</f>
        <v>0</v>
      </c>
      <c r="BN600">
        <f>AY600/(BA600+AY600/BF600)</f>
        <v>0</v>
      </c>
      <c r="BO600" t="s">
        <v>437</v>
      </c>
      <c r="BP600">
        <v>0</v>
      </c>
      <c r="BQ600">
        <f>IF(BP600&lt;&gt;0, BP600, BN600)</f>
        <v>0</v>
      </c>
      <c r="BR600">
        <f>1-BQ600/BF600</f>
        <v>0</v>
      </c>
      <c r="BS600">
        <f>(BF600-BE600)/(BF600-BQ600)</f>
        <v>0</v>
      </c>
      <c r="BT600">
        <f>(AZ600-BF600)/(AZ600-BQ600)</f>
        <v>0</v>
      </c>
      <c r="BU600">
        <f>(BF600-BE600)/(BF600-AY600)</f>
        <v>0</v>
      </c>
      <c r="BV600">
        <f>(AZ600-BF600)/(AZ600-AY600)</f>
        <v>0</v>
      </c>
      <c r="BW600">
        <f>(BS600*BQ600/BE600)</f>
        <v>0</v>
      </c>
      <c r="BX600">
        <f>(1-BW600)</f>
        <v>0</v>
      </c>
      <c r="DG600">
        <f>$B$13*EF600+$C$13*EG600+$F$13*ER600*(1-EU600)</f>
        <v>0</v>
      </c>
      <c r="DH600">
        <f>DG600*DI600</f>
        <v>0</v>
      </c>
      <c r="DI600">
        <f>($B$13*$D$11+$C$13*$D$11+$F$13*((FE600+EW600)/MAX(FE600+EW600+FF600, 0.1)*$I$11+FF600/MAX(FE600+EW600+FF600, 0.1)*$J$11))/($B$13+$C$13+$F$13)</f>
        <v>0</v>
      </c>
      <c r="DJ600">
        <f>($B$13*$K$11+$C$13*$K$11+$F$13*((FE600+EW600)/MAX(FE600+EW600+FF600, 0.1)*$P$11+FF600/MAX(FE600+EW600+FF600, 0.1)*$Q$11))/($B$13+$C$13+$F$13)</f>
        <v>0</v>
      </c>
      <c r="DK600">
        <v>2.44</v>
      </c>
      <c r="DL600">
        <v>0.5</v>
      </c>
      <c r="DM600" t="s">
        <v>438</v>
      </c>
      <c r="DN600">
        <v>2</v>
      </c>
      <c r="DO600" t="b">
        <v>1</v>
      </c>
      <c r="DP600">
        <v>1759091338.6</v>
      </c>
      <c r="DQ600">
        <v>398.0697777777778</v>
      </c>
      <c r="DR600">
        <v>381.1817407407407</v>
      </c>
      <c r="DS600">
        <v>21.9251</v>
      </c>
      <c r="DT600">
        <v>21.26403703703704</v>
      </c>
      <c r="DU600">
        <v>398.9717037037037</v>
      </c>
      <c r="DV600">
        <v>21.63487777777778</v>
      </c>
      <c r="DW600">
        <v>500.0293333333333</v>
      </c>
      <c r="DX600">
        <v>90.68851851851852</v>
      </c>
      <c r="DY600">
        <v>0.06459921111111112</v>
      </c>
      <c r="DZ600">
        <v>28.77927037037037</v>
      </c>
      <c r="EA600">
        <v>29.99922962962963</v>
      </c>
      <c r="EB600">
        <v>999.9000000000001</v>
      </c>
      <c r="EC600">
        <v>0</v>
      </c>
      <c r="ED600">
        <v>0</v>
      </c>
      <c r="EE600">
        <v>10002.87333333333</v>
      </c>
      <c r="EF600">
        <v>0</v>
      </c>
      <c r="EG600">
        <v>11.1107</v>
      </c>
      <c r="EH600">
        <v>16.88808148148149</v>
      </c>
      <c r="EI600">
        <v>406.9931481481481</v>
      </c>
      <c r="EJ600">
        <v>389.4633333333334</v>
      </c>
      <c r="EK600">
        <v>0.6610678518518518</v>
      </c>
      <c r="EL600">
        <v>381.1817407407407</v>
      </c>
      <c r="EM600">
        <v>21.26403703703704</v>
      </c>
      <c r="EN600">
        <v>1.988355555555555</v>
      </c>
      <c r="EO600">
        <v>1.928403333333333</v>
      </c>
      <c r="EP600">
        <v>17.35191111111111</v>
      </c>
      <c r="EQ600">
        <v>16.86840370370371</v>
      </c>
      <c r="ER600">
        <v>2000.028888888889</v>
      </c>
      <c r="ES600">
        <v>0.9800073333333335</v>
      </c>
      <c r="ET600">
        <v>0.01999287037037037</v>
      </c>
      <c r="EU600">
        <v>0</v>
      </c>
      <c r="EV600">
        <v>313.3302222222222</v>
      </c>
      <c r="EW600">
        <v>5.00078</v>
      </c>
      <c r="EX600">
        <v>6213.778148148147</v>
      </c>
      <c r="EY600">
        <v>16379.92592592592</v>
      </c>
      <c r="EZ600">
        <v>39.4094074074074</v>
      </c>
      <c r="FA600">
        <v>40.37492592592593</v>
      </c>
      <c r="FB600">
        <v>39.71288888888889</v>
      </c>
      <c r="FC600">
        <v>39.98362962962963</v>
      </c>
      <c r="FD600">
        <v>40.42551851851852</v>
      </c>
      <c r="FE600">
        <v>1955.138888888889</v>
      </c>
      <c r="FF600">
        <v>39.89000000000001</v>
      </c>
      <c r="FG600">
        <v>0</v>
      </c>
      <c r="FH600">
        <v>1759091338.4</v>
      </c>
      <c r="FI600">
        <v>0</v>
      </c>
      <c r="FJ600">
        <v>313.34536</v>
      </c>
      <c r="FK600">
        <v>-2.112461535042161</v>
      </c>
      <c r="FL600">
        <v>-39.23461529235517</v>
      </c>
      <c r="FM600">
        <v>6213.692800000001</v>
      </c>
      <c r="FN600">
        <v>15</v>
      </c>
      <c r="FO600">
        <v>0</v>
      </c>
      <c r="FP600" t="s">
        <v>439</v>
      </c>
      <c r="FQ600">
        <v>1746989605.5</v>
      </c>
      <c r="FR600">
        <v>1746989593.5</v>
      </c>
      <c r="FS600">
        <v>0</v>
      </c>
      <c r="FT600">
        <v>-0.274</v>
      </c>
      <c r="FU600">
        <v>-0.002</v>
      </c>
      <c r="FV600">
        <v>2.549</v>
      </c>
      <c r="FW600">
        <v>0.129</v>
      </c>
      <c r="FX600">
        <v>420</v>
      </c>
      <c r="FY600">
        <v>17</v>
      </c>
      <c r="FZ600">
        <v>0.02</v>
      </c>
      <c r="GA600">
        <v>0.04</v>
      </c>
      <c r="GB600">
        <v>12.35288264878049</v>
      </c>
      <c r="GC600">
        <v>66.90895501463413</v>
      </c>
      <c r="GD600">
        <v>6.770917932755149</v>
      </c>
      <c r="GE600">
        <v>0</v>
      </c>
      <c r="GF600">
        <v>313.4907647058824</v>
      </c>
      <c r="GG600">
        <v>-1.956883117705601</v>
      </c>
      <c r="GH600">
        <v>0.3157053781821723</v>
      </c>
      <c r="GI600">
        <v>0</v>
      </c>
      <c r="GJ600">
        <v>0.6616507073170732</v>
      </c>
      <c r="GK600">
        <v>-0.003969742160278922</v>
      </c>
      <c r="GL600">
        <v>0.001922369514032888</v>
      </c>
      <c r="GM600">
        <v>1</v>
      </c>
      <c r="GN600">
        <v>1</v>
      </c>
      <c r="GO600">
        <v>3</v>
      </c>
      <c r="GP600" t="s">
        <v>455</v>
      </c>
      <c r="GQ600">
        <v>3.10253</v>
      </c>
      <c r="GR600">
        <v>2.72251</v>
      </c>
      <c r="GS600">
        <v>0.0814033</v>
      </c>
      <c r="GT600">
        <v>0.0778003</v>
      </c>
      <c r="GU600">
        <v>0.101356</v>
      </c>
      <c r="GV600">
        <v>0.100594</v>
      </c>
      <c r="GW600">
        <v>23985</v>
      </c>
      <c r="GX600">
        <v>21861.7</v>
      </c>
      <c r="GY600">
        <v>26674.3</v>
      </c>
      <c r="GZ600">
        <v>23928</v>
      </c>
      <c r="HA600">
        <v>38354</v>
      </c>
      <c r="HB600">
        <v>31804.2</v>
      </c>
      <c r="HC600">
        <v>46578</v>
      </c>
      <c r="HD600">
        <v>37846.1</v>
      </c>
      <c r="HE600">
        <v>1.86823</v>
      </c>
      <c r="HF600">
        <v>1.8713</v>
      </c>
      <c r="HG600">
        <v>0.11351</v>
      </c>
      <c r="HH600">
        <v>0</v>
      </c>
      <c r="HI600">
        <v>28.1604</v>
      </c>
      <c r="HJ600">
        <v>999.9</v>
      </c>
      <c r="HK600">
        <v>46</v>
      </c>
      <c r="HL600">
        <v>31</v>
      </c>
      <c r="HM600">
        <v>22.8839</v>
      </c>
      <c r="HN600">
        <v>61.3285</v>
      </c>
      <c r="HO600">
        <v>21.5304</v>
      </c>
      <c r="HP600">
        <v>1</v>
      </c>
      <c r="HQ600">
        <v>0.131458</v>
      </c>
      <c r="HR600">
        <v>0.195831</v>
      </c>
      <c r="HS600">
        <v>20.2805</v>
      </c>
      <c r="HT600">
        <v>5.2119</v>
      </c>
      <c r="HU600">
        <v>11.98</v>
      </c>
      <c r="HV600">
        <v>4.9634</v>
      </c>
      <c r="HW600">
        <v>3.2744</v>
      </c>
      <c r="HX600">
        <v>9999</v>
      </c>
      <c r="HY600">
        <v>9999</v>
      </c>
      <c r="HZ600">
        <v>9999</v>
      </c>
      <c r="IA600">
        <v>36.1</v>
      </c>
      <c r="IB600">
        <v>1.86395</v>
      </c>
      <c r="IC600">
        <v>1.86007</v>
      </c>
      <c r="ID600">
        <v>1.85837</v>
      </c>
      <c r="IE600">
        <v>1.85974</v>
      </c>
      <c r="IF600">
        <v>1.85989</v>
      </c>
      <c r="IG600">
        <v>1.85837</v>
      </c>
      <c r="IH600">
        <v>1.85744</v>
      </c>
      <c r="II600">
        <v>1.85242</v>
      </c>
      <c r="IJ600">
        <v>0</v>
      </c>
      <c r="IK600">
        <v>0</v>
      </c>
      <c r="IL600">
        <v>0</v>
      </c>
      <c r="IM600">
        <v>0</v>
      </c>
      <c r="IN600" t="s">
        <v>441</v>
      </c>
      <c r="IO600" t="s">
        <v>442</v>
      </c>
      <c r="IP600" t="s">
        <v>443</v>
      </c>
      <c r="IQ600" t="s">
        <v>443</v>
      </c>
      <c r="IR600" t="s">
        <v>443</v>
      </c>
      <c r="IS600" t="s">
        <v>443</v>
      </c>
      <c r="IT600">
        <v>0</v>
      </c>
      <c r="IU600">
        <v>100</v>
      </c>
      <c r="IV600">
        <v>100</v>
      </c>
      <c r="IW600">
        <v>-0.908</v>
      </c>
      <c r="IX600">
        <v>0.2903</v>
      </c>
      <c r="IY600">
        <v>-0.819046093373875</v>
      </c>
      <c r="IZ600">
        <v>-0.0008311593448893811</v>
      </c>
      <c r="JA600">
        <v>1.768286430498992E-06</v>
      </c>
      <c r="JB600">
        <v>-5.176383660599935E-10</v>
      </c>
      <c r="JC600">
        <v>0.01793090377665582</v>
      </c>
      <c r="JD600">
        <v>0.002652576625932546</v>
      </c>
      <c r="JE600">
        <v>0.0004569377311329863</v>
      </c>
      <c r="JF600">
        <v>1.003524486243527E-07</v>
      </c>
      <c r="JG600">
        <v>2</v>
      </c>
      <c r="JH600">
        <v>1975</v>
      </c>
      <c r="JI600">
        <v>1</v>
      </c>
      <c r="JJ600">
        <v>26</v>
      </c>
      <c r="JK600">
        <v>201695.7</v>
      </c>
      <c r="JL600">
        <v>201695.9</v>
      </c>
      <c r="JM600">
        <v>0.932617</v>
      </c>
      <c r="JN600">
        <v>2.62207</v>
      </c>
      <c r="JO600">
        <v>1.49658</v>
      </c>
      <c r="JP600">
        <v>2.34985</v>
      </c>
      <c r="JQ600">
        <v>1.54907</v>
      </c>
      <c r="JR600">
        <v>2.47437</v>
      </c>
      <c r="JS600">
        <v>35.9412</v>
      </c>
      <c r="JT600">
        <v>24.1838</v>
      </c>
      <c r="JU600">
        <v>18</v>
      </c>
      <c r="JV600">
        <v>481.836</v>
      </c>
      <c r="JW600">
        <v>498.567</v>
      </c>
      <c r="JX600">
        <v>27.3066</v>
      </c>
      <c r="JY600">
        <v>28.9549</v>
      </c>
      <c r="JZ600">
        <v>30.0005</v>
      </c>
      <c r="KA600">
        <v>29.1207</v>
      </c>
      <c r="KB600">
        <v>29.1064</v>
      </c>
      <c r="KC600">
        <v>18.7203</v>
      </c>
      <c r="KD600">
        <v>8.772869999999999</v>
      </c>
      <c r="KE600">
        <v>100</v>
      </c>
      <c r="KF600">
        <v>27.3053</v>
      </c>
      <c r="KG600">
        <v>333.492</v>
      </c>
      <c r="KH600">
        <v>21.2028</v>
      </c>
      <c r="KI600">
        <v>101.84</v>
      </c>
      <c r="KJ600">
        <v>91.2805</v>
      </c>
    </row>
    <row r="601" spans="1:296">
      <c r="A601">
        <v>583</v>
      </c>
      <c r="B601">
        <v>1759091351.1</v>
      </c>
      <c r="C601">
        <v>18268</v>
      </c>
      <c r="D601" t="s">
        <v>1615</v>
      </c>
      <c r="E601" t="s">
        <v>1616</v>
      </c>
      <c r="F601">
        <v>5</v>
      </c>
      <c r="G601" t="s">
        <v>1604</v>
      </c>
      <c r="H601">
        <v>1759091343.314285</v>
      </c>
      <c r="I601">
        <f>(J601)/1000</f>
        <v>0</v>
      </c>
      <c r="J601">
        <f>IF(DO601, AM601, AG601)</f>
        <v>0</v>
      </c>
      <c r="K601">
        <f>IF(DO601, AH601, AF601)</f>
        <v>0</v>
      </c>
      <c r="L601">
        <f>DQ601 - IF(AT601&gt;1, K601*DK601*100.0/(AV601), 0)</f>
        <v>0</v>
      </c>
      <c r="M601">
        <f>((S601-I601/2)*L601-K601)/(S601+I601/2)</f>
        <v>0</v>
      </c>
      <c r="N601">
        <f>M601*(DX601+DY601)/1000.0</f>
        <v>0</v>
      </c>
      <c r="O601">
        <f>(DQ601 - IF(AT601&gt;1, K601*DK601*100.0/(AV601), 0))*(DX601+DY601)/1000.0</f>
        <v>0</v>
      </c>
      <c r="P601">
        <f>2.0/((1/R601-1/Q601)+SIGN(R601)*SQRT((1/R601-1/Q601)*(1/R601-1/Q601) + 4*DL601/((DL601+1)*(DL601+1))*(2*1/R601*1/Q601-1/Q601*1/Q601)))</f>
        <v>0</v>
      </c>
      <c r="Q601">
        <f>IF(LEFT(DM601,1)&lt;&gt;"0",IF(LEFT(DM601,1)="1",3.0,DN601),$D$5+$E$5*(EE601*DX601/($K$5*1000))+$F$5*(EE601*DX601/($K$5*1000))*MAX(MIN(DK601,$J$5),$I$5)*MAX(MIN(DK601,$J$5),$I$5)+$G$5*MAX(MIN(DK601,$J$5),$I$5)*(EE601*DX601/($K$5*1000))+$H$5*(EE601*DX601/($K$5*1000))*(EE601*DX601/($K$5*1000)))</f>
        <v>0</v>
      </c>
      <c r="R601">
        <f>I601*(1000-(1000*0.61365*exp(17.502*V601/(240.97+V601))/(DX601+DY601)+DS601)/2)/(1000*0.61365*exp(17.502*V601/(240.97+V601))/(DX601+DY601)-DS601)</f>
        <v>0</v>
      </c>
      <c r="S601">
        <f>1/((DL601+1)/(P601/1.6)+1/(Q601/1.37)) + DL601/((DL601+1)/(P601/1.6) + DL601/(Q601/1.37))</f>
        <v>0</v>
      </c>
      <c r="T601">
        <f>(DG601*DJ601)</f>
        <v>0</v>
      </c>
      <c r="U601">
        <f>(DZ601+(T601+2*0.95*5.67E-8*(((DZ601+$B$9)+273)^4-(DZ601+273)^4)-44100*I601)/(1.84*29.3*Q601+8*0.95*5.67E-8*(DZ601+273)^3))</f>
        <v>0</v>
      </c>
      <c r="V601">
        <f>($C$9*EA601+$D$9*EB601+$E$9*U601)</f>
        <v>0</v>
      </c>
      <c r="W601">
        <f>0.61365*exp(17.502*V601/(240.97+V601))</f>
        <v>0</v>
      </c>
      <c r="X601">
        <f>(Y601/Z601*100)</f>
        <v>0</v>
      </c>
      <c r="Y601">
        <f>DS601*(DX601+DY601)/1000</f>
        <v>0</v>
      </c>
      <c r="Z601">
        <f>0.61365*exp(17.502*DZ601/(240.97+DZ601))</f>
        <v>0</v>
      </c>
      <c r="AA601">
        <f>(W601-DS601*(DX601+DY601)/1000)</f>
        <v>0</v>
      </c>
      <c r="AB601">
        <f>(-I601*44100)</f>
        <v>0</v>
      </c>
      <c r="AC601">
        <f>2*29.3*Q601*0.92*(DZ601-V601)</f>
        <v>0</v>
      </c>
      <c r="AD601">
        <f>2*0.95*5.67E-8*(((DZ601+$B$9)+273)^4-(V601+273)^4)</f>
        <v>0</v>
      </c>
      <c r="AE601">
        <f>T601+AD601+AB601+AC601</f>
        <v>0</v>
      </c>
      <c r="AF601">
        <f>DW601*AT601*(DR601-DQ601*(1000-AT601*DT601)/(1000-AT601*DS601))/(100*DK601)</f>
        <v>0</v>
      </c>
      <c r="AG601">
        <f>1000*DW601*AT601*(DS601-DT601)/(100*DK601*(1000-AT601*DS601))</f>
        <v>0</v>
      </c>
      <c r="AH601">
        <f>(AI601 - AJ601 - DX601*1E3/(8.314*(DZ601+273.15)) * AL601/DW601 * AK601) * DW601/(100*DK601) * (1000 - DT601)/1000</f>
        <v>0</v>
      </c>
      <c r="AI601">
        <v>358.0598529344894</v>
      </c>
      <c r="AJ601">
        <v>371.4396181818181</v>
      </c>
      <c r="AK601">
        <v>-3.232749959705402</v>
      </c>
      <c r="AL601">
        <v>65.07997680681147</v>
      </c>
      <c r="AM601">
        <f>(AO601 - AN601 + DX601*1E3/(8.314*(DZ601+273.15)) * AQ601/DW601 * AP601) * DW601/(100*DK601) * 1000/(1000 - AO601)</f>
        <v>0</v>
      </c>
      <c r="AN601">
        <v>21.26623458666667</v>
      </c>
      <c r="AO601">
        <v>21.92952242424242</v>
      </c>
      <c r="AP601">
        <v>4.389163507770308E-07</v>
      </c>
      <c r="AQ601">
        <v>105.27</v>
      </c>
      <c r="AR601">
        <v>1</v>
      </c>
      <c r="AS601">
        <v>0</v>
      </c>
      <c r="AT601">
        <f>IF(AR601*$H$15&gt;=AV601,1.0,(AV601/(AV601-AR601*$H$15)))</f>
        <v>0</v>
      </c>
      <c r="AU601">
        <f>(AT601-1)*100</f>
        <v>0</v>
      </c>
      <c r="AV601">
        <f>MAX(0,($B$15+$C$15*EE601)/(1+$D$15*EE601)*DX601/(DZ601+273)*$E$15)</f>
        <v>0</v>
      </c>
      <c r="AW601" t="s">
        <v>437</v>
      </c>
      <c r="AX601" t="s">
        <v>437</v>
      </c>
      <c r="AY601">
        <v>0</v>
      </c>
      <c r="AZ601">
        <v>0</v>
      </c>
      <c r="BA601">
        <f>1-AY601/AZ601</f>
        <v>0</v>
      </c>
      <c r="BB601">
        <v>0</v>
      </c>
      <c r="BC601" t="s">
        <v>437</v>
      </c>
      <c r="BD601" t="s">
        <v>437</v>
      </c>
      <c r="BE601">
        <v>0</v>
      </c>
      <c r="BF601">
        <v>0</v>
      </c>
      <c r="BG601">
        <f>1-BE601/BF601</f>
        <v>0</v>
      </c>
      <c r="BH601">
        <v>0.5</v>
      </c>
      <c r="BI601">
        <f>DH601</f>
        <v>0</v>
      </c>
      <c r="BJ601">
        <f>K601</f>
        <v>0</v>
      </c>
      <c r="BK601">
        <f>BG601*BH601*BI601</f>
        <v>0</v>
      </c>
      <c r="BL601">
        <f>(BJ601-BB601)/BI601</f>
        <v>0</v>
      </c>
      <c r="BM601">
        <f>(AZ601-BF601)/BF601</f>
        <v>0</v>
      </c>
      <c r="BN601">
        <f>AY601/(BA601+AY601/BF601)</f>
        <v>0</v>
      </c>
      <c r="BO601" t="s">
        <v>437</v>
      </c>
      <c r="BP601">
        <v>0</v>
      </c>
      <c r="BQ601">
        <f>IF(BP601&lt;&gt;0, BP601, BN601)</f>
        <v>0</v>
      </c>
      <c r="BR601">
        <f>1-BQ601/BF601</f>
        <v>0</v>
      </c>
      <c r="BS601">
        <f>(BF601-BE601)/(BF601-BQ601)</f>
        <v>0</v>
      </c>
      <c r="BT601">
        <f>(AZ601-BF601)/(AZ601-BQ601)</f>
        <v>0</v>
      </c>
      <c r="BU601">
        <f>(BF601-BE601)/(BF601-AY601)</f>
        <v>0</v>
      </c>
      <c r="BV601">
        <f>(AZ601-BF601)/(AZ601-AY601)</f>
        <v>0</v>
      </c>
      <c r="BW601">
        <f>(BS601*BQ601/BE601)</f>
        <v>0</v>
      </c>
      <c r="BX601">
        <f>(1-BW601)</f>
        <v>0</v>
      </c>
      <c r="DG601">
        <f>$B$13*EF601+$C$13*EG601+$F$13*ER601*(1-EU601)</f>
        <v>0</v>
      </c>
      <c r="DH601">
        <f>DG601*DI601</f>
        <v>0</v>
      </c>
      <c r="DI601">
        <f>($B$13*$D$11+$C$13*$D$11+$F$13*((FE601+EW601)/MAX(FE601+EW601+FF601, 0.1)*$I$11+FF601/MAX(FE601+EW601+FF601, 0.1)*$J$11))/($B$13+$C$13+$F$13)</f>
        <v>0</v>
      </c>
      <c r="DJ601">
        <f>($B$13*$K$11+$C$13*$K$11+$F$13*((FE601+EW601)/MAX(FE601+EW601+FF601, 0.1)*$P$11+FF601/MAX(FE601+EW601+FF601, 0.1)*$Q$11))/($B$13+$C$13+$F$13)</f>
        <v>0</v>
      </c>
      <c r="DK601">
        <v>2.44</v>
      </c>
      <c r="DL601">
        <v>0.5</v>
      </c>
      <c r="DM601" t="s">
        <v>438</v>
      </c>
      <c r="DN601">
        <v>2</v>
      </c>
      <c r="DO601" t="b">
        <v>1</v>
      </c>
      <c r="DP601">
        <v>1759091343.314285</v>
      </c>
      <c r="DQ601">
        <v>385.3093928571429</v>
      </c>
      <c r="DR601">
        <v>365.8223928571429</v>
      </c>
      <c r="DS601">
        <v>21.92738928571429</v>
      </c>
      <c r="DT601">
        <v>21.26558571428571</v>
      </c>
      <c r="DU601">
        <v>386.21525</v>
      </c>
      <c r="DV601">
        <v>21.63711785714285</v>
      </c>
      <c r="DW601">
        <v>499.98925</v>
      </c>
      <c r="DX601">
        <v>90.68768214285713</v>
      </c>
      <c r="DY601">
        <v>0.06459581785714286</v>
      </c>
      <c r="DZ601">
        <v>28.78007142857143</v>
      </c>
      <c r="EA601">
        <v>30.00352857142857</v>
      </c>
      <c r="EB601">
        <v>999.9000000000002</v>
      </c>
      <c r="EC601">
        <v>0</v>
      </c>
      <c r="ED601">
        <v>0</v>
      </c>
      <c r="EE601">
        <v>10001.24571428571</v>
      </c>
      <c r="EF601">
        <v>0</v>
      </c>
      <c r="EG601">
        <v>11.1107</v>
      </c>
      <c r="EH601">
        <v>19.486925</v>
      </c>
      <c r="EI601">
        <v>393.9475357142857</v>
      </c>
      <c r="EJ601">
        <v>373.7709285714286</v>
      </c>
      <c r="EK601">
        <v>0.6618082857142856</v>
      </c>
      <c r="EL601">
        <v>365.8223928571429</v>
      </c>
      <c r="EM601">
        <v>21.26558571428571</v>
      </c>
      <c r="EN601">
        <v>1.988544642857143</v>
      </c>
      <c r="EO601">
        <v>1.928526428571429</v>
      </c>
      <c r="EP601">
        <v>17.35341785714286</v>
      </c>
      <c r="EQ601">
        <v>16.86941428571428</v>
      </c>
      <c r="ER601">
        <v>2000.037857142857</v>
      </c>
      <c r="ES601">
        <v>0.9800073928571429</v>
      </c>
      <c r="ET601">
        <v>0.01999281428571429</v>
      </c>
      <c r="EU601">
        <v>0</v>
      </c>
      <c r="EV601">
        <v>313.2035</v>
      </c>
      <c r="EW601">
        <v>5.00078</v>
      </c>
      <c r="EX601">
        <v>6210.652142857142</v>
      </c>
      <c r="EY601">
        <v>16379.99642857143</v>
      </c>
      <c r="EZ601">
        <v>39.42821428571428</v>
      </c>
      <c r="FA601">
        <v>40.38157142857142</v>
      </c>
      <c r="FB601">
        <v>39.72757142857143</v>
      </c>
      <c r="FC601">
        <v>39.97975</v>
      </c>
      <c r="FD601">
        <v>40.45271428571427</v>
      </c>
      <c r="FE601">
        <v>1955.147857142857</v>
      </c>
      <c r="FF601">
        <v>39.89000000000001</v>
      </c>
      <c r="FG601">
        <v>0</v>
      </c>
      <c r="FH601">
        <v>1759091343.8</v>
      </c>
      <c r="FI601">
        <v>0</v>
      </c>
      <c r="FJ601">
        <v>313.1588461538462</v>
      </c>
      <c r="FK601">
        <v>-3.044923074307638</v>
      </c>
      <c r="FL601">
        <v>-40.56341881799494</v>
      </c>
      <c r="FM601">
        <v>6210.264615384615</v>
      </c>
      <c r="FN601">
        <v>15</v>
      </c>
      <c r="FO601">
        <v>0</v>
      </c>
      <c r="FP601" t="s">
        <v>439</v>
      </c>
      <c r="FQ601">
        <v>1746989605.5</v>
      </c>
      <c r="FR601">
        <v>1746989593.5</v>
      </c>
      <c r="FS601">
        <v>0</v>
      </c>
      <c r="FT601">
        <v>-0.274</v>
      </c>
      <c r="FU601">
        <v>-0.002</v>
      </c>
      <c r="FV601">
        <v>2.549</v>
      </c>
      <c r="FW601">
        <v>0.129</v>
      </c>
      <c r="FX601">
        <v>420</v>
      </c>
      <c r="FY601">
        <v>17</v>
      </c>
      <c r="FZ601">
        <v>0.02</v>
      </c>
      <c r="GA601">
        <v>0.04</v>
      </c>
      <c r="GB601">
        <v>17.57964463414634</v>
      </c>
      <c r="GC601">
        <v>35.42375205574911</v>
      </c>
      <c r="GD601">
        <v>3.690000716392354</v>
      </c>
      <c r="GE601">
        <v>0</v>
      </c>
      <c r="GF601">
        <v>313.2770294117648</v>
      </c>
      <c r="GG601">
        <v>-2.30470588079817</v>
      </c>
      <c r="GH601">
        <v>0.3297187290880202</v>
      </c>
      <c r="GI601">
        <v>0</v>
      </c>
      <c r="GJ601">
        <v>0.6613947317073171</v>
      </c>
      <c r="GK601">
        <v>0.01243534494773719</v>
      </c>
      <c r="GL601">
        <v>0.002842350307313027</v>
      </c>
      <c r="GM601">
        <v>1</v>
      </c>
      <c r="GN601">
        <v>1</v>
      </c>
      <c r="GO601">
        <v>3</v>
      </c>
      <c r="GP601" t="s">
        <v>455</v>
      </c>
      <c r="GQ601">
        <v>3.10272</v>
      </c>
      <c r="GR601">
        <v>2.72245</v>
      </c>
      <c r="GS601">
        <v>0.07876089999999999</v>
      </c>
      <c r="GT601">
        <v>0.0749417</v>
      </c>
      <c r="GU601">
        <v>0.101356</v>
      </c>
      <c r="GV601">
        <v>0.100537</v>
      </c>
      <c r="GW601">
        <v>24053.6</v>
      </c>
      <c r="GX601">
        <v>21929.5</v>
      </c>
      <c r="GY601">
        <v>26674</v>
      </c>
      <c r="GZ601">
        <v>23928</v>
      </c>
      <c r="HA601">
        <v>38353.3</v>
      </c>
      <c r="HB601">
        <v>31805.8</v>
      </c>
      <c r="HC601">
        <v>46577.5</v>
      </c>
      <c r="HD601">
        <v>37845.9</v>
      </c>
      <c r="HE601">
        <v>1.8684</v>
      </c>
      <c r="HF601">
        <v>1.87088</v>
      </c>
      <c r="HG601">
        <v>0.112601</v>
      </c>
      <c r="HH601">
        <v>0</v>
      </c>
      <c r="HI601">
        <v>28.1609</v>
      </c>
      <c r="HJ601">
        <v>999.9</v>
      </c>
      <c r="HK601">
        <v>46</v>
      </c>
      <c r="HL601">
        <v>31</v>
      </c>
      <c r="HM601">
        <v>22.8827</v>
      </c>
      <c r="HN601">
        <v>60.9485</v>
      </c>
      <c r="HO601">
        <v>21.5304</v>
      </c>
      <c r="HP601">
        <v>1</v>
      </c>
      <c r="HQ601">
        <v>0.13201</v>
      </c>
      <c r="HR601">
        <v>0.304592</v>
      </c>
      <c r="HS601">
        <v>20.2805</v>
      </c>
      <c r="HT601">
        <v>5.21145</v>
      </c>
      <c r="HU601">
        <v>11.98</v>
      </c>
      <c r="HV601">
        <v>4.96345</v>
      </c>
      <c r="HW601">
        <v>3.2743</v>
      </c>
      <c r="HX601">
        <v>9999</v>
      </c>
      <c r="HY601">
        <v>9999</v>
      </c>
      <c r="HZ601">
        <v>9999</v>
      </c>
      <c r="IA601">
        <v>36.1</v>
      </c>
      <c r="IB601">
        <v>1.86395</v>
      </c>
      <c r="IC601">
        <v>1.86008</v>
      </c>
      <c r="ID601">
        <v>1.85837</v>
      </c>
      <c r="IE601">
        <v>1.85974</v>
      </c>
      <c r="IF601">
        <v>1.85989</v>
      </c>
      <c r="IG601">
        <v>1.85837</v>
      </c>
      <c r="IH601">
        <v>1.85743</v>
      </c>
      <c r="II601">
        <v>1.85242</v>
      </c>
      <c r="IJ601">
        <v>0</v>
      </c>
      <c r="IK601">
        <v>0</v>
      </c>
      <c r="IL601">
        <v>0</v>
      </c>
      <c r="IM601">
        <v>0</v>
      </c>
      <c r="IN601" t="s">
        <v>441</v>
      </c>
      <c r="IO601" t="s">
        <v>442</v>
      </c>
      <c r="IP601" t="s">
        <v>443</v>
      </c>
      <c r="IQ601" t="s">
        <v>443</v>
      </c>
      <c r="IR601" t="s">
        <v>443</v>
      </c>
      <c r="IS601" t="s">
        <v>443</v>
      </c>
      <c r="IT601">
        <v>0</v>
      </c>
      <c r="IU601">
        <v>100</v>
      </c>
      <c r="IV601">
        <v>100</v>
      </c>
      <c r="IW601">
        <v>-0.913</v>
      </c>
      <c r="IX601">
        <v>0.2903</v>
      </c>
      <c r="IY601">
        <v>-0.819046093373875</v>
      </c>
      <c r="IZ601">
        <v>-0.0008311593448893811</v>
      </c>
      <c r="JA601">
        <v>1.768286430498992E-06</v>
      </c>
      <c r="JB601">
        <v>-5.176383660599935E-10</v>
      </c>
      <c r="JC601">
        <v>0.01793090377665582</v>
      </c>
      <c r="JD601">
        <v>0.002652576625932546</v>
      </c>
      <c r="JE601">
        <v>0.0004569377311329863</v>
      </c>
      <c r="JF601">
        <v>1.003524486243527E-07</v>
      </c>
      <c r="JG601">
        <v>2</v>
      </c>
      <c r="JH601">
        <v>1975</v>
      </c>
      <c r="JI601">
        <v>1</v>
      </c>
      <c r="JJ601">
        <v>26</v>
      </c>
      <c r="JK601">
        <v>201695.8</v>
      </c>
      <c r="JL601">
        <v>201696</v>
      </c>
      <c r="JM601">
        <v>0.897217</v>
      </c>
      <c r="JN601">
        <v>2.62573</v>
      </c>
      <c r="JO601">
        <v>1.49658</v>
      </c>
      <c r="JP601">
        <v>2.34985</v>
      </c>
      <c r="JQ601">
        <v>1.54907</v>
      </c>
      <c r="JR601">
        <v>2.45728</v>
      </c>
      <c r="JS601">
        <v>35.9645</v>
      </c>
      <c r="JT601">
        <v>24.1751</v>
      </c>
      <c r="JU601">
        <v>18</v>
      </c>
      <c r="JV601">
        <v>481.96</v>
      </c>
      <c r="JW601">
        <v>498.309</v>
      </c>
      <c r="JX601">
        <v>27.2959</v>
      </c>
      <c r="JY601">
        <v>28.9585</v>
      </c>
      <c r="JZ601">
        <v>30.0007</v>
      </c>
      <c r="KA601">
        <v>29.1236</v>
      </c>
      <c r="KB601">
        <v>29.1093</v>
      </c>
      <c r="KC601">
        <v>17.9293</v>
      </c>
      <c r="KD601">
        <v>9.04466</v>
      </c>
      <c r="KE601">
        <v>100</v>
      </c>
      <c r="KF601">
        <v>27.2778</v>
      </c>
      <c r="KG601">
        <v>313.429</v>
      </c>
      <c r="KH601">
        <v>21.2028</v>
      </c>
      <c r="KI601">
        <v>101.839</v>
      </c>
      <c r="KJ601">
        <v>91.2803</v>
      </c>
    </row>
    <row r="602" spans="1:296">
      <c r="A602">
        <v>584</v>
      </c>
      <c r="B602">
        <v>1759091356.1</v>
      </c>
      <c r="C602">
        <v>18273</v>
      </c>
      <c r="D602" t="s">
        <v>1617</v>
      </c>
      <c r="E602" t="s">
        <v>1618</v>
      </c>
      <c r="F602">
        <v>5</v>
      </c>
      <c r="G602" t="s">
        <v>1604</v>
      </c>
      <c r="H602">
        <v>1759091348.6</v>
      </c>
      <c r="I602">
        <f>(J602)/1000</f>
        <v>0</v>
      </c>
      <c r="J602">
        <f>IF(DO602, AM602, AG602)</f>
        <v>0</v>
      </c>
      <c r="K602">
        <f>IF(DO602, AH602, AF602)</f>
        <v>0</v>
      </c>
      <c r="L602">
        <f>DQ602 - IF(AT602&gt;1, K602*DK602*100.0/(AV602), 0)</f>
        <v>0</v>
      </c>
      <c r="M602">
        <f>((S602-I602/2)*L602-K602)/(S602+I602/2)</f>
        <v>0</v>
      </c>
      <c r="N602">
        <f>M602*(DX602+DY602)/1000.0</f>
        <v>0</v>
      </c>
      <c r="O602">
        <f>(DQ602 - IF(AT602&gt;1, K602*DK602*100.0/(AV602), 0))*(DX602+DY602)/1000.0</f>
        <v>0</v>
      </c>
      <c r="P602">
        <f>2.0/((1/R602-1/Q602)+SIGN(R602)*SQRT((1/R602-1/Q602)*(1/R602-1/Q602) + 4*DL602/((DL602+1)*(DL602+1))*(2*1/R602*1/Q602-1/Q602*1/Q602)))</f>
        <v>0</v>
      </c>
      <c r="Q602">
        <f>IF(LEFT(DM602,1)&lt;&gt;"0",IF(LEFT(DM602,1)="1",3.0,DN602),$D$5+$E$5*(EE602*DX602/($K$5*1000))+$F$5*(EE602*DX602/($K$5*1000))*MAX(MIN(DK602,$J$5),$I$5)*MAX(MIN(DK602,$J$5),$I$5)+$G$5*MAX(MIN(DK602,$J$5),$I$5)*(EE602*DX602/($K$5*1000))+$H$5*(EE602*DX602/($K$5*1000))*(EE602*DX602/($K$5*1000)))</f>
        <v>0</v>
      </c>
      <c r="R602">
        <f>I602*(1000-(1000*0.61365*exp(17.502*V602/(240.97+V602))/(DX602+DY602)+DS602)/2)/(1000*0.61365*exp(17.502*V602/(240.97+V602))/(DX602+DY602)-DS602)</f>
        <v>0</v>
      </c>
      <c r="S602">
        <f>1/((DL602+1)/(P602/1.6)+1/(Q602/1.37)) + DL602/((DL602+1)/(P602/1.6) + DL602/(Q602/1.37))</f>
        <v>0</v>
      </c>
      <c r="T602">
        <f>(DG602*DJ602)</f>
        <v>0</v>
      </c>
      <c r="U602">
        <f>(DZ602+(T602+2*0.95*5.67E-8*(((DZ602+$B$9)+273)^4-(DZ602+273)^4)-44100*I602)/(1.84*29.3*Q602+8*0.95*5.67E-8*(DZ602+273)^3))</f>
        <v>0</v>
      </c>
      <c r="V602">
        <f>($C$9*EA602+$D$9*EB602+$E$9*U602)</f>
        <v>0</v>
      </c>
      <c r="W602">
        <f>0.61365*exp(17.502*V602/(240.97+V602))</f>
        <v>0</v>
      </c>
      <c r="X602">
        <f>(Y602/Z602*100)</f>
        <v>0</v>
      </c>
      <c r="Y602">
        <f>DS602*(DX602+DY602)/1000</f>
        <v>0</v>
      </c>
      <c r="Z602">
        <f>0.61365*exp(17.502*DZ602/(240.97+DZ602))</f>
        <v>0</v>
      </c>
      <c r="AA602">
        <f>(W602-DS602*(DX602+DY602)/1000)</f>
        <v>0</v>
      </c>
      <c r="AB602">
        <f>(-I602*44100)</f>
        <v>0</v>
      </c>
      <c r="AC602">
        <f>2*29.3*Q602*0.92*(DZ602-V602)</f>
        <v>0</v>
      </c>
      <c r="AD602">
        <f>2*0.95*5.67E-8*(((DZ602+$B$9)+273)^4-(V602+273)^4)</f>
        <v>0</v>
      </c>
      <c r="AE602">
        <f>T602+AD602+AB602+AC602</f>
        <v>0</v>
      </c>
      <c r="AF602">
        <f>DW602*AT602*(DR602-DQ602*(1000-AT602*DT602)/(1000-AT602*DS602))/(100*DK602)</f>
        <v>0</v>
      </c>
      <c r="AG602">
        <f>1000*DW602*AT602*(DS602-DT602)/(100*DK602*(1000-AT602*DS602))</f>
        <v>0</v>
      </c>
      <c r="AH602">
        <f>(AI602 - AJ602 - DX602*1E3/(8.314*(DZ602+273.15)) * AL602/DW602 * AK602) * DW602/(100*DK602) * (1000 - DT602)/1000</f>
        <v>0</v>
      </c>
      <c r="AI602">
        <v>340.9969395499035</v>
      </c>
      <c r="AJ602">
        <v>354.8561393939391</v>
      </c>
      <c r="AK602">
        <v>-3.328084233876951</v>
      </c>
      <c r="AL602">
        <v>65.07997680681147</v>
      </c>
      <c r="AM602">
        <f>(AO602 - AN602 + DX602*1E3/(8.314*(DZ602+273.15)) * AQ602/DW602 * AP602) * DW602/(100*DK602) * 1000/(1000 - AO602)</f>
        <v>0</v>
      </c>
      <c r="AN602">
        <v>21.21819608000001</v>
      </c>
      <c r="AO602">
        <v>21.91502848484849</v>
      </c>
      <c r="AP602">
        <v>-4.390775038982465E-06</v>
      </c>
      <c r="AQ602">
        <v>105.27</v>
      </c>
      <c r="AR602">
        <v>1</v>
      </c>
      <c r="AS602">
        <v>0</v>
      </c>
      <c r="AT602">
        <f>IF(AR602*$H$15&gt;=AV602,1.0,(AV602/(AV602-AR602*$H$15)))</f>
        <v>0</v>
      </c>
      <c r="AU602">
        <f>(AT602-1)*100</f>
        <v>0</v>
      </c>
      <c r="AV602">
        <f>MAX(0,($B$15+$C$15*EE602)/(1+$D$15*EE602)*DX602/(DZ602+273)*$E$15)</f>
        <v>0</v>
      </c>
      <c r="AW602" t="s">
        <v>437</v>
      </c>
      <c r="AX602" t="s">
        <v>437</v>
      </c>
      <c r="AY602">
        <v>0</v>
      </c>
      <c r="AZ602">
        <v>0</v>
      </c>
      <c r="BA602">
        <f>1-AY602/AZ602</f>
        <v>0</v>
      </c>
      <c r="BB602">
        <v>0</v>
      </c>
      <c r="BC602" t="s">
        <v>437</v>
      </c>
      <c r="BD602" t="s">
        <v>437</v>
      </c>
      <c r="BE602">
        <v>0</v>
      </c>
      <c r="BF602">
        <v>0</v>
      </c>
      <c r="BG602">
        <f>1-BE602/BF602</f>
        <v>0</v>
      </c>
      <c r="BH602">
        <v>0.5</v>
      </c>
      <c r="BI602">
        <f>DH602</f>
        <v>0</v>
      </c>
      <c r="BJ602">
        <f>K602</f>
        <v>0</v>
      </c>
      <c r="BK602">
        <f>BG602*BH602*BI602</f>
        <v>0</v>
      </c>
      <c r="BL602">
        <f>(BJ602-BB602)/BI602</f>
        <v>0</v>
      </c>
      <c r="BM602">
        <f>(AZ602-BF602)/BF602</f>
        <v>0</v>
      </c>
      <c r="BN602">
        <f>AY602/(BA602+AY602/BF602)</f>
        <v>0</v>
      </c>
      <c r="BO602" t="s">
        <v>437</v>
      </c>
      <c r="BP602">
        <v>0</v>
      </c>
      <c r="BQ602">
        <f>IF(BP602&lt;&gt;0, BP602, BN602)</f>
        <v>0</v>
      </c>
      <c r="BR602">
        <f>1-BQ602/BF602</f>
        <v>0</v>
      </c>
      <c r="BS602">
        <f>(BF602-BE602)/(BF602-BQ602)</f>
        <v>0</v>
      </c>
      <c r="BT602">
        <f>(AZ602-BF602)/(AZ602-BQ602)</f>
        <v>0</v>
      </c>
      <c r="BU602">
        <f>(BF602-BE602)/(BF602-AY602)</f>
        <v>0</v>
      </c>
      <c r="BV602">
        <f>(AZ602-BF602)/(AZ602-AY602)</f>
        <v>0</v>
      </c>
      <c r="BW602">
        <f>(BS602*BQ602/BE602)</f>
        <v>0</v>
      </c>
      <c r="BX602">
        <f>(1-BW602)</f>
        <v>0</v>
      </c>
      <c r="DG602">
        <f>$B$13*EF602+$C$13*EG602+$F$13*ER602*(1-EU602)</f>
        <v>0</v>
      </c>
      <c r="DH602">
        <f>DG602*DI602</f>
        <v>0</v>
      </c>
      <c r="DI602">
        <f>($B$13*$D$11+$C$13*$D$11+$F$13*((FE602+EW602)/MAX(FE602+EW602+FF602, 0.1)*$I$11+FF602/MAX(FE602+EW602+FF602, 0.1)*$J$11))/($B$13+$C$13+$F$13)</f>
        <v>0</v>
      </c>
      <c r="DJ602">
        <f>($B$13*$K$11+$C$13*$K$11+$F$13*((FE602+EW602)/MAX(FE602+EW602+FF602, 0.1)*$P$11+FF602/MAX(FE602+EW602+FF602, 0.1)*$Q$11))/($B$13+$C$13+$F$13)</f>
        <v>0</v>
      </c>
      <c r="DK602">
        <v>2.44</v>
      </c>
      <c r="DL602">
        <v>0.5</v>
      </c>
      <c r="DM602" t="s">
        <v>438</v>
      </c>
      <c r="DN602">
        <v>2</v>
      </c>
      <c r="DO602" t="b">
        <v>1</v>
      </c>
      <c r="DP602">
        <v>1759091348.6</v>
      </c>
      <c r="DQ602">
        <v>369.4122962962964</v>
      </c>
      <c r="DR602">
        <v>348.3745925925926</v>
      </c>
      <c r="DS602">
        <v>21.92668148148148</v>
      </c>
      <c r="DT602">
        <v>21.25255185185185</v>
      </c>
      <c r="DU602">
        <v>370.3227407407408</v>
      </c>
      <c r="DV602">
        <v>21.63642592592592</v>
      </c>
      <c r="DW602">
        <v>500.001037037037</v>
      </c>
      <c r="DX602">
        <v>90.68738888888889</v>
      </c>
      <c r="DY602">
        <v>0.06442170740740741</v>
      </c>
      <c r="DZ602">
        <v>28.78079629629629</v>
      </c>
      <c r="EA602">
        <v>30.00167037037036</v>
      </c>
      <c r="EB602">
        <v>999.9000000000001</v>
      </c>
      <c r="EC602">
        <v>0</v>
      </c>
      <c r="ED602">
        <v>0</v>
      </c>
      <c r="EE602">
        <v>10004.53592592593</v>
      </c>
      <c r="EF602">
        <v>0</v>
      </c>
      <c r="EG602">
        <v>11.1107</v>
      </c>
      <c r="EH602">
        <v>21.03761111111112</v>
      </c>
      <c r="EI602">
        <v>377.693925925926</v>
      </c>
      <c r="EJ602">
        <v>355.9395925925926</v>
      </c>
      <c r="EK602">
        <v>0.6741326296296296</v>
      </c>
      <c r="EL602">
        <v>348.3745925925926</v>
      </c>
      <c r="EM602">
        <v>21.25255185185185</v>
      </c>
      <c r="EN602">
        <v>1.988474444444445</v>
      </c>
      <c r="EO602">
        <v>1.927338148148148</v>
      </c>
      <c r="EP602">
        <v>17.35285185185185</v>
      </c>
      <c r="EQ602">
        <v>16.85969259259259</v>
      </c>
      <c r="ER602">
        <v>2000.02925925926</v>
      </c>
      <c r="ES602">
        <v>0.9800073333333335</v>
      </c>
      <c r="ET602">
        <v>0.01999287037037037</v>
      </c>
      <c r="EU602">
        <v>0</v>
      </c>
      <c r="EV602">
        <v>312.9832962962963</v>
      </c>
      <c r="EW602">
        <v>5.00078</v>
      </c>
      <c r="EX602">
        <v>6206.818888888888</v>
      </c>
      <c r="EY602">
        <v>16379.90740740741</v>
      </c>
      <c r="EZ602">
        <v>39.43255555555556</v>
      </c>
      <c r="FA602">
        <v>40.37951851851852</v>
      </c>
      <c r="FB602">
        <v>39.74288888888889</v>
      </c>
      <c r="FC602">
        <v>39.97666666666666</v>
      </c>
      <c r="FD602">
        <v>40.48803703703704</v>
      </c>
      <c r="FE602">
        <v>1955.139259259259</v>
      </c>
      <c r="FF602">
        <v>39.89000000000001</v>
      </c>
      <c r="FG602">
        <v>0</v>
      </c>
      <c r="FH602">
        <v>1759091348.6</v>
      </c>
      <c r="FI602">
        <v>0</v>
      </c>
      <c r="FJ602">
        <v>312.9657692307692</v>
      </c>
      <c r="FK602">
        <v>-2.112341880682568</v>
      </c>
      <c r="FL602">
        <v>-44.97914527711961</v>
      </c>
      <c r="FM602">
        <v>6206.787692307692</v>
      </c>
      <c r="FN602">
        <v>15</v>
      </c>
      <c r="FO602">
        <v>0</v>
      </c>
      <c r="FP602" t="s">
        <v>439</v>
      </c>
      <c r="FQ602">
        <v>1746989605.5</v>
      </c>
      <c r="FR602">
        <v>1746989593.5</v>
      </c>
      <c r="FS602">
        <v>0</v>
      </c>
      <c r="FT602">
        <v>-0.274</v>
      </c>
      <c r="FU602">
        <v>-0.002</v>
      </c>
      <c r="FV602">
        <v>2.549</v>
      </c>
      <c r="FW602">
        <v>0.129</v>
      </c>
      <c r="FX602">
        <v>420</v>
      </c>
      <c r="FY602">
        <v>17</v>
      </c>
      <c r="FZ602">
        <v>0.02</v>
      </c>
      <c r="GA602">
        <v>0.04</v>
      </c>
      <c r="GB602">
        <v>19.60856341463415</v>
      </c>
      <c r="GC602">
        <v>20.71732682926825</v>
      </c>
      <c r="GD602">
        <v>2.182835028765997</v>
      </c>
      <c r="GE602">
        <v>0</v>
      </c>
      <c r="GF602">
        <v>313.1515588235293</v>
      </c>
      <c r="GG602">
        <v>-2.557815121405262</v>
      </c>
      <c r="GH602">
        <v>0.3523904244523063</v>
      </c>
      <c r="GI602">
        <v>0</v>
      </c>
      <c r="GJ602">
        <v>0.6677038536585366</v>
      </c>
      <c r="GK602">
        <v>0.1016014494773531</v>
      </c>
      <c r="GL602">
        <v>0.01339074523247393</v>
      </c>
      <c r="GM602">
        <v>0</v>
      </c>
      <c r="GN602">
        <v>0</v>
      </c>
      <c r="GO602">
        <v>3</v>
      </c>
      <c r="GP602" t="s">
        <v>458</v>
      </c>
      <c r="GQ602">
        <v>3.10233</v>
      </c>
      <c r="GR602">
        <v>2.72269</v>
      </c>
      <c r="GS602">
        <v>0.07598389999999999</v>
      </c>
      <c r="GT602">
        <v>0.0720153</v>
      </c>
      <c r="GU602">
        <v>0.101307</v>
      </c>
      <c r="GV602">
        <v>0.100423</v>
      </c>
      <c r="GW602">
        <v>24125.8</v>
      </c>
      <c r="GX602">
        <v>21998.6</v>
      </c>
      <c r="GY602">
        <v>26673.6</v>
      </c>
      <c r="GZ602">
        <v>23927.7</v>
      </c>
      <c r="HA602">
        <v>38354.5</v>
      </c>
      <c r="HB602">
        <v>31809.4</v>
      </c>
      <c r="HC602">
        <v>46576.8</v>
      </c>
      <c r="HD602">
        <v>37845.8</v>
      </c>
      <c r="HE602">
        <v>1.8677</v>
      </c>
      <c r="HF602">
        <v>1.87132</v>
      </c>
      <c r="HG602">
        <v>0.112429</v>
      </c>
      <c r="HH602">
        <v>0</v>
      </c>
      <c r="HI602">
        <v>28.1629</v>
      </c>
      <c r="HJ602">
        <v>999.9</v>
      </c>
      <c r="HK602">
        <v>46</v>
      </c>
      <c r="HL602">
        <v>31</v>
      </c>
      <c r="HM602">
        <v>22.8854</v>
      </c>
      <c r="HN602">
        <v>60.8685</v>
      </c>
      <c r="HO602">
        <v>21.5705</v>
      </c>
      <c r="HP602">
        <v>1</v>
      </c>
      <c r="HQ602">
        <v>0.132294</v>
      </c>
      <c r="HR602">
        <v>0.280839</v>
      </c>
      <c r="HS602">
        <v>20.2805</v>
      </c>
      <c r="HT602">
        <v>5.21175</v>
      </c>
      <c r="HU602">
        <v>11.98</v>
      </c>
      <c r="HV602">
        <v>4.96335</v>
      </c>
      <c r="HW602">
        <v>3.27453</v>
      </c>
      <c r="HX602">
        <v>9999</v>
      </c>
      <c r="HY602">
        <v>9999</v>
      </c>
      <c r="HZ602">
        <v>9999</v>
      </c>
      <c r="IA602">
        <v>36.1</v>
      </c>
      <c r="IB602">
        <v>1.86394</v>
      </c>
      <c r="IC602">
        <v>1.86006</v>
      </c>
      <c r="ID602">
        <v>1.85837</v>
      </c>
      <c r="IE602">
        <v>1.85974</v>
      </c>
      <c r="IF602">
        <v>1.85989</v>
      </c>
      <c r="IG602">
        <v>1.85837</v>
      </c>
      <c r="IH602">
        <v>1.85742</v>
      </c>
      <c r="II602">
        <v>1.85242</v>
      </c>
      <c r="IJ602">
        <v>0</v>
      </c>
      <c r="IK602">
        <v>0</v>
      </c>
      <c r="IL602">
        <v>0</v>
      </c>
      <c r="IM602">
        <v>0</v>
      </c>
      <c r="IN602" t="s">
        <v>441</v>
      </c>
      <c r="IO602" t="s">
        <v>442</v>
      </c>
      <c r="IP602" t="s">
        <v>443</v>
      </c>
      <c r="IQ602" t="s">
        <v>443</v>
      </c>
      <c r="IR602" t="s">
        <v>443</v>
      </c>
      <c r="IS602" t="s">
        <v>443</v>
      </c>
      <c r="IT602">
        <v>0</v>
      </c>
      <c r="IU602">
        <v>100</v>
      </c>
      <c r="IV602">
        <v>100</v>
      </c>
      <c r="IW602">
        <v>-0.916</v>
      </c>
      <c r="IX602">
        <v>0.29</v>
      </c>
      <c r="IY602">
        <v>-0.819046093373875</v>
      </c>
      <c r="IZ602">
        <v>-0.0008311593448893811</v>
      </c>
      <c r="JA602">
        <v>1.768286430498992E-06</v>
      </c>
      <c r="JB602">
        <v>-5.176383660599935E-10</v>
      </c>
      <c r="JC602">
        <v>0.01793090377665582</v>
      </c>
      <c r="JD602">
        <v>0.002652576625932546</v>
      </c>
      <c r="JE602">
        <v>0.0004569377311329863</v>
      </c>
      <c r="JF602">
        <v>1.003524486243527E-07</v>
      </c>
      <c r="JG602">
        <v>2</v>
      </c>
      <c r="JH602">
        <v>1975</v>
      </c>
      <c r="JI602">
        <v>1</v>
      </c>
      <c r="JJ602">
        <v>26</v>
      </c>
      <c r="JK602">
        <v>201695.8</v>
      </c>
      <c r="JL602">
        <v>201696</v>
      </c>
      <c r="JM602">
        <v>0.859375</v>
      </c>
      <c r="JN602">
        <v>2.63306</v>
      </c>
      <c r="JO602">
        <v>1.49658</v>
      </c>
      <c r="JP602">
        <v>2.34985</v>
      </c>
      <c r="JQ602">
        <v>1.54907</v>
      </c>
      <c r="JR602">
        <v>2.3938</v>
      </c>
      <c r="JS602">
        <v>35.9645</v>
      </c>
      <c r="JT602">
        <v>24.1751</v>
      </c>
      <c r="JU602">
        <v>18</v>
      </c>
      <c r="JV602">
        <v>481.586</v>
      </c>
      <c r="JW602">
        <v>498.641</v>
      </c>
      <c r="JX602">
        <v>27.2762</v>
      </c>
      <c r="JY602">
        <v>28.963</v>
      </c>
      <c r="JZ602">
        <v>30.0004</v>
      </c>
      <c r="KA602">
        <v>29.1281</v>
      </c>
      <c r="KB602">
        <v>29.1132</v>
      </c>
      <c r="KC602">
        <v>17.2148</v>
      </c>
      <c r="KD602">
        <v>9.04466</v>
      </c>
      <c r="KE602">
        <v>100</v>
      </c>
      <c r="KF602">
        <v>27.2731</v>
      </c>
      <c r="KG602">
        <v>299.543</v>
      </c>
      <c r="KH602">
        <v>21.2028</v>
      </c>
      <c r="KI602">
        <v>101.837</v>
      </c>
      <c r="KJ602">
        <v>91.27970000000001</v>
      </c>
    </row>
    <row r="603" spans="1:296">
      <c r="A603">
        <v>585</v>
      </c>
      <c r="B603">
        <v>1759091361.1</v>
      </c>
      <c r="C603">
        <v>18278</v>
      </c>
      <c r="D603" t="s">
        <v>1619</v>
      </c>
      <c r="E603" t="s">
        <v>1620</v>
      </c>
      <c r="F603">
        <v>5</v>
      </c>
      <c r="G603" t="s">
        <v>1604</v>
      </c>
      <c r="H603">
        <v>1759091353.314285</v>
      </c>
      <c r="I603">
        <f>(J603)/1000</f>
        <v>0</v>
      </c>
      <c r="J603">
        <f>IF(DO603, AM603, AG603)</f>
        <v>0</v>
      </c>
      <c r="K603">
        <f>IF(DO603, AH603, AF603)</f>
        <v>0</v>
      </c>
      <c r="L603">
        <f>DQ603 - IF(AT603&gt;1, K603*DK603*100.0/(AV603), 0)</f>
        <v>0</v>
      </c>
      <c r="M603">
        <f>((S603-I603/2)*L603-K603)/(S603+I603/2)</f>
        <v>0</v>
      </c>
      <c r="N603">
        <f>M603*(DX603+DY603)/1000.0</f>
        <v>0</v>
      </c>
      <c r="O603">
        <f>(DQ603 - IF(AT603&gt;1, K603*DK603*100.0/(AV603), 0))*(DX603+DY603)/1000.0</f>
        <v>0</v>
      </c>
      <c r="P603">
        <f>2.0/((1/R603-1/Q603)+SIGN(R603)*SQRT((1/R603-1/Q603)*(1/R603-1/Q603) + 4*DL603/((DL603+1)*(DL603+1))*(2*1/R603*1/Q603-1/Q603*1/Q603)))</f>
        <v>0</v>
      </c>
      <c r="Q603">
        <f>IF(LEFT(DM603,1)&lt;&gt;"0",IF(LEFT(DM603,1)="1",3.0,DN603),$D$5+$E$5*(EE603*DX603/($K$5*1000))+$F$5*(EE603*DX603/($K$5*1000))*MAX(MIN(DK603,$J$5),$I$5)*MAX(MIN(DK603,$J$5),$I$5)+$G$5*MAX(MIN(DK603,$J$5),$I$5)*(EE603*DX603/($K$5*1000))+$H$5*(EE603*DX603/($K$5*1000))*(EE603*DX603/($K$5*1000)))</f>
        <v>0</v>
      </c>
      <c r="R603">
        <f>I603*(1000-(1000*0.61365*exp(17.502*V603/(240.97+V603))/(DX603+DY603)+DS603)/2)/(1000*0.61365*exp(17.502*V603/(240.97+V603))/(DX603+DY603)-DS603)</f>
        <v>0</v>
      </c>
      <c r="S603">
        <f>1/((DL603+1)/(P603/1.6)+1/(Q603/1.37)) + DL603/((DL603+1)/(P603/1.6) + DL603/(Q603/1.37))</f>
        <v>0</v>
      </c>
      <c r="T603">
        <f>(DG603*DJ603)</f>
        <v>0</v>
      </c>
      <c r="U603">
        <f>(DZ603+(T603+2*0.95*5.67E-8*(((DZ603+$B$9)+273)^4-(DZ603+273)^4)-44100*I603)/(1.84*29.3*Q603+8*0.95*5.67E-8*(DZ603+273)^3))</f>
        <v>0</v>
      </c>
      <c r="V603">
        <f>($C$9*EA603+$D$9*EB603+$E$9*U603)</f>
        <v>0</v>
      </c>
      <c r="W603">
        <f>0.61365*exp(17.502*V603/(240.97+V603))</f>
        <v>0</v>
      </c>
      <c r="X603">
        <f>(Y603/Z603*100)</f>
        <v>0</v>
      </c>
      <c r="Y603">
        <f>DS603*(DX603+DY603)/1000</f>
        <v>0</v>
      </c>
      <c r="Z603">
        <f>0.61365*exp(17.502*DZ603/(240.97+DZ603))</f>
        <v>0</v>
      </c>
      <c r="AA603">
        <f>(W603-DS603*(DX603+DY603)/1000)</f>
        <v>0</v>
      </c>
      <c r="AB603">
        <f>(-I603*44100)</f>
        <v>0</v>
      </c>
      <c r="AC603">
        <f>2*29.3*Q603*0.92*(DZ603-V603)</f>
        <v>0</v>
      </c>
      <c r="AD603">
        <f>2*0.95*5.67E-8*(((DZ603+$B$9)+273)^4-(V603+273)^4)</f>
        <v>0</v>
      </c>
      <c r="AE603">
        <f>T603+AD603+AB603+AC603</f>
        <v>0</v>
      </c>
      <c r="AF603">
        <f>DW603*AT603*(DR603-DQ603*(1000-AT603*DT603)/(1000-AT603*DS603))/(100*DK603)</f>
        <v>0</v>
      </c>
      <c r="AG603">
        <f>1000*DW603*AT603*(DS603-DT603)/(100*DK603*(1000-AT603*DS603))</f>
        <v>0</v>
      </c>
      <c r="AH603">
        <f>(AI603 - AJ603 - DX603*1E3/(8.314*(DZ603+273.15)) * AL603/DW603 * AK603) * DW603/(100*DK603) * (1000 - DT603)/1000</f>
        <v>0</v>
      </c>
      <c r="AI603">
        <v>324.1057009492216</v>
      </c>
      <c r="AJ603">
        <v>338.128606060606</v>
      </c>
      <c r="AK603">
        <v>-3.351009395155523</v>
      </c>
      <c r="AL603">
        <v>65.07997680681147</v>
      </c>
      <c r="AM603">
        <f>(AO603 - AN603 + DX603*1E3/(8.314*(DZ603+273.15)) * AQ603/DW603 * AP603) * DW603/(100*DK603) * 1000/(1000 - AO603)</f>
        <v>0</v>
      </c>
      <c r="AN603">
        <v>21.21779048000001</v>
      </c>
      <c r="AO603">
        <v>21.90012363636364</v>
      </c>
      <c r="AP603">
        <v>-3.098865730728523E-06</v>
      </c>
      <c r="AQ603">
        <v>105.27</v>
      </c>
      <c r="AR603">
        <v>1</v>
      </c>
      <c r="AS603">
        <v>0</v>
      </c>
      <c r="AT603">
        <f>IF(AR603*$H$15&gt;=AV603,1.0,(AV603/(AV603-AR603*$H$15)))</f>
        <v>0</v>
      </c>
      <c r="AU603">
        <f>(AT603-1)*100</f>
        <v>0</v>
      </c>
      <c r="AV603">
        <f>MAX(0,($B$15+$C$15*EE603)/(1+$D$15*EE603)*DX603/(DZ603+273)*$E$15)</f>
        <v>0</v>
      </c>
      <c r="AW603" t="s">
        <v>437</v>
      </c>
      <c r="AX603" t="s">
        <v>437</v>
      </c>
      <c r="AY603">
        <v>0</v>
      </c>
      <c r="AZ603">
        <v>0</v>
      </c>
      <c r="BA603">
        <f>1-AY603/AZ603</f>
        <v>0</v>
      </c>
      <c r="BB603">
        <v>0</v>
      </c>
      <c r="BC603" t="s">
        <v>437</v>
      </c>
      <c r="BD603" t="s">
        <v>437</v>
      </c>
      <c r="BE603">
        <v>0</v>
      </c>
      <c r="BF603">
        <v>0</v>
      </c>
      <c r="BG603">
        <f>1-BE603/BF603</f>
        <v>0</v>
      </c>
      <c r="BH603">
        <v>0.5</v>
      </c>
      <c r="BI603">
        <f>DH603</f>
        <v>0</v>
      </c>
      <c r="BJ603">
        <f>K603</f>
        <v>0</v>
      </c>
      <c r="BK603">
        <f>BG603*BH603*BI603</f>
        <v>0</v>
      </c>
      <c r="BL603">
        <f>(BJ603-BB603)/BI603</f>
        <v>0</v>
      </c>
      <c r="BM603">
        <f>(AZ603-BF603)/BF603</f>
        <v>0</v>
      </c>
      <c r="BN603">
        <f>AY603/(BA603+AY603/BF603)</f>
        <v>0</v>
      </c>
      <c r="BO603" t="s">
        <v>437</v>
      </c>
      <c r="BP603">
        <v>0</v>
      </c>
      <c r="BQ603">
        <f>IF(BP603&lt;&gt;0, BP603, BN603)</f>
        <v>0</v>
      </c>
      <c r="BR603">
        <f>1-BQ603/BF603</f>
        <v>0</v>
      </c>
      <c r="BS603">
        <f>(BF603-BE603)/(BF603-BQ603)</f>
        <v>0</v>
      </c>
      <c r="BT603">
        <f>(AZ603-BF603)/(AZ603-BQ603)</f>
        <v>0</v>
      </c>
      <c r="BU603">
        <f>(BF603-BE603)/(BF603-AY603)</f>
        <v>0</v>
      </c>
      <c r="BV603">
        <f>(AZ603-BF603)/(AZ603-AY603)</f>
        <v>0</v>
      </c>
      <c r="BW603">
        <f>(BS603*BQ603/BE603)</f>
        <v>0</v>
      </c>
      <c r="BX603">
        <f>(1-BW603)</f>
        <v>0</v>
      </c>
      <c r="DG603">
        <f>$B$13*EF603+$C$13*EG603+$F$13*ER603*(1-EU603)</f>
        <v>0</v>
      </c>
      <c r="DH603">
        <f>DG603*DI603</f>
        <v>0</v>
      </c>
      <c r="DI603">
        <f>($B$13*$D$11+$C$13*$D$11+$F$13*((FE603+EW603)/MAX(FE603+EW603+FF603, 0.1)*$I$11+FF603/MAX(FE603+EW603+FF603, 0.1)*$J$11))/($B$13+$C$13+$F$13)</f>
        <v>0</v>
      </c>
      <c r="DJ603">
        <f>($B$13*$K$11+$C$13*$K$11+$F$13*((FE603+EW603)/MAX(FE603+EW603+FF603, 0.1)*$P$11+FF603/MAX(FE603+EW603+FF603, 0.1)*$Q$11))/($B$13+$C$13+$F$13)</f>
        <v>0</v>
      </c>
      <c r="DK603">
        <v>2.44</v>
      </c>
      <c r="DL603">
        <v>0.5</v>
      </c>
      <c r="DM603" t="s">
        <v>438</v>
      </c>
      <c r="DN603">
        <v>2</v>
      </c>
      <c r="DO603" t="b">
        <v>1</v>
      </c>
      <c r="DP603">
        <v>1759091353.314285</v>
      </c>
      <c r="DQ603">
        <v>354.4185714285714</v>
      </c>
      <c r="DR603">
        <v>332.8160714285714</v>
      </c>
      <c r="DS603">
        <v>21.91917857142857</v>
      </c>
      <c r="DT603">
        <v>21.2376</v>
      </c>
      <c r="DU603">
        <v>355.3326785714285</v>
      </c>
      <c r="DV603">
        <v>21.62909642857142</v>
      </c>
      <c r="DW603">
        <v>500.0475714285714</v>
      </c>
      <c r="DX603">
        <v>90.68714285714285</v>
      </c>
      <c r="DY603">
        <v>0.06422258571428573</v>
      </c>
      <c r="DZ603">
        <v>28.78136428571429</v>
      </c>
      <c r="EA603">
        <v>30.00262857142857</v>
      </c>
      <c r="EB603">
        <v>999.9000000000002</v>
      </c>
      <c r="EC603">
        <v>0</v>
      </c>
      <c r="ED603">
        <v>0</v>
      </c>
      <c r="EE603">
        <v>10009.44</v>
      </c>
      <c r="EF603">
        <v>0</v>
      </c>
      <c r="EG603">
        <v>11.1107</v>
      </c>
      <c r="EH603">
        <v>21.60238571428571</v>
      </c>
      <c r="EI603">
        <v>362.3613928571427</v>
      </c>
      <c r="EJ603">
        <v>340.038142857143</v>
      </c>
      <c r="EK603">
        <v>0.6815839285714285</v>
      </c>
      <c r="EL603">
        <v>332.8160714285714</v>
      </c>
      <c r="EM603">
        <v>21.2376</v>
      </c>
      <c r="EN603">
        <v>1.987789285714286</v>
      </c>
      <c r="EO603">
        <v>1.925977857142857</v>
      </c>
      <c r="EP603">
        <v>17.3474</v>
      </c>
      <c r="EQ603">
        <v>16.84855714285714</v>
      </c>
      <c r="ER603">
        <v>2000.012142857143</v>
      </c>
      <c r="ES603">
        <v>0.9800071785714285</v>
      </c>
      <c r="ET603">
        <v>0.019993025</v>
      </c>
      <c r="EU603">
        <v>0</v>
      </c>
      <c r="EV603">
        <v>312.8037857142857</v>
      </c>
      <c r="EW603">
        <v>5.00078</v>
      </c>
      <c r="EX603">
        <v>6203.259999999999</v>
      </c>
      <c r="EY603">
        <v>16379.775</v>
      </c>
      <c r="EZ603">
        <v>39.42596428571428</v>
      </c>
      <c r="FA603">
        <v>40.3905</v>
      </c>
      <c r="FB603">
        <v>39.74314285714286</v>
      </c>
      <c r="FC603">
        <v>39.96635714285714</v>
      </c>
      <c r="FD603">
        <v>40.47282142857143</v>
      </c>
      <c r="FE603">
        <v>1955.122142857143</v>
      </c>
      <c r="FF603">
        <v>39.89000000000001</v>
      </c>
      <c r="FG603">
        <v>0</v>
      </c>
      <c r="FH603">
        <v>1759091354</v>
      </c>
      <c r="FI603">
        <v>0</v>
      </c>
      <c r="FJ603">
        <v>312.77004</v>
      </c>
      <c r="FK603">
        <v>-1.436846150940987</v>
      </c>
      <c r="FL603">
        <v>-48.456922999074</v>
      </c>
      <c r="FM603">
        <v>6202.456800000001</v>
      </c>
      <c r="FN603">
        <v>15</v>
      </c>
      <c r="FO603">
        <v>0</v>
      </c>
      <c r="FP603" t="s">
        <v>439</v>
      </c>
      <c r="FQ603">
        <v>1746989605.5</v>
      </c>
      <c r="FR603">
        <v>1746989593.5</v>
      </c>
      <c r="FS603">
        <v>0</v>
      </c>
      <c r="FT603">
        <v>-0.274</v>
      </c>
      <c r="FU603">
        <v>-0.002</v>
      </c>
      <c r="FV603">
        <v>2.549</v>
      </c>
      <c r="FW603">
        <v>0.129</v>
      </c>
      <c r="FX603">
        <v>420</v>
      </c>
      <c r="FY603">
        <v>17</v>
      </c>
      <c r="FZ603">
        <v>0.02</v>
      </c>
      <c r="GA603">
        <v>0.04</v>
      </c>
      <c r="GB603">
        <v>21.145935</v>
      </c>
      <c r="GC603">
        <v>8.37151069418382</v>
      </c>
      <c r="GD603">
        <v>0.8698982913392806</v>
      </c>
      <c r="GE603">
        <v>0</v>
      </c>
      <c r="GF603">
        <v>312.9085294117647</v>
      </c>
      <c r="GG603">
        <v>-1.991749426892849</v>
      </c>
      <c r="GH603">
        <v>0.2985579296723526</v>
      </c>
      <c r="GI603">
        <v>0</v>
      </c>
      <c r="GJ603">
        <v>0.6767171249999999</v>
      </c>
      <c r="GK603">
        <v>0.1307362739211997</v>
      </c>
      <c r="GL603">
        <v>0.01563046487982283</v>
      </c>
      <c r="GM603">
        <v>0</v>
      </c>
      <c r="GN603">
        <v>0</v>
      </c>
      <c r="GO603">
        <v>3</v>
      </c>
      <c r="GP603" t="s">
        <v>458</v>
      </c>
      <c r="GQ603">
        <v>3.10237</v>
      </c>
      <c r="GR603">
        <v>2.72233</v>
      </c>
      <c r="GS603">
        <v>0.0731378</v>
      </c>
      <c r="GT603">
        <v>0.0691155</v>
      </c>
      <c r="GU603">
        <v>0.101257</v>
      </c>
      <c r="GV603">
        <v>0.100424</v>
      </c>
      <c r="GW603">
        <v>24199.9</v>
      </c>
      <c r="GX603">
        <v>22067</v>
      </c>
      <c r="GY603">
        <v>26673.5</v>
      </c>
      <c r="GZ603">
        <v>23927.5</v>
      </c>
      <c r="HA603">
        <v>38356</v>
      </c>
      <c r="HB603">
        <v>31808.9</v>
      </c>
      <c r="HC603">
        <v>46576.4</v>
      </c>
      <c r="HD603">
        <v>37845.5</v>
      </c>
      <c r="HE603">
        <v>1.86782</v>
      </c>
      <c r="HF603">
        <v>1.87112</v>
      </c>
      <c r="HG603">
        <v>0.112616</v>
      </c>
      <c r="HH603">
        <v>0</v>
      </c>
      <c r="HI603">
        <v>28.1629</v>
      </c>
      <c r="HJ603">
        <v>999.9</v>
      </c>
      <c r="HK603">
        <v>46</v>
      </c>
      <c r="HL603">
        <v>31</v>
      </c>
      <c r="HM603">
        <v>22.8822</v>
      </c>
      <c r="HN603">
        <v>61.0885</v>
      </c>
      <c r="HO603">
        <v>21.4663</v>
      </c>
      <c r="HP603">
        <v>1</v>
      </c>
      <c r="HQ603">
        <v>0.132668</v>
      </c>
      <c r="HR603">
        <v>0.23719</v>
      </c>
      <c r="HS603">
        <v>20.2807</v>
      </c>
      <c r="HT603">
        <v>5.21235</v>
      </c>
      <c r="HU603">
        <v>11.98</v>
      </c>
      <c r="HV603">
        <v>4.9635</v>
      </c>
      <c r="HW603">
        <v>3.2744</v>
      </c>
      <c r="HX603">
        <v>9999</v>
      </c>
      <c r="HY603">
        <v>9999</v>
      </c>
      <c r="HZ603">
        <v>9999</v>
      </c>
      <c r="IA603">
        <v>36.1</v>
      </c>
      <c r="IB603">
        <v>1.86395</v>
      </c>
      <c r="IC603">
        <v>1.86006</v>
      </c>
      <c r="ID603">
        <v>1.85837</v>
      </c>
      <c r="IE603">
        <v>1.85974</v>
      </c>
      <c r="IF603">
        <v>1.85988</v>
      </c>
      <c r="IG603">
        <v>1.85837</v>
      </c>
      <c r="IH603">
        <v>1.85743</v>
      </c>
      <c r="II603">
        <v>1.85241</v>
      </c>
      <c r="IJ603">
        <v>0</v>
      </c>
      <c r="IK603">
        <v>0</v>
      </c>
      <c r="IL603">
        <v>0</v>
      </c>
      <c r="IM603">
        <v>0</v>
      </c>
      <c r="IN603" t="s">
        <v>441</v>
      </c>
      <c r="IO603" t="s">
        <v>442</v>
      </c>
      <c r="IP603" t="s">
        <v>443</v>
      </c>
      <c r="IQ603" t="s">
        <v>443</v>
      </c>
      <c r="IR603" t="s">
        <v>443</v>
      </c>
      <c r="IS603" t="s">
        <v>443</v>
      </c>
      <c r="IT603">
        <v>0</v>
      </c>
      <c r="IU603">
        <v>100</v>
      </c>
      <c r="IV603">
        <v>100</v>
      </c>
      <c r="IW603">
        <v>-0.92</v>
      </c>
      <c r="IX603">
        <v>0.2896</v>
      </c>
      <c r="IY603">
        <v>-0.819046093373875</v>
      </c>
      <c r="IZ603">
        <v>-0.0008311593448893811</v>
      </c>
      <c r="JA603">
        <v>1.768286430498992E-06</v>
      </c>
      <c r="JB603">
        <v>-5.176383660599935E-10</v>
      </c>
      <c r="JC603">
        <v>0.01793090377665582</v>
      </c>
      <c r="JD603">
        <v>0.002652576625932546</v>
      </c>
      <c r="JE603">
        <v>0.0004569377311329863</v>
      </c>
      <c r="JF603">
        <v>1.003524486243527E-07</v>
      </c>
      <c r="JG603">
        <v>2</v>
      </c>
      <c r="JH603">
        <v>1975</v>
      </c>
      <c r="JI603">
        <v>1</v>
      </c>
      <c r="JJ603">
        <v>26</v>
      </c>
      <c r="JK603">
        <v>201695.9</v>
      </c>
      <c r="JL603">
        <v>201696.1</v>
      </c>
      <c r="JM603">
        <v>0.822754</v>
      </c>
      <c r="JN603">
        <v>2.63672</v>
      </c>
      <c r="JO603">
        <v>1.49658</v>
      </c>
      <c r="JP603">
        <v>2.34985</v>
      </c>
      <c r="JQ603">
        <v>1.54907</v>
      </c>
      <c r="JR603">
        <v>2.34863</v>
      </c>
      <c r="JS603">
        <v>35.9645</v>
      </c>
      <c r="JT603">
        <v>24.1751</v>
      </c>
      <c r="JU603">
        <v>18</v>
      </c>
      <c r="JV603">
        <v>481.682</v>
      </c>
      <c r="JW603">
        <v>498.534</v>
      </c>
      <c r="JX603">
        <v>27.2711</v>
      </c>
      <c r="JY603">
        <v>28.9673</v>
      </c>
      <c r="JZ603">
        <v>30.0003</v>
      </c>
      <c r="KA603">
        <v>29.1312</v>
      </c>
      <c r="KB603">
        <v>29.1163</v>
      </c>
      <c r="KC603">
        <v>16.5127</v>
      </c>
      <c r="KD603">
        <v>9.04466</v>
      </c>
      <c r="KE603">
        <v>100</v>
      </c>
      <c r="KF603">
        <v>27.276</v>
      </c>
      <c r="KG603">
        <v>279.509</v>
      </c>
      <c r="KH603">
        <v>21.2028</v>
      </c>
      <c r="KI603">
        <v>101.837</v>
      </c>
      <c r="KJ603">
        <v>91.27889999999999</v>
      </c>
    </row>
    <row r="604" spans="1:296">
      <c r="A604">
        <v>586</v>
      </c>
      <c r="B604">
        <v>1759091366.1</v>
      </c>
      <c r="C604">
        <v>18283</v>
      </c>
      <c r="D604" t="s">
        <v>1621</v>
      </c>
      <c r="E604" t="s">
        <v>1622</v>
      </c>
      <c r="F604">
        <v>5</v>
      </c>
      <c r="G604" t="s">
        <v>1604</v>
      </c>
      <c r="H604">
        <v>1759091358.6</v>
      </c>
      <c r="I604">
        <f>(J604)/1000</f>
        <v>0</v>
      </c>
      <c r="J604">
        <f>IF(DO604, AM604, AG604)</f>
        <v>0</v>
      </c>
      <c r="K604">
        <f>IF(DO604, AH604, AF604)</f>
        <v>0</v>
      </c>
      <c r="L604">
        <f>DQ604 - IF(AT604&gt;1, K604*DK604*100.0/(AV604), 0)</f>
        <v>0</v>
      </c>
      <c r="M604">
        <f>((S604-I604/2)*L604-K604)/(S604+I604/2)</f>
        <v>0</v>
      </c>
      <c r="N604">
        <f>M604*(DX604+DY604)/1000.0</f>
        <v>0</v>
      </c>
      <c r="O604">
        <f>(DQ604 - IF(AT604&gt;1, K604*DK604*100.0/(AV604), 0))*(DX604+DY604)/1000.0</f>
        <v>0</v>
      </c>
      <c r="P604">
        <f>2.0/((1/R604-1/Q604)+SIGN(R604)*SQRT((1/R604-1/Q604)*(1/R604-1/Q604) + 4*DL604/((DL604+1)*(DL604+1))*(2*1/R604*1/Q604-1/Q604*1/Q604)))</f>
        <v>0</v>
      </c>
      <c r="Q604">
        <f>IF(LEFT(DM604,1)&lt;&gt;"0",IF(LEFT(DM604,1)="1",3.0,DN604),$D$5+$E$5*(EE604*DX604/($K$5*1000))+$F$5*(EE604*DX604/($K$5*1000))*MAX(MIN(DK604,$J$5),$I$5)*MAX(MIN(DK604,$J$5),$I$5)+$G$5*MAX(MIN(DK604,$J$5),$I$5)*(EE604*DX604/($K$5*1000))+$H$5*(EE604*DX604/($K$5*1000))*(EE604*DX604/($K$5*1000)))</f>
        <v>0</v>
      </c>
      <c r="R604">
        <f>I604*(1000-(1000*0.61365*exp(17.502*V604/(240.97+V604))/(DX604+DY604)+DS604)/2)/(1000*0.61365*exp(17.502*V604/(240.97+V604))/(DX604+DY604)-DS604)</f>
        <v>0</v>
      </c>
      <c r="S604">
        <f>1/((DL604+1)/(P604/1.6)+1/(Q604/1.37)) + DL604/((DL604+1)/(P604/1.6) + DL604/(Q604/1.37))</f>
        <v>0</v>
      </c>
      <c r="T604">
        <f>(DG604*DJ604)</f>
        <v>0</v>
      </c>
      <c r="U604">
        <f>(DZ604+(T604+2*0.95*5.67E-8*(((DZ604+$B$9)+273)^4-(DZ604+273)^4)-44100*I604)/(1.84*29.3*Q604+8*0.95*5.67E-8*(DZ604+273)^3))</f>
        <v>0</v>
      </c>
      <c r="V604">
        <f>($C$9*EA604+$D$9*EB604+$E$9*U604)</f>
        <v>0</v>
      </c>
      <c r="W604">
        <f>0.61365*exp(17.502*V604/(240.97+V604))</f>
        <v>0</v>
      </c>
      <c r="X604">
        <f>(Y604/Z604*100)</f>
        <v>0</v>
      </c>
      <c r="Y604">
        <f>DS604*(DX604+DY604)/1000</f>
        <v>0</v>
      </c>
      <c r="Z604">
        <f>0.61365*exp(17.502*DZ604/(240.97+DZ604))</f>
        <v>0</v>
      </c>
      <c r="AA604">
        <f>(W604-DS604*(DX604+DY604)/1000)</f>
        <v>0</v>
      </c>
      <c r="AB604">
        <f>(-I604*44100)</f>
        <v>0</v>
      </c>
      <c r="AC604">
        <f>2*29.3*Q604*0.92*(DZ604-V604)</f>
        <v>0</v>
      </c>
      <c r="AD604">
        <f>2*0.95*5.67E-8*(((DZ604+$B$9)+273)^4-(V604+273)^4)</f>
        <v>0</v>
      </c>
      <c r="AE604">
        <f>T604+AD604+AB604+AC604</f>
        <v>0</v>
      </c>
      <c r="AF604">
        <f>DW604*AT604*(DR604-DQ604*(1000-AT604*DT604)/(1000-AT604*DS604))/(100*DK604)</f>
        <v>0</v>
      </c>
      <c r="AG604">
        <f>1000*DW604*AT604*(DS604-DT604)/(100*DK604*(1000-AT604*DS604))</f>
        <v>0</v>
      </c>
      <c r="AH604">
        <f>(AI604 - AJ604 - DX604*1E3/(8.314*(DZ604+273.15)) * AL604/DW604 * AK604) * DW604/(100*DK604) * (1000 - DT604)/1000</f>
        <v>0</v>
      </c>
      <c r="AI604">
        <v>307.7441030237936</v>
      </c>
      <c r="AJ604">
        <v>321.6795878787878</v>
      </c>
      <c r="AK604">
        <v>-3.284604220434821</v>
      </c>
      <c r="AL604">
        <v>65.07997680681147</v>
      </c>
      <c r="AM604">
        <f>(AO604 - AN604 + DX604*1E3/(8.314*(DZ604+273.15)) * AQ604/DW604 * AP604) * DW604/(100*DK604) * 1000/(1000 - AO604)</f>
        <v>0</v>
      </c>
      <c r="AN604">
        <v>21.21986167999999</v>
      </c>
      <c r="AO604">
        <v>21.89591030303029</v>
      </c>
      <c r="AP604">
        <v>-5.056608562465823E-07</v>
      </c>
      <c r="AQ604">
        <v>105.27</v>
      </c>
      <c r="AR604">
        <v>1</v>
      </c>
      <c r="AS604">
        <v>0</v>
      </c>
      <c r="AT604">
        <f>IF(AR604*$H$15&gt;=AV604,1.0,(AV604/(AV604-AR604*$H$15)))</f>
        <v>0</v>
      </c>
      <c r="AU604">
        <f>(AT604-1)*100</f>
        <v>0</v>
      </c>
      <c r="AV604">
        <f>MAX(0,($B$15+$C$15*EE604)/(1+$D$15*EE604)*DX604/(DZ604+273)*$E$15)</f>
        <v>0</v>
      </c>
      <c r="AW604" t="s">
        <v>437</v>
      </c>
      <c r="AX604" t="s">
        <v>437</v>
      </c>
      <c r="AY604">
        <v>0</v>
      </c>
      <c r="AZ604">
        <v>0</v>
      </c>
      <c r="BA604">
        <f>1-AY604/AZ604</f>
        <v>0</v>
      </c>
      <c r="BB604">
        <v>0</v>
      </c>
      <c r="BC604" t="s">
        <v>437</v>
      </c>
      <c r="BD604" t="s">
        <v>437</v>
      </c>
      <c r="BE604">
        <v>0</v>
      </c>
      <c r="BF604">
        <v>0</v>
      </c>
      <c r="BG604">
        <f>1-BE604/BF604</f>
        <v>0</v>
      </c>
      <c r="BH604">
        <v>0.5</v>
      </c>
      <c r="BI604">
        <f>DH604</f>
        <v>0</v>
      </c>
      <c r="BJ604">
        <f>K604</f>
        <v>0</v>
      </c>
      <c r="BK604">
        <f>BG604*BH604*BI604</f>
        <v>0</v>
      </c>
      <c r="BL604">
        <f>(BJ604-BB604)/BI604</f>
        <v>0</v>
      </c>
      <c r="BM604">
        <f>(AZ604-BF604)/BF604</f>
        <v>0</v>
      </c>
      <c r="BN604">
        <f>AY604/(BA604+AY604/BF604)</f>
        <v>0</v>
      </c>
      <c r="BO604" t="s">
        <v>437</v>
      </c>
      <c r="BP604">
        <v>0</v>
      </c>
      <c r="BQ604">
        <f>IF(BP604&lt;&gt;0, BP604, BN604)</f>
        <v>0</v>
      </c>
      <c r="BR604">
        <f>1-BQ604/BF604</f>
        <v>0</v>
      </c>
      <c r="BS604">
        <f>(BF604-BE604)/(BF604-BQ604)</f>
        <v>0</v>
      </c>
      <c r="BT604">
        <f>(AZ604-BF604)/(AZ604-BQ604)</f>
        <v>0</v>
      </c>
      <c r="BU604">
        <f>(BF604-BE604)/(BF604-AY604)</f>
        <v>0</v>
      </c>
      <c r="BV604">
        <f>(AZ604-BF604)/(AZ604-AY604)</f>
        <v>0</v>
      </c>
      <c r="BW604">
        <f>(BS604*BQ604/BE604)</f>
        <v>0</v>
      </c>
      <c r="BX604">
        <f>(1-BW604)</f>
        <v>0</v>
      </c>
      <c r="DG604">
        <f>$B$13*EF604+$C$13*EG604+$F$13*ER604*(1-EU604)</f>
        <v>0</v>
      </c>
      <c r="DH604">
        <f>DG604*DI604</f>
        <v>0</v>
      </c>
      <c r="DI604">
        <f>($B$13*$D$11+$C$13*$D$11+$F$13*((FE604+EW604)/MAX(FE604+EW604+FF604, 0.1)*$I$11+FF604/MAX(FE604+EW604+FF604, 0.1)*$J$11))/($B$13+$C$13+$F$13)</f>
        <v>0</v>
      </c>
      <c r="DJ604">
        <f>($B$13*$K$11+$C$13*$K$11+$F$13*((FE604+EW604)/MAX(FE604+EW604+FF604, 0.1)*$P$11+FF604/MAX(FE604+EW604+FF604, 0.1)*$Q$11))/($B$13+$C$13+$F$13)</f>
        <v>0</v>
      </c>
      <c r="DK604">
        <v>2.44</v>
      </c>
      <c r="DL604">
        <v>0.5</v>
      </c>
      <c r="DM604" t="s">
        <v>438</v>
      </c>
      <c r="DN604">
        <v>2</v>
      </c>
      <c r="DO604" t="b">
        <v>1</v>
      </c>
      <c r="DP604">
        <v>1759091358.6</v>
      </c>
      <c r="DQ604">
        <v>337.3108518518519</v>
      </c>
      <c r="DR604">
        <v>315.4860740740741</v>
      </c>
      <c r="DS604">
        <v>21.90812962962963</v>
      </c>
      <c r="DT604">
        <v>21.22080740740741</v>
      </c>
      <c r="DU604">
        <v>338.2285185185186</v>
      </c>
      <c r="DV604">
        <v>21.6183</v>
      </c>
      <c r="DW604">
        <v>499.995111111111</v>
      </c>
      <c r="DX604">
        <v>90.68611851851854</v>
      </c>
      <c r="DY604">
        <v>0.0643953851851852</v>
      </c>
      <c r="DZ604">
        <v>28.78215555555555</v>
      </c>
      <c r="EA604">
        <v>29.99621851851852</v>
      </c>
      <c r="EB604">
        <v>999.9000000000001</v>
      </c>
      <c r="EC604">
        <v>0</v>
      </c>
      <c r="ED604">
        <v>0</v>
      </c>
      <c r="EE604">
        <v>9997.824074074075</v>
      </c>
      <c r="EF604">
        <v>0</v>
      </c>
      <c r="EG604">
        <v>11.1107</v>
      </c>
      <c r="EH604">
        <v>21.82468888888889</v>
      </c>
      <c r="EI604">
        <v>344.8664074074075</v>
      </c>
      <c r="EJ604">
        <v>322.3262592592593</v>
      </c>
      <c r="EK604">
        <v>0.6873260740740741</v>
      </c>
      <c r="EL604">
        <v>315.4860740740741</v>
      </c>
      <c r="EM604">
        <v>21.22080740740741</v>
      </c>
      <c r="EN604">
        <v>1.986765185185185</v>
      </c>
      <c r="EO604">
        <v>1.924432962962963</v>
      </c>
      <c r="EP604">
        <v>17.33923703703704</v>
      </c>
      <c r="EQ604">
        <v>16.83591851851852</v>
      </c>
      <c r="ER604">
        <v>1999.984074074074</v>
      </c>
      <c r="ES604">
        <v>0.9800068888888888</v>
      </c>
      <c r="ET604">
        <v>0.01999331111111111</v>
      </c>
      <c r="EU604">
        <v>0</v>
      </c>
      <c r="EV604">
        <v>312.5822962962963</v>
      </c>
      <c r="EW604">
        <v>5.00078</v>
      </c>
      <c r="EX604">
        <v>6198.87074074074</v>
      </c>
      <c r="EY604">
        <v>16379.54074074074</v>
      </c>
      <c r="EZ604">
        <v>39.39081481481481</v>
      </c>
      <c r="FA604">
        <v>40.38648148148148</v>
      </c>
      <c r="FB604">
        <v>39.74988888888888</v>
      </c>
      <c r="FC604">
        <v>39.94892592592593</v>
      </c>
      <c r="FD604">
        <v>40.46262962962962</v>
      </c>
      <c r="FE604">
        <v>1955.094074074074</v>
      </c>
      <c r="FF604">
        <v>39.89000000000001</v>
      </c>
      <c r="FG604">
        <v>0</v>
      </c>
      <c r="FH604">
        <v>1759091358.8</v>
      </c>
      <c r="FI604">
        <v>0</v>
      </c>
      <c r="FJ604">
        <v>312.57948</v>
      </c>
      <c r="FK604">
        <v>-2.754461536322614</v>
      </c>
      <c r="FL604">
        <v>-50.4515385276449</v>
      </c>
      <c r="FM604">
        <v>6198.415599999999</v>
      </c>
      <c r="FN604">
        <v>15</v>
      </c>
      <c r="FO604">
        <v>0</v>
      </c>
      <c r="FP604" t="s">
        <v>439</v>
      </c>
      <c r="FQ604">
        <v>1746989605.5</v>
      </c>
      <c r="FR604">
        <v>1746989593.5</v>
      </c>
      <c r="FS604">
        <v>0</v>
      </c>
      <c r="FT604">
        <v>-0.274</v>
      </c>
      <c r="FU604">
        <v>-0.002</v>
      </c>
      <c r="FV604">
        <v>2.549</v>
      </c>
      <c r="FW604">
        <v>0.129</v>
      </c>
      <c r="FX604">
        <v>420</v>
      </c>
      <c r="FY604">
        <v>17</v>
      </c>
      <c r="FZ604">
        <v>0.02</v>
      </c>
      <c r="GA604">
        <v>0.04</v>
      </c>
      <c r="GB604">
        <v>21.62246</v>
      </c>
      <c r="GC604">
        <v>2.818763977485833</v>
      </c>
      <c r="GD604">
        <v>0.3685389197900272</v>
      </c>
      <c r="GE604">
        <v>0</v>
      </c>
      <c r="GF604">
        <v>312.7139411764706</v>
      </c>
      <c r="GG604">
        <v>-2.036302517691275</v>
      </c>
      <c r="GH604">
        <v>0.2949895253550613</v>
      </c>
      <c r="GI604">
        <v>0</v>
      </c>
      <c r="GJ604">
        <v>0.6805774</v>
      </c>
      <c r="GK604">
        <v>0.05946747467166844</v>
      </c>
      <c r="GL604">
        <v>0.01362678273988398</v>
      </c>
      <c r="GM604">
        <v>1</v>
      </c>
      <c r="GN604">
        <v>1</v>
      </c>
      <c r="GO604">
        <v>3</v>
      </c>
      <c r="GP604" t="s">
        <v>455</v>
      </c>
      <c r="GQ604">
        <v>3.10246</v>
      </c>
      <c r="GR604">
        <v>2.72278</v>
      </c>
      <c r="GS604">
        <v>0.0702797</v>
      </c>
      <c r="GT604">
        <v>0.06616279999999999</v>
      </c>
      <c r="GU604">
        <v>0.101243</v>
      </c>
      <c r="GV604">
        <v>0.10043</v>
      </c>
      <c r="GW604">
        <v>24274.4</v>
      </c>
      <c r="GX604">
        <v>22136.8</v>
      </c>
      <c r="GY604">
        <v>26673.3</v>
      </c>
      <c r="GZ604">
        <v>23927.3</v>
      </c>
      <c r="HA604">
        <v>38355.9</v>
      </c>
      <c r="HB604">
        <v>31808.1</v>
      </c>
      <c r="HC604">
        <v>46576</v>
      </c>
      <c r="HD604">
        <v>37845.3</v>
      </c>
      <c r="HE604">
        <v>1.86787</v>
      </c>
      <c r="HF604">
        <v>1.8708</v>
      </c>
      <c r="HG604">
        <v>0.112168</v>
      </c>
      <c r="HH604">
        <v>0</v>
      </c>
      <c r="HI604">
        <v>28.164</v>
      </c>
      <c r="HJ604">
        <v>999.9</v>
      </c>
      <c r="HK604">
        <v>46</v>
      </c>
      <c r="HL604">
        <v>31</v>
      </c>
      <c r="HM604">
        <v>22.8851</v>
      </c>
      <c r="HN604">
        <v>60.9785</v>
      </c>
      <c r="HO604">
        <v>21.7228</v>
      </c>
      <c r="HP604">
        <v>1</v>
      </c>
      <c r="HQ604">
        <v>0.132896</v>
      </c>
      <c r="HR604">
        <v>0.23717</v>
      </c>
      <c r="HS604">
        <v>20.2806</v>
      </c>
      <c r="HT604">
        <v>5.2116</v>
      </c>
      <c r="HU604">
        <v>11.98</v>
      </c>
      <c r="HV604">
        <v>4.9633</v>
      </c>
      <c r="HW604">
        <v>3.2743</v>
      </c>
      <c r="HX604">
        <v>9999</v>
      </c>
      <c r="HY604">
        <v>9999</v>
      </c>
      <c r="HZ604">
        <v>9999</v>
      </c>
      <c r="IA604">
        <v>36.1</v>
      </c>
      <c r="IB604">
        <v>1.86399</v>
      </c>
      <c r="IC604">
        <v>1.86008</v>
      </c>
      <c r="ID604">
        <v>1.85837</v>
      </c>
      <c r="IE604">
        <v>1.85975</v>
      </c>
      <c r="IF604">
        <v>1.85989</v>
      </c>
      <c r="IG604">
        <v>1.85837</v>
      </c>
      <c r="IH604">
        <v>1.85745</v>
      </c>
      <c r="II604">
        <v>1.85242</v>
      </c>
      <c r="IJ604">
        <v>0</v>
      </c>
      <c r="IK604">
        <v>0</v>
      </c>
      <c r="IL604">
        <v>0</v>
      </c>
      <c r="IM604">
        <v>0</v>
      </c>
      <c r="IN604" t="s">
        <v>441</v>
      </c>
      <c r="IO604" t="s">
        <v>442</v>
      </c>
      <c r="IP604" t="s">
        <v>443</v>
      </c>
      <c r="IQ604" t="s">
        <v>443</v>
      </c>
      <c r="IR604" t="s">
        <v>443</v>
      </c>
      <c r="IS604" t="s">
        <v>443</v>
      </c>
      <c r="IT604">
        <v>0</v>
      </c>
      <c r="IU604">
        <v>100</v>
      </c>
      <c r="IV604">
        <v>100</v>
      </c>
      <c r="IW604">
        <v>-0.922</v>
      </c>
      <c r="IX604">
        <v>0.2896</v>
      </c>
      <c r="IY604">
        <v>-0.819046093373875</v>
      </c>
      <c r="IZ604">
        <v>-0.0008311593448893811</v>
      </c>
      <c r="JA604">
        <v>1.768286430498992E-06</v>
      </c>
      <c r="JB604">
        <v>-5.176383660599935E-10</v>
      </c>
      <c r="JC604">
        <v>0.01793090377665582</v>
      </c>
      <c r="JD604">
        <v>0.002652576625932546</v>
      </c>
      <c r="JE604">
        <v>0.0004569377311329863</v>
      </c>
      <c r="JF604">
        <v>1.003524486243527E-07</v>
      </c>
      <c r="JG604">
        <v>2</v>
      </c>
      <c r="JH604">
        <v>1975</v>
      </c>
      <c r="JI604">
        <v>1</v>
      </c>
      <c r="JJ604">
        <v>26</v>
      </c>
      <c r="JK604">
        <v>201696</v>
      </c>
      <c r="JL604">
        <v>201696.2</v>
      </c>
      <c r="JM604">
        <v>0.783691</v>
      </c>
      <c r="JN604">
        <v>2.63306</v>
      </c>
      <c r="JO604">
        <v>1.49658</v>
      </c>
      <c r="JP604">
        <v>2.34985</v>
      </c>
      <c r="JQ604">
        <v>1.54907</v>
      </c>
      <c r="JR604">
        <v>2.40479</v>
      </c>
      <c r="JS604">
        <v>35.9645</v>
      </c>
      <c r="JT604">
        <v>24.1751</v>
      </c>
      <c r="JU604">
        <v>18</v>
      </c>
      <c r="JV604">
        <v>481.739</v>
      </c>
      <c r="JW604">
        <v>498.354</v>
      </c>
      <c r="JX604">
        <v>27.2722</v>
      </c>
      <c r="JY604">
        <v>28.971</v>
      </c>
      <c r="JZ604">
        <v>30.0004</v>
      </c>
      <c r="KA604">
        <v>29.135</v>
      </c>
      <c r="KB604">
        <v>29.1206</v>
      </c>
      <c r="KC604">
        <v>15.7118</v>
      </c>
      <c r="KD604">
        <v>9.04466</v>
      </c>
      <c r="KE604">
        <v>100</v>
      </c>
      <c r="KF604">
        <v>27.2738</v>
      </c>
      <c r="KG604">
        <v>266.146</v>
      </c>
      <c r="KH604">
        <v>21.2046</v>
      </c>
      <c r="KI604">
        <v>101.836</v>
      </c>
      <c r="KJ604">
        <v>91.2782</v>
      </c>
    </row>
    <row r="605" spans="1:296">
      <c r="A605">
        <v>587</v>
      </c>
      <c r="B605">
        <v>1759091371.1</v>
      </c>
      <c r="C605">
        <v>18288</v>
      </c>
      <c r="D605" t="s">
        <v>1623</v>
      </c>
      <c r="E605" t="s">
        <v>1624</v>
      </c>
      <c r="F605">
        <v>5</v>
      </c>
      <c r="G605" t="s">
        <v>1604</v>
      </c>
      <c r="H605">
        <v>1759091363.314285</v>
      </c>
      <c r="I605">
        <f>(J605)/1000</f>
        <v>0</v>
      </c>
      <c r="J605">
        <f>IF(DO605, AM605, AG605)</f>
        <v>0</v>
      </c>
      <c r="K605">
        <f>IF(DO605, AH605, AF605)</f>
        <v>0</v>
      </c>
      <c r="L605">
        <f>DQ605 - IF(AT605&gt;1, K605*DK605*100.0/(AV605), 0)</f>
        <v>0</v>
      </c>
      <c r="M605">
        <f>((S605-I605/2)*L605-K605)/(S605+I605/2)</f>
        <v>0</v>
      </c>
      <c r="N605">
        <f>M605*(DX605+DY605)/1000.0</f>
        <v>0</v>
      </c>
      <c r="O605">
        <f>(DQ605 - IF(AT605&gt;1, K605*DK605*100.0/(AV605), 0))*(DX605+DY605)/1000.0</f>
        <v>0</v>
      </c>
      <c r="P605">
        <f>2.0/((1/R605-1/Q605)+SIGN(R605)*SQRT((1/R605-1/Q605)*(1/R605-1/Q605) + 4*DL605/((DL605+1)*(DL605+1))*(2*1/R605*1/Q605-1/Q605*1/Q605)))</f>
        <v>0</v>
      </c>
      <c r="Q605">
        <f>IF(LEFT(DM605,1)&lt;&gt;"0",IF(LEFT(DM605,1)="1",3.0,DN605),$D$5+$E$5*(EE605*DX605/($K$5*1000))+$F$5*(EE605*DX605/($K$5*1000))*MAX(MIN(DK605,$J$5),$I$5)*MAX(MIN(DK605,$J$5),$I$5)+$G$5*MAX(MIN(DK605,$J$5),$I$5)*(EE605*DX605/($K$5*1000))+$H$5*(EE605*DX605/($K$5*1000))*(EE605*DX605/($K$5*1000)))</f>
        <v>0</v>
      </c>
      <c r="R605">
        <f>I605*(1000-(1000*0.61365*exp(17.502*V605/(240.97+V605))/(DX605+DY605)+DS605)/2)/(1000*0.61365*exp(17.502*V605/(240.97+V605))/(DX605+DY605)-DS605)</f>
        <v>0</v>
      </c>
      <c r="S605">
        <f>1/((DL605+1)/(P605/1.6)+1/(Q605/1.37)) + DL605/((DL605+1)/(P605/1.6) + DL605/(Q605/1.37))</f>
        <v>0</v>
      </c>
      <c r="T605">
        <f>(DG605*DJ605)</f>
        <v>0</v>
      </c>
      <c r="U605">
        <f>(DZ605+(T605+2*0.95*5.67E-8*(((DZ605+$B$9)+273)^4-(DZ605+273)^4)-44100*I605)/(1.84*29.3*Q605+8*0.95*5.67E-8*(DZ605+273)^3))</f>
        <v>0</v>
      </c>
      <c r="V605">
        <f>($C$9*EA605+$D$9*EB605+$E$9*U605)</f>
        <v>0</v>
      </c>
      <c r="W605">
        <f>0.61365*exp(17.502*V605/(240.97+V605))</f>
        <v>0</v>
      </c>
      <c r="X605">
        <f>(Y605/Z605*100)</f>
        <v>0</v>
      </c>
      <c r="Y605">
        <f>DS605*(DX605+DY605)/1000</f>
        <v>0</v>
      </c>
      <c r="Z605">
        <f>0.61365*exp(17.502*DZ605/(240.97+DZ605))</f>
        <v>0</v>
      </c>
      <c r="AA605">
        <f>(W605-DS605*(DX605+DY605)/1000)</f>
        <v>0</v>
      </c>
      <c r="AB605">
        <f>(-I605*44100)</f>
        <v>0</v>
      </c>
      <c r="AC605">
        <f>2*29.3*Q605*0.92*(DZ605-V605)</f>
        <v>0</v>
      </c>
      <c r="AD605">
        <f>2*0.95*5.67E-8*(((DZ605+$B$9)+273)^4-(V605+273)^4)</f>
        <v>0</v>
      </c>
      <c r="AE605">
        <f>T605+AD605+AB605+AC605</f>
        <v>0</v>
      </c>
      <c r="AF605">
        <f>DW605*AT605*(DR605-DQ605*(1000-AT605*DT605)/(1000-AT605*DS605))/(100*DK605)</f>
        <v>0</v>
      </c>
      <c r="AG605">
        <f>1000*DW605*AT605*(DS605-DT605)/(100*DK605*(1000-AT605*DS605))</f>
        <v>0</v>
      </c>
      <c r="AH605">
        <f>(AI605 - AJ605 - DX605*1E3/(8.314*(DZ605+273.15)) * AL605/DW605 * AK605) * DW605/(100*DK605) * (1000 - DT605)/1000</f>
        <v>0</v>
      </c>
      <c r="AI605">
        <v>291.0953989012944</v>
      </c>
      <c r="AJ605">
        <v>305.1410484848483</v>
      </c>
      <c r="AK605">
        <v>-3.308193817202886</v>
      </c>
      <c r="AL605">
        <v>65.07997680681147</v>
      </c>
      <c r="AM605">
        <f>(AO605 - AN605 + DX605*1E3/(8.314*(DZ605+273.15)) * AQ605/DW605 * AP605) * DW605/(100*DK605) * 1000/(1000 - AO605)</f>
        <v>0</v>
      </c>
      <c r="AN605">
        <v>21.22404698666667</v>
      </c>
      <c r="AO605">
        <v>21.89679393939393</v>
      </c>
      <c r="AP605">
        <v>4.6460428923411E-07</v>
      </c>
      <c r="AQ605">
        <v>105.27</v>
      </c>
      <c r="AR605">
        <v>1</v>
      </c>
      <c r="AS605">
        <v>0</v>
      </c>
      <c r="AT605">
        <f>IF(AR605*$H$15&gt;=AV605,1.0,(AV605/(AV605-AR605*$H$15)))</f>
        <v>0</v>
      </c>
      <c r="AU605">
        <f>(AT605-1)*100</f>
        <v>0</v>
      </c>
      <c r="AV605">
        <f>MAX(0,($B$15+$C$15*EE605)/(1+$D$15*EE605)*DX605/(DZ605+273)*$E$15)</f>
        <v>0</v>
      </c>
      <c r="AW605" t="s">
        <v>437</v>
      </c>
      <c r="AX605" t="s">
        <v>437</v>
      </c>
      <c r="AY605">
        <v>0</v>
      </c>
      <c r="AZ605">
        <v>0</v>
      </c>
      <c r="BA605">
        <f>1-AY605/AZ605</f>
        <v>0</v>
      </c>
      <c r="BB605">
        <v>0</v>
      </c>
      <c r="BC605" t="s">
        <v>437</v>
      </c>
      <c r="BD605" t="s">
        <v>437</v>
      </c>
      <c r="BE605">
        <v>0</v>
      </c>
      <c r="BF605">
        <v>0</v>
      </c>
      <c r="BG605">
        <f>1-BE605/BF605</f>
        <v>0</v>
      </c>
      <c r="BH605">
        <v>0.5</v>
      </c>
      <c r="BI605">
        <f>DH605</f>
        <v>0</v>
      </c>
      <c r="BJ605">
        <f>K605</f>
        <v>0</v>
      </c>
      <c r="BK605">
        <f>BG605*BH605*BI605</f>
        <v>0</v>
      </c>
      <c r="BL605">
        <f>(BJ605-BB605)/BI605</f>
        <v>0</v>
      </c>
      <c r="BM605">
        <f>(AZ605-BF605)/BF605</f>
        <v>0</v>
      </c>
      <c r="BN605">
        <f>AY605/(BA605+AY605/BF605)</f>
        <v>0</v>
      </c>
      <c r="BO605" t="s">
        <v>437</v>
      </c>
      <c r="BP605">
        <v>0</v>
      </c>
      <c r="BQ605">
        <f>IF(BP605&lt;&gt;0, BP605, BN605)</f>
        <v>0</v>
      </c>
      <c r="BR605">
        <f>1-BQ605/BF605</f>
        <v>0</v>
      </c>
      <c r="BS605">
        <f>(BF605-BE605)/(BF605-BQ605)</f>
        <v>0</v>
      </c>
      <c r="BT605">
        <f>(AZ605-BF605)/(AZ605-BQ605)</f>
        <v>0</v>
      </c>
      <c r="BU605">
        <f>(BF605-BE605)/(BF605-AY605)</f>
        <v>0</v>
      </c>
      <c r="BV605">
        <f>(AZ605-BF605)/(AZ605-AY605)</f>
        <v>0</v>
      </c>
      <c r="BW605">
        <f>(BS605*BQ605/BE605)</f>
        <v>0</v>
      </c>
      <c r="BX605">
        <f>(1-BW605)</f>
        <v>0</v>
      </c>
      <c r="DG605">
        <f>$B$13*EF605+$C$13*EG605+$F$13*ER605*(1-EU605)</f>
        <v>0</v>
      </c>
      <c r="DH605">
        <f>DG605*DI605</f>
        <v>0</v>
      </c>
      <c r="DI605">
        <f>($B$13*$D$11+$C$13*$D$11+$F$13*((FE605+EW605)/MAX(FE605+EW605+FF605, 0.1)*$I$11+FF605/MAX(FE605+EW605+FF605, 0.1)*$J$11))/($B$13+$C$13+$F$13)</f>
        <v>0</v>
      </c>
      <c r="DJ605">
        <f>($B$13*$K$11+$C$13*$K$11+$F$13*((FE605+EW605)/MAX(FE605+EW605+FF605, 0.1)*$P$11+FF605/MAX(FE605+EW605+FF605, 0.1)*$Q$11))/($B$13+$C$13+$F$13)</f>
        <v>0</v>
      </c>
      <c r="DK605">
        <v>2.44</v>
      </c>
      <c r="DL605">
        <v>0.5</v>
      </c>
      <c r="DM605" t="s">
        <v>438</v>
      </c>
      <c r="DN605">
        <v>2</v>
      </c>
      <c r="DO605" t="b">
        <v>1</v>
      </c>
      <c r="DP605">
        <v>1759091363.314285</v>
      </c>
      <c r="DQ605">
        <v>322.0166785714286</v>
      </c>
      <c r="DR605">
        <v>300.1480714285714</v>
      </c>
      <c r="DS605">
        <v>21.90001785714286</v>
      </c>
      <c r="DT605">
        <v>21.219925</v>
      </c>
      <c r="DU605">
        <v>322.9368214285714</v>
      </c>
      <c r="DV605">
        <v>21.61036428571429</v>
      </c>
      <c r="DW605">
        <v>500.00825</v>
      </c>
      <c r="DX605">
        <v>90.68489642857142</v>
      </c>
      <c r="DY605">
        <v>0.06443950357142857</v>
      </c>
      <c r="DZ605">
        <v>28.78196785714286</v>
      </c>
      <c r="EA605">
        <v>29.99972857142857</v>
      </c>
      <c r="EB605">
        <v>999.9000000000002</v>
      </c>
      <c r="EC605">
        <v>0</v>
      </c>
      <c r="ED605">
        <v>0</v>
      </c>
      <c r="EE605">
        <v>10002.77071428571</v>
      </c>
      <c r="EF605">
        <v>0</v>
      </c>
      <c r="EG605">
        <v>11.10939285714286</v>
      </c>
      <c r="EH605">
        <v>21.86847499999999</v>
      </c>
      <c r="EI605">
        <v>329.2267142857142</v>
      </c>
      <c r="EJ605">
        <v>306.6553214285714</v>
      </c>
      <c r="EK605">
        <v>0.6801018928571428</v>
      </c>
      <c r="EL605">
        <v>300.1480714285714</v>
      </c>
      <c r="EM605">
        <v>21.219925</v>
      </c>
      <c r="EN605">
        <v>1.986001785714286</v>
      </c>
      <c r="EO605">
        <v>1.924326428571429</v>
      </c>
      <c r="EP605">
        <v>17.33316785714286</v>
      </c>
      <c r="EQ605">
        <v>16.83504642857143</v>
      </c>
      <c r="ER605">
        <v>1999.963571428572</v>
      </c>
      <c r="ES605">
        <v>0.9800066428571428</v>
      </c>
      <c r="ET605">
        <v>0.01999355714285714</v>
      </c>
      <c r="EU605">
        <v>0</v>
      </c>
      <c r="EV605">
        <v>312.3999642857144</v>
      </c>
      <c r="EW605">
        <v>5.00078</v>
      </c>
      <c r="EX605">
        <v>6194.710714285713</v>
      </c>
      <c r="EY605">
        <v>16379.38571428572</v>
      </c>
      <c r="EZ605">
        <v>39.39024999999999</v>
      </c>
      <c r="FA605">
        <v>40.39274999999999</v>
      </c>
      <c r="FB605">
        <v>39.74992857142858</v>
      </c>
      <c r="FC605">
        <v>39.94635714285715</v>
      </c>
      <c r="FD605">
        <v>40.46628571428571</v>
      </c>
      <c r="FE605">
        <v>1955.073571428571</v>
      </c>
      <c r="FF605">
        <v>39.89000000000001</v>
      </c>
      <c r="FG605">
        <v>0</v>
      </c>
      <c r="FH605">
        <v>1759091363.6</v>
      </c>
      <c r="FI605">
        <v>0</v>
      </c>
      <c r="FJ605">
        <v>312.39088</v>
      </c>
      <c r="FK605">
        <v>-2.64246152698848</v>
      </c>
      <c r="FL605">
        <v>-55.28230779295464</v>
      </c>
      <c r="FM605">
        <v>6194.202799999999</v>
      </c>
      <c r="FN605">
        <v>15</v>
      </c>
      <c r="FO605">
        <v>0</v>
      </c>
      <c r="FP605" t="s">
        <v>439</v>
      </c>
      <c r="FQ605">
        <v>1746989605.5</v>
      </c>
      <c r="FR605">
        <v>1746989593.5</v>
      </c>
      <c r="FS605">
        <v>0</v>
      </c>
      <c r="FT605">
        <v>-0.274</v>
      </c>
      <c r="FU605">
        <v>-0.002</v>
      </c>
      <c r="FV605">
        <v>2.549</v>
      </c>
      <c r="FW605">
        <v>0.129</v>
      </c>
      <c r="FX605">
        <v>420</v>
      </c>
      <c r="FY605">
        <v>17</v>
      </c>
      <c r="FZ605">
        <v>0.02</v>
      </c>
      <c r="GA605">
        <v>0.04</v>
      </c>
      <c r="GB605">
        <v>21.83455853658537</v>
      </c>
      <c r="GC605">
        <v>0.441765156794432</v>
      </c>
      <c r="GD605">
        <v>0.1164273121414927</v>
      </c>
      <c r="GE605">
        <v>1</v>
      </c>
      <c r="GF605">
        <v>312.5254705882354</v>
      </c>
      <c r="GG605">
        <v>-2.236485862483621</v>
      </c>
      <c r="GH605">
        <v>0.3082883710475986</v>
      </c>
      <c r="GI605">
        <v>0</v>
      </c>
      <c r="GJ605">
        <v>0.683301975609756</v>
      </c>
      <c r="GK605">
        <v>-0.07519764459930404</v>
      </c>
      <c r="GL605">
        <v>0.009784041347876967</v>
      </c>
      <c r="GM605">
        <v>1</v>
      </c>
      <c r="GN605">
        <v>2</v>
      </c>
      <c r="GO605">
        <v>3</v>
      </c>
      <c r="GP605" t="s">
        <v>446</v>
      </c>
      <c r="GQ605">
        <v>3.10248</v>
      </c>
      <c r="GR605">
        <v>2.72264</v>
      </c>
      <c r="GS605">
        <v>0.06734329999999999</v>
      </c>
      <c r="GT605">
        <v>0.0631072</v>
      </c>
      <c r="GU605">
        <v>0.101247</v>
      </c>
      <c r="GV605">
        <v>0.100444</v>
      </c>
      <c r="GW605">
        <v>24350.9</v>
      </c>
      <c r="GX605">
        <v>22209.2</v>
      </c>
      <c r="GY605">
        <v>26673.2</v>
      </c>
      <c r="GZ605">
        <v>23927.2</v>
      </c>
      <c r="HA605">
        <v>38355.2</v>
      </c>
      <c r="HB605">
        <v>31807.3</v>
      </c>
      <c r="HC605">
        <v>46575.7</v>
      </c>
      <c r="HD605">
        <v>37845.3</v>
      </c>
      <c r="HE605">
        <v>1.86815</v>
      </c>
      <c r="HF605">
        <v>1.87073</v>
      </c>
      <c r="HG605">
        <v>0.11269</v>
      </c>
      <c r="HH605">
        <v>0</v>
      </c>
      <c r="HI605">
        <v>28.1653</v>
      </c>
      <c r="HJ605">
        <v>999.9</v>
      </c>
      <c r="HK605">
        <v>46</v>
      </c>
      <c r="HL605">
        <v>31</v>
      </c>
      <c r="HM605">
        <v>22.8838</v>
      </c>
      <c r="HN605">
        <v>60.7185</v>
      </c>
      <c r="HO605">
        <v>21.5345</v>
      </c>
      <c r="HP605">
        <v>1</v>
      </c>
      <c r="HQ605">
        <v>0.133239</v>
      </c>
      <c r="HR605">
        <v>0.233219</v>
      </c>
      <c r="HS605">
        <v>20.2805</v>
      </c>
      <c r="HT605">
        <v>5.21175</v>
      </c>
      <c r="HU605">
        <v>11.98</v>
      </c>
      <c r="HV605">
        <v>4.96325</v>
      </c>
      <c r="HW605">
        <v>3.27428</v>
      </c>
      <c r="HX605">
        <v>9999</v>
      </c>
      <c r="HY605">
        <v>9999</v>
      </c>
      <c r="HZ605">
        <v>9999</v>
      </c>
      <c r="IA605">
        <v>36.1</v>
      </c>
      <c r="IB605">
        <v>1.86399</v>
      </c>
      <c r="IC605">
        <v>1.86006</v>
      </c>
      <c r="ID605">
        <v>1.85837</v>
      </c>
      <c r="IE605">
        <v>1.85974</v>
      </c>
      <c r="IF605">
        <v>1.85989</v>
      </c>
      <c r="IG605">
        <v>1.85837</v>
      </c>
      <c r="IH605">
        <v>1.85742</v>
      </c>
      <c r="II605">
        <v>1.85242</v>
      </c>
      <c r="IJ605">
        <v>0</v>
      </c>
      <c r="IK605">
        <v>0</v>
      </c>
      <c r="IL605">
        <v>0</v>
      </c>
      <c r="IM605">
        <v>0</v>
      </c>
      <c r="IN605" t="s">
        <v>441</v>
      </c>
      <c r="IO605" t="s">
        <v>442</v>
      </c>
      <c r="IP605" t="s">
        <v>443</v>
      </c>
      <c r="IQ605" t="s">
        <v>443</v>
      </c>
      <c r="IR605" t="s">
        <v>443</v>
      </c>
      <c r="IS605" t="s">
        <v>443</v>
      </c>
      <c r="IT605">
        <v>0</v>
      </c>
      <c r="IU605">
        <v>100</v>
      </c>
      <c r="IV605">
        <v>100</v>
      </c>
      <c r="IW605">
        <v>-0.923</v>
      </c>
      <c r="IX605">
        <v>0.2896</v>
      </c>
      <c r="IY605">
        <v>-0.819046093373875</v>
      </c>
      <c r="IZ605">
        <v>-0.0008311593448893811</v>
      </c>
      <c r="JA605">
        <v>1.768286430498992E-06</v>
      </c>
      <c r="JB605">
        <v>-5.176383660599935E-10</v>
      </c>
      <c r="JC605">
        <v>0.01793090377665582</v>
      </c>
      <c r="JD605">
        <v>0.002652576625932546</v>
      </c>
      <c r="JE605">
        <v>0.0004569377311329863</v>
      </c>
      <c r="JF605">
        <v>1.003524486243527E-07</v>
      </c>
      <c r="JG605">
        <v>2</v>
      </c>
      <c r="JH605">
        <v>1975</v>
      </c>
      <c r="JI605">
        <v>1</v>
      </c>
      <c r="JJ605">
        <v>26</v>
      </c>
      <c r="JK605">
        <v>201696.1</v>
      </c>
      <c r="JL605">
        <v>201696.3</v>
      </c>
      <c r="JM605">
        <v>0.74585</v>
      </c>
      <c r="JN605">
        <v>2.62817</v>
      </c>
      <c r="JO605">
        <v>1.49658</v>
      </c>
      <c r="JP605">
        <v>2.34985</v>
      </c>
      <c r="JQ605">
        <v>1.54907</v>
      </c>
      <c r="JR605">
        <v>2.4585</v>
      </c>
      <c r="JS605">
        <v>35.9645</v>
      </c>
      <c r="JT605">
        <v>24.1838</v>
      </c>
      <c r="JU605">
        <v>18</v>
      </c>
      <c r="JV605">
        <v>481.927</v>
      </c>
      <c r="JW605">
        <v>498.335</v>
      </c>
      <c r="JX605">
        <v>27.272</v>
      </c>
      <c r="JY605">
        <v>28.976</v>
      </c>
      <c r="JZ605">
        <v>30.0003</v>
      </c>
      <c r="KA605">
        <v>29.1387</v>
      </c>
      <c r="KB605">
        <v>29.1243</v>
      </c>
      <c r="KC605">
        <v>14.9741</v>
      </c>
      <c r="KD605">
        <v>9.04466</v>
      </c>
      <c r="KE605">
        <v>100</v>
      </c>
      <c r="KF605">
        <v>27.2729</v>
      </c>
      <c r="KG605">
        <v>246.111</v>
      </c>
      <c r="KH605">
        <v>21.2032</v>
      </c>
      <c r="KI605">
        <v>101.835</v>
      </c>
      <c r="KJ605">
        <v>91.2782</v>
      </c>
    </row>
    <row r="606" spans="1:296">
      <c r="A606">
        <v>588</v>
      </c>
      <c r="B606">
        <v>1759091376.1</v>
      </c>
      <c r="C606">
        <v>18293</v>
      </c>
      <c r="D606" t="s">
        <v>1625</v>
      </c>
      <c r="E606" t="s">
        <v>1626</v>
      </c>
      <c r="F606">
        <v>5</v>
      </c>
      <c r="G606" t="s">
        <v>1604</v>
      </c>
      <c r="H606">
        <v>1759091368.6</v>
      </c>
      <c r="I606">
        <f>(J606)/1000</f>
        <v>0</v>
      </c>
      <c r="J606">
        <f>IF(DO606, AM606, AG606)</f>
        <v>0</v>
      </c>
      <c r="K606">
        <f>IF(DO606, AH606, AF606)</f>
        <v>0</v>
      </c>
      <c r="L606">
        <f>DQ606 - IF(AT606&gt;1, K606*DK606*100.0/(AV606), 0)</f>
        <v>0</v>
      </c>
      <c r="M606">
        <f>((S606-I606/2)*L606-K606)/(S606+I606/2)</f>
        <v>0</v>
      </c>
      <c r="N606">
        <f>M606*(DX606+DY606)/1000.0</f>
        <v>0</v>
      </c>
      <c r="O606">
        <f>(DQ606 - IF(AT606&gt;1, K606*DK606*100.0/(AV606), 0))*(DX606+DY606)/1000.0</f>
        <v>0</v>
      </c>
      <c r="P606">
        <f>2.0/((1/R606-1/Q606)+SIGN(R606)*SQRT((1/R606-1/Q606)*(1/R606-1/Q606) + 4*DL606/((DL606+1)*(DL606+1))*(2*1/R606*1/Q606-1/Q606*1/Q606)))</f>
        <v>0</v>
      </c>
      <c r="Q606">
        <f>IF(LEFT(DM606,1)&lt;&gt;"0",IF(LEFT(DM606,1)="1",3.0,DN606),$D$5+$E$5*(EE606*DX606/($K$5*1000))+$F$5*(EE606*DX606/($K$5*1000))*MAX(MIN(DK606,$J$5),$I$5)*MAX(MIN(DK606,$J$5),$I$5)+$G$5*MAX(MIN(DK606,$J$5),$I$5)*(EE606*DX606/($K$5*1000))+$H$5*(EE606*DX606/($K$5*1000))*(EE606*DX606/($K$5*1000)))</f>
        <v>0</v>
      </c>
      <c r="R606">
        <f>I606*(1000-(1000*0.61365*exp(17.502*V606/(240.97+V606))/(DX606+DY606)+DS606)/2)/(1000*0.61365*exp(17.502*V606/(240.97+V606))/(DX606+DY606)-DS606)</f>
        <v>0</v>
      </c>
      <c r="S606">
        <f>1/((DL606+1)/(P606/1.6)+1/(Q606/1.37)) + DL606/((DL606+1)/(P606/1.6) + DL606/(Q606/1.37))</f>
        <v>0</v>
      </c>
      <c r="T606">
        <f>(DG606*DJ606)</f>
        <v>0</v>
      </c>
      <c r="U606">
        <f>(DZ606+(T606+2*0.95*5.67E-8*(((DZ606+$B$9)+273)^4-(DZ606+273)^4)-44100*I606)/(1.84*29.3*Q606+8*0.95*5.67E-8*(DZ606+273)^3))</f>
        <v>0</v>
      </c>
      <c r="V606">
        <f>($C$9*EA606+$D$9*EB606+$E$9*U606)</f>
        <v>0</v>
      </c>
      <c r="W606">
        <f>0.61365*exp(17.502*V606/(240.97+V606))</f>
        <v>0</v>
      </c>
      <c r="X606">
        <f>(Y606/Z606*100)</f>
        <v>0</v>
      </c>
      <c r="Y606">
        <f>DS606*(DX606+DY606)/1000</f>
        <v>0</v>
      </c>
      <c r="Z606">
        <f>0.61365*exp(17.502*DZ606/(240.97+DZ606))</f>
        <v>0</v>
      </c>
      <c r="AA606">
        <f>(W606-DS606*(DX606+DY606)/1000)</f>
        <v>0</v>
      </c>
      <c r="AB606">
        <f>(-I606*44100)</f>
        <v>0</v>
      </c>
      <c r="AC606">
        <f>2*29.3*Q606*0.92*(DZ606-V606)</f>
        <v>0</v>
      </c>
      <c r="AD606">
        <f>2*0.95*5.67E-8*(((DZ606+$B$9)+273)^4-(V606+273)^4)</f>
        <v>0</v>
      </c>
      <c r="AE606">
        <f>T606+AD606+AB606+AC606</f>
        <v>0</v>
      </c>
      <c r="AF606">
        <f>DW606*AT606*(DR606-DQ606*(1000-AT606*DT606)/(1000-AT606*DS606))/(100*DK606)</f>
        <v>0</v>
      </c>
      <c r="AG606">
        <f>1000*DW606*AT606*(DS606-DT606)/(100*DK606*(1000-AT606*DS606))</f>
        <v>0</v>
      </c>
      <c r="AH606">
        <f>(AI606 - AJ606 - DX606*1E3/(8.314*(DZ606+273.15)) * AL606/DW606 * AK606) * DW606/(100*DK606) * (1000 - DT606)/1000</f>
        <v>0</v>
      </c>
      <c r="AI606">
        <v>274.3167865753438</v>
      </c>
      <c r="AJ606">
        <v>288.5217515151516</v>
      </c>
      <c r="AK606">
        <v>-3.326479677416647</v>
      </c>
      <c r="AL606">
        <v>65.07997680681147</v>
      </c>
      <c r="AM606">
        <f>(AO606 - AN606 + DX606*1E3/(8.314*(DZ606+273.15)) * AQ606/DW606 * AP606) * DW606/(100*DK606) * 1000/(1000 - AO606)</f>
        <v>0</v>
      </c>
      <c r="AN606">
        <v>21.22659965333333</v>
      </c>
      <c r="AO606">
        <v>21.89890545454546</v>
      </c>
      <c r="AP606">
        <v>8.907528193856609E-07</v>
      </c>
      <c r="AQ606">
        <v>105.27</v>
      </c>
      <c r="AR606">
        <v>1</v>
      </c>
      <c r="AS606">
        <v>0</v>
      </c>
      <c r="AT606">
        <f>IF(AR606*$H$15&gt;=AV606,1.0,(AV606/(AV606-AR606*$H$15)))</f>
        <v>0</v>
      </c>
      <c r="AU606">
        <f>(AT606-1)*100</f>
        <v>0</v>
      </c>
      <c r="AV606">
        <f>MAX(0,($B$15+$C$15*EE606)/(1+$D$15*EE606)*DX606/(DZ606+273)*$E$15)</f>
        <v>0</v>
      </c>
      <c r="AW606" t="s">
        <v>437</v>
      </c>
      <c r="AX606" t="s">
        <v>437</v>
      </c>
      <c r="AY606">
        <v>0</v>
      </c>
      <c r="AZ606">
        <v>0</v>
      </c>
      <c r="BA606">
        <f>1-AY606/AZ606</f>
        <v>0</v>
      </c>
      <c r="BB606">
        <v>0</v>
      </c>
      <c r="BC606" t="s">
        <v>437</v>
      </c>
      <c r="BD606" t="s">
        <v>437</v>
      </c>
      <c r="BE606">
        <v>0</v>
      </c>
      <c r="BF606">
        <v>0</v>
      </c>
      <c r="BG606">
        <f>1-BE606/BF606</f>
        <v>0</v>
      </c>
      <c r="BH606">
        <v>0.5</v>
      </c>
      <c r="BI606">
        <f>DH606</f>
        <v>0</v>
      </c>
      <c r="BJ606">
        <f>K606</f>
        <v>0</v>
      </c>
      <c r="BK606">
        <f>BG606*BH606*BI606</f>
        <v>0</v>
      </c>
      <c r="BL606">
        <f>(BJ606-BB606)/BI606</f>
        <v>0</v>
      </c>
      <c r="BM606">
        <f>(AZ606-BF606)/BF606</f>
        <v>0</v>
      </c>
      <c r="BN606">
        <f>AY606/(BA606+AY606/BF606)</f>
        <v>0</v>
      </c>
      <c r="BO606" t="s">
        <v>437</v>
      </c>
      <c r="BP606">
        <v>0</v>
      </c>
      <c r="BQ606">
        <f>IF(BP606&lt;&gt;0, BP606, BN606)</f>
        <v>0</v>
      </c>
      <c r="BR606">
        <f>1-BQ606/BF606</f>
        <v>0</v>
      </c>
      <c r="BS606">
        <f>(BF606-BE606)/(BF606-BQ606)</f>
        <v>0</v>
      </c>
      <c r="BT606">
        <f>(AZ606-BF606)/(AZ606-BQ606)</f>
        <v>0</v>
      </c>
      <c r="BU606">
        <f>(BF606-BE606)/(BF606-AY606)</f>
        <v>0</v>
      </c>
      <c r="BV606">
        <f>(AZ606-BF606)/(AZ606-AY606)</f>
        <v>0</v>
      </c>
      <c r="BW606">
        <f>(BS606*BQ606/BE606)</f>
        <v>0</v>
      </c>
      <c r="BX606">
        <f>(1-BW606)</f>
        <v>0</v>
      </c>
      <c r="DG606">
        <f>$B$13*EF606+$C$13*EG606+$F$13*ER606*(1-EU606)</f>
        <v>0</v>
      </c>
      <c r="DH606">
        <f>DG606*DI606</f>
        <v>0</v>
      </c>
      <c r="DI606">
        <f>($B$13*$D$11+$C$13*$D$11+$F$13*((FE606+EW606)/MAX(FE606+EW606+FF606, 0.1)*$I$11+FF606/MAX(FE606+EW606+FF606, 0.1)*$J$11))/($B$13+$C$13+$F$13)</f>
        <v>0</v>
      </c>
      <c r="DJ606">
        <f>($B$13*$K$11+$C$13*$K$11+$F$13*((FE606+EW606)/MAX(FE606+EW606+FF606, 0.1)*$P$11+FF606/MAX(FE606+EW606+FF606, 0.1)*$Q$11))/($B$13+$C$13+$F$13)</f>
        <v>0</v>
      </c>
      <c r="DK606">
        <v>2.44</v>
      </c>
      <c r="DL606">
        <v>0.5</v>
      </c>
      <c r="DM606" t="s">
        <v>438</v>
      </c>
      <c r="DN606">
        <v>2</v>
      </c>
      <c r="DO606" t="b">
        <v>1</v>
      </c>
      <c r="DP606">
        <v>1759091368.6</v>
      </c>
      <c r="DQ606">
        <v>304.9014814814815</v>
      </c>
      <c r="DR606">
        <v>282.9568148148148</v>
      </c>
      <c r="DS606">
        <v>21.89679259259259</v>
      </c>
      <c r="DT606">
        <v>21.22300740740741</v>
      </c>
      <c r="DU606">
        <v>305.8238518518519</v>
      </c>
      <c r="DV606">
        <v>21.60721851851852</v>
      </c>
      <c r="DW606">
        <v>499.9482592592593</v>
      </c>
      <c r="DX606">
        <v>90.68392962962962</v>
      </c>
      <c r="DY606">
        <v>0.06463745185185185</v>
      </c>
      <c r="DZ606">
        <v>28.78312962962962</v>
      </c>
      <c r="EA606">
        <v>29.99836666666667</v>
      </c>
      <c r="EB606">
        <v>999.9000000000001</v>
      </c>
      <c r="EC606">
        <v>0</v>
      </c>
      <c r="ED606">
        <v>0</v>
      </c>
      <c r="EE606">
        <v>10000.46592592593</v>
      </c>
      <c r="EF606">
        <v>0</v>
      </c>
      <c r="EG606">
        <v>11.0904962962963</v>
      </c>
      <c r="EH606">
        <v>21.94461851851852</v>
      </c>
      <c r="EI606">
        <v>311.7272592592593</v>
      </c>
      <c r="EJ606">
        <v>289.0922592592593</v>
      </c>
      <c r="EK606">
        <v>0.6737994444444444</v>
      </c>
      <c r="EL606">
        <v>282.9568148148148</v>
      </c>
      <c r="EM606">
        <v>21.22300740740741</v>
      </c>
      <c r="EN606">
        <v>1.985688148148148</v>
      </c>
      <c r="EO606">
        <v>1.924584814814815</v>
      </c>
      <c r="EP606">
        <v>17.33066666666667</v>
      </c>
      <c r="EQ606">
        <v>16.83715925925926</v>
      </c>
      <c r="ER606">
        <v>1999.971481481482</v>
      </c>
      <c r="ES606">
        <v>0.9800066666666666</v>
      </c>
      <c r="ET606">
        <v>0.01999353333333333</v>
      </c>
      <c r="EU606">
        <v>0</v>
      </c>
      <c r="EV606">
        <v>312.1506296296296</v>
      </c>
      <c r="EW606">
        <v>5.00078</v>
      </c>
      <c r="EX606">
        <v>6189.705185185186</v>
      </c>
      <c r="EY606">
        <v>16379.42962962963</v>
      </c>
      <c r="EZ606">
        <v>39.39785185185185</v>
      </c>
      <c r="FA606">
        <v>40.3957037037037</v>
      </c>
      <c r="FB606">
        <v>39.75455555555556</v>
      </c>
      <c r="FC606">
        <v>39.95822222222222</v>
      </c>
      <c r="FD606">
        <v>40.46966666666666</v>
      </c>
      <c r="FE606">
        <v>1955.081481481481</v>
      </c>
      <c r="FF606">
        <v>39.89000000000001</v>
      </c>
      <c r="FG606">
        <v>0</v>
      </c>
      <c r="FH606">
        <v>1759091368.4</v>
      </c>
      <c r="FI606">
        <v>0</v>
      </c>
      <c r="FJ606">
        <v>312.16252</v>
      </c>
      <c r="FK606">
        <v>-2.515307668443948</v>
      </c>
      <c r="FL606">
        <v>-59.07153837670346</v>
      </c>
      <c r="FM606">
        <v>6189.6132</v>
      </c>
      <c r="FN606">
        <v>15</v>
      </c>
      <c r="FO606">
        <v>0</v>
      </c>
      <c r="FP606" t="s">
        <v>439</v>
      </c>
      <c r="FQ606">
        <v>1746989605.5</v>
      </c>
      <c r="FR606">
        <v>1746989593.5</v>
      </c>
      <c r="FS606">
        <v>0</v>
      </c>
      <c r="FT606">
        <v>-0.274</v>
      </c>
      <c r="FU606">
        <v>-0.002</v>
      </c>
      <c r="FV606">
        <v>2.549</v>
      </c>
      <c r="FW606">
        <v>0.129</v>
      </c>
      <c r="FX606">
        <v>420</v>
      </c>
      <c r="FY606">
        <v>17</v>
      </c>
      <c r="FZ606">
        <v>0.02</v>
      </c>
      <c r="GA606">
        <v>0.04</v>
      </c>
      <c r="GB606">
        <v>21.91528780487805</v>
      </c>
      <c r="GC606">
        <v>0.580469686411214</v>
      </c>
      <c r="GD606">
        <v>0.1284680812500113</v>
      </c>
      <c r="GE606">
        <v>0</v>
      </c>
      <c r="GF606">
        <v>312.3505588235295</v>
      </c>
      <c r="GG606">
        <v>-2.466172645223417</v>
      </c>
      <c r="GH606">
        <v>0.3023094627127523</v>
      </c>
      <c r="GI606">
        <v>0</v>
      </c>
      <c r="GJ606">
        <v>0.6796805853658536</v>
      </c>
      <c r="GK606">
        <v>-0.0860235679442497</v>
      </c>
      <c r="GL606">
        <v>0.009163500606463882</v>
      </c>
      <c r="GM606">
        <v>1</v>
      </c>
      <c r="GN606">
        <v>1</v>
      </c>
      <c r="GO606">
        <v>3</v>
      </c>
      <c r="GP606" t="s">
        <v>455</v>
      </c>
      <c r="GQ606">
        <v>3.10264</v>
      </c>
      <c r="GR606">
        <v>2.72282</v>
      </c>
      <c r="GS606">
        <v>0.0643273</v>
      </c>
      <c r="GT606">
        <v>0.0599298</v>
      </c>
      <c r="GU606">
        <v>0.101249</v>
      </c>
      <c r="GV606">
        <v>0.100447</v>
      </c>
      <c r="GW606">
        <v>24429.6</v>
      </c>
      <c r="GX606">
        <v>22284.5</v>
      </c>
      <c r="GY606">
        <v>26673.1</v>
      </c>
      <c r="GZ606">
        <v>23927.2</v>
      </c>
      <c r="HA606">
        <v>38354.6</v>
      </c>
      <c r="HB606">
        <v>31806.9</v>
      </c>
      <c r="HC606">
        <v>46575.6</v>
      </c>
      <c r="HD606">
        <v>37845.3</v>
      </c>
      <c r="HE606">
        <v>1.86808</v>
      </c>
      <c r="HF606">
        <v>1.8704</v>
      </c>
      <c r="HG606">
        <v>0.112355</v>
      </c>
      <c r="HH606">
        <v>0</v>
      </c>
      <c r="HI606">
        <v>28.1664</v>
      </c>
      <c r="HJ606">
        <v>999.9</v>
      </c>
      <c r="HK606">
        <v>46.1</v>
      </c>
      <c r="HL606">
        <v>31</v>
      </c>
      <c r="HM606">
        <v>22.9369</v>
      </c>
      <c r="HN606">
        <v>60.4885</v>
      </c>
      <c r="HO606">
        <v>21.4263</v>
      </c>
      <c r="HP606">
        <v>1</v>
      </c>
      <c r="HQ606">
        <v>0.133336</v>
      </c>
      <c r="HR606">
        <v>0.232244</v>
      </c>
      <c r="HS606">
        <v>20.2807</v>
      </c>
      <c r="HT606">
        <v>5.21205</v>
      </c>
      <c r="HU606">
        <v>11.98</v>
      </c>
      <c r="HV606">
        <v>4.96335</v>
      </c>
      <c r="HW606">
        <v>3.2744</v>
      </c>
      <c r="HX606">
        <v>9999</v>
      </c>
      <c r="HY606">
        <v>9999</v>
      </c>
      <c r="HZ606">
        <v>9999</v>
      </c>
      <c r="IA606">
        <v>36.1</v>
      </c>
      <c r="IB606">
        <v>1.86399</v>
      </c>
      <c r="IC606">
        <v>1.86006</v>
      </c>
      <c r="ID606">
        <v>1.85837</v>
      </c>
      <c r="IE606">
        <v>1.85974</v>
      </c>
      <c r="IF606">
        <v>1.85988</v>
      </c>
      <c r="IG606">
        <v>1.85837</v>
      </c>
      <c r="IH606">
        <v>1.85743</v>
      </c>
      <c r="II606">
        <v>1.85241</v>
      </c>
      <c r="IJ606">
        <v>0</v>
      </c>
      <c r="IK606">
        <v>0</v>
      </c>
      <c r="IL606">
        <v>0</v>
      </c>
      <c r="IM606">
        <v>0</v>
      </c>
      <c r="IN606" t="s">
        <v>441</v>
      </c>
      <c r="IO606" t="s">
        <v>442</v>
      </c>
      <c r="IP606" t="s">
        <v>443</v>
      </c>
      <c r="IQ606" t="s">
        <v>443</v>
      </c>
      <c r="IR606" t="s">
        <v>443</v>
      </c>
      <c r="IS606" t="s">
        <v>443</v>
      </c>
      <c r="IT606">
        <v>0</v>
      </c>
      <c r="IU606">
        <v>100</v>
      </c>
      <c r="IV606">
        <v>100</v>
      </c>
      <c r="IW606">
        <v>-0.924</v>
      </c>
      <c r="IX606">
        <v>0.2896</v>
      </c>
      <c r="IY606">
        <v>-0.819046093373875</v>
      </c>
      <c r="IZ606">
        <v>-0.0008311593448893811</v>
      </c>
      <c r="JA606">
        <v>1.768286430498992E-06</v>
      </c>
      <c r="JB606">
        <v>-5.176383660599935E-10</v>
      </c>
      <c r="JC606">
        <v>0.01793090377665582</v>
      </c>
      <c r="JD606">
        <v>0.002652576625932546</v>
      </c>
      <c r="JE606">
        <v>0.0004569377311329863</v>
      </c>
      <c r="JF606">
        <v>1.003524486243527E-07</v>
      </c>
      <c r="JG606">
        <v>2</v>
      </c>
      <c r="JH606">
        <v>1975</v>
      </c>
      <c r="JI606">
        <v>1</v>
      </c>
      <c r="JJ606">
        <v>26</v>
      </c>
      <c r="JK606">
        <v>201696.2</v>
      </c>
      <c r="JL606">
        <v>201696.4</v>
      </c>
      <c r="JM606">
        <v>0.705566</v>
      </c>
      <c r="JN606">
        <v>2.63428</v>
      </c>
      <c r="JO606">
        <v>1.49658</v>
      </c>
      <c r="JP606">
        <v>2.34985</v>
      </c>
      <c r="JQ606">
        <v>1.54907</v>
      </c>
      <c r="JR606">
        <v>2.47192</v>
      </c>
      <c r="JS606">
        <v>35.9645</v>
      </c>
      <c r="JT606">
        <v>24.1838</v>
      </c>
      <c r="JU606">
        <v>18</v>
      </c>
      <c r="JV606">
        <v>481.917</v>
      </c>
      <c r="JW606">
        <v>498.15</v>
      </c>
      <c r="JX606">
        <v>27.272</v>
      </c>
      <c r="JY606">
        <v>28.9803</v>
      </c>
      <c r="JZ606">
        <v>30.0004</v>
      </c>
      <c r="KA606">
        <v>29.1431</v>
      </c>
      <c r="KB606">
        <v>29.128</v>
      </c>
      <c r="KC606">
        <v>14.1543</v>
      </c>
      <c r="KD606">
        <v>9.04466</v>
      </c>
      <c r="KE606">
        <v>100</v>
      </c>
      <c r="KF606">
        <v>27.2724</v>
      </c>
      <c r="KG606">
        <v>232.706</v>
      </c>
      <c r="KH606">
        <v>21.2035</v>
      </c>
      <c r="KI606">
        <v>101.835</v>
      </c>
      <c r="KJ606">
        <v>91.27809999999999</v>
      </c>
    </row>
    <row r="607" spans="1:296">
      <c r="A607">
        <v>589</v>
      </c>
      <c r="B607">
        <v>1759091381.1</v>
      </c>
      <c r="C607">
        <v>18298</v>
      </c>
      <c r="D607" t="s">
        <v>1627</v>
      </c>
      <c r="E607" t="s">
        <v>1628</v>
      </c>
      <c r="F607">
        <v>5</v>
      </c>
      <c r="G607" t="s">
        <v>1604</v>
      </c>
      <c r="H607">
        <v>1759091373.314285</v>
      </c>
      <c r="I607">
        <f>(J607)/1000</f>
        <v>0</v>
      </c>
      <c r="J607">
        <f>IF(DO607, AM607, AG607)</f>
        <v>0</v>
      </c>
      <c r="K607">
        <f>IF(DO607, AH607, AF607)</f>
        <v>0</v>
      </c>
      <c r="L607">
        <f>DQ607 - IF(AT607&gt;1, K607*DK607*100.0/(AV607), 0)</f>
        <v>0</v>
      </c>
      <c r="M607">
        <f>((S607-I607/2)*L607-K607)/(S607+I607/2)</f>
        <v>0</v>
      </c>
      <c r="N607">
        <f>M607*(DX607+DY607)/1000.0</f>
        <v>0</v>
      </c>
      <c r="O607">
        <f>(DQ607 - IF(AT607&gt;1, K607*DK607*100.0/(AV607), 0))*(DX607+DY607)/1000.0</f>
        <v>0</v>
      </c>
      <c r="P607">
        <f>2.0/((1/R607-1/Q607)+SIGN(R607)*SQRT((1/R607-1/Q607)*(1/R607-1/Q607) + 4*DL607/((DL607+1)*(DL607+1))*(2*1/R607*1/Q607-1/Q607*1/Q607)))</f>
        <v>0</v>
      </c>
      <c r="Q607">
        <f>IF(LEFT(DM607,1)&lt;&gt;"0",IF(LEFT(DM607,1)="1",3.0,DN607),$D$5+$E$5*(EE607*DX607/($K$5*1000))+$F$5*(EE607*DX607/($K$5*1000))*MAX(MIN(DK607,$J$5),$I$5)*MAX(MIN(DK607,$J$5),$I$5)+$G$5*MAX(MIN(DK607,$J$5),$I$5)*(EE607*DX607/($K$5*1000))+$H$5*(EE607*DX607/($K$5*1000))*(EE607*DX607/($K$5*1000)))</f>
        <v>0</v>
      </c>
      <c r="R607">
        <f>I607*(1000-(1000*0.61365*exp(17.502*V607/(240.97+V607))/(DX607+DY607)+DS607)/2)/(1000*0.61365*exp(17.502*V607/(240.97+V607))/(DX607+DY607)-DS607)</f>
        <v>0</v>
      </c>
      <c r="S607">
        <f>1/((DL607+1)/(P607/1.6)+1/(Q607/1.37)) + DL607/((DL607+1)/(P607/1.6) + DL607/(Q607/1.37))</f>
        <v>0</v>
      </c>
      <c r="T607">
        <f>(DG607*DJ607)</f>
        <v>0</v>
      </c>
      <c r="U607">
        <f>(DZ607+(T607+2*0.95*5.67E-8*(((DZ607+$B$9)+273)^4-(DZ607+273)^4)-44100*I607)/(1.84*29.3*Q607+8*0.95*5.67E-8*(DZ607+273)^3))</f>
        <v>0</v>
      </c>
      <c r="V607">
        <f>($C$9*EA607+$D$9*EB607+$E$9*U607)</f>
        <v>0</v>
      </c>
      <c r="W607">
        <f>0.61365*exp(17.502*V607/(240.97+V607))</f>
        <v>0</v>
      </c>
      <c r="X607">
        <f>(Y607/Z607*100)</f>
        <v>0</v>
      </c>
      <c r="Y607">
        <f>DS607*(DX607+DY607)/1000</f>
        <v>0</v>
      </c>
      <c r="Z607">
        <f>0.61365*exp(17.502*DZ607/(240.97+DZ607))</f>
        <v>0</v>
      </c>
      <c r="AA607">
        <f>(W607-DS607*(DX607+DY607)/1000)</f>
        <v>0</v>
      </c>
      <c r="AB607">
        <f>(-I607*44100)</f>
        <v>0</v>
      </c>
      <c r="AC607">
        <f>2*29.3*Q607*0.92*(DZ607-V607)</f>
        <v>0</v>
      </c>
      <c r="AD607">
        <f>2*0.95*5.67E-8*(((DZ607+$B$9)+273)^4-(V607+273)^4)</f>
        <v>0</v>
      </c>
      <c r="AE607">
        <f>T607+AD607+AB607+AC607</f>
        <v>0</v>
      </c>
      <c r="AF607">
        <f>DW607*AT607*(DR607-DQ607*(1000-AT607*DT607)/(1000-AT607*DS607))/(100*DK607)</f>
        <v>0</v>
      </c>
      <c r="AG607">
        <f>1000*DW607*AT607*(DS607-DT607)/(100*DK607*(1000-AT607*DS607))</f>
        <v>0</v>
      </c>
      <c r="AH607">
        <f>(AI607 - AJ607 - DX607*1E3/(8.314*(DZ607+273.15)) * AL607/DW607 * AK607) * DW607/(100*DK607) * (1000 - DT607)/1000</f>
        <v>0</v>
      </c>
      <c r="AI607">
        <v>257.4848157248009</v>
      </c>
      <c r="AJ607">
        <v>271.8268363636363</v>
      </c>
      <c r="AK607">
        <v>-3.339111733872492</v>
      </c>
      <c r="AL607">
        <v>65.07997680681147</v>
      </c>
      <c r="AM607">
        <f>(AO607 - AN607 + DX607*1E3/(8.314*(DZ607+273.15)) * AQ607/DW607 * AP607) * DW607/(100*DK607) * 1000/(1000 - AO607)</f>
        <v>0</v>
      </c>
      <c r="AN607">
        <v>21.22889538666667</v>
      </c>
      <c r="AO607">
        <v>21.90200363636363</v>
      </c>
      <c r="AP607">
        <v>1.069855729797993E-06</v>
      </c>
      <c r="AQ607">
        <v>105.27</v>
      </c>
      <c r="AR607">
        <v>1</v>
      </c>
      <c r="AS607">
        <v>0</v>
      </c>
      <c r="AT607">
        <f>IF(AR607*$H$15&gt;=AV607,1.0,(AV607/(AV607-AR607*$H$15)))</f>
        <v>0</v>
      </c>
      <c r="AU607">
        <f>(AT607-1)*100</f>
        <v>0</v>
      </c>
      <c r="AV607">
        <f>MAX(0,($B$15+$C$15*EE607)/(1+$D$15*EE607)*DX607/(DZ607+273)*$E$15)</f>
        <v>0</v>
      </c>
      <c r="AW607" t="s">
        <v>437</v>
      </c>
      <c r="AX607" t="s">
        <v>437</v>
      </c>
      <c r="AY607">
        <v>0</v>
      </c>
      <c r="AZ607">
        <v>0</v>
      </c>
      <c r="BA607">
        <f>1-AY607/AZ607</f>
        <v>0</v>
      </c>
      <c r="BB607">
        <v>0</v>
      </c>
      <c r="BC607" t="s">
        <v>437</v>
      </c>
      <c r="BD607" t="s">
        <v>437</v>
      </c>
      <c r="BE607">
        <v>0</v>
      </c>
      <c r="BF607">
        <v>0</v>
      </c>
      <c r="BG607">
        <f>1-BE607/BF607</f>
        <v>0</v>
      </c>
      <c r="BH607">
        <v>0.5</v>
      </c>
      <c r="BI607">
        <f>DH607</f>
        <v>0</v>
      </c>
      <c r="BJ607">
        <f>K607</f>
        <v>0</v>
      </c>
      <c r="BK607">
        <f>BG607*BH607*BI607</f>
        <v>0</v>
      </c>
      <c r="BL607">
        <f>(BJ607-BB607)/BI607</f>
        <v>0</v>
      </c>
      <c r="BM607">
        <f>(AZ607-BF607)/BF607</f>
        <v>0</v>
      </c>
      <c r="BN607">
        <f>AY607/(BA607+AY607/BF607)</f>
        <v>0</v>
      </c>
      <c r="BO607" t="s">
        <v>437</v>
      </c>
      <c r="BP607">
        <v>0</v>
      </c>
      <c r="BQ607">
        <f>IF(BP607&lt;&gt;0, BP607, BN607)</f>
        <v>0</v>
      </c>
      <c r="BR607">
        <f>1-BQ607/BF607</f>
        <v>0</v>
      </c>
      <c r="BS607">
        <f>(BF607-BE607)/(BF607-BQ607)</f>
        <v>0</v>
      </c>
      <c r="BT607">
        <f>(AZ607-BF607)/(AZ607-BQ607)</f>
        <v>0</v>
      </c>
      <c r="BU607">
        <f>(BF607-BE607)/(BF607-AY607)</f>
        <v>0</v>
      </c>
      <c r="BV607">
        <f>(AZ607-BF607)/(AZ607-AY607)</f>
        <v>0</v>
      </c>
      <c r="BW607">
        <f>(BS607*BQ607/BE607)</f>
        <v>0</v>
      </c>
      <c r="BX607">
        <f>(1-BW607)</f>
        <v>0</v>
      </c>
      <c r="DG607">
        <f>$B$13*EF607+$C$13*EG607+$F$13*ER607*(1-EU607)</f>
        <v>0</v>
      </c>
      <c r="DH607">
        <f>DG607*DI607</f>
        <v>0</v>
      </c>
      <c r="DI607">
        <f>($B$13*$D$11+$C$13*$D$11+$F$13*((FE607+EW607)/MAX(FE607+EW607+FF607, 0.1)*$I$11+FF607/MAX(FE607+EW607+FF607, 0.1)*$J$11))/($B$13+$C$13+$F$13)</f>
        <v>0</v>
      </c>
      <c r="DJ607">
        <f>($B$13*$K$11+$C$13*$K$11+$F$13*((FE607+EW607)/MAX(FE607+EW607+FF607, 0.1)*$P$11+FF607/MAX(FE607+EW607+FF607, 0.1)*$Q$11))/($B$13+$C$13+$F$13)</f>
        <v>0</v>
      </c>
      <c r="DK607">
        <v>2.44</v>
      </c>
      <c r="DL607">
        <v>0.5</v>
      </c>
      <c r="DM607" t="s">
        <v>438</v>
      </c>
      <c r="DN607">
        <v>2</v>
      </c>
      <c r="DO607" t="b">
        <v>1</v>
      </c>
      <c r="DP607">
        <v>1759091373.314285</v>
      </c>
      <c r="DQ607">
        <v>289.6086071428571</v>
      </c>
      <c r="DR607">
        <v>267.4805</v>
      </c>
      <c r="DS607">
        <v>21.89788571428572</v>
      </c>
      <c r="DT607">
        <v>21.22602142857142</v>
      </c>
      <c r="DU607">
        <v>290.5322857142857</v>
      </c>
      <c r="DV607">
        <v>21.608275</v>
      </c>
      <c r="DW607">
        <v>500.0604642857143</v>
      </c>
      <c r="DX607">
        <v>90.68185357142856</v>
      </c>
      <c r="DY607">
        <v>0.06437364285714285</v>
      </c>
      <c r="DZ607">
        <v>28.78422142857143</v>
      </c>
      <c r="EA607">
        <v>30.00252857142857</v>
      </c>
      <c r="EB607">
        <v>999.9000000000002</v>
      </c>
      <c r="EC607">
        <v>0</v>
      </c>
      <c r="ED607">
        <v>0</v>
      </c>
      <c r="EE607">
        <v>10015.62678571428</v>
      </c>
      <c r="EF607">
        <v>0</v>
      </c>
      <c r="EG607">
        <v>11.19593928571429</v>
      </c>
      <c r="EH607">
        <v>22.12810357142857</v>
      </c>
      <c r="EI607">
        <v>296.0923928571429</v>
      </c>
      <c r="EJ607">
        <v>273.2811428571428</v>
      </c>
      <c r="EK607">
        <v>0.6718745</v>
      </c>
      <c r="EL607">
        <v>267.4805</v>
      </c>
      <c r="EM607">
        <v>21.22602142857142</v>
      </c>
      <c r="EN607">
        <v>1.985741071428572</v>
      </c>
      <c r="EO607">
        <v>1.924813571428572</v>
      </c>
      <c r="EP607">
        <v>17.33109642857143</v>
      </c>
      <c r="EQ607">
        <v>16.83904285714285</v>
      </c>
      <c r="ER607">
        <v>1999.974285714286</v>
      </c>
      <c r="ES607">
        <v>0.9800066428571428</v>
      </c>
      <c r="ET607">
        <v>0.01999355714285714</v>
      </c>
      <c r="EU607">
        <v>0</v>
      </c>
      <c r="EV607">
        <v>311.9888214285714</v>
      </c>
      <c r="EW607">
        <v>5.00078</v>
      </c>
      <c r="EX607">
        <v>6184.813214285715</v>
      </c>
      <c r="EY607">
        <v>16379.45</v>
      </c>
      <c r="EZ607">
        <v>39.41271428571428</v>
      </c>
      <c r="FA607">
        <v>40.39939285714286</v>
      </c>
      <c r="FB607">
        <v>39.74985714285714</v>
      </c>
      <c r="FC607">
        <v>39.9775</v>
      </c>
      <c r="FD607">
        <v>40.48200000000001</v>
      </c>
      <c r="FE607">
        <v>1955.084285714285</v>
      </c>
      <c r="FF607">
        <v>39.89000000000001</v>
      </c>
      <c r="FG607">
        <v>0</v>
      </c>
      <c r="FH607">
        <v>1759091373.8</v>
      </c>
      <c r="FI607">
        <v>0</v>
      </c>
      <c r="FJ607">
        <v>311.9865769230769</v>
      </c>
      <c r="FK607">
        <v>-2.285435892120865</v>
      </c>
      <c r="FL607">
        <v>-62.31965815919712</v>
      </c>
      <c r="FM607">
        <v>6184.365769230771</v>
      </c>
      <c r="FN607">
        <v>15</v>
      </c>
      <c r="FO607">
        <v>0</v>
      </c>
      <c r="FP607" t="s">
        <v>439</v>
      </c>
      <c r="FQ607">
        <v>1746989605.5</v>
      </c>
      <c r="FR607">
        <v>1746989593.5</v>
      </c>
      <c r="FS607">
        <v>0</v>
      </c>
      <c r="FT607">
        <v>-0.274</v>
      </c>
      <c r="FU607">
        <v>-0.002</v>
      </c>
      <c r="FV607">
        <v>2.549</v>
      </c>
      <c r="FW607">
        <v>0.129</v>
      </c>
      <c r="FX607">
        <v>420</v>
      </c>
      <c r="FY607">
        <v>17</v>
      </c>
      <c r="FZ607">
        <v>0.02</v>
      </c>
      <c r="GA607">
        <v>0.04</v>
      </c>
      <c r="GB607">
        <v>22.022275</v>
      </c>
      <c r="GC607">
        <v>2.261948217636019</v>
      </c>
      <c r="GD607">
        <v>0.2253575301049423</v>
      </c>
      <c r="GE607">
        <v>0</v>
      </c>
      <c r="GF607">
        <v>312.1139705882354</v>
      </c>
      <c r="GG607">
        <v>-2.529396480432934</v>
      </c>
      <c r="GH607">
        <v>0.3133293217061439</v>
      </c>
      <c r="GI607">
        <v>0</v>
      </c>
      <c r="GJ607">
        <v>0.6736049</v>
      </c>
      <c r="GK607">
        <v>-0.02918030769231011</v>
      </c>
      <c r="GL607">
        <v>0.003311676220586789</v>
      </c>
      <c r="GM607">
        <v>1</v>
      </c>
      <c r="GN607">
        <v>1</v>
      </c>
      <c r="GO607">
        <v>3</v>
      </c>
      <c r="GP607" t="s">
        <v>455</v>
      </c>
      <c r="GQ607">
        <v>3.10244</v>
      </c>
      <c r="GR607">
        <v>2.72228</v>
      </c>
      <c r="GS607">
        <v>0.0612374</v>
      </c>
      <c r="GT607">
        <v>0.0567033</v>
      </c>
      <c r="GU607">
        <v>0.101258</v>
      </c>
      <c r="GV607">
        <v>0.100451</v>
      </c>
      <c r="GW607">
        <v>24510</v>
      </c>
      <c r="GX607">
        <v>22360.9</v>
      </c>
      <c r="GY607">
        <v>26672.9</v>
      </c>
      <c r="GZ607">
        <v>23927.2</v>
      </c>
      <c r="HA607">
        <v>38353.8</v>
      </c>
      <c r="HB607">
        <v>31806.3</v>
      </c>
      <c r="HC607">
        <v>46575.5</v>
      </c>
      <c r="HD607">
        <v>37845.1</v>
      </c>
      <c r="HE607">
        <v>1.86785</v>
      </c>
      <c r="HF607">
        <v>1.87035</v>
      </c>
      <c r="HG607">
        <v>0.112914</v>
      </c>
      <c r="HH607">
        <v>0</v>
      </c>
      <c r="HI607">
        <v>28.1678</v>
      </c>
      <c r="HJ607">
        <v>999.9</v>
      </c>
      <c r="HK607">
        <v>46.1</v>
      </c>
      <c r="HL607">
        <v>31</v>
      </c>
      <c r="HM607">
        <v>22.9349</v>
      </c>
      <c r="HN607">
        <v>60.8585</v>
      </c>
      <c r="HO607">
        <v>21.4183</v>
      </c>
      <c r="HP607">
        <v>1</v>
      </c>
      <c r="HQ607">
        <v>0.133707</v>
      </c>
      <c r="HR607">
        <v>0.232255</v>
      </c>
      <c r="HS607">
        <v>20.2805</v>
      </c>
      <c r="HT607">
        <v>5.2128</v>
      </c>
      <c r="HU607">
        <v>11.98</v>
      </c>
      <c r="HV607">
        <v>4.9635</v>
      </c>
      <c r="HW607">
        <v>3.2745</v>
      </c>
      <c r="HX607">
        <v>9999</v>
      </c>
      <c r="HY607">
        <v>9999</v>
      </c>
      <c r="HZ607">
        <v>9999</v>
      </c>
      <c r="IA607">
        <v>36.1</v>
      </c>
      <c r="IB607">
        <v>1.86399</v>
      </c>
      <c r="IC607">
        <v>1.86005</v>
      </c>
      <c r="ID607">
        <v>1.85837</v>
      </c>
      <c r="IE607">
        <v>1.85974</v>
      </c>
      <c r="IF607">
        <v>1.85989</v>
      </c>
      <c r="IG607">
        <v>1.85837</v>
      </c>
      <c r="IH607">
        <v>1.85745</v>
      </c>
      <c r="II607">
        <v>1.85242</v>
      </c>
      <c r="IJ607">
        <v>0</v>
      </c>
      <c r="IK607">
        <v>0</v>
      </c>
      <c r="IL607">
        <v>0</v>
      </c>
      <c r="IM607">
        <v>0</v>
      </c>
      <c r="IN607" t="s">
        <v>441</v>
      </c>
      <c r="IO607" t="s">
        <v>442</v>
      </c>
      <c r="IP607" t="s">
        <v>443</v>
      </c>
      <c r="IQ607" t="s">
        <v>443</v>
      </c>
      <c r="IR607" t="s">
        <v>443</v>
      </c>
      <c r="IS607" t="s">
        <v>443</v>
      </c>
      <c r="IT607">
        <v>0</v>
      </c>
      <c r="IU607">
        <v>100</v>
      </c>
      <c r="IV607">
        <v>100</v>
      </c>
      <c r="IW607">
        <v>-0.925</v>
      </c>
      <c r="IX607">
        <v>0.2898</v>
      </c>
      <c r="IY607">
        <v>-0.819046093373875</v>
      </c>
      <c r="IZ607">
        <v>-0.0008311593448893811</v>
      </c>
      <c r="JA607">
        <v>1.768286430498992E-06</v>
      </c>
      <c r="JB607">
        <v>-5.176383660599935E-10</v>
      </c>
      <c r="JC607">
        <v>0.01793090377665582</v>
      </c>
      <c r="JD607">
        <v>0.002652576625932546</v>
      </c>
      <c r="JE607">
        <v>0.0004569377311329863</v>
      </c>
      <c r="JF607">
        <v>1.003524486243527E-07</v>
      </c>
      <c r="JG607">
        <v>2</v>
      </c>
      <c r="JH607">
        <v>1975</v>
      </c>
      <c r="JI607">
        <v>1</v>
      </c>
      <c r="JJ607">
        <v>26</v>
      </c>
      <c r="JK607">
        <v>201696.3</v>
      </c>
      <c r="JL607">
        <v>201696.5</v>
      </c>
      <c r="JM607">
        <v>0.668945</v>
      </c>
      <c r="JN607">
        <v>2.64038</v>
      </c>
      <c r="JO607">
        <v>1.49658</v>
      </c>
      <c r="JP607">
        <v>2.34985</v>
      </c>
      <c r="JQ607">
        <v>1.54907</v>
      </c>
      <c r="JR607">
        <v>2.42554</v>
      </c>
      <c r="JS607">
        <v>35.9879</v>
      </c>
      <c r="JT607">
        <v>24.1751</v>
      </c>
      <c r="JU607">
        <v>18</v>
      </c>
      <c r="JV607">
        <v>481.813</v>
      </c>
      <c r="JW607">
        <v>498.143</v>
      </c>
      <c r="JX607">
        <v>27.272</v>
      </c>
      <c r="JY607">
        <v>28.9847</v>
      </c>
      <c r="JZ607">
        <v>30.0004</v>
      </c>
      <c r="KA607">
        <v>29.1468</v>
      </c>
      <c r="KB607">
        <v>29.1311</v>
      </c>
      <c r="KC607">
        <v>13.4018</v>
      </c>
      <c r="KD607">
        <v>9.04466</v>
      </c>
      <c r="KE607">
        <v>100</v>
      </c>
      <c r="KF607">
        <v>27.2722</v>
      </c>
      <c r="KG607">
        <v>219.336</v>
      </c>
      <c r="KH607">
        <v>21.2035</v>
      </c>
      <c r="KI607">
        <v>101.835</v>
      </c>
      <c r="KJ607">
        <v>91.2779</v>
      </c>
    </row>
    <row r="608" spans="1:296">
      <c r="A608">
        <v>590</v>
      </c>
      <c r="B608">
        <v>1759091385.6</v>
      </c>
      <c r="C608">
        <v>18302.5</v>
      </c>
      <c r="D608" t="s">
        <v>1629</v>
      </c>
      <c r="E608" t="s">
        <v>1630</v>
      </c>
      <c r="F608">
        <v>5</v>
      </c>
      <c r="G608" t="s">
        <v>1604</v>
      </c>
      <c r="H608">
        <v>1759091377.760714</v>
      </c>
      <c r="I608">
        <f>(J608)/1000</f>
        <v>0</v>
      </c>
      <c r="J608">
        <f>IF(DO608, AM608, AG608)</f>
        <v>0</v>
      </c>
      <c r="K608">
        <f>IF(DO608, AH608, AF608)</f>
        <v>0</v>
      </c>
      <c r="L608">
        <f>DQ608 - IF(AT608&gt;1, K608*DK608*100.0/(AV608), 0)</f>
        <v>0</v>
      </c>
      <c r="M608">
        <f>((S608-I608/2)*L608-K608)/(S608+I608/2)</f>
        <v>0</v>
      </c>
      <c r="N608">
        <f>M608*(DX608+DY608)/1000.0</f>
        <v>0</v>
      </c>
      <c r="O608">
        <f>(DQ608 - IF(AT608&gt;1, K608*DK608*100.0/(AV608), 0))*(DX608+DY608)/1000.0</f>
        <v>0</v>
      </c>
      <c r="P608">
        <f>2.0/((1/R608-1/Q608)+SIGN(R608)*SQRT((1/R608-1/Q608)*(1/R608-1/Q608) + 4*DL608/((DL608+1)*(DL608+1))*(2*1/R608*1/Q608-1/Q608*1/Q608)))</f>
        <v>0</v>
      </c>
      <c r="Q608">
        <f>IF(LEFT(DM608,1)&lt;&gt;"0",IF(LEFT(DM608,1)="1",3.0,DN608),$D$5+$E$5*(EE608*DX608/($K$5*1000))+$F$5*(EE608*DX608/($K$5*1000))*MAX(MIN(DK608,$J$5),$I$5)*MAX(MIN(DK608,$J$5),$I$5)+$G$5*MAX(MIN(DK608,$J$5),$I$5)*(EE608*DX608/($K$5*1000))+$H$5*(EE608*DX608/($K$5*1000))*(EE608*DX608/($K$5*1000)))</f>
        <v>0</v>
      </c>
      <c r="R608">
        <f>I608*(1000-(1000*0.61365*exp(17.502*V608/(240.97+V608))/(DX608+DY608)+DS608)/2)/(1000*0.61365*exp(17.502*V608/(240.97+V608))/(DX608+DY608)-DS608)</f>
        <v>0</v>
      </c>
      <c r="S608">
        <f>1/((DL608+1)/(P608/1.6)+1/(Q608/1.37)) + DL608/((DL608+1)/(P608/1.6) + DL608/(Q608/1.37))</f>
        <v>0</v>
      </c>
      <c r="T608">
        <f>(DG608*DJ608)</f>
        <v>0</v>
      </c>
      <c r="U608">
        <f>(DZ608+(T608+2*0.95*5.67E-8*(((DZ608+$B$9)+273)^4-(DZ608+273)^4)-44100*I608)/(1.84*29.3*Q608+8*0.95*5.67E-8*(DZ608+273)^3))</f>
        <v>0</v>
      </c>
      <c r="V608">
        <f>($C$9*EA608+$D$9*EB608+$E$9*U608)</f>
        <v>0</v>
      </c>
      <c r="W608">
        <f>0.61365*exp(17.502*V608/(240.97+V608))</f>
        <v>0</v>
      </c>
      <c r="X608">
        <f>(Y608/Z608*100)</f>
        <v>0</v>
      </c>
      <c r="Y608">
        <f>DS608*(DX608+DY608)/1000</f>
        <v>0</v>
      </c>
      <c r="Z608">
        <f>0.61365*exp(17.502*DZ608/(240.97+DZ608))</f>
        <v>0</v>
      </c>
      <c r="AA608">
        <f>(W608-DS608*(DX608+DY608)/1000)</f>
        <v>0</v>
      </c>
      <c r="AB608">
        <f>(-I608*44100)</f>
        <v>0</v>
      </c>
      <c r="AC608">
        <f>2*29.3*Q608*0.92*(DZ608-V608)</f>
        <v>0</v>
      </c>
      <c r="AD608">
        <f>2*0.95*5.67E-8*(((DZ608+$B$9)+273)^4-(V608+273)^4)</f>
        <v>0</v>
      </c>
      <c r="AE608">
        <f>T608+AD608+AB608+AC608</f>
        <v>0</v>
      </c>
      <c r="AF608">
        <f>DW608*AT608*(DR608-DQ608*(1000-AT608*DT608)/(1000-AT608*DS608))/(100*DK608)</f>
        <v>0</v>
      </c>
      <c r="AG608">
        <f>1000*DW608*AT608*(DS608-DT608)/(100*DK608*(1000-AT608*DS608))</f>
        <v>0</v>
      </c>
      <c r="AH608">
        <f>(AI608 - AJ608 - DX608*1E3/(8.314*(DZ608+273.15)) * AL608/DW608 * AK608) * DW608/(100*DK608) * (1000 - DT608)/1000</f>
        <v>0</v>
      </c>
      <c r="AI608">
        <v>242.1735114733065</v>
      </c>
      <c r="AJ608">
        <v>256.7457393939393</v>
      </c>
      <c r="AK608">
        <v>-3.352092325273464</v>
      </c>
      <c r="AL608">
        <v>65.07997680681147</v>
      </c>
      <c r="AM608">
        <f>(AO608 - AN608 + DX608*1E3/(8.314*(DZ608+273.15)) * AQ608/DW608 * AP608) * DW608/(100*DK608) * 1000/(1000 - AO608)</f>
        <v>0</v>
      </c>
      <c r="AN608">
        <v>21.23333322666667</v>
      </c>
      <c r="AO608">
        <v>21.90629454545455</v>
      </c>
      <c r="AP608">
        <v>6.457205321763219E-07</v>
      </c>
      <c r="AQ608">
        <v>105.27</v>
      </c>
      <c r="AR608">
        <v>1</v>
      </c>
      <c r="AS608">
        <v>0</v>
      </c>
      <c r="AT608">
        <f>IF(AR608*$H$15&gt;=AV608,1.0,(AV608/(AV608-AR608*$H$15)))</f>
        <v>0</v>
      </c>
      <c r="AU608">
        <f>(AT608-1)*100</f>
        <v>0</v>
      </c>
      <c r="AV608">
        <f>MAX(0,($B$15+$C$15*EE608)/(1+$D$15*EE608)*DX608/(DZ608+273)*$E$15)</f>
        <v>0</v>
      </c>
      <c r="AW608" t="s">
        <v>437</v>
      </c>
      <c r="AX608" t="s">
        <v>437</v>
      </c>
      <c r="AY608">
        <v>0</v>
      </c>
      <c r="AZ608">
        <v>0</v>
      </c>
      <c r="BA608">
        <f>1-AY608/AZ608</f>
        <v>0</v>
      </c>
      <c r="BB608">
        <v>0</v>
      </c>
      <c r="BC608" t="s">
        <v>437</v>
      </c>
      <c r="BD608" t="s">
        <v>437</v>
      </c>
      <c r="BE608">
        <v>0</v>
      </c>
      <c r="BF608">
        <v>0</v>
      </c>
      <c r="BG608">
        <f>1-BE608/BF608</f>
        <v>0</v>
      </c>
      <c r="BH608">
        <v>0.5</v>
      </c>
      <c r="BI608">
        <f>DH608</f>
        <v>0</v>
      </c>
      <c r="BJ608">
        <f>K608</f>
        <v>0</v>
      </c>
      <c r="BK608">
        <f>BG608*BH608*BI608</f>
        <v>0</v>
      </c>
      <c r="BL608">
        <f>(BJ608-BB608)/BI608</f>
        <v>0</v>
      </c>
      <c r="BM608">
        <f>(AZ608-BF608)/BF608</f>
        <v>0</v>
      </c>
      <c r="BN608">
        <f>AY608/(BA608+AY608/BF608)</f>
        <v>0</v>
      </c>
      <c r="BO608" t="s">
        <v>437</v>
      </c>
      <c r="BP608">
        <v>0</v>
      </c>
      <c r="BQ608">
        <f>IF(BP608&lt;&gt;0, BP608, BN608)</f>
        <v>0</v>
      </c>
      <c r="BR608">
        <f>1-BQ608/BF608</f>
        <v>0</v>
      </c>
      <c r="BS608">
        <f>(BF608-BE608)/(BF608-BQ608)</f>
        <v>0</v>
      </c>
      <c r="BT608">
        <f>(AZ608-BF608)/(AZ608-BQ608)</f>
        <v>0</v>
      </c>
      <c r="BU608">
        <f>(BF608-BE608)/(BF608-AY608)</f>
        <v>0</v>
      </c>
      <c r="BV608">
        <f>(AZ608-BF608)/(AZ608-AY608)</f>
        <v>0</v>
      </c>
      <c r="BW608">
        <f>(BS608*BQ608/BE608)</f>
        <v>0</v>
      </c>
      <c r="BX608">
        <f>(1-BW608)</f>
        <v>0</v>
      </c>
      <c r="DG608">
        <f>$B$13*EF608+$C$13*EG608+$F$13*ER608*(1-EU608)</f>
        <v>0</v>
      </c>
      <c r="DH608">
        <f>DG608*DI608</f>
        <v>0</v>
      </c>
      <c r="DI608">
        <f>($B$13*$D$11+$C$13*$D$11+$F$13*((FE608+EW608)/MAX(FE608+EW608+FF608, 0.1)*$I$11+FF608/MAX(FE608+EW608+FF608, 0.1)*$J$11))/($B$13+$C$13+$F$13)</f>
        <v>0</v>
      </c>
      <c r="DJ608">
        <f>($B$13*$K$11+$C$13*$K$11+$F$13*((FE608+EW608)/MAX(FE608+EW608+FF608, 0.1)*$P$11+FF608/MAX(FE608+EW608+FF608, 0.1)*$Q$11))/($B$13+$C$13+$F$13)</f>
        <v>0</v>
      </c>
      <c r="DK608">
        <v>2.44</v>
      </c>
      <c r="DL608">
        <v>0.5</v>
      </c>
      <c r="DM608" t="s">
        <v>438</v>
      </c>
      <c r="DN608">
        <v>2</v>
      </c>
      <c r="DO608" t="b">
        <v>1</v>
      </c>
      <c r="DP608">
        <v>1759091377.760714</v>
      </c>
      <c r="DQ608">
        <v>275.1251785714285</v>
      </c>
      <c r="DR608">
        <v>252.7945</v>
      </c>
      <c r="DS608">
        <v>21.90058571428571</v>
      </c>
      <c r="DT608">
        <v>21.22881428571429</v>
      </c>
      <c r="DU608">
        <v>276.0495357142857</v>
      </c>
      <c r="DV608">
        <v>21.61091428571428</v>
      </c>
      <c r="DW608">
        <v>500.0222857142857</v>
      </c>
      <c r="DX608">
        <v>90.680425</v>
      </c>
      <c r="DY608">
        <v>0.06436445</v>
      </c>
      <c r="DZ608">
        <v>28.78682142857143</v>
      </c>
      <c r="EA608">
        <v>30.00383928571429</v>
      </c>
      <c r="EB608">
        <v>999.9000000000002</v>
      </c>
      <c r="EC608">
        <v>0</v>
      </c>
      <c r="ED608">
        <v>0</v>
      </c>
      <c r="EE608">
        <v>10011.0225</v>
      </c>
      <c r="EF608">
        <v>0</v>
      </c>
      <c r="EG608">
        <v>11.58943571428571</v>
      </c>
      <c r="EH608">
        <v>22.33069642857143</v>
      </c>
      <c r="EI608">
        <v>281.2855</v>
      </c>
      <c r="EJ608">
        <v>258.2774285714286</v>
      </c>
      <c r="EK608">
        <v>0.6717676071428571</v>
      </c>
      <c r="EL608">
        <v>252.7945</v>
      </c>
      <c r="EM608">
        <v>21.22881428571429</v>
      </c>
      <c r="EN608">
        <v>1.985953928571428</v>
      </c>
      <c r="EO608">
        <v>1.925037857142857</v>
      </c>
      <c r="EP608">
        <v>17.3328</v>
      </c>
      <c r="EQ608">
        <v>16.84087857142857</v>
      </c>
      <c r="ER608">
        <v>1999.986428571429</v>
      </c>
      <c r="ES608">
        <v>0.9800067499999999</v>
      </c>
      <c r="ET608">
        <v>0.01999345</v>
      </c>
      <c r="EU608">
        <v>0</v>
      </c>
      <c r="EV608">
        <v>311.7509642857143</v>
      </c>
      <c r="EW608">
        <v>5.00078</v>
      </c>
      <c r="EX608">
        <v>6180.136428571428</v>
      </c>
      <c r="EY608">
        <v>16379.54642857143</v>
      </c>
      <c r="EZ608">
        <v>39.43510714285714</v>
      </c>
      <c r="FA608">
        <v>40.4037857142857</v>
      </c>
      <c r="FB608">
        <v>39.76767857142857</v>
      </c>
      <c r="FC608">
        <v>39.9885357142857</v>
      </c>
      <c r="FD608">
        <v>40.48417857142857</v>
      </c>
      <c r="FE608">
        <v>1955.096428571428</v>
      </c>
      <c r="FF608">
        <v>39.89000000000001</v>
      </c>
      <c r="FG608">
        <v>0</v>
      </c>
      <c r="FH608">
        <v>1759091378</v>
      </c>
      <c r="FI608">
        <v>0</v>
      </c>
      <c r="FJ608">
        <v>311.70688</v>
      </c>
      <c r="FK608">
        <v>-3.505076928870298</v>
      </c>
      <c r="FL608">
        <v>-65.93846141079848</v>
      </c>
      <c r="FM608">
        <v>6179.6052</v>
      </c>
      <c r="FN608">
        <v>15</v>
      </c>
      <c r="FO608">
        <v>0</v>
      </c>
      <c r="FP608" t="s">
        <v>439</v>
      </c>
      <c r="FQ608">
        <v>1746989605.5</v>
      </c>
      <c r="FR608">
        <v>1746989593.5</v>
      </c>
      <c r="FS608">
        <v>0</v>
      </c>
      <c r="FT608">
        <v>-0.274</v>
      </c>
      <c r="FU608">
        <v>-0.002</v>
      </c>
      <c r="FV608">
        <v>2.549</v>
      </c>
      <c r="FW608">
        <v>0.129</v>
      </c>
      <c r="FX608">
        <v>420</v>
      </c>
      <c r="FY608">
        <v>17</v>
      </c>
      <c r="FZ608">
        <v>0.02</v>
      </c>
      <c r="GA608">
        <v>0.04</v>
      </c>
      <c r="GB608">
        <v>22.2249575</v>
      </c>
      <c r="GC608">
        <v>2.693276172607841</v>
      </c>
      <c r="GD608">
        <v>0.2620207290344602</v>
      </c>
      <c r="GE608">
        <v>0</v>
      </c>
      <c r="GF608">
        <v>311.8818235294117</v>
      </c>
      <c r="GG608">
        <v>-3.135034378607764</v>
      </c>
      <c r="GH608">
        <v>0.3802501089134915</v>
      </c>
      <c r="GI608">
        <v>0</v>
      </c>
      <c r="GJ608">
        <v>0.672193575</v>
      </c>
      <c r="GK608">
        <v>-0.001946983114448786</v>
      </c>
      <c r="GL608">
        <v>0.001315670587333698</v>
      </c>
      <c r="GM608">
        <v>1</v>
      </c>
      <c r="GN608">
        <v>1</v>
      </c>
      <c r="GO608">
        <v>3</v>
      </c>
      <c r="GP608" t="s">
        <v>455</v>
      </c>
      <c r="GQ608">
        <v>3.10233</v>
      </c>
      <c r="GR608">
        <v>2.72279</v>
      </c>
      <c r="GS608">
        <v>0.0583844</v>
      </c>
      <c r="GT608">
        <v>0.0537184</v>
      </c>
      <c r="GU608">
        <v>0.101269</v>
      </c>
      <c r="GV608">
        <v>0.100465</v>
      </c>
      <c r="GW608">
        <v>24584.3</v>
      </c>
      <c r="GX608">
        <v>22431.4</v>
      </c>
      <c r="GY608">
        <v>26672.7</v>
      </c>
      <c r="GZ608">
        <v>23926.9</v>
      </c>
      <c r="HA608">
        <v>38352.8</v>
      </c>
      <c r="HB608">
        <v>31805.5</v>
      </c>
      <c r="HC608">
        <v>46575.3</v>
      </c>
      <c r="HD608">
        <v>37845.1</v>
      </c>
      <c r="HE608">
        <v>1.86745</v>
      </c>
      <c r="HF608">
        <v>1.87045</v>
      </c>
      <c r="HG608">
        <v>0.11282</v>
      </c>
      <c r="HH608">
        <v>0</v>
      </c>
      <c r="HI608">
        <v>28.1685</v>
      </c>
      <c r="HJ608">
        <v>999.9</v>
      </c>
      <c r="HK608">
        <v>46.1</v>
      </c>
      <c r="HL608">
        <v>31</v>
      </c>
      <c r="HM608">
        <v>22.9352</v>
      </c>
      <c r="HN608">
        <v>61.1485</v>
      </c>
      <c r="HO608">
        <v>21.5785</v>
      </c>
      <c r="HP608">
        <v>1</v>
      </c>
      <c r="HQ608">
        <v>0.133994</v>
      </c>
      <c r="HR608">
        <v>0.232279</v>
      </c>
      <c r="HS608">
        <v>20.2805</v>
      </c>
      <c r="HT608">
        <v>5.2119</v>
      </c>
      <c r="HU608">
        <v>11.98</v>
      </c>
      <c r="HV608">
        <v>4.96345</v>
      </c>
      <c r="HW608">
        <v>3.27448</v>
      </c>
      <c r="HX608">
        <v>9999</v>
      </c>
      <c r="HY608">
        <v>9999</v>
      </c>
      <c r="HZ608">
        <v>9999</v>
      </c>
      <c r="IA608">
        <v>36.1</v>
      </c>
      <c r="IB608">
        <v>1.86399</v>
      </c>
      <c r="IC608">
        <v>1.86006</v>
      </c>
      <c r="ID608">
        <v>1.85838</v>
      </c>
      <c r="IE608">
        <v>1.85974</v>
      </c>
      <c r="IF608">
        <v>1.85988</v>
      </c>
      <c r="IG608">
        <v>1.85837</v>
      </c>
      <c r="IH608">
        <v>1.85743</v>
      </c>
      <c r="II608">
        <v>1.85241</v>
      </c>
      <c r="IJ608">
        <v>0</v>
      </c>
      <c r="IK608">
        <v>0</v>
      </c>
      <c r="IL608">
        <v>0</v>
      </c>
      <c r="IM608">
        <v>0</v>
      </c>
      <c r="IN608" t="s">
        <v>441</v>
      </c>
      <c r="IO608" t="s">
        <v>442</v>
      </c>
      <c r="IP608" t="s">
        <v>443</v>
      </c>
      <c r="IQ608" t="s">
        <v>443</v>
      </c>
      <c r="IR608" t="s">
        <v>443</v>
      </c>
      <c r="IS608" t="s">
        <v>443</v>
      </c>
      <c r="IT608">
        <v>0</v>
      </c>
      <c r="IU608">
        <v>100</v>
      </c>
      <c r="IV608">
        <v>100</v>
      </c>
      <c r="IW608">
        <v>-0.925</v>
      </c>
      <c r="IX608">
        <v>0.2898</v>
      </c>
      <c r="IY608">
        <v>-0.819046093373875</v>
      </c>
      <c r="IZ608">
        <v>-0.0008311593448893811</v>
      </c>
      <c r="JA608">
        <v>1.768286430498992E-06</v>
      </c>
      <c r="JB608">
        <v>-5.176383660599935E-10</v>
      </c>
      <c r="JC608">
        <v>0.01793090377665582</v>
      </c>
      <c r="JD608">
        <v>0.002652576625932546</v>
      </c>
      <c r="JE608">
        <v>0.0004569377311329863</v>
      </c>
      <c r="JF608">
        <v>1.003524486243527E-07</v>
      </c>
      <c r="JG608">
        <v>2</v>
      </c>
      <c r="JH608">
        <v>1975</v>
      </c>
      <c r="JI608">
        <v>1</v>
      </c>
      <c r="JJ608">
        <v>26</v>
      </c>
      <c r="JK608">
        <v>201696.3</v>
      </c>
      <c r="JL608">
        <v>201696.5</v>
      </c>
      <c r="JM608">
        <v>0.633545</v>
      </c>
      <c r="JN608">
        <v>2.6355</v>
      </c>
      <c r="JO608">
        <v>1.49658</v>
      </c>
      <c r="JP608">
        <v>2.34985</v>
      </c>
      <c r="JQ608">
        <v>1.54907</v>
      </c>
      <c r="JR608">
        <v>2.45483</v>
      </c>
      <c r="JS608">
        <v>35.9645</v>
      </c>
      <c r="JT608">
        <v>24.1838</v>
      </c>
      <c r="JU608">
        <v>18</v>
      </c>
      <c r="JV608">
        <v>481.606</v>
      </c>
      <c r="JW608">
        <v>498.244</v>
      </c>
      <c r="JX608">
        <v>27.272</v>
      </c>
      <c r="JY608">
        <v>28.9881</v>
      </c>
      <c r="JZ608">
        <v>30.0004</v>
      </c>
      <c r="KA608">
        <v>29.1502</v>
      </c>
      <c r="KB608">
        <v>29.1351</v>
      </c>
      <c r="KC608">
        <v>12.6381</v>
      </c>
      <c r="KD608">
        <v>9.04466</v>
      </c>
      <c r="KE608">
        <v>100</v>
      </c>
      <c r="KF608">
        <v>27.2721</v>
      </c>
      <c r="KG608">
        <v>199.302</v>
      </c>
      <c r="KH608">
        <v>21.2035</v>
      </c>
      <c r="KI608">
        <v>101.834</v>
      </c>
      <c r="KJ608">
        <v>91.2774</v>
      </c>
    </row>
    <row r="609" spans="1:296">
      <c r="A609">
        <v>591</v>
      </c>
      <c r="B609">
        <v>1759091390.6</v>
      </c>
      <c r="C609">
        <v>18307.5</v>
      </c>
      <c r="D609" t="s">
        <v>1631</v>
      </c>
      <c r="E609" t="s">
        <v>1632</v>
      </c>
      <c r="F609">
        <v>5</v>
      </c>
      <c r="G609" t="s">
        <v>1604</v>
      </c>
      <c r="H609">
        <v>1759091383.062963</v>
      </c>
      <c r="I609">
        <f>(J609)/1000</f>
        <v>0</v>
      </c>
      <c r="J609">
        <f>IF(DO609, AM609, AG609)</f>
        <v>0</v>
      </c>
      <c r="K609">
        <f>IF(DO609, AH609, AF609)</f>
        <v>0</v>
      </c>
      <c r="L609">
        <f>DQ609 - IF(AT609&gt;1, K609*DK609*100.0/(AV609), 0)</f>
        <v>0</v>
      </c>
      <c r="M609">
        <f>((S609-I609/2)*L609-K609)/(S609+I609/2)</f>
        <v>0</v>
      </c>
      <c r="N609">
        <f>M609*(DX609+DY609)/1000.0</f>
        <v>0</v>
      </c>
      <c r="O609">
        <f>(DQ609 - IF(AT609&gt;1, K609*DK609*100.0/(AV609), 0))*(DX609+DY609)/1000.0</f>
        <v>0</v>
      </c>
      <c r="P609">
        <f>2.0/((1/R609-1/Q609)+SIGN(R609)*SQRT((1/R609-1/Q609)*(1/R609-1/Q609) + 4*DL609/((DL609+1)*(DL609+1))*(2*1/R609*1/Q609-1/Q609*1/Q609)))</f>
        <v>0</v>
      </c>
      <c r="Q609">
        <f>IF(LEFT(DM609,1)&lt;&gt;"0",IF(LEFT(DM609,1)="1",3.0,DN609),$D$5+$E$5*(EE609*DX609/($K$5*1000))+$F$5*(EE609*DX609/($K$5*1000))*MAX(MIN(DK609,$J$5),$I$5)*MAX(MIN(DK609,$J$5),$I$5)+$G$5*MAX(MIN(DK609,$J$5),$I$5)*(EE609*DX609/($K$5*1000))+$H$5*(EE609*DX609/($K$5*1000))*(EE609*DX609/($K$5*1000)))</f>
        <v>0</v>
      </c>
      <c r="R609">
        <f>I609*(1000-(1000*0.61365*exp(17.502*V609/(240.97+V609))/(DX609+DY609)+DS609)/2)/(1000*0.61365*exp(17.502*V609/(240.97+V609))/(DX609+DY609)-DS609)</f>
        <v>0</v>
      </c>
      <c r="S609">
        <f>1/((DL609+1)/(P609/1.6)+1/(Q609/1.37)) + DL609/((DL609+1)/(P609/1.6) + DL609/(Q609/1.37))</f>
        <v>0</v>
      </c>
      <c r="T609">
        <f>(DG609*DJ609)</f>
        <v>0</v>
      </c>
      <c r="U609">
        <f>(DZ609+(T609+2*0.95*5.67E-8*(((DZ609+$B$9)+273)^4-(DZ609+273)^4)-44100*I609)/(1.84*29.3*Q609+8*0.95*5.67E-8*(DZ609+273)^3))</f>
        <v>0</v>
      </c>
      <c r="V609">
        <f>($C$9*EA609+$D$9*EB609+$E$9*U609)</f>
        <v>0</v>
      </c>
      <c r="W609">
        <f>0.61365*exp(17.502*V609/(240.97+V609))</f>
        <v>0</v>
      </c>
      <c r="X609">
        <f>(Y609/Z609*100)</f>
        <v>0</v>
      </c>
      <c r="Y609">
        <f>DS609*(DX609+DY609)/1000</f>
        <v>0</v>
      </c>
      <c r="Z609">
        <f>0.61365*exp(17.502*DZ609/(240.97+DZ609))</f>
        <v>0</v>
      </c>
      <c r="AA609">
        <f>(W609-DS609*(DX609+DY609)/1000)</f>
        <v>0</v>
      </c>
      <c r="AB609">
        <f>(-I609*44100)</f>
        <v>0</v>
      </c>
      <c r="AC609">
        <f>2*29.3*Q609*0.92*(DZ609-V609)</f>
        <v>0</v>
      </c>
      <c r="AD609">
        <f>2*0.95*5.67E-8*(((DZ609+$B$9)+273)^4-(V609+273)^4)</f>
        <v>0</v>
      </c>
      <c r="AE609">
        <f>T609+AD609+AB609+AC609</f>
        <v>0</v>
      </c>
      <c r="AF609">
        <f>DW609*AT609*(DR609-DQ609*(1000-AT609*DT609)/(1000-AT609*DS609))/(100*DK609)</f>
        <v>0</v>
      </c>
      <c r="AG609">
        <f>1000*DW609*AT609*(DS609-DT609)/(100*DK609*(1000-AT609*DS609))</f>
        <v>0</v>
      </c>
      <c r="AH609">
        <f>(AI609 - AJ609 - DX609*1E3/(8.314*(DZ609+273.15)) * AL609/DW609 * AK609) * DW609/(100*DK609) * (1000 - DT609)/1000</f>
        <v>0</v>
      </c>
      <c r="AI609">
        <v>225.183505001055</v>
      </c>
      <c r="AJ609">
        <v>239.9664727272727</v>
      </c>
      <c r="AK609">
        <v>-3.357630631723247</v>
      </c>
      <c r="AL609">
        <v>65.07997680681147</v>
      </c>
      <c r="AM609">
        <f>(AO609 - AN609 + DX609*1E3/(8.314*(DZ609+273.15)) * AQ609/DW609 * AP609) * DW609/(100*DK609) * 1000/(1000 - AO609)</f>
        <v>0</v>
      </c>
      <c r="AN609">
        <v>21.23488848</v>
      </c>
      <c r="AO609">
        <v>21.91166606060607</v>
      </c>
      <c r="AP609">
        <v>9.937923711521028E-07</v>
      </c>
      <c r="AQ609">
        <v>105.27</v>
      </c>
      <c r="AR609">
        <v>1</v>
      </c>
      <c r="AS609">
        <v>0</v>
      </c>
      <c r="AT609">
        <f>IF(AR609*$H$15&gt;=AV609,1.0,(AV609/(AV609-AR609*$H$15)))</f>
        <v>0</v>
      </c>
      <c r="AU609">
        <f>(AT609-1)*100</f>
        <v>0</v>
      </c>
      <c r="AV609">
        <f>MAX(0,($B$15+$C$15*EE609)/(1+$D$15*EE609)*DX609/(DZ609+273)*$E$15)</f>
        <v>0</v>
      </c>
      <c r="AW609" t="s">
        <v>437</v>
      </c>
      <c r="AX609" t="s">
        <v>437</v>
      </c>
      <c r="AY609">
        <v>0</v>
      </c>
      <c r="AZ609">
        <v>0</v>
      </c>
      <c r="BA609">
        <f>1-AY609/AZ609</f>
        <v>0</v>
      </c>
      <c r="BB609">
        <v>0</v>
      </c>
      <c r="BC609" t="s">
        <v>437</v>
      </c>
      <c r="BD609" t="s">
        <v>437</v>
      </c>
      <c r="BE609">
        <v>0</v>
      </c>
      <c r="BF609">
        <v>0</v>
      </c>
      <c r="BG609">
        <f>1-BE609/BF609</f>
        <v>0</v>
      </c>
      <c r="BH609">
        <v>0.5</v>
      </c>
      <c r="BI609">
        <f>DH609</f>
        <v>0</v>
      </c>
      <c r="BJ609">
        <f>K609</f>
        <v>0</v>
      </c>
      <c r="BK609">
        <f>BG609*BH609*BI609</f>
        <v>0</v>
      </c>
      <c r="BL609">
        <f>(BJ609-BB609)/BI609</f>
        <v>0</v>
      </c>
      <c r="BM609">
        <f>(AZ609-BF609)/BF609</f>
        <v>0</v>
      </c>
      <c r="BN609">
        <f>AY609/(BA609+AY609/BF609)</f>
        <v>0</v>
      </c>
      <c r="BO609" t="s">
        <v>437</v>
      </c>
      <c r="BP609">
        <v>0</v>
      </c>
      <c r="BQ609">
        <f>IF(BP609&lt;&gt;0, BP609, BN609)</f>
        <v>0</v>
      </c>
      <c r="BR609">
        <f>1-BQ609/BF609</f>
        <v>0</v>
      </c>
      <c r="BS609">
        <f>(BF609-BE609)/(BF609-BQ609)</f>
        <v>0</v>
      </c>
      <c r="BT609">
        <f>(AZ609-BF609)/(AZ609-BQ609)</f>
        <v>0</v>
      </c>
      <c r="BU609">
        <f>(BF609-BE609)/(BF609-AY609)</f>
        <v>0</v>
      </c>
      <c r="BV609">
        <f>(AZ609-BF609)/(AZ609-AY609)</f>
        <v>0</v>
      </c>
      <c r="BW609">
        <f>(BS609*BQ609/BE609)</f>
        <v>0</v>
      </c>
      <c r="BX609">
        <f>(1-BW609)</f>
        <v>0</v>
      </c>
      <c r="DG609">
        <f>$B$13*EF609+$C$13*EG609+$F$13*ER609*(1-EU609)</f>
        <v>0</v>
      </c>
      <c r="DH609">
        <f>DG609*DI609</f>
        <v>0</v>
      </c>
      <c r="DI609">
        <f>($B$13*$D$11+$C$13*$D$11+$F$13*((FE609+EW609)/MAX(FE609+EW609+FF609, 0.1)*$I$11+FF609/MAX(FE609+EW609+FF609, 0.1)*$J$11))/($B$13+$C$13+$F$13)</f>
        <v>0</v>
      </c>
      <c r="DJ609">
        <f>($B$13*$K$11+$C$13*$K$11+$F$13*((FE609+EW609)/MAX(FE609+EW609+FF609, 0.1)*$P$11+FF609/MAX(FE609+EW609+FF609, 0.1)*$Q$11))/($B$13+$C$13+$F$13)</f>
        <v>0</v>
      </c>
      <c r="DK609">
        <v>2.44</v>
      </c>
      <c r="DL609">
        <v>0.5</v>
      </c>
      <c r="DM609" t="s">
        <v>438</v>
      </c>
      <c r="DN609">
        <v>2</v>
      </c>
      <c r="DO609" t="b">
        <v>1</v>
      </c>
      <c r="DP609">
        <v>1759091383.062963</v>
      </c>
      <c r="DQ609">
        <v>257.7905925925926</v>
      </c>
      <c r="DR609">
        <v>235.2218888888889</v>
      </c>
      <c r="DS609">
        <v>21.90491481481482</v>
      </c>
      <c r="DT609">
        <v>21.23187037037037</v>
      </c>
      <c r="DU609">
        <v>258.7149259259259</v>
      </c>
      <c r="DV609">
        <v>21.61514444444444</v>
      </c>
      <c r="DW609">
        <v>500.0158148148148</v>
      </c>
      <c r="DX609">
        <v>90.67814814814814</v>
      </c>
      <c r="DY609">
        <v>0.06436184444444445</v>
      </c>
      <c r="DZ609">
        <v>28.7893037037037</v>
      </c>
      <c r="EA609">
        <v>30.00625925925926</v>
      </c>
      <c r="EB609">
        <v>999.9000000000001</v>
      </c>
      <c r="EC609">
        <v>0</v>
      </c>
      <c r="ED609">
        <v>0</v>
      </c>
      <c r="EE609">
        <v>10009.48740740741</v>
      </c>
      <c r="EF609">
        <v>0</v>
      </c>
      <c r="EG609">
        <v>11.74856296296296</v>
      </c>
      <c r="EH609">
        <v>22.56863703703704</v>
      </c>
      <c r="EI609">
        <v>263.5638518518518</v>
      </c>
      <c r="EJ609">
        <v>240.3243333333334</v>
      </c>
      <c r="EK609">
        <v>0.6730365185185184</v>
      </c>
      <c r="EL609">
        <v>235.2218888888889</v>
      </c>
      <c r="EM609">
        <v>21.23187037037037</v>
      </c>
      <c r="EN609">
        <v>1.986296296296296</v>
      </c>
      <c r="EO609">
        <v>1.925266296296296</v>
      </c>
      <c r="EP609">
        <v>17.33552222222222</v>
      </c>
      <c r="EQ609">
        <v>16.84276296296296</v>
      </c>
      <c r="ER609">
        <v>1999.994814814815</v>
      </c>
      <c r="ES609">
        <v>0.9800068888888888</v>
      </c>
      <c r="ET609">
        <v>0.01999331111111111</v>
      </c>
      <c r="EU609">
        <v>0</v>
      </c>
      <c r="EV609">
        <v>311.4735555555555</v>
      </c>
      <c r="EW609">
        <v>5.00078</v>
      </c>
      <c r="EX609">
        <v>6174.081111111112</v>
      </c>
      <c r="EY609">
        <v>16379.62962962963</v>
      </c>
      <c r="EZ609">
        <v>39.45351851851851</v>
      </c>
      <c r="FA609">
        <v>40.41174074074074</v>
      </c>
      <c r="FB609">
        <v>39.77281481481481</v>
      </c>
      <c r="FC609">
        <v>39.99733333333333</v>
      </c>
      <c r="FD609">
        <v>40.4905925925926</v>
      </c>
      <c r="FE609">
        <v>1955.104814814815</v>
      </c>
      <c r="FF609">
        <v>39.89000000000001</v>
      </c>
      <c r="FG609">
        <v>0</v>
      </c>
      <c r="FH609">
        <v>1759091382.8</v>
      </c>
      <c r="FI609">
        <v>0</v>
      </c>
      <c r="FJ609">
        <v>311.45284</v>
      </c>
      <c r="FK609">
        <v>-3.692000042218534</v>
      </c>
      <c r="FL609">
        <v>-71.37923082443578</v>
      </c>
      <c r="FM609">
        <v>6174.056</v>
      </c>
      <c r="FN609">
        <v>15</v>
      </c>
      <c r="FO609">
        <v>0</v>
      </c>
      <c r="FP609" t="s">
        <v>439</v>
      </c>
      <c r="FQ609">
        <v>1746989605.5</v>
      </c>
      <c r="FR609">
        <v>1746989593.5</v>
      </c>
      <c r="FS609">
        <v>0</v>
      </c>
      <c r="FT609">
        <v>-0.274</v>
      </c>
      <c r="FU609">
        <v>-0.002</v>
      </c>
      <c r="FV609">
        <v>2.549</v>
      </c>
      <c r="FW609">
        <v>0.129</v>
      </c>
      <c r="FX609">
        <v>420</v>
      </c>
      <c r="FY609">
        <v>17</v>
      </c>
      <c r="FZ609">
        <v>0.02</v>
      </c>
      <c r="GA609">
        <v>0.04</v>
      </c>
      <c r="GB609">
        <v>22.41453170731707</v>
      </c>
      <c r="GC609">
        <v>2.758705923344976</v>
      </c>
      <c r="GD609">
        <v>0.2748825988326427</v>
      </c>
      <c r="GE609">
        <v>0</v>
      </c>
      <c r="GF609">
        <v>311.6255882352941</v>
      </c>
      <c r="GG609">
        <v>-3.47211613037278</v>
      </c>
      <c r="GH609">
        <v>0.4155426018824516</v>
      </c>
      <c r="GI609">
        <v>0</v>
      </c>
      <c r="GJ609">
        <v>0.6724312682926828</v>
      </c>
      <c r="GK609">
        <v>0.01221039721254374</v>
      </c>
      <c r="GL609">
        <v>0.001625837420612203</v>
      </c>
      <c r="GM609">
        <v>1</v>
      </c>
      <c r="GN609">
        <v>1</v>
      </c>
      <c r="GO609">
        <v>3</v>
      </c>
      <c r="GP609" t="s">
        <v>455</v>
      </c>
      <c r="GQ609">
        <v>3.10239</v>
      </c>
      <c r="GR609">
        <v>2.72295</v>
      </c>
      <c r="GS609">
        <v>0.0551396</v>
      </c>
      <c r="GT609">
        <v>0.0503344</v>
      </c>
      <c r="GU609">
        <v>0.101284</v>
      </c>
      <c r="GV609">
        <v>0.10047</v>
      </c>
      <c r="GW609">
        <v>24668.6</v>
      </c>
      <c r="GX609">
        <v>22511.7</v>
      </c>
      <c r="GY609">
        <v>26672.3</v>
      </c>
      <c r="GZ609">
        <v>23927</v>
      </c>
      <c r="HA609">
        <v>38351.4</v>
      </c>
      <c r="HB609">
        <v>31804.7</v>
      </c>
      <c r="HC609">
        <v>46574.8</v>
      </c>
      <c r="HD609">
        <v>37844.8</v>
      </c>
      <c r="HE609">
        <v>1.86745</v>
      </c>
      <c r="HF609">
        <v>1.87025</v>
      </c>
      <c r="HG609">
        <v>0.113919</v>
      </c>
      <c r="HH609">
        <v>0</v>
      </c>
      <c r="HI609">
        <v>28.1701</v>
      </c>
      <c r="HJ609">
        <v>999.9</v>
      </c>
      <c r="HK609">
        <v>46.1</v>
      </c>
      <c r="HL609">
        <v>31</v>
      </c>
      <c r="HM609">
        <v>22.9344</v>
      </c>
      <c r="HN609">
        <v>60.7685</v>
      </c>
      <c r="HO609">
        <v>21.4864</v>
      </c>
      <c r="HP609">
        <v>1</v>
      </c>
      <c r="HQ609">
        <v>0.1344</v>
      </c>
      <c r="HR609">
        <v>0.256375</v>
      </c>
      <c r="HS609">
        <v>20.2803</v>
      </c>
      <c r="HT609">
        <v>5.2113</v>
      </c>
      <c r="HU609">
        <v>11.98</v>
      </c>
      <c r="HV609">
        <v>4.96335</v>
      </c>
      <c r="HW609">
        <v>3.27443</v>
      </c>
      <c r="HX609">
        <v>9999</v>
      </c>
      <c r="HY609">
        <v>9999</v>
      </c>
      <c r="HZ609">
        <v>9999</v>
      </c>
      <c r="IA609">
        <v>36.1</v>
      </c>
      <c r="IB609">
        <v>1.86398</v>
      </c>
      <c r="IC609">
        <v>1.86006</v>
      </c>
      <c r="ID609">
        <v>1.85837</v>
      </c>
      <c r="IE609">
        <v>1.85974</v>
      </c>
      <c r="IF609">
        <v>1.85989</v>
      </c>
      <c r="IG609">
        <v>1.85837</v>
      </c>
      <c r="IH609">
        <v>1.85744</v>
      </c>
      <c r="II609">
        <v>1.85241</v>
      </c>
      <c r="IJ609">
        <v>0</v>
      </c>
      <c r="IK609">
        <v>0</v>
      </c>
      <c r="IL609">
        <v>0</v>
      </c>
      <c r="IM609">
        <v>0</v>
      </c>
      <c r="IN609" t="s">
        <v>441</v>
      </c>
      <c r="IO609" t="s">
        <v>442</v>
      </c>
      <c r="IP609" t="s">
        <v>443</v>
      </c>
      <c r="IQ609" t="s">
        <v>443</v>
      </c>
      <c r="IR609" t="s">
        <v>443</v>
      </c>
      <c r="IS609" t="s">
        <v>443</v>
      </c>
      <c r="IT609">
        <v>0</v>
      </c>
      <c r="IU609">
        <v>100</v>
      </c>
      <c r="IV609">
        <v>100</v>
      </c>
      <c r="IW609">
        <v>-0.924</v>
      </c>
      <c r="IX609">
        <v>0.2899</v>
      </c>
      <c r="IY609">
        <v>-0.819046093373875</v>
      </c>
      <c r="IZ609">
        <v>-0.0008311593448893811</v>
      </c>
      <c r="JA609">
        <v>1.768286430498992E-06</v>
      </c>
      <c r="JB609">
        <v>-5.176383660599935E-10</v>
      </c>
      <c r="JC609">
        <v>0.01793090377665582</v>
      </c>
      <c r="JD609">
        <v>0.002652576625932546</v>
      </c>
      <c r="JE609">
        <v>0.0004569377311329863</v>
      </c>
      <c r="JF609">
        <v>1.003524486243527E-07</v>
      </c>
      <c r="JG609">
        <v>2</v>
      </c>
      <c r="JH609">
        <v>1975</v>
      </c>
      <c r="JI609">
        <v>1</v>
      </c>
      <c r="JJ609">
        <v>26</v>
      </c>
      <c r="JK609">
        <v>201696.4</v>
      </c>
      <c r="JL609">
        <v>201696.6</v>
      </c>
      <c r="JM609">
        <v>0.592041</v>
      </c>
      <c r="JN609">
        <v>2.64038</v>
      </c>
      <c r="JO609">
        <v>1.49658</v>
      </c>
      <c r="JP609">
        <v>2.34985</v>
      </c>
      <c r="JQ609">
        <v>1.54907</v>
      </c>
      <c r="JR609">
        <v>2.45972</v>
      </c>
      <c r="JS609">
        <v>35.9879</v>
      </c>
      <c r="JT609">
        <v>24.1751</v>
      </c>
      <c r="JU609">
        <v>18</v>
      </c>
      <c r="JV609">
        <v>481.636</v>
      </c>
      <c r="JW609">
        <v>498.136</v>
      </c>
      <c r="JX609">
        <v>27.2703</v>
      </c>
      <c r="JY609">
        <v>28.993</v>
      </c>
      <c r="JZ609">
        <v>30.0004</v>
      </c>
      <c r="KA609">
        <v>29.1542</v>
      </c>
      <c r="KB609">
        <v>29.1382</v>
      </c>
      <c r="KC609">
        <v>11.8671</v>
      </c>
      <c r="KD609">
        <v>9.04466</v>
      </c>
      <c r="KE609">
        <v>100</v>
      </c>
      <c r="KF609">
        <v>27.2661</v>
      </c>
      <c r="KG609">
        <v>185.946</v>
      </c>
      <c r="KH609">
        <v>21.2035</v>
      </c>
      <c r="KI609">
        <v>101.833</v>
      </c>
      <c r="KJ609">
        <v>91.2771</v>
      </c>
    </row>
    <row r="610" spans="1:296">
      <c r="A610">
        <v>592</v>
      </c>
      <c r="B610">
        <v>1759091395.6</v>
      </c>
      <c r="C610">
        <v>18312.5</v>
      </c>
      <c r="D610" t="s">
        <v>1633</v>
      </c>
      <c r="E610" t="s">
        <v>1634</v>
      </c>
      <c r="F610">
        <v>5</v>
      </c>
      <c r="G610" t="s">
        <v>1604</v>
      </c>
      <c r="H610">
        <v>1759091388.081481</v>
      </c>
      <c r="I610">
        <f>(J610)/1000</f>
        <v>0</v>
      </c>
      <c r="J610">
        <f>IF(DO610, AM610, AG610)</f>
        <v>0</v>
      </c>
      <c r="K610">
        <f>IF(DO610, AH610, AF610)</f>
        <v>0</v>
      </c>
      <c r="L610">
        <f>DQ610 - IF(AT610&gt;1, K610*DK610*100.0/(AV610), 0)</f>
        <v>0</v>
      </c>
      <c r="M610">
        <f>((S610-I610/2)*L610-K610)/(S610+I610/2)</f>
        <v>0</v>
      </c>
      <c r="N610">
        <f>M610*(DX610+DY610)/1000.0</f>
        <v>0</v>
      </c>
      <c r="O610">
        <f>(DQ610 - IF(AT610&gt;1, K610*DK610*100.0/(AV610), 0))*(DX610+DY610)/1000.0</f>
        <v>0</v>
      </c>
      <c r="P610">
        <f>2.0/((1/R610-1/Q610)+SIGN(R610)*SQRT((1/R610-1/Q610)*(1/R610-1/Q610) + 4*DL610/((DL610+1)*(DL610+1))*(2*1/R610*1/Q610-1/Q610*1/Q610)))</f>
        <v>0</v>
      </c>
      <c r="Q610">
        <f>IF(LEFT(DM610,1)&lt;&gt;"0",IF(LEFT(DM610,1)="1",3.0,DN610),$D$5+$E$5*(EE610*DX610/($K$5*1000))+$F$5*(EE610*DX610/($K$5*1000))*MAX(MIN(DK610,$J$5),$I$5)*MAX(MIN(DK610,$J$5),$I$5)+$G$5*MAX(MIN(DK610,$J$5),$I$5)*(EE610*DX610/($K$5*1000))+$H$5*(EE610*DX610/($K$5*1000))*(EE610*DX610/($K$5*1000)))</f>
        <v>0</v>
      </c>
      <c r="R610">
        <f>I610*(1000-(1000*0.61365*exp(17.502*V610/(240.97+V610))/(DX610+DY610)+DS610)/2)/(1000*0.61365*exp(17.502*V610/(240.97+V610))/(DX610+DY610)-DS610)</f>
        <v>0</v>
      </c>
      <c r="S610">
        <f>1/((DL610+1)/(P610/1.6)+1/(Q610/1.37)) + DL610/((DL610+1)/(P610/1.6) + DL610/(Q610/1.37))</f>
        <v>0</v>
      </c>
      <c r="T610">
        <f>(DG610*DJ610)</f>
        <v>0</v>
      </c>
      <c r="U610">
        <f>(DZ610+(T610+2*0.95*5.67E-8*(((DZ610+$B$9)+273)^4-(DZ610+273)^4)-44100*I610)/(1.84*29.3*Q610+8*0.95*5.67E-8*(DZ610+273)^3))</f>
        <v>0</v>
      </c>
      <c r="V610">
        <f>($C$9*EA610+$D$9*EB610+$E$9*U610)</f>
        <v>0</v>
      </c>
      <c r="W610">
        <f>0.61365*exp(17.502*V610/(240.97+V610))</f>
        <v>0</v>
      </c>
      <c r="X610">
        <f>(Y610/Z610*100)</f>
        <v>0</v>
      </c>
      <c r="Y610">
        <f>DS610*(DX610+DY610)/1000</f>
        <v>0</v>
      </c>
      <c r="Z610">
        <f>0.61365*exp(17.502*DZ610/(240.97+DZ610))</f>
        <v>0</v>
      </c>
      <c r="AA610">
        <f>(W610-DS610*(DX610+DY610)/1000)</f>
        <v>0</v>
      </c>
      <c r="AB610">
        <f>(-I610*44100)</f>
        <v>0</v>
      </c>
      <c r="AC610">
        <f>2*29.3*Q610*0.92*(DZ610-V610)</f>
        <v>0</v>
      </c>
      <c r="AD610">
        <f>2*0.95*5.67E-8*(((DZ610+$B$9)+273)^4-(V610+273)^4)</f>
        <v>0</v>
      </c>
      <c r="AE610">
        <f>T610+AD610+AB610+AC610</f>
        <v>0</v>
      </c>
      <c r="AF610">
        <f>DW610*AT610*(DR610-DQ610*(1000-AT610*DT610)/(1000-AT610*DS610))/(100*DK610)</f>
        <v>0</v>
      </c>
      <c r="AG610">
        <f>1000*DW610*AT610*(DS610-DT610)/(100*DK610*(1000-AT610*DS610))</f>
        <v>0</v>
      </c>
      <c r="AH610">
        <f>(AI610 - AJ610 - DX610*1E3/(8.314*(DZ610+273.15)) * AL610/DW610 * AK610) * DW610/(100*DK610) * (1000 - DT610)/1000</f>
        <v>0</v>
      </c>
      <c r="AI610">
        <v>208.3398627653398</v>
      </c>
      <c r="AJ610">
        <v>223.0726545454545</v>
      </c>
      <c r="AK610">
        <v>-3.376070887101473</v>
      </c>
      <c r="AL610">
        <v>65.07997680681147</v>
      </c>
      <c r="AM610">
        <f>(AO610 - AN610 + DX610*1E3/(8.314*(DZ610+273.15)) * AQ610/DW610 * AP610) * DW610/(100*DK610) * 1000/(1000 - AO610)</f>
        <v>0</v>
      </c>
      <c r="AN610">
        <v>21.23560541333333</v>
      </c>
      <c r="AO610">
        <v>21.91722787878787</v>
      </c>
      <c r="AP610">
        <v>1.772799804538856E-06</v>
      </c>
      <c r="AQ610">
        <v>105.27</v>
      </c>
      <c r="AR610">
        <v>1</v>
      </c>
      <c r="AS610">
        <v>0</v>
      </c>
      <c r="AT610">
        <f>IF(AR610*$H$15&gt;=AV610,1.0,(AV610/(AV610-AR610*$H$15)))</f>
        <v>0</v>
      </c>
      <c r="AU610">
        <f>(AT610-1)*100</f>
        <v>0</v>
      </c>
      <c r="AV610">
        <f>MAX(0,($B$15+$C$15*EE610)/(1+$D$15*EE610)*DX610/(DZ610+273)*$E$15)</f>
        <v>0</v>
      </c>
      <c r="AW610" t="s">
        <v>437</v>
      </c>
      <c r="AX610" t="s">
        <v>437</v>
      </c>
      <c r="AY610">
        <v>0</v>
      </c>
      <c r="AZ610">
        <v>0</v>
      </c>
      <c r="BA610">
        <f>1-AY610/AZ610</f>
        <v>0</v>
      </c>
      <c r="BB610">
        <v>0</v>
      </c>
      <c r="BC610" t="s">
        <v>437</v>
      </c>
      <c r="BD610" t="s">
        <v>437</v>
      </c>
      <c r="BE610">
        <v>0</v>
      </c>
      <c r="BF610">
        <v>0</v>
      </c>
      <c r="BG610">
        <f>1-BE610/BF610</f>
        <v>0</v>
      </c>
      <c r="BH610">
        <v>0.5</v>
      </c>
      <c r="BI610">
        <f>DH610</f>
        <v>0</v>
      </c>
      <c r="BJ610">
        <f>K610</f>
        <v>0</v>
      </c>
      <c r="BK610">
        <f>BG610*BH610*BI610</f>
        <v>0</v>
      </c>
      <c r="BL610">
        <f>(BJ610-BB610)/BI610</f>
        <v>0</v>
      </c>
      <c r="BM610">
        <f>(AZ610-BF610)/BF610</f>
        <v>0</v>
      </c>
      <c r="BN610">
        <f>AY610/(BA610+AY610/BF610)</f>
        <v>0</v>
      </c>
      <c r="BO610" t="s">
        <v>437</v>
      </c>
      <c r="BP610">
        <v>0</v>
      </c>
      <c r="BQ610">
        <f>IF(BP610&lt;&gt;0, BP610, BN610)</f>
        <v>0</v>
      </c>
      <c r="BR610">
        <f>1-BQ610/BF610</f>
        <v>0</v>
      </c>
      <c r="BS610">
        <f>(BF610-BE610)/(BF610-BQ610)</f>
        <v>0</v>
      </c>
      <c r="BT610">
        <f>(AZ610-BF610)/(AZ610-BQ610)</f>
        <v>0</v>
      </c>
      <c r="BU610">
        <f>(BF610-BE610)/(BF610-AY610)</f>
        <v>0</v>
      </c>
      <c r="BV610">
        <f>(AZ610-BF610)/(AZ610-AY610)</f>
        <v>0</v>
      </c>
      <c r="BW610">
        <f>(BS610*BQ610/BE610)</f>
        <v>0</v>
      </c>
      <c r="BX610">
        <f>(1-BW610)</f>
        <v>0</v>
      </c>
      <c r="DG610">
        <f>$B$13*EF610+$C$13*EG610+$F$13*ER610*(1-EU610)</f>
        <v>0</v>
      </c>
      <c r="DH610">
        <f>DG610*DI610</f>
        <v>0</v>
      </c>
      <c r="DI610">
        <f>($B$13*$D$11+$C$13*$D$11+$F$13*((FE610+EW610)/MAX(FE610+EW610+FF610, 0.1)*$I$11+FF610/MAX(FE610+EW610+FF610, 0.1)*$J$11))/($B$13+$C$13+$F$13)</f>
        <v>0</v>
      </c>
      <c r="DJ610">
        <f>($B$13*$K$11+$C$13*$K$11+$F$13*((FE610+EW610)/MAX(FE610+EW610+FF610, 0.1)*$P$11+FF610/MAX(FE610+EW610+FF610, 0.1)*$Q$11))/($B$13+$C$13+$F$13)</f>
        <v>0</v>
      </c>
      <c r="DK610">
        <v>2.44</v>
      </c>
      <c r="DL610">
        <v>0.5</v>
      </c>
      <c r="DM610" t="s">
        <v>438</v>
      </c>
      <c r="DN610">
        <v>2</v>
      </c>
      <c r="DO610" t="b">
        <v>1</v>
      </c>
      <c r="DP610">
        <v>1759091388.081481</v>
      </c>
      <c r="DQ610">
        <v>241.3148888888889</v>
      </c>
      <c r="DR610">
        <v>218.5796666666667</v>
      </c>
      <c r="DS610">
        <v>21.90968148148148</v>
      </c>
      <c r="DT610">
        <v>21.23412962962962</v>
      </c>
      <c r="DU610">
        <v>242.2384814814814</v>
      </c>
      <c r="DV610">
        <v>21.61980740740741</v>
      </c>
      <c r="DW610">
        <v>499.9982592592592</v>
      </c>
      <c r="DX610">
        <v>90.67834444444443</v>
      </c>
      <c r="DY610">
        <v>0.06444891481481481</v>
      </c>
      <c r="DZ610">
        <v>28.79149259259259</v>
      </c>
      <c r="EA610">
        <v>30.01284444444444</v>
      </c>
      <c r="EB610">
        <v>999.9000000000001</v>
      </c>
      <c r="EC610">
        <v>0</v>
      </c>
      <c r="ED610">
        <v>0</v>
      </c>
      <c r="EE610">
        <v>10011.36148148148</v>
      </c>
      <c r="EF610">
        <v>0</v>
      </c>
      <c r="EG610">
        <v>11.67290740740741</v>
      </c>
      <c r="EH610">
        <v>22.73508148148149</v>
      </c>
      <c r="EI610">
        <v>246.7202962962963</v>
      </c>
      <c r="EJ610">
        <v>223.3217407407408</v>
      </c>
      <c r="EK610">
        <v>0.6755474444444445</v>
      </c>
      <c r="EL610">
        <v>218.5796666666667</v>
      </c>
      <c r="EM610">
        <v>21.23412962962962</v>
      </c>
      <c r="EN610">
        <v>1.986733333333333</v>
      </c>
      <c r="EO610">
        <v>1.925475925925926</v>
      </c>
      <c r="EP610">
        <v>17.3389962962963</v>
      </c>
      <c r="EQ610">
        <v>16.84447037037037</v>
      </c>
      <c r="ER610">
        <v>2000.017037037037</v>
      </c>
      <c r="ES610">
        <v>0.9800072222222221</v>
      </c>
      <c r="ET610">
        <v>0.01999297777777777</v>
      </c>
      <c r="EU610">
        <v>0</v>
      </c>
      <c r="EV610">
        <v>311.1025555555556</v>
      </c>
      <c r="EW610">
        <v>5.00078</v>
      </c>
      <c r="EX610">
        <v>6168.231851851851</v>
      </c>
      <c r="EY610">
        <v>16379.81111111111</v>
      </c>
      <c r="EZ610">
        <v>39.49748148148147</v>
      </c>
      <c r="FA610">
        <v>40.42551851851851</v>
      </c>
      <c r="FB610">
        <v>39.77977777777778</v>
      </c>
      <c r="FC610">
        <v>40.01822222222222</v>
      </c>
      <c r="FD610">
        <v>40.47670370370371</v>
      </c>
      <c r="FE610">
        <v>1955.127037037037</v>
      </c>
      <c r="FF610">
        <v>39.89000000000001</v>
      </c>
      <c r="FG610">
        <v>0</v>
      </c>
      <c r="FH610">
        <v>1759091388.2</v>
      </c>
      <c r="FI610">
        <v>0</v>
      </c>
      <c r="FJ610">
        <v>311.074423076923</v>
      </c>
      <c r="FK610">
        <v>-4.70136754473355</v>
      </c>
      <c r="FL610">
        <v>-73.72615385259435</v>
      </c>
      <c r="FM610">
        <v>6168.020384615385</v>
      </c>
      <c r="FN610">
        <v>15</v>
      </c>
      <c r="FO610">
        <v>0</v>
      </c>
      <c r="FP610" t="s">
        <v>439</v>
      </c>
      <c r="FQ610">
        <v>1746989605.5</v>
      </c>
      <c r="FR610">
        <v>1746989593.5</v>
      </c>
      <c r="FS610">
        <v>0</v>
      </c>
      <c r="FT610">
        <v>-0.274</v>
      </c>
      <c r="FU610">
        <v>-0.002</v>
      </c>
      <c r="FV610">
        <v>2.549</v>
      </c>
      <c r="FW610">
        <v>0.129</v>
      </c>
      <c r="FX610">
        <v>420</v>
      </c>
      <c r="FY610">
        <v>17</v>
      </c>
      <c r="FZ610">
        <v>0.02</v>
      </c>
      <c r="GA610">
        <v>0.04</v>
      </c>
      <c r="GB610">
        <v>22.6263125</v>
      </c>
      <c r="GC610">
        <v>2.025312945590986</v>
      </c>
      <c r="GD610">
        <v>0.2042810064439423</v>
      </c>
      <c r="GE610">
        <v>0</v>
      </c>
      <c r="GF610">
        <v>311.2881470588235</v>
      </c>
      <c r="GG610">
        <v>-4.067792220242012</v>
      </c>
      <c r="GH610">
        <v>0.4774387014767588</v>
      </c>
      <c r="GI610">
        <v>0</v>
      </c>
      <c r="GJ610">
        <v>0.6743657</v>
      </c>
      <c r="GK610">
        <v>0.02783653283301763</v>
      </c>
      <c r="GL610">
        <v>0.002915226682438255</v>
      </c>
      <c r="GM610">
        <v>1</v>
      </c>
      <c r="GN610">
        <v>1</v>
      </c>
      <c r="GO610">
        <v>3</v>
      </c>
      <c r="GP610" t="s">
        <v>455</v>
      </c>
      <c r="GQ610">
        <v>3.10266</v>
      </c>
      <c r="GR610">
        <v>2.72242</v>
      </c>
      <c r="GS610">
        <v>0.051803</v>
      </c>
      <c r="GT610">
        <v>0.0468594</v>
      </c>
      <c r="GU610">
        <v>0.101305</v>
      </c>
      <c r="GV610">
        <v>0.100476</v>
      </c>
      <c r="GW610">
        <v>24755.8</v>
      </c>
      <c r="GX610">
        <v>22593.7</v>
      </c>
      <c r="GY610">
        <v>26672.5</v>
      </c>
      <c r="GZ610">
        <v>23926.7</v>
      </c>
      <c r="HA610">
        <v>38350.2</v>
      </c>
      <c r="HB610">
        <v>31804.1</v>
      </c>
      <c r="HC610">
        <v>46575</v>
      </c>
      <c r="HD610">
        <v>37844.7</v>
      </c>
      <c r="HE610">
        <v>1.8678</v>
      </c>
      <c r="HF610">
        <v>1.86985</v>
      </c>
      <c r="HG610">
        <v>0.113212</v>
      </c>
      <c r="HH610">
        <v>0</v>
      </c>
      <c r="HI610">
        <v>28.1701</v>
      </c>
      <c r="HJ610">
        <v>999.9</v>
      </c>
      <c r="HK610">
        <v>46.1</v>
      </c>
      <c r="HL610">
        <v>31</v>
      </c>
      <c r="HM610">
        <v>22.9333</v>
      </c>
      <c r="HN610">
        <v>60.9585</v>
      </c>
      <c r="HO610">
        <v>21.4062</v>
      </c>
      <c r="HP610">
        <v>1</v>
      </c>
      <c r="HQ610">
        <v>0.134924</v>
      </c>
      <c r="HR610">
        <v>0.310719</v>
      </c>
      <c r="HS610">
        <v>20.2803</v>
      </c>
      <c r="HT610">
        <v>5.2113</v>
      </c>
      <c r="HU610">
        <v>11.98</v>
      </c>
      <c r="HV610">
        <v>4.96325</v>
      </c>
      <c r="HW610">
        <v>3.27433</v>
      </c>
      <c r="HX610">
        <v>9999</v>
      </c>
      <c r="HY610">
        <v>9999</v>
      </c>
      <c r="HZ610">
        <v>9999</v>
      </c>
      <c r="IA610">
        <v>36.1</v>
      </c>
      <c r="IB610">
        <v>1.86397</v>
      </c>
      <c r="IC610">
        <v>1.86007</v>
      </c>
      <c r="ID610">
        <v>1.85837</v>
      </c>
      <c r="IE610">
        <v>1.85974</v>
      </c>
      <c r="IF610">
        <v>1.85989</v>
      </c>
      <c r="IG610">
        <v>1.85837</v>
      </c>
      <c r="IH610">
        <v>1.85745</v>
      </c>
      <c r="II610">
        <v>1.8524</v>
      </c>
      <c r="IJ610">
        <v>0</v>
      </c>
      <c r="IK610">
        <v>0</v>
      </c>
      <c r="IL610">
        <v>0</v>
      </c>
      <c r="IM610">
        <v>0</v>
      </c>
      <c r="IN610" t="s">
        <v>441</v>
      </c>
      <c r="IO610" t="s">
        <v>442</v>
      </c>
      <c r="IP610" t="s">
        <v>443</v>
      </c>
      <c r="IQ610" t="s">
        <v>443</v>
      </c>
      <c r="IR610" t="s">
        <v>443</v>
      </c>
      <c r="IS610" t="s">
        <v>443</v>
      </c>
      <c r="IT610">
        <v>0</v>
      </c>
      <c r="IU610">
        <v>100</v>
      </c>
      <c r="IV610">
        <v>100</v>
      </c>
      <c r="IW610">
        <v>-0.922</v>
      </c>
      <c r="IX610">
        <v>0.2901</v>
      </c>
      <c r="IY610">
        <v>-0.819046093373875</v>
      </c>
      <c r="IZ610">
        <v>-0.0008311593448893811</v>
      </c>
      <c r="JA610">
        <v>1.768286430498992E-06</v>
      </c>
      <c r="JB610">
        <v>-5.176383660599935E-10</v>
      </c>
      <c r="JC610">
        <v>0.01793090377665582</v>
      </c>
      <c r="JD610">
        <v>0.002652576625932546</v>
      </c>
      <c r="JE610">
        <v>0.0004569377311329863</v>
      </c>
      <c r="JF610">
        <v>1.003524486243527E-07</v>
      </c>
      <c r="JG610">
        <v>2</v>
      </c>
      <c r="JH610">
        <v>1975</v>
      </c>
      <c r="JI610">
        <v>1</v>
      </c>
      <c r="JJ610">
        <v>26</v>
      </c>
      <c r="JK610">
        <v>201696.5</v>
      </c>
      <c r="JL610">
        <v>201696.7</v>
      </c>
      <c r="JM610">
        <v>0.552979</v>
      </c>
      <c r="JN610">
        <v>2.64648</v>
      </c>
      <c r="JO610">
        <v>1.49658</v>
      </c>
      <c r="JP610">
        <v>2.34985</v>
      </c>
      <c r="JQ610">
        <v>1.54907</v>
      </c>
      <c r="JR610">
        <v>2.44507</v>
      </c>
      <c r="JS610">
        <v>35.9879</v>
      </c>
      <c r="JT610">
        <v>24.1751</v>
      </c>
      <c r="JU610">
        <v>18</v>
      </c>
      <c r="JV610">
        <v>481.866</v>
      </c>
      <c r="JW610">
        <v>497.906</v>
      </c>
      <c r="JX610">
        <v>27.2604</v>
      </c>
      <c r="JY610">
        <v>28.9974</v>
      </c>
      <c r="JZ610">
        <v>30.0005</v>
      </c>
      <c r="KA610">
        <v>29.1577</v>
      </c>
      <c r="KB610">
        <v>29.1426</v>
      </c>
      <c r="KC610">
        <v>11.036</v>
      </c>
      <c r="KD610">
        <v>9.04466</v>
      </c>
      <c r="KE610">
        <v>100</v>
      </c>
      <c r="KF610">
        <v>27.2486</v>
      </c>
      <c r="KG610">
        <v>165.912</v>
      </c>
      <c r="KH610">
        <v>21.2035</v>
      </c>
      <c r="KI610">
        <v>101.833</v>
      </c>
      <c r="KJ610">
        <v>91.27670000000001</v>
      </c>
    </row>
    <row r="611" spans="1:296">
      <c r="A611">
        <v>593</v>
      </c>
      <c r="B611">
        <v>1759091400.6</v>
      </c>
      <c r="C611">
        <v>18317.5</v>
      </c>
      <c r="D611" t="s">
        <v>1635</v>
      </c>
      <c r="E611" t="s">
        <v>1636</v>
      </c>
      <c r="F611">
        <v>5</v>
      </c>
      <c r="G611" t="s">
        <v>1604</v>
      </c>
      <c r="H611">
        <v>1759091393.1</v>
      </c>
      <c r="I611">
        <f>(J611)/1000</f>
        <v>0</v>
      </c>
      <c r="J611">
        <f>IF(DO611, AM611, AG611)</f>
        <v>0</v>
      </c>
      <c r="K611">
        <f>IF(DO611, AH611, AF611)</f>
        <v>0</v>
      </c>
      <c r="L611">
        <f>DQ611 - IF(AT611&gt;1, K611*DK611*100.0/(AV611), 0)</f>
        <v>0</v>
      </c>
      <c r="M611">
        <f>((S611-I611/2)*L611-K611)/(S611+I611/2)</f>
        <v>0</v>
      </c>
      <c r="N611">
        <f>M611*(DX611+DY611)/1000.0</f>
        <v>0</v>
      </c>
      <c r="O611">
        <f>(DQ611 - IF(AT611&gt;1, K611*DK611*100.0/(AV611), 0))*(DX611+DY611)/1000.0</f>
        <v>0</v>
      </c>
      <c r="P611">
        <f>2.0/((1/R611-1/Q611)+SIGN(R611)*SQRT((1/R611-1/Q611)*(1/R611-1/Q611) + 4*DL611/((DL611+1)*(DL611+1))*(2*1/R611*1/Q611-1/Q611*1/Q611)))</f>
        <v>0</v>
      </c>
      <c r="Q611">
        <f>IF(LEFT(DM611,1)&lt;&gt;"0",IF(LEFT(DM611,1)="1",3.0,DN611),$D$5+$E$5*(EE611*DX611/($K$5*1000))+$F$5*(EE611*DX611/($K$5*1000))*MAX(MIN(DK611,$J$5),$I$5)*MAX(MIN(DK611,$J$5),$I$5)+$G$5*MAX(MIN(DK611,$J$5),$I$5)*(EE611*DX611/($K$5*1000))+$H$5*(EE611*DX611/($K$5*1000))*(EE611*DX611/($K$5*1000)))</f>
        <v>0</v>
      </c>
      <c r="R611">
        <f>I611*(1000-(1000*0.61365*exp(17.502*V611/(240.97+V611))/(DX611+DY611)+DS611)/2)/(1000*0.61365*exp(17.502*V611/(240.97+V611))/(DX611+DY611)-DS611)</f>
        <v>0</v>
      </c>
      <c r="S611">
        <f>1/((DL611+1)/(P611/1.6)+1/(Q611/1.37)) + DL611/((DL611+1)/(P611/1.6) + DL611/(Q611/1.37))</f>
        <v>0</v>
      </c>
      <c r="T611">
        <f>(DG611*DJ611)</f>
        <v>0</v>
      </c>
      <c r="U611">
        <f>(DZ611+(T611+2*0.95*5.67E-8*(((DZ611+$B$9)+273)^4-(DZ611+273)^4)-44100*I611)/(1.84*29.3*Q611+8*0.95*5.67E-8*(DZ611+273)^3))</f>
        <v>0</v>
      </c>
      <c r="V611">
        <f>($C$9*EA611+$D$9*EB611+$E$9*U611)</f>
        <v>0</v>
      </c>
      <c r="W611">
        <f>0.61365*exp(17.502*V611/(240.97+V611))</f>
        <v>0</v>
      </c>
      <c r="X611">
        <f>(Y611/Z611*100)</f>
        <v>0</v>
      </c>
      <c r="Y611">
        <f>DS611*(DX611+DY611)/1000</f>
        <v>0</v>
      </c>
      <c r="Z611">
        <f>0.61365*exp(17.502*DZ611/(240.97+DZ611))</f>
        <v>0</v>
      </c>
      <c r="AA611">
        <f>(W611-DS611*(DX611+DY611)/1000)</f>
        <v>0</v>
      </c>
      <c r="AB611">
        <f>(-I611*44100)</f>
        <v>0</v>
      </c>
      <c r="AC611">
        <f>2*29.3*Q611*0.92*(DZ611-V611)</f>
        <v>0</v>
      </c>
      <c r="AD611">
        <f>2*0.95*5.67E-8*(((DZ611+$B$9)+273)^4-(V611+273)^4)</f>
        <v>0</v>
      </c>
      <c r="AE611">
        <f>T611+AD611+AB611+AC611</f>
        <v>0</v>
      </c>
      <c r="AF611">
        <f>DW611*AT611*(DR611-DQ611*(1000-AT611*DT611)/(1000-AT611*DS611))/(100*DK611)</f>
        <v>0</v>
      </c>
      <c r="AG611">
        <f>1000*DW611*AT611*(DS611-DT611)/(100*DK611*(1000-AT611*DS611))</f>
        <v>0</v>
      </c>
      <c r="AH611">
        <f>(AI611 - AJ611 - DX611*1E3/(8.314*(DZ611+273.15)) * AL611/DW611 * AK611) * DW611/(100*DK611) * (1000 - DT611)/1000</f>
        <v>0</v>
      </c>
      <c r="AI611">
        <v>191.375073678231</v>
      </c>
      <c r="AJ611">
        <v>206.2184484848485</v>
      </c>
      <c r="AK611">
        <v>-3.367028709676221</v>
      </c>
      <c r="AL611">
        <v>65.07997680681147</v>
      </c>
      <c r="AM611">
        <f>(AO611 - AN611 + DX611*1E3/(8.314*(DZ611+273.15)) * AQ611/DW611 * AP611) * DW611/(100*DK611) * 1000/(1000 - AO611)</f>
        <v>0</v>
      </c>
      <c r="AN611">
        <v>21.23948714666667</v>
      </c>
      <c r="AO611">
        <v>21.92593333333333</v>
      </c>
      <c r="AP611">
        <v>2.086975939260548E-06</v>
      </c>
      <c r="AQ611">
        <v>105.27</v>
      </c>
      <c r="AR611">
        <v>1</v>
      </c>
      <c r="AS611">
        <v>0</v>
      </c>
      <c r="AT611">
        <f>IF(AR611*$H$15&gt;=AV611,1.0,(AV611/(AV611-AR611*$H$15)))</f>
        <v>0</v>
      </c>
      <c r="AU611">
        <f>(AT611-1)*100</f>
        <v>0</v>
      </c>
      <c r="AV611">
        <f>MAX(0,($B$15+$C$15*EE611)/(1+$D$15*EE611)*DX611/(DZ611+273)*$E$15)</f>
        <v>0</v>
      </c>
      <c r="AW611" t="s">
        <v>437</v>
      </c>
      <c r="AX611" t="s">
        <v>437</v>
      </c>
      <c r="AY611">
        <v>0</v>
      </c>
      <c r="AZ611">
        <v>0</v>
      </c>
      <c r="BA611">
        <f>1-AY611/AZ611</f>
        <v>0</v>
      </c>
      <c r="BB611">
        <v>0</v>
      </c>
      <c r="BC611" t="s">
        <v>437</v>
      </c>
      <c r="BD611" t="s">
        <v>437</v>
      </c>
      <c r="BE611">
        <v>0</v>
      </c>
      <c r="BF611">
        <v>0</v>
      </c>
      <c r="BG611">
        <f>1-BE611/BF611</f>
        <v>0</v>
      </c>
      <c r="BH611">
        <v>0.5</v>
      </c>
      <c r="BI611">
        <f>DH611</f>
        <v>0</v>
      </c>
      <c r="BJ611">
        <f>K611</f>
        <v>0</v>
      </c>
      <c r="BK611">
        <f>BG611*BH611*BI611</f>
        <v>0</v>
      </c>
      <c r="BL611">
        <f>(BJ611-BB611)/BI611</f>
        <v>0</v>
      </c>
      <c r="BM611">
        <f>(AZ611-BF611)/BF611</f>
        <v>0</v>
      </c>
      <c r="BN611">
        <f>AY611/(BA611+AY611/BF611)</f>
        <v>0</v>
      </c>
      <c r="BO611" t="s">
        <v>437</v>
      </c>
      <c r="BP611">
        <v>0</v>
      </c>
      <c r="BQ611">
        <f>IF(BP611&lt;&gt;0, BP611, BN611)</f>
        <v>0</v>
      </c>
      <c r="BR611">
        <f>1-BQ611/BF611</f>
        <v>0</v>
      </c>
      <c r="BS611">
        <f>(BF611-BE611)/(BF611-BQ611)</f>
        <v>0</v>
      </c>
      <c r="BT611">
        <f>(AZ611-BF611)/(AZ611-BQ611)</f>
        <v>0</v>
      </c>
      <c r="BU611">
        <f>(BF611-BE611)/(BF611-AY611)</f>
        <v>0</v>
      </c>
      <c r="BV611">
        <f>(AZ611-BF611)/(AZ611-AY611)</f>
        <v>0</v>
      </c>
      <c r="BW611">
        <f>(BS611*BQ611/BE611)</f>
        <v>0</v>
      </c>
      <c r="BX611">
        <f>(1-BW611)</f>
        <v>0</v>
      </c>
      <c r="DG611">
        <f>$B$13*EF611+$C$13*EG611+$F$13*ER611*(1-EU611)</f>
        <v>0</v>
      </c>
      <c r="DH611">
        <f>DG611*DI611</f>
        <v>0</v>
      </c>
      <c r="DI611">
        <f>($B$13*$D$11+$C$13*$D$11+$F$13*((FE611+EW611)/MAX(FE611+EW611+FF611, 0.1)*$I$11+FF611/MAX(FE611+EW611+FF611, 0.1)*$J$11))/($B$13+$C$13+$F$13)</f>
        <v>0</v>
      </c>
      <c r="DJ611">
        <f>($B$13*$K$11+$C$13*$K$11+$F$13*((FE611+EW611)/MAX(FE611+EW611+FF611, 0.1)*$P$11+FF611/MAX(FE611+EW611+FF611, 0.1)*$Q$11))/($B$13+$C$13+$F$13)</f>
        <v>0</v>
      </c>
      <c r="DK611">
        <v>2.44</v>
      </c>
      <c r="DL611">
        <v>0.5</v>
      </c>
      <c r="DM611" t="s">
        <v>438</v>
      </c>
      <c r="DN611">
        <v>2</v>
      </c>
      <c r="DO611" t="b">
        <v>1</v>
      </c>
      <c r="DP611">
        <v>1759091393.1</v>
      </c>
      <c r="DQ611">
        <v>224.7863703703704</v>
      </c>
      <c r="DR611">
        <v>201.9434814814815</v>
      </c>
      <c r="DS611">
        <v>21.91549259259259</v>
      </c>
      <c r="DT611">
        <v>21.23647037037037</v>
      </c>
      <c r="DU611">
        <v>225.7084814814815</v>
      </c>
      <c r="DV611">
        <v>21.6254962962963</v>
      </c>
      <c r="DW611">
        <v>500.0047037037037</v>
      </c>
      <c r="DX611">
        <v>90.67778888888888</v>
      </c>
      <c r="DY611">
        <v>0.0645390111111111</v>
      </c>
      <c r="DZ611">
        <v>28.79211481481482</v>
      </c>
      <c r="EA611">
        <v>30.0129925925926</v>
      </c>
      <c r="EB611">
        <v>999.9000000000001</v>
      </c>
      <c r="EC611">
        <v>0</v>
      </c>
      <c r="ED611">
        <v>0</v>
      </c>
      <c r="EE611">
        <v>10009.30074074074</v>
      </c>
      <c r="EF611">
        <v>0</v>
      </c>
      <c r="EG611">
        <v>11.23341481481482</v>
      </c>
      <c r="EH611">
        <v>22.8427962962963</v>
      </c>
      <c r="EI611">
        <v>229.8228888888889</v>
      </c>
      <c r="EJ611">
        <v>206.325</v>
      </c>
      <c r="EK611">
        <v>0.6790345555555556</v>
      </c>
      <c r="EL611">
        <v>201.9434814814815</v>
      </c>
      <c r="EM611">
        <v>21.23647037037037</v>
      </c>
      <c r="EN611">
        <v>1.98725</v>
      </c>
      <c r="EO611">
        <v>1.925675555555556</v>
      </c>
      <c r="EP611">
        <v>17.3431</v>
      </c>
      <c r="EQ611">
        <v>16.8461</v>
      </c>
      <c r="ER611">
        <v>2000.024814814815</v>
      </c>
      <c r="ES611">
        <v>0.9800074444444445</v>
      </c>
      <c r="ET611">
        <v>0.01999275555555555</v>
      </c>
      <c r="EU611">
        <v>0</v>
      </c>
      <c r="EV611">
        <v>310.6915555555556</v>
      </c>
      <c r="EW611">
        <v>5.00078</v>
      </c>
      <c r="EX611">
        <v>6161.855185185184</v>
      </c>
      <c r="EY611">
        <v>16379.87777777778</v>
      </c>
      <c r="EZ611">
        <v>39.48814814814814</v>
      </c>
      <c r="FA611">
        <v>40.4324074074074</v>
      </c>
      <c r="FB611">
        <v>39.76118518518518</v>
      </c>
      <c r="FC611">
        <v>40.03214814814815</v>
      </c>
      <c r="FD611">
        <v>40.46055555555555</v>
      </c>
      <c r="FE611">
        <v>1955.134814814815</v>
      </c>
      <c r="FF611">
        <v>39.89000000000001</v>
      </c>
      <c r="FG611">
        <v>0</v>
      </c>
      <c r="FH611">
        <v>1759091393</v>
      </c>
      <c r="FI611">
        <v>0</v>
      </c>
      <c r="FJ611">
        <v>310.6900769230769</v>
      </c>
      <c r="FK611">
        <v>-5.625504264110556</v>
      </c>
      <c r="FL611">
        <v>-76.47042723740724</v>
      </c>
      <c r="FM611">
        <v>6161.893076923077</v>
      </c>
      <c r="FN611">
        <v>15</v>
      </c>
      <c r="FO611">
        <v>0</v>
      </c>
      <c r="FP611" t="s">
        <v>439</v>
      </c>
      <c r="FQ611">
        <v>1746989605.5</v>
      </c>
      <c r="FR611">
        <v>1746989593.5</v>
      </c>
      <c r="FS611">
        <v>0</v>
      </c>
      <c r="FT611">
        <v>-0.274</v>
      </c>
      <c r="FU611">
        <v>-0.002</v>
      </c>
      <c r="FV611">
        <v>2.549</v>
      </c>
      <c r="FW611">
        <v>0.129</v>
      </c>
      <c r="FX611">
        <v>420</v>
      </c>
      <c r="FY611">
        <v>17</v>
      </c>
      <c r="FZ611">
        <v>0.02</v>
      </c>
      <c r="GA611">
        <v>0.04</v>
      </c>
      <c r="GB611">
        <v>22.742635</v>
      </c>
      <c r="GC611">
        <v>1.461541463414578</v>
      </c>
      <c r="GD611">
        <v>0.1526576407357324</v>
      </c>
      <c r="GE611">
        <v>0</v>
      </c>
      <c r="GF611">
        <v>310.9684999999999</v>
      </c>
      <c r="GG611">
        <v>-4.996440036308435</v>
      </c>
      <c r="GH611">
        <v>0.5600319975102235</v>
      </c>
      <c r="GI611">
        <v>0</v>
      </c>
      <c r="GJ611">
        <v>0.6766399249999999</v>
      </c>
      <c r="GK611">
        <v>0.03705853283301823</v>
      </c>
      <c r="GL611">
        <v>0.003767793435072439</v>
      </c>
      <c r="GM611">
        <v>1</v>
      </c>
      <c r="GN611">
        <v>1</v>
      </c>
      <c r="GO611">
        <v>3</v>
      </c>
      <c r="GP611" t="s">
        <v>455</v>
      </c>
      <c r="GQ611">
        <v>3.10253</v>
      </c>
      <c r="GR611">
        <v>2.72276</v>
      </c>
      <c r="GS611">
        <v>0.0483912</v>
      </c>
      <c r="GT611">
        <v>0.0433177</v>
      </c>
      <c r="GU611">
        <v>0.101328</v>
      </c>
      <c r="GV611">
        <v>0.10048</v>
      </c>
      <c r="GW611">
        <v>24844.6</v>
      </c>
      <c r="GX611">
        <v>22677.5</v>
      </c>
      <c r="GY611">
        <v>26672.2</v>
      </c>
      <c r="GZ611">
        <v>23926.5</v>
      </c>
      <c r="HA611">
        <v>38348.5</v>
      </c>
      <c r="HB611">
        <v>31803.2</v>
      </c>
      <c r="HC611">
        <v>46574.6</v>
      </c>
      <c r="HD611">
        <v>37844.2</v>
      </c>
      <c r="HE611">
        <v>1.86755</v>
      </c>
      <c r="HF611">
        <v>1.8701</v>
      </c>
      <c r="HG611">
        <v>0.112932</v>
      </c>
      <c r="HH611">
        <v>0</v>
      </c>
      <c r="HI611">
        <v>28.1701</v>
      </c>
      <c r="HJ611">
        <v>999.9</v>
      </c>
      <c r="HK611">
        <v>46.1</v>
      </c>
      <c r="HL611">
        <v>31</v>
      </c>
      <c r="HM611">
        <v>22.9367</v>
      </c>
      <c r="HN611">
        <v>60.8485</v>
      </c>
      <c r="HO611">
        <v>21.5665</v>
      </c>
      <c r="HP611">
        <v>1</v>
      </c>
      <c r="HQ611">
        <v>0.135467</v>
      </c>
      <c r="HR611">
        <v>0.344798</v>
      </c>
      <c r="HS611">
        <v>20.2803</v>
      </c>
      <c r="HT611">
        <v>5.21145</v>
      </c>
      <c r="HU611">
        <v>11.98</v>
      </c>
      <c r="HV611">
        <v>4.96335</v>
      </c>
      <c r="HW611">
        <v>3.27435</v>
      </c>
      <c r="HX611">
        <v>9999</v>
      </c>
      <c r="HY611">
        <v>9999</v>
      </c>
      <c r="HZ611">
        <v>9999</v>
      </c>
      <c r="IA611">
        <v>36.1</v>
      </c>
      <c r="IB611">
        <v>1.86399</v>
      </c>
      <c r="IC611">
        <v>1.86006</v>
      </c>
      <c r="ID611">
        <v>1.85837</v>
      </c>
      <c r="IE611">
        <v>1.85974</v>
      </c>
      <c r="IF611">
        <v>1.85989</v>
      </c>
      <c r="IG611">
        <v>1.85837</v>
      </c>
      <c r="IH611">
        <v>1.85743</v>
      </c>
      <c r="II611">
        <v>1.85242</v>
      </c>
      <c r="IJ611">
        <v>0</v>
      </c>
      <c r="IK611">
        <v>0</v>
      </c>
      <c r="IL611">
        <v>0</v>
      </c>
      <c r="IM611">
        <v>0</v>
      </c>
      <c r="IN611" t="s">
        <v>441</v>
      </c>
      <c r="IO611" t="s">
        <v>442</v>
      </c>
      <c r="IP611" t="s">
        <v>443</v>
      </c>
      <c r="IQ611" t="s">
        <v>443</v>
      </c>
      <c r="IR611" t="s">
        <v>443</v>
      </c>
      <c r="IS611" t="s">
        <v>443</v>
      </c>
      <c r="IT611">
        <v>0</v>
      </c>
      <c r="IU611">
        <v>100</v>
      </c>
      <c r="IV611">
        <v>100</v>
      </c>
      <c r="IW611">
        <v>-0.919</v>
      </c>
      <c r="IX611">
        <v>0.2903</v>
      </c>
      <c r="IY611">
        <v>-0.819046093373875</v>
      </c>
      <c r="IZ611">
        <v>-0.0008311593448893811</v>
      </c>
      <c r="JA611">
        <v>1.768286430498992E-06</v>
      </c>
      <c r="JB611">
        <v>-5.176383660599935E-10</v>
      </c>
      <c r="JC611">
        <v>0.01793090377665582</v>
      </c>
      <c r="JD611">
        <v>0.002652576625932546</v>
      </c>
      <c r="JE611">
        <v>0.0004569377311329863</v>
      </c>
      <c r="JF611">
        <v>1.003524486243527E-07</v>
      </c>
      <c r="JG611">
        <v>2</v>
      </c>
      <c r="JH611">
        <v>1975</v>
      </c>
      <c r="JI611">
        <v>1</v>
      </c>
      <c r="JJ611">
        <v>26</v>
      </c>
      <c r="JK611">
        <v>201696.6</v>
      </c>
      <c r="JL611">
        <v>201696.8</v>
      </c>
      <c r="JM611">
        <v>0.511475</v>
      </c>
      <c r="JN611">
        <v>2.65991</v>
      </c>
      <c r="JO611">
        <v>1.49658</v>
      </c>
      <c r="JP611">
        <v>2.34985</v>
      </c>
      <c r="JQ611">
        <v>1.54907</v>
      </c>
      <c r="JR611">
        <v>2.38647</v>
      </c>
      <c r="JS611">
        <v>35.9879</v>
      </c>
      <c r="JT611">
        <v>24.1751</v>
      </c>
      <c r="JU611">
        <v>18</v>
      </c>
      <c r="JV611">
        <v>481.75</v>
      </c>
      <c r="JW611">
        <v>498.099</v>
      </c>
      <c r="JX611">
        <v>27.2422</v>
      </c>
      <c r="JY611">
        <v>29.0014</v>
      </c>
      <c r="JZ611">
        <v>30.0006</v>
      </c>
      <c r="KA611">
        <v>29.1617</v>
      </c>
      <c r="KB611">
        <v>29.1457</v>
      </c>
      <c r="KC611">
        <v>10.2544</v>
      </c>
      <c r="KD611">
        <v>9.04466</v>
      </c>
      <c r="KE611">
        <v>100</v>
      </c>
      <c r="KF611">
        <v>27.231</v>
      </c>
      <c r="KG611">
        <v>152.556</v>
      </c>
      <c r="KH611">
        <v>21.2035</v>
      </c>
      <c r="KI611">
        <v>101.832</v>
      </c>
      <c r="KJ611">
        <v>91.2756</v>
      </c>
    </row>
    <row r="612" spans="1:296">
      <c r="A612">
        <v>594</v>
      </c>
      <c r="B612">
        <v>1759091405.6</v>
      </c>
      <c r="C612">
        <v>18322.5</v>
      </c>
      <c r="D612" t="s">
        <v>1637</v>
      </c>
      <c r="E612" t="s">
        <v>1638</v>
      </c>
      <c r="F612">
        <v>5</v>
      </c>
      <c r="G612" t="s">
        <v>1604</v>
      </c>
      <c r="H612">
        <v>1759091397.814285</v>
      </c>
      <c r="I612">
        <f>(J612)/1000</f>
        <v>0</v>
      </c>
      <c r="J612">
        <f>IF(DO612, AM612, AG612)</f>
        <v>0</v>
      </c>
      <c r="K612">
        <f>IF(DO612, AH612, AF612)</f>
        <v>0</v>
      </c>
      <c r="L612">
        <f>DQ612 - IF(AT612&gt;1, K612*DK612*100.0/(AV612), 0)</f>
        <v>0</v>
      </c>
      <c r="M612">
        <f>((S612-I612/2)*L612-K612)/(S612+I612/2)</f>
        <v>0</v>
      </c>
      <c r="N612">
        <f>M612*(DX612+DY612)/1000.0</f>
        <v>0</v>
      </c>
      <c r="O612">
        <f>(DQ612 - IF(AT612&gt;1, K612*DK612*100.0/(AV612), 0))*(DX612+DY612)/1000.0</f>
        <v>0</v>
      </c>
      <c r="P612">
        <f>2.0/((1/R612-1/Q612)+SIGN(R612)*SQRT((1/R612-1/Q612)*(1/R612-1/Q612) + 4*DL612/((DL612+1)*(DL612+1))*(2*1/R612*1/Q612-1/Q612*1/Q612)))</f>
        <v>0</v>
      </c>
      <c r="Q612">
        <f>IF(LEFT(DM612,1)&lt;&gt;"0",IF(LEFT(DM612,1)="1",3.0,DN612),$D$5+$E$5*(EE612*DX612/($K$5*1000))+$F$5*(EE612*DX612/($K$5*1000))*MAX(MIN(DK612,$J$5),$I$5)*MAX(MIN(DK612,$J$5),$I$5)+$G$5*MAX(MIN(DK612,$J$5),$I$5)*(EE612*DX612/($K$5*1000))+$H$5*(EE612*DX612/($K$5*1000))*(EE612*DX612/($K$5*1000)))</f>
        <v>0</v>
      </c>
      <c r="R612">
        <f>I612*(1000-(1000*0.61365*exp(17.502*V612/(240.97+V612))/(DX612+DY612)+DS612)/2)/(1000*0.61365*exp(17.502*V612/(240.97+V612))/(DX612+DY612)-DS612)</f>
        <v>0</v>
      </c>
      <c r="S612">
        <f>1/((DL612+1)/(P612/1.6)+1/(Q612/1.37)) + DL612/((DL612+1)/(P612/1.6) + DL612/(Q612/1.37))</f>
        <v>0</v>
      </c>
      <c r="T612">
        <f>(DG612*DJ612)</f>
        <v>0</v>
      </c>
      <c r="U612">
        <f>(DZ612+(T612+2*0.95*5.67E-8*(((DZ612+$B$9)+273)^4-(DZ612+273)^4)-44100*I612)/(1.84*29.3*Q612+8*0.95*5.67E-8*(DZ612+273)^3))</f>
        <v>0</v>
      </c>
      <c r="V612">
        <f>($C$9*EA612+$D$9*EB612+$E$9*U612)</f>
        <v>0</v>
      </c>
      <c r="W612">
        <f>0.61365*exp(17.502*V612/(240.97+V612))</f>
        <v>0</v>
      </c>
      <c r="X612">
        <f>(Y612/Z612*100)</f>
        <v>0</v>
      </c>
      <c r="Y612">
        <f>DS612*(DX612+DY612)/1000</f>
        <v>0</v>
      </c>
      <c r="Z612">
        <f>0.61365*exp(17.502*DZ612/(240.97+DZ612))</f>
        <v>0</v>
      </c>
      <c r="AA612">
        <f>(W612-DS612*(DX612+DY612)/1000)</f>
        <v>0</v>
      </c>
      <c r="AB612">
        <f>(-I612*44100)</f>
        <v>0</v>
      </c>
      <c r="AC612">
        <f>2*29.3*Q612*0.92*(DZ612-V612)</f>
        <v>0</v>
      </c>
      <c r="AD612">
        <f>2*0.95*5.67E-8*(((DZ612+$B$9)+273)^4-(V612+273)^4)</f>
        <v>0</v>
      </c>
      <c r="AE612">
        <f>T612+AD612+AB612+AC612</f>
        <v>0</v>
      </c>
      <c r="AF612">
        <f>DW612*AT612*(DR612-DQ612*(1000-AT612*DT612)/(1000-AT612*DS612))/(100*DK612)</f>
        <v>0</v>
      </c>
      <c r="AG612">
        <f>1000*DW612*AT612*(DS612-DT612)/(100*DK612*(1000-AT612*DS612))</f>
        <v>0</v>
      </c>
      <c r="AH612">
        <f>(AI612 - AJ612 - DX612*1E3/(8.314*(DZ612+273.15)) * AL612/DW612 * AK612) * DW612/(100*DK612) * (1000 - DT612)/1000</f>
        <v>0</v>
      </c>
      <c r="AI612">
        <v>174.5143879617706</v>
      </c>
      <c r="AJ612">
        <v>189.4086424242424</v>
      </c>
      <c r="AK612">
        <v>-3.359061962365121</v>
      </c>
      <c r="AL612">
        <v>65.07997680681147</v>
      </c>
      <c r="AM612">
        <f>(AO612 - AN612 + DX612*1E3/(8.314*(DZ612+273.15)) * AQ612/DW612 * AP612) * DW612/(100*DK612) * 1000/(1000 - AO612)</f>
        <v>0</v>
      </c>
      <c r="AN612">
        <v>21.24248634666667</v>
      </c>
      <c r="AO612">
        <v>21.93139272727272</v>
      </c>
      <c r="AP612">
        <v>1.23611669841502E-06</v>
      </c>
      <c r="AQ612">
        <v>105.27</v>
      </c>
      <c r="AR612">
        <v>1</v>
      </c>
      <c r="AS612">
        <v>0</v>
      </c>
      <c r="AT612">
        <f>IF(AR612*$H$15&gt;=AV612,1.0,(AV612/(AV612-AR612*$H$15)))</f>
        <v>0</v>
      </c>
      <c r="AU612">
        <f>(AT612-1)*100</f>
        <v>0</v>
      </c>
      <c r="AV612">
        <f>MAX(0,($B$15+$C$15*EE612)/(1+$D$15*EE612)*DX612/(DZ612+273)*$E$15)</f>
        <v>0</v>
      </c>
      <c r="AW612" t="s">
        <v>437</v>
      </c>
      <c r="AX612" t="s">
        <v>437</v>
      </c>
      <c r="AY612">
        <v>0</v>
      </c>
      <c r="AZ612">
        <v>0</v>
      </c>
      <c r="BA612">
        <f>1-AY612/AZ612</f>
        <v>0</v>
      </c>
      <c r="BB612">
        <v>0</v>
      </c>
      <c r="BC612" t="s">
        <v>437</v>
      </c>
      <c r="BD612" t="s">
        <v>437</v>
      </c>
      <c r="BE612">
        <v>0</v>
      </c>
      <c r="BF612">
        <v>0</v>
      </c>
      <c r="BG612">
        <f>1-BE612/BF612</f>
        <v>0</v>
      </c>
      <c r="BH612">
        <v>0.5</v>
      </c>
      <c r="BI612">
        <f>DH612</f>
        <v>0</v>
      </c>
      <c r="BJ612">
        <f>K612</f>
        <v>0</v>
      </c>
      <c r="BK612">
        <f>BG612*BH612*BI612</f>
        <v>0</v>
      </c>
      <c r="BL612">
        <f>(BJ612-BB612)/BI612</f>
        <v>0</v>
      </c>
      <c r="BM612">
        <f>(AZ612-BF612)/BF612</f>
        <v>0</v>
      </c>
      <c r="BN612">
        <f>AY612/(BA612+AY612/BF612)</f>
        <v>0</v>
      </c>
      <c r="BO612" t="s">
        <v>437</v>
      </c>
      <c r="BP612">
        <v>0</v>
      </c>
      <c r="BQ612">
        <f>IF(BP612&lt;&gt;0, BP612, BN612)</f>
        <v>0</v>
      </c>
      <c r="BR612">
        <f>1-BQ612/BF612</f>
        <v>0</v>
      </c>
      <c r="BS612">
        <f>(BF612-BE612)/(BF612-BQ612)</f>
        <v>0</v>
      </c>
      <c r="BT612">
        <f>(AZ612-BF612)/(AZ612-BQ612)</f>
        <v>0</v>
      </c>
      <c r="BU612">
        <f>(BF612-BE612)/(BF612-AY612)</f>
        <v>0</v>
      </c>
      <c r="BV612">
        <f>(AZ612-BF612)/(AZ612-AY612)</f>
        <v>0</v>
      </c>
      <c r="BW612">
        <f>(BS612*BQ612/BE612)</f>
        <v>0</v>
      </c>
      <c r="BX612">
        <f>(1-BW612)</f>
        <v>0</v>
      </c>
      <c r="DG612">
        <f>$B$13*EF612+$C$13*EG612+$F$13*ER612*(1-EU612)</f>
        <v>0</v>
      </c>
      <c r="DH612">
        <f>DG612*DI612</f>
        <v>0</v>
      </c>
      <c r="DI612">
        <f>($B$13*$D$11+$C$13*$D$11+$F$13*((FE612+EW612)/MAX(FE612+EW612+FF612, 0.1)*$I$11+FF612/MAX(FE612+EW612+FF612, 0.1)*$J$11))/($B$13+$C$13+$F$13)</f>
        <v>0</v>
      </c>
      <c r="DJ612">
        <f>($B$13*$K$11+$C$13*$K$11+$F$13*((FE612+EW612)/MAX(FE612+EW612+FF612, 0.1)*$P$11+FF612/MAX(FE612+EW612+FF612, 0.1)*$Q$11))/($B$13+$C$13+$F$13)</f>
        <v>0</v>
      </c>
      <c r="DK612">
        <v>2.44</v>
      </c>
      <c r="DL612">
        <v>0.5</v>
      </c>
      <c r="DM612" t="s">
        <v>438</v>
      </c>
      <c r="DN612">
        <v>2</v>
      </c>
      <c r="DO612" t="b">
        <v>1</v>
      </c>
      <c r="DP612">
        <v>1759091397.814285</v>
      </c>
      <c r="DQ612">
        <v>209.2440357142857</v>
      </c>
      <c r="DR612">
        <v>186.3414285714286</v>
      </c>
      <c r="DS612">
        <v>21.92162142857143</v>
      </c>
      <c r="DT612">
        <v>21.23865</v>
      </c>
      <c r="DU612">
        <v>210.1641071428571</v>
      </c>
      <c r="DV612">
        <v>21.63148214285714</v>
      </c>
      <c r="DW612">
        <v>500.0366071428571</v>
      </c>
      <c r="DX612">
        <v>90.67711785714286</v>
      </c>
      <c r="DY612">
        <v>0.06453568214285714</v>
      </c>
      <c r="DZ612">
        <v>28.79220714285714</v>
      </c>
      <c r="EA612">
        <v>30.01516428571429</v>
      </c>
      <c r="EB612">
        <v>999.9000000000002</v>
      </c>
      <c r="EC612">
        <v>0</v>
      </c>
      <c r="ED612">
        <v>0</v>
      </c>
      <c r="EE612">
        <v>10004.75142857143</v>
      </c>
      <c r="EF612">
        <v>0</v>
      </c>
      <c r="EG612">
        <v>11.1107</v>
      </c>
      <c r="EH612">
        <v>22.90251785714286</v>
      </c>
      <c r="EI612">
        <v>213.9336428571429</v>
      </c>
      <c r="EJ612">
        <v>190.3849642857143</v>
      </c>
      <c r="EK612">
        <v>0.6829758928571429</v>
      </c>
      <c r="EL612">
        <v>186.3414285714286</v>
      </c>
      <c r="EM612">
        <v>21.23865</v>
      </c>
      <c r="EN612">
        <v>1.987790357142857</v>
      </c>
      <c r="EO612">
        <v>1.925859642857143</v>
      </c>
      <c r="EP612">
        <v>17.34741071428571</v>
      </c>
      <c r="EQ612">
        <v>16.84759285714285</v>
      </c>
      <c r="ER612">
        <v>2000.023928571429</v>
      </c>
      <c r="ES612">
        <v>0.9800075</v>
      </c>
      <c r="ET612">
        <v>0.0199927</v>
      </c>
      <c r="EU612">
        <v>0</v>
      </c>
      <c r="EV612">
        <v>310.3147142857143</v>
      </c>
      <c r="EW612">
        <v>5.00078</v>
      </c>
      <c r="EX612">
        <v>6155.591785714285</v>
      </c>
      <c r="EY612">
        <v>16379.86785714286</v>
      </c>
      <c r="EZ612">
        <v>39.51089285714285</v>
      </c>
      <c r="FA612">
        <v>40.43699999999999</v>
      </c>
      <c r="FB612">
        <v>39.75864285714285</v>
      </c>
      <c r="FC612">
        <v>40.06224999999999</v>
      </c>
      <c r="FD612">
        <v>40.47310714285714</v>
      </c>
      <c r="FE612">
        <v>1955.133928571429</v>
      </c>
      <c r="FF612">
        <v>39.89000000000001</v>
      </c>
      <c r="FG612">
        <v>0</v>
      </c>
      <c r="FH612">
        <v>1759091397.8</v>
      </c>
      <c r="FI612">
        <v>0</v>
      </c>
      <c r="FJ612">
        <v>310.3098846153846</v>
      </c>
      <c r="FK612">
        <v>-4.989504266123994</v>
      </c>
      <c r="FL612">
        <v>-82.89914534465676</v>
      </c>
      <c r="FM612">
        <v>6155.583846153845</v>
      </c>
      <c r="FN612">
        <v>15</v>
      </c>
      <c r="FO612">
        <v>0</v>
      </c>
      <c r="FP612" t="s">
        <v>439</v>
      </c>
      <c r="FQ612">
        <v>1746989605.5</v>
      </c>
      <c r="FR612">
        <v>1746989593.5</v>
      </c>
      <c r="FS612">
        <v>0</v>
      </c>
      <c r="FT612">
        <v>-0.274</v>
      </c>
      <c r="FU612">
        <v>-0.002</v>
      </c>
      <c r="FV612">
        <v>2.549</v>
      </c>
      <c r="FW612">
        <v>0.129</v>
      </c>
      <c r="FX612">
        <v>420</v>
      </c>
      <c r="FY612">
        <v>17</v>
      </c>
      <c r="FZ612">
        <v>0.02</v>
      </c>
      <c r="GA612">
        <v>0.04</v>
      </c>
      <c r="GB612">
        <v>22.871585</v>
      </c>
      <c r="GC612">
        <v>0.8635609756096529</v>
      </c>
      <c r="GD612">
        <v>0.09242504949958105</v>
      </c>
      <c r="GE612">
        <v>0</v>
      </c>
      <c r="GF612">
        <v>310.5123529411764</v>
      </c>
      <c r="GG612">
        <v>-4.978395721803162</v>
      </c>
      <c r="GH612">
        <v>0.5415017724349362</v>
      </c>
      <c r="GI612">
        <v>0</v>
      </c>
      <c r="GJ612">
        <v>0.6809267</v>
      </c>
      <c r="GK612">
        <v>0.05115102439024263</v>
      </c>
      <c r="GL612">
        <v>0.004972830527979015</v>
      </c>
      <c r="GM612">
        <v>1</v>
      </c>
      <c r="GN612">
        <v>1</v>
      </c>
      <c r="GO612">
        <v>3</v>
      </c>
      <c r="GP612" t="s">
        <v>455</v>
      </c>
      <c r="GQ612">
        <v>3.10266</v>
      </c>
      <c r="GR612">
        <v>2.72234</v>
      </c>
      <c r="GS612">
        <v>0.0449023</v>
      </c>
      <c r="GT612">
        <v>0.0396626</v>
      </c>
      <c r="GU612">
        <v>0.101347</v>
      </c>
      <c r="GV612">
        <v>0.10049</v>
      </c>
      <c r="GW612">
        <v>24935.6</v>
      </c>
      <c r="GX612">
        <v>22764</v>
      </c>
      <c r="GY612">
        <v>26672.1</v>
      </c>
      <c r="GZ612">
        <v>23926.4</v>
      </c>
      <c r="HA612">
        <v>38347</v>
      </c>
      <c r="HB612">
        <v>31802.3</v>
      </c>
      <c r="HC612">
        <v>46574.3</v>
      </c>
      <c r="HD612">
        <v>37844</v>
      </c>
      <c r="HE612">
        <v>1.86785</v>
      </c>
      <c r="HF612">
        <v>1.86975</v>
      </c>
      <c r="HG612">
        <v>0.112541</v>
      </c>
      <c r="HH612">
        <v>0</v>
      </c>
      <c r="HI612">
        <v>28.1701</v>
      </c>
      <c r="HJ612">
        <v>999.9</v>
      </c>
      <c r="HK612">
        <v>46.1</v>
      </c>
      <c r="HL612">
        <v>31</v>
      </c>
      <c r="HM612">
        <v>22.9366</v>
      </c>
      <c r="HN612">
        <v>60.7685</v>
      </c>
      <c r="HO612">
        <v>21.5825</v>
      </c>
      <c r="HP612">
        <v>1</v>
      </c>
      <c r="HQ612">
        <v>0.13591</v>
      </c>
      <c r="HR612">
        <v>0.338309</v>
      </c>
      <c r="HS612">
        <v>20.2805</v>
      </c>
      <c r="HT612">
        <v>5.21235</v>
      </c>
      <c r="HU612">
        <v>11.98</v>
      </c>
      <c r="HV612">
        <v>4.9632</v>
      </c>
      <c r="HW612">
        <v>3.27443</v>
      </c>
      <c r="HX612">
        <v>9999</v>
      </c>
      <c r="HY612">
        <v>9999</v>
      </c>
      <c r="HZ612">
        <v>9999</v>
      </c>
      <c r="IA612">
        <v>36.1</v>
      </c>
      <c r="IB612">
        <v>1.86399</v>
      </c>
      <c r="IC612">
        <v>1.86007</v>
      </c>
      <c r="ID612">
        <v>1.85837</v>
      </c>
      <c r="IE612">
        <v>1.85974</v>
      </c>
      <c r="IF612">
        <v>1.85989</v>
      </c>
      <c r="IG612">
        <v>1.85837</v>
      </c>
      <c r="IH612">
        <v>1.85743</v>
      </c>
      <c r="II612">
        <v>1.85241</v>
      </c>
      <c r="IJ612">
        <v>0</v>
      </c>
      <c r="IK612">
        <v>0</v>
      </c>
      <c r="IL612">
        <v>0</v>
      </c>
      <c r="IM612">
        <v>0</v>
      </c>
      <c r="IN612" t="s">
        <v>441</v>
      </c>
      <c r="IO612" t="s">
        <v>442</v>
      </c>
      <c r="IP612" t="s">
        <v>443</v>
      </c>
      <c r="IQ612" t="s">
        <v>443</v>
      </c>
      <c r="IR612" t="s">
        <v>443</v>
      </c>
      <c r="IS612" t="s">
        <v>443</v>
      </c>
      <c r="IT612">
        <v>0</v>
      </c>
      <c r="IU612">
        <v>100</v>
      </c>
      <c r="IV612">
        <v>100</v>
      </c>
      <c r="IW612">
        <v>-0.915</v>
      </c>
      <c r="IX612">
        <v>0.2904</v>
      </c>
      <c r="IY612">
        <v>-0.819046093373875</v>
      </c>
      <c r="IZ612">
        <v>-0.0008311593448893811</v>
      </c>
      <c r="JA612">
        <v>1.768286430498992E-06</v>
      </c>
      <c r="JB612">
        <v>-5.176383660599935E-10</v>
      </c>
      <c r="JC612">
        <v>0.01793090377665582</v>
      </c>
      <c r="JD612">
        <v>0.002652576625932546</v>
      </c>
      <c r="JE612">
        <v>0.0004569377311329863</v>
      </c>
      <c r="JF612">
        <v>1.003524486243527E-07</v>
      </c>
      <c r="JG612">
        <v>2</v>
      </c>
      <c r="JH612">
        <v>1975</v>
      </c>
      <c r="JI612">
        <v>1</v>
      </c>
      <c r="JJ612">
        <v>26</v>
      </c>
      <c r="JK612">
        <v>201696.7</v>
      </c>
      <c r="JL612">
        <v>201696.9</v>
      </c>
      <c r="JM612">
        <v>0.472412</v>
      </c>
      <c r="JN612">
        <v>2.66357</v>
      </c>
      <c r="JO612">
        <v>1.49658</v>
      </c>
      <c r="JP612">
        <v>2.34985</v>
      </c>
      <c r="JQ612">
        <v>1.54907</v>
      </c>
      <c r="JR612">
        <v>2.34375</v>
      </c>
      <c r="JS612">
        <v>35.9879</v>
      </c>
      <c r="JT612">
        <v>24.1751</v>
      </c>
      <c r="JU612">
        <v>18</v>
      </c>
      <c r="JV612">
        <v>481.956</v>
      </c>
      <c r="JW612">
        <v>497.903</v>
      </c>
      <c r="JX612">
        <v>27.2256</v>
      </c>
      <c r="JY612">
        <v>29.0055</v>
      </c>
      <c r="JZ612">
        <v>30.0005</v>
      </c>
      <c r="KA612">
        <v>29.1658</v>
      </c>
      <c r="KB612">
        <v>29.15</v>
      </c>
      <c r="KC612">
        <v>9.41375</v>
      </c>
      <c r="KD612">
        <v>9.04466</v>
      </c>
      <c r="KE612">
        <v>100</v>
      </c>
      <c r="KF612">
        <v>27.2218</v>
      </c>
      <c r="KG612">
        <v>132.517</v>
      </c>
      <c r="KH612">
        <v>21.2035</v>
      </c>
      <c r="KI612">
        <v>101.832</v>
      </c>
      <c r="KJ612">
        <v>91.2752</v>
      </c>
    </row>
    <row r="613" spans="1:296">
      <c r="A613">
        <v>595</v>
      </c>
      <c r="B613">
        <v>1759091410.6</v>
      </c>
      <c r="C613">
        <v>18327.5</v>
      </c>
      <c r="D613" t="s">
        <v>1639</v>
      </c>
      <c r="E613" t="s">
        <v>1640</v>
      </c>
      <c r="F613">
        <v>5</v>
      </c>
      <c r="G613" t="s">
        <v>1604</v>
      </c>
      <c r="H613">
        <v>1759091403.1</v>
      </c>
      <c r="I613">
        <f>(J613)/1000</f>
        <v>0</v>
      </c>
      <c r="J613">
        <f>IF(DO613, AM613, AG613)</f>
        <v>0</v>
      </c>
      <c r="K613">
        <f>IF(DO613, AH613, AF613)</f>
        <v>0</v>
      </c>
      <c r="L613">
        <f>DQ613 - IF(AT613&gt;1, K613*DK613*100.0/(AV613), 0)</f>
        <v>0</v>
      </c>
      <c r="M613">
        <f>((S613-I613/2)*L613-K613)/(S613+I613/2)</f>
        <v>0</v>
      </c>
      <c r="N613">
        <f>M613*(DX613+DY613)/1000.0</f>
        <v>0</v>
      </c>
      <c r="O613">
        <f>(DQ613 - IF(AT613&gt;1, K613*DK613*100.0/(AV613), 0))*(DX613+DY613)/1000.0</f>
        <v>0</v>
      </c>
      <c r="P613">
        <f>2.0/((1/R613-1/Q613)+SIGN(R613)*SQRT((1/R613-1/Q613)*(1/R613-1/Q613) + 4*DL613/((DL613+1)*(DL613+1))*(2*1/R613*1/Q613-1/Q613*1/Q613)))</f>
        <v>0</v>
      </c>
      <c r="Q613">
        <f>IF(LEFT(DM613,1)&lt;&gt;"0",IF(LEFT(DM613,1)="1",3.0,DN613),$D$5+$E$5*(EE613*DX613/($K$5*1000))+$F$5*(EE613*DX613/($K$5*1000))*MAX(MIN(DK613,$J$5),$I$5)*MAX(MIN(DK613,$J$5),$I$5)+$G$5*MAX(MIN(DK613,$J$5),$I$5)*(EE613*DX613/($K$5*1000))+$H$5*(EE613*DX613/($K$5*1000))*(EE613*DX613/($K$5*1000)))</f>
        <v>0</v>
      </c>
      <c r="R613">
        <f>I613*(1000-(1000*0.61365*exp(17.502*V613/(240.97+V613))/(DX613+DY613)+DS613)/2)/(1000*0.61365*exp(17.502*V613/(240.97+V613))/(DX613+DY613)-DS613)</f>
        <v>0</v>
      </c>
      <c r="S613">
        <f>1/((DL613+1)/(P613/1.6)+1/(Q613/1.37)) + DL613/((DL613+1)/(P613/1.6) + DL613/(Q613/1.37))</f>
        <v>0</v>
      </c>
      <c r="T613">
        <f>(DG613*DJ613)</f>
        <v>0</v>
      </c>
      <c r="U613">
        <f>(DZ613+(T613+2*0.95*5.67E-8*(((DZ613+$B$9)+273)^4-(DZ613+273)^4)-44100*I613)/(1.84*29.3*Q613+8*0.95*5.67E-8*(DZ613+273)^3))</f>
        <v>0</v>
      </c>
      <c r="V613">
        <f>($C$9*EA613+$D$9*EB613+$E$9*U613)</f>
        <v>0</v>
      </c>
      <c r="W613">
        <f>0.61365*exp(17.502*V613/(240.97+V613))</f>
        <v>0</v>
      </c>
      <c r="X613">
        <f>(Y613/Z613*100)</f>
        <v>0</v>
      </c>
      <c r="Y613">
        <f>DS613*(DX613+DY613)/1000</f>
        <v>0</v>
      </c>
      <c r="Z613">
        <f>0.61365*exp(17.502*DZ613/(240.97+DZ613))</f>
        <v>0</v>
      </c>
      <c r="AA613">
        <f>(W613-DS613*(DX613+DY613)/1000)</f>
        <v>0</v>
      </c>
      <c r="AB613">
        <f>(-I613*44100)</f>
        <v>0</v>
      </c>
      <c r="AC613">
        <f>2*29.3*Q613*0.92*(DZ613-V613)</f>
        <v>0</v>
      </c>
      <c r="AD613">
        <f>2*0.95*5.67E-8*(((DZ613+$B$9)+273)^4-(V613+273)^4)</f>
        <v>0</v>
      </c>
      <c r="AE613">
        <f>T613+AD613+AB613+AC613</f>
        <v>0</v>
      </c>
      <c r="AF613">
        <f>DW613*AT613*(DR613-DQ613*(1000-AT613*DT613)/(1000-AT613*DS613))/(100*DK613)</f>
        <v>0</v>
      </c>
      <c r="AG613">
        <f>1000*DW613*AT613*(DS613-DT613)/(100*DK613*(1000-AT613*DS613))</f>
        <v>0</v>
      </c>
      <c r="AH613">
        <f>(AI613 - AJ613 - DX613*1E3/(8.314*(DZ613+273.15)) * AL613/DW613 * AK613) * DW613/(100*DK613) * (1000 - DT613)/1000</f>
        <v>0</v>
      </c>
      <c r="AI613">
        <v>157.4855862861185</v>
      </c>
      <c r="AJ613">
        <v>172.5307636363637</v>
      </c>
      <c r="AK613">
        <v>-3.368464838697986</v>
      </c>
      <c r="AL613">
        <v>65.07997680681147</v>
      </c>
      <c r="AM613">
        <f>(AO613 - AN613 + DX613*1E3/(8.314*(DZ613+273.15)) * AQ613/DW613 * AP613) * DW613/(100*DK613) * 1000/(1000 - AO613)</f>
        <v>0</v>
      </c>
      <c r="AN613">
        <v>21.24416669333333</v>
      </c>
      <c r="AO613">
        <v>21.94291939393939</v>
      </c>
      <c r="AP613">
        <v>2.910725637993184E-06</v>
      </c>
      <c r="AQ613">
        <v>105.27</v>
      </c>
      <c r="AR613">
        <v>1</v>
      </c>
      <c r="AS613">
        <v>0</v>
      </c>
      <c r="AT613">
        <f>IF(AR613*$H$15&gt;=AV613,1.0,(AV613/(AV613-AR613*$H$15)))</f>
        <v>0</v>
      </c>
      <c r="AU613">
        <f>(AT613-1)*100</f>
        <v>0</v>
      </c>
      <c r="AV613">
        <f>MAX(0,($B$15+$C$15*EE613)/(1+$D$15*EE613)*DX613/(DZ613+273)*$E$15)</f>
        <v>0</v>
      </c>
      <c r="AW613" t="s">
        <v>437</v>
      </c>
      <c r="AX613" t="s">
        <v>437</v>
      </c>
      <c r="AY613">
        <v>0</v>
      </c>
      <c r="AZ613">
        <v>0</v>
      </c>
      <c r="BA613">
        <f>1-AY613/AZ613</f>
        <v>0</v>
      </c>
      <c r="BB613">
        <v>0</v>
      </c>
      <c r="BC613" t="s">
        <v>437</v>
      </c>
      <c r="BD613" t="s">
        <v>437</v>
      </c>
      <c r="BE613">
        <v>0</v>
      </c>
      <c r="BF613">
        <v>0</v>
      </c>
      <c r="BG613">
        <f>1-BE613/BF613</f>
        <v>0</v>
      </c>
      <c r="BH613">
        <v>0.5</v>
      </c>
      <c r="BI613">
        <f>DH613</f>
        <v>0</v>
      </c>
      <c r="BJ613">
        <f>K613</f>
        <v>0</v>
      </c>
      <c r="BK613">
        <f>BG613*BH613*BI613</f>
        <v>0</v>
      </c>
      <c r="BL613">
        <f>(BJ613-BB613)/BI613</f>
        <v>0</v>
      </c>
      <c r="BM613">
        <f>(AZ613-BF613)/BF613</f>
        <v>0</v>
      </c>
      <c r="BN613">
        <f>AY613/(BA613+AY613/BF613)</f>
        <v>0</v>
      </c>
      <c r="BO613" t="s">
        <v>437</v>
      </c>
      <c r="BP613">
        <v>0</v>
      </c>
      <c r="BQ613">
        <f>IF(BP613&lt;&gt;0, BP613, BN613)</f>
        <v>0</v>
      </c>
      <c r="BR613">
        <f>1-BQ613/BF613</f>
        <v>0</v>
      </c>
      <c r="BS613">
        <f>(BF613-BE613)/(BF613-BQ613)</f>
        <v>0</v>
      </c>
      <c r="BT613">
        <f>(AZ613-BF613)/(AZ613-BQ613)</f>
        <v>0</v>
      </c>
      <c r="BU613">
        <f>(BF613-BE613)/(BF613-AY613)</f>
        <v>0</v>
      </c>
      <c r="BV613">
        <f>(AZ613-BF613)/(AZ613-AY613)</f>
        <v>0</v>
      </c>
      <c r="BW613">
        <f>(BS613*BQ613/BE613)</f>
        <v>0</v>
      </c>
      <c r="BX613">
        <f>(1-BW613)</f>
        <v>0</v>
      </c>
      <c r="DG613">
        <f>$B$13*EF613+$C$13*EG613+$F$13*ER613*(1-EU613)</f>
        <v>0</v>
      </c>
      <c r="DH613">
        <f>DG613*DI613</f>
        <v>0</v>
      </c>
      <c r="DI613">
        <f>($B$13*$D$11+$C$13*$D$11+$F$13*((FE613+EW613)/MAX(FE613+EW613+FF613, 0.1)*$I$11+FF613/MAX(FE613+EW613+FF613, 0.1)*$J$11))/($B$13+$C$13+$F$13)</f>
        <v>0</v>
      </c>
      <c r="DJ613">
        <f>($B$13*$K$11+$C$13*$K$11+$F$13*((FE613+EW613)/MAX(FE613+EW613+FF613, 0.1)*$P$11+FF613/MAX(FE613+EW613+FF613, 0.1)*$Q$11))/($B$13+$C$13+$F$13)</f>
        <v>0</v>
      </c>
      <c r="DK613">
        <v>2.44</v>
      </c>
      <c r="DL613">
        <v>0.5</v>
      </c>
      <c r="DM613" t="s">
        <v>438</v>
      </c>
      <c r="DN613">
        <v>2</v>
      </c>
      <c r="DO613" t="b">
        <v>1</v>
      </c>
      <c r="DP613">
        <v>1759091403.1</v>
      </c>
      <c r="DQ613">
        <v>191.8082962962964</v>
      </c>
      <c r="DR613">
        <v>168.8094814814815</v>
      </c>
      <c r="DS613">
        <v>21.92985555555556</v>
      </c>
      <c r="DT613">
        <v>21.24156666666667</v>
      </c>
      <c r="DU613">
        <v>192.7251851851852</v>
      </c>
      <c r="DV613">
        <v>21.63953703703704</v>
      </c>
      <c r="DW613">
        <v>500.0004074074074</v>
      </c>
      <c r="DX613">
        <v>90.67612222222223</v>
      </c>
      <c r="DY613">
        <v>0.06444805185185186</v>
      </c>
      <c r="DZ613">
        <v>28.79086296296297</v>
      </c>
      <c r="EA613">
        <v>30.00930740740741</v>
      </c>
      <c r="EB613">
        <v>999.9000000000001</v>
      </c>
      <c r="EC613">
        <v>0</v>
      </c>
      <c r="ED613">
        <v>0</v>
      </c>
      <c r="EE613">
        <v>9993.984814814814</v>
      </c>
      <c r="EF613">
        <v>0</v>
      </c>
      <c r="EG613">
        <v>11.1107</v>
      </c>
      <c r="EH613">
        <v>22.99878518518519</v>
      </c>
      <c r="EI613">
        <v>196.1088148148148</v>
      </c>
      <c r="EJ613">
        <v>172.4730740740741</v>
      </c>
      <c r="EK613">
        <v>0.688293</v>
      </c>
      <c r="EL613">
        <v>168.8094814814815</v>
      </c>
      <c r="EM613">
        <v>21.24156666666667</v>
      </c>
      <c r="EN613">
        <v>1.988515185185185</v>
      </c>
      <c r="EO613">
        <v>1.926102962962963</v>
      </c>
      <c r="EP613">
        <v>17.35318518518518</v>
      </c>
      <c r="EQ613">
        <v>16.84958888888889</v>
      </c>
      <c r="ER613">
        <v>2000.002592592592</v>
      </c>
      <c r="ES613">
        <v>0.9800073333333335</v>
      </c>
      <c r="ET613">
        <v>0.01999286666666667</v>
      </c>
      <c r="EU613">
        <v>0</v>
      </c>
      <c r="EV613">
        <v>309.955037037037</v>
      </c>
      <c r="EW613">
        <v>5.00078</v>
      </c>
      <c r="EX613">
        <v>6148.31925925926</v>
      </c>
      <c r="EY613">
        <v>16379.7037037037</v>
      </c>
      <c r="EZ613">
        <v>39.50433333333332</v>
      </c>
      <c r="FA613">
        <v>40.43937037037036</v>
      </c>
      <c r="FB613">
        <v>39.77051851851852</v>
      </c>
      <c r="FC613">
        <v>40.07844444444444</v>
      </c>
      <c r="FD613">
        <v>40.48592592592592</v>
      </c>
      <c r="FE613">
        <v>1955.112592592593</v>
      </c>
      <c r="FF613">
        <v>39.89000000000001</v>
      </c>
      <c r="FG613">
        <v>0</v>
      </c>
      <c r="FH613">
        <v>1759091403.2</v>
      </c>
      <c r="FI613">
        <v>0</v>
      </c>
      <c r="FJ613">
        <v>309.92432</v>
      </c>
      <c r="FK613">
        <v>-3.280846139252536</v>
      </c>
      <c r="FL613">
        <v>-82.13153846903677</v>
      </c>
      <c r="FM613">
        <v>6147.7452</v>
      </c>
      <c r="FN613">
        <v>15</v>
      </c>
      <c r="FO613">
        <v>0</v>
      </c>
      <c r="FP613" t="s">
        <v>439</v>
      </c>
      <c r="FQ613">
        <v>1746989605.5</v>
      </c>
      <c r="FR613">
        <v>1746989593.5</v>
      </c>
      <c r="FS613">
        <v>0</v>
      </c>
      <c r="FT613">
        <v>-0.274</v>
      </c>
      <c r="FU613">
        <v>-0.002</v>
      </c>
      <c r="FV613">
        <v>2.549</v>
      </c>
      <c r="FW613">
        <v>0.129</v>
      </c>
      <c r="FX613">
        <v>420</v>
      </c>
      <c r="FY613">
        <v>17</v>
      </c>
      <c r="FZ613">
        <v>0.02</v>
      </c>
      <c r="GA613">
        <v>0.04</v>
      </c>
      <c r="GB613">
        <v>22.9369175</v>
      </c>
      <c r="GC613">
        <v>1.078654784240088</v>
      </c>
      <c r="GD613">
        <v>0.1098872214761574</v>
      </c>
      <c r="GE613">
        <v>0</v>
      </c>
      <c r="GF613">
        <v>310.2580882352941</v>
      </c>
      <c r="GG613">
        <v>-4.594728790165221</v>
      </c>
      <c r="GH613">
        <v>0.5069764681652988</v>
      </c>
      <c r="GI613">
        <v>0</v>
      </c>
      <c r="GJ613">
        <v>0.68458095</v>
      </c>
      <c r="GK613">
        <v>0.05677015384615305</v>
      </c>
      <c r="GL613">
        <v>0.005546771258804541</v>
      </c>
      <c r="GM613">
        <v>1</v>
      </c>
      <c r="GN613">
        <v>1</v>
      </c>
      <c r="GO613">
        <v>3</v>
      </c>
      <c r="GP613" t="s">
        <v>455</v>
      </c>
      <c r="GQ613">
        <v>3.10242</v>
      </c>
      <c r="GR613">
        <v>2.72233</v>
      </c>
      <c r="GS613">
        <v>0.0413227</v>
      </c>
      <c r="GT613">
        <v>0.0359484</v>
      </c>
      <c r="GU613">
        <v>0.101381</v>
      </c>
      <c r="GV613">
        <v>0.100495</v>
      </c>
      <c r="GW613">
        <v>25028.7</v>
      </c>
      <c r="GX613">
        <v>22851.9</v>
      </c>
      <c r="GY613">
        <v>26671.8</v>
      </c>
      <c r="GZ613">
        <v>23926.4</v>
      </c>
      <c r="HA613">
        <v>38344.8</v>
      </c>
      <c r="HB613">
        <v>31801.6</v>
      </c>
      <c r="HC613">
        <v>46573.9</v>
      </c>
      <c r="HD613">
        <v>37843.9</v>
      </c>
      <c r="HE613">
        <v>1.86723</v>
      </c>
      <c r="HF613">
        <v>1.8699</v>
      </c>
      <c r="HG613">
        <v>0.112727</v>
      </c>
      <c r="HH613">
        <v>0</v>
      </c>
      <c r="HI613">
        <v>28.1701</v>
      </c>
      <c r="HJ613">
        <v>999.9</v>
      </c>
      <c r="HK613">
        <v>46.1</v>
      </c>
      <c r="HL613">
        <v>31.1</v>
      </c>
      <c r="HM613">
        <v>23.0692</v>
      </c>
      <c r="HN613">
        <v>60.5685</v>
      </c>
      <c r="HO613">
        <v>21.6266</v>
      </c>
      <c r="HP613">
        <v>1</v>
      </c>
      <c r="HQ613">
        <v>0.136204</v>
      </c>
      <c r="HR613">
        <v>0.334515</v>
      </c>
      <c r="HS613">
        <v>20.2806</v>
      </c>
      <c r="HT613">
        <v>5.21145</v>
      </c>
      <c r="HU613">
        <v>11.9798</v>
      </c>
      <c r="HV613">
        <v>4.9633</v>
      </c>
      <c r="HW613">
        <v>3.27435</v>
      </c>
      <c r="HX613">
        <v>9999</v>
      </c>
      <c r="HY613">
        <v>9999</v>
      </c>
      <c r="HZ613">
        <v>9999</v>
      </c>
      <c r="IA613">
        <v>36.1</v>
      </c>
      <c r="IB613">
        <v>1.86399</v>
      </c>
      <c r="IC613">
        <v>1.86007</v>
      </c>
      <c r="ID613">
        <v>1.85837</v>
      </c>
      <c r="IE613">
        <v>1.85974</v>
      </c>
      <c r="IF613">
        <v>1.85989</v>
      </c>
      <c r="IG613">
        <v>1.85837</v>
      </c>
      <c r="IH613">
        <v>1.85744</v>
      </c>
      <c r="II613">
        <v>1.8524</v>
      </c>
      <c r="IJ613">
        <v>0</v>
      </c>
      <c r="IK613">
        <v>0</v>
      </c>
      <c r="IL613">
        <v>0</v>
      </c>
      <c r="IM613">
        <v>0</v>
      </c>
      <c r="IN613" t="s">
        <v>441</v>
      </c>
      <c r="IO613" t="s">
        <v>442</v>
      </c>
      <c r="IP613" t="s">
        <v>443</v>
      </c>
      <c r="IQ613" t="s">
        <v>443</v>
      </c>
      <c r="IR613" t="s">
        <v>443</v>
      </c>
      <c r="IS613" t="s">
        <v>443</v>
      </c>
      <c r="IT613">
        <v>0</v>
      </c>
      <c r="IU613">
        <v>100</v>
      </c>
      <c r="IV613">
        <v>100</v>
      </c>
      <c r="IW613">
        <v>-0.911</v>
      </c>
      <c r="IX613">
        <v>0.2906</v>
      </c>
      <c r="IY613">
        <v>-0.819046093373875</v>
      </c>
      <c r="IZ613">
        <v>-0.0008311593448893811</v>
      </c>
      <c r="JA613">
        <v>1.768286430498992E-06</v>
      </c>
      <c r="JB613">
        <v>-5.176383660599935E-10</v>
      </c>
      <c r="JC613">
        <v>0.01793090377665582</v>
      </c>
      <c r="JD613">
        <v>0.002652576625932546</v>
      </c>
      <c r="JE613">
        <v>0.0004569377311329863</v>
      </c>
      <c r="JF613">
        <v>1.003524486243527E-07</v>
      </c>
      <c r="JG613">
        <v>2</v>
      </c>
      <c r="JH613">
        <v>1975</v>
      </c>
      <c r="JI613">
        <v>1</v>
      </c>
      <c r="JJ613">
        <v>26</v>
      </c>
      <c r="JK613">
        <v>201696.8</v>
      </c>
      <c r="JL613">
        <v>201697</v>
      </c>
      <c r="JM613">
        <v>0.429688</v>
      </c>
      <c r="JN613">
        <v>2.65869</v>
      </c>
      <c r="JO613">
        <v>1.49658</v>
      </c>
      <c r="JP613">
        <v>2.34985</v>
      </c>
      <c r="JQ613">
        <v>1.54907</v>
      </c>
      <c r="JR613">
        <v>2.40967</v>
      </c>
      <c r="JS613">
        <v>35.9879</v>
      </c>
      <c r="JT613">
        <v>24.1838</v>
      </c>
      <c r="JU613">
        <v>18</v>
      </c>
      <c r="JV613">
        <v>481.624</v>
      </c>
      <c r="JW613">
        <v>498.034</v>
      </c>
      <c r="JX613">
        <v>27.2147</v>
      </c>
      <c r="JY613">
        <v>29.0098</v>
      </c>
      <c r="JZ613">
        <v>30.0004</v>
      </c>
      <c r="KA613">
        <v>29.1701</v>
      </c>
      <c r="KB613">
        <v>29.1537</v>
      </c>
      <c r="KC613">
        <v>8.622949999999999</v>
      </c>
      <c r="KD613">
        <v>9.04466</v>
      </c>
      <c r="KE613">
        <v>100</v>
      </c>
      <c r="KF613">
        <v>27.2125</v>
      </c>
      <c r="KG613">
        <v>119.159</v>
      </c>
      <c r="KH613">
        <v>21.2035</v>
      </c>
      <c r="KI613">
        <v>101.831</v>
      </c>
      <c r="KJ613">
        <v>91.2749</v>
      </c>
    </row>
    <row r="614" spans="1:296">
      <c r="A614">
        <v>596</v>
      </c>
      <c r="B614">
        <v>1759091415.6</v>
      </c>
      <c r="C614">
        <v>18332.5</v>
      </c>
      <c r="D614" t="s">
        <v>1641</v>
      </c>
      <c r="E614" t="s">
        <v>1642</v>
      </c>
      <c r="F614">
        <v>5</v>
      </c>
      <c r="G614" t="s">
        <v>1604</v>
      </c>
      <c r="H614">
        <v>1759091407.814285</v>
      </c>
      <c r="I614">
        <f>(J614)/1000</f>
        <v>0</v>
      </c>
      <c r="J614">
        <f>IF(DO614, AM614, AG614)</f>
        <v>0</v>
      </c>
      <c r="K614">
        <f>IF(DO614, AH614, AF614)</f>
        <v>0</v>
      </c>
      <c r="L614">
        <f>DQ614 - IF(AT614&gt;1, K614*DK614*100.0/(AV614), 0)</f>
        <v>0</v>
      </c>
      <c r="M614">
        <f>((S614-I614/2)*L614-K614)/(S614+I614/2)</f>
        <v>0</v>
      </c>
      <c r="N614">
        <f>M614*(DX614+DY614)/1000.0</f>
        <v>0</v>
      </c>
      <c r="O614">
        <f>(DQ614 - IF(AT614&gt;1, K614*DK614*100.0/(AV614), 0))*(DX614+DY614)/1000.0</f>
        <v>0</v>
      </c>
      <c r="P614">
        <f>2.0/((1/R614-1/Q614)+SIGN(R614)*SQRT((1/R614-1/Q614)*(1/R614-1/Q614) + 4*DL614/((DL614+1)*(DL614+1))*(2*1/R614*1/Q614-1/Q614*1/Q614)))</f>
        <v>0</v>
      </c>
      <c r="Q614">
        <f>IF(LEFT(DM614,1)&lt;&gt;"0",IF(LEFT(DM614,1)="1",3.0,DN614),$D$5+$E$5*(EE614*DX614/($K$5*1000))+$F$5*(EE614*DX614/($K$5*1000))*MAX(MIN(DK614,$J$5),$I$5)*MAX(MIN(DK614,$J$5),$I$5)+$G$5*MAX(MIN(DK614,$J$5),$I$5)*(EE614*DX614/($K$5*1000))+$H$5*(EE614*DX614/($K$5*1000))*(EE614*DX614/($K$5*1000)))</f>
        <v>0</v>
      </c>
      <c r="R614">
        <f>I614*(1000-(1000*0.61365*exp(17.502*V614/(240.97+V614))/(DX614+DY614)+DS614)/2)/(1000*0.61365*exp(17.502*V614/(240.97+V614))/(DX614+DY614)-DS614)</f>
        <v>0</v>
      </c>
      <c r="S614">
        <f>1/((DL614+1)/(P614/1.6)+1/(Q614/1.37)) + DL614/((DL614+1)/(P614/1.6) + DL614/(Q614/1.37))</f>
        <v>0</v>
      </c>
      <c r="T614">
        <f>(DG614*DJ614)</f>
        <v>0</v>
      </c>
      <c r="U614">
        <f>(DZ614+(T614+2*0.95*5.67E-8*(((DZ614+$B$9)+273)^4-(DZ614+273)^4)-44100*I614)/(1.84*29.3*Q614+8*0.95*5.67E-8*(DZ614+273)^3))</f>
        <v>0</v>
      </c>
      <c r="V614">
        <f>($C$9*EA614+$D$9*EB614+$E$9*U614)</f>
        <v>0</v>
      </c>
      <c r="W614">
        <f>0.61365*exp(17.502*V614/(240.97+V614))</f>
        <v>0</v>
      </c>
      <c r="X614">
        <f>(Y614/Z614*100)</f>
        <v>0</v>
      </c>
      <c r="Y614">
        <f>DS614*(DX614+DY614)/1000</f>
        <v>0</v>
      </c>
      <c r="Z614">
        <f>0.61365*exp(17.502*DZ614/(240.97+DZ614))</f>
        <v>0</v>
      </c>
      <c r="AA614">
        <f>(W614-DS614*(DX614+DY614)/1000)</f>
        <v>0</v>
      </c>
      <c r="AB614">
        <f>(-I614*44100)</f>
        <v>0</v>
      </c>
      <c r="AC614">
        <f>2*29.3*Q614*0.92*(DZ614-V614)</f>
        <v>0</v>
      </c>
      <c r="AD614">
        <f>2*0.95*5.67E-8*(((DZ614+$B$9)+273)^4-(V614+273)^4)</f>
        <v>0</v>
      </c>
      <c r="AE614">
        <f>T614+AD614+AB614+AC614</f>
        <v>0</v>
      </c>
      <c r="AF614">
        <f>DW614*AT614*(DR614-DQ614*(1000-AT614*DT614)/(1000-AT614*DS614))/(100*DK614)</f>
        <v>0</v>
      </c>
      <c r="AG614">
        <f>1000*DW614*AT614*(DS614-DT614)/(100*DK614*(1000-AT614*DS614))</f>
        <v>0</v>
      </c>
      <c r="AH614">
        <f>(AI614 - AJ614 - DX614*1E3/(8.314*(DZ614+273.15)) * AL614/DW614 * AK614) * DW614/(100*DK614) * (1000 - DT614)/1000</f>
        <v>0</v>
      </c>
      <c r="AI614">
        <v>140.7116741564502</v>
      </c>
      <c r="AJ614">
        <v>155.7272848484848</v>
      </c>
      <c r="AK614">
        <v>-3.360774999996582</v>
      </c>
      <c r="AL614">
        <v>65.07997680681147</v>
      </c>
      <c r="AM614">
        <f>(AO614 - AN614 + DX614*1E3/(8.314*(DZ614+273.15)) * AQ614/DW614 * AP614) * DW614/(100*DK614) * 1000/(1000 - AO614)</f>
        <v>0</v>
      </c>
      <c r="AN614">
        <v>21.24639871999999</v>
      </c>
      <c r="AO614">
        <v>21.9511315151515</v>
      </c>
      <c r="AP614">
        <v>1.878440753502958E-06</v>
      </c>
      <c r="AQ614">
        <v>105.27</v>
      </c>
      <c r="AR614">
        <v>1</v>
      </c>
      <c r="AS614">
        <v>0</v>
      </c>
      <c r="AT614">
        <f>IF(AR614*$H$15&gt;=AV614,1.0,(AV614/(AV614-AR614*$H$15)))</f>
        <v>0</v>
      </c>
      <c r="AU614">
        <f>(AT614-1)*100</f>
        <v>0</v>
      </c>
      <c r="AV614">
        <f>MAX(0,($B$15+$C$15*EE614)/(1+$D$15*EE614)*DX614/(DZ614+273)*$E$15)</f>
        <v>0</v>
      </c>
      <c r="AW614" t="s">
        <v>437</v>
      </c>
      <c r="AX614" t="s">
        <v>437</v>
      </c>
      <c r="AY614">
        <v>0</v>
      </c>
      <c r="AZ614">
        <v>0</v>
      </c>
      <c r="BA614">
        <f>1-AY614/AZ614</f>
        <v>0</v>
      </c>
      <c r="BB614">
        <v>0</v>
      </c>
      <c r="BC614" t="s">
        <v>437</v>
      </c>
      <c r="BD614" t="s">
        <v>437</v>
      </c>
      <c r="BE614">
        <v>0</v>
      </c>
      <c r="BF614">
        <v>0</v>
      </c>
      <c r="BG614">
        <f>1-BE614/BF614</f>
        <v>0</v>
      </c>
      <c r="BH614">
        <v>0.5</v>
      </c>
      <c r="BI614">
        <f>DH614</f>
        <v>0</v>
      </c>
      <c r="BJ614">
        <f>K614</f>
        <v>0</v>
      </c>
      <c r="BK614">
        <f>BG614*BH614*BI614</f>
        <v>0</v>
      </c>
      <c r="BL614">
        <f>(BJ614-BB614)/BI614</f>
        <v>0</v>
      </c>
      <c r="BM614">
        <f>(AZ614-BF614)/BF614</f>
        <v>0</v>
      </c>
      <c r="BN614">
        <f>AY614/(BA614+AY614/BF614)</f>
        <v>0</v>
      </c>
      <c r="BO614" t="s">
        <v>437</v>
      </c>
      <c r="BP614">
        <v>0</v>
      </c>
      <c r="BQ614">
        <f>IF(BP614&lt;&gt;0, BP614, BN614)</f>
        <v>0</v>
      </c>
      <c r="BR614">
        <f>1-BQ614/BF614</f>
        <v>0</v>
      </c>
      <c r="BS614">
        <f>(BF614-BE614)/(BF614-BQ614)</f>
        <v>0</v>
      </c>
      <c r="BT614">
        <f>(AZ614-BF614)/(AZ614-BQ614)</f>
        <v>0</v>
      </c>
      <c r="BU614">
        <f>(BF614-BE614)/(BF614-AY614)</f>
        <v>0</v>
      </c>
      <c r="BV614">
        <f>(AZ614-BF614)/(AZ614-AY614)</f>
        <v>0</v>
      </c>
      <c r="BW614">
        <f>(BS614*BQ614/BE614)</f>
        <v>0</v>
      </c>
      <c r="BX614">
        <f>(1-BW614)</f>
        <v>0</v>
      </c>
      <c r="DG614">
        <f>$B$13*EF614+$C$13*EG614+$F$13*ER614*(1-EU614)</f>
        <v>0</v>
      </c>
      <c r="DH614">
        <f>DG614*DI614</f>
        <v>0</v>
      </c>
      <c r="DI614">
        <f>($B$13*$D$11+$C$13*$D$11+$F$13*((FE614+EW614)/MAX(FE614+EW614+FF614, 0.1)*$I$11+FF614/MAX(FE614+EW614+FF614, 0.1)*$J$11))/($B$13+$C$13+$F$13)</f>
        <v>0</v>
      </c>
      <c r="DJ614">
        <f>($B$13*$K$11+$C$13*$K$11+$F$13*((FE614+EW614)/MAX(FE614+EW614+FF614, 0.1)*$P$11+FF614/MAX(FE614+EW614+FF614, 0.1)*$Q$11))/($B$13+$C$13+$F$13)</f>
        <v>0</v>
      </c>
      <c r="DK614">
        <v>2.44</v>
      </c>
      <c r="DL614">
        <v>0.5</v>
      </c>
      <c r="DM614" t="s">
        <v>438</v>
      </c>
      <c r="DN614">
        <v>2</v>
      </c>
      <c r="DO614" t="b">
        <v>1</v>
      </c>
      <c r="DP614">
        <v>1759091407.814285</v>
      </c>
      <c r="DQ614">
        <v>176.2812142857143</v>
      </c>
      <c r="DR614">
        <v>153.2265714285715</v>
      </c>
      <c r="DS614">
        <v>21.93787857142857</v>
      </c>
      <c r="DT614">
        <v>21.24382857142857</v>
      </c>
      <c r="DU614">
        <v>177.1945714285714</v>
      </c>
      <c r="DV614">
        <v>21.64737142857143</v>
      </c>
      <c r="DW614">
        <v>500.04675</v>
      </c>
      <c r="DX614">
        <v>90.67569642857141</v>
      </c>
      <c r="DY614">
        <v>0.06424386428571428</v>
      </c>
      <c r="DZ614">
        <v>28.789625</v>
      </c>
      <c r="EA614">
        <v>30.00842857142858</v>
      </c>
      <c r="EB614">
        <v>999.9000000000002</v>
      </c>
      <c r="EC614">
        <v>0</v>
      </c>
      <c r="ED614">
        <v>0</v>
      </c>
      <c r="EE614">
        <v>10000.52142857143</v>
      </c>
      <c r="EF614">
        <v>0</v>
      </c>
      <c r="EG614">
        <v>11.1107</v>
      </c>
      <c r="EH614">
        <v>23.05466071428571</v>
      </c>
      <c r="EI614">
        <v>180.2350714285714</v>
      </c>
      <c r="EJ614">
        <v>156.5524285714286</v>
      </c>
      <c r="EK614">
        <v>0.6940389642857142</v>
      </c>
      <c r="EL614">
        <v>153.2265714285715</v>
      </c>
      <c r="EM614">
        <v>21.24382857142857</v>
      </c>
      <c r="EN614">
        <v>1.989231785714286</v>
      </c>
      <c r="EO614">
        <v>1.926299642857143</v>
      </c>
      <c r="EP614">
        <v>17.35889642857143</v>
      </c>
      <c r="EQ614">
        <v>16.85120357142857</v>
      </c>
      <c r="ER614">
        <v>1999.973214285714</v>
      </c>
      <c r="ES614">
        <v>0.9800070714285714</v>
      </c>
      <c r="ET614">
        <v>0.01999312857142857</v>
      </c>
      <c r="EU614">
        <v>0</v>
      </c>
      <c r="EV614">
        <v>309.6506071428571</v>
      </c>
      <c r="EW614">
        <v>5.00078</v>
      </c>
      <c r="EX614">
        <v>6141.750357142856</v>
      </c>
      <c r="EY614">
        <v>16379.44642857143</v>
      </c>
      <c r="EZ614">
        <v>39.51757142857142</v>
      </c>
      <c r="FA614">
        <v>40.4392857142857</v>
      </c>
      <c r="FB614">
        <v>39.80778571428571</v>
      </c>
      <c r="FC614">
        <v>40.09346428571428</v>
      </c>
      <c r="FD614">
        <v>40.5065</v>
      </c>
      <c r="FE614">
        <v>1955.083214285714</v>
      </c>
      <c r="FF614">
        <v>39.89000000000001</v>
      </c>
      <c r="FG614">
        <v>0</v>
      </c>
      <c r="FH614">
        <v>1759091408</v>
      </c>
      <c r="FI614">
        <v>0</v>
      </c>
      <c r="FJ614">
        <v>309.63748</v>
      </c>
      <c r="FK614">
        <v>-3.779076906948509</v>
      </c>
      <c r="FL614">
        <v>-81.67692292017095</v>
      </c>
      <c r="FM614">
        <v>6141.095600000001</v>
      </c>
      <c r="FN614">
        <v>15</v>
      </c>
      <c r="FO614">
        <v>0</v>
      </c>
      <c r="FP614" t="s">
        <v>439</v>
      </c>
      <c r="FQ614">
        <v>1746989605.5</v>
      </c>
      <c r="FR614">
        <v>1746989593.5</v>
      </c>
      <c r="FS614">
        <v>0</v>
      </c>
      <c r="FT614">
        <v>-0.274</v>
      </c>
      <c r="FU614">
        <v>-0.002</v>
      </c>
      <c r="FV614">
        <v>2.549</v>
      </c>
      <c r="FW614">
        <v>0.129</v>
      </c>
      <c r="FX614">
        <v>420</v>
      </c>
      <c r="FY614">
        <v>17</v>
      </c>
      <c r="FZ614">
        <v>0.02</v>
      </c>
      <c r="GA614">
        <v>0.04</v>
      </c>
      <c r="GB614">
        <v>23.018075</v>
      </c>
      <c r="GC614">
        <v>0.8373816135084499</v>
      </c>
      <c r="GD614">
        <v>0.09291967431604581</v>
      </c>
      <c r="GE614">
        <v>0</v>
      </c>
      <c r="GF614">
        <v>309.8046764705882</v>
      </c>
      <c r="GG614">
        <v>-3.472528637130211</v>
      </c>
      <c r="GH614">
        <v>0.3883110275954729</v>
      </c>
      <c r="GI614">
        <v>0</v>
      </c>
      <c r="GJ614">
        <v>0.6912936000000001</v>
      </c>
      <c r="GK614">
        <v>0.07224806003752177</v>
      </c>
      <c r="GL614">
        <v>0.007074302565624404</v>
      </c>
      <c r="GM614">
        <v>1</v>
      </c>
      <c r="GN614">
        <v>1</v>
      </c>
      <c r="GO614">
        <v>3</v>
      </c>
      <c r="GP614" t="s">
        <v>455</v>
      </c>
      <c r="GQ614">
        <v>3.10278</v>
      </c>
      <c r="GR614">
        <v>2.72202</v>
      </c>
      <c r="GS614">
        <v>0.037674</v>
      </c>
      <c r="GT614">
        <v>0.0321746</v>
      </c>
      <c r="GU614">
        <v>0.101408</v>
      </c>
      <c r="GV614">
        <v>0.100505</v>
      </c>
      <c r="GW614">
        <v>25123.9</v>
      </c>
      <c r="GX614">
        <v>22941.2</v>
      </c>
      <c r="GY614">
        <v>26671.7</v>
      </c>
      <c r="GZ614">
        <v>23926.3</v>
      </c>
      <c r="HA614">
        <v>38342.7</v>
      </c>
      <c r="HB614">
        <v>31801</v>
      </c>
      <c r="HC614">
        <v>46573.3</v>
      </c>
      <c r="HD614">
        <v>37844</v>
      </c>
      <c r="HE614">
        <v>1.86797</v>
      </c>
      <c r="HF614">
        <v>1.86925</v>
      </c>
      <c r="HG614">
        <v>0.112634</v>
      </c>
      <c r="HH614">
        <v>0</v>
      </c>
      <c r="HI614">
        <v>28.1688</v>
      </c>
      <c r="HJ614">
        <v>999.9</v>
      </c>
      <c r="HK614">
        <v>46.1</v>
      </c>
      <c r="HL614">
        <v>31</v>
      </c>
      <c r="HM614">
        <v>22.9358</v>
      </c>
      <c r="HN614">
        <v>60.0385</v>
      </c>
      <c r="HO614">
        <v>21.3782</v>
      </c>
      <c r="HP614">
        <v>1</v>
      </c>
      <c r="HQ614">
        <v>0.136331</v>
      </c>
      <c r="HR614">
        <v>0.326909</v>
      </c>
      <c r="HS614">
        <v>20.2805</v>
      </c>
      <c r="HT614">
        <v>5.21205</v>
      </c>
      <c r="HU614">
        <v>11.98</v>
      </c>
      <c r="HV614">
        <v>4.96355</v>
      </c>
      <c r="HW614">
        <v>3.27438</v>
      </c>
      <c r="HX614">
        <v>9999</v>
      </c>
      <c r="HY614">
        <v>9999</v>
      </c>
      <c r="HZ614">
        <v>9999</v>
      </c>
      <c r="IA614">
        <v>36.1</v>
      </c>
      <c r="IB614">
        <v>1.86399</v>
      </c>
      <c r="IC614">
        <v>1.86007</v>
      </c>
      <c r="ID614">
        <v>1.85837</v>
      </c>
      <c r="IE614">
        <v>1.85974</v>
      </c>
      <c r="IF614">
        <v>1.85989</v>
      </c>
      <c r="IG614">
        <v>1.85837</v>
      </c>
      <c r="IH614">
        <v>1.85743</v>
      </c>
      <c r="II614">
        <v>1.85242</v>
      </c>
      <c r="IJ614">
        <v>0</v>
      </c>
      <c r="IK614">
        <v>0</v>
      </c>
      <c r="IL614">
        <v>0</v>
      </c>
      <c r="IM614">
        <v>0</v>
      </c>
      <c r="IN614" t="s">
        <v>441</v>
      </c>
      <c r="IO614" t="s">
        <v>442</v>
      </c>
      <c r="IP614" t="s">
        <v>443</v>
      </c>
      <c r="IQ614" t="s">
        <v>443</v>
      </c>
      <c r="IR614" t="s">
        <v>443</v>
      </c>
      <c r="IS614" t="s">
        <v>443</v>
      </c>
      <c r="IT614">
        <v>0</v>
      </c>
      <c r="IU614">
        <v>100</v>
      </c>
      <c r="IV614">
        <v>100</v>
      </c>
      <c r="IW614">
        <v>-0.906</v>
      </c>
      <c r="IX614">
        <v>0.2908</v>
      </c>
      <c r="IY614">
        <v>-0.819046093373875</v>
      </c>
      <c r="IZ614">
        <v>-0.0008311593448893811</v>
      </c>
      <c r="JA614">
        <v>1.768286430498992E-06</v>
      </c>
      <c r="JB614">
        <v>-5.176383660599935E-10</v>
      </c>
      <c r="JC614">
        <v>0.01793090377665582</v>
      </c>
      <c r="JD614">
        <v>0.002652576625932546</v>
      </c>
      <c r="JE614">
        <v>0.0004569377311329863</v>
      </c>
      <c r="JF614">
        <v>1.003524486243527E-07</v>
      </c>
      <c r="JG614">
        <v>2</v>
      </c>
      <c r="JH614">
        <v>1975</v>
      </c>
      <c r="JI614">
        <v>1</v>
      </c>
      <c r="JJ614">
        <v>26</v>
      </c>
      <c r="JK614">
        <v>201696.8</v>
      </c>
      <c r="JL614">
        <v>201697</v>
      </c>
      <c r="JM614">
        <v>0.389404</v>
      </c>
      <c r="JN614">
        <v>2.65625</v>
      </c>
      <c r="JO614">
        <v>1.49658</v>
      </c>
      <c r="JP614">
        <v>2.34985</v>
      </c>
      <c r="JQ614">
        <v>1.54907</v>
      </c>
      <c r="JR614">
        <v>2.45361</v>
      </c>
      <c r="JS614">
        <v>35.9879</v>
      </c>
      <c r="JT614">
        <v>24.1751</v>
      </c>
      <c r="JU614">
        <v>18</v>
      </c>
      <c r="JV614">
        <v>482.085</v>
      </c>
      <c r="JW614">
        <v>497.632</v>
      </c>
      <c r="JX614">
        <v>27.2063</v>
      </c>
      <c r="JY614">
        <v>29.0148</v>
      </c>
      <c r="JZ614">
        <v>30.0003</v>
      </c>
      <c r="KA614">
        <v>29.1732</v>
      </c>
      <c r="KB614">
        <v>29.1574</v>
      </c>
      <c r="KC614">
        <v>7.75554</v>
      </c>
      <c r="KD614">
        <v>9.04466</v>
      </c>
      <c r="KE614">
        <v>100</v>
      </c>
      <c r="KF614">
        <v>27.2056</v>
      </c>
      <c r="KG614">
        <v>98.9649</v>
      </c>
      <c r="KH614">
        <v>21.2035</v>
      </c>
      <c r="KI614">
        <v>101.83</v>
      </c>
      <c r="KJ614">
        <v>91.2748</v>
      </c>
    </row>
    <row r="615" spans="1:296">
      <c r="A615">
        <v>597</v>
      </c>
      <c r="B615">
        <v>1759091420.6</v>
      </c>
      <c r="C615">
        <v>18337.5</v>
      </c>
      <c r="D615" t="s">
        <v>1643</v>
      </c>
      <c r="E615" t="s">
        <v>1644</v>
      </c>
      <c r="F615">
        <v>5</v>
      </c>
      <c r="G615" t="s">
        <v>1604</v>
      </c>
      <c r="H615">
        <v>1759091413.1</v>
      </c>
      <c r="I615">
        <f>(J615)/1000</f>
        <v>0</v>
      </c>
      <c r="J615">
        <f>IF(DO615, AM615, AG615)</f>
        <v>0</v>
      </c>
      <c r="K615">
        <f>IF(DO615, AH615, AF615)</f>
        <v>0</v>
      </c>
      <c r="L615">
        <f>DQ615 - IF(AT615&gt;1, K615*DK615*100.0/(AV615), 0)</f>
        <v>0</v>
      </c>
      <c r="M615">
        <f>((S615-I615/2)*L615-K615)/(S615+I615/2)</f>
        <v>0</v>
      </c>
      <c r="N615">
        <f>M615*(DX615+DY615)/1000.0</f>
        <v>0</v>
      </c>
      <c r="O615">
        <f>(DQ615 - IF(AT615&gt;1, K615*DK615*100.0/(AV615), 0))*(DX615+DY615)/1000.0</f>
        <v>0</v>
      </c>
      <c r="P615">
        <f>2.0/((1/R615-1/Q615)+SIGN(R615)*SQRT((1/R615-1/Q615)*(1/R615-1/Q615) + 4*DL615/((DL615+1)*(DL615+1))*(2*1/R615*1/Q615-1/Q615*1/Q615)))</f>
        <v>0</v>
      </c>
      <c r="Q615">
        <f>IF(LEFT(DM615,1)&lt;&gt;"0",IF(LEFT(DM615,1)="1",3.0,DN615),$D$5+$E$5*(EE615*DX615/($K$5*1000))+$F$5*(EE615*DX615/($K$5*1000))*MAX(MIN(DK615,$J$5),$I$5)*MAX(MIN(DK615,$J$5),$I$5)+$G$5*MAX(MIN(DK615,$J$5),$I$5)*(EE615*DX615/($K$5*1000))+$H$5*(EE615*DX615/($K$5*1000))*(EE615*DX615/($K$5*1000)))</f>
        <v>0</v>
      </c>
      <c r="R615">
        <f>I615*(1000-(1000*0.61365*exp(17.502*V615/(240.97+V615))/(DX615+DY615)+DS615)/2)/(1000*0.61365*exp(17.502*V615/(240.97+V615))/(DX615+DY615)-DS615)</f>
        <v>0</v>
      </c>
      <c r="S615">
        <f>1/((DL615+1)/(P615/1.6)+1/(Q615/1.37)) + DL615/((DL615+1)/(P615/1.6) + DL615/(Q615/1.37))</f>
        <v>0</v>
      </c>
      <c r="T615">
        <f>(DG615*DJ615)</f>
        <v>0</v>
      </c>
      <c r="U615">
        <f>(DZ615+(T615+2*0.95*5.67E-8*(((DZ615+$B$9)+273)^4-(DZ615+273)^4)-44100*I615)/(1.84*29.3*Q615+8*0.95*5.67E-8*(DZ615+273)^3))</f>
        <v>0</v>
      </c>
      <c r="V615">
        <f>($C$9*EA615+$D$9*EB615+$E$9*U615)</f>
        <v>0</v>
      </c>
      <c r="W615">
        <f>0.61365*exp(17.502*V615/(240.97+V615))</f>
        <v>0</v>
      </c>
      <c r="X615">
        <f>(Y615/Z615*100)</f>
        <v>0</v>
      </c>
      <c r="Y615">
        <f>DS615*(DX615+DY615)/1000</f>
        <v>0</v>
      </c>
      <c r="Z615">
        <f>0.61365*exp(17.502*DZ615/(240.97+DZ615))</f>
        <v>0</v>
      </c>
      <c r="AA615">
        <f>(W615-DS615*(DX615+DY615)/1000)</f>
        <v>0</v>
      </c>
      <c r="AB615">
        <f>(-I615*44100)</f>
        <v>0</v>
      </c>
      <c r="AC615">
        <f>2*29.3*Q615*0.92*(DZ615-V615)</f>
        <v>0</v>
      </c>
      <c r="AD615">
        <f>2*0.95*5.67E-8*(((DZ615+$B$9)+273)^4-(V615+273)^4)</f>
        <v>0</v>
      </c>
      <c r="AE615">
        <f>T615+AD615+AB615+AC615</f>
        <v>0</v>
      </c>
      <c r="AF615">
        <f>DW615*AT615*(DR615-DQ615*(1000-AT615*DT615)/(1000-AT615*DS615))/(100*DK615)</f>
        <v>0</v>
      </c>
      <c r="AG615">
        <f>1000*DW615*AT615*(DS615-DT615)/(100*DK615*(1000-AT615*DS615))</f>
        <v>0</v>
      </c>
      <c r="AH615">
        <f>(AI615 - AJ615 - DX615*1E3/(8.314*(DZ615+273.15)) * AL615/DW615 * AK615) * DW615/(100*DK615) * (1000 - DT615)/1000</f>
        <v>0</v>
      </c>
      <c r="AI615">
        <v>123.9002870416265</v>
      </c>
      <c r="AJ615">
        <v>139.0340181818182</v>
      </c>
      <c r="AK615">
        <v>-3.336533615595846</v>
      </c>
      <c r="AL615">
        <v>65.07997680681147</v>
      </c>
      <c r="AM615">
        <f>(AO615 - AN615 + DX615*1E3/(8.314*(DZ615+273.15)) * AQ615/DW615 * AP615) * DW615/(100*DK615) * 1000/(1000 - AO615)</f>
        <v>0</v>
      </c>
      <c r="AN615">
        <v>21.24957399999999</v>
      </c>
      <c r="AO615">
        <v>21.96180666666666</v>
      </c>
      <c r="AP615">
        <v>3.094300060693692E-06</v>
      </c>
      <c r="AQ615">
        <v>105.27</v>
      </c>
      <c r="AR615">
        <v>1</v>
      </c>
      <c r="AS615">
        <v>0</v>
      </c>
      <c r="AT615">
        <f>IF(AR615*$H$15&gt;=AV615,1.0,(AV615/(AV615-AR615*$H$15)))</f>
        <v>0</v>
      </c>
      <c r="AU615">
        <f>(AT615-1)*100</f>
        <v>0</v>
      </c>
      <c r="AV615">
        <f>MAX(0,($B$15+$C$15*EE615)/(1+$D$15*EE615)*DX615/(DZ615+273)*$E$15)</f>
        <v>0</v>
      </c>
      <c r="AW615" t="s">
        <v>437</v>
      </c>
      <c r="AX615" t="s">
        <v>437</v>
      </c>
      <c r="AY615">
        <v>0</v>
      </c>
      <c r="AZ615">
        <v>0</v>
      </c>
      <c r="BA615">
        <f>1-AY615/AZ615</f>
        <v>0</v>
      </c>
      <c r="BB615">
        <v>0</v>
      </c>
      <c r="BC615" t="s">
        <v>437</v>
      </c>
      <c r="BD615" t="s">
        <v>437</v>
      </c>
      <c r="BE615">
        <v>0</v>
      </c>
      <c r="BF615">
        <v>0</v>
      </c>
      <c r="BG615">
        <f>1-BE615/BF615</f>
        <v>0</v>
      </c>
      <c r="BH615">
        <v>0.5</v>
      </c>
      <c r="BI615">
        <f>DH615</f>
        <v>0</v>
      </c>
      <c r="BJ615">
        <f>K615</f>
        <v>0</v>
      </c>
      <c r="BK615">
        <f>BG615*BH615*BI615</f>
        <v>0</v>
      </c>
      <c r="BL615">
        <f>(BJ615-BB615)/BI615</f>
        <v>0</v>
      </c>
      <c r="BM615">
        <f>(AZ615-BF615)/BF615</f>
        <v>0</v>
      </c>
      <c r="BN615">
        <f>AY615/(BA615+AY615/BF615)</f>
        <v>0</v>
      </c>
      <c r="BO615" t="s">
        <v>437</v>
      </c>
      <c r="BP615">
        <v>0</v>
      </c>
      <c r="BQ615">
        <f>IF(BP615&lt;&gt;0, BP615, BN615)</f>
        <v>0</v>
      </c>
      <c r="BR615">
        <f>1-BQ615/BF615</f>
        <v>0</v>
      </c>
      <c r="BS615">
        <f>(BF615-BE615)/(BF615-BQ615)</f>
        <v>0</v>
      </c>
      <c r="BT615">
        <f>(AZ615-BF615)/(AZ615-BQ615)</f>
        <v>0</v>
      </c>
      <c r="BU615">
        <f>(BF615-BE615)/(BF615-AY615)</f>
        <v>0</v>
      </c>
      <c r="BV615">
        <f>(AZ615-BF615)/(AZ615-AY615)</f>
        <v>0</v>
      </c>
      <c r="BW615">
        <f>(BS615*BQ615/BE615)</f>
        <v>0</v>
      </c>
      <c r="BX615">
        <f>(1-BW615)</f>
        <v>0</v>
      </c>
      <c r="DG615">
        <f>$B$13*EF615+$C$13*EG615+$F$13*ER615*(1-EU615)</f>
        <v>0</v>
      </c>
      <c r="DH615">
        <f>DG615*DI615</f>
        <v>0</v>
      </c>
      <c r="DI615">
        <f>($B$13*$D$11+$C$13*$D$11+$F$13*((FE615+EW615)/MAX(FE615+EW615+FF615, 0.1)*$I$11+FF615/MAX(FE615+EW615+FF615, 0.1)*$J$11))/($B$13+$C$13+$F$13)</f>
        <v>0</v>
      </c>
      <c r="DJ615">
        <f>($B$13*$K$11+$C$13*$K$11+$F$13*((FE615+EW615)/MAX(FE615+EW615+FF615, 0.1)*$P$11+FF615/MAX(FE615+EW615+FF615, 0.1)*$Q$11))/($B$13+$C$13+$F$13)</f>
        <v>0</v>
      </c>
      <c r="DK615">
        <v>2.44</v>
      </c>
      <c r="DL615">
        <v>0.5</v>
      </c>
      <c r="DM615" t="s">
        <v>438</v>
      </c>
      <c r="DN615">
        <v>2</v>
      </c>
      <c r="DO615" t="b">
        <v>1</v>
      </c>
      <c r="DP615">
        <v>1759091413.1</v>
      </c>
      <c r="DQ615">
        <v>158.9033703703704</v>
      </c>
      <c r="DR615">
        <v>135.7645555555555</v>
      </c>
      <c r="DS615">
        <v>21.94745555555555</v>
      </c>
      <c r="DT615">
        <v>21.24644444444445</v>
      </c>
      <c r="DU615">
        <v>159.811962962963</v>
      </c>
      <c r="DV615">
        <v>21.65673333333333</v>
      </c>
      <c r="DW615">
        <v>500.0247037037037</v>
      </c>
      <c r="DX615">
        <v>90.6757888888889</v>
      </c>
      <c r="DY615">
        <v>0.06411910740740742</v>
      </c>
      <c r="DZ615">
        <v>28.78663333333333</v>
      </c>
      <c r="EA615">
        <v>30.00748148148148</v>
      </c>
      <c r="EB615">
        <v>999.9000000000001</v>
      </c>
      <c r="EC615">
        <v>0</v>
      </c>
      <c r="ED615">
        <v>0</v>
      </c>
      <c r="EE615">
        <v>9991.650370370371</v>
      </c>
      <c r="EF615">
        <v>0</v>
      </c>
      <c r="EG615">
        <v>11.11469259259259</v>
      </c>
      <c r="EH615">
        <v>23.13891111111111</v>
      </c>
      <c r="EI615">
        <v>162.4690740740741</v>
      </c>
      <c r="EJ615">
        <v>138.7117037037037</v>
      </c>
      <c r="EK615">
        <v>0.7010025185185186</v>
      </c>
      <c r="EL615">
        <v>135.7645555555555</v>
      </c>
      <c r="EM615">
        <v>21.24644444444445</v>
      </c>
      <c r="EN615">
        <v>1.990102592592593</v>
      </c>
      <c r="EO615">
        <v>1.926538518518518</v>
      </c>
      <c r="EP615">
        <v>17.36580740740741</v>
      </c>
      <c r="EQ615">
        <v>16.85317037037037</v>
      </c>
      <c r="ER615">
        <v>1999.948518518518</v>
      </c>
      <c r="ES615">
        <v>0.980006888888889</v>
      </c>
      <c r="ET615">
        <v>0.01999331111111111</v>
      </c>
      <c r="EU615">
        <v>0</v>
      </c>
      <c r="EV615">
        <v>309.2513333333333</v>
      </c>
      <c r="EW615">
        <v>5.00078</v>
      </c>
      <c r="EX615">
        <v>6134.651851851851</v>
      </c>
      <c r="EY615">
        <v>16379.24074074074</v>
      </c>
      <c r="EZ615">
        <v>39.51122222222222</v>
      </c>
      <c r="FA615">
        <v>40.44870370370369</v>
      </c>
      <c r="FB615">
        <v>39.8238148148148</v>
      </c>
      <c r="FC615">
        <v>40.10155555555556</v>
      </c>
      <c r="FD615">
        <v>40.52059259259259</v>
      </c>
      <c r="FE615">
        <v>1955.058518518519</v>
      </c>
      <c r="FF615">
        <v>39.89000000000001</v>
      </c>
      <c r="FG615">
        <v>0</v>
      </c>
      <c r="FH615">
        <v>1759091412.8</v>
      </c>
      <c r="FI615">
        <v>0</v>
      </c>
      <c r="FJ615">
        <v>309.28936</v>
      </c>
      <c r="FK615">
        <v>-4.909846134020722</v>
      </c>
      <c r="FL615">
        <v>-79.38615397179508</v>
      </c>
      <c r="FM615">
        <v>6134.654</v>
      </c>
      <c r="FN615">
        <v>15</v>
      </c>
      <c r="FO615">
        <v>0</v>
      </c>
      <c r="FP615" t="s">
        <v>439</v>
      </c>
      <c r="FQ615">
        <v>1746989605.5</v>
      </c>
      <c r="FR615">
        <v>1746989593.5</v>
      </c>
      <c r="FS615">
        <v>0</v>
      </c>
      <c r="FT615">
        <v>-0.274</v>
      </c>
      <c r="FU615">
        <v>-0.002</v>
      </c>
      <c r="FV615">
        <v>2.549</v>
      </c>
      <c r="FW615">
        <v>0.129</v>
      </c>
      <c r="FX615">
        <v>420</v>
      </c>
      <c r="FY615">
        <v>17</v>
      </c>
      <c r="FZ615">
        <v>0.02</v>
      </c>
      <c r="GA615">
        <v>0.04</v>
      </c>
      <c r="GB615">
        <v>23.07168</v>
      </c>
      <c r="GC615">
        <v>0.7458326454032844</v>
      </c>
      <c r="GD615">
        <v>0.08860262750054311</v>
      </c>
      <c r="GE615">
        <v>0</v>
      </c>
      <c r="GF615">
        <v>309.5320882352941</v>
      </c>
      <c r="GG615">
        <v>-3.985347583737299</v>
      </c>
      <c r="GH615">
        <v>0.4471879699296776</v>
      </c>
      <c r="GI615">
        <v>0</v>
      </c>
      <c r="GJ615">
        <v>0.696055375</v>
      </c>
      <c r="GK615">
        <v>0.07693601876172311</v>
      </c>
      <c r="GL615">
        <v>0.007502238145005462</v>
      </c>
      <c r="GM615">
        <v>1</v>
      </c>
      <c r="GN615">
        <v>1</v>
      </c>
      <c r="GO615">
        <v>3</v>
      </c>
      <c r="GP615" t="s">
        <v>455</v>
      </c>
      <c r="GQ615">
        <v>3.10227</v>
      </c>
      <c r="GR615">
        <v>2.72242</v>
      </c>
      <c r="GS615">
        <v>0.0339514</v>
      </c>
      <c r="GT615">
        <v>0.0282315</v>
      </c>
      <c r="GU615">
        <v>0.101439</v>
      </c>
      <c r="GV615">
        <v>0.100508</v>
      </c>
      <c r="GW615">
        <v>25220.7</v>
      </c>
      <c r="GX615">
        <v>23034.5</v>
      </c>
      <c r="GY615">
        <v>26671.4</v>
      </c>
      <c r="GZ615">
        <v>23926.1</v>
      </c>
      <c r="HA615">
        <v>38340.6</v>
      </c>
      <c r="HB615">
        <v>31800.3</v>
      </c>
      <c r="HC615">
        <v>46573</v>
      </c>
      <c r="HD615">
        <v>37843.7</v>
      </c>
      <c r="HE615">
        <v>1.86693</v>
      </c>
      <c r="HF615">
        <v>1.87005</v>
      </c>
      <c r="HG615">
        <v>0.112653</v>
      </c>
      <c r="HH615">
        <v>0</v>
      </c>
      <c r="HI615">
        <v>28.1682</v>
      </c>
      <c r="HJ615">
        <v>999.9</v>
      </c>
      <c r="HK615">
        <v>46.1</v>
      </c>
      <c r="HL615">
        <v>31.1</v>
      </c>
      <c r="HM615">
        <v>23.0678</v>
      </c>
      <c r="HN615">
        <v>61.0685</v>
      </c>
      <c r="HO615">
        <v>21.3742</v>
      </c>
      <c r="HP615">
        <v>1</v>
      </c>
      <c r="HQ615">
        <v>0.136855</v>
      </c>
      <c r="HR615">
        <v>0.32884</v>
      </c>
      <c r="HS615">
        <v>20.2805</v>
      </c>
      <c r="HT615">
        <v>5.2113</v>
      </c>
      <c r="HU615">
        <v>11.9798</v>
      </c>
      <c r="HV615">
        <v>4.96335</v>
      </c>
      <c r="HW615">
        <v>3.27433</v>
      </c>
      <c r="HX615">
        <v>9999</v>
      </c>
      <c r="HY615">
        <v>9999</v>
      </c>
      <c r="HZ615">
        <v>9999</v>
      </c>
      <c r="IA615">
        <v>36.1</v>
      </c>
      <c r="IB615">
        <v>1.86401</v>
      </c>
      <c r="IC615">
        <v>1.86006</v>
      </c>
      <c r="ID615">
        <v>1.85837</v>
      </c>
      <c r="IE615">
        <v>1.85974</v>
      </c>
      <c r="IF615">
        <v>1.85989</v>
      </c>
      <c r="IG615">
        <v>1.85837</v>
      </c>
      <c r="IH615">
        <v>1.85745</v>
      </c>
      <c r="II615">
        <v>1.85241</v>
      </c>
      <c r="IJ615">
        <v>0</v>
      </c>
      <c r="IK615">
        <v>0</v>
      </c>
      <c r="IL615">
        <v>0</v>
      </c>
      <c r="IM615">
        <v>0</v>
      </c>
      <c r="IN615" t="s">
        <v>441</v>
      </c>
      <c r="IO615" t="s">
        <v>442</v>
      </c>
      <c r="IP615" t="s">
        <v>443</v>
      </c>
      <c r="IQ615" t="s">
        <v>443</v>
      </c>
      <c r="IR615" t="s">
        <v>443</v>
      </c>
      <c r="IS615" t="s">
        <v>443</v>
      </c>
      <c r="IT615">
        <v>0</v>
      </c>
      <c r="IU615">
        <v>100</v>
      </c>
      <c r="IV615">
        <v>100</v>
      </c>
      <c r="IW615">
        <v>-0.9</v>
      </c>
      <c r="IX615">
        <v>0.291</v>
      </c>
      <c r="IY615">
        <v>-0.819046093373875</v>
      </c>
      <c r="IZ615">
        <v>-0.0008311593448893811</v>
      </c>
      <c r="JA615">
        <v>1.768286430498992E-06</v>
      </c>
      <c r="JB615">
        <v>-5.176383660599935E-10</v>
      </c>
      <c r="JC615">
        <v>0.01793090377665582</v>
      </c>
      <c r="JD615">
        <v>0.002652576625932546</v>
      </c>
      <c r="JE615">
        <v>0.0004569377311329863</v>
      </c>
      <c r="JF615">
        <v>1.003524486243527E-07</v>
      </c>
      <c r="JG615">
        <v>2</v>
      </c>
      <c r="JH615">
        <v>1975</v>
      </c>
      <c r="JI615">
        <v>1</v>
      </c>
      <c r="JJ615">
        <v>26</v>
      </c>
      <c r="JK615">
        <v>201696.9</v>
      </c>
      <c r="JL615">
        <v>201697.1</v>
      </c>
      <c r="JM615">
        <v>0.345459</v>
      </c>
      <c r="JN615">
        <v>2.66479</v>
      </c>
      <c r="JO615">
        <v>1.49658</v>
      </c>
      <c r="JP615">
        <v>2.34985</v>
      </c>
      <c r="JQ615">
        <v>1.54907</v>
      </c>
      <c r="JR615">
        <v>2.47437</v>
      </c>
      <c r="JS615">
        <v>35.9879</v>
      </c>
      <c r="JT615">
        <v>24.1838</v>
      </c>
      <c r="JU615">
        <v>18</v>
      </c>
      <c r="JV615">
        <v>481.505</v>
      </c>
      <c r="JW615">
        <v>498.191</v>
      </c>
      <c r="JX615">
        <v>27.2002</v>
      </c>
      <c r="JY615">
        <v>29.0189</v>
      </c>
      <c r="JZ615">
        <v>30.0005</v>
      </c>
      <c r="KA615">
        <v>29.1776</v>
      </c>
      <c r="KB615">
        <v>29.1605</v>
      </c>
      <c r="KC615">
        <v>6.94209</v>
      </c>
      <c r="KD615">
        <v>9.04466</v>
      </c>
      <c r="KE615">
        <v>100</v>
      </c>
      <c r="KF615">
        <v>27.1987</v>
      </c>
      <c r="KG615">
        <v>85.4076</v>
      </c>
      <c r="KH615">
        <v>21.1942</v>
      </c>
      <c r="KI615">
        <v>101.829</v>
      </c>
      <c r="KJ615">
        <v>91.27419999999999</v>
      </c>
    </row>
    <row r="616" spans="1:296">
      <c r="A616">
        <v>598</v>
      </c>
      <c r="B616">
        <v>1759091425.6</v>
      </c>
      <c r="C616">
        <v>18342.5</v>
      </c>
      <c r="D616" t="s">
        <v>1645</v>
      </c>
      <c r="E616" t="s">
        <v>1646</v>
      </c>
      <c r="F616">
        <v>5</v>
      </c>
      <c r="G616" t="s">
        <v>1604</v>
      </c>
      <c r="H616">
        <v>1759091417.814285</v>
      </c>
      <c r="I616">
        <f>(J616)/1000</f>
        <v>0</v>
      </c>
      <c r="J616">
        <f>IF(DO616, AM616, AG616)</f>
        <v>0</v>
      </c>
      <c r="K616">
        <f>IF(DO616, AH616, AF616)</f>
        <v>0</v>
      </c>
      <c r="L616">
        <f>DQ616 - IF(AT616&gt;1, K616*DK616*100.0/(AV616), 0)</f>
        <v>0</v>
      </c>
      <c r="M616">
        <f>((S616-I616/2)*L616-K616)/(S616+I616/2)</f>
        <v>0</v>
      </c>
      <c r="N616">
        <f>M616*(DX616+DY616)/1000.0</f>
        <v>0</v>
      </c>
      <c r="O616">
        <f>(DQ616 - IF(AT616&gt;1, K616*DK616*100.0/(AV616), 0))*(DX616+DY616)/1000.0</f>
        <v>0</v>
      </c>
      <c r="P616">
        <f>2.0/((1/R616-1/Q616)+SIGN(R616)*SQRT((1/R616-1/Q616)*(1/R616-1/Q616) + 4*DL616/((DL616+1)*(DL616+1))*(2*1/R616*1/Q616-1/Q616*1/Q616)))</f>
        <v>0</v>
      </c>
      <c r="Q616">
        <f>IF(LEFT(DM616,1)&lt;&gt;"0",IF(LEFT(DM616,1)="1",3.0,DN616),$D$5+$E$5*(EE616*DX616/($K$5*1000))+$F$5*(EE616*DX616/($K$5*1000))*MAX(MIN(DK616,$J$5),$I$5)*MAX(MIN(DK616,$J$5),$I$5)+$G$5*MAX(MIN(DK616,$J$5),$I$5)*(EE616*DX616/($K$5*1000))+$H$5*(EE616*DX616/($K$5*1000))*(EE616*DX616/($K$5*1000)))</f>
        <v>0</v>
      </c>
      <c r="R616">
        <f>I616*(1000-(1000*0.61365*exp(17.502*V616/(240.97+V616))/(DX616+DY616)+DS616)/2)/(1000*0.61365*exp(17.502*V616/(240.97+V616))/(DX616+DY616)-DS616)</f>
        <v>0</v>
      </c>
      <c r="S616">
        <f>1/((DL616+1)/(P616/1.6)+1/(Q616/1.37)) + DL616/((DL616+1)/(P616/1.6) + DL616/(Q616/1.37))</f>
        <v>0</v>
      </c>
      <c r="T616">
        <f>(DG616*DJ616)</f>
        <v>0</v>
      </c>
      <c r="U616">
        <f>(DZ616+(T616+2*0.95*5.67E-8*(((DZ616+$B$9)+273)^4-(DZ616+273)^4)-44100*I616)/(1.84*29.3*Q616+8*0.95*5.67E-8*(DZ616+273)^3))</f>
        <v>0</v>
      </c>
      <c r="V616">
        <f>($C$9*EA616+$D$9*EB616+$E$9*U616)</f>
        <v>0</v>
      </c>
      <c r="W616">
        <f>0.61365*exp(17.502*V616/(240.97+V616))</f>
        <v>0</v>
      </c>
      <c r="X616">
        <f>(Y616/Z616*100)</f>
        <v>0</v>
      </c>
      <c r="Y616">
        <f>DS616*(DX616+DY616)/1000</f>
        <v>0</v>
      </c>
      <c r="Z616">
        <f>0.61365*exp(17.502*DZ616/(240.97+DZ616))</f>
        <v>0</v>
      </c>
      <c r="AA616">
        <f>(W616-DS616*(DX616+DY616)/1000)</f>
        <v>0</v>
      </c>
      <c r="AB616">
        <f>(-I616*44100)</f>
        <v>0</v>
      </c>
      <c r="AC616">
        <f>2*29.3*Q616*0.92*(DZ616-V616)</f>
        <v>0</v>
      </c>
      <c r="AD616">
        <f>2*0.95*5.67E-8*(((DZ616+$B$9)+273)^4-(V616+273)^4)</f>
        <v>0</v>
      </c>
      <c r="AE616">
        <f>T616+AD616+AB616+AC616</f>
        <v>0</v>
      </c>
      <c r="AF616">
        <f>DW616*AT616*(DR616-DQ616*(1000-AT616*DT616)/(1000-AT616*DS616))/(100*DK616)</f>
        <v>0</v>
      </c>
      <c r="AG616">
        <f>1000*DW616*AT616*(DS616-DT616)/(100*DK616*(1000-AT616*DS616))</f>
        <v>0</v>
      </c>
      <c r="AH616">
        <f>(AI616 - AJ616 - DX616*1E3/(8.314*(DZ616+273.15)) * AL616/DW616 * AK616) * DW616/(100*DK616) * (1000 - DT616)/1000</f>
        <v>0</v>
      </c>
      <c r="AI616">
        <v>106.673834729534</v>
      </c>
      <c r="AJ616">
        <v>122.1804</v>
      </c>
      <c r="AK616">
        <v>-3.371147997315426</v>
      </c>
      <c r="AL616">
        <v>65.07997680681147</v>
      </c>
      <c r="AM616">
        <f>(AO616 - AN616 + DX616*1E3/(8.314*(DZ616+273.15)) * AQ616/DW616 * AP616) * DW616/(100*DK616) * 1000/(1000 - AO616)</f>
        <v>0</v>
      </c>
      <c r="AN616">
        <v>21.24968162666668</v>
      </c>
      <c r="AO616">
        <v>21.97416969696969</v>
      </c>
      <c r="AP616">
        <v>2.979435353777265E-06</v>
      </c>
      <c r="AQ616">
        <v>105.27</v>
      </c>
      <c r="AR616">
        <v>1</v>
      </c>
      <c r="AS616">
        <v>0</v>
      </c>
      <c r="AT616">
        <f>IF(AR616*$H$15&gt;=AV616,1.0,(AV616/(AV616-AR616*$H$15)))</f>
        <v>0</v>
      </c>
      <c r="AU616">
        <f>(AT616-1)*100</f>
        <v>0</v>
      </c>
      <c r="AV616">
        <f>MAX(0,($B$15+$C$15*EE616)/(1+$D$15*EE616)*DX616/(DZ616+273)*$E$15)</f>
        <v>0</v>
      </c>
      <c r="AW616" t="s">
        <v>437</v>
      </c>
      <c r="AX616" t="s">
        <v>437</v>
      </c>
      <c r="AY616">
        <v>0</v>
      </c>
      <c r="AZ616">
        <v>0</v>
      </c>
      <c r="BA616">
        <f>1-AY616/AZ616</f>
        <v>0</v>
      </c>
      <c r="BB616">
        <v>0</v>
      </c>
      <c r="BC616" t="s">
        <v>437</v>
      </c>
      <c r="BD616" t="s">
        <v>437</v>
      </c>
      <c r="BE616">
        <v>0</v>
      </c>
      <c r="BF616">
        <v>0</v>
      </c>
      <c r="BG616">
        <f>1-BE616/BF616</f>
        <v>0</v>
      </c>
      <c r="BH616">
        <v>0.5</v>
      </c>
      <c r="BI616">
        <f>DH616</f>
        <v>0</v>
      </c>
      <c r="BJ616">
        <f>K616</f>
        <v>0</v>
      </c>
      <c r="BK616">
        <f>BG616*BH616*BI616</f>
        <v>0</v>
      </c>
      <c r="BL616">
        <f>(BJ616-BB616)/BI616</f>
        <v>0</v>
      </c>
      <c r="BM616">
        <f>(AZ616-BF616)/BF616</f>
        <v>0</v>
      </c>
      <c r="BN616">
        <f>AY616/(BA616+AY616/BF616)</f>
        <v>0</v>
      </c>
      <c r="BO616" t="s">
        <v>437</v>
      </c>
      <c r="BP616">
        <v>0</v>
      </c>
      <c r="BQ616">
        <f>IF(BP616&lt;&gt;0, BP616, BN616)</f>
        <v>0</v>
      </c>
      <c r="BR616">
        <f>1-BQ616/BF616</f>
        <v>0</v>
      </c>
      <c r="BS616">
        <f>(BF616-BE616)/(BF616-BQ616)</f>
        <v>0</v>
      </c>
      <c r="BT616">
        <f>(AZ616-BF616)/(AZ616-BQ616)</f>
        <v>0</v>
      </c>
      <c r="BU616">
        <f>(BF616-BE616)/(BF616-AY616)</f>
        <v>0</v>
      </c>
      <c r="BV616">
        <f>(AZ616-BF616)/(AZ616-AY616)</f>
        <v>0</v>
      </c>
      <c r="BW616">
        <f>(BS616*BQ616/BE616)</f>
        <v>0</v>
      </c>
      <c r="BX616">
        <f>(1-BW616)</f>
        <v>0</v>
      </c>
      <c r="DG616">
        <f>$B$13*EF616+$C$13*EG616+$F$13*ER616*(1-EU616)</f>
        <v>0</v>
      </c>
      <c r="DH616">
        <f>DG616*DI616</f>
        <v>0</v>
      </c>
      <c r="DI616">
        <f>($B$13*$D$11+$C$13*$D$11+$F$13*((FE616+EW616)/MAX(FE616+EW616+FF616, 0.1)*$I$11+FF616/MAX(FE616+EW616+FF616, 0.1)*$J$11))/($B$13+$C$13+$F$13)</f>
        <v>0</v>
      </c>
      <c r="DJ616">
        <f>($B$13*$K$11+$C$13*$K$11+$F$13*((FE616+EW616)/MAX(FE616+EW616+FF616, 0.1)*$P$11+FF616/MAX(FE616+EW616+FF616, 0.1)*$Q$11))/($B$13+$C$13+$F$13)</f>
        <v>0</v>
      </c>
      <c r="DK616">
        <v>2.44</v>
      </c>
      <c r="DL616">
        <v>0.5</v>
      </c>
      <c r="DM616" t="s">
        <v>438</v>
      </c>
      <c r="DN616">
        <v>2</v>
      </c>
      <c r="DO616" t="b">
        <v>1</v>
      </c>
      <c r="DP616">
        <v>1759091417.814285</v>
      </c>
      <c r="DQ616">
        <v>143.4336071428571</v>
      </c>
      <c r="DR616">
        <v>120.1094535714285</v>
      </c>
      <c r="DS616">
        <v>21.95729285714285</v>
      </c>
      <c r="DT616">
        <v>21.24830714285714</v>
      </c>
      <c r="DU616">
        <v>144.3370357142857</v>
      </c>
      <c r="DV616">
        <v>21.66635357142857</v>
      </c>
      <c r="DW616">
        <v>500.0018214285715</v>
      </c>
      <c r="DX616">
        <v>90.67563214285713</v>
      </c>
      <c r="DY616">
        <v>0.06422261071428571</v>
      </c>
      <c r="DZ616">
        <v>28.78432857142857</v>
      </c>
      <c r="EA616">
        <v>30.00341428571429</v>
      </c>
      <c r="EB616">
        <v>999.9000000000002</v>
      </c>
      <c r="EC616">
        <v>0</v>
      </c>
      <c r="ED616">
        <v>0</v>
      </c>
      <c r="EE616">
        <v>9988.111071428571</v>
      </c>
      <c r="EF616">
        <v>0</v>
      </c>
      <c r="EG616">
        <v>11.11465714285714</v>
      </c>
      <c r="EH616">
        <v>23.32421071428572</v>
      </c>
      <c r="EI616">
        <v>146.6535714285714</v>
      </c>
      <c r="EJ616">
        <v>122.7169642857143</v>
      </c>
      <c r="EK616">
        <v>0.7089747857142857</v>
      </c>
      <c r="EL616">
        <v>120.1094535714285</v>
      </c>
      <c r="EM616">
        <v>21.24830714285714</v>
      </c>
      <c r="EN616">
        <v>1.990990714285714</v>
      </c>
      <c r="EO616">
        <v>1.926704285714286</v>
      </c>
      <c r="EP616">
        <v>17.37287142857143</v>
      </c>
      <c r="EQ616">
        <v>16.85451785714286</v>
      </c>
      <c r="ER616">
        <v>1999.961071428571</v>
      </c>
      <c r="ES616">
        <v>0.9800070714285715</v>
      </c>
      <c r="ET616">
        <v>0.01999312857142857</v>
      </c>
      <c r="EU616">
        <v>0</v>
      </c>
      <c r="EV616">
        <v>308.9175357142857</v>
      </c>
      <c r="EW616">
        <v>5.00078</v>
      </c>
      <c r="EX616">
        <v>6128.888928571428</v>
      </c>
      <c r="EY616">
        <v>16379.33571428572</v>
      </c>
      <c r="EZ616">
        <v>39.53760714285714</v>
      </c>
      <c r="FA616">
        <v>40.45724999999999</v>
      </c>
      <c r="FB616">
        <v>39.81457142857143</v>
      </c>
      <c r="FC616">
        <v>40.12467857142856</v>
      </c>
      <c r="FD616">
        <v>40.51539285714285</v>
      </c>
      <c r="FE616">
        <v>1955.071071428571</v>
      </c>
      <c r="FF616">
        <v>39.89000000000001</v>
      </c>
      <c r="FG616">
        <v>0</v>
      </c>
      <c r="FH616">
        <v>1759091418.2</v>
      </c>
      <c r="FI616">
        <v>0</v>
      </c>
      <c r="FJ616">
        <v>308.9346538461538</v>
      </c>
      <c r="FK616">
        <v>-4.200102543727577</v>
      </c>
      <c r="FL616">
        <v>-68.95658122616881</v>
      </c>
      <c r="FM616">
        <v>6128.454615384616</v>
      </c>
      <c r="FN616">
        <v>15</v>
      </c>
      <c r="FO616">
        <v>0</v>
      </c>
      <c r="FP616" t="s">
        <v>439</v>
      </c>
      <c r="FQ616">
        <v>1746989605.5</v>
      </c>
      <c r="FR616">
        <v>1746989593.5</v>
      </c>
      <c r="FS616">
        <v>0</v>
      </c>
      <c r="FT616">
        <v>-0.274</v>
      </c>
      <c r="FU616">
        <v>-0.002</v>
      </c>
      <c r="FV616">
        <v>2.549</v>
      </c>
      <c r="FW616">
        <v>0.129</v>
      </c>
      <c r="FX616">
        <v>420</v>
      </c>
      <c r="FY616">
        <v>17</v>
      </c>
      <c r="FZ616">
        <v>0.02</v>
      </c>
      <c r="GA616">
        <v>0.04</v>
      </c>
      <c r="GB616">
        <v>23.2416756097561</v>
      </c>
      <c r="GC616">
        <v>1.896066898954692</v>
      </c>
      <c r="GD616">
        <v>0.2304574123722455</v>
      </c>
      <c r="GE616">
        <v>0</v>
      </c>
      <c r="GF616">
        <v>309.1854117647059</v>
      </c>
      <c r="GG616">
        <v>-4.47165773972703</v>
      </c>
      <c r="GH616">
        <v>0.4851195193938155</v>
      </c>
      <c r="GI616">
        <v>0</v>
      </c>
      <c r="GJ616">
        <v>0.7037374634146342</v>
      </c>
      <c r="GK616">
        <v>0.0963932613240438</v>
      </c>
      <c r="GL616">
        <v>0.009617193016517565</v>
      </c>
      <c r="GM616">
        <v>1</v>
      </c>
      <c r="GN616">
        <v>1</v>
      </c>
      <c r="GO616">
        <v>3</v>
      </c>
      <c r="GP616" t="s">
        <v>455</v>
      </c>
      <c r="GQ616">
        <v>3.10242</v>
      </c>
      <c r="GR616">
        <v>2.72247</v>
      </c>
      <c r="GS616">
        <v>0.0301036</v>
      </c>
      <c r="GT616">
        <v>0.0241294</v>
      </c>
      <c r="GU616">
        <v>0.101486</v>
      </c>
      <c r="GV616">
        <v>0.100509</v>
      </c>
      <c r="GW616">
        <v>25321.2</v>
      </c>
      <c r="GX616">
        <v>23131.8</v>
      </c>
      <c r="GY616">
        <v>26671.5</v>
      </c>
      <c r="GZ616">
        <v>23926.2</v>
      </c>
      <c r="HA616">
        <v>38337.9</v>
      </c>
      <c r="HB616">
        <v>31799.5</v>
      </c>
      <c r="HC616">
        <v>46572.7</v>
      </c>
      <c r="HD616">
        <v>37843.4</v>
      </c>
      <c r="HE616">
        <v>1.86703</v>
      </c>
      <c r="HF616">
        <v>1.86955</v>
      </c>
      <c r="HG616">
        <v>0.111293</v>
      </c>
      <c r="HH616">
        <v>0</v>
      </c>
      <c r="HI616">
        <v>28.1678</v>
      </c>
      <c r="HJ616">
        <v>999.9</v>
      </c>
      <c r="HK616">
        <v>46.1</v>
      </c>
      <c r="HL616">
        <v>31</v>
      </c>
      <c r="HM616">
        <v>22.9365</v>
      </c>
      <c r="HN616">
        <v>60.9285</v>
      </c>
      <c r="HO616">
        <v>21.4343</v>
      </c>
      <c r="HP616">
        <v>1</v>
      </c>
      <c r="HQ616">
        <v>0.137124</v>
      </c>
      <c r="HR616">
        <v>0.329804</v>
      </c>
      <c r="HS616">
        <v>20.2805</v>
      </c>
      <c r="HT616">
        <v>5.21295</v>
      </c>
      <c r="HU616">
        <v>11.98</v>
      </c>
      <c r="HV616">
        <v>4.96355</v>
      </c>
      <c r="HW616">
        <v>3.27465</v>
      </c>
      <c r="HX616">
        <v>9999</v>
      </c>
      <c r="HY616">
        <v>9999</v>
      </c>
      <c r="HZ616">
        <v>9999</v>
      </c>
      <c r="IA616">
        <v>36.1</v>
      </c>
      <c r="IB616">
        <v>1.86398</v>
      </c>
      <c r="IC616">
        <v>1.86007</v>
      </c>
      <c r="ID616">
        <v>1.85837</v>
      </c>
      <c r="IE616">
        <v>1.85974</v>
      </c>
      <c r="IF616">
        <v>1.85989</v>
      </c>
      <c r="IG616">
        <v>1.85837</v>
      </c>
      <c r="IH616">
        <v>1.85745</v>
      </c>
      <c r="II616">
        <v>1.85242</v>
      </c>
      <c r="IJ616">
        <v>0</v>
      </c>
      <c r="IK616">
        <v>0</v>
      </c>
      <c r="IL616">
        <v>0</v>
      </c>
      <c r="IM616">
        <v>0</v>
      </c>
      <c r="IN616" t="s">
        <v>441</v>
      </c>
      <c r="IO616" t="s">
        <v>442</v>
      </c>
      <c r="IP616" t="s">
        <v>443</v>
      </c>
      <c r="IQ616" t="s">
        <v>443</v>
      </c>
      <c r="IR616" t="s">
        <v>443</v>
      </c>
      <c r="IS616" t="s">
        <v>443</v>
      </c>
      <c r="IT616">
        <v>0</v>
      </c>
      <c r="IU616">
        <v>100</v>
      </c>
      <c r="IV616">
        <v>100</v>
      </c>
      <c r="IW616">
        <v>-0.893</v>
      </c>
      <c r="IX616">
        <v>0.2913</v>
      </c>
      <c r="IY616">
        <v>-0.819046093373875</v>
      </c>
      <c r="IZ616">
        <v>-0.0008311593448893811</v>
      </c>
      <c r="JA616">
        <v>1.768286430498992E-06</v>
      </c>
      <c r="JB616">
        <v>-5.176383660599935E-10</v>
      </c>
      <c r="JC616">
        <v>0.01793090377665582</v>
      </c>
      <c r="JD616">
        <v>0.002652576625932546</v>
      </c>
      <c r="JE616">
        <v>0.0004569377311329863</v>
      </c>
      <c r="JF616">
        <v>1.003524486243527E-07</v>
      </c>
      <c r="JG616">
        <v>2</v>
      </c>
      <c r="JH616">
        <v>1975</v>
      </c>
      <c r="JI616">
        <v>1</v>
      </c>
      <c r="JJ616">
        <v>26</v>
      </c>
      <c r="JK616">
        <v>201697</v>
      </c>
      <c r="JL616">
        <v>201697.2</v>
      </c>
      <c r="JM616">
        <v>0.306396</v>
      </c>
      <c r="JN616">
        <v>2.67578</v>
      </c>
      <c r="JO616">
        <v>1.49658</v>
      </c>
      <c r="JP616">
        <v>2.34985</v>
      </c>
      <c r="JQ616">
        <v>1.54907</v>
      </c>
      <c r="JR616">
        <v>2.45361</v>
      </c>
      <c r="JS616">
        <v>36.0113</v>
      </c>
      <c r="JT616">
        <v>24.1751</v>
      </c>
      <c r="JU616">
        <v>18</v>
      </c>
      <c r="JV616">
        <v>481.594</v>
      </c>
      <c r="JW616">
        <v>497.895</v>
      </c>
      <c r="JX616">
        <v>27.1942</v>
      </c>
      <c r="JY616">
        <v>29.0232</v>
      </c>
      <c r="JZ616">
        <v>30.0004</v>
      </c>
      <c r="KA616">
        <v>29.1816</v>
      </c>
      <c r="KB616">
        <v>29.1649</v>
      </c>
      <c r="KC616">
        <v>6.07867</v>
      </c>
      <c r="KD616">
        <v>9.04466</v>
      </c>
      <c r="KE616">
        <v>100</v>
      </c>
      <c r="KF616">
        <v>27.1927</v>
      </c>
      <c r="KG616">
        <v>65.36199999999999</v>
      </c>
      <c r="KH616">
        <v>21.1795</v>
      </c>
      <c r="KI616">
        <v>101.829</v>
      </c>
      <c r="KJ616">
        <v>91.2739</v>
      </c>
    </row>
    <row r="617" spans="1:296">
      <c r="A617">
        <v>599</v>
      </c>
      <c r="B617">
        <v>1759091430.6</v>
      </c>
      <c r="C617">
        <v>18347.5</v>
      </c>
      <c r="D617" t="s">
        <v>1647</v>
      </c>
      <c r="E617" t="s">
        <v>1648</v>
      </c>
      <c r="F617">
        <v>5</v>
      </c>
      <c r="G617" t="s">
        <v>1604</v>
      </c>
      <c r="H617">
        <v>1759091423.1</v>
      </c>
      <c r="I617">
        <f>(J617)/1000</f>
        <v>0</v>
      </c>
      <c r="J617">
        <f>IF(DO617, AM617, AG617)</f>
        <v>0</v>
      </c>
      <c r="K617">
        <f>IF(DO617, AH617, AF617)</f>
        <v>0</v>
      </c>
      <c r="L617">
        <f>DQ617 - IF(AT617&gt;1, K617*DK617*100.0/(AV617), 0)</f>
        <v>0</v>
      </c>
      <c r="M617">
        <f>((S617-I617/2)*L617-K617)/(S617+I617/2)</f>
        <v>0</v>
      </c>
      <c r="N617">
        <f>M617*(DX617+DY617)/1000.0</f>
        <v>0</v>
      </c>
      <c r="O617">
        <f>(DQ617 - IF(AT617&gt;1, K617*DK617*100.0/(AV617), 0))*(DX617+DY617)/1000.0</f>
        <v>0</v>
      </c>
      <c r="P617">
        <f>2.0/((1/R617-1/Q617)+SIGN(R617)*SQRT((1/R617-1/Q617)*(1/R617-1/Q617) + 4*DL617/((DL617+1)*(DL617+1))*(2*1/R617*1/Q617-1/Q617*1/Q617)))</f>
        <v>0</v>
      </c>
      <c r="Q617">
        <f>IF(LEFT(DM617,1)&lt;&gt;"0",IF(LEFT(DM617,1)="1",3.0,DN617),$D$5+$E$5*(EE617*DX617/($K$5*1000))+$F$5*(EE617*DX617/($K$5*1000))*MAX(MIN(DK617,$J$5),$I$5)*MAX(MIN(DK617,$J$5),$I$5)+$G$5*MAX(MIN(DK617,$J$5),$I$5)*(EE617*DX617/($K$5*1000))+$H$5*(EE617*DX617/($K$5*1000))*(EE617*DX617/($K$5*1000)))</f>
        <v>0</v>
      </c>
      <c r="R617">
        <f>I617*(1000-(1000*0.61365*exp(17.502*V617/(240.97+V617))/(DX617+DY617)+DS617)/2)/(1000*0.61365*exp(17.502*V617/(240.97+V617))/(DX617+DY617)-DS617)</f>
        <v>0</v>
      </c>
      <c r="S617">
        <f>1/((DL617+1)/(P617/1.6)+1/(Q617/1.37)) + DL617/((DL617+1)/(P617/1.6) + DL617/(Q617/1.37))</f>
        <v>0</v>
      </c>
      <c r="T617">
        <f>(DG617*DJ617)</f>
        <v>0</v>
      </c>
      <c r="U617">
        <f>(DZ617+(T617+2*0.95*5.67E-8*(((DZ617+$B$9)+273)^4-(DZ617+273)^4)-44100*I617)/(1.84*29.3*Q617+8*0.95*5.67E-8*(DZ617+273)^3))</f>
        <v>0</v>
      </c>
      <c r="V617">
        <f>($C$9*EA617+$D$9*EB617+$E$9*U617)</f>
        <v>0</v>
      </c>
      <c r="W617">
        <f>0.61365*exp(17.502*V617/(240.97+V617))</f>
        <v>0</v>
      </c>
      <c r="X617">
        <f>(Y617/Z617*100)</f>
        <v>0</v>
      </c>
      <c r="Y617">
        <f>DS617*(DX617+DY617)/1000</f>
        <v>0</v>
      </c>
      <c r="Z617">
        <f>0.61365*exp(17.502*DZ617/(240.97+DZ617))</f>
        <v>0</v>
      </c>
      <c r="AA617">
        <f>(W617-DS617*(DX617+DY617)/1000)</f>
        <v>0</v>
      </c>
      <c r="AB617">
        <f>(-I617*44100)</f>
        <v>0</v>
      </c>
      <c r="AC617">
        <f>2*29.3*Q617*0.92*(DZ617-V617)</f>
        <v>0</v>
      </c>
      <c r="AD617">
        <f>2*0.95*5.67E-8*(((DZ617+$B$9)+273)^4-(V617+273)^4)</f>
        <v>0</v>
      </c>
      <c r="AE617">
        <f>T617+AD617+AB617+AC617</f>
        <v>0</v>
      </c>
      <c r="AF617">
        <f>DW617*AT617*(DR617-DQ617*(1000-AT617*DT617)/(1000-AT617*DS617))/(100*DK617)</f>
        <v>0</v>
      </c>
      <c r="AG617">
        <f>1000*DW617*AT617*(DS617-DT617)/(100*DK617*(1000-AT617*DS617))</f>
        <v>0</v>
      </c>
      <c r="AH617">
        <f>(AI617 - AJ617 - DX617*1E3/(8.314*(DZ617+273.15)) * AL617/DW617 * AK617) * DW617/(100*DK617) * (1000 - DT617)/1000</f>
        <v>0</v>
      </c>
      <c r="AI617">
        <v>89.36030117045649</v>
      </c>
      <c r="AJ617">
        <v>105.0898424242425</v>
      </c>
      <c r="AK617">
        <v>-3.415360067199572</v>
      </c>
      <c r="AL617">
        <v>65.07997680681147</v>
      </c>
      <c r="AM617">
        <f>(AO617 - AN617 + DX617*1E3/(8.314*(DZ617+273.15)) * AQ617/DW617 * AP617) * DW617/(100*DK617) * 1000/(1000 - AO617)</f>
        <v>0</v>
      </c>
      <c r="AN617">
        <v>21.25132757333332</v>
      </c>
      <c r="AO617">
        <v>21.98682424242423</v>
      </c>
      <c r="AP617">
        <v>2.882368783288147E-06</v>
      </c>
      <c r="AQ617">
        <v>105.27</v>
      </c>
      <c r="AR617">
        <v>1</v>
      </c>
      <c r="AS617">
        <v>0</v>
      </c>
      <c r="AT617">
        <f>IF(AR617*$H$15&gt;=AV617,1.0,(AV617/(AV617-AR617*$H$15)))</f>
        <v>0</v>
      </c>
      <c r="AU617">
        <f>(AT617-1)*100</f>
        <v>0</v>
      </c>
      <c r="AV617">
        <f>MAX(0,($B$15+$C$15*EE617)/(1+$D$15*EE617)*DX617/(DZ617+273)*$E$15)</f>
        <v>0</v>
      </c>
      <c r="AW617" t="s">
        <v>437</v>
      </c>
      <c r="AX617" t="s">
        <v>437</v>
      </c>
      <c r="AY617">
        <v>0</v>
      </c>
      <c r="AZ617">
        <v>0</v>
      </c>
      <c r="BA617">
        <f>1-AY617/AZ617</f>
        <v>0</v>
      </c>
      <c r="BB617">
        <v>0</v>
      </c>
      <c r="BC617" t="s">
        <v>437</v>
      </c>
      <c r="BD617" t="s">
        <v>437</v>
      </c>
      <c r="BE617">
        <v>0</v>
      </c>
      <c r="BF617">
        <v>0</v>
      </c>
      <c r="BG617">
        <f>1-BE617/BF617</f>
        <v>0</v>
      </c>
      <c r="BH617">
        <v>0.5</v>
      </c>
      <c r="BI617">
        <f>DH617</f>
        <v>0</v>
      </c>
      <c r="BJ617">
        <f>K617</f>
        <v>0</v>
      </c>
      <c r="BK617">
        <f>BG617*BH617*BI617</f>
        <v>0</v>
      </c>
      <c r="BL617">
        <f>(BJ617-BB617)/BI617</f>
        <v>0</v>
      </c>
      <c r="BM617">
        <f>(AZ617-BF617)/BF617</f>
        <v>0</v>
      </c>
      <c r="BN617">
        <f>AY617/(BA617+AY617/BF617)</f>
        <v>0</v>
      </c>
      <c r="BO617" t="s">
        <v>437</v>
      </c>
      <c r="BP617">
        <v>0</v>
      </c>
      <c r="BQ617">
        <f>IF(BP617&lt;&gt;0, BP617, BN617)</f>
        <v>0</v>
      </c>
      <c r="BR617">
        <f>1-BQ617/BF617</f>
        <v>0</v>
      </c>
      <c r="BS617">
        <f>(BF617-BE617)/(BF617-BQ617)</f>
        <v>0</v>
      </c>
      <c r="BT617">
        <f>(AZ617-BF617)/(AZ617-BQ617)</f>
        <v>0</v>
      </c>
      <c r="BU617">
        <f>(BF617-BE617)/(BF617-AY617)</f>
        <v>0</v>
      </c>
      <c r="BV617">
        <f>(AZ617-BF617)/(AZ617-AY617)</f>
        <v>0</v>
      </c>
      <c r="BW617">
        <f>(BS617*BQ617/BE617)</f>
        <v>0</v>
      </c>
      <c r="BX617">
        <f>(1-BW617)</f>
        <v>0</v>
      </c>
      <c r="DG617">
        <f>$B$13*EF617+$C$13*EG617+$F$13*ER617*(1-EU617)</f>
        <v>0</v>
      </c>
      <c r="DH617">
        <f>DG617*DI617</f>
        <v>0</v>
      </c>
      <c r="DI617">
        <f>($B$13*$D$11+$C$13*$D$11+$F$13*((FE617+EW617)/MAX(FE617+EW617+FF617, 0.1)*$I$11+FF617/MAX(FE617+EW617+FF617, 0.1)*$J$11))/($B$13+$C$13+$F$13)</f>
        <v>0</v>
      </c>
      <c r="DJ617">
        <f>($B$13*$K$11+$C$13*$K$11+$F$13*((FE617+EW617)/MAX(FE617+EW617+FF617, 0.1)*$P$11+FF617/MAX(FE617+EW617+FF617, 0.1)*$Q$11))/($B$13+$C$13+$F$13)</f>
        <v>0</v>
      </c>
      <c r="DK617">
        <v>2.44</v>
      </c>
      <c r="DL617">
        <v>0.5</v>
      </c>
      <c r="DM617" t="s">
        <v>438</v>
      </c>
      <c r="DN617">
        <v>2</v>
      </c>
      <c r="DO617" t="b">
        <v>1</v>
      </c>
      <c r="DP617">
        <v>1759091423.1</v>
      </c>
      <c r="DQ617">
        <v>126.0212962962963</v>
      </c>
      <c r="DR617">
        <v>102.4024222222222</v>
      </c>
      <c r="DS617">
        <v>21.96918888888889</v>
      </c>
      <c r="DT617">
        <v>21.24998148148148</v>
      </c>
      <c r="DU617">
        <v>126.9180740740741</v>
      </c>
      <c r="DV617">
        <v>21.67798888888889</v>
      </c>
      <c r="DW617">
        <v>499.9734444444443</v>
      </c>
      <c r="DX617">
        <v>90.67668148148149</v>
      </c>
      <c r="DY617">
        <v>0.0644070074074074</v>
      </c>
      <c r="DZ617">
        <v>28.78059259259259</v>
      </c>
      <c r="EA617">
        <v>29.99834814814815</v>
      </c>
      <c r="EB617">
        <v>999.9000000000001</v>
      </c>
      <c r="EC617">
        <v>0</v>
      </c>
      <c r="ED617">
        <v>0</v>
      </c>
      <c r="EE617">
        <v>9975.488518518519</v>
      </c>
      <c r="EF617">
        <v>0</v>
      </c>
      <c r="EG617">
        <v>11.21688888888889</v>
      </c>
      <c r="EH617">
        <v>23.61884074074074</v>
      </c>
      <c r="EI617">
        <v>128.8518148148148</v>
      </c>
      <c r="EJ617">
        <v>104.6256851851852</v>
      </c>
      <c r="EK617">
        <v>0.7192031851851851</v>
      </c>
      <c r="EL617">
        <v>102.4024222222222</v>
      </c>
      <c r="EM617">
        <v>21.24998148148148</v>
      </c>
      <c r="EN617">
        <v>1.992092592592592</v>
      </c>
      <c r="EO617">
        <v>1.926877777777778</v>
      </c>
      <c r="EP617">
        <v>17.38162592592592</v>
      </c>
      <c r="EQ617">
        <v>16.85593703703704</v>
      </c>
      <c r="ER617">
        <v>1999.948148148148</v>
      </c>
      <c r="ES617">
        <v>0.980007</v>
      </c>
      <c r="ET617">
        <v>0.0199932</v>
      </c>
      <c r="EU617">
        <v>0</v>
      </c>
      <c r="EV617">
        <v>308.6213333333334</v>
      </c>
      <c r="EW617">
        <v>5.00078</v>
      </c>
      <c r="EX617">
        <v>6123.237777777778</v>
      </c>
      <c r="EY617">
        <v>16379.23703703704</v>
      </c>
      <c r="EZ617">
        <v>39.546</v>
      </c>
      <c r="FA617">
        <v>40.46266666666666</v>
      </c>
      <c r="FB617">
        <v>39.80074074074074</v>
      </c>
      <c r="FC617">
        <v>40.12929629629629</v>
      </c>
      <c r="FD617">
        <v>40.51588888888888</v>
      </c>
      <c r="FE617">
        <v>1955.058148148148</v>
      </c>
      <c r="FF617">
        <v>39.89000000000001</v>
      </c>
      <c r="FG617">
        <v>0</v>
      </c>
      <c r="FH617">
        <v>1759091423</v>
      </c>
      <c r="FI617">
        <v>0</v>
      </c>
      <c r="FJ617">
        <v>308.6593076923077</v>
      </c>
      <c r="FK617">
        <v>-3.015863228207726</v>
      </c>
      <c r="FL617">
        <v>-56.15145291395656</v>
      </c>
      <c r="FM617">
        <v>6123.411923076923</v>
      </c>
      <c r="FN617">
        <v>15</v>
      </c>
      <c r="FO617">
        <v>0</v>
      </c>
      <c r="FP617" t="s">
        <v>439</v>
      </c>
      <c r="FQ617">
        <v>1746989605.5</v>
      </c>
      <c r="FR617">
        <v>1746989593.5</v>
      </c>
      <c r="FS617">
        <v>0</v>
      </c>
      <c r="FT617">
        <v>-0.274</v>
      </c>
      <c r="FU617">
        <v>-0.002</v>
      </c>
      <c r="FV617">
        <v>2.549</v>
      </c>
      <c r="FW617">
        <v>0.129</v>
      </c>
      <c r="FX617">
        <v>420</v>
      </c>
      <c r="FY617">
        <v>17</v>
      </c>
      <c r="FZ617">
        <v>0.02</v>
      </c>
      <c r="GA617">
        <v>0.04</v>
      </c>
      <c r="GB617">
        <v>23.47604</v>
      </c>
      <c r="GC617">
        <v>3.580138086303891</v>
      </c>
      <c r="GD617">
        <v>0.358571298907205</v>
      </c>
      <c r="GE617">
        <v>0</v>
      </c>
      <c r="GF617">
        <v>308.8534117647059</v>
      </c>
      <c r="GG617">
        <v>-3.734728788681567</v>
      </c>
      <c r="GH617">
        <v>0.4320978318994193</v>
      </c>
      <c r="GI617">
        <v>0</v>
      </c>
      <c r="GJ617">
        <v>0.7143218499999999</v>
      </c>
      <c r="GK617">
        <v>0.1188868592870526</v>
      </c>
      <c r="GL617">
        <v>0.01159226756624863</v>
      </c>
      <c r="GM617">
        <v>0</v>
      </c>
      <c r="GN617">
        <v>0</v>
      </c>
      <c r="GO617">
        <v>3</v>
      </c>
      <c r="GP617" t="s">
        <v>458</v>
      </c>
      <c r="GQ617">
        <v>3.10228</v>
      </c>
      <c r="GR617">
        <v>2.72251</v>
      </c>
      <c r="GS617">
        <v>0.0261165</v>
      </c>
      <c r="GT617">
        <v>0.0200013</v>
      </c>
      <c r="GU617">
        <v>0.101527</v>
      </c>
      <c r="GV617">
        <v>0.100516</v>
      </c>
      <c r="GW617">
        <v>25425.1</v>
      </c>
      <c r="GX617">
        <v>23229.4</v>
      </c>
      <c r="GY617">
        <v>26671.3</v>
      </c>
      <c r="GZ617">
        <v>23926</v>
      </c>
      <c r="HA617">
        <v>38335.3</v>
      </c>
      <c r="HB617">
        <v>31798.7</v>
      </c>
      <c r="HC617">
        <v>46572.3</v>
      </c>
      <c r="HD617">
        <v>37843.2</v>
      </c>
      <c r="HE617">
        <v>1.86718</v>
      </c>
      <c r="HF617">
        <v>1.86963</v>
      </c>
      <c r="HG617">
        <v>0.112504</v>
      </c>
      <c r="HH617">
        <v>0</v>
      </c>
      <c r="HI617">
        <v>28.1676</v>
      </c>
      <c r="HJ617">
        <v>999.9</v>
      </c>
      <c r="HK617">
        <v>46.2</v>
      </c>
      <c r="HL617">
        <v>31</v>
      </c>
      <c r="HM617">
        <v>22.9849</v>
      </c>
      <c r="HN617">
        <v>61.0885</v>
      </c>
      <c r="HO617">
        <v>21.6146</v>
      </c>
      <c r="HP617">
        <v>1</v>
      </c>
      <c r="HQ617">
        <v>0.137378</v>
      </c>
      <c r="HR617">
        <v>0.171024</v>
      </c>
      <c r="HS617">
        <v>20.2807</v>
      </c>
      <c r="HT617">
        <v>5.2113</v>
      </c>
      <c r="HU617">
        <v>11.98</v>
      </c>
      <c r="HV617">
        <v>4.96345</v>
      </c>
      <c r="HW617">
        <v>3.27453</v>
      </c>
      <c r="HX617">
        <v>9999</v>
      </c>
      <c r="HY617">
        <v>9999</v>
      </c>
      <c r="HZ617">
        <v>9999</v>
      </c>
      <c r="IA617">
        <v>36.1</v>
      </c>
      <c r="IB617">
        <v>1.86399</v>
      </c>
      <c r="IC617">
        <v>1.86006</v>
      </c>
      <c r="ID617">
        <v>1.85837</v>
      </c>
      <c r="IE617">
        <v>1.85975</v>
      </c>
      <c r="IF617">
        <v>1.85989</v>
      </c>
      <c r="IG617">
        <v>1.85837</v>
      </c>
      <c r="IH617">
        <v>1.85745</v>
      </c>
      <c r="II617">
        <v>1.85242</v>
      </c>
      <c r="IJ617">
        <v>0</v>
      </c>
      <c r="IK617">
        <v>0</v>
      </c>
      <c r="IL617">
        <v>0</v>
      </c>
      <c r="IM617">
        <v>0</v>
      </c>
      <c r="IN617" t="s">
        <v>441</v>
      </c>
      <c r="IO617" t="s">
        <v>442</v>
      </c>
      <c r="IP617" t="s">
        <v>443</v>
      </c>
      <c r="IQ617" t="s">
        <v>443</v>
      </c>
      <c r="IR617" t="s">
        <v>443</v>
      </c>
      <c r="IS617" t="s">
        <v>443</v>
      </c>
      <c r="IT617">
        <v>0</v>
      </c>
      <c r="IU617">
        <v>100</v>
      </c>
      <c r="IV617">
        <v>100</v>
      </c>
      <c r="IW617">
        <v>-0.886</v>
      </c>
      <c r="IX617">
        <v>0.2916</v>
      </c>
      <c r="IY617">
        <v>-0.819046093373875</v>
      </c>
      <c r="IZ617">
        <v>-0.0008311593448893811</v>
      </c>
      <c r="JA617">
        <v>1.768286430498992E-06</v>
      </c>
      <c r="JB617">
        <v>-5.176383660599935E-10</v>
      </c>
      <c r="JC617">
        <v>0.01793090377665582</v>
      </c>
      <c r="JD617">
        <v>0.002652576625932546</v>
      </c>
      <c r="JE617">
        <v>0.0004569377311329863</v>
      </c>
      <c r="JF617">
        <v>1.003524486243527E-07</v>
      </c>
      <c r="JG617">
        <v>2</v>
      </c>
      <c r="JH617">
        <v>1975</v>
      </c>
      <c r="JI617">
        <v>1</v>
      </c>
      <c r="JJ617">
        <v>26</v>
      </c>
      <c r="JK617">
        <v>201697.1</v>
      </c>
      <c r="JL617">
        <v>201697.3</v>
      </c>
      <c r="JM617">
        <v>0.262451</v>
      </c>
      <c r="JN617">
        <v>2.69531</v>
      </c>
      <c r="JO617">
        <v>1.49658</v>
      </c>
      <c r="JP617">
        <v>2.34985</v>
      </c>
      <c r="JQ617">
        <v>1.54907</v>
      </c>
      <c r="JR617">
        <v>2.40112</v>
      </c>
      <c r="JS617">
        <v>36.0113</v>
      </c>
      <c r="JT617">
        <v>24.1751</v>
      </c>
      <c r="JU617">
        <v>18</v>
      </c>
      <c r="JV617">
        <v>481.712</v>
      </c>
      <c r="JW617">
        <v>497.976</v>
      </c>
      <c r="JX617">
        <v>27.2038</v>
      </c>
      <c r="JY617">
        <v>29.0279</v>
      </c>
      <c r="JZ617">
        <v>30.0001</v>
      </c>
      <c r="KA617">
        <v>29.1857</v>
      </c>
      <c r="KB617">
        <v>29.1686</v>
      </c>
      <c r="KC617">
        <v>5.27673</v>
      </c>
      <c r="KD617">
        <v>9.328060000000001</v>
      </c>
      <c r="KE617">
        <v>100</v>
      </c>
      <c r="KF617">
        <v>27.2323</v>
      </c>
      <c r="KG617">
        <v>52.0003</v>
      </c>
      <c r="KH617">
        <v>21.1601</v>
      </c>
      <c r="KI617">
        <v>101.828</v>
      </c>
      <c r="KJ617">
        <v>91.27330000000001</v>
      </c>
    </row>
    <row r="618" spans="1:296">
      <c r="A618">
        <v>600</v>
      </c>
      <c r="B618">
        <v>1759091435.6</v>
      </c>
      <c r="C618">
        <v>18352.5</v>
      </c>
      <c r="D618" t="s">
        <v>1649</v>
      </c>
      <c r="E618" t="s">
        <v>1650</v>
      </c>
      <c r="F618">
        <v>5</v>
      </c>
      <c r="G618" t="s">
        <v>1604</v>
      </c>
      <c r="H618">
        <v>1759091427.814285</v>
      </c>
      <c r="I618">
        <f>(J618)/1000</f>
        <v>0</v>
      </c>
      <c r="J618">
        <f>IF(DO618, AM618, AG618)</f>
        <v>0</v>
      </c>
      <c r="K618">
        <f>IF(DO618, AH618, AF618)</f>
        <v>0</v>
      </c>
      <c r="L618">
        <f>DQ618 - IF(AT618&gt;1, K618*DK618*100.0/(AV618), 0)</f>
        <v>0</v>
      </c>
      <c r="M618">
        <f>((S618-I618/2)*L618-K618)/(S618+I618/2)</f>
        <v>0</v>
      </c>
      <c r="N618">
        <f>M618*(DX618+DY618)/1000.0</f>
        <v>0</v>
      </c>
      <c r="O618">
        <f>(DQ618 - IF(AT618&gt;1, K618*DK618*100.0/(AV618), 0))*(DX618+DY618)/1000.0</f>
        <v>0</v>
      </c>
      <c r="P618">
        <f>2.0/((1/R618-1/Q618)+SIGN(R618)*SQRT((1/R618-1/Q618)*(1/R618-1/Q618) + 4*DL618/((DL618+1)*(DL618+1))*(2*1/R618*1/Q618-1/Q618*1/Q618)))</f>
        <v>0</v>
      </c>
      <c r="Q618">
        <f>IF(LEFT(DM618,1)&lt;&gt;"0",IF(LEFT(DM618,1)="1",3.0,DN618),$D$5+$E$5*(EE618*DX618/($K$5*1000))+$F$5*(EE618*DX618/($K$5*1000))*MAX(MIN(DK618,$J$5),$I$5)*MAX(MIN(DK618,$J$5),$I$5)+$G$5*MAX(MIN(DK618,$J$5),$I$5)*(EE618*DX618/($K$5*1000))+$H$5*(EE618*DX618/($K$5*1000))*(EE618*DX618/($K$5*1000)))</f>
        <v>0</v>
      </c>
      <c r="R618">
        <f>I618*(1000-(1000*0.61365*exp(17.502*V618/(240.97+V618))/(DX618+DY618)+DS618)/2)/(1000*0.61365*exp(17.502*V618/(240.97+V618))/(DX618+DY618)-DS618)</f>
        <v>0</v>
      </c>
      <c r="S618">
        <f>1/((DL618+1)/(P618/1.6)+1/(Q618/1.37)) + DL618/((DL618+1)/(P618/1.6) + DL618/(Q618/1.37))</f>
        <v>0</v>
      </c>
      <c r="T618">
        <f>(DG618*DJ618)</f>
        <v>0</v>
      </c>
      <c r="U618">
        <f>(DZ618+(T618+2*0.95*5.67E-8*(((DZ618+$B$9)+273)^4-(DZ618+273)^4)-44100*I618)/(1.84*29.3*Q618+8*0.95*5.67E-8*(DZ618+273)^3))</f>
        <v>0</v>
      </c>
      <c r="V618">
        <f>($C$9*EA618+$D$9*EB618+$E$9*U618)</f>
        <v>0</v>
      </c>
      <c r="W618">
        <f>0.61365*exp(17.502*V618/(240.97+V618))</f>
        <v>0</v>
      </c>
      <c r="X618">
        <f>(Y618/Z618*100)</f>
        <v>0</v>
      </c>
      <c r="Y618">
        <f>DS618*(DX618+DY618)/1000</f>
        <v>0</v>
      </c>
      <c r="Z618">
        <f>0.61365*exp(17.502*DZ618/(240.97+DZ618))</f>
        <v>0</v>
      </c>
      <c r="AA618">
        <f>(W618-DS618*(DX618+DY618)/1000)</f>
        <v>0</v>
      </c>
      <c r="AB618">
        <f>(-I618*44100)</f>
        <v>0</v>
      </c>
      <c r="AC618">
        <f>2*29.3*Q618*0.92*(DZ618-V618)</f>
        <v>0</v>
      </c>
      <c r="AD618">
        <f>2*0.95*5.67E-8*(((DZ618+$B$9)+273)^4-(V618+273)^4)</f>
        <v>0</v>
      </c>
      <c r="AE618">
        <f>T618+AD618+AB618+AC618</f>
        <v>0</v>
      </c>
      <c r="AF618">
        <f>DW618*AT618*(DR618-DQ618*(1000-AT618*DT618)/(1000-AT618*DS618))/(100*DK618)</f>
        <v>0</v>
      </c>
      <c r="AG618">
        <f>1000*DW618*AT618*(DS618-DT618)/(100*DK618*(1000-AT618*DS618))</f>
        <v>0</v>
      </c>
      <c r="AH618">
        <f>(AI618 - AJ618 - DX618*1E3/(8.314*(DZ618+273.15)) * AL618/DW618 * AK618) * DW618/(100*DK618) * (1000 - DT618)/1000</f>
        <v>0</v>
      </c>
      <c r="AI618">
        <v>72.28664514138944</v>
      </c>
      <c r="AJ618">
        <v>88.13319818181817</v>
      </c>
      <c r="AK618">
        <v>-3.388697696235901</v>
      </c>
      <c r="AL618">
        <v>65.07997680681147</v>
      </c>
      <c r="AM618">
        <f>(AO618 - AN618 + DX618*1E3/(8.314*(DZ618+273.15)) * AQ618/DW618 * AP618) * DW618/(100*DK618) * 1000/(1000 - AO618)</f>
        <v>0</v>
      </c>
      <c r="AN618">
        <v>21.24951008000001</v>
      </c>
      <c r="AO618">
        <v>22.00313212121211</v>
      </c>
      <c r="AP618">
        <v>3.674675697643846E-06</v>
      </c>
      <c r="AQ618">
        <v>105.27</v>
      </c>
      <c r="AR618">
        <v>1</v>
      </c>
      <c r="AS618">
        <v>0</v>
      </c>
      <c r="AT618">
        <f>IF(AR618*$H$15&gt;=AV618,1.0,(AV618/(AV618-AR618*$H$15)))</f>
        <v>0</v>
      </c>
      <c r="AU618">
        <f>(AT618-1)*100</f>
        <v>0</v>
      </c>
      <c r="AV618">
        <f>MAX(0,($B$15+$C$15*EE618)/(1+$D$15*EE618)*DX618/(DZ618+273)*$E$15)</f>
        <v>0</v>
      </c>
      <c r="AW618" t="s">
        <v>437</v>
      </c>
      <c r="AX618" t="s">
        <v>437</v>
      </c>
      <c r="AY618">
        <v>0</v>
      </c>
      <c r="AZ618">
        <v>0</v>
      </c>
      <c r="BA618">
        <f>1-AY618/AZ618</f>
        <v>0</v>
      </c>
      <c r="BB618">
        <v>0</v>
      </c>
      <c r="BC618" t="s">
        <v>437</v>
      </c>
      <c r="BD618" t="s">
        <v>437</v>
      </c>
      <c r="BE618">
        <v>0</v>
      </c>
      <c r="BF618">
        <v>0</v>
      </c>
      <c r="BG618">
        <f>1-BE618/BF618</f>
        <v>0</v>
      </c>
      <c r="BH618">
        <v>0.5</v>
      </c>
      <c r="BI618">
        <f>DH618</f>
        <v>0</v>
      </c>
      <c r="BJ618">
        <f>K618</f>
        <v>0</v>
      </c>
      <c r="BK618">
        <f>BG618*BH618*BI618</f>
        <v>0</v>
      </c>
      <c r="BL618">
        <f>(BJ618-BB618)/BI618</f>
        <v>0</v>
      </c>
      <c r="BM618">
        <f>(AZ618-BF618)/BF618</f>
        <v>0</v>
      </c>
      <c r="BN618">
        <f>AY618/(BA618+AY618/BF618)</f>
        <v>0</v>
      </c>
      <c r="BO618" t="s">
        <v>437</v>
      </c>
      <c r="BP618">
        <v>0</v>
      </c>
      <c r="BQ618">
        <f>IF(BP618&lt;&gt;0, BP618, BN618)</f>
        <v>0</v>
      </c>
      <c r="BR618">
        <f>1-BQ618/BF618</f>
        <v>0</v>
      </c>
      <c r="BS618">
        <f>(BF618-BE618)/(BF618-BQ618)</f>
        <v>0</v>
      </c>
      <c r="BT618">
        <f>(AZ618-BF618)/(AZ618-BQ618)</f>
        <v>0</v>
      </c>
      <c r="BU618">
        <f>(BF618-BE618)/(BF618-AY618)</f>
        <v>0</v>
      </c>
      <c r="BV618">
        <f>(AZ618-BF618)/(AZ618-AY618)</f>
        <v>0</v>
      </c>
      <c r="BW618">
        <f>(BS618*BQ618/BE618)</f>
        <v>0</v>
      </c>
      <c r="BX618">
        <f>(1-BW618)</f>
        <v>0</v>
      </c>
      <c r="DG618">
        <f>$B$13*EF618+$C$13*EG618+$F$13*ER618*(1-EU618)</f>
        <v>0</v>
      </c>
      <c r="DH618">
        <f>DG618*DI618</f>
        <v>0</v>
      </c>
      <c r="DI618">
        <f>($B$13*$D$11+$C$13*$D$11+$F$13*((FE618+EW618)/MAX(FE618+EW618+FF618, 0.1)*$I$11+FF618/MAX(FE618+EW618+FF618, 0.1)*$J$11))/($B$13+$C$13+$F$13)</f>
        <v>0</v>
      </c>
      <c r="DJ618">
        <f>($B$13*$K$11+$C$13*$K$11+$F$13*((FE618+EW618)/MAX(FE618+EW618+FF618, 0.1)*$P$11+FF618/MAX(FE618+EW618+FF618, 0.1)*$Q$11))/($B$13+$C$13+$F$13)</f>
        <v>0</v>
      </c>
      <c r="DK618">
        <v>2.44</v>
      </c>
      <c r="DL618">
        <v>0.5</v>
      </c>
      <c r="DM618" t="s">
        <v>438</v>
      </c>
      <c r="DN618">
        <v>2</v>
      </c>
      <c r="DO618" t="b">
        <v>1</v>
      </c>
      <c r="DP618">
        <v>1759091427.814285</v>
      </c>
      <c r="DQ618">
        <v>110.4043071428571</v>
      </c>
      <c r="DR618">
        <v>86.53246428571427</v>
      </c>
      <c r="DS618">
        <v>21.98175357142857</v>
      </c>
      <c r="DT618">
        <v>21.25013214285714</v>
      </c>
      <c r="DU618">
        <v>111.2942214285714</v>
      </c>
      <c r="DV618">
        <v>21.69027857142857</v>
      </c>
      <c r="DW618">
        <v>499.9292142857143</v>
      </c>
      <c r="DX618">
        <v>90.67777857142856</v>
      </c>
      <c r="DY618">
        <v>0.064577225</v>
      </c>
      <c r="DZ618">
        <v>28.77725357142857</v>
      </c>
      <c r="EA618">
        <v>29.99247857142857</v>
      </c>
      <c r="EB618">
        <v>999.9000000000002</v>
      </c>
      <c r="EC618">
        <v>0</v>
      </c>
      <c r="ED618">
        <v>0</v>
      </c>
      <c r="EE618">
        <v>9984.715357142855</v>
      </c>
      <c r="EF618">
        <v>0</v>
      </c>
      <c r="EG618">
        <v>11.58322142857143</v>
      </c>
      <c r="EH618">
        <v>23.871775</v>
      </c>
      <c r="EI618">
        <v>112.8854321428571</v>
      </c>
      <c r="EJ618">
        <v>88.41121428571429</v>
      </c>
      <c r="EK618">
        <v>0.7316180000000002</v>
      </c>
      <c r="EL618">
        <v>86.53246428571427</v>
      </c>
      <c r="EM618">
        <v>21.25013214285714</v>
      </c>
      <c r="EN618">
        <v>1.993256071428571</v>
      </c>
      <c r="EO618">
        <v>1.926913928571429</v>
      </c>
      <c r="EP618">
        <v>17.39087142857143</v>
      </c>
      <c r="EQ618">
        <v>16.85623214285714</v>
      </c>
      <c r="ER618">
        <v>1999.976428571428</v>
      </c>
      <c r="ES618">
        <v>0.9800066785714285</v>
      </c>
      <c r="ET618">
        <v>0.01999351785714286</v>
      </c>
      <c r="EU618">
        <v>0</v>
      </c>
      <c r="EV618">
        <v>308.417</v>
      </c>
      <c r="EW618">
        <v>5.00078</v>
      </c>
      <c r="EX618">
        <v>6119.493928571429</v>
      </c>
      <c r="EY618">
        <v>16379.47142857143</v>
      </c>
      <c r="EZ618">
        <v>39.55775</v>
      </c>
      <c r="FA618">
        <v>40.464</v>
      </c>
      <c r="FB618">
        <v>39.81892857142856</v>
      </c>
      <c r="FC618">
        <v>40.11571428571428</v>
      </c>
      <c r="FD618">
        <v>40.51089285714285</v>
      </c>
      <c r="FE618">
        <v>1955.085357142857</v>
      </c>
      <c r="FF618">
        <v>39.89107142857144</v>
      </c>
      <c r="FG618">
        <v>0</v>
      </c>
      <c r="FH618">
        <v>1759091427.8</v>
      </c>
      <c r="FI618">
        <v>0</v>
      </c>
      <c r="FJ618">
        <v>308.4173076923076</v>
      </c>
      <c r="FK618">
        <v>-2.745504267407684</v>
      </c>
      <c r="FL618">
        <v>-42.39931625005829</v>
      </c>
      <c r="FM618">
        <v>6119.536153846154</v>
      </c>
      <c r="FN618">
        <v>15</v>
      </c>
      <c r="FO618">
        <v>0</v>
      </c>
      <c r="FP618" t="s">
        <v>439</v>
      </c>
      <c r="FQ618">
        <v>1746989605.5</v>
      </c>
      <c r="FR618">
        <v>1746989593.5</v>
      </c>
      <c r="FS618">
        <v>0</v>
      </c>
      <c r="FT618">
        <v>-0.274</v>
      </c>
      <c r="FU618">
        <v>-0.002</v>
      </c>
      <c r="FV618">
        <v>2.549</v>
      </c>
      <c r="FW618">
        <v>0.129</v>
      </c>
      <c r="FX618">
        <v>420</v>
      </c>
      <c r="FY618">
        <v>17</v>
      </c>
      <c r="FZ618">
        <v>0.02</v>
      </c>
      <c r="GA618">
        <v>0.04</v>
      </c>
      <c r="GB618">
        <v>23.7108175</v>
      </c>
      <c r="GC618">
        <v>3.288928705440902</v>
      </c>
      <c r="GD618">
        <v>0.3350625716843799</v>
      </c>
      <c r="GE618">
        <v>0</v>
      </c>
      <c r="GF618">
        <v>308.5403823529412</v>
      </c>
      <c r="GG618">
        <v>-2.994667675062239</v>
      </c>
      <c r="GH618">
        <v>0.3720584247847196</v>
      </c>
      <c r="GI618">
        <v>0</v>
      </c>
      <c r="GJ618">
        <v>0.725535825</v>
      </c>
      <c r="GK618">
        <v>0.1557405365853659</v>
      </c>
      <c r="GL618">
        <v>0.01518212689132768</v>
      </c>
      <c r="GM618">
        <v>0</v>
      </c>
      <c r="GN618">
        <v>0</v>
      </c>
      <c r="GO618">
        <v>3</v>
      </c>
      <c r="GP618" t="s">
        <v>458</v>
      </c>
      <c r="GQ618">
        <v>3.10258</v>
      </c>
      <c r="GR618">
        <v>2.72268</v>
      </c>
      <c r="GS618">
        <v>0.0220658</v>
      </c>
      <c r="GT618">
        <v>0.0157883</v>
      </c>
      <c r="GU618">
        <v>0.101576</v>
      </c>
      <c r="GV618">
        <v>0.100472</v>
      </c>
      <c r="GW618">
        <v>25530.7</v>
      </c>
      <c r="GX618">
        <v>23328.9</v>
      </c>
      <c r="GY618">
        <v>26671.2</v>
      </c>
      <c r="GZ618">
        <v>23925.7</v>
      </c>
      <c r="HA618">
        <v>38332.5</v>
      </c>
      <c r="HB618">
        <v>31799.7</v>
      </c>
      <c r="HC618">
        <v>46572.1</v>
      </c>
      <c r="HD618">
        <v>37843.1</v>
      </c>
      <c r="HE618">
        <v>1.86753</v>
      </c>
      <c r="HF618">
        <v>1.86887</v>
      </c>
      <c r="HG618">
        <v>0.111964</v>
      </c>
      <c r="HH618">
        <v>0</v>
      </c>
      <c r="HI618">
        <v>28.1653</v>
      </c>
      <c r="HJ618">
        <v>999.9</v>
      </c>
      <c r="HK618">
        <v>46.2</v>
      </c>
      <c r="HL618">
        <v>31.1</v>
      </c>
      <c r="HM618">
        <v>23.1179</v>
      </c>
      <c r="HN618">
        <v>61.1285</v>
      </c>
      <c r="HO618">
        <v>21.6787</v>
      </c>
      <c r="HP618">
        <v>1</v>
      </c>
      <c r="HQ618">
        <v>0.137167</v>
      </c>
      <c r="HR618">
        <v>0.217386</v>
      </c>
      <c r="HS618">
        <v>20.2808</v>
      </c>
      <c r="HT618">
        <v>5.21175</v>
      </c>
      <c r="HU618">
        <v>11.98</v>
      </c>
      <c r="HV618">
        <v>4.96345</v>
      </c>
      <c r="HW618">
        <v>3.27465</v>
      </c>
      <c r="HX618">
        <v>9999</v>
      </c>
      <c r="HY618">
        <v>9999</v>
      </c>
      <c r="HZ618">
        <v>9999</v>
      </c>
      <c r="IA618">
        <v>36.1</v>
      </c>
      <c r="IB618">
        <v>1.86398</v>
      </c>
      <c r="IC618">
        <v>1.86008</v>
      </c>
      <c r="ID618">
        <v>1.85837</v>
      </c>
      <c r="IE618">
        <v>1.85974</v>
      </c>
      <c r="IF618">
        <v>1.85989</v>
      </c>
      <c r="IG618">
        <v>1.85837</v>
      </c>
      <c r="IH618">
        <v>1.85744</v>
      </c>
      <c r="II618">
        <v>1.85241</v>
      </c>
      <c r="IJ618">
        <v>0</v>
      </c>
      <c r="IK618">
        <v>0</v>
      </c>
      <c r="IL618">
        <v>0</v>
      </c>
      <c r="IM618">
        <v>0</v>
      </c>
      <c r="IN618" t="s">
        <v>441</v>
      </c>
      <c r="IO618" t="s">
        <v>442</v>
      </c>
      <c r="IP618" t="s">
        <v>443</v>
      </c>
      <c r="IQ618" t="s">
        <v>443</v>
      </c>
      <c r="IR618" t="s">
        <v>443</v>
      </c>
      <c r="IS618" t="s">
        <v>443</v>
      </c>
      <c r="IT618">
        <v>0</v>
      </c>
      <c r="IU618">
        <v>100</v>
      </c>
      <c r="IV618">
        <v>100</v>
      </c>
      <c r="IW618">
        <v>-0.877</v>
      </c>
      <c r="IX618">
        <v>0.2919</v>
      </c>
      <c r="IY618">
        <v>-0.819046093373875</v>
      </c>
      <c r="IZ618">
        <v>-0.0008311593448893811</v>
      </c>
      <c r="JA618">
        <v>1.768286430498992E-06</v>
      </c>
      <c r="JB618">
        <v>-5.176383660599935E-10</v>
      </c>
      <c r="JC618">
        <v>0.01793090377665582</v>
      </c>
      <c r="JD618">
        <v>0.002652576625932546</v>
      </c>
      <c r="JE618">
        <v>0.0004569377311329863</v>
      </c>
      <c r="JF618">
        <v>1.003524486243527E-07</v>
      </c>
      <c r="JG618">
        <v>2</v>
      </c>
      <c r="JH618">
        <v>1975</v>
      </c>
      <c r="JI618">
        <v>1</v>
      </c>
      <c r="JJ618">
        <v>26</v>
      </c>
      <c r="JK618">
        <v>201697.2</v>
      </c>
      <c r="JL618">
        <v>201697.4</v>
      </c>
      <c r="JM618">
        <v>0.222168</v>
      </c>
      <c r="JN618">
        <v>2.7063</v>
      </c>
      <c r="JO618">
        <v>1.49658</v>
      </c>
      <c r="JP618">
        <v>2.34985</v>
      </c>
      <c r="JQ618">
        <v>1.54907</v>
      </c>
      <c r="JR618">
        <v>2.35107</v>
      </c>
      <c r="JS618">
        <v>36.0113</v>
      </c>
      <c r="JT618">
        <v>24.1751</v>
      </c>
      <c r="JU618">
        <v>18</v>
      </c>
      <c r="JV618">
        <v>481.944</v>
      </c>
      <c r="JW618">
        <v>497.508</v>
      </c>
      <c r="JX618">
        <v>27.2325</v>
      </c>
      <c r="JY618">
        <v>29.0322</v>
      </c>
      <c r="JZ618">
        <v>30.0002</v>
      </c>
      <c r="KA618">
        <v>29.1894</v>
      </c>
      <c r="KB618">
        <v>29.1723</v>
      </c>
      <c r="KC618">
        <v>4.41407</v>
      </c>
      <c r="KD618">
        <v>9.328060000000001</v>
      </c>
      <c r="KE618">
        <v>100</v>
      </c>
      <c r="KF618">
        <v>27.2351</v>
      </c>
      <c r="KG618">
        <v>31.9458</v>
      </c>
      <c r="KH618">
        <v>21.1341</v>
      </c>
      <c r="KI618">
        <v>101.827</v>
      </c>
      <c r="KJ618">
        <v>91.2726</v>
      </c>
    </row>
    <row r="619" spans="1:296">
      <c r="A619">
        <v>601</v>
      </c>
      <c r="B619">
        <v>1759091532.6</v>
      </c>
      <c r="C619">
        <v>18449.5</v>
      </c>
      <c r="D619" t="s">
        <v>1651</v>
      </c>
      <c r="E619" t="s">
        <v>1652</v>
      </c>
      <c r="F619">
        <v>5</v>
      </c>
      <c r="G619" t="s">
        <v>1604</v>
      </c>
      <c r="H619">
        <v>1759091524.599999</v>
      </c>
      <c r="I619">
        <f>(J619)/1000</f>
        <v>0</v>
      </c>
      <c r="J619">
        <f>IF(DO619, AM619, AG619)</f>
        <v>0</v>
      </c>
      <c r="K619">
        <f>IF(DO619, AH619, AF619)</f>
        <v>0</v>
      </c>
      <c r="L619">
        <f>DQ619 - IF(AT619&gt;1, K619*DK619*100.0/(AV619), 0)</f>
        <v>0</v>
      </c>
      <c r="M619">
        <f>((S619-I619/2)*L619-K619)/(S619+I619/2)</f>
        <v>0</v>
      </c>
      <c r="N619">
        <f>M619*(DX619+DY619)/1000.0</f>
        <v>0</v>
      </c>
      <c r="O619">
        <f>(DQ619 - IF(AT619&gt;1, K619*DK619*100.0/(AV619), 0))*(DX619+DY619)/1000.0</f>
        <v>0</v>
      </c>
      <c r="P619">
        <f>2.0/((1/R619-1/Q619)+SIGN(R619)*SQRT((1/R619-1/Q619)*(1/R619-1/Q619) + 4*DL619/((DL619+1)*(DL619+1))*(2*1/R619*1/Q619-1/Q619*1/Q619)))</f>
        <v>0</v>
      </c>
      <c r="Q619">
        <f>IF(LEFT(DM619,1)&lt;&gt;"0",IF(LEFT(DM619,1)="1",3.0,DN619),$D$5+$E$5*(EE619*DX619/($K$5*1000))+$F$5*(EE619*DX619/($K$5*1000))*MAX(MIN(DK619,$J$5),$I$5)*MAX(MIN(DK619,$J$5),$I$5)+$G$5*MAX(MIN(DK619,$J$5),$I$5)*(EE619*DX619/($K$5*1000))+$H$5*(EE619*DX619/($K$5*1000))*(EE619*DX619/($K$5*1000)))</f>
        <v>0</v>
      </c>
      <c r="R619">
        <f>I619*(1000-(1000*0.61365*exp(17.502*V619/(240.97+V619))/(DX619+DY619)+DS619)/2)/(1000*0.61365*exp(17.502*V619/(240.97+V619))/(DX619+DY619)-DS619)</f>
        <v>0</v>
      </c>
      <c r="S619">
        <f>1/((DL619+1)/(P619/1.6)+1/(Q619/1.37)) + DL619/((DL619+1)/(P619/1.6) + DL619/(Q619/1.37))</f>
        <v>0</v>
      </c>
      <c r="T619">
        <f>(DG619*DJ619)</f>
        <v>0</v>
      </c>
      <c r="U619">
        <f>(DZ619+(T619+2*0.95*5.67E-8*(((DZ619+$B$9)+273)^4-(DZ619+273)^4)-44100*I619)/(1.84*29.3*Q619+8*0.95*5.67E-8*(DZ619+273)^3))</f>
        <v>0</v>
      </c>
      <c r="V619">
        <f>($C$9*EA619+$D$9*EB619+$E$9*U619)</f>
        <v>0</v>
      </c>
      <c r="W619">
        <f>0.61365*exp(17.502*V619/(240.97+V619))</f>
        <v>0</v>
      </c>
      <c r="X619">
        <f>(Y619/Z619*100)</f>
        <v>0</v>
      </c>
      <c r="Y619">
        <f>DS619*(DX619+DY619)/1000</f>
        <v>0</v>
      </c>
      <c r="Z619">
        <f>0.61365*exp(17.502*DZ619/(240.97+DZ619))</f>
        <v>0</v>
      </c>
      <c r="AA619">
        <f>(W619-DS619*(DX619+DY619)/1000)</f>
        <v>0</v>
      </c>
      <c r="AB619">
        <f>(-I619*44100)</f>
        <v>0</v>
      </c>
      <c r="AC619">
        <f>2*29.3*Q619*0.92*(DZ619-V619)</f>
        <v>0</v>
      </c>
      <c r="AD619">
        <f>2*0.95*5.67E-8*(((DZ619+$B$9)+273)^4-(V619+273)^4)</f>
        <v>0</v>
      </c>
      <c r="AE619">
        <f>T619+AD619+AB619+AC619</f>
        <v>0</v>
      </c>
      <c r="AF619">
        <f>DW619*AT619*(DR619-DQ619*(1000-AT619*DT619)/(1000-AT619*DS619))/(100*DK619)</f>
        <v>0</v>
      </c>
      <c r="AG619">
        <f>1000*DW619*AT619*(DS619-DT619)/(100*DK619*(1000-AT619*DS619))</f>
        <v>0</v>
      </c>
      <c r="AH619">
        <f>(AI619 - AJ619 - DX619*1E3/(8.314*(DZ619+273.15)) * AL619/DW619 * AK619) * DW619/(100*DK619) * (1000 - DT619)/1000</f>
        <v>0</v>
      </c>
      <c r="AI619">
        <v>429.5249603461523</v>
      </c>
      <c r="AJ619">
        <v>428.0737333333333</v>
      </c>
      <c r="AK619">
        <v>-0.02002772849505559</v>
      </c>
      <c r="AL619">
        <v>65.07997680681147</v>
      </c>
      <c r="AM619">
        <f>(AO619 - AN619 + DX619*1E3/(8.314*(DZ619+273.15)) * AQ619/DW619 * AP619) * DW619/(100*DK619) * 1000/(1000 - AO619)</f>
        <v>0</v>
      </c>
      <c r="AN619">
        <v>20.96317709333333</v>
      </c>
      <c r="AO619">
        <v>21.99054606060606</v>
      </c>
      <c r="AP619">
        <v>2.594544411397225E-05</v>
      </c>
      <c r="AQ619">
        <v>105.27</v>
      </c>
      <c r="AR619">
        <v>1</v>
      </c>
      <c r="AS619">
        <v>0</v>
      </c>
      <c r="AT619">
        <f>IF(AR619*$H$15&gt;=AV619,1.0,(AV619/(AV619-AR619*$H$15)))</f>
        <v>0</v>
      </c>
      <c r="AU619">
        <f>(AT619-1)*100</f>
        <v>0</v>
      </c>
      <c r="AV619">
        <f>MAX(0,($B$15+$C$15*EE619)/(1+$D$15*EE619)*DX619/(DZ619+273)*$E$15)</f>
        <v>0</v>
      </c>
      <c r="AW619" t="s">
        <v>437</v>
      </c>
      <c r="AX619" t="s">
        <v>437</v>
      </c>
      <c r="AY619">
        <v>0</v>
      </c>
      <c r="AZ619">
        <v>0</v>
      </c>
      <c r="BA619">
        <f>1-AY619/AZ619</f>
        <v>0</v>
      </c>
      <c r="BB619">
        <v>0</v>
      </c>
      <c r="BC619" t="s">
        <v>437</v>
      </c>
      <c r="BD619" t="s">
        <v>437</v>
      </c>
      <c r="BE619">
        <v>0</v>
      </c>
      <c r="BF619">
        <v>0</v>
      </c>
      <c r="BG619">
        <f>1-BE619/BF619</f>
        <v>0</v>
      </c>
      <c r="BH619">
        <v>0.5</v>
      </c>
      <c r="BI619">
        <f>DH619</f>
        <v>0</v>
      </c>
      <c r="BJ619">
        <f>K619</f>
        <v>0</v>
      </c>
      <c r="BK619">
        <f>BG619*BH619*BI619</f>
        <v>0</v>
      </c>
      <c r="BL619">
        <f>(BJ619-BB619)/BI619</f>
        <v>0</v>
      </c>
      <c r="BM619">
        <f>(AZ619-BF619)/BF619</f>
        <v>0</v>
      </c>
      <c r="BN619">
        <f>AY619/(BA619+AY619/BF619)</f>
        <v>0</v>
      </c>
      <c r="BO619" t="s">
        <v>437</v>
      </c>
      <c r="BP619">
        <v>0</v>
      </c>
      <c r="BQ619">
        <f>IF(BP619&lt;&gt;0, BP619, BN619)</f>
        <v>0</v>
      </c>
      <c r="BR619">
        <f>1-BQ619/BF619</f>
        <v>0</v>
      </c>
      <c r="BS619">
        <f>(BF619-BE619)/(BF619-BQ619)</f>
        <v>0</v>
      </c>
      <c r="BT619">
        <f>(AZ619-BF619)/(AZ619-BQ619)</f>
        <v>0</v>
      </c>
      <c r="BU619">
        <f>(BF619-BE619)/(BF619-AY619)</f>
        <v>0</v>
      </c>
      <c r="BV619">
        <f>(AZ619-BF619)/(AZ619-AY619)</f>
        <v>0</v>
      </c>
      <c r="BW619">
        <f>(BS619*BQ619/BE619)</f>
        <v>0</v>
      </c>
      <c r="BX619">
        <f>(1-BW619)</f>
        <v>0</v>
      </c>
      <c r="DG619">
        <f>$B$13*EF619+$C$13*EG619+$F$13*ER619*(1-EU619)</f>
        <v>0</v>
      </c>
      <c r="DH619">
        <f>DG619*DI619</f>
        <v>0</v>
      </c>
      <c r="DI619">
        <f>($B$13*$D$11+$C$13*$D$11+$F$13*((FE619+EW619)/MAX(FE619+EW619+FF619, 0.1)*$I$11+FF619/MAX(FE619+EW619+FF619, 0.1)*$J$11))/($B$13+$C$13+$F$13)</f>
        <v>0</v>
      </c>
      <c r="DJ619">
        <f>($B$13*$K$11+$C$13*$K$11+$F$13*((FE619+EW619)/MAX(FE619+EW619+FF619, 0.1)*$P$11+FF619/MAX(FE619+EW619+FF619, 0.1)*$Q$11))/($B$13+$C$13+$F$13)</f>
        <v>0</v>
      </c>
      <c r="DK619">
        <v>2.44</v>
      </c>
      <c r="DL619">
        <v>0.5</v>
      </c>
      <c r="DM619" t="s">
        <v>438</v>
      </c>
      <c r="DN619">
        <v>2</v>
      </c>
      <c r="DO619" t="b">
        <v>1</v>
      </c>
      <c r="DP619">
        <v>1759091524.599999</v>
      </c>
      <c r="DQ619">
        <v>418.753129032258</v>
      </c>
      <c r="DR619">
        <v>420.5267419354839</v>
      </c>
      <c r="DS619">
        <v>21.98287419354839</v>
      </c>
      <c r="DT619">
        <v>20.96825483870968</v>
      </c>
      <c r="DU619">
        <v>419.6479032258065</v>
      </c>
      <c r="DV619">
        <v>21.69138387096774</v>
      </c>
      <c r="DW619">
        <v>500.0399677419355</v>
      </c>
      <c r="DX619">
        <v>90.6738935483871</v>
      </c>
      <c r="DY619">
        <v>0.06559654193548387</v>
      </c>
      <c r="DZ619">
        <v>28.79879677419354</v>
      </c>
      <c r="EA619">
        <v>29.99394193548388</v>
      </c>
      <c r="EB619">
        <v>999.9000000000003</v>
      </c>
      <c r="EC619">
        <v>0</v>
      </c>
      <c r="ED619">
        <v>0</v>
      </c>
      <c r="EE619">
        <v>10005.04032258065</v>
      </c>
      <c r="EF619">
        <v>0</v>
      </c>
      <c r="EG619">
        <v>11.1107</v>
      </c>
      <c r="EH619">
        <v>-1.773561290322581</v>
      </c>
      <c r="EI619">
        <v>428.1655483870967</v>
      </c>
      <c r="EJ619">
        <v>429.5333225806451</v>
      </c>
      <c r="EK619">
        <v>1.014622580645161</v>
      </c>
      <c r="EL619">
        <v>420.5267419354839</v>
      </c>
      <c r="EM619">
        <v>20.96825483870968</v>
      </c>
      <c r="EN619">
        <v>1.993272580645161</v>
      </c>
      <c r="EO619">
        <v>1.901273225806452</v>
      </c>
      <c r="EP619">
        <v>17.39099677419355</v>
      </c>
      <c r="EQ619">
        <v>16.64525161290323</v>
      </c>
      <c r="ER619">
        <v>2000.001935483871</v>
      </c>
      <c r="ES619">
        <v>0.9800075483870967</v>
      </c>
      <c r="ET619">
        <v>0.01999265161290322</v>
      </c>
      <c r="EU619">
        <v>0</v>
      </c>
      <c r="EV619">
        <v>301.7673548387097</v>
      </c>
      <c r="EW619">
        <v>5.000779999999999</v>
      </c>
      <c r="EX619">
        <v>5991.162903225805</v>
      </c>
      <c r="EY619">
        <v>16379.69677419355</v>
      </c>
      <c r="EZ619">
        <v>39.7114193548387</v>
      </c>
      <c r="FA619">
        <v>40.55406451612902</v>
      </c>
      <c r="FB619">
        <v>39.7498064516129</v>
      </c>
      <c r="FC619">
        <v>40.30229032258063</v>
      </c>
      <c r="FD619">
        <v>40.6146129032258</v>
      </c>
      <c r="FE619">
        <v>1955.111935483871</v>
      </c>
      <c r="FF619">
        <v>39.89000000000002</v>
      </c>
      <c r="FG619">
        <v>0</v>
      </c>
      <c r="FH619">
        <v>1759091525.6</v>
      </c>
      <c r="FI619">
        <v>0</v>
      </c>
      <c r="FJ619">
        <v>301.76652</v>
      </c>
      <c r="FK619">
        <v>-0.7705384566799071</v>
      </c>
      <c r="FL619">
        <v>-7.443846180745059</v>
      </c>
      <c r="FM619">
        <v>5990.9976</v>
      </c>
      <c r="FN619">
        <v>15</v>
      </c>
      <c r="FO619">
        <v>0</v>
      </c>
      <c r="FP619" t="s">
        <v>439</v>
      </c>
      <c r="FQ619">
        <v>1746989605.5</v>
      </c>
      <c r="FR619">
        <v>1746989593.5</v>
      </c>
      <c r="FS619">
        <v>0</v>
      </c>
      <c r="FT619">
        <v>-0.274</v>
      </c>
      <c r="FU619">
        <v>-0.002</v>
      </c>
      <c r="FV619">
        <v>2.549</v>
      </c>
      <c r="FW619">
        <v>0.129</v>
      </c>
      <c r="FX619">
        <v>420</v>
      </c>
      <c r="FY619">
        <v>17</v>
      </c>
      <c r="FZ619">
        <v>0.02</v>
      </c>
      <c r="GA619">
        <v>0.04</v>
      </c>
      <c r="GB619">
        <v>-1.76774575</v>
      </c>
      <c r="GC619">
        <v>-0.3811786491557188</v>
      </c>
      <c r="GD619">
        <v>0.05211309167989845</v>
      </c>
      <c r="GE619">
        <v>1</v>
      </c>
      <c r="GF619">
        <v>301.7678823529412</v>
      </c>
      <c r="GG619">
        <v>-0.08055003492222922</v>
      </c>
      <c r="GH619">
        <v>0.2141874886094392</v>
      </c>
      <c r="GI619">
        <v>1</v>
      </c>
      <c r="GJ619">
        <v>1.01404275</v>
      </c>
      <c r="GK619">
        <v>0.04223696060037215</v>
      </c>
      <c r="GL619">
        <v>0.006176198259244928</v>
      </c>
      <c r="GM619">
        <v>1</v>
      </c>
      <c r="GN619">
        <v>3</v>
      </c>
      <c r="GO619">
        <v>3</v>
      </c>
      <c r="GP619" t="s">
        <v>440</v>
      </c>
      <c r="GQ619">
        <v>3.10248</v>
      </c>
      <c r="GR619">
        <v>2.7229</v>
      </c>
      <c r="GS619">
        <v>0.0880499</v>
      </c>
      <c r="GT619">
        <v>0.08824899999999999</v>
      </c>
      <c r="GU619">
        <v>0.101511</v>
      </c>
      <c r="GV619">
        <v>0.09948650000000001</v>
      </c>
      <c r="GW619">
        <v>23804.4</v>
      </c>
      <c r="GX619">
        <v>21609</v>
      </c>
      <c r="GY619">
        <v>26666.9</v>
      </c>
      <c r="GZ619">
        <v>23923</v>
      </c>
      <c r="HA619">
        <v>38338.3</v>
      </c>
      <c r="HB619">
        <v>31839.5</v>
      </c>
      <c r="HC619">
        <v>46565.4</v>
      </c>
      <c r="HD619">
        <v>37839.8</v>
      </c>
      <c r="HE619">
        <v>1.86703</v>
      </c>
      <c r="HF619">
        <v>1.8679</v>
      </c>
      <c r="HG619">
        <v>0.113081</v>
      </c>
      <c r="HH619">
        <v>0</v>
      </c>
      <c r="HI619">
        <v>28.1595</v>
      </c>
      <c r="HJ619">
        <v>999.9</v>
      </c>
      <c r="HK619">
        <v>46.3</v>
      </c>
      <c r="HL619">
        <v>31.1</v>
      </c>
      <c r="HM619">
        <v>23.1684</v>
      </c>
      <c r="HN619">
        <v>60.8485</v>
      </c>
      <c r="HO619">
        <v>21.5585</v>
      </c>
      <c r="HP619">
        <v>1</v>
      </c>
      <c r="HQ619">
        <v>0.144217</v>
      </c>
      <c r="HR619">
        <v>0.26912</v>
      </c>
      <c r="HS619">
        <v>20.2806</v>
      </c>
      <c r="HT619">
        <v>5.21594</v>
      </c>
      <c r="HU619">
        <v>11.98</v>
      </c>
      <c r="HV619">
        <v>4.9644</v>
      </c>
      <c r="HW619">
        <v>3.2752</v>
      </c>
      <c r="HX619">
        <v>9999</v>
      </c>
      <c r="HY619">
        <v>9999</v>
      </c>
      <c r="HZ619">
        <v>9999</v>
      </c>
      <c r="IA619">
        <v>36.1</v>
      </c>
      <c r="IB619">
        <v>1.86394</v>
      </c>
      <c r="IC619">
        <v>1.86006</v>
      </c>
      <c r="ID619">
        <v>1.85837</v>
      </c>
      <c r="IE619">
        <v>1.85974</v>
      </c>
      <c r="IF619">
        <v>1.85988</v>
      </c>
      <c r="IG619">
        <v>1.85836</v>
      </c>
      <c r="IH619">
        <v>1.85742</v>
      </c>
      <c r="II619">
        <v>1.8524</v>
      </c>
      <c r="IJ619">
        <v>0</v>
      </c>
      <c r="IK619">
        <v>0</v>
      </c>
      <c r="IL619">
        <v>0</v>
      </c>
      <c r="IM619">
        <v>0</v>
      </c>
      <c r="IN619" t="s">
        <v>441</v>
      </c>
      <c r="IO619" t="s">
        <v>442</v>
      </c>
      <c r="IP619" t="s">
        <v>443</v>
      </c>
      <c r="IQ619" t="s">
        <v>443</v>
      </c>
      <c r="IR619" t="s">
        <v>443</v>
      </c>
      <c r="IS619" t="s">
        <v>443</v>
      </c>
      <c r="IT619">
        <v>0</v>
      </c>
      <c r="IU619">
        <v>100</v>
      </c>
      <c r="IV619">
        <v>100</v>
      </c>
      <c r="IW619">
        <v>-0.895</v>
      </c>
      <c r="IX619">
        <v>0.2917</v>
      </c>
      <c r="IY619">
        <v>-0.819046093373875</v>
      </c>
      <c r="IZ619">
        <v>-0.0008311593448893811</v>
      </c>
      <c r="JA619">
        <v>1.768286430498992E-06</v>
      </c>
      <c r="JB619">
        <v>-5.176383660599935E-10</v>
      </c>
      <c r="JC619">
        <v>0.01793090377665582</v>
      </c>
      <c r="JD619">
        <v>0.002652576625932546</v>
      </c>
      <c r="JE619">
        <v>0.0004569377311329863</v>
      </c>
      <c r="JF619">
        <v>1.003524486243527E-07</v>
      </c>
      <c r="JG619">
        <v>2</v>
      </c>
      <c r="JH619">
        <v>1975</v>
      </c>
      <c r="JI619">
        <v>1</v>
      </c>
      <c r="JJ619">
        <v>26</v>
      </c>
      <c r="JK619">
        <v>201698.8</v>
      </c>
      <c r="JL619">
        <v>201699</v>
      </c>
      <c r="JM619">
        <v>1.10352</v>
      </c>
      <c r="JN619">
        <v>2.63916</v>
      </c>
      <c r="JO619">
        <v>1.49658</v>
      </c>
      <c r="JP619">
        <v>2.34985</v>
      </c>
      <c r="JQ619">
        <v>1.54907</v>
      </c>
      <c r="JR619">
        <v>2.4231</v>
      </c>
      <c r="JS619">
        <v>36.0582</v>
      </c>
      <c r="JT619">
        <v>24.1751</v>
      </c>
      <c r="JU619">
        <v>18</v>
      </c>
      <c r="JV619">
        <v>482.208</v>
      </c>
      <c r="JW619">
        <v>497.464</v>
      </c>
      <c r="JX619">
        <v>27.2946</v>
      </c>
      <c r="JY619">
        <v>29.1126</v>
      </c>
      <c r="JZ619">
        <v>30.0003</v>
      </c>
      <c r="KA619">
        <v>29.2637</v>
      </c>
      <c r="KB619">
        <v>29.2444</v>
      </c>
      <c r="KC619">
        <v>22.1987</v>
      </c>
      <c r="KD619">
        <v>11.5835</v>
      </c>
      <c r="KE619">
        <v>100</v>
      </c>
      <c r="KF619">
        <v>27.3083</v>
      </c>
      <c r="KG619">
        <v>427.196</v>
      </c>
      <c r="KH619">
        <v>20.8741</v>
      </c>
      <c r="KI619">
        <v>101.812</v>
      </c>
      <c r="KJ619">
        <v>91.2638</v>
      </c>
    </row>
    <row r="620" spans="1:296">
      <c r="A620">
        <v>602</v>
      </c>
      <c r="B620">
        <v>1759091537.6</v>
      </c>
      <c r="C620">
        <v>18454.5</v>
      </c>
      <c r="D620" t="s">
        <v>1653</v>
      </c>
      <c r="E620" t="s">
        <v>1654</v>
      </c>
      <c r="F620">
        <v>5</v>
      </c>
      <c r="G620" t="s">
        <v>1604</v>
      </c>
      <c r="H620">
        <v>1759091529.755172</v>
      </c>
      <c r="I620">
        <f>(J620)/1000</f>
        <v>0</v>
      </c>
      <c r="J620">
        <f>IF(DO620, AM620, AG620)</f>
        <v>0</v>
      </c>
      <c r="K620">
        <f>IF(DO620, AH620, AF620)</f>
        <v>0</v>
      </c>
      <c r="L620">
        <f>DQ620 - IF(AT620&gt;1, K620*DK620*100.0/(AV620), 0)</f>
        <v>0</v>
      </c>
      <c r="M620">
        <f>((S620-I620/2)*L620-K620)/(S620+I620/2)</f>
        <v>0</v>
      </c>
      <c r="N620">
        <f>M620*(DX620+DY620)/1000.0</f>
        <v>0</v>
      </c>
      <c r="O620">
        <f>(DQ620 - IF(AT620&gt;1, K620*DK620*100.0/(AV620), 0))*(DX620+DY620)/1000.0</f>
        <v>0</v>
      </c>
      <c r="P620">
        <f>2.0/((1/R620-1/Q620)+SIGN(R620)*SQRT((1/R620-1/Q620)*(1/R620-1/Q620) + 4*DL620/((DL620+1)*(DL620+1))*(2*1/R620*1/Q620-1/Q620*1/Q620)))</f>
        <v>0</v>
      </c>
      <c r="Q620">
        <f>IF(LEFT(DM620,1)&lt;&gt;"0",IF(LEFT(DM620,1)="1",3.0,DN620),$D$5+$E$5*(EE620*DX620/($K$5*1000))+$F$5*(EE620*DX620/($K$5*1000))*MAX(MIN(DK620,$J$5),$I$5)*MAX(MIN(DK620,$J$5),$I$5)+$G$5*MAX(MIN(DK620,$J$5),$I$5)*(EE620*DX620/($K$5*1000))+$H$5*(EE620*DX620/($K$5*1000))*(EE620*DX620/($K$5*1000)))</f>
        <v>0</v>
      </c>
      <c r="R620">
        <f>I620*(1000-(1000*0.61365*exp(17.502*V620/(240.97+V620))/(DX620+DY620)+DS620)/2)/(1000*0.61365*exp(17.502*V620/(240.97+V620))/(DX620+DY620)-DS620)</f>
        <v>0</v>
      </c>
      <c r="S620">
        <f>1/((DL620+1)/(P620/1.6)+1/(Q620/1.37)) + DL620/((DL620+1)/(P620/1.6) + DL620/(Q620/1.37))</f>
        <v>0</v>
      </c>
      <c r="T620">
        <f>(DG620*DJ620)</f>
        <v>0</v>
      </c>
      <c r="U620">
        <f>(DZ620+(T620+2*0.95*5.67E-8*(((DZ620+$B$9)+273)^4-(DZ620+273)^4)-44100*I620)/(1.84*29.3*Q620+8*0.95*5.67E-8*(DZ620+273)^3))</f>
        <v>0</v>
      </c>
      <c r="V620">
        <f>($C$9*EA620+$D$9*EB620+$E$9*U620)</f>
        <v>0</v>
      </c>
      <c r="W620">
        <f>0.61365*exp(17.502*V620/(240.97+V620))</f>
        <v>0</v>
      </c>
      <c r="X620">
        <f>(Y620/Z620*100)</f>
        <v>0</v>
      </c>
      <c r="Y620">
        <f>DS620*(DX620+DY620)/1000</f>
        <v>0</v>
      </c>
      <c r="Z620">
        <f>0.61365*exp(17.502*DZ620/(240.97+DZ620))</f>
        <v>0</v>
      </c>
      <c r="AA620">
        <f>(W620-DS620*(DX620+DY620)/1000)</f>
        <v>0</v>
      </c>
      <c r="AB620">
        <f>(-I620*44100)</f>
        <v>0</v>
      </c>
      <c r="AC620">
        <f>2*29.3*Q620*0.92*(DZ620-V620)</f>
        <v>0</v>
      </c>
      <c r="AD620">
        <f>2*0.95*5.67E-8*(((DZ620+$B$9)+273)^4-(V620+273)^4)</f>
        <v>0</v>
      </c>
      <c r="AE620">
        <f>T620+AD620+AB620+AC620</f>
        <v>0</v>
      </c>
      <c r="AF620">
        <f>DW620*AT620*(DR620-DQ620*(1000-AT620*DT620)/(1000-AT620*DS620))/(100*DK620)</f>
        <v>0</v>
      </c>
      <c r="AG620">
        <f>1000*DW620*AT620*(DS620-DT620)/(100*DK620*(1000-AT620*DS620))</f>
        <v>0</v>
      </c>
      <c r="AH620">
        <f>(AI620 - AJ620 - DX620*1E3/(8.314*(DZ620+273.15)) * AL620/DW620 * AK620) * DW620/(100*DK620) * (1000 - DT620)/1000</f>
        <v>0</v>
      </c>
      <c r="AI620">
        <v>429.5158653843423</v>
      </c>
      <c r="AJ620">
        <v>428.2009272727274</v>
      </c>
      <c r="AK620">
        <v>0.02107116936403174</v>
      </c>
      <c r="AL620">
        <v>65.07997680681147</v>
      </c>
      <c r="AM620">
        <f>(AO620 - AN620 + DX620*1E3/(8.314*(DZ620+273.15)) * AQ620/DW620 * AP620) * DW620/(100*DK620) * 1000/(1000 - AO620)</f>
        <v>0</v>
      </c>
      <c r="AN620">
        <v>20.94021338666667</v>
      </c>
      <c r="AO620">
        <v>21.98560909090908</v>
      </c>
      <c r="AP620">
        <v>-3.524655647389944E-05</v>
      </c>
      <c r="AQ620">
        <v>105.27</v>
      </c>
      <c r="AR620">
        <v>1</v>
      </c>
      <c r="AS620">
        <v>0</v>
      </c>
      <c r="AT620">
        <f>IF(AR620*$H$15&gt;=AV620,1.0,(AV620/(AV620-AR620*$H$15)))</f>
        <v>0</v>
      </c>
      <c r="AU620">
        <f>(AT620-1)*100</f>
        <v>0</v>
      </c>
      <c r="AV620">
        <f>MAX(0,($B$15+$C$15*EE620)/(1+$D$15*EE620)*DX620/(DZ620+273)*$E$15)</f>
        <v>0</v>
      </c>
      <c r="AW620" t="s">
        <v>437</v>
      </c>
      <c r="AX620" t="s">
        <v>437</v>
      </c>
      <c r="AY620">
        <v>0</v>
      </c>
      <c r="AZ620">
        <v>0</v>
      </c>
      <c r="BA620">
        <f>1-AY620/AZ620</f>
        <v>0</v>
      </c>
      <c r="BB620">
        <v>0</v>
      </c>
      <c r="BC620" t="s">
        <v>437</v>
      </c>
      <c r="BD620" t="s">
        <v>437</v>
      </c>
      <c r="BE620">
        <v>0</v>
      </c>
      <c r="BF620">
        <v>0</v>
      </c>
      <c r="BG620">
        <f>1-BE620/BF620</f>
        <v>0</v>
      </c>
      <c r="BH620">
        <v>0.5</v>
      </c>
      <c r="BI620">
        <f>DH620</f>
        <v>0</v>
      </c>
      <c r="BJ620">
        <f>K620</f>
        <v>0</v>
      </c>
      <c r="BK620">
        <f>BG620*BH620*BI620</f>
        <v>0</v>
      </c>
      <c r="BL620">
        <f>(BJ620-BB620)/BI620</f>
        <v>0</v>
      </c>
      <c r="BM620">
        <f>(AZ620-BF620)/BF620</f>
        <v>0</v>
      </c>
      <c r="BN620">
        <f>AY620/(BA620+AY620/BF620)</f>
        <v>0</v>
      </c>
      <c r="BO620" t="s">
        <v>437</v>
      </c>
      <c r="BP620">
        <v>0</v>
      </c>
      <c r="BQ620">
        <f>IF(BP620&lt;&gt;0, BP620, BN620)</f>
        <v>0</v>
      </c>
      <c r="BR620">
        <f>1-BQ620/BF620</f>
        <v>0</v>
      </c>
      <c r="BS620">
        <f>(BF620-BE620)/(BF620-BQ620)</f>
        <v>0</v>
      </c>
      <c r="BT620">
        <f>(AZ620-BF620)/(AZ620-BQ620)</f>
        <v>0</v>
      </c>
      <c r="BU620">
        <f>(BF620-BE620)/(BF620-AY620)</f>
        <v>0</v>
      </c>
      <c r="BV620">
        <f>(AZ620-BF620)/(AZ620-AY620)</f>
        <v>0</v>
      </c>
      <c r="BW620">
        <f>(BS620*BQ620/BE620)</f>
        <v>0</v>
      </c>
      <c r="BX620">
        <f>(1-BW620)</f>
        <v>0</v>
      </c>
      <c r="DG620">
        <f>$B$13*EF620+$C$13*EG620+$F$13*ER620*(1-EU620)</f>
        <v>0</v>
      </c>
      <c r="DH620">
        <f>DG620*DI620</f>
        <v>0</v>
      </c>
      <c r="DI620">
        <f>($B$13*$D$11+$C$13*$D$11+$F$13*((FE620+EW620)/MAX(FE620+EW620+FF620, 0.1)*$I$11+FF620/MAX(FE620+EW620+FF620, 0.1)*$J$11))/($B$13+$C$13+$F$13)</f>
        <v>0</v>
      </c>
      <c r="DJ620">
        <f>($B$13*$K$11+$C$13*$K$11+$F$13*((FE620+EW620)/MAX(FE620+EW620+FF620, 0.1)*$P$11+FF620/MAX(FE620+EW620+FF620, 0.1)*$Q$11))/($B$13+$C$13+$F$13)</f>
        <v>0</v>
      </c>
      <c r="DK620">
        <v>2.44</v>
      </c>
      <c r="DL620">
        <v>0.5</v>
      </c>
      <c r="DM620" t="s">
        <v>438</v>
      </c>
      <c r="DN620">
        <v>2</v>
      </c>
      <c r="DO620" t="b">
        <v>1</v>
      </c>
      <c r="DP620">
        <v>1759091529.755172</v>
      </c>
      <c r="DQ620">
        <v>418.7277241379311</v>
      </c>
      <c r="DR620">
        <v>420.6629310344827</v>
      </c>
      <c r="DS620">
        <v>21.98657931034483</v>
      </c>
      <c r="DT620">
        <v>20.96023793103448</v>
      </c>
      <c r="DU620">
        <v>419.6225172413795</v>
      </c>
      <c r="DV620">
        <v>21.69501034482758</v>
      </c>
      <c r="DW620">
        <v>500.0549655172413</v>
      </c>
      <c r="DX620">
        <v>90.67397586206897</v>
      </c>
      <c r="DY620">
        <v>0.0651470275862069</v>
      </c>
      <c r="DZ620">
        <v>28.80168620689656</v>
      </c>
      <c r="EA620">
        <v>29.99423793103448</v>
      </c>
      <c r="EB620">
        <v>999.9000000000002</v>
      </c>
      <c r="EC620">
        <v>0</v>
      </c>
      <c r="ED620">
        <v>0</v>
      </c>
      <c r="EE620">
        <v>10006.20689655172</v>
      </c>
      <c r="EF620">
        <v>0</v>
      </c>
      <c r="EG620">
        <v>11.1107</v>
      </c>
      <c r="EH620">
        <v>-1.935118620689655</v>
      </c>
      <c r="EI620">
        <v>428.1412068965518</v>
      </c>
      <c r="EJ620">
        <v>429.6687931034483</v>
      </c>
      <c r="EK620">
        <v>1.026346551724138</v>
      </c>
      <c r="EL620">
        <v>420.6629310344827</v>
      </c>
      <c r="EM620">
        <v>20.96023793103448</v>
      </c>
      <c r="EN620">
        <v>1.993610344827586</v>
      </c>
      <c r="EO620">
        <v>1.900548620689655</v>
      </c>
      <c r="EP620">
        <v>17.39368620689655</v>
      </c>
      <c r="EQ620">
        <v>16.63924827586207</v>
      </c>
      <c r="ER620">
        <v>2000.003103448276</v>
      </c>
      <c r="ES620">
        <v>0.9800075517241379</v>
      </c>
      <c r="ET620">
        <v>0.01999264827586207</v>
      </c>
      <c r="EU620">
        <v>0</v>
      </c>
      <c r="EV620">
        <v>301.719275862069</v>
      </c>
      <c r="EW620">
        <v>5.00078</v>
      </c>
      <c r="EX620">
        <v>5990.446551724137</v>
      </c>
      <c r="EY620">
        <v>16379.70344827586</v>
      </c>
      <c r="EZ620">
        <v>39.68079310344827</v>
      </c>
      <c r="FA620">
        <v>40.55779310344827</v>
      </c>
      <c r="FB620">
        <v>39.77568965517241</v>
      </c>
      <c r="FC620">
        <v>40.25413793103448</v>
      </c>
      <c r="FD620">
        <v>40.5751724137931</v>
      </c>
      <c r="FE620">
        <v>1955.113103448276</v>
      </c>
      <c r="FF620">
        <v>39.89000000000001</v>
      </c>
      <c r="FG620">
        <v>0</v>
      </c>
      <c r="FH620">
        <v>1759091529.8</v>
      </c>
      <c r="FI620">
        <v>0</v>
      </c>
      <c r="FJ620">
        <v>301.7071153846154</v>
      </c>
      <c r="FK620">
        <v>-1.182324788365434</v>
      </c>
      <c r="FL620">
        <v>-9.51829058653874</v>
      </c>
      <c r="FM620">
        <v>5990.442692307692</v>
      </c>
      <c r="FN620">
        <v>15</v>
      </c>
      <c r="FO620">
        <v>0</v>
      </c>
      <c r="FP620" t="s">
        <v>439</v>
      </c>
      <c r="FQ620">
        <v>1746989605.5</v>
      </c>
      <c r="FR620">
        <v>1746989593.5</v>
      </c>
      <c r="FS620">
        <v>0</v>
      </c>
      <c r="FT620">
        <v>-0.274</v>
      </c>
      <c r="FU620">
        <v>-0.002</v>
      </c>
      <c r="FV620">
        <v>2.549</v>
      </c>
      <c r="FW620">
        <v>0.129</v>
      </c>
      <c r="FX620">
        <v>420</v>
      </c>
      <c r="FY620">
        <v>17</v>
      </c>
      <c r="FZ620">
        <v>0.02</v>
      </c>
      <c r="GA620">
        <v>0.04</v>
      </c>
      <c r="GB620">
        <v>-1.88057775</v>
      </c>
      <c r="GC620">
        <v>-1.946769793621008</v>
      </c>
      <c r="GD620">
        <v>0.3095279511408259</v>
      </c>
      <c r="GE620">
        <v>0</v>
      </c>
      <c r="GF620">
        <v>301.7150294117648</v>
      </c>
      <c r="GG620">
        <v>-0.6260504187429192</v>
      </c>
      <c r="GH620">
        <v>0.2321432728617182</v>
      </c>
      <c r="GI620">
        <v>1</v>
      </c>
      <c r="GJ620">
        <v>1.02260075</v>
      </c>
      <c r="GK620">
        <v>0.1383661913696056</v>
      </c>
      <c r="GL620">
        <v>0.01478427769414185</v>
      </c>
      <c r="GM620">
        <v>0</v>
      </c>
      <c r="GN620">
        <v>1</v>
      </c>
      <c r="GO620">
        <v>3</v>
      </c>
      <c r="GP620" t="s">
        <v>455</v>
      </c>
      <c r="GQ620">
        <v>3.10217</v>
      </c>
      <c r="GR620">
        <v>2.72285</v>
      </c>
      <c r="GS620">
        <v>0.08807429999999999</v>
      </c>
      <c r="GT620">
        <v>0.08860999999999999</v>
      </c>
      <c r="GU620">
        <v>0.101494</v>
      </c>
      <c r="GV620">
        <v>0.09945850000000001</v>
      </c>
      <c r="GW620">
        <v>23803.6</v>
      </c>
      <c r="GX620">
        <v>21600.6</v>
      </c>
      <c r="GY620">
        <v>26666.8</v>
      </c>
      <c r="GZ620">
        <v>23923.2</v>
      </c>
      <c r="HA620">
        <v>38338.7</v>
      </c>
      <c r="HB620">
        <v>31840.9</v>
      </c>
      <c r="HC620">
        <v>46565</v>
      </c>
      <c r="HD620">
        <v>37840.2</v>
      </c>
      <c r="HE620">
        <v>1.8665</v>
      </c>
      <c r="HF620">
        <v>1.86838</v>
      </c>
      <c r="HG620">
        <v>0.113193</v>
      </c>
      <c r="HH620">
        <v>0</v>
      </c>
      <c r="HI620">
        <v>28.1625</v>
      </c>
      <c r="HJ620">
        <v>999.9</v>
      </c>
      <c r="HK620">
        <v>46.3</v>
      </c>
      <c r="HL620">
        <v>31.1</v>
      </c>
      <c r="HM620">
        <v>23.1694</v>
      </c>
      <c r="HN620">
        <v>61.1885</v>
      </c>
      <c r="HO620">
        <v>21.5104</v>
      </c>
      <c r="HP620">
        <v>1</v>
      </c>
      <c r="HQ620">
        <v>0.144106</v>
      </c>
      <c r="HR620">
        <v>0.236149</v>
      </c>
      <c r="HS620">
        <v>20.2802</v>
      </c>
      <c r="HT620">
        <v>5.2119</v>
      </c>
      <c r="HU620">
        <v>11.98</v>
      </c>
      <c r="HV620">
        <v>4.96335</v>
      </c>
      <c r="HW620">
        <v>3.27435</v>
      </c>
      <c r="HX620">
        <v>9999</v>
      </c>
      <c r="HY620">
        <v>9999</v>
      </c>
      <c r="HZ620">
        <v>9999</v>
      </c>
      <c r="IA620">
        <v>36.1</v>
      </c>
      <c r="IB620">
        <v>1.86391</v>
      </c>
      <c r="IC620">
        <v>1.86005</v>
      </c>
      <c r="ID620">
        <v>1.85837</v>
      </c>
      <c r="IE620">
        <v>1.85974</v>
      </c>
      <c r="IF620">
        <v>1.85989</v>
      </c>
      <c r="IG620">
        <v>1.85836</v>
      </c>
      <c r="IH620">
        <v>1.85742</v>
      </c>
      <c r="II620">
        <v>1.85241</v>
      </c>
      <c r="IJ620">
        <v>0</v>
      </c>
      <c r="IK620">
        <v>0</v>
      </c>
      <c r="IL620">
        <v>0</v>
      </c>
      <c r="IM620">
        <v>0</v>
      </c>
      <c r="IN620" t="s">
        <v>441</v>
      </c>
      <c r="IO620" t="s">
        <v>442</v>
      </c>
      <c r="IP620" t="s">
        <v>443</v>
      </c>
      <c r="IQ620" t="s">
        <v>443</v>
      </c>
      <c r="IR620" t="s">
        <v>443</v>
      </c>
      <c r="IS620" t="s">
        <v>443</v>
      </c>
      <c r="IT620">
        <v>0</v>
      </c>
      <c r="IU620">
        <v>100</v>
      </c>
      <c r="IV620">
        <v>100</v>
      </c>
      <c r="IW620">
        <v>-0.894</v>
      </c>
      <c r="IX620">
        <v>0.2915</v>
      </c>
      <c r="IY620">
        <v>-0.819046093373875</v>
      </c>
      <c r="IZ620">
        <v>-0.0008311593448893811</v>
      </c>
      <c r="JA620">
        <v>1.768286430498992E-06</v>
      </c>
      <c r="JB620">
        <v>-5.176383660599935E-10</v>
      </c>
      <c r="JC620">
        <v>0.01793090377665582</v>
      </c>
      <c r="JD620">
        <v>0.002652576625932546</v>
      </c>
      <c r="JE620">
        <v>0.0004569377311329863</v>
      </c>
      <c r="JF620">
        <v>1.003524486243527E-07</v>
      </c>
      <c r="JG620">
        <v>2</v>
      </c>
      <c r="JH620">
        <v>1975</v>
      </c>
      <c r="JI620">
        <v>1</v>
      </c>
      <c r="JJ620">
        <v>26</v>
      </c>
      <c r="JK620">
        <v>201698.9</v>
      </c>
      <c r="JL620">
        <v>201699.1</v>
      </c>
      <c r="JM620">
        <v>1.12793</v>
      </c>
      <c r="JN620">
        <v>2.63916</v>
      </c>
      <c r="JO620">
        <v>1.49658</v>
      </c>
      <c r="JP620">
        <v>2.34985</v>
      </c>
      <c r="JQ620">
        <v>1.54907</v>
      </c>
      <c r="JR620">
        <v>2.47314</v>
      </c>
      <c r="JS620">
        <v>36.0582</v>
      </c>
      <c r="JT620">
        <v>24.1838</v>
      </c>
      <c r="JU620">
        <v>18</v>
      </c>
      <c r="JV620">
        <v>481.93</v>
      </c>
      <c r="JW620">
        <v>497.807</v>
      </c>
      <c r="JX620">
        <v>27.3018</v>
      </c>
      <c r="JY620">
        <v>29.1157</v>
      </c>
      <c r="JZ620">
        <v>30.0001</v>
      </c>
      <c r="KA620">
        <v>29.2675</v>
      </c>
      <c r="KB620">
        <v>29.2474</v>
      </c>
      <c r="KC620">
        <v>22.7334</v>
      </c>
      <c r="KD620">
        <v>11.5835</v>
      </c>
      <c r="KE620">
        <v>100</v>
      </c>
      <c r="KF620">
        <v>27.3006</v>
      </c>
      <c r="KG620">
        <v>440.57</v>
      </c>
      <c r="KH620">
        <v>20.8652</v>
      </c>
      <c r="KI620">
        <v>101.812</v>
      </c>
      <c r="KJ620">
        <v>91.2646</v>
      </c>
    </row>
    <row r="621" spans="1:296">
      <c r="A621">
        <v>603</v>
      </c>
      <c r="B621">
        <v>1759091542.6</v>
      </c>
      <c r="C621">
        <v>18459.5</v>
      </c>
      <c r="D621" t="s">
        <v>1655</v>
      </c>
      <c r="E621" t="s">
        <v>1656</v>
      </c>
      <c r="F621">
        <v>5</v>
      </c>
      <c r="G621" t="s">
        <v>1604</v>
      </c>
      <c r="H621">
        <v>1759091534.832142</v>
      </c>
      <c r="I621">
        <f>(J621)/1000</f>
        <v>0</v>
      </c>
      <c r="J621">
        <f>IF(DO621, AM621, AG621)</f>
        <v>0</v>
      </c>
      <c r="K621">
        <f>IF(DO621, AH621, AF621)</f>
        <v>0</v>
      </c>
      <c r="L621">
        <f>DQ621 - IF(AT621&gt;1, K621*DK621*100.0/(AV621), 0)</f>
        <v>0</v>
      </c>
      <c r="M621">
        <f>((S621-I621/2)*L621-K621)/(S621+I621/2)</f>
        <v>0</v>
      </c>
      <c r="N621">
        <f>M621*(DX621+DY621)/1000.0</f>
        <v>0</v>
      </c>
      <c r="O621">
        <f>(DQ621 - IF(AT621&gt;1, K621*DK621*100.0/(AV621), 0))*(DX621+DY621)/1000.0</f>
        <v>0</v>
      </c>
      <c r="P621">
        <f>2.0/((1/R621-1/Q621)+SIGN(R621)*SQRT((1/R621-1/Q621)*(1/R621-1/Q621) + 4*DL621/((DL621+1)*(DL621+1))*(2*1/R621*1/Q621-1/Q621*1/Q621)))</f>
        <v>0</v>
      </c>
      <c r="Q621">
        <f>IF(LEFT(DM621,1)&lt;&gt;"0",IF(LEFT(DM621,1)="1",3.0,DN621),$D$5+$E$5*(EE621*DX621/($K$5*1000))+$F$5*(EE621*DX621/($K$5*1000))*MAX(MIN(DK621,$J$5),$I$5)*MAX(MIN(DK621,$J$5),$I$5)+$G$5*MAX(MIN(DK621,$J$5),$I$5)*(EE621*DX621/($K$5*1000))+$H$5*(EE621*DX621/($K$5*1000))*(EE621*DX621/($K$5*1000)))</f>
        <v>0</v>
      </c>
      <c r="R621">
        <f>I621*(1000-(1000*0.61365*exp(17.502*V621/(240.97+V621))/(DX621+DY621)+DS621)/2)/(1000*0.61365*exp(17.502*V621/(240.97+V621))/(DX621+DY621)-DS621)</f>
        <v>0</v>
      </c>
      <c r="S621">
        <f>1/((DL621+1)/(P621/1.6)+1/(Q621/1.37)) + DL621/((DL621+1)/(P621/1.6) + DL621/(Q621/1.37))</f>
        <v>0</v>
      </c>
      <c r="T621">
        <f>(DG621*DJ621)</f>
        <v>0</v>
      </c>
      <c r="U621">
        <f>(DZ621+(T621+2*0.95*5.67E-8*(((DZ621+$B$9)+273)^4-(DZ621+273)^4)-44100*I621)/(1.84*29.3*Q621+8*0.95*5.67E-8*(DZ621+273)^3))</f>
        <v>0</v>
      </c>
      <c r="V621">
        <f>($C$9*EA621+$D$9*EB621+$E$9*U621)</f>
        <v>0</v>
      </c>
      <c r="W621">
        <f>0.61365*exp(17.502*V621/(240.97+V621))</f>
        <v>0</v>
      </c>
      <c r="X621">
        <f>(Y621/Z621*100)</f>
        <v>0</v>
      </c>
      <c r="Y621">
        <f>DS621*(DX621+DY621)/1000</f>
        <v>0</v>
      </c>
      <c r="Z621">
        <f>0.61365*exp(17.502*DZ621/(240.97+DZ621))</f>
        <v>0</v>
      </c>
      <c r="AA621">
        <f>(W621-DS621*(DX621+DY621)/1000)</f>
        <v>0</v>
      </c>
      <c r="AB621">
        <f>(-I621*44100)</f>
        <v>0</v>
      </c>
      <c r="AC621">
        <f>2*29.3*Q621*0.92*(DZ621-V621)</f>
        <v>0</v>
      </c>
      <c r="AD621">
        <f>2*0.95*5.67E-8*(((DZ621+$B$9)+273)^4-(V621+273)^4)</f>
        <v>0</v>
      </c>
      <c r="AE621">
        <f>T621+AD621+AB621+AC621</f>
        <v>0</v>
      </c>
      <c r="AF621">
        <f>DW621*AT621*(DR621-DQ621*(1000-AT621*DT621)/(1000-AT621*DS621))/(100*DK621)</f>
        <v>0</v>
      </c>
      <c r="AG621">
        <f>1000*DW621*AT621*(DS621-DT621)/(100*DK621*(1000-AT621*DS621))</f>
        <v>0</v>
      </c>
      <c r="AH621">
        <f>(AI621 - AJ621 - DX621*1E3/(8.314*(DZ621+273.15)) * AL621/DW621 * AK621) * DW621/(100*DK621) * (1000 - DT621)/1000</f>
        <v>0</v>
      </c>
      <c r="AI621">
        <v>435.8077711318684</v>
      </c>
      <c r="AJ621">
        <v>431.085896969697</v>
      </c>
      <c r="AK621">
        <v>0.6985805512235097</v>
      </c>
      <c r="AL621">
        <v>65.07997680681147</v>
      </c>
      <c r="AM621">
        <f>(AO621 - AN621 + DX621*1E3/(8.314*(DZ621+273.15)) * AQ621/DW621 * AP621) * DW621/(100*DK621) * 1000/(1000 - AO621)</f>
        <v>0</v>
      </c>
      <c r="AN621">
        <v>20.94534672</v>
      </c>
      <c r="AO621">
        <v>21.98885333333332</v>
      </c>
      <c r="AP621">
        <v>1.81136712748133E-05</v>
      </c>
      <c r="AQ621">
        <v>105.27</v>
      </c>
      <c r="AR621">
        <v>1</v>
      </c>
      <c r="AS621">
        <v>0</v>
      </c>
      <c r="AT621">
        <f>IF(AR621*$H$15&gt;=AV621,1.0,(AV621/(AV621-AR621*$H$15)))</f>
        <v>0</v>
      </c>
      <c r="AU621">
        <f>(AT621-1)*100</f>
        <v>0</v>
      </c>
      <c r="AV621">
        <f>MAX(0,($B$15+$C$15*EE621)/(1+$D$15*EE621)*DX621/(DZ621+273)*$E$15)</f>
        <v>0</v>
      </c>
      <c r="AW621" t="s">
        <v>437</v>
      </c>
      <c r="AX621" t="s">
        <v>437</v>
      </c>
      <c r="AY621">
        <v>0</v>
      </c>
      <c r="AZ621">
        <v>0</v>
      </c>
      <c r="BA621">
        <f>1-AY621/AZ621</f>
        <v>0</v>
      </c>
      <c r="BB621">
        <v>0</v>
      </c>
      <c r="BC621" t="s">
        <v>437</v>
      </c>
      <c r="BD621" t="s">
        <v>437</v>
      </c>
      <c r="BE621">
        <v>0</v>
      </c>
      <c r="BF621">
        <v>0</v>
      </c>
      <c r="BG621">
        <f>1-BE621/BF621</f>
        <v>0</v>
      </c>
      <c r="BH621">
        <v>0.5</v>
      </c>
      <c r="BI621">
        <f>DH621</f>
        <v>0</v>
      </c>
      <c r="BJ621">
        <f>K621</f>
        <v>0</v>
      </c>
      <c r="BK621">
        <f>BG621*BH621*BI621</f>
        <v>0</v>
      </c>
      <c r="BL621">
        <f>(BJ621-BB621)/BI621</f>
        <v>0</v>
      </c>
      <c r="BM621">
        <f>(AZ621-BF621)/BF621</f>
        <v>0</v>
      </c>
      <c r="BN621">
        <f>AY621/(BA621+AY621/BF621)</f>
        <v>0</v>
      </c>
      <c r="BO621" t="s">
        <v>437</v>
      </c>
      <c r="BP621">
        <v>0</v>
      </c>
      <c r="BQ621">
        <f>IF(BP621&lt;&gt;0, BP621, BN621)</f>
        <v>0</v>
      </c>
      <c r="BR621">
        <f>1-BQ621/BF621</f>
        <v>0</v>
      </c>
      <c r="BS621">
        <f>(BF621-BE621)/(BF621-BQ621)</f>
        <v>0</v>
      </c>
      <c r="BT621">
        <f>(AZ621-BF621)/(AZ621-BQ621)</f>
        <v>0</v>
      </c>
      <c r="BU621">
        <f>(BF621-BE621)/(BF621-AY621)</f>
        <v>0</v>
      </c>
      <c r="BV621">
        <f>(AZ621-BF621)/(AZ621-AY621)</f>
        <v>0</v>
      </c>
      <c r="BW621">
        <f>(BS621*BQ621/BE621)</f>
        <v>0</v>
      </c>
      <c r="BX621">
        <f>(1-BW621)</f>
        <v>0</v>
      </c>
      <c r="DG621">
        <f>$B$13*EF621+$C$13*EG621+$F$13*ER621*(1-EU621)</f>
        <v>0</v>
      </c>
      <c r="DH621">
        <f>DG621*DI621</f>
        <v>0</v>
      </c>
      <c r="DI621">
        <f>($B$13*$D$11+$C$13*$D$11+$F$13*((FE621+EW621)/MAX(FE621+EW621+FF621, 0.1)*$I$11+FF621/MAX(FE621+EW621+FF621, 0.1)*$J$11))/($B$13+$C$13+$F$13)</f>
        <v>0</v>
      </c>
      <c r="DJ621">
        <f>($B$13*$K$11+$C$13*$K$11+$F$13*((FE621+EW621)/MAX(FE621+EW621+FF621, 0.1)*$P$11+FF621/MAX(FE621+EW621+FF621, 0.1)*$Q$11))/($B$13+$C$13+$F$13)</f>
        <v>0</v>
      </c>
      <c r="DK621">
        <v>2.44</v>
      </c>
      <c r="DL621">
        <v>0.5</v>
      </c>
      <c r="DM621" t="s">
        <v>438</v>
      </c>
      <c r="DN621">
        <v>2</v>
      </c>
      <c r="DO621" t="b">
        <v>1</v>
      </c>
      <c r="DP621">
        <v>1759091534.832142</v>
      </c>
      <c r="DQ621">
        <v>419.1355714285714</v>
      </c>
      <c r="DR621">
        <v>423.1501071428571</v>
      </c>
      <c r="DS621">
        <v>21.98810357142857</v>
      </c>
      <c r="DT621">
        <v>20.95149642857143</v>
      </c>
      <c r="DU621">
        <v>420.0302142857143</v>
      </c>
      <c r="DV621">
        <v>21.6965</v>
      </c>
      <c r="DW621">
        <v>500.0352142857142</v>
      </c>
      <c r="DX621">
        <v>90.67323571428572</v>
      </c>
      <c r="DY621">
        <v>0.06472180000000001</v>
      </c>
      <c r="DZ621">
        <v>28.80244642857143</v>
      </c>
      <c r="EA621">
        <v>29.99988214285714</v>
      </c>
      <c r="EB621">
        <v>999.9000000000002</v>
      </c>
      <c r="EC621">
        <v>0</v>
      </c>
      <c r="ED621">
        <v>0</v>
      </c>
      <c r="EE621">
        <v>10009.44464285714</v>
      </c>
      <c r="EF621">
        <v>0</v>
      </c>
      <c r="EG621">
        <v>11.1107</v>
      </c>
      <c r="EH621">
        <v>-4.014504285714286</v>
      </c>
      <c r="EI621">
        <v>428.5587857142856</v>
      </c>
      <c r="EJ621">
        <v>432.2053928571428</v>
      </c>
      <c r="EK621">
        <v>1.036611071428571</v>
      </c>
      <c r="EL621">
        <v>423.1501071428571</v>
      </c>
      <c r="EM621">
        <v>20.95149642857143</v>
      </c>
      <c r="EN621">
        <v>1.9937325</v>
      </c>
      <c r="EO621">
        <v>1.89974</v>
      </c>
      <c r="EP621">
        <v>17.39465714285715</v>
      </c>
      <c r="EQ621">
        <v>16.63255714285714</v>
      </c>
      <c r="ER621">
        <v>1999.990357142857</v>
      </c>
      <c r="ES621">
        <v>0.9800073928571429</v>
      </c>
      <c r="ET621">
        <v>0.01999281071428571</v>
      </c>
      <c r="EU621">
        <v>0</v>
      </c>
      <c r="EV621">
        <v>301.6880714285714</v>
      </c>
      <c r="EW621">
        <v>5.00078</v>
      </c>
      <c r="EX621">
        <v>5989.4075</v>
      </c>
      <c r="EY621">
        <v>16379.59285714286</v>
      </c>
      <c r="EZ621">
        <v>39.66267857142856</v>
      </c>
      <c r="FA621">
        <v>40.54871428571429</v>
      </c>
      <c r="FB621">
        <v>39.78996428571428</v>
      </c>
      <c r="FC621">
        <v>40.23639285714285</v>
      </c>
      <c r="FD621">
        <v>40.58449999999999</v>
      </c>
      <c r="FE621">
        <v>1955.100357142857</v>
      </c>
      <c r="FF621">
        <v>39.89000000000001</v>
      </c>
      <c r="FG621">
        <v>0</v>
      </c>
      <c r="FH621">
        <v>1759091535.2</v>
      </c>
      <c r="FI621">
        <v>0</v>
      </c>
      <c r="FJ621">
        <v>301.63956</v>
      </c>
      <c r="FK621">
        <v>-0.9225384618385145</v>
      </c>
      <c r="FL621">
        <v>-13.58923073027978</v>
      </c>
      <c r="FM621">
        <v>5989.33</v>
      </c>
      <c r="FN621">
        <v>15</v>
      </c>
      <c r="FO621">
        <v>0</v>
      </c>
      <c r="FP621" t="s">
        <v>439</v>
      </c>
      <c r="FQ621">
        <v>1746989605.5</v>
      </c>
      <c r="FR621">
        <v>1746989593.5</v>
      </c>
      <c r="FS621">
        <v>0</v>
      </c>
      <c r="FT621">
        <v>-0.274</v>
      </c>
      <c r="FU621">
        <v>-0.002</v>
      </c>
      <c r="FV621">
        <v>2.549</v>
      </c>
      <c r="FW621">
        <v>0.129</v>
      </c>
      <c r="FX621">
        <v>420</v>
      </c>
      <c r="FY621">
        <v>17</v>
      </c>
      <c r="FZ621">
        <v>0.02</v>
      </c>
      <c r="GA621">
        <v>0.04</v>
      </c>
      <c r="GB621">
        <v>-2.92439775</v>
      </c>
      <c r="GC621">
        <v>-16.66462637898686</v>
      </c>
      <c r="GD621">
        <v>2.217375776324896</v>
      </c>
      <c r="GE621">
        <v>0</v>
      </c>
      <c r="GF621">
        <v>301.7001470588235</v>
      </c>
      <c r="GG621">
        <v>-0.554667681196874</v>
      </c>
      <c r="GH621">
        <v>0.2410480953172187</v>
      </c>
      <c r="GI621">
        <v>1</v>
      </c>
      <c r="GJ621">
        <v>1.02905075</v>
      </c>
      <c r="GK621">
        <v>0.136734146341461</v>
      </c>
      <c r="GL621">
        <v>0.0147173865525609</v>
      </c>
      <c r="GM621">
        <v>0</v>
      </c>
      <c r="GN621">
        <v>1</v>
      </c>
      <c r="GO621">
        <v>3</v>
      </c>
      <c r="GP621" t="s">
        <v>455</v>
      </c>
      <c r="GQ621">
        <v>3.10276</v>
      </c>
      <c r="GR621">
        <v>2.72233</v>
      </c>
      <c r="GS621">
        <v>0.0886014</v>
      </c>
      <c r="GT621">
        <v>0.09046750000000001</v>
      </c>
      <c r="GU621">
        <v>0.101503</v>
      </c>
      <c r="GV621">
        <v>0.0994198</v>
      </c>
      <c r="GW621">
        <v>23789.8</v>
      </c>
      <c r="GX621">
        <v>21556.5</v>
      </c>
      <c r="GY621">
        <v>26666.7</v>
      </c>
      <c r="GZ621">
        <v>23923.1</v>
      </c>
      <c r="HA621">
        <v>38338.1</v>
      </c>
      <c r="HB621">
        <v>31842.3</v>
      </c>
      <c r="HC621">
        <v>46564.7</v>
      </c>
      <c r="HD621">
        <v>37840</v>
      </c>
      <c r="HE621">
        <v>1.86738</v>
      </c>
      <c r="HF621">
        <v>1.86733</v>
      </c>
      <c r="HG621">
        <v>0.113118</v>
      </c>
      <c r="HH621">
        <v>0</v>
      </c>
      <c r="HI621">
        <v>28.1631</v>
      </c>
      <c r="HJ621">
        <v>999.9</v>
      </c>
      <c r="HK621">
        <v>46.3</v>
      </c>
      <c r="HL621">
        <v>31.1</v>
      </c>
      <c r="HM621">
        <v>23.168</v>
      </c>
      <c r="HN621">
        <v>60.7485</v>
      </c>
      <c r="HO621">
        <v>21.3902</v>
      </c>
      <c r="HP621">
        <v>1</v>
      </c>
      <c r="HQ621">
        <v>0.144601</v>
      </c>
      <c r="HR621">
        <v>0.260852</v>
      </c>
      <c r="HS621">
        <v>20.2802</v>
      </c>
      <c r="HT621">
        <v>5.2122</v>
      </c>
      <c r="HU621">
        <v>11.9796</v>
      </c>
      <c r="HV621">
        <v>4.96345</v>
      </c>
      <c r="HW621">
        <v>3.27435</v>
      </c>
      <c r="HX621">
        <v>9999</v>
      </c>
      <c r="HY621">
        <v>9999</v>
      </c>
      <c r="HZ621">
        <v>9999</v>
      </c>
      <c r="IA621">
        <v>36.1</v>
      </c>
      <c r="IB621">
        <v>1.86392</v>
      </c>
      <c r="IC621">
        <v>1.86005</v>
      </c>
      <c r="ID621">
        <v>1.85837</v>
      </c>
      <c r="IE621">
        <v>1.85974</v>
      </c>
      <c r="IF621">
        <v>1.85989</v>
      </c>
      <c r="IG621">
        <v>1.85835</v>
      </c>
      <c r="IH621">
        <v>1.85742</v>
      </c>
      <c r="II621">
        <v>1.85241</v>
      </c>
      <c r="IJ621">
        <v>0</v>
      </c>
      <c r="IK621">
        <v>0</v>
      </c>
      <c r="IL621">
        <v>0</v>
      </c>
      <c r="IM621">
        <v>0</v>
      </c>
      <c r="IN621" t="s">
        <v>441</v>
      </c>
      <c r="IO621" t="s">
        <v>442</v>
      </c>
      <c r="IP621" t="s">
        <v>443</v>
      </c>
      <c r="IQ621" t="s">
        <v>443</v>
      </c>
      <c r="IR621" t="s">
        <v>443</v>
      </c>
      <c r="IS621" t="s">
        <v>443</v>
      </c>
      <c r="IT621">
        <v>0</v>
      </c>
      <c r="IU621">
        <v>100</v>
      </c>
      <c r="IV621">
        <v>100</v>
      </c>
      <c r="IW621">
        <v>-0.893</v>
      </c>
      <c r="IX621">
        <v>0.2917</v>
      </c>
      <c r="IY621">
        <v>-0.819046093373875</v>
      </c>
      <c r="IZ621">
        <v>-0.0008311593448893811</v>
      </c>
      <c r="JA621">
        <v>1.768286430498992E-06</v>
      </c>
      <c r="JB621">
        <v>-5.176383660599935E-10</v>
      </c>
      <c r="JC621">
        <v>0.01793090377665582</v>
      </c>
      <c r="JD621">
        <v>0.002652576625932546</v>
      </c>
      <c r="JE621">
        <v>0.0004569377311329863</v>
      </c>
      <c r="JF621">
        <v>1.003524486243527E-07</v>
      </c>
      <c r="JG621">
        <v>2</v>
      </c>
      <c r="JH621">
        <v>1975</v>
      </c>
      <c r="JI621">
        <v>1</v>
      </c>
      <c r="JJ621">
        <v>26</v>
      </c>
      <c r="JK621">
        <v>201699</v>
      </c>
      <c r="JL621">
        <v>201699.2</v>
      </c>
      <c r="JM621">
        <v>1.15967</v>
      </c>
      <c r="JN621">
        <v>2.64404</v>
      </c>
      <c r="JO621">
        <v>1.49658</v>
      </c>
      <c r="JP621">
        <v>2.34985</v>
      </c>
      <c r="JQ621">
        <v>1.54907</v>
      </c>
      <c r="JR621">
        <v>2.4646</v>
      </c>
      <c r="JS621">
        <v>36.0582</v>
      </c>
      <c r="JT621">
        <v>24.1838</v>
      </c>
      <c r="JU621">
        <v>18</v>
      </c>
      <c r="JV621">
        <v>482.464</v>
      </c>
      <c r="JW621">
        <v>497.14</v>
      </c>
      <c r="JX621">
        <v>27.3003</v>
      </c>
      <c r="JY621">
        <v>29.1195</v>
      </c>
      <c r="JZ621">
        <v>30.0004</v>
      </c>
      <c r="KA621">
        <v>29.2706</v>
      </c>
      <c r="KB621">
        <v>29.2512</v>
      </c>
      <c r="KC621">
        <v>23.3685</v>
      </c>
      <c r="KD621">
        <v>11.8673</v>
      </c>
      <c r="KE621">
        <v>100</v>
      </c>
      <c r="KF621">
        <v>27.2947</v>
      </c>
      <c r="KG621">
        <v>460.606</v>
      </c>
      <c r="KH621">
        <v>20.8487</v>
      </c>
      <c r="KI621">
        <v>101.811</v>
      </c>
      <c r="KJ621">
        <v>91.26430000000001</v>
      </c>
    </row>
    <row r="622" spans="1:296">
      <c r="A622">
        <v>604</v>
      </c>
      <c r="B622">
        <v>1759091547.6</v>
      </c>
      <c r="C622">
        <v>18464.5</v>
      </c>
      <c r="D622" t="s">
        <v>1657</v>
      </c>
      <c r="E622" t="s">
        <v>1658</v>
      </c>
      <c r="F622">
        <v>5</v>
      </c>
      <c r="G622" t="s">
        <v>1604</v>
      </c>
      <c r="H622">
        <v>1759091540.1</v>
      </c>
      <c r="I622">
        <f>(J622)/1000</f>
        <v>0</v>
      </c>
      <c r="J622">
        <f>IF(DO622, AM622, AG622)</f>
        <v>0</v>
      </c>
      <c r="K622">
        <f>IF(DO622, AH622, AF622)</f>
        <v>0</v>
      </c>
      <c r="L622">
        <f>DQ622 - IF(AT622&gt;1, K622*DK622*100.0/(AV622), 0)</f>
        <v>0</v>
      </c>
      <c r="M622">
        <f>((S622-I622/2)*L622-K622)/(S622+I622/2)</f>
        <v>0</v>
      </c>
      <c r="N622">
        <f>M622*(DX622+DY622)/1000.0</f>
        <v>0</v>
      </c>
      <c r="O622">
        <f>(DQ622 - IF(AT622&gt;1, K622*DK622*100.0/(AV622), 0))*(DX622+DY622)/1000.0</f>
        <v>0</v>
      </c>
      <c r="P622">
        <f>2.0/((1/R622-1/Q622)+SIGN(R622)*SQRT((1/R622-1/Q622)*(1/R622-1/Q622) + 4*DL622/((DL622+1)*(DL622+1))*(2*1/R622*1/Q622-1/Q622*1/Q622)))</f>
        <v>0</v>
      </c>
      <c r="Q622">
        <f>IF(LEFT(DM622,1)&lt;&gt;"0",IF(LEFT(DM622,1)="1",3.0,DN622),$D$5+$E$5*(EE622*DX622/($K$5*1000))+$F$5*(EE622*DX622/($K$5*1000))*MAX(MIN(DK622,$J$5),$I$5)*MAX(MIN(DK622,$J$5),$I$5)+$G$5*MAX(MIN(DK622,$J$5),$I$5)*(EE622*DX622/($K$5*1000))+$H$5*(EE622*DX622/($K$5*1000))*(EE622*DX622/($K$5*1000)))</f>
        <v>0</v>
      </c>
      <c r="R622">
        <f>I622*(1000-(1000*0.61365*exp(17.502*V622/(240.97+V622))/(DX622+DY622)+DS622)/2)/(1000*0.61365*exp(17.502*V622/(240.97+V622))/(DX622+DY622)-DS622)</f>
        <v>0</v>
      </c>
      <c r="S622">
        <f>1/((DL622+1)/(P622/1.6)+1/(Q622/1.37)) + DL622/((DL622+1)/(P622/1.6) + DL622/(Q622/1.37))</f>
        <v>0</v>
      </c>
      <c r="T622">
        <f>(DG622*DJ622)</f>
        <v>0</v>
      </c>
      <c r="U622">
        <f>(DZ622+(T622+2*0.95*5.67E-8*(((DZ622+$B$9)+273)^4-(DZ622+273)^4)-44100*I622)/(1.84*29.3*Q622+8*0.95*5.67E-8*(DZ622+273)^3))</f>
        <v>0</v>
      </c>
      <c r="V622">
        <f>($C$9*EA622+$D$9*EB622+$E$9*U622)</f>
        <v>0</v>
      </c>
      <c r="W622">
        <f>0.61365*exp(17.502*V622/(240.97+V622))</f>
        <v>0</v>
      </c>
      <c r="X622">
        <f>(Y622/Z622*100)</f>
        <v>0</v>
      </c>
      <c r="Y622">
        <f>DS622*(DX622+DY622)/1000</f>
        <v>0</v>
      </c>
      <c r="Z622">
        <f>0.61365*exp(17.502*DZ622/(240.97+DZ622))</f>
        <v>0</v>
      </c>
      <c r="AA622">
        <f>(W622-DS622*(DX622+DY622)/1000)</f>
        <v>0</v>
      </c>
      <c r="AB622">
        <f>(-I622*44100)</f>
        <v>0</v>
      </c>
      <c r="AC622">
        <f>2*29.3*Q622*0.92*(DZ622-V622)</f>
        <v>0</v>
      </c>
      <c r="AD622">
        <f>2*0.95*5.67E-8*(((DZ622+$B$9)+273)^4-(V622+273)^4)</f>
        <v>0</v>
      </c>
      <c r="AE622">
        <f>T622+AD622+AB622+AC622</f>
        <v>0</v>
      </c>
      <c r="AF622">
        <f>DW622*AT622*(DR622-DQ622*(1000-AT622*DT622)/(1000-AT622*DS622))/(100*DK622)</f>
        <v>0</v>
      </c>
      <c r="AG622">
        <f>1000*DW622*AT622*(DS622-DT622)/(100*DK622*(1000-AT622*DS622))</f>
        <v>0</v>
      </c>
      <c r="AH622">
        <f>(AI622 - AJ622 - DX622*1E3/(8.314*(DZ622+273.15)) * AL622/DW622 * AK622) * DW622/(100*DK622) * (1000 - DT622)/1000</f>
        <v>0</v>
      </c>
      <c r="AI622">
        <v>449.8884780050964</v>
      </c>
      <c r="AJ622">
        <v>439.6896242424243</v>
      </c>
      <c r="AK622">
        <v>1.849373346902248</v>
      </c>
      <c r="AL622">
        <v>65.07997680681147</v>
      </c>
      <c r="AM622">
        <f>(AO622 - AN622 + DX622*1E3/(8.314*(DZ622+273.15)) * AQ622/DW622 * AP622) * DW622/(100*DK622) * 1000/(1000 - AO622)</f>
        <v>0</v>
      </c>
      <c r="AN622">
        <v>20.89232957333334</v>
      </c>
      <c r="AO622">
        <v>21.97895272727273</v>
      </c>
      <c r="AP622">
        <v>-7.59169537945359E-05</v>
      </c>
      <c r="AQ622">
        <v>105.27</v>
      </c>
      <c r="AR622">
        <v>1</v>
      </c>
      <c r="AS622">
        <v>0</v>
      </c>
      <c r="AT622">
        <f>IF(AR622*$H$15&gt;=AV622,1.0,(AV622/(AV622-AR622*$H$15)))</f>
        <v>0</v>
      </c>
      <c r="AU622">
        <f>(AT622-1)*100</f>
        <v>0</v>
      </c>
      <c r="AV622">
        <f>MAX(0,($B$15+$C$15*EE622)/(1+$D$15*EE622)*DX622/(DZ622+273)*$E$15)</f>
        <v>0</v>
      </c>
      <c r="AW622" t="s">
        <v>437</v>
      </c>
      <c r="AX622" t="s">
        <v>437</v>
      </c>
      <c r="AY622">
        <v>0</v>
      </c>
      <c r="AZ622">
        <v>0</v>
      </c>
      <c r="BA622">
        <f>1-AY622/AZ622</f>
        <v>0</v>
      </c>
      <c r="BB622">
        <v>0</v>
      </c>
      <c r="BC622" t="s">
        <v>437</v>
      </c>
      <c r="BD622" t="s">
        <v>437</v>
      </c>
      <c r="BE622">
        <v>0</v>
      </c>
      <c r="BF622">
        <v>0</v>
      </c>
      <c r="BG622">
        <f>1-BE622/BF622</f>
        <v>0</v>
      </c>
      <c r="BH622">
        <v>0.5</v>
      </c>
      <c r="BI622">
        <f>DH622</f>
        <v>0</v>
      </c>
      <c r="BJ622">
        <f>K622</f>
        <v>0</v>
      </c>
      <c r="BK622">
        <f>BG622*BH622*BI622</f>
        <v>0</v>
      </c>
      <c r="BL622">
        <f>(BJ622-BB622)/BI622</f>
        <v>0</v>
      </c>
      <c r="BM622">
        <f>(AZ622-BF622)/BF622</f>
        <v>0</v>
      </c>
      <c r="BN622">
        <f>AY622/(BA622+AY622/BF622)</f>
        <v>0</v>
      </c>
      <c r="BO622" t="s">
        <v>437</v>
      </c>
      <c r="BP622">
        <v>0</v>
      </c>
      <c r="BQ622">
        <f>IF(BP622&lt;&gt;0, BP622, BN622)</f>
        <v>0</v>
      </c>
      <c r="BR622">
        <f>1-BQ622/BF622</f>
        <v>0</v>
      </c>
      <c r="BS622">
        <f>(BF622-BE622)/(BF622-BQ622)</f>
        <v>0</v>
      </c>
      <c r="BT622">
        <f>(AZ622-BF622)/(AZ622-BQ622)</f>
        <v>0</v>
      </c>
      <c r="BU622">
        <f>(BF622-BE622)/(BF622-AY622)</f>
        <v>0</v>
      </c>
      <c r="BV622">
        <f>(AZ622-BF622)/(AZ622-AY622)</f>
        <v>0</v>
      </c>
      <c r="BW622">
        <f>(BS622*BQ622/BE622)</f>
        <v>0</v>
      </c>
      <c r="BX622">
        <f>(1-BW622)</f>
        <v>0</v>
      </c>
      <c r="DG622">
        <f>$B$13*EF622+$C$13*EG622+$F$13*ER622*(1-EU622)</f>
        <v>0</v>
      </c>
      <c r="DH622">
        <f>DG622*DI622</f>
        <v>0</v>
      </c>
      <c r="DI622">
        <f>($B$13*$D$11+$C$13*$D$11+$F$13*((FE622+EW622)/MAX(FE622+EW622+FF622, 0.1)*$I$11+FF622/MAX(FE622+EW622+FF622, 0.1)*$J$11))/($B$13+$C$13+$F$13)</f>
        <v>0</v>
      </c>
      <c r="DJ622">
        <f>($B$13*$K$11+$C$13*$K$11+$F$13*((FE622+EW622)/MAX(FE622+EW622+FF622, 0.1)*$P$11+FF622/MAX(FE622+EW622+FF622, 0.1)*$Q$11))/($B$13+$C$13+$F$13)</f>
        <v>0</v>
      </c>
      <c r="DK622">
        <v>2.44</v>
      </c>
      <c r="DL622">
        <v>0.5</v>
      </c>
      <c r="DM622" t="s">
        <v>438</v>
      </c>
      <c r="DN622">
        <v>2</v>
      </c>
      <c r="DO622" t="b">
        <v>1</v>
      </c>
      <c r="DP622">
        <v>1759091540.1</v>
      </c>
      <c r="DQ622">
        <v>421.6542592592593</v>
      </c>
      <c r="DR622">
        <v>430.5222592592593</v>
      </c>
      <c r="DS622">
        <v>21.9872037037037</v>
      </c>
      <c r="DT622">
        <v>20.92930370370371</v>
      </c>
      <c r="DU622">
        <v>422.5478888888888</v>
      </c>
      <c r="DV622">
        <v>21.69561111111111</v>
      </c>
      <c r="DW622">
        <v>499.9705925925926</v>
      </c>
      <c r="DX622">
        <v>90.67223333333332</v>
      </c>
      <c r="DY622">
        <v>0.06450202592592592</v>
      </c>
      <c r="DZ622">
        <v>28.80337407407407</v>
      </c>
      <c r="EA622">
        <v>30.00711851851852</v>
      </c>
      <c r="EB622">
        <v>999.9000000000001</v>
      </c>
      <c r="EC622">
        <v>0</v>
      </c>
      <c r="ED622">
        <v>0</v>
      </c>
      <c r="EE622">
        <v>9999.1</v>
      </c>
      <c r="EF622">
        <v>0</v>
      </c>
      <c r="EG622">
        <v>11.1107</v>
      </c>
      <c r="EH622">
        <v>-8.867917037037035</v>
      </c>
      <c r="EI622">
        <v>431.1337037037036</v>
      </c>
      <c r="EJ622">
        <v>439.7251481481482</v>
      </c>
      <c r="EK622">
        <v>1.057897407407407</v>
      </c>
      <c r="EL622">
        <v>430.5222592592593</v>
      </c>
      <c r="EM622">
        <v>20.92930370370371</v>
      </c>
      <c r="EN622">
        <v>1.993628148148148</v>
      </c>
      <c r="EO622">
        <v>1.897706666666666</v>
      </c>
      <c r="EP622">
        <v>17.39383333333333</v>
      </c>
      <c r="EQ622">
        <v>16.6157037037037</v>
      </c>
      <c r="ER622">
        <v>2000.008888888889</v>
      </c>
      <c r="ES622">
        <v>0.9800075555555556</v>
      </c>
      <c r="ET622">
        <v>0.01999264814814814</v>
      </c>
      <c r="EU622">
        <v>0</v>
      </c>
      <c r="EV622">
        <v>301.594037037037</v>
      </c>
      <c r="EW622">
        <v>5.00078</v>
      </c>
      <c r="EX622">
        <v>5988.247407407406</v>
      </c>
      <c r="EY622">
        <v>16379.73703703704</v>
      </c>
      <c r="EZ622">
        <v>39.66866666666666</v>
      </c>
      <c r="FA622">
        <v>40.54362962962963</v>
      </c>
      <c r="FB622">
        <v>39.81925925925925</v>
      </c>
      <c r="FC622">
        <v>40.24522222222222</v>
      </c>
      <c r="FD622">
        <v>40.63622222222222</v>
      </c>
      <c r="FE622">
        <v>1955.118888888889</v>
      </c>
      <c r="FF622">
        <v>39.89000000000001</v>
      </c>
      <c r="FG622">
        <v>0</v>
      </c>
      <c r="FH622">
        <v>1759091540</v>
      </c>
      <c r="FI622">
        <v>0</v>
      </c>
      <c r="FJ622">
        <v>301.59688</v>
      </c>
      <c r="FK622">
        <v>-0.313846139909794</v>
      </c>
      <c r="FL622">
        <v>-16.43384614521333</v>
      </c>
      <c r="FM622">
        <v>5988.135199999999</v>
      </c>
      <c r="FN622">
        <v>15</v>
      </c>
      <c r="FO622">
        <v>0</v>
      </c>
      <c r="FP622" t="s">
        <v>439</v>
      </c>
      <c r="FQ622">
        <v>1746989605.5</v>
      </c>
      <c r="FR622">
        <v>1746989593.5</v>
      </c>
      <c r="FS622">
        <v>0</v>
      </c>
      <c r="FT622">
        <v>-0.274</v>
      </c>
      <c r="FU622">
        <v>-0.002</v>
      </c>
      <c r="FV622">
        <v>2.549</v>
      </c>
      <c r="FW622">
        <v>0.129</v>
      </c>
      <c r="FX622">
        <v>420</v>
      </c>
      <c r="FY622">
        <v>17</v>
      </c>
      <c r="FZ622">
        <v>0.02</v>
      </c>
      <c r="GA622">
        <v>0.04</v>
      </c>
      <c r="GB622">
        <v>-6.365681463414635</v>
      </c>
      <c r="GC622">
        <v>-51.61624390243901</v>
      </c>
      <c r="GD622">
        <v>5.591648000098248</v>
      </c>
      <c r="GE622">
        <v>0</v>
      </c>
      <c r="GF622">
        <v>301.643588235294</v>
      </c>
      <c r="GG622">
        <v>-0.686875474459506</v>
      </c>
      <c r="GH622">
        <v>0.2207364835175945</v>
      </c>
      <c r="GI622">
        <v>1</v>
      </c>
      <c r="GJ622">
        <v>1.045414146341463</v>
      </c>
      <c r="GK622">
        <v>0.2066859930313602</v>
      </c>
      <c r="GL622">
        <v>0.0225607479092003</v>
      </c>
      <c r="GM622">
        <v>0</v>
      </c>
      <c r="GN622">
        <v>1</v>
      </c>
      <c r="GO622">
        <v>3</v>
      </c>
      <c r="GP622" t="s">
        <v>455</v>
      </c>
      <c r="GQ622">
        <v>3.10201</v>
      </c>
      <c r="GR622">
        <v>2.72303</v>
      </c>
      <c r="GS622">
        <v>0.0899997</v>
      </c>
      <c r="GT622">
        <v>0.0928741</v>
      </c>
      <c r="GU622">
        <v>0.101462</v>
      </c>
      <c r="GV622">
        <v>0.0992775</v>
      </c>
      <c r="GW622">
        <v>23753</v>
      </c>
      <c r="GX622">
        <v>21499.4</v>
      </c>
      <c r="GY622">
        <v>26666.4</v>
      </c>
      <c r="GZ622">
        <v>23923</v>
      </c>
      <c r="HA622">
        <v>38339.5</v>
      </c>
      <c r="HB622">
        <v>31847.6</v>
      </c>
      <c r="HC622">
        <v>46564.1</v>
      </c>
      <c r="HD622">
        <v>37840</v>
      </c>
      <c r="HE622">
        <v>1.8665</v>
      </c>
      <c r="HF622">
        <v>1.86828</v>
      </c>
      <c r="HG622">
        <v>0.113212</v>
      </c>
      <c r="HH622">
        <v>0</v>
      </c>
      <c r="HI622">
        <v>28.1653</v>
      </c>
      <c r="HJ622">
        <v>999.9</v>
      </c>
      <c r="HK622">
        <v>46.3</v>
      </c>
      <c r="HL622">
        <v>31.1</v>
      </c>
      <c r="HM622">
        <v>23.168</v>
      </c>
      <c r="HN622">
        <v>61.2985</v>
      </c>
      <c r="HO622">
        <v>21.6186</v>
      </c>
      <c r="HP622">
        <v>1</v>
      </c>
      <c r="HQ622">
        <v>0.144921</v>
      </c>
      <c r="HR622">
        <v>0.274365</v>
      </c>
      <c r="HS622">
        <v>20.2802</v>
      </c>
      <c r="HT622">
        <v>5.21295</v>
      </c>
      <c r="HU622">
        <v>11.9797</v>
      </c>
      <c r="HV622">
        <v>4.9637</v>
      </c>
      <c r="HW622">
        <v>3.27455</v>
      </c>
      <c r="HX622">
        <v>9999</v>
      </c>
      <c r="HY622">
        <v>9999</v>
      </c>
      <c r="HZ622">
        <v>9999</v>
      </c>
      <c r="IA622">
        <v>36.1</v>
      </c>
      <c r="IB622">
        <v>1.86392</v>
      </c>
      <c r="IC622">
        <v>1.86006</v>
      </c>
      <c r="ID622">
        <v>1.85837</v>
      </c>
      <c r="IE622">
        <v>1.85974</v>
      </c>
      <c r="IF622">
        <v>1.85989</v>
      </c>
      <c r="IG622">
        <v>1.85837</v>
      </c>
      <c r="IH622">
        <v>1.85742</v>
      </c>
      <c r="II622">
        <v>1.85241</v>
      </c>
      <c r="IJ622">
        <v>0</v>
      </c>
      <c r="IK622">
        <v>0</v>
      </c>
      <c r="IL622">
        <v>0</v>
      </c>
      <c r="IM622">
        <v>0</v>
      </c>
      <c r="IN622" t="s">
        <v>441</v>
      </c>
      <c r="IO622" t="s">
        <v>442</v>
      </c>
      <c r="IP622" t="s">
        <v>443</v>
      </c>
      <c r="IQ622" t="s">
        <v>443</v>
      </c>
      <c r="IR622" t="s">
        <v>443</v>
      </c>
      <c r="IS622" t="s">
        <v>443</v>
      </c>
      <c r="IT622">
        <v>0</v>
      </c>
      <c r="IU622">
        <v>100</v>
      </c>
      <c r="IV622">
        <v>100</v>
      </c>
      <c r="IW622">
        <v>-0.89</v>
      </c>
      <c r="IX622">
        <v>0.2913</v>
      </c>
      <c r="IY622">
        <v>-0.819046093373875</v>
      </c>
      <c r="IZ622">
        <v>-0.0008311593448893811</v>
      </c>
      <c r="JA622">
        <v>1.768286430498992E-06</v>
      </c>
      <c r="JB622">
        <v>-5.176383660599935E-10</v>
      </c>
      <c r="JC622">
        <v>0.01793090377665582</v>
      </c>
      <c r="JD622">
        <v>0.002652576625932546</v>
      </c>
      <c r="JE622">
        <v>0.0004569377311329863</v>
      </c>
      <c r="JF622">
        <v>1.003524486243527E-07</v>
      </c>
      <c r="JG622">
        <v>2</v>
      </c>
      <c r="JH622">
        <v>1975</v>
      </c>
      <c r="JI622">
        <v>1</v>
      </c>
      <c r="JJ622">
        <v>26</v>
      </c>
      <c r="JK622">
        <v>201699</v>
      </c>
      <c r="JL622">
        <v>201699.2</v>
      </c>
      <c r="JM622">
        <v>1.19629</v>
      </c>
      <c r="JN622">
        <v>2.64771</v>
      </c>
      <c r="JO622">
        <v>1.49658</v>
      </c>
      <c r="JP622">
        <v>2.34985</v>
      </c>
      <c r="JQ622">
        <v>1.54907</v>
      </c>
      <c r="JR622">
        <v>2.41699</v>
      </c>
      <c r="JS622">
        <v>36.0816</v>
      </c>
      <c r="JT622">
        <v>24.1751</v>
      </c>
      <c r="JU622">
        <v>18</v>
      </c>
      <c r="JV622">
        <v>481.982</v>
      </c>
      <c r="JW622">
        <v>497.803</v>
      </c>
      <c r="JX622">
        <v>27.2954</v>
      </c>
      <c r="JY622">
        <v>29.1226</v>
      </c>
      <c r="JZ622">
        <v>30.0003</v>
      </c>
      <c r="KA622">
        <v>29.2744</v>
      </c>
      <c r="KB622">
        <v>29.2549</v>
      </c>
      <c r="KC622">
        <v>24.112</v>
      </c>
      <c r="KD622">
        <v>11.8673</v>
      </c>
      <c r="KE622">
        <v>100</v>
      </c>
      <c r="KF622">
        <v>27.2858</v>
      </c>
      <c r="KG622">
        <v>473.965</v>
      </c>
      <c r="KH622">
        <v>20.8553</v>
      </c>
      <c r="KI622">
        <v>101.81</v>
      </c>
      <c r="KJ622">
        <v>91.2642</v>
      </c>
    </row>
    <row r="623" spans="1:296">
      <c r="A623">
        <v>605</v>
      </c>
      <c r="B623">
        <v>1759091552.6</v>
      </c>
      <c r="C623">
        <v>18469.5</v>
      </c>
      <c r="D623" t="s">
        <v>1659</v>
      </c>
      <c r="E623" t="s">
        <v>1660</v>
      </c>
      <c r="F623">
        <v>5</v>
      </c>
      <c r="G623" t="s">
        <v>1604</v>
      </c>
      <c r="H623">
        <v>1759091544.814285</v>
      </c>
      <c r="I623">
        <f>(J623)/1000</f>
        <v>0</v>
      </c>
      <c r="J623">
        <f>IF(DO623, AM623, AG623)</f>
        <v>0</v>
      </c>
      <c r="K623">
        <f>IF(DO623, AH623, AF623)</f>
        <v>0</v>
      </c>
      <c r="L623">
        <f>DQ623 - IF(AT623&gt;1, K623*DK623*100.0/(AV623), 0)</f>
        <v>0</v>
      </c>
      <c r="M623">
        <f>((S623-I623/2)*L623-K623)/(S623+I623/2)</f>
        <v>0</v>
      </c>
      <c r="N623">
        <f>M623*(DX623+DY623)/1000.0</f>
        <v>0</v>
      </c>
      <c r="O623">
        <f>(DQ623 - IF(AT623&gt;1, K623*DK623*100.0/(AV623), 0))*(DX623+DY623)/1000.0</f>
        <v>0</v>
      </c>
      <c r="P623">
        <f>2.0/((1/R623-1/Q623)+SIGN(R623)*SQRT((1/R623-1/Q623)*(1/R623-1/Q623) + 4*DL623/((DL623+1)*(DL623+1))*(2*1/R623*1/Q623-1/Q623*1/Q623)))</f>
        <v>0</v>
      </c>
      <c r="Q623">
        <f>IF(LEFT(DM623,1)&lt;&gt;"0",IF(LEFT(DM623,1)="1",3.0,DN623),$D$5+$E$5*(EE623*DX623/($K$5*1000))+$F$5*(EE623*DX623/($K$5*1000))*MAX(MIN(DK623,$J$5),$I$5)*MAX(MIN(DK623,$J$5),$I$5)+$G$5*MAX(MIN(DK623,$J$5),$I$5)*(EE623*DX623/($K$5*1000))+$H$5*(EE623*DX623/($K$5*1000))*(EE623*DX623/($K$5*1000)))</f>
        <v>0</v>
      </c>
      <c r="R623">
        <f>I623*(1000-(1000*0.61365*exp(17.502*V623/(240.97+V623))/(DX623+DY623)+DS623)/2)/(1000*0.61365*exp(17.502*V623/(240.97+V623))/(DX623+DY623)-DS623)</f>
        <v>0</v>
      </c>
      <c r="S623">
        <f>1/((DL623+1)/(P623/1.6)+1/(Q623/1.37)) + DL623/((DL623+1)/(P623/1.6) + DL623/(Q623/1.37))</f>
        <v>0</v>
      </c>
      <c r="T623">
        <f>(DG623*DJ623)</f>
        <v>0</v>
      </c>
      <c r="U623">
        <f>(DZ623+(T623+2*0.95*5.67E-8*(((DZ623+$B$9)+273)^4-(DZ623+273)^4)-44100*I623)/(1.84*29.3*Q623+8*0.95*5.67E-8*(DZ623+273)^3))</f>
        <v>0</v>
      </c>
      <c r="V623">
        <f>($C$9*EA623+$D$9*EB623+$E$9*U623)</f>
        <v>0</v>
      </c>
      <c r="W623">
        <f>0.61365*exp(17.502*V623/(240.97+V623))</f>
        <v>0</v>
      </c>
      <c r="X623">
        <f>(Y623/Z623*100)</f>
        <v>0</v>
      </c>
      <c r="Y623">
        <f>DS623*(DX623+DY623)/1000</f>
        <v>0</v>
      </c>
      <c r="Z623">
        <f>0.61365*exp(17.502*DZ623/(240.97+DZ623))</f>
        <v>0</v>
      </c>
      <c r="AA623">
        <f>(W623-DS623*(DX623+DY623)/1000)</f>
        <v>0</v>
      </c>
      <c r="AB623">
        <f>(-I623*44100)</f>
        <v>0</v>
      </c>
      <c r="AC623">
        <f>2*29.3*Q623*0.92*(DZ623-V623)</f>
        <v>0</v>
      </c>
      <c r="AD623">
        <f>2*0.95*5.67E-8*(((DZ623+$B$9)+273)^4-(V623+273)^4)</f>
        <v>0</v>
      </c>
      <c r="AE623">
        <f>T623+AD623+AB623+AC623</f>
        <v>0</v>
      </c>
      <c r="AF623">
        <f>DW623*AT623*(DR623-DQ623*(1000-AT623*DT623)/(1000-AT623*DS623))/(100*DK623)</f>
        <v>0</v>
      </c>
      <c r="AG623">
        <f>1000*DW623*AT623*(DS623-DT623)/(100*DK623*(1000-AT623*DS623))</f>
        <v>0</v>
      </c>
      <c r="AH623">
        <f>(AI623 - AJ623 - DX623*1E3/(8.314*(DZ623+273.15)) * AL623/DW623 * AK623) * DW623/(100*DK623) * (1000 - DT623)/1000</f>
        <v>0</v>
      </c>
      <c r="AI623">
        <v>466.7419418956187</v>
      </c>
      <c r="AJ623">
        <v>452.6288545454545</v>
      </c>
      <c r="AK623">
        <v>2.683307930204017</v>
      </c>
      <c r="AL623">
        <v>65.07997680681147</v>
      </c>
      <c r="AM623">
        <f>(AO623 - AN623 + DX623*1E3/(8.314*(DZ623+273.15)) * AQ623/DW623 * AP623) * DW623/(100*DK623) * 1000/(1000 - AO623)</f>
        <v>0</v>
      </c>
      <c r="AN623">
        <v>20.89004456</v>
      </c>
      <c r="AO623">
        <v>21.96439999999999</v>
      </c>
      <c r="AP623">
        <v>-4.30254276468654E-05</v>
      </c>
      <c r="AQ623">
        <v>105.27</v>
      </c>
      <c r="AR623">
        <v>1</v>
      </c>
      <c r="AS623">
        <v>0</v>
      </c>
      <c r="AT623">
        <f>IF(AR623*$H$15&gt;=AV623,1.0,(AV623/(AV623-AR623*$H$15)))</f>
        <v>0</v>
      </c>
      <c r="AU623">
        <f>(AT623-1)*100</f>
        <v>0</v>
      </c>
      <c r="AV623">
        <f>MAX(0,($B$15+$C$15*EE623)/(1+$D$15*EE623)*DX623/(DZ623+273)*$E$15)</f>
        <v>0</v>
      </c>
      <c r="AW623" t="s">
        <v>437</v>
      </c>
      <c r="AX623" t="s">
        <v>437</v>
      </c>
      <c r="AY623">
        <v>0</v>
      </c>
      <c r="AZ623">
        <v>0</v>
      </c>
      <c r="BA623">
        <f>1-AY623/AZ623</f>
        <v>0</v>
      </c>
      <c r="BB623">
        <v>0</v>
      </c>
      <c r="BC623" t="s">
        <v>437</v>
      </c>
      <c r="BD623" t="s">
        <v>437</v>
      </c>
      <c r="BE623">
        <v>0</v>
      </c>
      <c r="BF623">
        <v>0</v>
      </c>
      <c r="BG623">
        <f>1-BE623/BF623</f>
        <v>0</v>
      </c>
      <c r="BH623">
        <v>0.5</v>
      </c>
      <c r="BI623">
        <f>DH623</f>
        <v>0</v>
      </c>
      <c r="BJ623">
        <f>K623</f>
        <v>0</v>
      </c>
      <c r="BK623">
        <f>BG623*BH623*BI623</f>
        <v>0</v>
      </c>
      <c r="BL623">
        <f>(BJ623-BB623)/BI623</f>
        <v>0</v>
      </c>
      <c r="BM623">
        <f>(AZ623-BF623)/BF623</f>
        <v>0</v>
      </c>
      <c r="BN623">
        <f>AY623/(BA623+AY623/BF623)</f>
        <v>0</v>
      </c>
      <c r="BO623" t="s">
        <v>437</v>
      </c>
      <c r="BP623">
        <v>0</v>
      </c>
      <c r="BQ623">
        <f>IF(BP623&lt;&gt;0, BP623, BN623)</f>
        <v>0</v>
      </c>
      <c r="BR623">
        <f>1-BQ623/BF623</f>
        <v>0</v>
      </c>
      <c r="BS623">
        <f>(BF623-BE623)/(BF623-BQ623)</f>
        <v>0</v>
      </c>
      <c r="BT623">
        <f>(AZ623-BF623)/(AZ623-BQ623)</f>
        <v>0</v>
      </c>
      <c r="BU623">
        <f>(BF623-BE623)/(BF623-AY623)</f>
        <v>0</v>
      </c>
      <c r="BV623">
        <f>(AZ623-BF623)/(AZ623-AY623)</f>
        <v>0</v>
      </c>
      <c r="BW623">
        <f>(BS623*BQ623/BE623)</f>
        <v>0</v>
      </c>
      <c r="BX623">
        <f>(1-BW623)</f>
        <v>0</v>
      </c>
      <c r="DG623">
        <f>$B$13*EF623+$C$13*EG623+$F$13*ER623*(1-EU623)</f>
        <v>0</v>
      </c>
      <c r="DH623">
        <f>DG623*DI623</f>
        <v>0</v>
      </c>
      <c r="DI623">
        <f>($B$13*$D$11+$C$13*$D$11+$F$13*((FE623+EW623)/MAX(FE623+EW623+FF623, 0.1)*$I$11+FF623/MAX(FE623+EW623+FF623, 0.1)*$J$11))/($B$13+$C$13+$F$13)</f>
        <v>0</v>
      </c>
      <c r="DJ623">
        <f>($B$13*$K$11+$C$13*$K$11+$F$13*((FE623+EW623)/MAX(FE623+EW623+FF623, 0.1)*$P$11+FF623/MAX(FE623+EW623+FF623, 0.1)*$Q$11))/($B$13+$C$13+$F$13)</f>
        <v>0</v>
      </c>
      <c r="DK623">
        <v>2.44</v>
      </c>
      <c r="DL623">
        <v>0.5</v>
      </c>
      <c r="DM623" t="s">
        <v>438</v>
      </c>
      <c r="DN623">
        <v>2</v>
      </c>
      <c r="DO623" t="b">
        <v>1</v>
      </c>
      <c r="DP623">
        <v>1759091544.814285</v>
      </c>
      <c r="DQ623">
        <v>427.5183571428571</v>
      </c>
      <c r="DR623">
        <v>442.4659642857142</v>
      </c>
      <c r="DS623">
        <v>21.98088214285714</v>
      </c>
      <c r="DT623">
        <v>20.91286785714286</v>
      </c>
      <c r="DU623">
        <v>428.4095357142857</v>
      </c>
      <c r="DV623">
        <v>21.68942857142858</v>
      </c>
      <c r="DW623">
        <v>499.9703928571428</v>
      </c>
      <c r="DX623">
        <v>90.6723035714286</v>
      </c>
      <c r="DY623">
        <v>0.06453331785714286</v>
      </c>
      <c r="DZ623">
        <v>28.80446785714286</v>
      </c>
      <c r="EA623">
        <v>30.008075</v>
      </c>
      <c r="EB623">
        <v>999.9000000000002</v>
      </c>
      <c r="EC623">
        <v>0</v>
      </c>
      <c r="ED623">
        <v>0</v>
      </c>
      <c r="EE623">
        <v>10007.30357142857</v>
      </c>
      <c r="EF623">
        <v>0</v>
      </c>
      <c r="EG623">
        <v>11.114875</v>
      </c>
      <c r="EH623">
        <v>-14.94757821428571</v>
      </c>
      <c r="EI623">
        <v>437.1267142857142</v>
      </c>
      <c r="EJ623">
        <v>451.9165357142856</v>
      </c>
      <c r="EK623">
        <v>1.068005714285714</v>
      </c>
      <c r="EL623">
        <v>442.4659642857142</v>
      </c>
      <c r="EM623">
        <v>20.91286785714286</v>
      </c>
      <c r="EN623">
        <v>1.993056785714286</v>
      </c>
      <c r="EO623">
        <v>1.896217857142857</v>
      </c>
      <c r="EP623">
        <v>17.38928214285714</v>
      </c>
      <c r="EQ623">
        <v>16.60335357142857</v>
      </c>
      <c r="ER623">
        <v>2000.015357142858</v>
      </c>
      <c r="ES623">
        <v>0.9800076071428572</v>
      </c>
      <c r="ET623">
        <v>0.01999259642857143</v>
      </c>
      <c r="EU623">
        <v>0</v>
      </c>
      <c r="EV623">
        <v>301.5545357142857</v>
      </c>
      <c r="EW623">
        <v>5.00078</v>
      </c>
      <c r="EX623">
        <v>5986.8925</v>
      </c>
      <c r="EY623">
        <v>16379.78928571429</v>
      </c>
      <c r="EZ623">
        <v>39.70049999999999</v>
      </c>
      <c r="FA623">
        <v>40.55996428571428</v>
      </c>
      <c r="FB623">
        <v>39.76532142857143</v>
      </c>
      <c r="FC623">
        <v>40.29</v>
      </c>
      <c r="FD623">
        <v>40.67374999999999</v>
      </c>
      <c r="FE623">
        <v>1955.125357142857</v>
      </c>
      <c r="FF623">
        <v>39.89000000000001</v>
      </c>
      <c r="FG623">
        <v>0</v>
      </c>
      <c r="FH623">
        <v>1759091544.8</v>
      </c>
      <c r="FI623">
        <v>0</v>
      </c>
      <c r="FJ623">
        <v>301.55576</v>
      </c>
      <c r="FK623">
        <v>-0.9788461494903257</v>
      </c>
      <c r="FL623">
        <v>-18.5869231470593</v>
      </c>
      <c r="FM623">
        <v>5986.742799999999</v>
      </c>
      <c r="FN623">
        <v>15</v>
      </c>
      <c r="FO623">
        <v>0</v>
      </c>
      <c r="FP623" t="s">
        <v>439</v>
      </c>
      <c r="FQ623">
        <v>1746989605.5</v>
      </c>
      <c r="FR623">
        <v>1746989593.5</v>
      </c>
      <c r="FS623">
        <v>0</v>
      </c>
      <c r="FT623">
        <v>-0.274</v>
      </c>
      <c r="FU623">
        <v>-0.002</v>
      </c>
      <c r="FV623">
        <v>2.549</v>
      </c>
      <c r="FW623">
        <v>0.129</v>
      </c>
      <c r="FX623">
        <v>420</v>
      </c>
      <c r="FY623">
        <v>17</v>
      </c>
      <c r="FZ623">
        <v>0.02</v>
      </c>
      <c r="GA623">
        <v>0.04</v>
      </c>
      <c r="GB623">
        <v>-11.8205555</v>
      </c>
      <c r="GC623">
        <v>-78.19515377110693</v>
      </c>
      <c r="GD623">
        <v>7.587064374320924</v>
      </c>
      <c r="GE623">
        <v>0</v>
      </c>
      <c r="GF623">
        <v>301.5629411764706</v>
      </c>
      <c r="GG623">
        <v>-0.4946676852150004</v>
      </c>
      <c r="GH623">
        <v>0.2354029013235792</v>
      </c>
      <c r="GI623">
        <v>1</v>
      </c>
      <c r="GJ623">
        <v>1.06272675</v>
      </c>
      <c r="GK623">
        <v>0.1645491557223243</v>
      </c>
      <c r="GL623">
        <v>0.01936375188173767</v>
      </c>
      <c r="GM623">
        <v>0</v>
      </c>
      <c r="GN623">
        <v>1</v>
      </c>
      <c r="GO623">
        <v>3</v>
      </c>
      <c r="GP623" t="s">
        <v>455</v>
      </c>
      <c r="GQ623">
        <v>3.10258</v>
      </c>
      <c r="GR623">
        <v>2.72268</v>
      </c>
      <c r="GS623">
        <v>0.0920243</v>
      </c>
      <c r="GT623">
        <v>0.0955148</v>
      </c>
      <c r="GU623">
        <v>0.101421</v>
      </c>
      <c r="GV623">
        <v>0.0992876</v>
      </c>
      <c r="GW623">
        <v>23700.1</v>
      </c>
      <c r="GX623">
        <v>21436.9</v>
      </c>
      <c r="GY623">
        <v>26666.3</v>
      </c>
      <c r="GZ623">
        <v>23923.1</v>
      </c>
      <c r="HA623">
        <v>38341.5</v>
      </c>
      <c r="HB623">
        <v>31847.6</v>
      </c>
      <c r="HC623">
        <v>46564</v>
      </c>
      <c r="HD623">
        <v>37840.1</v>
      </c>
      <c r="HE623">
        <v>1.86725</v>
      </c>
      <c r="HF623">
        <v>1.8673</v>
      </c>
      <c r="HG623">
        <v>0.112504</v>
      </c>
      <c r="HH623">
        <v>0</v>
      </c>
      <c r="HI623">
        <v>28.1653</v>
      </c>
      <c r="HJ623">
        <v>999.9</v>
      </c>
      <c r="HK623">
        <v>46.3</v>
      </c>
      <c r="HL623">
        <v>31.1</v>
      </c>
      <c r="HM623">
        <v>23.1676</v>
      </c>
      <c r="HN623">
        <v>60.9785</v>
      </c>
      <c r="HO623">
        <v>21.6827</v>
      </c>
      <c r="HP623">
        <v>1</v>
      </c>
      <c r="HQ623">
        <v>0.145419</v>
      </c>
      <c r="HR623">
        <v>0.292462</v>
      </c>
      <c r="HS623">
        <v>20.2804</v>
      </c>
      <c r="HT623">
        <v>5.2125</v>
      </c>
      <c r="HU623">
        <v>11.98</v>
      </c>
      <c r="HV623">
        <v>4.9637</v>
      </c>
      <c r="HW623">
        <v>3.2746</v>
      </c>
      <c r="HX623">
        <v>9999</v>
      </c>
      <c r="HY623">
        <v>9999</v>
      </c>
      <c r="HZ623">
        <v>9999</v>
      </c>
      <c r="IA623">
        <v>36.1</v>
      </c>
      <c r="IB623">
        <v>1.86392</v>
      </c>
      <c r="IC623">
        <v>1.86005</v>
      </c>
      <c r="ID623">
        <v>1.85837</v>
      </c>
      <c r="IE623">
        <v>1.85974</v>
      </c>
      <c r="IF623">
        <v>1.85989</v>
      </c>
      <c r="IG623">
        <v>1.85835</v>
      </c>
      <c r="IH623">
        <v>1.85741</v>
      </c>
      <c r="II623">
        <v>1.85241</v>
      </c>
      <c r="IJ623">
        <v>0</v>
      </c>
      <c r="IK623">
        <v>0</v>
      </c>
      <c r="IL623">
        <v>0</v>
      </c>
      <c r="IM623">
        <v>0</v>
      </c>
      <c r="IN623" t="s">
        <v>441</v>
      </c>
      <c r="IO623" t="s">
        <v>442</v>
      </c>
      <c r="IP623" t="s">
        <v>443</v>
      </c>
      <c r="IQ623" t="s">
        <v>443</v>
      </c>
      <c r="IR623" t="s">
        <v>443</v>
      </c>
      <c r="IS623" t="s">
        <v>443</v>
      </c>
      <c r="IT623">
        <v>0</v>
      </c>
      <c r="IU623">
        <v>100</v>
      </c>
      <c r="IV623">
        <v>100</v>
      </c>
      <c r="IW623">
        <v>-0.884</v>
      </c>
      <c r="IX623">
        <v>0.291</v>
      </c>
      <c r="IY623">
        <v>-0.819046093373875</v>
      </c>
      <c r="IZ623">
        <v>-0.0008311593448893811</v>
      </c>
      <c r="JA623">
        <v>1.768286430498992E-06</v>
      </c>
      <c r="JB623">
        <v>-5.176383660599935E-10</v>
      </c>
      <c r="JC623">
        <v>0.01793090377665582</v>
      </c>
      <c r="JD623">
        <v>0.002652576625932546</v>
      </c>
      <c r="JE623">
        <v>0.0004569377311329863</v>
      </c>
      <c r="JF623">
        <v>1.003524486243527E-07</v>
      </c>
      <c r="JG623">
        <v>2</v>
      </c>
      <c r="JH623">
        <v>1975</v>
      </c>
      <c r="JI623">
        <v>1</v>
      </c>
      <c r="JJ623">
        <v>26</v>
      </c>
      <c r="JK623">
        <v>201699.1</v>
      </c>
      <c r="JL623">
        <v>201699.3</v>
      </c>
      <c r="JM623">
        <v>1.22925</v>
      </c>
      <c r="JN623">
        <v>2.64771</v>
      </c>
      <c r="JO623">
        <v>1.49658</v>
      </c>
      <c r="JP623">
        <v>2.34985</v>
      </c>
      <c r="JQ623">
        <v>1.54907</v>
      </c>
      <c r="JR623">
        <v>2.36938</v>
      </c>
      <c r="JS623">
        <v>36.0816</v>
      </c>
      <c r="JT623">
        <v>24.1751</v>
      </c>
      <c r="JU623">
        <v>18</v>
      </c>
      <c r="JV623">
        <v>482.447</v>
      </c>
      <c r="JW623">
        <v>497.181</v>
      </c>
      <c r="JX623">
        <v>27.2869</v>
      </c>
      <c r="JY623">
        <v>29.1264</v>
      </c>
      <c r="JZ623">
        <v>30.0005</v>
      </c>
      <c r="KA623">
        <v>29.2781</v>
      </c>
      <c r="KB623">
        <v>29.2582</v>
      </c>
      <c r="KC623">
        <v>24.7554</v>
      </c>
      <c r="KD623">
        <v>11.8673</v>
      </c>
      <c r="KE623">
        <v>100</v>
      </c>
      <c r="KF623">
        <v>27.2763</v>
      </c>
      <c r="KG623">
        <v>487.324</v>
      </c>
      <c r="KH623">
        <v>20.859</v>
      </c>
      <c r="KI623">
        <v>101.809</v>
      </c>
      <c r="KJ623">
        <v>91.26439999999999</v>
      </c>
    </row>
    <row r="624" spans="1:296">
      <c r="A624">
        <v>606</v>
      </c>
      <c r="B624">
        <v>1759091557.6</v>
      </c>
      <c r="C624">
        <v>18474.5</v>
      </c>
      <c r="D624" t="s">
        <v>1661</v>
      </c>
      <c r="E624" t="s">
        <v>1662</v>
      </c>
      <c r="F624">
        <v>5</v>
      </c>
      <c r="G624" t="s">
        <v>1604</v>
      </c>
      <c r="H624">
        <v>1759091550.1</v>
      </c>
      <c r="I624">
        <f>(J624)/1000</f>
        <v>0</v>
      </c>
      <c r="J624">
        <f>IF(DO624, AM624, AG624)</f>
        <v>0</v>
      </c>
      <c r="K624">
        <f>IF(DO624, AH624, AF624)</f>
        <v>0</v>
      </c>
      <c r="L624">
        <f>DQ624 - IF(AT624&gt;1, K624*DK624*100.0/(AV624), 0)</f>
        <v>0</v>
      </c>
      <c r="M624">
        <f>((S624-I624/2)*L624-K624)/(S624+I624/2)</f>
        <v>0</v>
      </c>
      <c r="N624">
        <f>M624*(DX624+DY624)/1000.0</f>
        <v>0</v>
      </c>
      <c r="O624">
        <f>(DQ624 - IF(AT624&gt;1, K624*DK624*100.0/(AV624), 0))*(DX624+DY624)/1000.0</f>
        <v>0</v>
      </c>
      <c r="P624">
        <f>2.0/((1/R624-1/Q624)+SIGN(R624)*SQRT((1/R624-1/Q624)*(1/R624-1/Q624) + 4*DL624/((DL624+1)*(DL624+1))*(2*1/R624*1/Q624-1/Q624*1/Q624)))</f>
        <v>0</v>
      </c>
      <c r="Q624">
        <f>IF(LEFT(DM624,1)&lt;&gt;"0",IF(LEFT(DM624,1)="1",3.0,DN624),$D$5+$E$5*(EE624*DX624/($K$5*1000))+$F$5*(EE624*DX624/($K$5*1000))*MAX(MIN(DK624,$J$5),$I$5)*MAX(MIN(DK624,$J$5),$I$5)+$G$5*MAX(MIN(DK624,$J$5),$I$5)*(EE624*DX624/($K$5*1000))+$H$5*(EE624*DX624/($K$5*1000))*(EE624*DX624/($K$5*1000)))</f>
        <v>0</v>
      </c>
      <c r="R624">
        <f>I624*(1000-(1000*0.61365*exp(17.502*V624/(240.97+V624))/(DX624+DY624)+DS624)/2)/(1000*0.61365*exp(17.502*V624/(240.97+V624))/(DX624+DY624)-DS624)</f>
        <v>0</v>
      </c>
      <c r="S624">
        <f>1/((DL624+1)/(P624/1.6)+1/(Q624/1.37)) + DL624/((DL624+1)/(P624/1.6) + DL624/(Q624/1.37))</f>
        <v>0</v>
      </c>
      <c r="T624">
        <f>(DG624*DJ624)</f>
        <v>0</v>
      </c>
      <c r="U624">
        <f>(DZ624+(T624+2*0.95*5.67E-8*(((DZ624+$B$9)+273)^4-(DZ624+273)^4)-44100*I624)/(1.84*29.3*Q624+8*0.95*5.67E-8*(DZ624+273)^3))</f>
        <v>0</v>
      </c>
      <c r="V624">
        <f>($C$9*EA624+$D$9*EB624+$E$9*U624)</f>
        <v>0</v>
      </c>
      <c r="W624">
        <f>0.61365*exp(17.502*V624/(240.97+V624))</f>
        <v>0</v>
      </c>
      <c r="X624">
        <f>(Y624/Z624*100)</f>
        <v>0</v>
      </c>
      <c r="Y624">
        <f>DS624*(DX624+DY624)/1000</f>
        <v>0</v>
      </c>
      <c r="Z624">
        <f>0.61365*exp(17.502*DZ624/(240.97+DZ624))</f>
        <v>0</v>
      </c>
      <c r="AA624">
        <f>(W624-DS624*(DX624+DY624)/1000)</f>
        <v>0</v>
      </c>
      <c r="AB624">
        <f>(-I624*44100)</f>
        <v>0</v>
      </c>
      <c r="AC624">
        <f>2*29.3*Q624*0.92*(DZ624-V624)</f>
        <v>0</v>
      </c>
      <c r="AD624">
        <f>2*0.95*5.67E-8*(((DZ624+$B$9)+273)^4-(V624+273)^4)</f>
        <v>0</v>
      </c>
      <c r="AE624">
        <f>T624+AD624+AB624+AC624</f>
        <v>0</v>
      </c>
      <c r="AF624">
        <f>DW624*AT624*(DR624-DQ624*(1000-AT624*DT624)/(1000-AT624*DS624))/(100*DK624)</f>
        <v>0</v>
      </c>
      <c r="AG624">
        <f>1000*DW624*AT624*(DS624-DT624)/(100*DK624*(1000-AT624*DS624))</f>
        <v>0</v>
      </c>
      <c r="AH624">
        <f>(AI624 - AJ624 - DX624*1E3/(8.314*(DZ624+273.15)) * AL624/DW624 * AK624) * DW624/(100*DK624) * (1000 - DT624)/1000</f>
        <v>0</v>
      </c>
      <c r="AI624">
        <v>483.2288091229208</v>
      </c>
      <c r="AJ624">
        <v>467.7272606060604</v>
      </c>
      <c r="AK624">
        <v>3.028907836015394</v>
      </c>
      <c r="AL624">
        <v>65.07997680681147</v>
      </c>
      <c r="AM624">
        <f>(AO624 - AN624 + DX624*1E3/(8.314*(DZ624+273.15)) * AQ624/DW624 * AP624) * DW624/(100*DK624) * 1000/(1000 - AO624)</f>
        <v>0</v>
      </c>
      <c r="AN624">
        <v>20.89509559999999</v>
      </c>
      <c r="AO624">
        <v>21.96253757575757</v>
      </c>
      <c r="AP624">
        <v>-2.021324354778786E-06</v>
      </c>
      <c r="AQ624">
        <v>105.27</v>
      </c>
      <c r="AR624">
        <v>1</v>
      </c>
      <c r="AS624">
        <v>0</v>
      </c>
      <c r="AT624">
        <f>IF(AR624*$H$15&gt;=AV624,1.0,(AV624/(AV624-AR624*$H$15)))</f>
        <v>0</v>
      </c>
      <c r="AU624">
        <f>(AT624-1)*100</f>
        <v>0</v>
      </c>
      <c r="AV624">
        <f>MAX(0,($B$15+$C$15*EE624)/(1+$D$15*EE624)*DX624/(DZ624+273)*$E$15)</f>
        <v>0</v>
      </c>
      <c r="AW624" t="s">
        <v>437</v>
      </c>
      <c r="AX624" t="s">
        <v>437</v>
      </c>
      <c r="AY624">
        <v>0</v>
      </c>
      <c r="AZ624">
        <v>0</v>
      </c>
      <c r="BA624">
        <f>1-AY624/AZ624</f>
        <v>0</v>
      </c>
      <c r="BB624">
        <v>0</v>
      </c>
      <c r="BC624" t="s">
        <v>437</v>
      </c>
      <c r="BD624" t="s">
        <v>437</v>
      </c>
      <c r="BE624">
        <v>0</v>
      </c>
      <c r="BF624">
        <v>0</v>
      </c>
      <c r="BG624">
        <f>1-BE624/BF624</f>
        <v>0</v>
      </c>
      <c r="BH624">
        <v>0.5</v>
      </c>
      <c r="BI624">
        <f>DH624</f>
        <v>0</v>
      </c>
      <c r="BJ624">
        <f>K624</f>
        <v>0</v>
      </c>
      <c r="BK624">
        <f>BG624*BH624*BI624</f>
        <v>0</v>
      </c>
      <c r="BL624">
        <f>(BJ624-BB624)/BI624</f>
        <v>0</v>
      </c>
      <c r="BM624">
        <f>(AZ624-BF624)/BF624</f>
        <v>0</v>
      </c>
      <c r="BN624">
        <f>AY624/(BA624+AY624/BF624)</f>
        <v>0</v>
      </c>
      <c r="BO624" t="s">
        <v>437</v>
      </c>
      <c r="BP624">
        <v>0</v>
      </c>
      <c r="BQ624">
        <f>IF(BP624&lt;&gt;0, BP624, BN624)</f>
        <v>0</v>
      </c>
      <c r="BR624">
        <f>1-BQ624/BF624</f>
        <v>0</v>
      </c>
      <c r="BS624">
        <f>(BF624-BE624)/(BF624-BQ624)</f>
        <v>0</v>
      </c>
      <c r="BT624">
        <f>(AZ624-BF624)/(AZ624-BQ624)</f>
        <v>0</v>
      </c>
      <c r="BU624">
        <f>(BF624-BE624)/(BF624-AY624)</f>
        <v>0</v>
      </c>
      <c r="BV624">
        <f>(AZ624-BF624)/(AZ624-AY624)</f>
        <v>0</v>
      </c>
      <c r="BW624">
        <f>(BS624*BQ624/BE624)</f>
        <v>0</v>
      </c>
      <c r="BX624">
        <f>(1-BW624)</f>
        <v>0</v>
      </c>
      <c r="DG624">
        <f>$B$13*EF624+$C$13*EG624+$F$13*ER624*(1-EU624)</f>
        <v>0</v>
      </c>
      <c r="DH624">
        <f>DG624*DI624</f>
        <v>0</v>
      </c>
      <c r="DI624">
        <f>($B$13*$D$11+$C$13*$D$11+$F$13*((FE624+EW624)/MAX(FE624+EW624+FF624, 0.1)*$I$11+FF624/MAX(FE624+EW624+FF624, 0.1)*$J$11))/($B$13+$C$13+$F$13)</f>
        <v>0</v>
      </c>
      <c r="DJ624">
        <f>($B$13*$K$11+$C$13*$K$11+$F$13*((FE624+EW624)/MAX(FE624+EW624+FF624, 0.1)*$P$11+FF624/MAX(FE624+EW624+FF624, 0.1)*$Q$11))/($B$13+$C$13+$F$13)</f>
        <v>0</v>
      </c>
      <c r="DK624">
        <v>2.44</v>
      </c>
      <c r="DL624">
        <v>0.5</v>
      </c>
      <c r="DM624" t="s">
        <v>438</v>
      </c>
      <c r="DN624">
        <v>2</v>
      </c>
      <c r="DO624" t="b">
        <v>1</v>
      </c>
      <c r="DP624">
        <v>1759091550.1</v>
      </c>
      <c r="DQ624">
        <v>438.348037037037</v>
      </c>
      <c r="DR624">
        <v>458.779111111111</v>
      </c>
      <c r="DS624">
        <v>21.97258148148148</v>
      </c>
      <c r="DT624">
        <v>20.89522592592592</v>
      </c>
      <c r="DU624">
        <v>439.2346666666667</v>
      </c>
      <c r="DV624">
        <v>21.68131851851852</v>
      </c>
      <c r="DW624">
        <v>499.9995925925926</v>
      </c>
      <c r="DX624">
        <v>90.67295185185185</v>
      </c>
      <c r="DY624">
        <v>0.06455705555555556</v>
      </c>
      <c r="DZ624">
        <v>28.80598148148148</v>
      </c>
      <c r="EA624">
        <v>30.00391851851852</v>
      </c>
      <c r="EB624">
        <v>999.9000000000001</v>
      </c>
      <c r="EC624">
        <v>0</v>
      </c>
      <c r="ED624">
        <v>0</v>
      </c>
      <c r="EE624">
        <v>10000.18518518518</v>
      </c>
      <c r="EF624">
        <v>0</v>
      </c>
      <c r="EG624">
        <v>11.11215555555556</v>
      </c>
      <c r="EH624">
        <v>-20.43112222222222</v>
      </c>
      <c r="EI624">
        <v>448.1958888888889</v>
      </c>
      <c r="EJ624">
        <v>468.569962962963</v>
      </c>
      <c r="EK624">
        <v>1.077351851851852</v>
      </c>
      <c r="EL624">
        <v>458.779111111111</v>
      </c>
      <c r="EM624">
        <v>20.89522592592592</v>
      </c>
      <c r="EN624">
        <v>1.992318148148148</v>
      </c>
      <c r="EO624">
        <v>1.894631851851852</v>
      </c>
      <c r="EP624">
        <v>17.38341851851852</v>
      </c>
      <c r="EQ624">
        <v>16.5902</v>
      </c>
      <c r="ER624">
        <v>2000.02037037037</v>
      </c>
      <c r="ES624">
        <v>0.9800076666666667</v>
      </c>
      <c r="ET624">
        <v>0.01999253333333333</v>
      </c>
      <c r="EU624">
        <v>0</v>
      </c>
      <c r="EV624">
        <v>301.3462222222223</v>
      </c>
      <c r="EW624">
        <v>5.00078</v>
      </c>
      <c r="EX624">
        <v>5985.19962962963</v>
      </c>
      <c r="EY624">
        <v>16379.83333333334</v>
      </c>
      <c r="EZ624">
        <v>39.74729629629629</v>
      </c>
      <c r="FA624">
        <v>40.5784074074074</v>
      </c>
      <c r="FB624">
        <v>39.7844074074074</v>
      </c>
      <c r="FC624">
        <v>40.32629629629629</v>
      </c>
      <c r="FD624">
        <v>40.7034074074074</v>
      </c>
      <c r="FE624">
        <v>1955.13037037037</v>
      </c>
      <c r="FF624">
        <v>39.89000000000001</v>
      </c>
      <c r="FG624">
        <v>0</v>
      </c>
      <c r="FH624">
        <v>1759091550.2</v>
      </c>
      <c r="FI624">
        <v>0</v>
      </c>
      <c r="FJ624">
        <v>301.3613076923077</v>
      </c>
      <c r="FK624">
        <v>-2.741333346124466</v>
      </c>
      <c r="FL624">
        <v>-20.69982908880011</v>
      </c>
      <c r="FM624">
        <v>5985.085</v>
      </c>
      <c r="FN624">
        <v>15</v>
      </c>
      <c r="FO624">
        <v>0</v>
      </c>
      <c r="FP624" t="s">
        <v>439</v>
      </c>
      <c r="FQ624">
        <v>1746989605.5</v>
      </c>
      <c r="FR624">
        <v>1746989593.5</v>
      </c>
      <c r="FS624">
        <v>0</v>
      </c>
      <c r="FT624">
        <v>-0.274</v>
      </c>
      <c r="FU624">
        <v>-0.002</v>
      </c>
      <c r="FV624">
        <v>2.549</v>
      </c>
      <c r="FW624">
        <v>0.129</v>
      </c>
      <c r="FX624">
        <v>420</v>
      </c>
      <c r="FY624">
        <v>17</v>
      </c>
      <c r="FZ624">
        <v>0.02</v>
      </c>
      <c r="GA624">
        <v>0.04</v>
      </c>
      <c r="GB624">
        <v>-16.28175707317073</v>
      </c>
      <c r="GC624">
        <v>-67.00445017421603</v>
      </c>
      <c r="GD624">
        <v>6.834489994915582</v>
      </c>
      <c r="GE624">
        <v>0</v>
      </c>
      <c r="GF624">
        <v>301.4480882352941</v>
      </c>
      <c r="GG624">
        <v>-1.821588998345145</v>
      </c>
      <c r="GH624">
        <v>0.3114725337382988</v>
      </c>
      <c r="GI624">
        <v>0</v>
      </c>
      <c r="GJ624">
        <v>1.067444634146341</v>
      </c>
      <c r="GK624">
        <v>0.1027733101045311</v>
      </c>
      <c r="GL624">
        <v>0.01727601948529795</v>
      </c>
      <c r="GM624">
        <v>0</v>
      </c>
      <c r="GN624">
        <v>0</v>
      </c>
      <c r="GO624">
        <v>3</v>
      </c>
      <c r="GP624" t="s">
        <v>458</v>
      </c>
      <c r="GQ624">
        <v>3.10245</v>
      </c>
      <c r="GR624">
        <v>2.72268</v>
      </c>
      <c r="GS624">
        <v>0.09428599999999999</v>
      </c>
      <c r="GT624">
        <v>0.09776799999999999</v>
      </c>
      <c r="GU624">
        <v>0.101415</v>
      </c>
      <c r="GV624">
        <v>0.0993029</v>
      </c>
      <c r="GW624">
        <v>23641</v>
      </c>
      <c r="GX624">
        <v>21383.5</v>
      </c>
      <c r="GY624">
        <v>26666.2</v>
      </c>
      <c r="GZ624">
        <v>23923.1</v>
      </c>
      <c r="HA624">
        <v>38342</v>
      </c>
      <c r="HB624">
        <v>31847.6</v>
      </c>
      <c r="HC624">
        <v>46563.9</v>
      </c>
      <c r="HD624">
        <v>37840.4</v>
      </c>
      <c r="HE624">
        <v>1.86698</v>
      </c>
      <c r="HF624">
        <v>1.8676</v>
      </c>
      <c r="HG624">
        <v>0.113286</v>
      </c>
      <c r="HH624">
        <v>0</v>
      </c>
      <c r="HI624">
        <v>28.1667</v>
      </c>
      <c r="HJ624">
        <v>999.9</v>
      </c>
      <c r="HK624">
        <v>46.3</v>
      </c>
      <c r="HL624">
        <v>31.1</v>
      </c>
      <c r="HM624">
        <v>23.1692</v>
      </c>
      <c r="HN624">
        <v>60.4785</v>
      </c>
      <c r="HO624">
        <v>21.7027</v>
      </c>
      <c r="HP624">
        <v>1</v>
      </c>
      <c r="HQ624">
        <v>0.14563</v>
      </c>
      <c r="HR624">
        <v>0.298412</v>
      </c>
      <c r="HS624">
        <v>20.2802</v>
      </c>
      <c r="HT624">
        <v>5.2113</v>
      </c>
      <c r="HU624">
        <v>11.98</v>
      </c>
      <c r="HV624">
        <v>4.96355</v>
      </c>
      <c r="HW624">
        <v>3.27445</v>
      </c>
      <c r="HX624">
        <v>9999</v>
      </c>
      <c r="HY624">
        <v>9999</v>
      </c>
      <c r="HZ624">
        <v>9999</v>
      </c>
      <c r="IA624">
        <v>36.1</v>
      </c>
      <c r="IB624">
        <v>1.86394</v>
      </c>
      <c r="IC624">
        <v>1.86006</v>
      </c>
      <c r="ID624">
        <v>1.85837</v>
      </c>
      <c r="IE624">
        <v>1.85974</v>
      </c>
      <c r="IF624">
        <v>1.85989</v>
      </c>
      <c r="IG624">
        <v>1.85836</v>
      </c>
      <c r="IH624">
        <v>1.85742</v>
      </c>
      <c r="II624">
        <v>1.8524</v>
      </c>
      <c r="IJ624">
        <v>0</v>
      </c>
      <c r="IK624">
        <v>0</v>
      </c>
      <c r="IL624">
        <v>0</v>
      </c>
      <c r="IM624">
        <v>0</v>
      </c>
      <c r="IN624" t="s">
        <v>441</v>
      </c>
      <c r="IO624" t="s">
        <v>442</v>
      </c>
      <c r="IP624" t="s">
        <v>443</v>
      </c>
      <c r="IQ624" t="s">
        <v>443</v>
      </c>
      <c r="IR624" t="s">
        <v>443</v>
      </c>
      <c r="IS624" t="s">
        <v>443</v>
      </c>
      <c r="IT624">
        <v>0</v>
      </c>
      <c r="IU624">
        <v>100</v>
      </c>
      <c r="IV624">
        <v>100</v>
      </c>
      <c r="IW624">
        <v>-0.878</v>
      </c>
      <c r="IX624">
        <v>0.2911</v>
      </c>
      <c r="IY624">
        <v>-0.819046093373875</v>
      </c>
      <c r="IZ624">
        <v>-0.0008311593448893811</v>
      </c>
      <c r="JA624">
        <v>1.768286430498992E-06</v>
      </c>
      <c r="JB624">
        <v>-5.176383660599935E-10</v>
      </c>
      <c r="JC624">
        <v>0.01793090377665582</v>
      </c>
      <c r="JD624">
        <v>0.002652576625932546</v>
      </c>
      <c r="JE624">
        <v>0.0004569377311329863</v>
      </c>
      <c r="JF624">
        <v>1.003524486243527E-07</v>
      </c>
      <c r="JG624">
        <v>2</v>
      </c>
      <c r="JH624">
        <v>1975</v>
      </c>
      <c r="JI624">
        <v>1</v>
      </c>
      <c r="JJ624">
        <v>26</v>
      </c>
      <c r="JK624">
        <v>201699.2</v>
      </c>
      <c r="JL624">
        <v>201699.4</v>
      </c>
      <c r="JM624">
        <v>1.26709</v>
      </c>
      <c r="JN624">
        <v>2.6416</v>
      </c>
      <c r="JO624">
        <v>1.49658</v>
      </c>
      <c r="JP624">
        <v>2.34985</v>
      </c>
      <c r="JQ624">
        <v>1.54907</v>
      </c>
      <c r="JR624">
        <v>2.38525</v>
      </c>
      <c r="JS624">
        <v>36.0816</v>
      </c>
      <c r="JT624">
        <v>24.1751</v>
      </c>
      <c r="JU624">
        <v>18</v>
      </c>
      <c r="JV624">
        <v>482.315</v>
      </c>
      <c r="JW624">
        <v>497.416</v>
      </c>
      <c r="JX624">
        <v>27.2781</v>
      </c>
      <c r="JY624">
        <v>29.1301</v>
      </c>
      <c r="JZ624">
        <v>30.0004</v>
      </c>
      <c r="KA624">
        <v>29.2819</v>
      </c>
      <c r="KB624">
        <v>29.2624</v>
      </c>
      <c r="KC624">
        <v>25.5442</v>
      </c>
      <c r="KD624">
        <v>11.8673</v>
      </c>
      <c r="KE624">
        <v>100</v>
      </c>
      <c r="KF624">
        <v>27.2898</v>
      </c>
      <c r="KG624">
        <v>507.36</v>
      </c>
      <c r="KH624">
        <v>20.8565</v>
      </c>
      <c r="KI624">
        <v>101.809</v>
      </c>
      <c r="KJ624">
        <v>91.2649</v>
      </c>
    </row>
    <row r="625" spans="1:296">
      <c r="A625">
        <v>607</v>
      </c>
      <c r="B625">
        <v>1759091562.6</v>
      </c>
      <c r="C625">
        <v>18479.5</v>
      </c>
      <c r="D625" t="s">
        <v>1663</v>
      </c>
      <c r="E625" t="s">
        <v>1664</v>
      </c>
      <c r="F625">
        <v>5</v>
      </c>
      <c r="G625" t="s">
        <v>1604</v>
      </c>
      <c r="H625">
        <v>1759091554.814285</v>
      </c>
      <c r="I625">
        <f>(J625)/1000</f>
        <v>0</v>
      </c>
      <c r="J625">
        <f>IF(DO625, AM625, AG625)</f>
        <v>0</v>
      </c>
      <c r="K625">
        <f>IF(DO625, AH625, AF625)</f>
        <v>0</v>
      </c>
      <c r="L625">
        <f>DQ625 - IF(AT625&gt;1, K625*DK625*100.0/(AV625), 0)</f>
        <v>0</v>
      </c>
      <c r="M625">
        <f>((S625-I625/2)*L625-K625)/(S625+I625/2)</f>
        <v>0</v>
      </c>
      <c r="N625">
        <f>M625*(DX625+DY625)/1000.0</f>
        <v>0</v>
      </c>
      <c r="O625">
        <f>(DQ625 - IF(AT625&gt;1, K625*DK625*100.0/(AV625), 0))*(DX625+DY625)/1000.0</f>
        <v>0</v>
      </c>
      <c r="P625">
        <f>2.0/((1/R625-1/Q625)+SIGN(R625)*SQRT((1/R625-1/Q625)*(1/R625-1/Q625) + 4*DL625/((DL625+1)*(DL625+1))*(2*1/R625*1/Q625-1/Q625*1/Q625)))</f>
        <v>0</v>
      </c>
      <c r="Q625">
        <f>IF(LEFT(DM625,1)&lt;&gt;"0",IF(LEFT(DM625,1)="1",3.0,DN625),$D$5+$E$5*(EE625*DX625/($K$5*1000))+$F$5*(EE625*DX625/($K$5*1000))*MAX(MIN(DK625,$J$5),$I$5)*MAX(MIN(DK625,$J$5),$I$5)+$G$5*MAX(MIN(DK625,$J$5),$I$5)*(EE625*DX625/($K$5*1000))+$H$5*(EE625*DX625/($K$5*1000))*(EE625*DX625/($K$5*1000)))</f>
        <v>0</v>
      </c>
      <c r="R625">
        <f>I625*(1000-(1000*0.61365*exp(17.502*V625/(240.97+V625))/(DX625+DY625)+DS625)/2)/(1000*0.61365*exp(17.502*V625/(240.97+V625))/(DX625+DY625)-DS625)</f>
        <v>0</v>
      </c>
      <c r="S625">
        <f>1/((DL625+1)/(P625/1.6)+1/(Q625/1.37)) + DL625/((DL625+1)/(P625/1.6) + DL625/(Q625/1.37))</f>
        <v>0</v>
      </c>
      <c r="T625">
        <f>(DG625*DJ625)</f>
        <v>0</v>
      </c>
      <c r="U625">
        <f>(DZ625+(T625+2*0.95*5.67E-8*(((DZ625+$B$9)+273)^4-(DZ625+273)^4)-44100*I625)/(1.84*29.3*Q625+8*0.95*5.67E-8*(DZ625+273)^3))</f>
        <v>0</v>
      </c>
      <c r="V625">
        <f>($C$9*EA625+$D$9*EB625+$E$9*U625)</f>
        <v>0</v>
      </c>
      <c r="W625">
        <f>0.61365*exp(17.502*V625/(240.97+V625))</f>
        <v>0</v>
      </c>
      <c r="X625">
        <f>(Y625/Z625*100)</f>
        <v>0</v>
      </c>
      <c r="Y625">
        <f>DS625*(DX625+DY625)/1000</f>
        <v>0</v>
      </c>
      <c r="Z625">
        <f>0.61365*exp(17.502*DZ625/(240.97+DZ625))</f>
        <v>0</v>
      </c>
      <c r="AA625">
        <f>(W625-DS625*(DX625+DY625)/1000)</f>
        <v>0</v>
      </c>
      <c r="AB625">
        <f>(-I625*44100)</f>
        <v>0</v>
      </c>
      <c r="AC625">
        <f>2*29.3*Q625*0.92*(DZ625-V625)</f>
        <v>0</v>
      </c>
      <c r="AD625">
        <f>2*0.95*5.67E-8*(((DZ625+$B$9)+273)^4-(V625+273)^4)</f>
        <v>0</v>
      </c>
      <c r="AE625">
        <f>T625+AD625+AB625+AC625</f>
        <v>0</v>
      </c>
      <c r="AF625">
        <f>DW625*AT625*(DR625-DQ625*(1000-AT625*DT625)/(1000-AT625*DS625))/(100*DK625)</f>
        <v>0</v>
      </c>
      <c r="AG625">
        <f>1000*DW625*AT625*(DS625-DT625)/(100*DK625*(1000-AT625*DS625))</f>
        <v>0</v>
      </c>
      <c r="AH625">
        <f>(AI625 - AJ625 - DX625*1E3/(8.314*(DZ625+273.15)) * AL625/DW625 * AK625) * DW625/(100*DK625) * (1000 - DT625)/1000</f>
        <v>0</v>
      </c>
      <c r="AI625">
        <v>499.5535232427419</v>
      </c>
      <c r="AJ625">
        <v>483.3945818181817</v>
      </c>
      <c r="AK625">
        <v>3.167223198957605</v>
      </c>
      <c r="AL625">
        <v>65.07997680681147</v>
      </c>
      <c r="AM625">
        <f>(AO625 - AN625 + DX625*1E3/(8.314*(DZ625+273.15)) * AQ625/DW625 * AP625) * DW625/(100*DK625) * 1000/(1000 - AO625)</f>
        <v>0</v>
      </c>
      <c r="AN625">
        <v>20.89858421333334</v>
      </c>
      <c r="AO625">
        <v>21.96297212121211</v>
      </c>
      <c r="AP625">
        <v>-5.447189978227389E-06</v>
      </c>
      <c r="AQ625">
        <v>105.27</v>
      </c>
      <c r="AR625">
        <v>1</v>
      </c>
      <c r="AS625">
        <v>0</v>
      </c>
      <c r="AT625">
        <f>IF(AR625*$H$15&gt;=AV625,1.0,(AV625/(AV625-AR625*$H$15)))</f>
        <v>0</v>
      </c>
      <c r="AU625">
        <f>(AT625-1)*100</f>
        <v>0</v>
      </c>
      <c r="AV625">
        <f>MAX(0,($B$15+$C$15*EE625)/(1+$D$15*EE625)*DX625/(DZ625+273)*$E$15)</f>
        <v>0</v>
      </c>
      <c r="AW625" t="s">
        <v>437</v>
      </c>
      <c r="AX625" t="s">
        <v>437</v>
      </c>
      <c r="AY625">
        <v>0</v>
      </c>
      <c r="AZ625">
        <v>0</v>
      </c>
      <c r="BA625">
        <f>1-AY625/AZ625</f>
        <v>0</v>
      </c>
      <c r="BB625">
        <v>0</v>
      </c>
      <c r="BC625" t="s">
        <v>437</v>
      </c>
      <c r="BD625" t="s">
        <v>437</v>
      </c>
      <c r="BE625">
        <v>0</v>
      </c>
      <c r="BF625">
        <v>0</v>
      </c>
      <c r="BG625">
        <f>1-BE625/BF625</f>
        <v>0</v>
      </c>
      <c r="BH625">
        <v>0.5</v>
      </c>
      <c r="BI625">
        <f>DH625</f>
        <v>0</v>
      </c>
      <c r="BJ625">
        <f>K625</f>
        <v>0</v>
      </c>
      <c r="BK625">
        <f>BG625*BH625*BI625</f>
        <v>0</v>
      </c>
      <c r="BL625">
        <f>(BJ625-BB625)/BI625</f>
        <v>0</v>
      </c>
      <c r="BM625">
        <f>(AZ625-BF625)/BF625</f>
        <v>0</v>
      </c>
      <c r="BN625">
        <f>AY625/(BA625+AY625/BF625)</f>
        <v>0</v>
      </c>
      <c r="BO625" t="s">
        <v>437</v>
      </c>
      <c r="BP625">
        <v>0</v>
      </c>
      <c r="BQ625">
        <f>IF(BP625&lt;&gt;0, BP625, BN625)</f>
        <v>0</v>
      </c>
      <c r="BR625">
        <f>1-BQ625/BF625</f>
        <v>0</v>
      </c>
      <c r="BS625">
        <f>(BF625-BE625)/(BF625-BQ625)</f>
        <v>0</v>
      </c>
      <c r="BT625">
        <f>(AZ625-BF625)/(AZ625-BQ625)</f>
        <v>0</v>
      </c>
      <c r="BU625">
        <f>(BF625-BE625)/(BF625-AY625)</f>
        <v>0</v>
      </c>
      <c r="BV625">
        <f>(AZ625-BF625)/(AZ625-AY625)</f>
        <v>0</v>
      </c>
      <c r="BW625">
        <f>(BS625*BQ625/BE625)</f>
        <v>0</v>
      </c>
      <c r="BX625">
        <f>(1-BW625)</f>
        <v>0</v>
      </c>
      <c r="DG625">
        <f>$B$13*EF625+$C$13*EG625+$F$13*ER625*(1-EU625)</f>
        <v>0</v>
      </c>
      <c r="DH625">
        <f>DG625*DI625</f>
        <v>0</v>
      </c>
      <c r="DI625">
        <f>($B$13*$D$11+$C$13*$D$11+$F$13*((FE625+EW625)/MAX(FE625+EW625+FF625, 0.1)*$I$11+FF625/MAX(FE625+EW625+FF625, 0.1)*$J$11))/($B$13+$C$13+$F$13)</f>
        <v>0</v>
      </c>
      <c r="DJ625">
        <f>($B$13*$K$11+$C$13*$K$11+$F$13*((FE625+EW625)/MAX(FE625+EW625+FF625, 0.1)*$P$11+FF625/MAX(FE625+EW625+FF625, 0.1)*$Q$11))/($B$13+$C$13+$F$13)</f>
        <v>0</v>
      </c>
      <c r="DK625">
        <v>2.44</v>
      </c>
      <c r="DL625">
        <v>0.5</v>
      </c>
      <c r="DM625" t="s">
        <v>438</v>
      </c>
      <c r="DN625">
        <v>2</v>
      </c>
      <c r="DO625" t="b">
        <v>1</v>
      </c>
      <c r="DP625">
        <v>1759091554.814285</v>
      </c>
      <c r="DQ625">
        <v>451.0104285714286</v>
      </c>
      <c r="DR625">
        <v>474.0905714285714</v>
      </c>
      <c r="DS625">
        <v>21.96563928571429</v>
      </c>
      <c r="DT625">
        <v>20.89379285714286</v>
      </c>
      <c r="DU625">
        <v>451.8915357142857</v>
      </c>
      <c r="DV625">
        <v>21.67453928571429</v>
      </c>
      <c r="DW625">
        <v>500.0352857142857</v>
      </c>
      <c r="DX625">
        <v>90.67301785714285</v>
      </c>
      <c r="DY625">
        <v>0.06451340714285714</v>
      </c>
      <c r="DZ625">
        <v>28.80622857142857</v>
      </c>
      <c r="EA625">
        <v>30.00736785714286</v>
      </c>
      <c r="EB625">
        <v>999.9000000000002</v>
      </c>
      <c r="EC625">
        <v>0</v>
      </c>
      <c r="ED625">
        <v>0</v>
      </c>
      <c r="EE625">
        <v>10006.52142857143</v>
      </c>
      <c r="EF625">
        <v>0</v>
      </c>
      <c r="EG625">
        <v>11.11107142857143</v>
      </c>
      <c r="EH625">
        <v>-23.08016785714286</v>
      </c>
      <c r="EI625">
        <v>461.1395714285715</v>
      </c>
      <c r="EJ625">
        <v>484.2075714285715</v>
      </c>
      <c r="EK625">
        <v>1.071853928571428</v>
      </c>
      <c r="EL625">
        <v>474.0905714285714</v>
      </c>
      <c r="EM625">
        <v>20.89379285714286</v>
      </c>
      <c r="EN625">
        <v>1.991690714285715</v>
      </c>
      <c r="EO625">
        <v>1.894502857142857</v>
      </c>
      <c r="EP625">
        <v>17.37843571428571</v>
      </c>
      <c r="EQ625">
        <v>16.58913214285714</v>
      </c>
      <c r="ER625">
        <v>1999.99</v>
      </c>
      <c r="ES625">
        <v>0.9800073928571429</v>
      </c>
      <c r="ET625">
        <v>0.01999280714285714</v>
      </c>
      <c r="EU625">
        <v>0</v>
      </c>
      <c r="EV625">
        <v>301.2802857142856</v>
      </c>
      <c r="EW625">
        <v>5.00078</v>
      </c>
      <c r="EX625">
        <v>5983.349285714284</v>
      </c>
      <c r="EY625">
        <v>16379.59285714286</v>
      </c>
      <c r="EZ625">
        <v>39.75182142857143</v>
      </c>
      <c r="FA625">
        <v>40.589</v>
      </c>
      <c r="FB625">
        <v>39.79878571428571</v>
      </c>
      <c r="FC625">
        <v>40.32125</v>
      </c>
      <c r="FD625">
        <v>40.6895357142857</v>
      </c>
      <c r="FE625">
        <v>1955.1</v>
      </c>
      <c r="FF625">
        <v>39.89000000000001</v>
      </c>
      <c r="FG625">
        <v>0</v>
      </c>
      <c r="FH625">
        <v>1759091555</v>
      </c>
      <c r="FI625">
        <v>0</v>
      </c>
      <c r="FJ625">
        <v>301.2558461538462</v>
      </c>
      <c r="FK625">
        <v>-1.331008563132597</v>
      </c>
      <c r="FL625">
        <v>-22.95555549453053</v>
      </c>
      <c r="FM625">
        <v>5983.314230769231</v>
      </c>
      <c r="FN625">
        <v>15</v>
      </c>
      <c r="FO625">
        <v>0</v>
      </c>
      <c r="FP625" t="s">
        <v>439</v>
      </c>
      <c r="FQ625">
        <v>1746989605.5</v>
      </c>
      <c r="FR625">
        <v>1746989593.5</v>
      </c>
      <c r="FS625">
        <v>0</v>
      </c>
      <c r="FT625">
        <v>-0.274</v>
      </c>
      <c r="FU625">
        <v>-0.002</v>
      </c>
      <c r="FV625">
        <v>2.549</v>
      </c>
      <c r="FW625">
        <v>0.129</v>
      </c>
      <c r="FX625">
        <v>420</v>
      </c>
      <c r="FY625">
        <v>17</v>
      </c>
      <c r="FZ625">
        <v>0.02</v>
      </c>
      <c r="GA625">
        <v>0.04</v>
      </c>
      <c r="GB625">
        <v>-21.29324</v>
      </c>
      <c r="GC625">
        <v>-34.03874746716696</v>
      </c>
      <c r="GD625">
        <v>3.576895819198541</v>
      </c>
      <c r="GE625">
        <v>0</v>
      </c>
      <c r="GF625">
        <v>301.3474705882352</v>
      </c>
      <c r="GG625">
        <v>-1.484553098037492</v>
      </c>
      <c r="GH625">
        <v>0.2953871074583243</v>
      </c>
      <c r="GI625">
        <v>0</v>
      </c>
      <c r="GJ625">
        <v>1.07410175</v>
      </c>
      <c r="GK625">
        <v>-0.06433632270169191</v>
      </c>
      <c r="GL625">
        <v>0.009465565721999896</v>
      </c>
      <c r="GM625">
        <v>1</v>
      </c>
      <c r="GN625">
        <v>1</v>
      </c>
      <c r="GO625">
        <v>3</v>
      </c>
      <c r="GP625" t="s">
        <v>455</v>
      </c>
      <c r="GQ625">
        <v>3.10218</v>
      </c>
      <c r="GR625">
        <v>2.72257</v>
      </c>
      <c r="GS625">
        <v>0.0966159</v>
      </c>
      <c r="GT625">
        <v>0.100271</v>
      </c>
      <c r="GU625">
        <v>0.101416</v>
      </c>
      <c r="GV625">
        <v>0.0993166</v>
      </c>
      <c r="GW625">
        <v>23580.3</v>
      </c>
      <c r="GX625">
        <v>21324.3</v>
      </c>
      <c r="GY625">
        <v>26666.3</v>
      </c>
      <c r="GZ625">
        <v>23923.2</v>
      </c>
      <c r="HA625">
        <v>38341.9</v>
      </c>
      <c r="HB625">
        <v>31847.3</v>
      </c>
      <c r="HC625">
        <v>46563.6</v>
      </c>
      <c r="HD625">
        <v>37840.4</v>
      </c>
      <c r="HE625">
        <v>1.86665</v>
      </c>
      <c r="HF625">
        <v>1.86803</v>
      </c>
      <c r="HG625">
        <v>0.112914</v>
      </c>
      <c r="HH625">
        <v>0</v>
      </c>
      <c r="HI625">
        <v>28.1678</v>
      </c>
      <c r="HJ625">
        <v>999.9</v>
      </c>
      <c r="HK625">
        <v>46.3</v>
      </c>
      <c r="HL625">
        <v>31.1</v>
      </c>
      <c r="HM625">
        <v>23.1694</v>
      </c>
      <c r="HN625">
        <v>60.9985</v>
      </c>
      <c r="HO625">
        <v>21.6306</v>
      </c>
      <c r="HP625">
        <v>1</v>
      </c>
      <c r="HQ625">
        <v>0.145495</v>
      </c>
      <c r="HR625">
        <v>0.238739</v>
      </c>
      <c r="HS625">
        <v>20.2803</v>
      </c>
      <c r="HT625">
        <v>5.211</v>
      </c>
      <c r="HU625">
        <v>11.98</v>
      </c>
      <c r="HV625">
        <v>4.9635</v>
      </c>
      <c r="HW625">
        <v>3.27438</v>
      </c>
      <c r="HX625">
        <v>9999</v>
      </c>
      <c r="HY625">
        <v>9999</v>
      </c>
      <c r="HZ625">
        <v>9999</v>
      </c>
      <c r="IA625">
        <v>36.1</v>
      </c>
      <c r="IB625">
        <v>1.86397</v>
      </c>
      <c r="IC625">
        <v>1.86006</v>
      </c>
      <c r="ID625">
        <v>1.85837</v>
      </c>
      <c r="IE625">
        <v>1.85974</v>
      </c>
      <c r="IF625">
        <v>1.85988</v>
      </c>
      <c r="IG625">
        <v>1.85837</v>
      </c>
      <c r="IH625">
        <v>1.85743</v>
      </c>
      <c r="II625">
        <v>1.85242</v>
      </c>
      <c r="IJ625">
        <v>0</v>
      </c>
      <c r="IK625">
        <v>0</v>
      </c>
      <c r="IL625">
        <v>0</v>
      </c>
      <c r="IM625">
        <v>0</v>
      </c>
      <c r="IN625" t="s">
        <v>441</v>
      </c>
      <c r="IO625" t="s">
        <v>442</v>
      </c>
      <c r="IP625" t="s">
        <v>443</v>
      </c>
      <c r="IQ625" t="s">
        <v>443</v>
      </c>
      <c r="IR625" t="s">
        <v>443</v>
      </c>
      <c r="IS625" t="s">
        <v>443</v>
      </c>
      <c r="IT625">
        <v>0</v>
      </c>
      <c r="IU625">
        <v>100</v>
      </c>
      <c r="IV625">
        <v>100</v>
      </c>
      <c r="IW625">
        <v>-0.87</v>
      </c>
      <c r="IX625">
        <v>0.2911</v>
      </c>
      <c r="IY625">
        <v>-0.819046093373875</v>
      </c>
      <c r="IZ625">
        <v>-0.0008311593448893811</v>
      </c>
      <c r="JA625">
        <v>1.768286430498992E-06</v>
      </c>
      <c r="JB625">
        <v>-5.176383660599935E-10</v>
      </c>
      <c r="JC625">
        <v>0.01793090377665582</v>
      </c>
      <c r="JD625">
        <v>0.002652576625932546</v>
      </c>
      <c r="JE625">
        <v>0.0004569377311329863</v>
      </c>
      <c r="JF625">
        <v>1.003524486243527E-07</v>
      </c>
      <c r="JG625">
        <v>2</v>
      </c>
      <c r="JH625">
        <v>1975</v>
      </c>
      <c r="JI625">
        <v>1</v>
      </c>
      <c r="JJ625">
        <v>26</v>
      </c>
      <c r="JK625">
        <v>201699.3</v>
      </c>
      <c r="JL625">
        <v>201699.5</v>
      </c>
      <c r="JM625">
        <v>1.30249</v>
      </c>
      <c r="JN625">
        <v>2.62695</v>
      </c>
      <c r="JO625">
        <v>1.49658</v>
      </c>
      <c r="JP625">
        <v>2.34985</v>
      </c>
      <c r="JQ625">
        <v>1.54907</v>
      </c>
      <c r="JR625">
        <v>2.46094</v>
      </c>
      <c r="JS625">
        <v>36.0816</v>
      </c>
      <c r="JT625">
        <v>24.1838</v>
      </c>
      <c r="JU625">
        <v>18</v>
      </c>
      <c r="JV625">
        <v>482.153</v>
      </c>
      <c r="JW625">
        <v>497.726</v>
      </c>
      <c r="JX625">
        <v>27.2833</v>
      </c>
      <c r="JY625">
        <v>29.1336</v>
      </c>
      <c r="JZ625">
        <v>30.0002</v>
      </c>
      <c r="KA625">
        <v>29.2856</v>
      </c>
      <c r="KB625">
        <v>29.2657</v>
      </c>
      <c r="KC625">
        <v>26.2406</v>
      </c>
      <c r="KD625">
        <v>11.8673</v>
      </c>
      <c r="KE625">
        <v>100</v>
      </c>
      <c r="KF625">
        <v>27.286</v>
      </c>
      <c r="KG625">
        <v>520.716</v>
      </c>
      <c r="KH625">
        <v>20.8483</v>
      </c>
      <c r="KI625">
        <v>101.809</v>
      </c>
      <c r="KJ625">
        <v>91.265</v>
      </c>
    </row>
    <row r="626" spans="1:296">
      <c r="A626">
        <v>608</v>
      </c>
      <c r="B626">
        <v>1759091567.6</v>
      </c>
      <c r="C626">
        <v>18484.5</v>
      </c>
      <c r="D626" t="s">
        <v>1665</v>
      </c>
      <c r="E626" t="s">
        <v>1666</v>
      </c>
      <c r="F626">
        <v>5</v>
      </c>
      <c r="G626" t="s">
        <v>1604</v>
      </c>
      <c r="H626">
        <v>1759091560.1</v>
      </c>
      <c r="I626">
        <f>(J626)/1000</f>
        <v>0</v>
      </c>
      <c r="J626">
        <f>IF(DO626, AM626, AG626)</f>
        <v>0</v>
      </c>
      <c r="K626">
        <f>IF(DO626, AH626, AF626)</f>
        <v>0</v>
      </c>
      <c r="L626">
        <f>DQ626 - IF(AT626&gt;1, K626*DK626*100.0/(AV626), 0)</f>
        <v>0</v>
      </c>
      <c r="M626">
        <f>((S626-I626/2)*L626-K626)/(S626+I626/2)</f>
        <v>0</v>
      </c>
      <c r="N626">
        <f>M626*(DX626+DY626)/1000.0</f>
        <v>0</v>
      </c>
      <c r="O626">
        <f>(DQ626 - IF(AT626&gt;1, K626*DK626*100.0/(AV626), 0))*(DX626+DY626)/1000.0</f>
        <v>0</v>
      </c>
      <c r="P626">
        <f>2.0/((1/R626-1/Q626)+SIGN(R626)*SQRT((1/R626-1/Q626)*(1/R626-1/Q626) + 4*DL626/((DL626+1)*(DL626+1))*(2*1/R626*1/Q626-1/Q626*1/Q626)))</f>
        <v>0</v>
      </c>
      <c r="Q626">
        <f>IF(LEFT(DM626,1)&lt;&gt;"0",IF(LEFT(DM626,1)="1",3.0,DN626),$D$5+$E$5*(EE626*DX626/($K$5*1000))+$F$5*(EE626*DX626/($K$5*1000))*MAX(MIN(DK626,$J$5),$I$5)*MAX(MIN(DK626,$J$5),$I$5)+$G$5*MAX(MIN(DK626,$J$5),$I$5)*(EE626*DX626/($K$5*1000))+$H$5*(EE626*DX626/($K$5*1000))*(EE626*DX626/($K$5*1000)))</f>
        <v>0</v>
      </c>
      <c r="R626">
        <f>I626*(1000-(1000*0.61365*exp(17.502*V626/(240.97+V626))/(DX626+DY626)+DS626)/2)/(1000*0.61365*exp(17.502*V626/(240.97+V626))/(DX626+DY626)-DS626)</f>
        <v>0</v>
      </c>
      <c r="S626">
        <f>1/((DL626+1)/(P626/1.6)+1/(Q626/1.37)) + DL626/((DL626+1)/(P626/1.6) + DL626/(Q626/1.37))</f>
        <v>0</v>
      </c>
      <c r="T626">
        <f>(DG626*DJ626)</f>
        <v>0</v>
      </c>
      <c r="U626">
        <f>(DZ626+(T626+2*0.95*5.67E-8*(((DZ626+$B$9)+273)^4-(DZ626+273)^4)-44100*I626)/(1.84*29.3*Q626+8*0.95*5.67E-8*(DZ626+273)^3))</f>
        <v>0</v>
      </c>
      <c r="V626">
        <f>($C$9*EA626+$D$9*EB626+$E$9*U626)</f>
        <v>0</v>
      </c>
      <c r="W626">
        <f>0.61365*exp(17.502*V626/(240.97+V626))</f>
        <v>0</v>
      </c>
      <c r="X626">
        <f>(Y626/Z626*100)</f>
        <v>0</v>
      </c>
      <c r="Y626">
        <f>DS626*(DX626+DY626)/1000</f>
        <v>0</v>
      </c>
      <c r="Z626">
        <f>0.61365*exp(17.502*DZ626/(240.97+DZ626))</f>
        <v>0</v>
      </c>
      <c r="AA626">
        <f>(W626-DS626*(DX626+DY626)/1000)</f>
        <v>0</v>
      </c>
      <c r="AB626">
        <f>(-I626*44100)</f>
        <v>0</v>
      </c>
      <c r="AC626">
        <f>2*29.3*Q626*0.92*(DZ626-V626)</f>
        <v>0</v>
      </c>
      <c r="AD626">
        <f>2*0.95*5.67E-8*(((DZ626+$B$9)+273)^4-(V626+273)^4)</f>
        <v>0</v>
      </c>
      <c r="AE626">
        <f>T626+AD626+AB626+AC626</f>
        <v>0</v>
      </c>
      <c r="AF626">
        <f>DW626*AT626*(DR626-DQ626*(1000-AT626*DT626)/(1000-AT626*DS626))/(100*DK626)</f>
        <v>0</v>
      </c>
      <c r="AG626">
        <f>1000*DW626*AT626*(DS626-DT626)/(100*DK626*(1000-AT626*DS626))</f>
        <v>0</v>
      </c>
      <c r="AH626">
        <f>(AI626 - AJ626 - DX626*1E3/(8.314*(DZ626+273.15)) * AL626/DW626 * AK626) * DW626/(100*DK626) * (1000 - DT626)/1000</f>
        <v>0</v>
      </c>
      <c r="AI626">
        <v>517.0174296787081</v>
      </c>
      <c r="AJ626">
        <v>500.0052363636362</v>
      </c>
      <c r="AK626">
        <v>3.335758467757983</v>
      </c>
      <c r="AL626">
        <v>65.07997680681147</v>
      </c>
      <c r="AM626">
        <f>(AO626 - AN626 + DX626*1E3/(8.314*(DZ626+273.15)) * AQ626/DW626 * AP626) * DW626/(100*DK626) * 1000/(1000 - AO626)</f>
        <v>0</v>
      </c>
      <c r="AN626">
        <v>20.90598218666667</v>
      </c>
      <c r="AO626">
        <v>21.96898909090909</v>
      </c>
      <c r="AP626">
        <v>8.222907036356517E-06</v>
      </c>
      <c r="AQ626">
        <v>105.27</v>
      </c>
      <c r="AR626">
        <v>1</v>
      </c>
      <c r="AS626">
        <v>0</v>
      </c>
      <c r="AT626">
        <f>IF(AR626*$H$15&gt;=AV626,1.0,(AV626/(AV626-AR626*$H$15)))</f>
        <v>0</v>
      </c>
      <c r="AU626">
        <f>(AT626-1)*100</f>
        <v>0</v>
      </c>
      <c r="AV626">
        <f>MAX(0,($B$15+$C$15*EE626)/(1+$D$15*EE626)*DX626/(DZ626+273)*$E$15)</f>
        <v>0</v>
      </c>
      <c r="AW626" t="s">
        <v>437</v>
      </c>
      <c r="AX626" t="s">
        <v>437</v>
      </c>
      <c r="AY626">
        <v>0</v>
      </c>
      <c r="AZ626">
        <v>0</v>
      </c>
      <c r="BA626">
        <f>1-AY626/AZ626</f>
        <v>0</v>
      </c>
      <c r="BB626">
        <v>0</v>
      </c>
      <c r="BC626" t="s">
        <v>437</v>
      </c>
      <c r="BD626" t="s">
        <v>437</v>
      </c>
      <c r="BE626">
        <v>0</v>
      </c>
      <c r="BF626">
        <v>0</v>
      </c>
      <c r="BG626">
        <f>1-BE626/BF626</f>
        <v>0</v>
      </c>
      <c r="BH626">
        <v>0.5</v>
      </c>
      <c r="BI626">
        <f>DH626</f>
        <v>0</v>
      </c>
      <c r="BJ626">
        <f>K626</f>
        <v>0</v>
      </c>
      <c r="BK626">
        <f>BG626*BH626*BI626</f>
        <v>0</v>
      </c>
      <c r="BL626">
        <f>(BJ626-BB626)/BI626</f>
        <v>0</v>
      </c>
      <c r="BM626">
        <f>(AZ626-BF626)/BF626</f>
        <v>0</v>
      </c>
      <c r="BN626">
        <f>AY626/(BA626+AY626/BF626)</f>
        <v>0</v>
      </c>
      <c r="BO626" t="s">
        <v>437</v>
      </c>
      <c r="BP626">
        <v>0</v>
      </c>
      <c r="BQ626">
        <f>IF(BP626&lt;&gt;0, BP626, BN626)</f>
        <v>0</v>
      </c>
      <c r="BR626">
        <f>1-BQ626/BF626</f>
        <v>0</v>
      </c>
      <c r="BS626">
        <f>(BF626-BE626)/(BF626-BQ626)</f>
        <v>0</v>
      </c>
      <c r="BT626">
        <f>(AZ626-BF626)/(AZ626-BQ626)</f>
        <v>0</v>
      </c>
      <c r="BU626">
        <f>(BF626-BE626)/(BF626-AY626)</f>
        <v>0</v>
      </c>
      <c r="BV626">
        <f>(AZ626-BF626)/(AZ626-AY626)</f>
        <v>0</v>
      </c>
      <c r="BW626">
        <f>(BS626*BQ626/BE626)</f>
        <v>0</v>
      </c>
      <c r="BX626">
        <f>(1-BW626)</f>
        <v>0</v>
      </c>
      <c r="DG626">
        <f>$B$13*EF626+$C$13*EG626+$F$13*ER626*(1-EU626)</f>
        <v>0</v>
      </c>
      <c r="DH626">
        <f>DG626*DI626</f>
        <v>0</v>
      </c>
      <c r="DI626">
        <f>($B$13*$D$11+$C$13*$D$11+$F$13*((FE626+EW626)/MAX(FE626+EW626+FF626, 0.1)*$I$11+FF626/MAX(FE626+EW626+FF626, 0.1)*$J$11))/($B$13+$C$13+$F$13)</f>
        <v>0</v>
      </c>
      <c r="DJ626">
        <f>($B$13*$K$11+$C$13*$K$11+$F$13*((FE626+EW626)/MAX(FE626+EW626+FF626, 0.1)*$P$11+FF626/MAX(FE626+EW626+FF626, 0.1)*$Q$11))/($B$13+$C$13+$F$13)</f>
        <v>0</v>
      </c>
      <c r="DK626">
        <v>2.44</v>
      </c>
      <c r="DL626">
        <v>0.5</v>
      </c>
      <c r="DM626" t="s">
        <v>438</v>
      </c>
      <c r="DN626">
        <v>2</v>
      </c>
      <c r="DO626" t="b">
        <v>1</v>
      </c>
      <c r="DP626">
        <v>1759091560.1</v>
      </c>
      <c r="DQ626">
        <v>466.848037037037</v>
      </c>
      <c r="DR626">
        <v>491.4124074074074</v>
      </c>
      <c r="DS626">
        <v>21.96467037037037</v>
      </c>
      <c r="DT626">
        <v>20.89903703703703</v>
      </c>
      <c r="DU626">
        <v>467.7218518518519</v>
      </c>
      <c r="DV626">
        <v>21.67358518518518</v>
      </c>
      <c r="DW626">
        <v>500.0116666666666</v>
      </c>
      <c r="DX626">
        <v>90.67133333333332</v>
      </c>
      <c r="DY626">
        <v>0.06457162592592593</v>
      </c>
      <c r="DZ626">
        <v>28.80772962962963</v>
      </c>
      <c r="EA626">
        <v>30.00795925925926</v>
      </c>
      <c r="EB626">
        <v>999.9000000000001</v>
      </c>
      <c r="EC626">
        <v>0</v>
      </c>
      <c r="ED626">
        <v>0</v>
      </c>
      <c r="EE626">
        <v>9992.596296296295</v>
      </c>
      <c r="EF626">
        <v>0</v>
      </c>
      <c r="EG626">
        <v>11.10675555555556</v>
      </c>
      <c r="EH626">
        <v>-24.56441851851852</v>
      </c>
      <c r="EI626">
        <v>477.3325185185185</v>
      </c>
      <c r="EJ626">
        <v>501.9017777777777</v>
      </c>
      <c r="EK626">
        <v>1.065638518518519</v>
      </c>
      <c r="EL626">
        <v>491.4124074074074</v>
      </c>
      <c r="EM626">
        <v>20.89903703703703</v>
      </c>
      <c r="EN626">
        <v>1.991566296296297</v>
      </c>
      <c r="EO626">
        <v>1.894943703703704</v>
      </c>
      <c r="EP626">
        <v>17.37744074074074</v>
      </c>
      <c r="EQ626">
        <v>16.59278518518519</v>
      </c>
      <c r="ER626">
        <v>1999.981111111111</v>
      </c>
      <c r="ES626">
        <v>0.9800073333333335</v>
      </c>
      <c r="ET626">
        <v>0.01999287037037037</v>
      </c>
      <c r="EU626">
        <v>0</v>
      </c>
      <c r="EV626">
        <v>301.1645925925927</v>
      </c>
      <c r="EW626">
        <v>5.00078</v>
      </c>
      <c r="EX626">
        <v>5981.201481481482</v>
      </c>
      <c r="EY626">
        <v>16379.51851851852</v>
      </c>
      <c r="EZ626">
        <v>39.73107407407407</v>
      </c>
      <c r="FA626">
        <v>40.5761111111111</v>
      </c>
      <c r="FB626">
        <v>39.83311111111112</v>
      </c>
      <c r="FC626">
        <v>40.31696296296296</v>
      </c>
      <c r="FD626">
        <v>40.69655555555555</v>
      </c>
      <c r="FE626">
        <v>1955.091111111111</v>
      </c>
      <c r="FF626">
        <v>39.89000000000001</v>
      </c>
      <c r="FG626">
        <v>0</v>
      </c>
      <c r="FH626">
        <v>1759091559.8</v>
      </c>
      <c r="FI626">
        <v>0</v>
      </c>
      <c r="FJ626">
        <v>301.1596153846154</v>
      </c>
      <c r="FK626">
        <v>-0.3142564164351721</v>
      </c>
      <c r="FL626">
        <v>-24.78529913081377</v>
      </c>
      <c r="FM626">
        <v>5981.374230769231</v>
      </c>
      <c r="FN626">
        <v>15</v>
      </c>
      <c r="FO626">
        <v>0</v>
      </c>
      <c r="FP626" t="s">
        <v>439</v>
      </c>
      <c r="FQ626">
        <v>1746989605.5</v>
      </c>
      <c r="FR626">
        <v>1746989593.5</v>
      </c>
      <c r="FS626">
        <v>0</v>
      </c>
      <c r="FT626">
        <v>-0.274</v>
      </c>
      <c r="FU626">
        <v>-0.002</v>
      </c>
      <c r="FV626">
        <v>2.549</v>
      </c>
      <c r="FW626">
        <v>0.129</v>
      </c>
      <c r="FX626">
        <v>420</v>
      </c>
      <c r="FY626">
        <v>17</v>
      </c>
      <c r="FZ626">
        <v>0.02</v>
      </c>
      <c r="GA626">
        <v>0.04</v>
      </c>
      <c r="GB626">
        <v>-23.3878325</v>
      </c>
      <c r="GC626">
        <v>-19.23505328330203</v>
      </c>
      <c r="GD626">
        <v>2.001742457384004</v>
      </c>
      <c r="GE626">
        <v>0</v>
      </c>
      <c r="GF626">
        <v>301.2428529411765</v>
      </c>
      <c r="GG626">
        <v>-1.305653180212132</v>
      </c>
      <c r="GH626">
        <v>0.2815597452378604</v>
      </c>
      <c r="GI626">
        <v>0</v>
      </c>
      <c r="GJ626">
        <v>1.07085375</v>
      </c>
      <c r="GK626">
        <v>-0.07971365853658467</v>
      </c>
      <c r="GL626">
        <v>0.008356971547007918</v>
      </c>
      <c r="GM626">
        <v>1</v>
      </c>
      <c r="GN626">
        <v>1</v>
      </c>
      <c r="GO626">
        <v>3</v>
      </c>
      <c r="GP626" t="s">
        <v>455</v>
      </c>
      <c r="GQ626">
        <v>3.10244</v>
      </c>
      <c r="GR626">
        <v>2.72264</v>
      </c>
      <c r="GS626">
        <v>0.09902850000000001</v>
      </c>
      <c r="GT626">
        <v>0.102737</v>
      </c>
      <c r="GU626">
        <v>0.101428</v>
      </c>
      <c r="GV626">
        <v>0.0993279</v>
      </c>
      <c r="GW626">
        <v>23517.1</v>
      </c>
      <c r="GX626">
        <v>21265.6</v>
      </c>
      <c r="GY626">
        <v>26666.1</v>
      </c>
      <c r="GZ626">
        <v>23923</v>
      </c>
      <c r="HA626">
        <v>38341.6</v>
      </c>
      <c r="HB626">
        <v>31846.9</v>
      </c>
      <c r="HC626">
        <v>46563.4</v>
      </c>
      <c r="HD626">
        <v>37840.1</v>
      </c>
      <c r="HE626">
        <v>1.86685</v>
      </c>
      <c r="HF626">
        <v>1.8676</v>
      </c>
      <c r="HG626">
        <v>0.112727</v>
      </c>
      <c r="HH626">
        <v>0</v>
      </c>
      <c r="HI626">
        <v>28.1679</v>
      </c>
      <c r="HJ626">
        <v>999.9</v>
      </c>
      <c r="HK626">
        <v>46.3</v>
      </c>
      <c r="HL626">
        <v>31.1</v>
      </c>
      <c r="HM626">
        <v>23.1688</v>
      </c>
      <c r="HN626">
        <v>60.9485</v>
      </c>
      <c r="HO626">
        <v>21.4744</v>
      </c>
      <c r="HP626">
        <v>1</v>
      </c>
      <c r="HQ626">
        <v>0.146039</v>
      </c>
      <c r="HR626">
        <v>0.266819</v>
      </c>
      <c r="HS626">
        <v>20.2801</v>
      </c>
      <c r="HT626">
        <v>5.21175</v>
      </c>
      <c r="HU626">
        <v>11.98</v>
      </c>
      <c r="HV626">
        <v>4.96345</v>
      </c>
      <c r="HW626">
        <v>3.27443</v>
      </c>
      <c r="HX626">
        <v>9999</v>
      </c>
      <c r="HY626">
        <v>9999</v>
      </c>
      <c r="HZ626">
        <v>9999</v>
      </c>
      <c r="IA626">
        <v>36.1</v>
      </c>
      <c r="IB626">
        <v>1.86394</v>
      </c>
      <c r="IC626">
        <v>1.86006</v>
      </c>
      <c r="ID626">
        <v>1.85837</v>
      </c>
      <c r="IE626">
        <v>1.85974</v>
      </c>
      <c r="IF626">
        <v>1.85989</v>
      </c>
      <c r="IG626">
        <v>1.85836</v>
      </c>
      <c r="IH626">
        <v>1.85743</v>
      </c>
      <c r="II626">
        <v>1.85241</v>
      </c>
      <c r="IJ626">
        <v>0</v>
      </c>
      <c r="IK626">
        <v>0</v>
      </c>
      <c r="IL626">
        <v>0</v>
      </c>
      <c r="IM626">
        <v>0</v>
      </c>
      <c r="IN626" t="s">
        <v>441</v>
      </c>
      <c r="IO626" t="s">
        <v>442</v>
      </c>
      <c r="IP626" t="s">
        <v>443</v>
      </c>
      <c r="IQ626" t="s">
        <v>443</v>
      </c>
      <c r="IR626" t="s">
        <v>443</v>
      </c>
      <c r="IS626" t="s">
        <v>443</v>
      </c>
      <c r="IT626">
        <v>0</v>
      </c>
      <c r="IU626">
        <v>100</v>
      </c>
      <c r="IV626">
        <v>100</v>
      </c>
      <c r="IW626">
        <v>-0.862</v>
      </c>
      <c r="IX626">
        <v>0.2912</v>
      </c>
      <c r="IY626">
        <v>-0.819046093373875</v>
      </c>
      <c r="IZ626">
        <v>-0.0008311593448893811</v>
      </c>
      <c r="JA626">
        <v>1.768286430498992E-06</v>
      </c>
      <c r="JB626">
        <v>-5.176383660599935E-10</v>
      </c>
      <c r="JC626">
        <v>0.01793090377665582</v>
      </c>
      <c r="JD626">
        <v>0.002652576625932546</v>
      </c>
      <c r="JE626">
        <v>0.0004569377311329863</v>
      </c>
      <c r="JF626">
        <v>1.003524486243527E-07</v>
      </c>
      <c r="JG626">
        <v>2</v>
      </c>
      <c r="JH626">
        <v>1975</v>
      </c>
      <c r="JI626">
        <v>1</v>
      </c>
      <c r="JJ626">
        <v>26</v>
      </c>
      <c r="JK626">
        <v>201699.4</v>
      </c>
      <c r="JL626">
        <v>201699.6</v>
      </c>
      <c r="JM626">
        <v>1.34033</v>
      </c>
      <c r="JN626">
        <v>2.63306</v>
      </c>
      <c r="JO626">
        <v>1.49658</v>
      </c>
      <c r="JP626">
        <v>2.34985</v>
      </c>
      <c r="JQ626">
        <v>1.54907</v>
      </c>
      <c r="JR626">
        <v>2.48047</v>
      </c>
      <c r="JS626">
        <v>36.0816</v>
      </c>
      <c r="JT626">
        <v>24.1838</v>
      </c>
      <c r="JU626">
        <v>18</v>
      </c>
      <c r="JV626">
        <v>482.295</v>
      </c>
      <c r="JW626">
        <v>497.474</v>
      </c>
      <c r="JX626">
        <v>27.2861</v>
      </c>
      <c r="JY626">
        <v>29.1376</v>
      </c>
      <c r="JZ626">
        <v>30.0003</v>
      </c>
      <c r="KA626">
        <v>29.289</v>
      </c>
      <c r="KB626">
        <v>29.2692</v>
      </c>
      <c r="KC626">
        <v>27.0003</v>
      </c>
      <c r="KD626">
        <v>11.8673</v>
      </c>
      <c r="KE626">
        <v>100</v>
      </c>
      <c r="KF626">
        <v>27.2749</v>
      </c>
      <c r="KG626">
        <v>540.751</v>
      </c>
      <c r="KH626">
        <v>20.8428</v>
      </c>
      <c r="KI626">
        <v>101.808</v>
      </c>
      <c r="KJ626">
        <v>91.26439999999999</v>
      </c>
    </row>
    <row r="627" spans="1:296">
      <c r="A627">
        <v>609</v>
      </c>
      <c r="B627">
        <v>1759091572.6</v>
      </c>
      <c r="C627">
        <v>18489.5</v>
      </c>
      <c r="D627" t="s">
        <v>1667</v>
      </c>
      <c r="E627" t="s">
        <v>1668</v>
      </c>
      <c r="F627">
        <v>5</v>
      </c>
      <c r="G627" t="s">
        <v>1604</v>
      </c>
      <c r="H627">
        <v>1759091564.814285</v>
      </c>
      <c r="I627">
        <f>(J627)/1000</f>
        <v>0</v>
      </c>
      <c r="J627">
        <f>IF(DO627, AM627, AG627)</f>
        <v>0</v>
      </c>
      <c r="K627">
        <f>IF(DO627, AH627, AF627)</f>
        <v>0</v>
      </c>
      <c r="L627">
        <f>DQ627 - IF(AT627&gt;1, K627*DK627*100.0/(AV627), 0)</f>
        <v>0</v>
      </c>
      <c r="M627">
        <f>((S627-I627/2)*L627-K627)/(S627+I627/2)</f>
        <v>0</v>
      </c>
      <c r="N627">
        <f>M627*(DX627+DY627)/1000.0</f>
        <v>0</v>
      </c>
      <c r="O627">
        <f>(DQ627 - IF(AT627&gt;1, K627*DK627*100.0/(AV627), 0))*(DX627+DY627)/1000.0</f>
        <v>0</v>
      </c>
      <c r="P627">
        <f>2.0/((1/R627-1/Q627)+SIGN(R627)*SQRT((1/R627-1/Q627)*(1/R627-1/Q627) + 4*DL627/((DL627+1)*(DL627+1))*(2*1/R627*1/Q627-1/Q627*1/Q627)))</f>
        <v>0</v>
      </c>
      <c r="Q627">
        <f>IF(LEFT(DM627,1)&lt;&gt;"0",IF(LEFT(DM627,1)="1",3.0,DN627),$D$5+$E$5*(EE627*DX627/($K$5*1000))+$F$5*(EE627*DX627/($K$5*1000))*MAX(MIN(DK627,$J$5),$I$5)*MAX(MIN(DK627,$J$5),$I$5)+$G$5*MAX(MIN(DK627,$J$5),$I$5)*(EE627*DX627/($K$5*1000))+$H$5*(EE627*DX627/($K$5*1000))*(EE627*DX627/($K$5*1000)))</f>
        <v>0</v>
      </c>
      <c r="R627">
        <f>I627*(1000-(1000*0.61365*exp(17.502*V627/(240.97+V627))/(DX627+DY627)+DS627)/2)/(1000*0.61365*exp(17.502*V627/(240.97+V627))/(DX627+DY627)-DS627)</f>
        <v>0</v>
      </c>
      <c r="S627">
        <f>1/((DL627+1)/(P627/1.6)+1/(Q627/1.37)) + DL627/((DL627+1)/(P627/1.6) + DL627/(Q627/1.37))</f>
        <v>0</v>
      </c>
      <c r="T627">
        <f>(DG627*DJ627)</f>
        <v>0</v>
      </c>
      <c r="U627">
        <f>(DZ627+(T627+2*0.95*5.67E-8*(((DZ627+$B$9)+273)^4-(DZ627+273)^4)-44100*I627)/(1.84*29.3*Q627+8*0.95*5.67E-8*(DZ627+273)^3))</f>
        <v>0</v>
      </c>
      <c r="V627">
        <f>($C$9*EA627+$D$9*EB627+$E$9*U627)</f>
        <v>0</v>
      </c>
      <c r="W627">
        <f>0.61365*exp(17.502*V627/(240.97+V627))</f>
        <v>0</v>
      </c>
      <c r="X627">
        <f>(Y627/Z627*100)</f>
        <v>0</v>
      </c>
      <c r="Y627">
        <f>DS627*(DX627+DY627)/1000</f>
        <v>0</v>
      </c>
      <c r="Z627">
        <f>0.61365*exp(17.502*DZ627/(240.97+DZ627))</f>
        <v>0</v>
      </c>
      <c r="AA627">
        <f>(W627-DS627*(DX627+DY627)/1000)</f>
        <v>0</v>
      </c>
      <c r="AB627">
        <f>(-I627*44100)</f>
        <v>0</v>
      </c>
      <c r="AC627">
        <f>2*29.3*Q627*0.92*(DZ627-V627)</f>
        <v>0</v>
      </c>
      <c r="AD627">
        <f>2*0.95*5.67E-8*(((DZ627+$B$9)+273)^4-(V627+273)^4)</f>
        <v>0</v>
      </c>
      <c r="AE627">
        <f>T627+AD627+AB627+AC627</f>
        <v>0</v>
      </c>
      <c r="AF627">
        <f>DW627*AT627*(DR627-DQ627*(1000-AT627*DT627)/(1000-AT627*DS627))/(100*DK627)</f>
        <v>0</v>
      </c>
      <c r="AG627">
        <f>1000*DW627*AT627*(DS627-DT627)/(100*DK627*(1000-AT627*DS627))</f>
        <v>0</v>
      </c>
      <c r="AH627">
        <f>(AI627 - AJ627 - DX627*1E3/(8.314*(DZ627+273.15)) * AL627/DW627 * AK627) * DW627/(100*DK627) * (1000 - DT627)/1000</f>
        <v>0</v>
      </c>
      <c r="AI627">
        <v>534.5396186549414</v>
      </c>
      <c r="AJ627">
        <v>517.1538484848483</v>
      </c>
      <c r="AK627">
        <v>3.448162016141797</v>
      </c>
      <c r="AL627">
        <v>65.07997680681147</v>
      </c>
      <c r="AM627">
        <f>(AO627 - AN627 + DX627*1E3/(8.314*(DZ627+273.15)) * AQ627/DW627 * AP627) * DW627/(100*DK627) * 1000/(1000 - AO627)</f>
        <v>0</v>
      </c>
      <c r="AN627">
        <v>20.90910258666667</v>
      </c>
      <c r="AO627">
        <v>21.97156121212121</v>
      </c>
      <c r="AP627">
        <v>1.197902368616625E-06</v>
      </c>
      <c r="AQ627">
        <v>105.27</v>
      </c>
      <c r="AR627">
        <v>1</v>
      </c>
      <c r="AS627">
        <v>0</v>
      </c>
      <c r="AT627">
        <f>IF(AR627*$H$15&gt;=AV627,1.0,(AV627/(AV627-AR627*$H$15)))</f>
        <v>0</v>
      </c>
      <c r="AU627">
        <f>(AT627-1)*100</f>
        <v>0</v>
      </c>
      <c r="AV627">
        <f>MAX(0,($B$15+$C$15*EE627)/(1+$D$15*EE627)*DX627/(DZ627+273)*$E$15)</f>
        <v>0</v>
      </c>
      <c r="AW627" t="s">
        <v>437</v>
      </c>
      <c r="AX627" t="s">
        <v>437</v>
      </c>
      <c r="AY627">
        <v>0</v>
      </c>
      <c r="AZ627">
        <v>0</v>
      </c>
      <c r="BA627">
        <f>1-AY627/AZ627</f>
        <v>0</v>
      </c>
      <c r="BB627">
        <v>0</v>
      </c>
      <c r="BC627" t="s">
        <v>437</v>
      </c>
      <c r="BD627" t="s">
        <v>437</v>
      </c>
      <c r="BE627">
        <v>0</v>
      </c>
      <c r="BF627">
        <v>0</v>
      </c>
      <c r="BG627">
        <f>1-BE627/BF627</f>
        <v>0</v>
      </c>
      <c r="BH627">
        <v>0.5</v>
      </c>
      <c r="BI627">
        <f>DH627</f>
        <v>0</v>
      </c>
      <c r="BJ627">
        <f>K627</f>
        <v>0</v>
      </c>
      <c r="BK627">
        <f>BG627*BH627*BI627</f>
        <v>0</v>
      </c>
      <c r="BL627">
        <f>(BJ627-BB627)/BI627</f>
        <v>0</v>
      </c>
      <c r="BM627">
        <f>(AZ627-BF627)/BF627</f>
        <v>0</v>
      </c>
      <c r="BN627">
        <f>AY627/(BA627+AY627/BF627)</f>
        <v>0</v>
      </c>
      <c r="BO627" t="s">
        <v>437</v>
      </c>
      <c r="BP627">
        <v>0</v>
      </c>
      <c r="BQ627">
        <f>IF(BP627&lt;&gt;0, BP627, BN627)</f>
        <v>0</v>
      </c>
      <c r="BR627">
        <f>1-BQ627/BF627</f>
        <v>0</v>
      </c>
      <c r="BS627">
        <f>(BF627-BE627)/(BF627-BQ627)</f>
        <v>0</v>
      </c>
      <c r="BT627">
        <f>(AZ627-BF627)/(AZ627-BQ627)</f>
        <v>0</v>
      </c>
      <c r="BU627">
        <f>(BF627-BE627)/(BF627-AY627)</f>
        <v>0</v>
      </c>
      <c r="BV627">
        <f>(AZ627-BF627)/(AZ627-AY627)</f>
        <v>0</v>
      </c>
      <c r="BW627">
        <f>(BS627*BQ627/BE627)</f>
        <v>0</v>
      </c>
      <c r="BX627">
        <f>(1-BW627)</f>
        <v>0</v>
      </c>
      <c r="DG627">
        <f>$B$13*EF627+$C$13*EG627+$F$13*ER627*(1-EU627)</f>
        <v>0</v>
      </c>
      <c r="DH627">
        <f>DG627*DI627</f>
        <v>0</v>
      </c>
      <c r="DI627">
        <f>($B$13*$D$11+$C$13*$D$11+$F$13*((FE627+EW627)/MAX(FE627+EW627+FF627, 0.1)*$I$11+FF627/MAX(FE627+EW627+FF627, 0.1)*$J$11))/($B$13+$C$13+$F$13)</f>
        <v>0</v>
      </c>
      <c r="DJ627">
        <f>($B$13*$K$11+$C$13*$K$11+$F$13*((FE627+EW627)/MAX(FE627+EW627+FF627, 0.1)*$P$11+FF627/MAX(FE627+EW627+FF627, 0.1)*$Q$11))/($B$13+$C$13+$F$13)</f>
        <v>0</v>
      </c>
      <c r="DK627">
        <v>2.44</v>
      </c>
      <c r="DL627">
        <v>0.5</v>
      </c>
      <c r="DM627" t="s">
        <v>438</v>
      </c>
      <c r="DN627">
        <v>2</v>
      </c>
      <c r="DO627" t="b">
        <v>1</v>
      </c>
      <c r="DP627">
        <v>1759091564.814285</v>
      </c>
      <c r="DQ627">
        <v>481.7768571428572</v>
      </c>
      <c r="DR627">
        <v>507.28125</v>
      </c>
      <c r="DS627">
        <v>21.96725357142857</v>
      </c>
      <c r="DT627">
        <v>20.90356785714286</v>
      </c>
      <c r="DU627">
        <v>482.6431428571429</v>
      </c>
      <c r="DV627">
        <v>21.67610357142857</v>
      </c>
      <c r="DW627">
        <v>500.0257857142857</v>
      </c>
      <c r="DX627">
        <v>90.66961071428571</v>
      </c>
      <c r="DY627">
        <v>0.06444938214285714</v>
      </c>
      <c r="DZ627">
        <v>28.80861428571429</v>
      </c>
      <c r="EA627">
        <v>30.01226071428571</v>
      </c>
      <c r="EB627">
        <v>999.9000000000002</v>
      </c>
      <c r="EC627">
        <v>0</v>
      </c>
      <c r="ED627">
        <v>0</v>
      </c>
      <c r="EE627">
        <v>10000.29285714285</v>
      </c>
      <c r="EF627">
        <v>0</v>
      </c>
      <c r="EG627">
        <v>11.109125</v>
      </c>
      <c r="EH627">
        <v>-25.50440714285714</v>
      </c>
      <c r="EI627">
        <v>492.5979285714286</v>
      </c>
      <c r="EJ627">
        <v>518.1117142857144</v>
      </c>
      <c r="EK627">
        <v>1.063686785714286</v>
      </c>
      <c r="EL627">
        <v>507.28125</v>
      </c>
      <c r="EM627">
        <v>20.90356785714286</v>
      </c>
      <c r="EN627">
        <v>1.991762857142857</v>
      </c>
      <c r="EO627">
        <v>1.895318928571429</v>
      </c>
      <c r="EP627">
        <v>17.37899642857143</v>
      </c>
      <c r="EQ627">
        <v>16.59589642857143</v>
      </c>
      <c r="ER627">
        <v>1999.986428571429</v>
      </c>
      <c r="ES627">
        <v>0.9800073928571429</v>
      </c>
      <c r="ET627">
        <v>0.01999281071428571</v>
      </c>
      <c r="EU627">
        <v>0</v>
      </c>
      <c r="EV627">
        <v>301.1127499999999</v>
      </c>
      <c r="EW627">
        <v>5.00078</v>
      </c>
      <c r="EX627">
        <v>5979.310357142856</v>
      </c>
      <c r="EY627">
        <v>16379.56071428572</v>
      </c>
      <c r="EZ627">
        <v>39.73621428571429</v>
      </c>
      <c r="FA627">
        <v>40.57335714285714</v>
      </c>
      <c r="FB627">
        <v>39.82346428571429</v>
      </c>
      <c r="FC627">
        <v>40.32339285714285</v>
      </c>
      <c r="FD627">
        <v>40.67835714285714</v>
      </c>
      <c r="FE627">
        <v>1955.096428571429</v>
      </c>
      <c r="FF627">
        <v>39.89000000000001</v>
      </c>
      <c r="FG627">
        <v>0</v>
      </c>
      <c r="FH627">
        <v>1759091565.2</v>
      </c>
      <c r="FI627">
        <v>0</v>
      </c>
      <c r="FJ627">
        <v>301.08424</v>
      </c>
      <c r="FK627">
        <v>-1.903692303010414</v>
      </c>
      <c r="FL627">
        <v>-25.10923078610057</v>
      </c>
      <c r="FM627">
        <v>5979.019600000001</v>
      </c>
      <c r="FN627">
        <v>15</v>
      </c>
      <c r="FO627">
        <v>0</v>
      </c>
      <c r="FP627" t="s">
        <v>439</v>
      </c>
      <c r="FQ627">
        <v>1746989605.5</v>
      </c>
      <c r="FR627">
        <v>1746989593.5</v>
      </c>
      <c r="FS627">
        <v>0</v>
      </c>
      <c r="FT627">
        <v>-0.274</v>
      </c>
      <c r="FU627">
        <v>-0.002</v>
      </c>
      <c r="FV627">
        <v>2.549</v>
      </c>
      <c r="FW627">
        <v>0.129</v>
      </c>
      <c r="FX627">
        <v>420</v>
      </c>
      <c r="FY627">
        <v>17</v>
      </c>
      <c r="FZ627">
        <v>0.02</v>
      </c>
      <c r="GA627">
        <v>0.04</v>
      </c>
      <c r="GB627">
        <v>-24.990755</v>
      </c>
      <c r="GC627">
        <v>-12.00579287054405</v>
      </c>
      <c r="GD627">
        <v>1.174507557649162</v>
      </c>
      <c r="GE627">
        <v>0</v>
      </c>
      <c r="GF627">
        <v>301.1045</v>
      </c>
      <c r="GG627">
        <v>-0.9245683726051663</v>
      </c>
      <c r="GH627">
        <v>0.2462288808501298</v>
      </c>
      <c r="GI627">
        <v>1</v>
      </c>
      <c r="GJ627">
        <v>1.06497425</v>
      </c>
      <c r="GK627">
        <v>-0.02733872420262674</v>
      </c>
      <c r="GL627">
        <v>0.002924161322071695</v>
      </c>
      <c r="GM627">
        <v>1</v>
      </c>
      <c r="GN627">
        <v>2</v>
      </c>
      <c r="GO627">
        <v>3</v>
      </c>
      <c r="GP627" t="s">
        <v>446</v>
      </c>
      <c r="GQ627">
        <v>3.10266</v>
      </c>
      <c r="GR627">
        <v>2.72215</v>
      </c>
      <c r="GS627">
        <v>0.101488</v>
      </c>
      <c r="GT627">
        <v>0.105266</v>
      </c>
      <c r="GU627">
        <v>0.101435</v>
      </c>
      <c r="GV627">
        <v>0.0993391</v>
      </c>
      <c r="GW627">
        <v>23452.8</v>
      </c>
      <c r="GX627">
        <v>21205.7</v>
      </c>
      <c r="GY627">
        <v>26666.1</v>
      </c>
      <c r="GZ627">
        <v>23923.1</v>
      </c>
      <c r="HA627">
        <v>38341.5</v>
      </c>
      <c r="HB627">
        <v>31846.6</v>
      </c>
      <c r="HC627">
        <v>46563.3</v>
      </c>
      <c r="HD627">
        <v>37839.9</v>
      </c>
      <c r="HE627">
        <v>1.86703</v>
      </c>
      <c r="HF627">
        <v>1.86715</v>
      </c>
      <c r="HG627">
        <v>0.113137</v>
      </c>
      <c r="HH627">
        <v>0</v>
      </c>
      <c r="HI627">
        <v>28.1701</v>
      </c>
      <c r="HJ627">
        <v>999.9</v>
      </c>
      <c r="HK627">
        <v>46.4</v>
      </c>
      <c r="HL627">
        <v>31.1</v>
      </c>
      <c r="HM627">
        <v>23.2191</v>
      </c>
      <c r="HN627">
        <v>60.5385</v>
      </c>
      <c r="HO627">
        <v>21.3942</v>
      </c>
      <c r="HP627">
        <v>1</v>
      </c>
      <c r="HQ627">
        <v>0.14638</v>
      </c>
      <c r="HR627">
        <v>0.305335</v>
      </c>
      <c r="HS627">
        <v>20.2802</v>
      </c>
      <c r="HT627">
        <v>5.2113</v>
      </c>
      <c r="HU627">
        <v>11.98</v>
      </c>
      <c r="HV627">
        <v>4.96355</v>
      </c>
      <c r="HW627">
        <v>3.2745</v>
      </c>
      <c r="HX627">
        <v>9999</v>
      </c>
      <c r="HY627">
        <v>9999</v>
      </c>
      <c r="HZ627">
        <v>9999</v>
      </c>
      <c r="IA627">
        <v>36.1</v>
      </c>
      <c r="IB627">
        <v>1.86393</v>
      </c>
      <c r="IC627">
        <v>1.86006</v>
      </c>
      <c r="ID627">
        <v>1.85837</v>
      </c>
      <c r="IE627">
        <v>1.85974</v>
      </c>
      <c r="IF627">
        <v>1.85989</v>
      </c>
      <c r="IG627">
        <v>1.85837</v>
      </c>
      <c r="IH627">
        <v>1.85741</v>
      </c>
      <c r="II627">
        <v>1.85242</v>
      </c>
      <c r="IJ627">
        <v>0</v>
      </c>
      <c r="IK627">
        <v>0</v>
      </c>
      <c r="IL627">
        <v>0</v>
      </c>
      <c r="IM627">
        <v>0</v>
      </c>
      <c r="IN627" t="s">
        <v>441</v>
      </c>
      <c r="IO627" t="s">
        <v>442</v>
      </c>
      <c r="IP627" t="s">
        <v>443</v>
      </c>
      <c r="IQ627" t="s">
        <v>443</v>
      </c>
      <c r="IR627" t="s">
        <v>443</v>
      </c>
      <c r="IS627" t="s">
        <v>443</v>
      </c>
      <c r="IT627">
        <v>0</v>
      </c>
      <c r="IU627">
        <v>100</v>
      </c>
      <c r="IV627">
        <v>100</v>
      </c>
      <c r="IW627">
        <v>-0.853</v>
      </c>
      <c r="IX627">
        <v>0.2913</v>
      </c>
      <c r="IY627">
        <v>-0.819046093373875</v>
      </c>
      <c r="IZ627">
        <v>-0.0008311593448893811</v>
      </c>
      <c r="JA627">
        <v>1.768286430498992E-06</v>
      </c>
      <c r="JB627">
        <v>-5.176383660599935E-10</v>
      </c>
      <c r="JC627">
        <v>0.01793090377665582</v>
      </c>
      <c r="JD627">
        <v>0.002652576625932546</v>
      </c>
      <c r="JE627">
        <v>0.0004569377311329863</v>
      </c>
      <c r="JF627">
        <v>1.003524486243527E-07</v>
      </c>
      <c r="JG627">
        <v>2</v>
      </c>
      <c r="JH627">
        <v>1975</v>
      </c>
      <c r="JI627">
        <v>1</v>
      </c>
      <c r="JJ627">
        <v>26</v>
      </c>
      <c r="JK627">
        <v>201699.5</v>
      </c>
      <c r="JL627">
        <v>201699.7</v>
      </c>
      <c r="JM627">
        <v>1.37329</v>
      </c>
      <c r="JN627">
        <v>2.63916</v>
      </c>
      <c r="JO627">
        <v>1.49658</v>
      </c>
      <c r="JP627">
        <v>2.34985</v>
      </c>
      <c r="JQ627">
        <v>1.54907</v>
      </c>
      <c r="JR627">
        <v>2.43652</v>
      </c>
      <c r="JS627">
        <v>36.0816</v>
      </c>
      <c r="JT627">
        <v>24.1838</v>
      </c>
      <c r="JU627">
        <v>18</v>
      </c>
      <c r="JV627">
        <v>482.423</v>
      </c>
      <c r="JW627">
        <v>497.2</v>
      </c>
      <c r="JX627">
        <v>27.2787</v>
      </c>
      <c r="JY627">
        <v>29.141</v>
      </c>
      <c r="JZ627">
        <v>30.0005</v>
      </c>
      <c r="KA627">
        <v>29.2925</v>
      </c>
      <c r="KB627">
        <v>29.2724</v>
      </c>
      <c r="KC627">
        <v>27.643</v>
      </c>
      <c r="KD627">
        <v>11.8673</v>
      </c>
      <c r="KE627">
        <v>100</v>
      </c>
      <c r="KF627">
        <v>27.2681</v>
      </c>
      <c r="KG627">
        <v>554.111</v>
      </c>
      <c r="KH627">
        <v>20.8392</v>
      </c>
      <c r="KI627">
        <v>101.808</v>
      </c>
      <c r="KJ627">
        <v>91.2641</v>
      </c>
    </row>
    <row r="628" spans="1:296">
      <c r="A628">
        <v>610</v>
      </c>
      <c r="B628">
        <v>1759091577.6</v>
      </c>
      <c r="C628">
        <v>18494.5</v>
      </c>
      <c r="D628" t="s">
        <v>1669</v>
      </c>
      <c r="E628" t="s">
        <v>1670</v>
      </c>
      <c r="F628">
        <v>5</v>
      </c>
      <c r="G628" t="s">
        <v>1604</v>
      </c>
      <c r="H628">
        <v>1759091570.1</v>
      </c>
      <c r="I628">
        <f>(J628)/1000</f>
        <v>0</v>
      </c>
      <c r="J628">
        <f>IF(DO628, AM628, AG628)</f>
        <v>0</v>
      </c>
      <c r="K628">
        <f>IF(DO628, AH628, AF628)</f>
        <v>0</v>
      </c>
      <c r="L628">
        <f>DQ628 - IF(AT628&gt;1, K628*DK628*100.0/(AV628), 0)</f>
        <v>0</v>
      </c>
      <c r="M628">
        <f>((S628-I628/2)*L628-K628)/(S628+I628/2)</f>
        <v>0</v>
      </c>
      <c r="N628">
        <f>M628*(DX628+DY628)/1000.0</f>
        <v>0</v>
      </c>
      <c r="O628">
        <f>(DQ628 - IF(AT628&gt;1, K628*DK628*100.0/(AV628), 0))*(DX628+DY628)/1000.0</f>
        <v>0</v>
      </c>
      <c r="P628">
        <f>2.0/((1/R628-1/Q628)+SIGN(R628)*SQRT((1/R628-1/Q628)*(1/R628-1/Q628) + 4*DL628/((DL628+1)*(DL628+1))*(2*1/R628*1/Q628-1/Q628*1/Q628)))</f>
        <v>0</v>
      </c>
      <c r="Q628">
        <f>IF(LEFT(DM628,1)&lt;&gt;"0",IF(LEFT(DM628,1)="1",3.0,DN628),$D$5+$E$5*(EE628*DX628/($K$5*1000))+$F$5*(EE628*DX628/($K$5*1000))*MAX(MIN(DK628,$J$5),$I$5)*MAX(MIN(DK628,$J$5),$I$5)+$G$5*MAX(MIN(DK628,$J$5),$I$5)*(EE628*DX628/($K$5*1000))+$H$5*(EE628*DX628/($K$5*1000))*(EE628*DX628/($K$5*1000)))</f>
        <v>0</v>
      </c>
      <c r="R628">
        <f>I628*(1000-(1000*0.61365*exp(17.502*V628/(240.97+V628))/(DX628+DY628)+DS628)/2)/(1000*0.61365*exp(17.502*V628/(240.97+V628))/(DX628+DY628)-DS628)</f>
        <v>0</v>
      </c>
      <c r="S628">
        <f>1/((DL628+1)/(P628/1.6)+1/(Q628/1.37)) + DL628/((DL628+1)/(P628/1.6) + DL628/(Q628/1.37))</f>
        <v>0</v>
      </c>
      <c r="T628">
        <f>(DG628*DJ628)</f>
        <v>0</v>
      </c>
      <c r="U628">
        <f>(DZ628+(T628+2*0.95*5.67E-8*(((DZ628+$B$9)+273)^4-(DZ628+273)^4)-44100*I628)/(1.84*29.3*Q628+8*0.95*5.67E-8*(DZ628+273)^3))</f>
        <v>0</v>
      </c>
      <c r="V628">
        <f>($C$9*EA628+$D$9*EB628+$E$9*U628)</f>
        <v>0</v>
      </c>
      <c r="W628">
        <f>0.61365*exp(17.502*V628/(240.97+V628))</f>
        <v>0</v>
      </c>
      <c r="X628">
        <f>(Y628/Z628*100)</f>
        <v>0</v>
      </c>
      <c r="Y628">
        <f>DS628*(DX628+DY628)/1000</f>
        <v>0</v>
      </c>
      <c r="Z628">
        <f>0.61365*exp(17.502*DZ628/(240.97+DZ628))</f>
        <v>0</v>
      </c>
      <c r="AA628">
        <f>(W628-DS628*(DX628+DY628)/1000)</f>
        <v>0</v>
      </c>
      <c r="AB628">
        <f>(-I628*44100)</f>
        <v>0</v>
      </c>
      <c r="AC628">
        <f>2*29.3*Q628*0.92*(DZ628-V628)</f>
        <v>0</v>
      </c>
      <c r="AD628">
        <f>2*0.95*5.67E-8*(((DZ628+$B$9)+273)^4-(V628+273)^4)</f>
        <v>0</v>
      </c>
      <c r="AE628">
        <f>T628+AD628+AB628+AC628</f>
        <v>0</v>
      </c>
      <c r="AF628">
        <f>DW628*AT628*(DR628-DQ628*(1000-AT628*DT628)/(1000-AT628*DS628))/(100*DK628)</f>
        <v>0</v>
      </c>
      <c r="AG628">
        <f>1000*DW628*AT628*(DS628-DT628)/(100*DK628*(1000-AT628*DS628))</f>
        <v>0</v>
      </c>
      <c r="AH628">
        <f>(AI628 - AJ628 - DX628*1E3/(8.314*(DZ628+273.15)) * AL628/DW628 * AK628) * DW628/(100*DK628) * (1000 - DT628)/1000</f>
        <v>0</v>
      </c>
      <c r="AI628">
        <v>552.1584784200494</v>
      </c>
      <c r="AJ628">
        <v>534.5010848484849</v>
      </c>
      <c r="AK628">
        <v>3.462384462362676</v>
      </c>
      <c r="AL628">
        <v>65.07997680681147</v>
      </c>
      <c r="AM628">
        <f>(AO628 - AN628 + DX628*1E3/(8.314*(DZ628+273.15)) * AQ628/DW628 * AP628) * DW628/(100*DK628) * 1000/(1000 - AO628)</f>
        <v>0</v>
      </c>
      <c r="AN628">
        <v>20.91506592</v>
      </c>
      <c r="AO628">
        <v>21.96945696969695</v>
      </c>
      <c r="AP628">
        <v>-5.960362554222589E-06</v>
      </c>
      <c r="AQ628">
        <v>105.27</v>
      </c>
      <c r="AR628">
        <v>1</v>
      </c>
      <c r="AS628">
        <v>0</v>
      </c>
      <c r="AT628">
        <f>IF(AR628*$H$15&gt;=AV628,1.0,(AV628/(AV628-AR628*$H$15)))</f>
        <v>0</v>
      </c>
      <c r="AU628">
        <f>(AT628-1)*100</f>
        <v>0</v>
      </c>
      <c r="AV628">
        <f>MAX(0,($B$15+$C$15*EE628)/(1+$D$15*EE628)*DX628/(DZ628+273)*$E$15)</f>
        <v>0</v>
      </c>
      <c r="AW628" t="s">
        <v>437</v>
      </c>
      <c r="AX628" t="s">
        <v>437</v>
      </c>
      <c r="AY628">
        <v>0</v>
      </c>
      <c r="AZ628">
        <v>0</v>
      </c>
      <c r="BA628">
        <f>1-AY628/AZ628</f>
        <v>0</v>
      </c>
      <c r="BB628">
        <v>0</v>
      </c>
      <c r="BC628" t="s">
        <v>437</v>
      </c>
      <c r="BD628" t="s">
        <v>437</v>
      </c>
      <c r="BE628">
        <v>0</v>
      </c>
      <c r="BF628">
        <v>0</v>
      </c>
      <c r="BG628">
        <f>1-BE628/BF628</f>
        <v>0</v>
      </c>
      <c r="BH628">
        <v>0.5</v>
      </c>
      <c r="BI628">
        <f>DH628</f>
        <v>0</v>
      </c>
      <c r="BJ628">
        <f>K628</f>
        <v>0</v>
      </c>
      <c r="BK628">
        <f>BG628*BH628*BI628</f>
        <v>0</v>
      </c>
      <c r="BL628">
        <f>(BJ628-BB628)/BI628</f>
        <v>0</v>
      </c>
      <c r="BM628">
        <f>(AZ628-BF628)/BF628</f>
        <v>0</v>
      </c>
      <c r="BN628">
        <f>AY628/(BA628+AY628/BF628)</f>
        <v>0</v>
      </c>
      <c r="BO628" t="s">
        <v>437</v>
      </c>
      <c r="BP628">
        <v>0</v>
      </c>
      <c r="BQ628">
        <f>IF(BP628&lt;&gt;0, BP628, BN628)</f>
        <v>0</v>
      </c>
      <c r="BR628">
        <f>1-BQ628/BF628</f>
        <v>0</v>
      </c>
      <c r="BS628">
        <f>(BF628-BE628)/(BF628-BQ628)</f>
        <v>0</v>
      </c>
      <c r="BT628">
        <f>(AZ628-BF628)/(AZ628-BQ628)</f>
        <v>0</v>
      </c>
      <c r="BU628">
        <f>(BF628-BE628)/(BF628-AY628)</f>
        <v>0</v>
      </c>
      <c r="BV628">
        <f>(AZ628-BF628)/(AZ628-AY628)</f>
        <v>0</v>
      </c>
      <c r="BW628">
        <f>(BS628*BQ628/BE628)</f>
        <v>0</v>
      </c>
      <c r="BX628">
        <f>(1-BW628)</f>
        <v>0</v>
      </c>
      <c r="DG628">
        <f>$B$13*EF628+$C$13*EG628+$F$13*ER628*(1-EU628)</f>
        <v>0</v>
      </c>
      <c r="DH628">
        <f>DG628*DI628</f>
        <v>0</v>
      </c>
      <c r="DI628">
        <f>($B$13*$D$11+$C$13*$D$11+$F$13*((FE628+EW628)/MAX(FE628+EW628+FF628, 0.1)*$I$11+FF628/MAX(FE628+EW628+FF628, 0.1)*$J$11))/($B$13+$C$13+$F$13)</f>
        <v>0</v>
      </c>
      <c r="DJ628">
        <f>($B$13*$K$11+$C$13*$K$11+$F$13*((FE628+EW628)/MAX(FE628+EW628+FF628, 0.1)*$P$11+FF628/MAX(FE628+EW628+FF628, 0.1)*$Q$11))/($B$13+$C$13+$F$13)</f>
        <v>0</v>
      </c>
      <c r="DK628">
        <v>2.44</v>
      </c>
      <c r="DL628">
        <v>0.5</v>
      </c>
      <c r="DM628" t="s">
        <v>438</v>
      </c>
      <c r="DN628">
        <v>2</v>
      </c>
      <c r="DO628" t="b">
        <v>1</v>
      </c>
      <c r="DP628">
        <v>1759091570.1</v>
      </c>
      <c r="DQ628">
        <v>499.1630370370371</v>
      </c>
      <c r="DR628">
        <v>525.3747777777777</v>
      </c>
      <c r="DS628">
        <v>21.96964444444444</v>
      </c>
      <c r="DT628">
        <v>20.90903333333333</v>
      </c>
      <c r="DU628">
        <v>500.020037037037</v>
      </c>
      <c r="DV628">
        <v>21.67843703703704</v>
      </c>
      <c r="DW628">
        <v>499.9786296296297</v>
      </c>
      <c r="DX628">
        <v>90.66821851851851</v>
      </c>
      <c r="DY628">
        <v>0.06444486296296296</v>
      </c>
      <c r="DZ628">
        <v>28.81088888888889</v>
      </c>
      <c r="EA628">
        <v>30.00996666666667</v>
      </c>
      <c r="EB628">
        <v>999.9000000000001</v>
      </c>
      <c r="EC628">
        <v>0</v>
      </c>
      <c r="ED628">
        <v>0</v>
      </c>
      <c r="EE628">
        <v>9996.57</v>
      </c>
      <c r="EF628">
        <v>0</v>
      </c>
      <c r="EG628">
        <v>11.1107</v>
      </c>
      <c r="EH628">
        <v>-26.21173333333333</v>
      </c>
      <c r="EI628">
        <v>510.375925925926</v>
      </c>
      <c r="EJ628">
        <v>536.5944814814815</v>
      </c>
      <c r="EK628">
        <v>1.060608148148148</v>
      </c>
      <c r="EL628">
        <v>525.3747777777777</v>
      </c>
      <c r="EM628">
        <v>20.90903333333333</v>
      </c>
      <c r="EN628">
        <v>1.991948888888889</v>
      </c>
      <c r="EO628">
        <v>1.895785925925926</v>
      </c>
      <c r="EP628">
        <v>17.38047777777778</v>
      </c>
      <c r="EQ628">
        <v>16.59977777777778</v>
      </c>
      <c r="ER628">
        <v>2000.013703703704</v>
      </c>
      <c r="ES628">
        <v>0.9800076666666667</v>
      </c>
      <c r="ET628">
        <v>0.01999253703703704</v>
      </c>
      <c r="EU628">
        <v>0</v>
      </c>
      <c r="EV628">
        <v>300.8959259259259</v>
      </c>
      <c r="EW628">
        <v>5.00078</v>
      </c>
      <c r="EX628">
        <v>5977.066296296297</v>
      </c>
      <c r="EY628">
        <v>16379.78888888889</v>
      </c>
      <c r="EZ628">
        <v>39.73340740740741</v>
      </c>
      <c r="FA628">
        <v>40.57151851851851</v>
      </c>
      <c r="FB628">
        <v>39.83777777777777</v>
      </c>
      <c r="FC628">
        <v>40.32151851851852</v>
      </c>
      <c r="FD628">
        <v>40.68259259259258</v>
      </c>
      <c r="FE628">
        <v>1955.123703703704</v>
      </c>
      <c r="FF628">
        <v>39.89000000000001</v>
      </c>
      <c r="FG628">
        <v>0</v>
      </c>
      <c r="FH628">
        <v>1759091570</v>
      </c>
      <c r="FI628">
        <v>0</v>
      </c>
      <c r="FJ628">
        <v>300.91796</v>
      </c>
      <c r="FK628">
        <v>-2.079999982327943</v>
      </c>
      <c r="FL628">
        <v>-27.17307691853712</v>
      </c>
      <c r="FM628">
        <v>5976.8836</v>
      </c>
      <c r="FN628">
        <v>15</v>
      </c>
      <c r="FO628">
        <v>0</v>
      </c>
      <c r="FP628" t="s">
        <v>439</v>
      </c>
      <c r="FQ628">
        <v>1746989605.5</v>
      </c>
      <c r="FR628">
        <v>1746989593.5</v>
      </c>
      <c r="FS628">
        <v>0</v>
      </c>
      <c r="FT628">
        <v>-0.274</v>
      </c>
      <c r="FU628">
        <v>-0.002</v>
      </c>
      <c r="FV628">
        <v>2.549</v>
      </c>
      <c r="FW628">
        <v>0.129</v>
      </c>
      <c r="FX628">
        <v>420</v>
      </c>
      <c r="FY628">
        <v>17</v>
      </c>
      <c r="FZ628">
        <v>0.02</v>
      </c>
      <c r="GA628">
        <v>0.04</v>
      </c>
      <c r="GB628">
        <v>-25.65069512195122</v>
      </c>
      <c r="GC628">
        <v>-9.227594425087119</v>
      </c>
      <c r="GD628">
        <v>0.9833335007182156</v>
      </c>
      <c r="GE628">
        <v>0</v>
      </c>
      <c r="GF628">
        <v>301.0087352941177</v>
      </c>
      <c r="GG628">
        <v>-1.780519477783722</v>
      </c>
      <c r="GH628">
        <v>0.2845265736399101</v>
      </c>
      <c r="GI628">
        <v>0</v>
      </c>
      <c r="GJ628">
        <v>1.062457073170732</v>
      </c>
      <c r="GK628">
        <v>-0.02883324041811855</v>
      </c>
      <c r="GL628">
        <v>0.00324672536257872</v>
      </c>
      <c r="GM628">
        <v>1</v>
      </c>
      <c r="GN628">
        <v>1</v>
      </c>
      <c r="GO628">
        <v>3</v>
      </c>
      <c r="GP628" t="s">
        <v>455</v>
      </c>
      <c r="GQ628">
        <v>3.10228</v>
      </c>
      <c r="GR628">
        <v>2.72256</v>
      </c>
      <c r="GS628">
        <v>0.103923</v>
      </c>
      <c r="GT628">
        <v>0.107533</v>
      </c>
      <c r="GU628">
        <v>0.101428</v>
      </c>
      <c r="GV628">
        <v>0.0993646</v>
      </c>
      <c r="GW628">
        <v>23389.1</v>
      </c>
      <c r="GX628">
        <v>21152</v>
      </c>
      <c r="GY628">
        <v>26665.9</v>
      </c>
      <c r="GZ628">
        <v>23923</v>
      </c>
      <c r="HA628">
        <v>38341.7</v>
      </c>
      <c r="HB628">
        <v>31846.2</v>
      </c>
      <c r="HC628">
        <v>46562.7</v>
      </c>
      <c r="HD628">
        <v>37840.2</v>
      </c>
      <c r="HE628">
        <v>1.86645</v>
      </c>
      <c r="HF628">
        <v>1.86782</v>
      </c>
      <c r="HG628">
        <v>0.113267</v>
      </c>
      <c r="HH628">
        <v>0</v>
      </c>
      <c r="HI628">
        <v>28.1725</v>
      </c>
      <c r="HJ628">
        <v>999.9</v>
      </c>
      <c r="HK628">
        <v>46.4</v>
      </c>
      <c r="HL628">
        <v>31.1</v>
      </c>
      <c r="HM628">
        <v>23.2185</v>
      </c>
      <c r="HN628">
        <v>61.0585</v>
      </c>
      <c r="HO628">
        <v>21.5705</v>
      </c>
      <c r="HP628">
        <v>1</v>
      </c>
      <c r="HQ628">
        <v>0.146707</v>
      </c>
      <c r="HR628">
        <v>0.312623</v>
      </c>
      <c r="HS628">
        <v>20.2802</v>
      </c>
      <c r="HT628">
        <v>5.2116</v>
      </c>
      <c r="HU628">
        <v>11.98</v>
      </c>
      <c r="HV628">
        <v>4.96345</v>
      </c>
      <c r="HW628">
        <v>3.27455</v>
      </c>
      <c r="HX628">
        <v>9999</v>
      </c>
      <c r="HY628">
        <v>9999</v>
      </c>
      <c r="HZ628">
        <v>9999</v>
      </c>
      <c r="IA628">
        <v>36.1</v>
      </c>
      <c r="IB628">
        <v>1.86395</v>
      </c>
      <c r="IC628">
        <v>1.86005</v>
      </c>
      <c r="ID628">
        <v>1.85837</v>
      </c>
      <c r="IE628">
        <v>1.85974</v>
      </c>
      <c r="IF628">
        <v>1.85989</v>
      </c>
      <c r="IG628">
        <v>1.85836</v>
      </c>
      <c r="IH628">
        <v>1.85743</v>
      </c>
      <c r="II628">
        <v>1.8524</v>
      </c>
      <c r="IJ628">
        <v>0</v>
      </c>
      <c r="IK628">
        <v>0</v>
      </c>
      <c r="IL628">
        <v>0</v>
      </c>
      <c r="IM628">
        <v>0</v>
      </c>
      <c r="IN628" t="s">
        <v>441</v>
      </c>
      <c r="IO628" t="s">
        <v>442</v>
      </c>
      <c r="IP628" t="s">
        <v>443</v>
      </c>
      <c r="IQ628" t="s">
        <v>443</v>
      </c>
      <c r="IR628" t="s">
        <v>443</v>
      </c>
      <c r="IS628" t="s">
        <v>443</v>
      </c>
      <c r="IT628">
        <v>0</v>
      </c>
      <c r="IU628">
        <v>100</v>
      </c>
      <c r="IV628">
        <v>100</v>
      </c>
      <c r="IW628">
        <v>-0.842</v>
      </c>
      <c r="IX628">
        <v>0.2912</v>
      </c>
      <c r="IY628">
        <v>-0.819046093373875</v>
      </c>
      <c r="IZ628">
        <v>-0.0008311593448893811</v>
      </c>
      <c r="JA628">
        <v>1.768286430498992E-06</v>
      </c>
      <c r="JB628">
        <v>-5.176383660599935E-10</v>
      </c>
      <c r="JC628">
        <v>0.01793090377665582</v>
      </c>
      <c r="JD628">
        <v>0.002652576625932546</v>
      </c>
      <c r="JE628">
        <v>0.0004569377311329863</v>
      </c>
      <c r="JF628">
        <v>1.003524486243527E-07</v>
      </c>
      <c r="JG628">
        <v>2</v>
      </c>
      <c r="JH628">
        <v>1975</v>
      </c>
      <c r="JI628">
        <v>1</v>
      </c>
      <c r="JJ628">
        <v>26</v>
      </c>
      <c r="JK628">
        <v>201699.5</v>
      </c>
      <c r="JL628">
        <v>201699.7</v>
      </c>
      <c r="JM628">
        <v>1.40991</v>
      </c>
      <c r="JN628">
        <v>2.6416</v>
      </c>
      <c r="JO628">
        <v>1.49658</v>
      </c>
      <c r="JP628">
        <v>2.34985</v>
      </c>
      <c r="JQ628">
        <v>1.54907</v>
      </c>
      <c r="JR628">
        <v>2.38403</v>
      </c>
      <c r="JS628">
        <v>36.0816</v>
      </c>
      <c r="JT628">
        <v>24.1751</v>
      </c>
      <c r="JU628">
        <v>18</v>
      </c>
      <c r="JV628">
        <v>482.112</v>
      </c>
      <c r="JW628">
        <v>497.686</v>
      </c>
      <c r="JX628">
        <v>27.269</v>
      </c>
      <c r="JY628">
        <v>29.1445</v>
      </c>
      <c r="JZ628">
        <v>30.0003</v>
      </c>
      <c r="KA628">
        <v>29.2956</v>
      </c>
      <c r="KB628">
        <v>29.2767</v>
      </c>
      <c r="KC628">
        <v>28.3926</v>
      </c>
      <c r="KD628">
        <v>12.1575</v>
      </c>
      <c r="KE628">
        <v>100</v>
      </c>
      <c r="KF628">
        <v>27.2563</v>
      </c>
      <c r="KG628">
        <v>574.149</v>
      </c>
      <c r="KH628">
        <v>20.8353</v>
      </c>
      <c r="KI628">
        <v>101.807</v>
      </c>
      <c r="KJ628">
        <v>91.2646</v>
      </c>
    </row>
    <row r="629" spans="1:296">
      <c r="A629">
        <v>611</v>
      </c>
      <c r="B629">
        <v>1759091582.6</v>
      </c>
      <c r="C629">
        <v>18499.5</v>
      </c>
      <c r="D629" t="s">
        <v>1671</v>
      </c>
      <c r="E629" t="s">
        <v>1672</v>
      </c>
      <c r="F629">
        <v>5</v>
      </c>
      <c r="G629" t="s">
        <v>1604</v>
      </c>
      <c r="H629">
        <v>1759091574.814285</v>
      </c>
      <c r="I629">
        <f>(J629)/1000</f>
        <v>0</v>
      </c>
      <c r="J629">
        <f>IF(DO629, AM629, AG629)</f>
        <v>0</v>
      </c>
      <c r="K629">
        <f>IF(DO629, AH629, AF629)</f>
        <v>0</v>
      </c>
      <c r="L629">
        <f>DQ629 - IF(AT629&gt;1, K629*DK629*100.0/(AV629), 0)</f>
        <v>0</v>
      </c>
      <c r="M629">
        <f>((S629-I629/2)*L629-K629)/(S629+I629/2)</f>
        <v>0</v>
      </c>
      <c r="N629">
        <f>M629*(DX629+DY629)/1000.0</f>
        <v>0</v>
      </c>
      <c r="O629">
        <f>(DQ629 - IF(AT629&gt;1, K629*DK629*100.0/(AV629), 0))*(DX629+DY629)/1000.0</f>
        <v>0</v>
      </c>
      <c r="P629">
        <f>2.0/((1/R629-1/Q629)+SIGN(R629)*SQRT((1/R629-1/Q629)*(1/R629-1/Q629) + 4*DL629/((DL629+1)*(DL629+1))*(2*1/R629*1/Q629-1/Q629*1/Q629)))</f>
        <v>0</v>
      </c>
      <c r="Q629">
        <f>IF(LEFT(DM629,1)&lt;&gt;"0",IF(LEFT(DM629,1)="1",3.0,DN629),$D$5+$E$5*(EE629*DX629/($K$5*1000))+$F$5*(EE629*DX629/($K$5*1000))*MAX(MIN(DK629,$J$5),$I$5)*MAX(MIN(DK629,$J$5),$I$5)+$G$5*MAX(MIN(DK629,$J$5),$I$5)*(EE629*DX629/($K$5*1000))+$H$5*(EE629*DX629/($K$5*1000))*(EE629*DX629/($K$5*1000)))</f>
        <v>0</v>
      </c>
      <c r="R629">
        <f>I629*(1000-(1000*0.61365*exp(17.502*V629/(240.97+V629))/(DX629+DY629)+DS629)/2)/(1000*0.61365*exp(17.502*V629/(240.97+V629))/(DX629+DY629)-DS629)</f>
        <v>0</v>
      </c>
      <c r="S629">
        <f>1/((DL629+1)/(P629/1.6)+1/(Q629/1.37)) + DL629/((DL629+1)/(P629/1.6) + DL629/(Q629/1.37))</f>
        <v>0</v>
      </c>
      <c r="T629">
        <f>(DG629*DJ629)</f>
        <v>0</v>
      </c>
      <c r="U629">
        <f>(DZ629+(T629+2*0.95*5.67E-8*(((DZ629+$B$9)+273)^4-(DZ629+273)^4)-44100*I629)/(1.84*29.3*Q629+8*0.95*5.67E-8*(DZ629+273)^3))</f>
        <v>0</v>
      </c>
      <c r="V629">
        <f>($C$9*EA629+$D$9*EB629+$E$9*U629)</f>
        <v>0</v>
      </c>
      <c r="W629">
        <f>0.61365*exp(17.502*V629/(240.97+V629))</f>
        <v>0</v>
      </c>
      <c r="X629">
        <f>(Y629/Z629*100)</f>
        <v>0</v>
      </c>
      <c r="Y629">
        <f>DS629*(DX629+DY629)/1000</f>
        <v>0</v>
      </c>
      <c r="Z629">
        <f>0.61365*exp(17.502*DZ629/(240.97+DZ629))</f>
        <v>0</v>
      </c>
      <c r="AA629">
        <f>(W629-DS629*(DX629+DY629)/1000)</f>
        <v>0</v>
      </c>
      <c r="AB629">
        <f>(-I629*44100)</f>
        <v>0</v>
      </c>
      <c r="AC629">
        <f>2*29.3*Q629*0.92*(DZ629-V629)</f>
        <v>0</v>
      </c>
      <c r="AD629">
        <f>2*0.95*5.67E-8*(((DZ629+$B$9)+273)^4-(V629+273)^4)</f>
        <v>0</v>
      </c>
      <c r="AE629">
        <f>T629+AD629+AB629+AC629</f>
        <v>0</v>
      </c>
      <c r="AF629">
        <f>DW629*AT629*(DR629-DQ629*(1000-AT629*DT629)/(1000-AT629*DS629))/(100*DK629)</f>
        <v>0</v>
      </c>
      <c r="AG629">
        <f>1000*DW629*AT629*(DS629-DT629)/(100*DK629*(1000-AT629*DS629))</f>
        <v>0</v>
      </c>
      <c r="AH629">
        <f>(AI629 - AJ629 - DX629*1E3/(8.314*(DZ629+273.15)) * AL629/DW629 * AK629) * DW629/(100*DK629) * (1000 - DT629)/1000</f>
        <v>0</v>
      </c>
      <c r="AI629">
        <v>568.8580700064438</v>
      </c>
      <c r="AJ629">
        <v>551.5659878787875</v>
      </c>
      <c r="AK629">
        <v>3.407247607540671</v>
      </c>
      <c r="AL629">
        <v>65.07997680681147</v>
      </c>
      <c r="AM629">
        <f>(AO629 - AN629 + DX629*1E3/(8.314*(DZ629+273.15)) * AQ629/DW629 * AP629) * DW629/(100*DK629) * 1000/(1000 - AO629)</f>
        <v>0</v>
      </c>
      <c r="AN629">
        <v>20.90667442666666</v>
      </c>
      <c r="AO629">
        <v>21.9625</v>
      </c>
      <c r="AP629">
        <v>-3.016684568574276E-05</v>
      </c>
      <c r="AQ629">
        <v>105.27</v>
      </c>
      <c r="AR629">
        <v>1</v>
      </c>
      <c r="AS629">
        <v>0</v>
      </c>
      <c r="AT629">
        <f>IF(AR629*$H$15&gt;=AV629,1.0,(AV629/(AV629-AR629*$H$15)))</f>
        <v>0</v>
      </c>
      <c r="AU629">
        <f>(AT629-1)*100</f>
        <v>0</v>
      </c>
      <c r="AV629">
        <f>MAX(0,($B$15+$C$15*EE629)/(1+$D$15*EE629)*DX629/(DZ629+273)*$E$15)</f>
        <v>0</v>
      </c>
      <c r="AW629" t="s">
        <v>437</v>
      </c>
      <c r="AX629" t="s">
        <v>437</v>
      </c>
      <c r="AY629">
        <v>0</v>
      </c>
      <c r="AZ629">
        <v>0</v>
      </c>
      <c r="BA629">
        <f>1-AY629/AZ629</f>
        <v>0</v>
      </c>
      <c r="BB629">
        <v>0</v>
      </c>
      <c r="BC629" t="s">
        <v>437</v>
      </c>
      <c r="BD629" t="s">
        <v>437</v>
      </c>
      <c r="BE629">
        <v>0</v>
      </c>
      <c r="BF629">
        <v>0</v>
      </c>
      <c r="BG629">
        <f>1-BE629/BF629</f>
        <v>0</v>
      </c>
      <c r="BH629">
        <v>0.5</v>
      </c>
      <c r="BI629">
        <f>DH629</f>
        <v>0</v>
      </c>
      <c r="BJ629">
        <f>K629</f>
        <v>0</v>
      </c>
      <c r="BK629">
        <f>BG629*BH629*BI629</f>
        <v>0</v>
      </c>
      <c r="BL629">
        <f>(BJ629-BB629)/BI629</f>
        <v>0</v>
      </c>
      <c r="BM629">
        <f>(AZ629-BF629)/BF629</f>
        <v>0</v>
      </c>
      <c r="BN629">
        <f>AY629/(BA629+AY629/BF629)</f>
        <v>0</v>
      </c>
      <c r="BO629" t="s">
        <v>437</v>
      </c>
      <c r="BP629">
        <v>0</v>
      </c>
      <c r="BQ629">
        <f>IF(BP629&lt;&gt;0, BP629, BN629)</f>
        <v>0</v>
      </c>
      <c r="BR629">
        <f>1-BQ629/BF629</f>
        <v>0</v>
      </c>
      <c r="BS629">
        <f>(BF629-BE629)/(BF629-BQ629)</f>
        <v>0</v>
      </c>
      <c r="BT629">
        <f>(AZ629-BF629)/(AZ629-BQ629)</f>
        <v>0</v>
      </c>
      <c r="BU629">
        <f>(BF629-BE629)/(BF629-AY629)</f>
        <v>0</v>
      </c>
      <c r="BV629">
        <f>(AZ629-BF629)/(AZ629-AY629)</f>
        <v>0</v>
      </c>
      <c r="BW629">
        <f>(BS629*BQ629/BE629)</f>
        <v>0</v>
      </c>
      <c r="BX629">
        <f>(1-BW629)</f>
        <v>0</v>
      </c>
      <c r="DG629">
        <f>$B$13*EF629+$C$13*EG629+$F$13*ER629*(1-EU629)</f>
        <v>0</v>
      </c>
      <c r="DH629">
        <f>DG629*DI629</f>
        <v>0</v>
      </c>
      <c r="DI629">
        <f>($B$13*$D$11+$C$13*$D$11+$F$13*((FE629+EW629)/MAX(FE629+EW629+FF629, 0.1)*$I$11+FF629/MAX(FE629+EW629+FF629, 0.1)*$J$11))/($B$13+$C$13+$F$13)</f>
        <v>0</v>
      </c>
      <c r="DJ629">
        <f>($B$13*$K$11+$C$13*$K$11+$F$13*((FE629+EW629)/MAX(FE629+EW629+FF629, 0.1)*$P$11+FF629/MAX(FE629+EW629+FF629, 0.1)*$Q$11))/($B$13+$C$13+$F$13)</f>
        <v>0</v>
      </c>
      <c r="DK629">
        <v>2.44</v>
      </c>
      <c r="DL629">
        <v>0.5</v>
      </c>
      <c r="DM629" t="s">
        <v>438</v>
      </c>
      <c r="DN629">
        <v>2</v>
      </c>
      <c r="DO629" t="b">
        <v>1</v>
      </c>
      <c r="DP629">
        <v>1759091574.814285</v>
      </c>
      <c r="DQ629">
        <v>514.9661785714286</v>
      </c>
      <c r="DR629">
        <v>541.425857142857</v>
      </c>
      <c r="DS629">
        <v>21.969175</v>
      </c>
      <c r="DT629">
        <v>20.91045714285714</v>
      </c>
      <c r="DU629">
        <v>515.8141785714286</v>
      </c>
      <c r="DV629">
        <v>21.67798214285714</v>
      </c>
      <c r="DW629">
        <v>500.0182142857143</v>
      </c>
      <c r="DX629">
        <v>90.66855714285713</v>
      </c>
      <c r="DY629">
        <v>0.06433877142857142</v>
      </c>
      <c r="DZ629">
        <v>28.80996071428571</v>
      </c>
      <c r="EA629">
        <v>30.01495</v>
      </c>
      <c r="EB629">
        <v>999.9000000000002</v>
      </c>
      <c r="EC629">
        <v>0</v>
      </c>
      <c r="ED629">
        <v>0</v>
      </c>
      <c r="EE629">
        <v>10007.36571428571</v>
      </c>
      <c r="EF629">
        <v>0</v>
      </c>
      <c r="EG629">
        <v>11.1107</v>
      </c>
      <c r="EH629">
        <v>-26.459725</v>
      </c>
      <c r="EI629">
        <v>526.5337142857143</v>
      </c>
      <c r="EJ629">
        <v>552.9891785714285</v>
      </c>
      <c r="EK629">
        <v>1.058715357142857</v>
      </c>
      <c r="EL629">
        <v>541.425857142857</v>
      </c>
      <c r="EM629">
        <v>20.91045714285714</v>
      </c>
      <c r="EN629">
        <v>1.991912857142857</v>
      </c>
      <c r="EO629">
        <v>1.895921428571429</v>
      </c>
      <c r="EP629">
        <v>17.38020357142857</v>
      </c>
      <c r="EQ629">
        <v>16.60091428571429</v>
      </c>
      <c r="ER629">
        <v>2000.004285714286</v>
      </c>
      <c r="ES629">
        <v>0.9800076071428572</v>
      </c>
      <c r="ET629">
        <v>0.01999259285714286</v>
      </c>
      <c r="EU629">
        <v>0</v>
      </c>
      <c r="EV629">
        <v>300.7488571428571</v>
      </c>
      <c r="EW629">
        <v>5.00078</v>
      </c>
      <c r="EX629">
        <v>5974.981785714285</v>
      </c>
      <c r="EY629">
        <v>16379.71071428571</v>
      </c>
      <c r="EZ629">
        <v>39.73178571428571</v>
      </c>
      <c r="FA629">
        <v>40.58014285714285</v>
      </c>
      <c r="FB629">
        <v>39.83242857142857</v>
      </c>
      <c r="FC629">
        <v>40.3277857142857</v>
      </c>
      <c r="FD629">
        <v>40.64032142857142</v>
      </c>
      <c r="FE629">
        <v>1955.114285714286</v>
      </c>
      <c r="FF629">
        <v>39.88964285714287</v>
      </c>
      <c r="FG629">
        <v>0</v>
      </c>
      <c r="FH629">
        <v>1759091574.8</v>
      </c>
      <c r="FI629">
        <v>0</v>
      </c>
      <c r="FJ629">
        <v>300.7648</v>
      </c>
      <c r="FK629">
        <v>-1.579461529253595</v>
      </c>
      <c r="FL629">
        <v>-28.47076929950322</v>
      </c>
      <c r="FM629">
        <v>5974.770000000001</v>
      </c>
      <c r="FN629">
        <v>15</v>
      </c>
      <c r="FO629">
        <v>0</v>
      </c>
      <c r="FP629" t="s">
        <v>439</v>
      </c>
      <c r="FQ629">
        <v>1746989605.5</v>
      </c>
      <c r="FR629">
        <v>1746989593.5</v>
      </c>
      <c r="FS629">
        <v>0</v>
      </c>
      <c r="FT629">
        <v>-0.274</v>
      </c>
      <c r="FU629">
        <v>-0.002</v>
      </c>
      <c r="FV629">
        <v>2.549</v>
      </c>
      <c r="FW629">
        <v>0.129</v>
      </c>
      <c r="FX629">
        <v>420</v>
      </c>
      <c r="FY629">
        <v>17</v>
      </c>
      <c r="FZ629">
        <v>0.02</v>
      </c>
      <c r="GA629">
        <v>0.04</v>
      </c>
      <c r="GB629">
        <v>-26.17710731707317</v>
      </c>
      <c r="GC629">
        <v>-3.469411149825785</v>
      </c>
      <c r="GD629">
        <v>0.4971420410414418</v>
      </c>
      <c r="GE629">
        <v>0</v>
      </c>
      <c r="GF629">
        <v>300.8808235294117</v>
      </c>
      <c r="GG629">
        <v>-1.999052706142621</v>
      </c>
      <c r="GH629">
        <v>0.2832027407839554</v>
      </c>
      <c r="GI629">
        <v>0</v>
      </c>
      <c r="GJ629">
        <v>1.059830975609756</v>
      </c>
      <c r="GK629">
        <v>-0.02978195121950899</v>
      </c>
      <c r="GL629">
        <v>0.003818548954950862</v>
      </c>
      <c r="GM629">
        <v>1</v>
      </c>
      <c r="GN629">
        <v>1</v>
      </c>
      <c r="GO629">
        <v>3</v>
      </c>
      <c r="GP629" t="s">
        <v>455</v>
      </c>
      <c r="GQ629">
        <v>3.10236</v>
      </c>
      <c r="GR629">
        <v>2.72286</v>
      </c>
      <c r="GS629">
        <v>0.106295</v>
      </c>
      <c r="GT629">
        <v>0.110085</v>
      </c>
      <c r="GU629">
        <v>0.1014</v>
      </c>
      <c r="GV629">
        <v>0.09931</v>
      </c>
      <c r="GW629">
        <v>23327</v>
      </c>
      <c r="GX629">
        <v>21091.4</v>
      </c>
      <c r="GY629">
        <v>26665.7</v>
      </c>
      <c r="GZ629">
        <v>23922.9</v>
      </c>
      <c r="HA629">
        <v>38343</v>
      </c>
      <c r="HB629">
        <v>31848.4</v>
      </c>
      <c r="HC629">
        <v>46562.5</v>
      </c>
      <c r="HD629">
        <v>37840.2</v>
      </c>
      <c r="HE629">
        <v>1.86675</v>
      </c>
      <c r="HF629">
        <v>1.86742</v>
      </c>
      <c r="HG629">
        <v>0.11351</v>
      </c>
      <c r="HH629">
        <v>0</v>
      </c>
      <c r="HI629">
        <v>28.1745</v>
      </c>
      <c r="HJ629">
        <v>999.9</v>
      </c>
      <c r="HK629">
        <v>46.4</v>
      </c>
      <c r="HL629">
        <v>31.1</v>
      </c>
      <c r="HM629">
        <v>23.2174</v>
      </c>
      <c r="HN629">
        <v>60.8585</v>
      </c>
      <c r="HO629">
        <v>21.7228</v>
      </c>
      <c r="HP629">
        <v>1</v>
      </c>
      <c r="HQ629">
        <v>0.146997</v>
      </c>
      <c r="HR629">
        <v>0.339243</v>
      </c>
      <c r="HS629">
        <v>20.28</v>
      </c>
      <c r="HT629">
        <v>5.2113</v>
      </c>
      <c r="HU629">
        <v>11.98</v>
      </c>
      <c r="HV629">
        <v>4.96325</v>
      </c>
      <c r="HW629">
        <v>3.2745</v>
      </c>
      <c r="HX629">
        <v>9999</v>
      </c>
      <c r="HY629">
        <v>9999</v>
      </c>
      <c r="HZ629">
        <v>9999</v>
      </c>
      <c r="IA629">
        <v>36.1</v>
      </c>
      <c r="IB629">
        <v>1.86392</v>
      </c>
      <c r="IC629">
        <v>1.86005</v>
      </c>
      <c r="ID629">
        <v>1.85838</v>
      </c>
      <c r="IE629">
        <v>1.85974</v>
      </c>
      <c r="IF629">
        <v>1.85989</v>
      </c>
      <c r="IG629">
        <v>1.85837</v>
      </c>
      <c r="IH629">
        <v>1.85745</v>
      </c>
      <c r="II629">
        <v>1.8524</v>
      </c>
      <c r="IJ629">
        <v>0</v>
      </c>
      <c r="IK629">
        <v>0</v>
      </c>
      <c r="IL629">
        <v>0</v>
      </c>
      <c r="IM629">
        <v>0</v>
      </c>
      <c r="IN629" t="s">
        <v>441</v>
      </c>
      <c r="IO629" t="s">
        <v>442</v>
      </c>
      <c r="IP629" t="s">
        <v>443</v>
      </c>
      <c r="IQ629" t="s">
        <v>443</v>
      </c>
      <c r="IR629" t="s">
        <v>443</v>
      </c>
      <c r="IS629" t="s">
        <v>443</v>
      </c>
      <c r="IT629">
        <v>0</v>
      </c>
      <c r="IU629">
        <v>100</v>
      </c>
      <c r="IV629">
        <v>100</v>
      </c>
      <c r="IW629">
        <v>-0.832</v>
      </c>
      <c r="IX629">
        <v>0.291</v>
      </c>
      <c r="IY629">
        <v>-0.819046093373875</v>
      </c>
      <c r="IZ629">
        <v>-0.0008311593448893811</v>
      </c>
      <c r="JA629">
        <v>1.768286430498992E-06</v>
      </c>
      <c r="JB629">
        <v>-5.176383660599935E-10</v>
      </c>
      <c r="JC629">
        <v>0.01793090377665582</v>
      </c>
      <c r="JD629">
        <v>0.002652576625932546</v>
      </c>
      <c r="JE629">
        <v>0.0004569377311329863</v>
      </c>
      <c r="JF629">
        <v>1.003524486243527E-07</v>
      </c>
      <c r="JG629">
        <v>2</v>
      </c>
      <c r="JH629">
        <v>1975</v>
      </c>
      <c r="JI629">
        <v>1</v>
      </c>
      <c r="JJ629">
        <v>26</v>
      </c>
      <c r="JK629">
        <v>201699.6</v>
      </c>
      <c r="JL629">
        <v>201699.8</v>
      </c>
      <c r="JM629">
        <v>1.44043</v>
      </c>
      <c r="JN629">
        <v>2.63672</v>
      </c>
      <c r="JO629">
        <v>1.49658</v>
      </c>
      <c r="JP629">
        <v>2.34985</v>
      </c>
      <c r="JQ629">
        <v>1.54907</v>
      </c>
      <c r="JR629">
        <v>2.36206</v>
      </c>
      <c r="JS629">
        <v>36.0816</v>
      </c>
      <c r="JT629">
        <v>24.1751</v>
      </c>
      <c r="JU629">
        <v>18</v>
      </c>
      <c r="JV629">
        <v>482.315</v>
      </c>
      <c r="JW629">
        <v>497.446</v>
      </c>
      <c r="JX629">
        <v>27.2574</v>
      </c>
      <c r="JY629">
        <v>29.1482</v>
      </c>
      <c r="JZ629">
        <v>30.0004</v>
      </c>
      <c r="KA629">
        <v>29.2994</v>
      </c>
      <c r="KB629">
        <v>29.2798</v>
      </c>
      <c r="KC629">
        <v>28.9868</v>
      </c>
      <c r="KD629">
        <v>12.1575</v>
      </c>
      <c r="KE629">
        <v>100</v>
      </c>
      <c r="KF629">
        <v>27.2302</v>
      </c>
      <c r="KG629">
        <v>587.522</v>
      </c>
      <c r="KH629">
        <v>20.8425</v>
      </c>
      <c r="KI629">
        <v>101.806</v>
      </c>
      <c r="KJ629">
        <v>91.26430000000001</v>
      </c>
    </row>
    <row r="630" spans="1:296">
      <c r="A630">
        <v>612</v>
      </c>
      <c r="B630">
        <v>1759091587.6</v>
      </c>
      <c r="C630">
        <v>18504.5</v>
      </c>
      <c r="D630" t="s">
        <v>1673</v>
      </c>
      <c r="E630" t="s">
        <v>1674</v>
      </c>
      <c r="F630">
        <v>5</v>
      </c>
      <c r="G630" t="s">
        <v>1604</v>
      </c>
      <c r="H630">
        <v>1759091580.1</v>
      </c>
      <c r="I630">
        <f>(J630)/1000</f>
        <v>0</v>
      </c>
      <c r="J630">
        <f>IF(DO630, AM630, AG630)</f>
        <v>0</v>
      </c>
      <c r="K630">
        <f>IF(DO630, AH630, AF630)</f>
        <v>0</v>
      </c>
      <c r="L630">
        <f>DQ630 - IF(AT630&gt;1, K630*DK630*100.0/(AV630), 0)</f>
        <v>0</v>
      </c>
      <c r="M630">
        <f>((S630-I630/2)*L630-K630)/(S630+I630/2)</f>
        <v>0</v>
      </c>
      <c r="N630">
        <f>M630*(DX630+DY630)/1000.0</f>
        <v>0</v>
      </c>
      <c r="O630">
        <f>(DQ630 - IF(AT630&gt;1, K630*DK630*100.0/(AV630), 0))*(DX630+DY630)/1000.0</f>
        <v>0</v>
      </c>
      <c r="P630">
        <f>2.0/((1/R630-1/Q630)+SIGN(R630)*SQRT((1/R630-1/Q630)*(1/R630-1/Q630) + 4*DL630/((DL630+1)*(DL630+1))*(2*1/R630*1/Q630-1/Q630*1/Q630)))</f>
        <v>0</v>
      </c>
      <c r="Q630">
        <f>IF(LEFT(DM630,1)&lt;&gt;"0",IF(LEFT(DM630,1)="1",3.0,DN630),$D$5+$E$5*(EE630*DX630/($K$5*1000))+$F$5*(EE630*DX630/($K$5*1000))*MAX(MIN(DK630,$J$5),$I$5)*MAX(MIN(DK630,$J$5),$I$5)+$G$5*MAX(MIN(DK630,$J$5),$I$5)*(EE630*DX630/($K$5*1000))+$H$5*(EE630*DX630/($K$5*1000))*(EE630*DX630/($K$5*1000)))</f>
        <v>0</v>
      </c>
      <c r="R630">
        <f>I630*(1000-(1000*0.61365*exp(17.502*V630/(240.97+V630))/(DX630+DY630)+DS630)/2)/(1000*0.61365*exp(17.502*V630/(240.97+V630))/(DX630+DY630)-DS630)</f>
        <v>0</v>
      </c>
      <c r="S630">
        <f>1/((DL630+1)/(P630/1.6)+1/(Q630/1.37)) + DL630/((DL630+1)/(P630/1.6) + DL630/(Q630/1.37))</f>
        <v>0</v>
      </c>
      <c r="T630">
        <f>(DG630*DJ630)</f>
        <v>0</v>
      </c>
      <c r="U630">
        <f>(DZ630+(T630+2*0.95*5.67E-8*(((DZ630+$B$9)+273)^4-(DZ630+273)^4)-44100*I630)/(1.84*29.3*Q630+8*0.95*5.67E-8*(DZ630+273)^3))</f>
        <v>0</v>
      </c>
      <c r="V630">
        <f>($C$9*EA630+$D$9*EB630+$E$9*U630)</f>
        <v>0</v>
      </c>
      <c r="W630">
        <f>0.61365*exp(17.502*V630/(240.97+V630))</f>
        <v>0</v>
      </c>
      <c r="X630">
        <f>(Y630/Z630*100)</f>
        <v>0</v>
      </c>
      <c r="Y630">
        <f>DS630*(DX630+DY630)/1000</f>
        <v>0</v>
      </c>
      <c r="Z630">
        <f>0.61365*exp(17.502*DZ630/(240.97+DZ630))</f>
        <v>0</v>
      </c>
      <c r="AA630">
        <f>(W630-DS630*(DX630+DY630)/1000)</f>
        <v>0</v>
      </c>
      <c r="AB630">
        <f>(-I630*44100)</f>
        <v>0</v>
      </c>
      <c r="AC630">
        <f>2*29.3*Q630*0.92*(DZ630-V630)</f>
        <v>0</v>
      </c>
      <c r="AD630">
        <f>2*0.95*5.67E-8*(((DZ630+$B$9)+273)^4-(V630+273)^4)</f>
        <v>0</v>
      </c>
      <c r="AE630">
        <f>T630+AD630+AB630+AC630</f>
        <v>0</v>
      </c>
      <c r="AF630">
        <f>DW630*AT630*(DR630-DQ630*(1000-AT630*DT630)/(1000-AT630*DS630))/(100*DK630)</f>
        <v>0</v>
      </c>
      <c r="AG630">
        <f>1000*DW630*AT630*(DS630-DT630)/(100*DK630*(1000-AT630*DS630))</f>
        <v>0</v>
      </c>
      <c r="AH630">
        <f>(AI630 - AJ630 - DX630*1E3/(8.314*(DZ630+273.15)) * AL630/DW630 * AK630) * DW630/(100*DK630) * (1000 - DT630)/1000</f>
        <v>0</v>
      </c>
      <c r="AI630">
        <v>587.7582919462845</v>
      </c>
      <c r="AJ630">
        <v>569.4862242424241</v>
      </c>
      <c r="AK630">
        <v>3.590745833293563</v>
      </c>
      <c r="AL630">
        <v>65.07997680681147</v>
      </c>
      <c r="AM630">
        <f>(AO630 - AN630 + DX630*1E3/(8.314*(DZ630+273.15)) * AQ630/DW630 * AP630) * DW630/(100*DK630) * 1000/(1000 - AO630)</f>
        <v>0</v>
      </c>
      <c r="AN630">
        <v>20.90042186666667</v>
      </c>
      <c r="AO630">
        <v>21.9472606060606</v>
      </c>
      <c r="AP630">
        <v>-4.314800175677998E-05</v>
      </c>
      <c r="AQ630">
        <v>105.27</v>
      </c>
      <c r="AR630">
        <v>1</v>
      </c>
      <c r="AS630">
        <v>0</v>
      </c>
      <c r="AT630">
        <f>IF(AR630*$H$15&gt;=AV630,1.0,(AV630/(AV630-AR630*$H$15)))</f>
        <v>0</v>
      </c>
      <c r="AU630">
        <f>(AT630-1)*100</f>
        <v>0</v>
      </c>
      <c r="AV630">
        <f>MAX(0,($B$15+$C$15*EE630)/(1+$D$15*EE630)*DX630/(DZ630+273)*$E$15)</f>
        <v>0</v>
      </c>
      <c r="AW630" t="s">
        <v>437</v>
      </c>
      <c r="AX630" t="s">
        <v>437</v>
      </c>
      <c r="AY630">
        <v>0</v>
      </c>
      <c r="AZ630">
        <v>0</v>
      </c>
      <c r="BA630">
        <f>1-AY630/AZ630</f>
        <v>0</v>
      </c>
      <c r="BB630">
        <v>0</v>
      </c>
      <c r="BC630" t="s">
        <v>437</v>
      </c>
      <c r="BD630" t="s">
        <v>437</v>
      </c>
      <c r="BE630">
        <v>0</v>
      </c>
      <c r="BF630">
        <v>0</v>
      </c>
      <c r="BG630">
        <f>1-BE630/BF630</f>
        <v>0</v>
      </c>
      <c r="BH630">
        <v>0.5</v>
      </c>
      <c r="BI630">
        <f>DH630</f>
        <v>0</v>
      </c>
      <c r="BJ630">
        <f>K630</f>
        <v>0</v>
      </c>
      <c r="BK630">
        <f>BG630*BH630*BI630</f>
        <v>0</v>
      </c>
      <c r="BL630">
        <f>(BJ630-BB630)/BI630</f>
        <v>0</v>
      </c>
      <c r="BM630">
        <f>(AZ630-BF630)/BF630</f>
        <v>0</v>
      </c>
      <c r="BN630">
        <f>AY630/(BA630+AY630/BF630)</f>
        <v>0</v>
      </c>
      <c r="BO630" t="s">
        <v>437</v>
      </c>
      <c r="BP630">
        <v>0</v>
      </c>
      <c r="BQ630">
        <f>IF(BP630&lt;&gt;0, BP630, BN630)</f>
        <v>0</v>
      </c>
      <c r="BR630">
        <f>1-BQ630/BF630</f>
        <v>0</v>
      </c>
      <c r="BS630">
        <f>(BF630-BE630)/(BF630-BQ630)</f>
        <v>0</v>
      </c>
      <c r="BT630">
        <f>(AZ630-BF630)/(AZ630-BQ630)</f>
        <v>0</v>
      </c>
      <c r="BU630">
        <f>(BF630-BE630)/(BF630-AY630)</f>
        <v>0</v>
      </c>
      <c r="BV630">
        <f>(AZ630-BF630)/(AZ630-AY630)</f>
        <v>0</v>
      </c>
      <c r="BW630">
        <f>(BS630*BQ630/BE630)</f>
        <v>0</v>
      </c>
      <c r="BX630">
        <f>(1-BW630)</f>
        <v>0</v>
      </c>
      <c r="DG630">
        <f>$B$13*EF630+$C$13*EG630+$F$13*ER630*(1-EU630)</f>
        <v>0</v>
      </c>
      <c r="DH630">
        <f>DG630*DI630</f>
        <v>0</v>
      </c>
      <c r="DI630">
        <f>($B$13*$D$11+$C$13*$D$11+$F$13*((FE630+EW630)/MAX(FE630+EW630+FF630, 0.1)*$I$11+FF630/MAX(FE630+EW630+FF630, 0.1)*$J$11))/($B$13+$C$13+$F$13)</f>
        <v>0</v>
      </c>
      <c r="DJ630">
        <f>($B$13*$K$11+$C$13*$K$11+$F$13*((FE630+EW630)/MAX(FE630+EW630+FF630, 0.1)*$P$11+FF630/MAX(FE630+EW630+FF630, 0.1)*$Q$11))/($B$13+$C$13+$F$13)</f>
        <v>0</v>
      </c>
      <c r="DK630">
        <v>2.44</v>
      </c>
      <c r="DL630">
        <v>0.5</v>
      </c>
      <c r="DM630" t="s">
        <v>438</v>
      </c>
      <c r="DN630">
        <v>2</v>
      </c>
      <c r="DO630" t="b">
        <v>1</v>
      </c>
      <c r="DP630">
        <v>1759091580.1</v>
      </c>
      <c r="DQ630">
        <v>532.9245555555557</v>
      </c>
      <c r="DR630">
        <v>559.5225555555555</v>
      </c>
      <c r="DS630">
        <v>21.96323333333333</v>
      </c>
      <c r="DT630">
        <v>20.90792592592593</v>
      </c>
      <c r="DU630">
        <v>533.7619629629629</v>
      </c>
      <c r="DV630">
        <v>21.67217037037037</v>
      </c>
      <c r="DW630">
        <v>499.9956666666666</v>
      </c>
      <c r="DX630">
        <v>90.66874814814815</v>
      </c>
      <c r="DY630">
        <v>0.0644292962962963</v>
      </c>
      <c r="DZ630">
        <v>28.80937407407407</v>
      </c>
      <c r="EA630">
        <v>30.01920740740741</v>
      </c>
      <c r="EB630">
        <v>999.9000000000001</v>
      </c>
      <c r="EC630">
        <v>0</v>
      </c>
      <c r="ED630">
        <v>0</v>
      </c>
      <c r="EE630">
        <v>10002.19222222222</v>
      </c>
      <c r="EF630">
        <v>0</v>
      </c>
      <c r="EG630">
        <v>11.1107</v>
      </c>
      <c r="EH630">
        <v>-26.59799259259259</v>
      </c>
      <c r="EI630">
        <v>544.8921481481482</v>
      </c>
      <c r="EJ630">
        <v>571.4707777777777</v>
      </c>
      <c r="EK630">
        <v>1.05531037037037</v>
      </c>
      <c r="EL630">
        <v>559.5225555555555</v>
      </c>
      <c r="EM630">
        <v>20.90792592592593</v>
      </c>
      <c r="EN630">
        <v>1.991377777777778</v>
      </c>
      <c r="EO630">
        <v>1.895694814814815</v>
      </c>
      <c r="EP630">
        <v>17.37595925925926</v>
      </c>
      <c r="EQ630">
        <v>16.59904074074074</v>
      </c>
      <c r="ER630">
        <v>1999.983703703704</v>
      </c>
      <c r="ES630">
        <v>0.9800061851851851</v>
      </c>
      <c r="ET630">
        <v>0.019994</v>
      </c>
      <c r="EU630">
        <v>0</v>
      </c>
      <c r="EV630">
        <v>300.655037037037</v>
      </c>
      <c r="EW630">
        <v>5.00078</v>
      </c>
      <c r="EX630">
        <v>5972.410370370371</v>
      </c>
      <c r="EY630">
        <v>16379.53333333333</v>
      </c>
      <c r="EZ630">
        <v>39.72185185185185</v>
      </c>
      <c r="FA630">
        <v>40.58088888888889</v>
      </c>
      <c r="FB630">
        <v>39.82622222222222</v>
      </c>
      <c r="FC630">
        <v>40.31222222222222</v>
      </c>
      <c r="FD630">
        <v>40.61774074074074</v>
      </c>
      <c r="FE630">
        <v>1955.091481481481</v>
      </c>
      <c r="FF630">
        <v>39.89148148148148</v>
      </c>
      <c r="FG630">
        <v>0</v>
      </c>
      <c r="FH630">
        <v>1759091580.2</v>
      </c>
      <c r="FI630">
        <v>0</v>
      </c>
      <c r="FJ630">
        <v>300.6763076923077</v>
      </c>
      <c r="FK630">
        <v>-0.3051623902418515</v>
      </c>
      <c r="FL630">
        <v>-26.91555554863535</v>
      </c>
      <c r="FM630">
        <v>5972.386923076924</v>
      </c>
      <c r="FN630">
        <v>15</v>
      </c>
      <c r="FO630">
        <v>0</v>
      </c>
      <c r="FP630" t="s">
        <v>439</v>
      </c>
      <c r="FQ630">
        <v>1746989605.5</v>
      </c>
      <c r="FR630">
        <v>1746989593.5</v>
      </c>
      <c r="FS630">
        <v>0</v>
      </c>
      <c r="FT630">
        <v>-0.274</v>
      </c>
      <c r="FU630">
        <v>-0.002</v>
      </c>
      <c r="FV630">
        <v>2.549</v>
      </c>
      <c r="FW630">
        <v>0.129</v>
      </c>
      <c r="FX630">
        <v>420</v>
      </c>
      <c r="FY630">
        <v>17</v>
      </c>
      <c r="FZ630">
        <v>0.02</v>
      </c>
      <c r="GA630">
        <v>0.04</v>
      </c>
      <c r="GB630">
        <v>-26.569075</v>
      </c>
      <c r="GC630">
        <v>-1.278986116322702</v>
      </c>
      <c r="GD630">
        <v>0.6328752174599667</v>
      </c>
      <c r="GE630">
        <v>0</v>
      </c>
      <c r="GF630">
        <v>300.7385588235294</v>
      </c>
      <c r="GG630">
        <v>-1.241145910207498</v>
      </c>
      <c r="GH630">
        <v>0.2214654655293798</v>
      </c>
      <c r="GI630">
        <v>0</v>
      </c>
      <c r="GJ630">
        <v>1.05731075</v>
      </c>
      <c r="GK630">
        <v>-0.03471500938086668</v>
      </c>
      <c r="GL630">
        <v>0.004527808182498448</v>
      </c>
      <c r="GM630">
        <v>1</v>
      </c>
      <c r="GN630">
        <v>1</v>
      </c>
      <c r="GO630">
        <v>3</v>
      </c>
      <c r="GP630" t="s">
        <v>455</v>
      </c>
      <c r="GQ630">
        <v>3.1024</v>
      </c>
      <c r="GR630">
        <v>2.72244</v>
      </c>
      <c r="GS630">
        <v>0.108722</v>
      </c>
      <c r="GT630">
        <v>0.112041</v>
      </c>
      <c r="GU630">
        <v>0.101352</v>
      </c>
      <c r="GV630">
        <v>0.0993069</v>
      </c>
      <c r="GW630">
        <v>23263.6</v>
      </c>
      <c r="GX630">
        <v>21045</v>
      </c>
      <c r="GY630">
        <v>26665.6</v>
      </c>
      <c r="GZ630">
        <v>23922.9</v>
      </c>
      <c r="HA630">
        <v>38345.1</v>
      </c>
      <c r="HB630">
        <v>31848.6</v>
      </c>
      <c r="HC630">
        <v>46562.2</v>
      </c>
      <c r="HD630">
        <v>37840.1</v>
      </c>
      <c r="HE630">
        <v>1.8666</v>
      </c>
      <c r="HF630">
        <v>1.86758</v>
      </c>
      <c r="HG630">
        <v>0.112448</v>
      </c>
      <c r="HH630">
        <v>0</v>
      </c>
      <c r="HI630">
        <v>28.175</v>
      </c>
      <c r="HJ630">
        <v>999.9</v>
      </c>
      <c r="HK630">
        <v>46.4</v>
      </c>
      <c r="HL630">
        <v>31.1</v>
      </c>
      <c r="HM630">
        <v>23.2198</v>
      </c>
      <c r="HN630">
        <v>60.4185</v>
      </c>
      <c r="HO630">
        <v>21.6426</v>
      </c>
      <c r="HP630">
        <v>1</v>
      </c>
      <c r="HQ630">
        <v>0.147457</v>
      </c>
      <c r="HR630">
        <v>0.397397</v>
      </c>
      <c r="HS630">
        <v>20.2793</v>
      </c>
      <c r="HT630">
        <v>5.21055</v>
      </c>
      <c r="HU630">
        <v>11.98</v>
      </c>
      <c r="HV630">
        <v>4.9631</v>
      </c>
      <c r="HW630">
        <v>3.27423</v>
      </c>
      <c r="HX630">
        <v>9999</v>
      </c>
      <c r="HY630">
        <v>9999</v>
      </c>
      <c r="HZ630">
        <v>9999</v>
      </c>
      <c r="IA630">
        <v>36.1</v>
      </c>
      <c r="IB630">
        <v>1.86392</v>
      </c>
      <c r="IC630">
        <v>1.86006</v>
      </c>
      <c r="ID630">
        <v>1.85837</v>
      </c>
      <c r="IE630">
        <v>1.85974</v>
      </c>
      <c r="IF630">
        <v>1.85989</v>
      </c>
      <c r="IG630">
        <v>1.85837</v>
      </c>
      <c r="IH630">
        <v>1.85743</v>
      </c>
      <c r="II630">
        <v>1.8524</v>
      </c>
      <c r="IJ630">
        <v>0</v>
      </c>
      <c r="IK630">
        <v>0</v>
      </c>
      <c r="IL630">
        <v>0</v>
      </c>
      <c r="IM630">
        <v>0</v>
      </c>
      <c r="IN630" t="s">
        <v>441</v>
      </c>
      <c r="IO630" t="s">
        <v>442</v>
      </c>
      <c r="IP630" t="s">
        <v>443</v>
      </c>
      <c r="IQ630" t="s">
        <v>443</v>
      </c>
      <c r="IR630" t="s">
        <v>443</v>
      </c>
      <c r="IS630" t="s">
        <v>443</v>
      </c>
      <c r="IT630">
        <v>0</v>
      </c>
      <c r="IU630">
        <v>100</v>
      </c>
      <c r="IV630">
        <v>100</v>
      </c>
      <c r="IW630">
        <v>-0.821</v>
      </c>
      <c r="IX630">
        <v>0.2907</v>
      </c>
      <c r="IY630">
        <v>-0.819046093373875</v>
      </c>
      <c r="IZ630">
        <v>-0.0008311593448893811</v>
      </c>
      <c r="JA630">
        <v>1.768286430498992E-06</v>
      </c>
      <c r="JB630">
        <v>-5.176383660599935E-10</v>
      </c>
      <c r="JC630">
        <v>0.01793090377665582</v>
      </c>
      <c r="JD630">
        <v>0.002652576625932546</v>
      </c>
      <c r="JE630">
        <v>0.0004569377311329863</v>
      </c>
      <c r="JF630">
        <v>1.003524486243527E-07</v>
      </c>
      <c r="JG630">
        <v>2</v>
      </c>
      <c r="JH630">
        <v>1975</v>
      </c>
      <c r="JI630">
        <v>1</v>
      </c>
      <c r="JJ630">
        <v>26</v>
      </c>
      <c r="JK630">
        <v>201699.7</v>
      </c>
      <c r="JL630">
        <v>201699.9</v>
      </c>
      <c r="JM630">
        <v>1.47827</v>
      </c>
      <c r="JN630">
        <v>2.62329</v>
      </c>
      <c r="JO630">
        <v>1.49658</v>
      </c>
      <c r="JP630">
        <v>2.34985</v>
      </c>
      <c r="JQ630">
        <v>1.54907</v>
      </c>
      <c r="JR630">
        <v>2.41943</v>
      </c>
      <c r="JS630">
        <v>36.0816</v>
      </c>
      <c r="JT630">
        <v>24.1751</v>
      </c>
      <c r="JU630">
        <v>18</v>
      </c>
      <c r="JV630">
        <v>482.255</v>
      </c>
      <c r="JW630">
        <v>497.577</v>
      </c>
      <c r="JX630">
        <v>27.2349</v>
      </c>
      <c r="JY630">
        <v>29.152</v>
      </c>
      <c r="JZ630">
        <v>30.0005</v>
      </c>
      <c r="KA630">
        <v>29.3031</v>
      </c>
      <c r="KB630">
        <v>29.2836</v>
      </c>
      <c r="KC630">
        <v>29.7523</v>
      </c>
      <c r="KD630">
        <v>12.1575</v>
      </c>
      <c r="KE630">
        <v>100</v>
      </c>
      <c r="KF630">
        <v>27.2105</v>
      </c>
      <c r="KG630">
        <v>607.923</v>
      </c>
      <c r="KH630">
        <v>20.8425</v>
      </c>
      <c r="KI630">
        <v>101.806</v>
      </c>
      <c r="KJ630">
        <v>91.2641</v>
      </c>
    </row>
    <row r="631" spans="1:296">
      <c r="A631">
        <v>613</v>
      </c>
      <c r="B631">
        <v>1759091592.6</v>
      </c>
      <c r="C631">
        <v>18509.5</v>
      </c>
      <c r="D631" t="s">
        <v>1675</v>
      </c>
      <c r="E631" t="s">
        <v>1676</v>
      </c>
      <c r="F631">
        <v>5</v>
      </c>
      <c r="G631" t="s">
        <v>1604</v>
      </c>
      <c r="H631">
        <v>1759091584.814285</v>
      </c>
      <c r="I631">
        <f>(J631)/1000</f>
        <v>0</v>
      </c>
      <c r="J631">
        <f>IF(DO631, AM631, AG631)</f>
        <v>0</v>
      </c>
      <c r="K631">
        <f>IF(DO631, AH631, AF631)</f>
        <v>0</v>
      </c>
      <c r="L631">
        <f>DQ631 - IF(AT631&gt;1, K631*DK631*100.0/(AV631), 0)</f>
        <v>0</v>
      </c>
      <c r="M631">
        <f>((S631-I631/2)*L631-K631)/(S631+I631/2)</f>
        <v>0</v>
      </c>
      <c r="N631">
        <f>M631*(DX631+DY631)/1000.0</f>
        <v>0</v>
      </c>
      <c r="O631">
        <f>(DQ631 - IF(AT631&gt;1, K631*DK631*100.0/(AV631), 0))*(DX631+DY631)/1000.0</f>
        <v>0</v>
      </c>
      <c r="P631">
        <f>2.0/((1/R631-1/Q631)+SIGN(R631)*SQRT((1/R631-1/Q631)*(1/R631-1/Q631) + 4*DL631/((DL631+1)*(DL631+1))*(2*1/R631*1/Q631-1/Q631*1/Q631)))</f>
        <v>0</v>
      </c>
      <c r="Q631">
        <f>IF(LEFT(DM631,1)&lt;&gt;"0",IF(LEFT(DM631,1)="1",3.0,DN631),$D$5+$E$5*(EE631*DX631/($K$5*1000))+$F$5*(EE631*DX631/($K$5*1000))*MAX(MIN(DK631,$J$5),$I$5)*MAX(MIN(DK631,$J$5),$I$5)+$G$5*MAX(MIN(DK631,$J$5),$I$5)*(EE631*DX631/($K$5*1000))+$H$5*(EE631*DX631/($K$5*1000))*(EE631*DX631/($K$5*1000)))</f>
        <v>0</v>
      </c>
      <c r="R631">
        <f>I631*(1000-(1000*0.61365*exp(17.502*V631/(240.97+V631))/(DX631+DY631)+DS631)/2)/(1000*0.61365*exp(17.502*V631/(240.97+V631))/(DX631+DY631)-DS631)</f>
        <v>0</v>
      </c>
      <c r="S631">
        <f>1/((DL631+1)/(P631/1.6)+1/(Q631/1.37)) + DL631/((DL631+1)/(P631/1.6) + DL631/(Q631/1.37))</f>
        <v>0</v>
      </c>
      <c r="T631">
        <f>(DG631*DJ631)</f>
        <v>0</v>
      </c>
      <c r="U631">
        <f>(DZ631+(T631+2*0.95*5.67E-8*(((DZ631+$B$9)+273)^4-(DZ631+273)^4)-44100*I631)/(1.84*29.3*Q631+8*0.95*5.67E-8*(DZ631+273)^3))</f>
        <v>0</v>
      </c>
      <c r="V631">
        <f>($C$9*EA631+$D$9*EB631+$E$9*U631)</f>
        <v>0</v>
      </c>
      <c r="W631">
        <f>0.61365*exp(17.502*V631/(240.97+V631))</f>
        <v>0</v>
      </c>
      <c r="X631">
        <f>(Y631/Z631*100)</f>
        <v>0</v>
      </c>
      <c r="Y631">
        <f>DS631*(DX631+DY631)/1000</f>
        <v>0</v>
      </c>
      <c r="Z631">
        <f>0.61365*exp(17.502*DZ631/(240.97+DZ631))</f>
        <v>0</v>
      </c>
      <c r="AA631">
        <f>(W631-DS631*(DX631+DY631)/1000)</f>
        <v>0</v>
      </c>
      <c r="AB631">
        <f>(-I631*44100)</f>
        <v>0</v>
      </c>
      <c r="AC631">
        <f>2*29.3*Q631*0.92*(DZ631-V631)</f>
        <v>0</v>
      </c>
      <c r="AD631">
        <f>2*0.95*5.67E-8*(((DZ631+$B$9)+273)^4-(V631+273)^4)</f>
        <v>0</v>
      </c>
      <c r="AE631">
        <f>T631+AD631+AB631+AC631</f>
        <v>0</v>
      </c>
      <c r="AF631">
        <f>DW631*AT631*(DR631-DQ631*(1000-AT631*DT631)/(1000-AT631*DS631))/(100*DK631)</f>
        <v>0</v>
      </c>
      <c r="AG631">
        <f>1000*DW631*AT631*(DS631-DT631)/(100*DK631*(1000-AT631*DS631))</f>
        <v>0</v>
      </c>
      <c r="AH631">
        <f>(AI631 - AJ631 - DX631*1E3/(8.314*(DZ631+273.15)) * AL631/DW631 * AK631) * DW631/(100*DK631) * (1000 - DT631)/1000</f>
        <v>0</v>
      </c>
      <c r="AI631">
        <v>601.7627809529334</v>
      </c>
      <c r="AJ631">
        <v>585.4961515151516</v>
      </c>
      <c r="AK631">
        <v>3.190926720459992</v>
      </c>
      <c r="AL631">
        <v>65.07997680681147</v>
      </c>
      <c r="AM631">
        <f>(AO631 - AN631 + DX631*1E3/(8.314*(DZ631+273.15)) * AQ631/DW631 * AP631) * DW631/(100*DK631) * 1000/(1000 - AO631)</f>
        <v>0</v>
      </c>
      <c r="AN631">
        <v>20.90458802666667</v>
      </c>
      <c r="AO631">
        <v>21.93445393939394</v>
      </c>
      <c r="AP631">
        <v>-3.976786849517677E-05</v>
      </c>
      <c r="AQ631">
        <v>105.27</v>
      </c>
      <c r="AR631">
        <v>1</v>
      </c>
      <c r="AS631">
        <v>0</v>
      </c>
      <c r="AT631">
        <f>IF(AR631*$H$15&gt;=AV631,1.0,(AV631/(AV631-AR631*$H$15)))</f>
        <v>0</v>
      </c>
      <c r="AU631">
        <f>(AT631-1)*100</f>
        <v>0</v>
      </c>
      <c r="AV631">
        <f>MAX(0,($B$15+$C$15*EE631)/(1+$D$15*EE631)*DX631/(DZ631+273)*$E$15)</f>
        <v>0</v>
      </c>
      <c r="AW631" t="s">
        <v>437</v>
      </c>
      <c r="AX631" t="s">
        <v>437</v>
      </c>
      <c r="AY631">
        <v>0</v>
      </c>
      <c r="AZ631">
        <v>0</v>
      </c>
      <c r="BA631">
        <f>1-AY631/AZ631</f>
        <v>0</v>
      </c>
      <c r="BB631">
        <v>0</v>
      </c>
      <c r="BC631" t="s">
        <v>437</v>
      </c>
      <c r="BD631" t="s">
        <v>437</v>
      </c>
      <c r="BE631">
        <v>0</v>
      </c>
      <c r="BF631">
        <v>0</v>
      </c>
      <c r="BG631">
        <f>1-BE631/BF631</f>
        <v>0</v>
      </c>
      <c r="BH631">
        <v>0.5</v>
      </c>
      <c r="BI631">
        <f>DH631</f>
        <v>0</v>
      </c>
      <c r="BJ631">
        <f>K631</f>
        <v>0</v>
      </c>
      <c r="BK631">
        <f>BG631*BH631*BI631</f>
        <v>0</v>
      </c>
      <c r="BL631">
        <f>(BJ631-BB631)/BI631</f>
        <v>0</v>
      </c>
      <c r="BM631">
        <f>(AZ631-BF631)/BF631</f>
        <v>0</v>
      </c>
      <c r="BN631">
        <f>AY631/(BA631+AY631/BF631)</f>
        <v>0</v>
      </c>
      <c r="BO631" t="s">
        <v>437</v>
      </c>
      <c r="BP631">
        <v>0</v>
      </c>
      <c r="BQ631">
        <f>IF(BP631&lt;&gt;0, BP631, BN631)</f>
        <v>0</v>
      </c>
      <c r="BR631">
        <f>1-BQ631/BF631</f>
        <v>0</v>
      </c>
      <c r="BS631">
        <f>(BF631-BE631)/(BF631-BQ631)</f>
        <v>0</v>
      </c>
      <c r="BT631">
        <f>(AZ631-BF631)/(AZ631-BQ631)</f>
        <v>0</v>
      </c>
      <c r="BU631">
        <f>(BF631-BE631)/(BF631-AY631)</f>
        <v>0</v>
      </c>
      <c r="BV631">
        <f>(AZ631-BF631)/(AZ631-AY631)</f>
        <v>0</v>
      </c>
      <c r="BW631">
        <f>(BS631*BQ631/BE631)</f>
        <v>0</v>
      </c>
      <c r="BX631">
        <f>(1-BW631)</f>
        <v>0</v>
      </c>
      <c r="DG631">
        <f>$B$13*EF631+$C$13*EG631+$F$13*ER631*(1-EU631)</f>
        <v>0</v>
      </c>
      <c r="DH631">
        <f>DG631*DI631</f>
        <v>0</v>
      </c>
      <c r="DI631">
        <f>($B$13*$D$11+$C$13*$D$11+$F$13*((FE631+EW631)/MAX(FE631+EW631+FF631, 0.1)*$I$11+FF631/MAX(FE631+EW631+FF631, 0.1)*$J$11))/($B$13+$C$13+$F$13)</f>
        <v>0</v>
      </c>
      <c r="DJ631">
        <f>($B$13*$K$11+$C$13*$K$11+$F$13*((FE631+EW631)/MAX(FE631+EW631+FF631, 0.1)*$P$11+FF631/MAX(FE631+EW631+FF631, 0.1)*$Q$11))/($B$13+$C$13+$F$13)</f>
        <v>0</v>
      </c>
      <c r="DK631">
        <v>2.44</v>
      </c>
      <c r="DL631">
        <v>0.5</v>
      </c>
      <c r="DM631" t="s">
        <v>438</v>
      </c>
      <c r="DN631">
        <v>2</v>
      </c>
      <c r="DO631" t="b">
        <v>1</v>
      </c>
      <c r="DP631">
        <v>1759091584.814285</v>
      </c>
      <c r="DQ631">
        <v>548.7530357142857</v>
      </c>
      <c r="DR631">
        <v>574.8697857142857</v>
      </c>
      <c r="DS631">
        <v>21.95373928571429</v>
      </c>
      <c r="DT631">
        <v>20.90507857142857</v>
      </c>
      <c r="DU631">
        <v>549.5804285714286</v>
      </c>
      <c r="DV631">
        <v>21.66288571428571</v>
      </c>
      <c r="DW631">
        <v>500.0378928571428</v>
      </c>
      <c r="DX631">
        <v>90.66898571428571</v>
      </c>
      <c r="DY631">
        <v>0.06441506071428572</v>
      </c>
      <c r="DZ631">
        <v>28.808</v>
      </c>
      <c r="EA631">
        <v>30.02031785714286</v>
      </c>
      <c r="EB631">
        <v>999.9000000000002</v>
      </c>
      <c r="EC631">
        <v>0</v>
      </c>
      <c r="ED631">
        <v>0</v>
      </c>
      <c r="EE631">
        <v>10000.95357142857</v>
      </c>
      <c r="EF631">
        <v>0</v>
      </c>
      <c r="EG631">
        <v>11.1107</v>
      </c>
      <c r="EH631">
        <v>-26.11676071428572</v>
      </c>
      <c r="EI631">
        <v>561.0704285714286</v>
      </c>
      <c r="EJ631">
        <v>587.1441071428573</v>
      </c>
      <c r="EK631">
        <v>1.048662857142857</v>
      </c>
      <c r="EL631">
        <v>574.8697857142857</v>
      </c>
      <c r="EM631">
        <v>20.90507857142857</v>
      </c>
      <c r="EN631">
        <v>1.990521785714286</v>
      </c>
      <c r="EO631">
        <v>1.895441428571428</v>
      </c>
      <c r="EP631">
        <v>17.36915714285714</v>
      </c>
      <c r="EQ631">
        <v>16.59693571428571</v>
      </c>
      <c r="ER631">
        <v>1999.987142857143</v>
      </c>
      <c r="ES631">
        <v>0.9800050714285714</v>
      </c>
      <c r="ET631">
        <v>0.01999508571428571</v>
      </c>
      <c r="EU631">
        <v>0</v>
      </c>
      <c r="EV631">
        <v>300.5392142857143</v>
      </c>
      <c r="EW631">
        <v>5.00078</v>
      </c>
      <c r="EX631">
        <v>5970.237142857143</v>
      </c>
      <c r="EY631">
        <v>16379.55357142857</v>
      </c>
      <c r="EZ631">
        <v>39.7385357142857</v>
      </c>
      <c r="FA631">
        <v>40.58907142857142</v>
      </c>
      <c r="FB631">
        <v>39.79674999999999</v>
      </c>
      <c r="FC631">
        <v>40.33224999999999</v>
      </c>
      <c r="FD631">
        <v>40.54882142857142</v>
      </c>
      <c r="FE631">
        <v>1955.092857142858</v>
      </c>
      <c r="FF631">
        <v>39.89321428571429</v>
      </c>
      <c r="FG631">
        <v>0</v>
      </c>
      <c r="FH631">
        <v>1759091585</v>
      </c>
      <c r="FI631">
        <v>0</v>
      </c>
      <c r="FJ631">
        <v>300.5371153846154</v>
      </c>
      <c r="FK631">
        <v>-1.739179484839284</v>
      </c>
      <c r="FL631">
        <v>-28.72444438140136</v>
      </c>
      <c r="FM631">
        <v>5970.190384615384</v>
      </c>
      <c r="FN631">
        <v>15</v>
      </c>
      <c r="FO631">
        <v>0</v>
      </c>
      <c r="FP631" t="s">
        <v>439</v>
      </c>
      <c r="FQ631">
        <v>1746989605.5</v>
      </c>
      <c r="FR631">
        <v>1746989593.5</v>
      </c>
      <c r="FS631">
        <v>0</v>
      </c>
      <c r="FT631">
        <v>-0.274</v>
      </c>
      <c r="FU631">
        <v>-0.002</v>
      </c>
      <c r="FV631">
        <v>2.549</v>
      </c>
      <c r="FW631">
        <v>0.129</v>
      </c>
      <c r="FX631">
        <v>420</v>
      </c>
      <c r="FY631">
        <v>17</v>
      </c>
      <c r="FZ631">
        <v>0.02</v>
      </c>
      <c r="GA631">
        <v>0.04</v>
      </c>
      <c r="GB631">
        <v>-26.26397000000001</v>
      </c>
      <c r="GC631">
        <v>5.005195497185793</v>
      </c>
      <c r="GD631">
        <v>0.9787742694819882</v>
      </c>
      <c r="GE631">
        <v>0</v>
      </c>
      <c r="GF631">
        <v>300.6138235294117</v>
      </c>
      <c r="GG631">
        <v>-1.454667682996223</v>
      </c>
      <c r="GH631">
        <v>0.2702942264609656</v>
      </c>
      <c r="GI631">
        <v>0</v>
      </c>
      <c r="GJ631">
        <v>1.05261075</v>
      </c>
      <c r="GK631">
        <v>-0.0658825891181998</v>
      </c>
      <c r="GL631">
        <v>0.007891292792534062</v>
      </c>
      <c r="GM631">
        <v>1</v>
      </c>
      <c r="GN631">
        <v>1</v>
      </c>
      <c r="GO631">
        <v>3</v>
      </c>
      <c r="GP631" t="s">
        <v>455</v>
      </c>
      <c r="GQ631">
        <v>3.10248</v>
      </c>
      <c r="GR631">
        <v>2.72222</v>
      </c>
      <c r="GS631">
        <v>0.110888</v>
      </c>
      <c r="GT631">
        <v>0.114385</v>
      </c>
      <c r="GU631">
        <v>0.101308</v>
      </c>
      <c r="GV631">
        <v>0.09932680000000001</v>
      </c>
      <c r="GW631">
        <v>23207.1</v>
      </c>
      <c r="GX631">
        <v>20989.7</v>
      </c>
      <c r="GY631">
        <v>26665.6</v>
      </c>
      <c r="GZ631">
        <v>23923.2</v>
      </c>
      <c r="HA631">
        <v>38347.3</v>
      </c>
      <c r="HB631">
        <v>31848.5</v>
      </c>
      <c r="HC631">
        <v>46562.3</v>
      </c>
      <c r="HD631">
        <v>37840.5</v>
      </c>
      <c r="HE631">
        <v>1.86655</v>
      </c>
      <c r="HF631">
        <v>1.86758</v>
      </c>
      <c r="HG631">
        <v>0.113416</v>
      </c>
      <c r="HH631">
        <v>0</v>
      </c>
      <c r="HI631">
        <v>28.175</v>
      </c>
      <c r="HJ631">
        <v>999.9</v>
      </c>
      <c r="HK631">
        <v>46.4</v>
      </c>
      <c r="HL631">
        <v>31.1</v>
      </c>
      <c r="HM631">
        <v>23.2188</v>
      </c>
      <c r="HN631">
        <v>60.6685</v>
      </c>
      <c r="HO631">
        <v>21.4223</v>
      </c>
      <c r="HP631">
        <v>1</v>
      </c>
      <c r="HQ631">
        <v>0.14766</v>
      </c>
      <c r="HR631">
        <v>0.405626</v>
      </c>
      <c r="HS631">
        <v>20.2794</v>
      </c>
      <c r="HT631">
        <v>5.2113</v>
      </c>
      <c r="HU631">
        <v>11.98</v>
      </c>
      <c r="HV631">
        <v>4.96345</v>
      </c>
      <c r="HW631">
        <v>3.27455</v>
      </c>
      <c r="HX631">
        <v>9999</v>
      </c>
      <c r="HY631">
        <v>9999</v>
      </c>
      <c r="HZ631">
        <v>9999</v>
      </c>
      <c r="IA631">
        <v>36.1</v>
      </c>
      <c r="IB631">
        <v>1.86392</v>
      </c>
      <c r="IC631">
        <v>1.86006</v>
      </c>
      <c r="ID631">
        <v>1.85837</v>
      </c>
      <c r="IE631">
        <v>1.85974</v>
      </c>
      <c r="IF631">
        <v>1.85989</v>
      </c>
      <c r="IG631">
        <v>1.85837</v>
      </c>
      <c r="IH631">
        <v>1.85745</v>
      </c>
      <c r="II631">
        <v>1.85242</v>
      </c>
      <c r="IJ631">
        <v>0</v>
      </c>
      <c r="IK631">
        <v>0</v>
      </c>
      <c r="IL631">
        <v>0</v>
      </c>
      <c r="IM631">
        <v>0</v>
      </c>
      <c r="IN631" t="s">
        <v>441</v>
      </c>
      <c r="IO631" t="s">
        <v>442</v>
      </c>
      <c r="IP631" t="s">
        <v>443</v>
      </c>
      <c r="IQ631" t="s">
        <v>443</v>
      </c>
      <c r="IR631" t="s">
        <v>443</v>
      </c>
      <c r="IS631" t="s">
        <v>443</v>
      </c>
      <c r="IT631">
        <v>0</v>
      </c>
      <c r="IU631">
        <v>100</v>
      </c>
      <c r="IV631">
        <v>100</v>
      </c>
      <c r="IW631">
        <v>-0.8110000000000001</v>
      </c>
      <c r="IX631">
        <v>0.2904</v>
      </c>
      <c r="IY631">
        <v>-0.819046093373875</v>
      </c>
      <c r="IZ631">
        <v>-0.0008311593448893811</v>
      </c>
      <c r="JA631">
        <v>1.768286430498992E-06</v>
      </c>
      <c r="JB631">
        <v>-5.176383660599935E-10</v>
      </c>
      <c r="JC631">
        <v>0.01793090377665582</v>
      </c>
      <c r="JD631">
        <v>0.002652576625932546</v>
      </c>
      <c r="JE631">
        <v>0.0004569377311329863</v>
      </c>
      <c r="JF631">
        <v>1.003524486243527E-07</v>
      </c>
      <c r="JG631">
        <v>2</v>
      </c>
      <c r="JH631">
        <v>1975</v>
      </c>
      <c r="JI631">
        <v>1</v>
      </c>
      <c r="JJ631">
        <v>26</v>
      </c>
      <c r="JK631">
        <v>201699.8</v>
      </c>
      <c r="JL631">
        <v>201700</v>
      </c>
      <c r="JM631">
        <v>1.51245</v>
      </c>
      <c r="JN631">
        <v>2.62817</v>
      </c>
      <c r="JO631">
        <v>1.49658</v>
      </c>
      <c r="JP631">
        <v>2.35107</v>
      </c>
      <c r="JQ631">
        <v>1.54907</v>
      </c>
      <c r="JR631">
        <v>2.46826</v>
      </c>
      <c r="JS631">
        <v>36.105</v>
      </c>
      <c r="JT631">
        <v>24.1838</v>
      </c>
      <c r="JU631">
        <v>18</v>
      </c>
      <c r="JV631">
        <v>482.251</v>
      </c>
      <c r="JW631">
        <v>497.603</v>
      </c>
      <c r="JX631">
        <v>27.2109</v>
      </c>
      <c r="JY631">
        <v>29.1551</v>
      </c>
      <c r="JZ631">
        <v>30.0003</v>
      </c>
      <c r="KA631">
        <v>29.3066</v>
      </c>
      <c r="KB631">
        <v>29.2866</v>
      </c>
      <c r="KC631">
        <v>30.4295</v>
      </c>
      <c r="KD631">
        <v>12.1575</v>
      </c>
      <c r="KE631">
        <v>100</v>
      </c>
      <c r="KF631">
        <v>27.196</v>
      </c>
      <c r="KG631">
        <v>621.302</v>
      </c>
      <c r="KH631">
        <v>20.8425</v>
      </c>
      <c r="KI631">
        <v>101.806</v>
      </c>
      <c r="KJ631">
        <v>91.26519999999999</v>
      </c>
    </row>
    <row r="632" spans="1:296">
      <c r="A632">
        <v>614</v>
      </c>
      <c r="B632">
        <v>1759091597.6</v>
      </c>
      <c r="C632">
        <v>18514.5</v>
      </c>
      <c r="D632" t="s">
        <v>1677</v>
      </c>
      <c r="E632" t="s">
        <v>1678</v>
      </c>
      <c r="F632">
        <v>5</v>
      </c>
      <c r="G632" t="s">
        <v>1604</v>
      </c>
      <c r="H632">
        <v>1759091590.1</v>
      </c>
      <c r="I632">
        <f>(J632)/1000</f>
        <v>0</v>
      </c>
      <c r="J632">
        <f>IF(DO632, AM632, AG632)</f>
        <v>0</v>
      </c>
      <c r="K632">
        <f>IF(DO632, AH632, AF632)</f>
        <v>0</v>
      </c>
      <c r="L632">
        <f>DQ632 - IF(AT632&gt;1, K632*DK632*100.0/(AV632), 0)</f>
        <v>0</v>
      </c>
      <c r="M632">
        <f>((S632-I632/2)*L632-K632)/(S632+I632/2)</f>
        <v>0</v>
      </c>
      <c r="N632">
        <f>M632*(DX632+DY632)/1000.0</f>
        <v>0</v>
      </c>
      <c r="O632">
        <f>(DQ632 - IF(AT632&gt;1, K632*DK632*100.0/(AV632), 0))*(DX632+DY632)/1000.0</f>
        <v>0</v>
      </c>
      <c r="P632">
        <f>2.0/((1/R632-1/Q632)+SIGN(R632)*SQRT((1/R632-1/Q632)*(1/R632-1/Q632) + 4*DL632/((DL632+1)*(DL632+1))*(2*1/R632*1/Q632-1/Q632*1/Q632)))</f>
        <v>0</v>
      </c>
      <c r="Q632">
        <f>IF(LEFT(DM632,1)&lt;&gt;"0",IF(LEFT(DM632,1)="1",3.0,DN632),$D$5+$E$5*(EE632*DX632/($K$5*1000))+$F$5*(EE632*DX632/($K$5*1000))*MAX(MIN(DK632,$J$5),$I$5)*MAX(MIN(DK632,$J$5),$I$5)+$G$5*MAX(MIN(DK632,$J$5),$I$5)*(EE632*DX632/($K$5*1000))+$H$5*(EE632*DX632/($K$5*1000))*(EE632*DX632/($K$5*1000)))</f>
        <v>0</v>
      </c>
      <c r="R632">
        <f>I632*(1000-(1000*0.61365*exp(17.502*V632/(240.97+V632))/(DX632+DY632)+DS632)/2)/(1000*0.61365*exp(17.502*V632/(240.97+V632))/(DX632+DY632)-DS632)</f>
        <v>0</v>
      </c>
      <c r="S632">
        <f>1/((DL632+1)/(P632/1.6)+1/(Q632/1.37)) + DL632/((DL632+1)/(P632/1.6) + DL632/(Q632/1.37))</f>
        <v>0</v>
      </c>
      <c r="T632">
        <f>(DG632*DJ632)</f>
        <v>0</v>
      </c>
      <c r="U632">
        <f>(DZ632+(T632+2*0.95*5.67E-8*(((DZ632+$B$9)+273)^4-(DZ632+273)^4)-44100*I632)/(1.84*29.3*Q632+8*0.95*5.67E-8*(DZ632+273)^3))</f>
        <v>0</v>
      </c>
      <c r="V632">
        <f>($C$9*EA632+$D$9*EB632+$E$9*U632)</f>
        <v>0</v>
      </c>
      <c r="W632">
        <f>0.61365*exp(17.502*V632/(240.97+V632))</f>
        <v>0</v>
      </c>
      <c r="X632">
        <f>(Y632/Z632*100)</f>
        <v>0</v>
      </c>
      <c r="Y632">
        <f>DS632*(DX632+DY632)/1000</f>
        <v>0</v>
      </c>
      <c r="Z632">
        <f>0.61365*exp(17.502*DZ632/(240.97+DZ632))</f>
        <v>0</v>
      </c>
      <c r="AA632">
        <f>(W632-DS632*(DX632+DY632)/1000)</f>
        <v>0</v>
      </c>
      <c r="AB632">
        <f>(-I632*44100)</f>
        <v>0</v>
      </c>
      <c r="AC632">
        <f>2*29.3*Q632*0.92*(DZ632-V632)</f>
        <v>0</v>
      </c>
      <c r="AD632">
        <f>2*0.95*5.67E-8*(((DZ632+$B$9)+273)^4-(V632+273)^4)</f>
        <v>0</v>
      </c>
      <c r="AE632">
        <f>T632+AD632+AB632+AC632</f>
        <v>0</v>
      </c>
      <c r="AF632">
        <f>DW632*AT632*(DR632-DQ632*(1000-AT632*DT632)/(1000-AT632*DS632))/(100*DK632)</f>
        <v>0</v>
      </c>
      <c r="AG632">
        <f>1000*DW632*AT632*(DS632-DT632)/(100*DK632*(1000-AT632*DS632))</f>
        <v>0</v>
      </c>
      <c r="AH632">
        <f>(AI632 - AJ632 - DX632*1E3/(8.314*(DZ632+273.15)) * AL632/DW632 * AK632) * DW632/(100*DK632) * (1000 - DT632)/1000</f>
        <v>0</v>
      </c>
      <c r="AI632">
        <v>620.3007841809574</v>
      </c>
      <c r="AJ632">
        <v>602.6227333333331</v>
      </c>
      <c r="AK632">
        <v>3.427688494626973</v>
      </c>
      <c r="AL632">
        <v>65.07997680681147</v>
      </c>
      <c r="AM632">
        <f>(AO632 - AN632 + DX632*1E3/(8.314*(DZ632+273.15)) * AQ632/DW632 * AP632) * DW632/(100*DK632) * 1000/(1000 - AO632)</f>
        <v>0</v>
      </c>
      <c r="AN632">
        <v>20.91011832</v>
      </c>
      <c r="AO632">
        <v>21.92071818181816</v>
      </c>
      <c r="AP632">
        <v>-4.104867204872848E-05</v>
      </c>
      <c r="AQ632">
        <v>105.27</v>
      </c>
      <c r="AR632">
        <v>1</v>
      </c>
      <c r="AS632">
        <v>0</v>
      </c>
      <c r="AT632">
        <f>IF(AR632*$H$15&gt;=AV632,1.0,(AV632/(AV632-AR632*$H$15)))</f>
        <v>0</v>
      </c>
      <c r="AU632">
        <f>(AT632-1)*100</f>
        <v>0</v>
      </c>
      <c r="AV632">
        <f>MAX(0,($B$15+$C$15*EE632)/(1+$D$15*EE632)*DX632/(DZ632+273)*$E$15)</f>
        <v>0</v>
      </c>
      <c r="AW632" t="s">
        <v>437</v>
      </c>
      <c r="AX632" t="s">
        <v>437</v>
      </c>
      <c r="AY632">
        <v>0</v>
      </c>
      <c r="AZ632">
        <v>0</v>
      </c>
      <c r="BA632">
        <f>1-AY632/AZ632</f>
        <v>0</v>
      </c>
      <c r="BB632">
        <v>0</v>
      </c>
      <c r="BC632" t="s">
        <v>437</v>
      </c>
      <c r="BD632" t="s">
        <v>437</v>
      </c>
      <c r="BE632">
        <v>0</v>
      </c>
      <c r="BF632">
        <v>0</v>
      </c>
      <c r="BG632">
        <f>1-BE632/BF632</f>
        <v>0</v>
      </c>
      <c r="BH632">
        <v>0.5</v>
      </c>
      <c r="BI632">
        <f>DH632</f>
        <v>0</v>
      </c>
      <c r="BJ632">
        <f>K632</f>
        <v>0</v>
      </c>
      <c r="BK632">
        <f>BG632*BH632*BI632</f>
        <v>0</v>
      </c>
      <c r="BL632">
        <f>(BJ632-BB632)/BI632</f>
        <v>0</v>
      </c>
      <c r="BM632">
        <f>(AZ632-BF632)/BF632</f>
        <v>0</v>
      </c>
      <c r="BN632">
        <f>AY632/(BA632+AY632/BF632)</f>
        <v>0</v>
      </c>
      <c r="BO632" t="s">
        <v>437</v>
      </c>
      <c r="BP632">
        <v>0</v>
      </c>
      <c r="BQ632">
        <f>IF(BP632&lt;&gt;0, BP632, BN632)</f>
        <v>0</v>
      </c>
      <c r="BR632">
        <f>1-BQ632/BF632</f>
        <v>0</v>
      </c>
      <c r="BS632">
        <f>(BF632-BE632)/(BF632-BQ632)</f>
        <v>0</v>
      </c>
      <c r="BT632">
        <f>(AZ632-BF632)/(AZ632-BQ632)</f>
        <v>0</v>
      </c>
      <c r="BU632">
        <f>(BF632-BE632)/(BF632-AY632)</f>
        <v>0</v>
      </c>
      <c r="BV632">
        <f>(AZ632-BF632)/(AZ632-AY632)</f>
        <v>0</v>
      </c>
      <c r="BW632">
        <f>(BS632*BQ632/BE632)</f>
        <v>0</v>
      </c>
      <c r="BX632">
        <f>(1-BW632)</f>
        <v>0</v>
      </c>
      <c r="DG632">
        <f>$B$13*EF632+$C$13*EG632+$F$13*ER632*(1-EU632)</f>
        <v>0</v>
      </c>
      <c r="DH632">
        <f>DG632*DI632</f>
        <v>0</v>
      </c>
      <c r="DI632">
        <f>($B$13*$D$11+$C$13*$D$11+$F$13*((FE632+EW632)/MAX(FE632+EW632+FF632, 0.1)*$I$11+FF632/MAX(FE632+EW632+FF632, 0.1)*$J$11))/($B$13+$C$13+$F$13)</f>
        <v>0</v>
      </c>
      <c r="DJ632">
        <f>($B$13*$K$11+$C$13*$K$11+$F$13*((FE632+EW632)/MAX(FE632+EW632+FF632, 0.1)*$P$11+FF632/MAX(FE632+EW632+FF632, 0.1)*$Q$11))/($B$13+$C$13+$F$13)</f>
        <v>0</v>
      </c>
      <c r="DK632">
        <v>2.44</v>
      </c>
      <c r="DL632">
        <v>0.5</v>
      </c>
      <c r="DM632" t="s">
        <v>438</v>
      </c>
      <c r="DN632">
        <v>2</v>
      </c>
      <c r="DO632" t="b">
        <v>1</v>
      </c>
      <c r="DP632">
        <v>1759091590.1</v>
      </c>
      <c r="DQ632">
        <v>566.3608148148148</v>
      </c>
      <c r="DR632">
        <v>592.4712222222222</v>
      </c>
      <c r="DS632">
        <v>21.93993333333333</v>
      </c>
      <c r="DT632">
        <v>20.90449259259259</v>
      </c>
      <c r="DU632">
        <v>567.1767037037038</v>
      </c>
      <c r="DV632">
        <v>21.64938888888889</v>
      </c>
      <c r="DW632">
        <v>500.0248518518518</v>
      </c>
      <c r="DX632">
        <v>90.66937037037039</v>
      </c>
      <c r="DY632">
        <v>0.06438277777777779</v>
      </c>
      <c r="DZ632">
        <v>28.80765925925926</v>
      </c>
      <c r="EA632">
        <v>30.01586296296296</v>
      </c>
      <c r="EB632">
        <v>999.9000000000001</v>
      </c>
      <c r="EC632">
        <v>0</v>
      </c>
      <c r="ED632">
        <v>0</v>
      </c>
      <c r="EE632">
        <v>9991.217407407406</v>
      </c>
      <c r="EF632">
        <v>0</v>
      </c>
      <c r="EG632">
        <v>11.1107</v>
      </c>
      <c r="EH632">
        <v>-26.11035925925925</v>
      </c>
      <c r="EI632">
        <v>579.0653703703704</v>
      </c>
      <c r="EJ632">
        <v>605.121037037037</v>
      </c>
      <c r="EK632">
        <v>1.03545</v>
      </c>
      <c r="EL632">
        <v>592.4712222222222</v>
      </c>
      <c r="EM632">
        <v>20.90449259259259</v>
      </c>
      <c r="EN632">
        <v>1.98927962962963</v>
      </c>
      <c r="EO632">
        <v>1.895396296296296</v>
      </c>
      <c r="EP632">
        <v>17.35927407407408</v>
      </c>
      <c r="EQ632">
        <v>16.59655555555556</v>
      </c>
      <c r="ER632">
        <v>1999.995185185185</v>
      </c>
      <c r="ES632">
        <v>0.9800044074074074</v>
      </c>
      <c r="ET632">
        <v>0.01999573333333333</v>
      </c>
      <c r="EU632">
        <v>0</v>
      </c>
      <c r="EV632">
        <v>300.3897407407408</v>
      </c>
      <c r="EW632">
        <v>5.00078</v>
      </c>
      <c r="EX632">
        <v>5967.66962962963</v>
      </c>
      <c r="EY632">
        <v>16379.61111111111</v>
      </c>
      <c r="EZ632">
        <v>39.7474074074074</v>
      </c>
      <c r="FA632">
        <v>40.59233333333332</v>
      </c>
      <c r="FB632">
        <v>39.79611111111111</v>
      </c>
      <c r="FC632">
        <v>40.31685185185184</v>
      </c>
      <c r="FD632">
        <v>40.51133333333333</v>
      </c>
      <c r="FE632">
        <v>1955.099629629629</v>
      </c>
      <c r="FF632">
        <v>39.89481481481481</v>
      </c>
      <c r="FG632">
        <v>0</v>
      </c>
      <c r="FH632">
        <v>1759091589.8</v>
      </c>
      <c r="FI632">
        <v>0</v>
      </c>
      <c r="FJ632">
        <v>300.4095769230769</v>
      </c>
      <c r="FK632">
        <v>-2.106017101814802</v>
      </c>
      <c r="FL632">
        <v>-29.31863246713522</v>
      </c>
      <c r="FM632">
        <v>5967.878846153846</v>
      </c>
      <c r="FN632">
        <v>15</v>
      </c>
      <c r="FO632">
        <v>0</v>
      </c>
      <c r="FP632" t="s">
        <v>439</v>
      </c>
      <c r="FQ632">
        <v>1746989605.5</v>
      </c>
      <c r="FR632">
        <v>1746989593.5</v>
      </c>
      <c r="FS632">
        <v>0</v>
      </c>
      <c r="FT632">
        <v>-0.274</v>
      </c>
      <c r="FU632">
        <v>-0.002</v>
      </c>
      <c r="FV632">
        <v>2.549</v>
      </c>
      <c r="FW632">
        <v>0.129</v>
      </c>
      <c r="FX632">
        <v>420</v>
      </c>
      <c r="FY632">
        <v>17</v>
      </c>
      <c r="FZ632">
        <v>0.02</v>
      </c>
      <c r="GA632">
        <v>0.04</v>
      </c>
      <c r="GB632">
        <v>-26.20253414634147</v>
      </c>
      <c r="GC632">
        <v>1.938717073170653</v>
      </c>
      <c r="GD632">
        <v>0.9517043286010259</v>
      </c>
      <c r="GE632">
        <v>0</v>
      </c>
      <c r="GF632">
        <v>300.4853529411764</v>
      </c>
      <c r="GG632">
        <v>-1.968158902340374</v>
      </c>
      <c r="GH632">
        <v>0.2856427100163159</v>
      </c>
      <c r="GI632">
        <v>0</v>
      </c>
      <c r="GJ632">
        <v>1.042634634146341</v>
      </c>
      <c r="GK632">
        <v>-0.1378777003484296</v>
      </c>
      <c r="GL632">
        <v>0.01492086836182898</v>
      </c>
      <c r="GM632">
        <v>0</v>
      </c>
      <c r="GN632">
        <v>0</v>
      </c>
      <c r="GO632">
        <v>3</v>
      </c>
      <c r="GP632" t="s">
        <v>458</v>
      </c>
      <c r="GQ632">
        <v>3.10216</v>
      </c>
      <c r="GR632">
        <v>2.72238</v>
      </c>
      <c r="GS632">
        <v>0.113161</v>
      </c>
      <c r="GT632">
        <v>0.1166</v>
      </c>
      <c r="GU632">
        <v>0.101265</v>
      </c>
      <c r="GV632">
        <v>0.0993462</v>
      </c>
      <c r="GW632">
        <v>23147.5</v>
      </c>
      <c r="GX632">
        <v>20937.1</v>
      </c>
      <c r="GY632">
        <v>26665.3</v>
      </c>
      <c r="GZ632">
        <v>23923</v>
      </c>
      <c r="HA632">
        <v>38349.3</v>
      </c>
      <c r="HB632">
        <v>31847.9</v>
      </c>
      <c r="HC632">
        <v>46562</v>
      </c>
      <c r="HD632">
        <v>37840.3</v>
      </c>
      <c r="HE632">
        <v>1.86602</v>
      </c>
      <c r="HF632">
        <v>1.8678</v>
      </c>
      <c r="HG632">
        <v>0.112709</v>
      </c>
      <c r="HH632">
        <v>0</v>
      </c>
      <c r="HI632">
        <v>28.175</v>
      </c>
      <c r="HJ632">
        <v>999.9</v>
      </c>
      <c r="HK632">
        <v>46.4</v>
      </c>
      <c r="HL632">
        <v>31.1</v>
      </c>
      <c r="HM632">
        <v>23.2192</v>
      </c>
      <c r="HN632">
        <v>61.1585</v>
      </c>
      <c r="HO632">
        <v>21.5024</v>
      </c>
      <c r="HP632">
        <v>1</v>
      </c>
      <c r="HQ632">
        <v>0.147828</v>
      </c>
      <c r="HR632">
        <v>0.400964</v>
      </c>
      <c r="HS632">
        <v>20.2793</v>
      </c>
      <c r="HT632">
        <v>5.2107</v>
      </c>
      <c r="HU632">
        <v>11.9798</v>
      </c>
      <c r="HV632">
        <v>4.96305</v>
      </c>
      <c r="HW632">
        <v>3.27438</v>
      </c>
      <c r="HX632">
        <v>9999</v>
      </c>
      <c r="HY632">
        <v>9999</v>
      </c>
      <c r="HZ632">
        <v>9999</v>
      </c>
      <c r="IA632">
        <v>36.1</v>
      </c>
      <c r="IB632">
        <v>1.86391</v>
      </c>
      <c r="IC632">
        <v>1.86005</v>
      </c>
      <c r="ID632">
        <v>1.85837</v>
      </c>
      <c r="IE632">
        <v>1.85974</v>
      </c>
      <c r="IF632">
        <v>1.85989</v>
      </c>
      <c r="IG632">
        <v>1.85837</v>
      </c>
      <c r="IH632">
        <v>1.85743</v>
      </c>
      <c r="II632">
        <v>1.85242</v>
      </c>
      <c r="IJ632">
        <v>0</v>
      </c>
      <c r="IK632">
        <v>0</v>
      </c>
      <c r="IL632">
        <v>0</v>
      </c>
      <c r="IM632">
        <v>0</v>
      </c>
      <c r="IN632" t="s">
        <v>441</v>
      </c>
      <c r="IO632" t="s">
        <v>442</v>
      </c>
      <c r="IP632" t="s">
        <v>443</v>
      </c>
      <c r="IQ632" t="s">
        <v>443</v>
      </c>
      <c r="IR632" t="s">
        <v>443</v>
      </c>
      <c r="IS632" t="s">
        <v>443</v>
      </c>
      <c r="IT632">
        <v>0</v>
      </c>
      <c r="IU632">
        <v>100</v>
      </c>
      <c r="IV632">
        <v>100</v>
      </c>
      <c r="IW632">
        <v>-0.799</v>
      </c>
      <c r="IX632">
        <v>0.2901</v>
      </c>
      <c r="IY632">
        <v>-0.819046093373875</v>
      </c>
      <c r="IZ632">
        <v>-0.0008311593448893811</v>
      </c>
      <c r="JA632">
        <v>1.768286430498992E-06</v>
      </c>
      <c r="JB632">
        <v>-5.176383660599935E-10</v>
      </c>
      <c r="JC632">
        <v>0.01793090377665582</v>
      </c>
      <c r="JD632">
        <v>0.002652576625932546</v>
      </c>
      <c r="JE632">
        <v>0.0004569377311329863</v>
      </c>
      <c r="JF632">
        <v>1.003524486243527E-07</v>
      </c>
      <c r="JG632">
        <v>2</v>
      </c>
      <c r="JH632">
        <v>1975</v>
      </c>
      <c r="JI632">
        <v>1</v>
      </c>
      <c r="JJ632">
        <v>26</v>
      </c>
      <c r="JK632">
        <v>201699.9</v>
      </c>
      <c r="JL632">
        <v>201700.1</v>
      </c>
      <c r="JM632">
        <v>1.54907</v>
      </c>
      <c r="JN632">
        <v>2.63184</v>
      </c>
      <c r="JO632">
        <v>1.49658</v>
      </c>
      <c r="JP632">
        <v>2.34985</v>
      </c>
      <c r="JQ632">
        <v>1.54907</v>
      </c>
      <c r="JR632">
        <v>2.46094</v>
      </c>
      <c r="JS632">
        <v>36.105</v>
      </c>
      <c r="JT632">
        <v>24.1751</v>
      </c>
      <c r="JU632">
        <v>18</v>
      </c>
      <c r="JV632">
        <v>481.971</v>
      </c>
      <c r="JW632">
        <v>497.784</v>
      </c>
      <c r="JX632">
        <v>27.1936</v>
      </c>
      <c r="JY632">
        <v>29.1589</v>
      </c>
      <c r="JZ632">
        <v>30.0002</v>
      </c>
      <c r="KA632">
        <v>29.31</v>
      </c>
      <c r="KB632">
        <v>29.2904</v>
      </c>
      <c r="KC632">
        <v>31.1696</v>
      </c>
      <c r="KD632">
        <v>12.1575</v>
      </c>
      <c r="KE632">
        <v>100</v>
      </c>
      <c r="KF632">
        <v>27.1818</v>
      </c>
      <c r="KG632">
        <v>641.377</v>
      </c>
      <c r="KH632">
        <v>20.8425</v>
      </c>
      <c r="KI632">
        <v>101.805</v>
      </c>
      <c r="KJ632">
        <v>91.2645</v>
      </c>
    </row>
    <row r="633" spans="1:296">
      <c r="A633">
        <v>615</v>
      </c>
      <c r="B633">
        <v>1759091602.6</v>
      </c>
      <c r="C633">
        <v>18519.5</v>
      </c>
      <c r="D633" t="s">
        <v>1679</v>
      </c>
      <c r="E633" t="s">
        <v>1680</v>
      </c>
      <c r="F633">
        <v>5</v>
      </c>
      <c r="G633" t="s">
        <v>1604</v>
      </c>
      <c r="H633">
        <v>1759091594.814285</v>
      </c>
      <c r="I633">
        <f>(J633)/1000</f>
        <v>0</v>
      </c>
      <c r="J633">
        <f>IF(DO633, AM633, AG633)</f>
        <v>0</v>
      </c>
      <c r="K633">
        <f>IF(DO633, AH633, AF633)</f>
        <v>0</v>
      </c>
      <c r="L633">
        <f>DQ633 - IF(AT633&gt;1, K633*DK633*100.0/(AV633), 0)</f>
        <v>0</v>
      </c>
      <c r="M633">
        <f>((S633-I633/2)*L633-K633)/(S633+I633/2)</f>
        <v>0</v>
      </c>
      <c r="N633">
        <f>M633*(DX633+DY633)/1000.0</f>
        <v>0</v>
      </c>
      <c r="O633">
        <f>(DQ633 - IF(AT633&gt;1, K633*DK633*100.0/(AV633), 0))*(DX633+DY633)/1000.0</f>
        <v>0</v>
      </c>
      <c r="P633">
        <f>2.0/((1/R633-1/Q633)+SIGN(R633)*SQRT((1/R633-1/Q633)*(1/R633-1/Q633) + 4*DL633/((DL633+1)*(DL633+1))*(2*1/R633*1/Q633-1/Q633*1/Q633)))</f>
        <v>0</v>
      </c>
      <c r="Q633">
        <f>IF(LEFT(DM633,1)&lt;&gt;"0",IF(LEFT(DM633,1)="1",3.0,DN633),$D$5+$E$5*(EE633*DX633/($K$5*1000))+$F$5*(EE633*DX633/($K$5*1000))*MAX(MIN(DK633,$J$5),$I$5)*MAX(MIN(DK633,$J$5),$I$5)+$G$5*MAX(MIN(DK633,$J$5),$I$5)*(EE633*DX633/($K$5*1000))+$H$5*(EE633*DX633/($K$5*1000))*(EE633*DX633/($K$5*1000)))</f>
        <v>0</v>
      </c>
      <c r="R633">
        <f>I633*(1000-(1000*0.61365*exp(17.502*V633/(240.97+V633))/(DX633+DY633)+DS633)/2)/(1000*0.61365*exp(17.502*V633/(240.97+V633))/(DX633+DY633)-DS633)</f>
        <v>0</v>
      </c>
      <c r="S633">
        <f>1/((DL633+1)/(P633/1.6)+1/(Q633/1.37)) + DL633/((DL633+1)/(P633/1.6) + DL633/(Q633/1.37))</f>
        <v>0</v>
      </c>
      <c r="T633">
        <f>(DG633*DJ633)</f>
        <v>0</v>
      </c>
      <c r="U633">
        <f>(DZ633+(T633+2*0.95*5.67E-8*(((DZ633+$B$9)+273)^4-(DZ633+273)^4)-44100*I633)/(1.84*29.3*Q633+8*0.95*5.67E-8*(DZ633+273)^3))</f>
        <v>0</v>
      </c>
      <c r="V633">
        <f>($C$9*EA633+$D$9*EB633+$E$9*U633)</f>
        <v>0</v>
      </c>
      <c r="W633">
        <f>0.61365*exp(17.502*V633/(240.97+V633))</f>
        <v>0</v>
      </c>
      <c r="X633">
        <f>(Y633/Z633*100)</f>
        <v>0</v>
      </c>
      <c r="Y633">
        <f>DS633*(DX633+DY633)/1000</f>
        <v>0</v>
      </c>
      <c r="Z633">
        <f>0.61365*exp(17.502*DZ633/(240.97+DZ633))</f>
        <v>0</v>
      </c>
      <c r="AA633">
        <f>(W633-DS633*(DX633+DY633)/1000)</f>
        <v>0</v>
      </c>
      <c r="AB633">
        <f>(-I633*44100)</f>
        <v>0</v>
      </c>
      <c r="AC633">
        <f>2*29.3*Q633*0.92*(DZ633-V633)</f>
        <v>0</v>
      </c>
      <c r="AD633">
        <f>2*0.95*5.67E-8*(((DZ633+$B$9)+273)^4-(V633+273)^4)</f>
        <v>0</v>
      </c>
      <c r="AE633">
        <f>T633+AD633+AB633+AC633</f>
        <v>0</v>
      </c>
      <c r="AF633">
        <f>DW633*AT633*(DR633-DQ633*(1000-AT633*DT633)/(1000-AT633*DS633))/(100*DK633)</f>
        <v>0</v>
      </c>
      <c r="AG633">
        <f>1000*DW633*AT633*(DS633-DT633)/(100*DK633*(1000-AT633*DS633))</f>
        <v>0</v>
      </c>
      <c r="AH633">
        <f>(AI633 - AJ633 - DX633*1E3/(8.314*(DZ633+273.15)) * AL633/DW633 * AK633) * DW633/(100*DK633) * (1000 - DT633)/1000</f>
        <v>0</v>
      </c>
      <c r="AI633">
        <v>636.9306729082816</v>
      </c>
      <c r="AJ633">
        <v>619.5551878787877</v>
      </c>
      <c r="AK633">
        <v>3.378836653231327</v>
      </c>
      <c r="AL633">
        <v>65.07997680681147</v>
      </c>
      <c r="AM633">
        <f>(AO633 - AN633 + DX633*1E3/(8.314*(DZ633+273.15)) * AQ633/DW633 * AP633) * DW633/(100*DK633) * 1000/(1000 - AO633)</f>
        <v>0</v>
      </c>
      <c r="AN633">
        <v>20.90879373333333</v>
      </c>
      <c r="AO633">
        <v>21.90770666666667</v>
      </c>
      <c r="AP633">
        <v>-3.495673825090612E-05</v>
      </c>
      <c r="AQ633">
        <v>105.27</v>
      </c>
      <c r="AR633">
        <v>1</v>
      </c>
      <c r="AS633">
        <v>0</v>
      </c>
      <c r="AT633">
        <f>IF(AR633*$H$15&gt;=AV633,1.0,(AV633/(AV633-AR633*$H$15)))</f>
        <v>0</v>
      </c>
      <c r="AU633">
        <f>(AT633-1)*100</f>
        <v>0</v>
      </c>
      <c r="AV633">
        <f>MAX(0,($B$15+$C$15*EE633)/(1+$D$15*EE633)*DX633/(DZ633+273)*$E$15)</f>
        <v>0</v>
      </c>
      <c r="AW633" t="s">
        <v>437</v>
      </c>
      <c r="AX633" t="s">
        <v>437</v>
      </c>
      <c r="AY633">
        <v>0</v>
      </c>
      <c r="AZ633">
        <v>0</v>
      </c>
      <c r="BA633">
        <f>1-AY633/AZ633</f>
        <v>0</v>
      </c>
      <c r="BB633">
        <v>0</v>
      </c>
      <c r="BC633" t="s">
        <v>437</v>
      </c>
      <c r="BD633" t="s">
        <v>437</v>
      </c>
      <c r="BE633">
        <v>0</v>
      </c>
      <c r="BF633">
        <v>0</v>
      </c>
      <c r="BG633">
        <f>1-BE633/BF633</f>
        <v>0</v>
      </c>
      <c r="BH633">
        <v>0.5</v>
      </c>
      <c r="BI633">
        <f>DH633</f>
        <v>0</v>
      </c>
      <c r="BJ633">
        <f>K633</f>
        <v>0</v>
      </c>
      <c r="BK633">
        <f>BG633*BH633*BI633</f>
        <v>0</v>
      </c>
      <c r="BL633">
        <f>(BJ633-BB633)/BI633</f>
        <v>0</v>
      </c>
      <c r="BM633">
        <f>(AZ633-BF633)/BF633</f>
        <v>0</v>
      </c>
      <c r="BN633">
        <f>AY633/(BA633+AY633/BF633)</f>
        <v>0</v>
      </c>
      <c r="BO633" t="s">
        <v>437</v>
      </c>
      <c r="BP633">
        <v>0</v>
      </c>
      <c r="BQ633">
        <f>IF(BP633&lt;&gt;0, BP633, BN633)</f>
        <v>0</v>
      </c>
      <c r="BR633">
        <f>1-BQ633/BF633</f>
        <v>0</v>
      </c>
      <c r="BS633">
        <f>(BF633-BE633)/(BF633-BQ633)</f>
        <v>0</v>
      </c>
      <c r="BT633">
        <f>(AZ633-BF633)/(AZ633-BQ633)</f>
        <v>0</v>
      </c>
      <c r="BU633">
        <f>(BF633-BE633)/(BF633-AY633)</f>
        <v>0</v>
      </c>
      <c r="BV633">
        <f>(AZ633-BF633)/(AZ633-AY633)</f>
        <v>0</v>
      </c>
      <c r="BW633">
        <f>(BS633*BQ633/BE633)</f>
        <v>0</v>
      </c>
      <c r="BX633">
        <f>(1-BW633)</f>
        <v>0</v>
      </c>
      <c r="DG633">
        <f>$B$13*EF633+$C$13*EG633+$F$13*ER633*(1-EU633)</f>
        <v>0</v>
      </c>
      <c r="DH633">
        <f>DG633*DI633</f>
        <v>0</v>
      </c>
      <c r="DI633">
        <f>($B$13*$D$11+$C$13*$D$11+$F$13*((FE633+EW633)/MAX(FE633+EW633+FF633, 0.1)*$I$11+FF633/MAX(FE633+EW633+FF633, 0.1)*$J$11))/($B$13+$C$13+$F$13)</f>
        <v>0</v>
      </c>
      <c r="DJ633">
        <f>($B$13*$K$11+$C$13*$K$11+$F$13*((FE633+EW633)/MAX(FE633+EW633+FF633, 0.1)*$P$11+FF633/MAX(FE633+EW633+FF633, 0.1)*$Q$11))/($B$13+$C$13+$F$13)</f>
        <v>0</v>
      </c>
      <c r="DK633">
        <v>2.44</v>
      </c>
      <c r="DL633">
        <v>0.5</v>
      </c>
      <c r="DM633" t="s">
        <v>438</v>
      </c>
      <c r="DN633">
        <v>2</v>
      </c>
      <c r="DO633" t="b">
        <v>1</v>
      </c>
      <c r="DP633">
        <v>1759091594.814285</v>
      </c>
      <c r="DQ633">
        <v>581.8844642857142</v>
      </c>
      <c r="DR633">
        <v>607.8022857142856</v>
      </c>
      <c r="DS633">
        <v>21.92722857142857</v>
      </c>
      <c r="DT633">
        <v>20.90705</v>
      </c>
      <c r="DU633">
        <v>582.6896071428571</v>
      </c>
      <c r="DV633">
        <v>21.63696785714286</v>
      </c>
      <c r="DW633">
        <v>499.9607857142857</v>
      </c>
      <c r="DX633">
        <v>90.66952142857141</v>
      </c>
      <c r="DY633">
        <v>0.06459021785714286</v>
      </c>
      <c r="DZ633">
        <v>28.80632142857143</v>
      </c>
      <c r="EA633">
        <v>30.01137857142857</v>
      </c>
      <c r="EB633">
        <v>999.9000000000002</v>
      </c>
      <c r="EC633">
        <v>0</v>
      </c>
      <c r="ED633">
        <v>0</v>
      </c>
      <c r="EE633">
        <v>9974.975714285714</v>
      </c>
      <c r="EF633">
        <v>0</v>
      </c>
      <c r="EG633">
        <v>11.1107</v>
      </c>
      <c r="EH633">
        <v>-25.91786071428571</v>
      </c>
      <c r="EI633">
        <v>594.9294285714285</v>
      </c>
      <c r="EJ633">
        <v>620.7811071428571</v>
      </c>
      <c r="EK633">
        <v>1.020183071428572</v>
      </c>
      <c r="EL633">
        <v>607.8022857142856</v>
      </c>
      <c r="EM633">
        <v>20.90705</v>
      </c>
      <c r="EN633">
        <v>1.988131785714286</v>
      </c>
      <c r="EO633">
        <v>1.895631785714286</v>
      </c>
      <c r="EP633">
        <v>17.35013928571428</v>
      </c>
      <c r="EQ633">
        <v>16.59851428571428</v>
      </c>
      <c r="ER633">
        <v>2000.005</v>
      </c>
      <c r="ES633">
        <v>0.9800033928571427</v>
      </c>
      <c r="ET633">
        <v>0.01999672857142857</v>
      </c>
      <c r="EU633">
        <v>0</v>
      </c>
      <c r="EV633">
        <v>300.2229642857143</v>
      </c>
      <c r="EW633">
        <v>5.00078</v>
      </c>
      <c r="EX633">
        <v>5965.374285714286</v>
      </c>
      <c r="EY633">
        <v>16379.68571428571</v>
      </c>
      <c r="EZ633">
        <v>39.74085714285714</v>
      </c>
      <c r="FA633">
        <v>40.59796428571428</v>
      </c>
      <c r="FB633">
        <v>39.81678571428571</v>
      </c>
      <c r="FC633">
        <v>40.31885714285713</v>
      </c>
      <c r="FD633">
        <v>40.47296428571428</v>
      </c>
      <c r="FE633">
        <v>1955.1075</v>
      </c>
      <c r="FF633">
        <v>39.89678571428572</v>
      </c>
      <c r="FG633">
        <v>0</v>
      </c>
      <c r="FH633">
        <v>1759091595.2</v>
      </c>
      <c r="FI633">
        <v>0</v>
      </c>
      <c r="FJ633">
        <v>300.19996</v>
      </c>
      <c r="FK633">
        <v>-1.05115385908288</v>
      </c>
      <c r="FL633">
        <v>-31.34999999265988</v>
      </c>
      <c r="FM633">
        <v>5965.0252</v>
      </c>
      <c r="FN633">
        <v>15</v>
      </c>
      <c r="FO633">
        <v>0</v>
      </c>
      <c r="FP633" t="s">
        <v>439</v>
      </c>
      <c r="FQ633">
        <v>1746989605.5</v>
      </c>
      <c r="FR633">
        <v>1746989593.5</v>
      </c>
      <c r="FS633">
        <v>0</v>
      </c>
      <c r="FT633">
        <v>-0.274</v>
      </c>
      <c r="FU633">
        <v>-0.002</v>
      </c>
      <c r="FV633">
        <v>2.549</v>
      </c>
      <c r="FW633">
        <v>0.129</v>
      </c>
      <c r="FX633">
        <v>420</v>
      </c>
      <c r="FY633">
        <v>17</v>
      </c>
      <c r="FZ633">
        <v>0.02</v>
      </c>
      <c r="GA633">
        <v>0.04</v>
      </c>
      <c r="GB633">
        <v>-26.1683</v>
      </c>
      <c r="GC633">
        <v>0.4682521575985833</v>
      </c>
      <c r="GD633">
        <v>0.9284958772121715</v>
      </c>
      <c r="GE633">
        <v>1</v>
      </c>
      <c r="GF633">
        <v>300.3414117647058</v>
      </c>
      <c r="GG633">
        <v>-1.857234536112524</v>
      </c>
      <c r="GH633">
        <v>0.288988918742069</v>
      </c>
      <c r="GI633">
        <v>0</v>
      </c>
      <c r="GJ633">
        <v>1.0282829</v>
      </c>
      <c r="GK633">
        <v>-0.1959833921200766</v>
      </c>
      <c r="GL633">
        <v>0.01926810299017525</v>
      </c>
      <c r="GM633">
        <v>0</v>
      </c>
      <c r="GN633">
        <v>1</v>
      </c>
      <c r="GO633">
        <v>3</v>
      </c>
      <c r="GP633" t="s">
        <v>455</v>
      </c>
      <c r="GQ633">
        <v>3.10216</v>
      </c>
      <c r="GR633">
        <v>2.72331</v>
      </c>
      <c r="GS633">
        <v>0.115377</v>
      </c>
      <c r="GT633">
        <v>0.11884</v>
      </c>
      <c r="GU633">
        <v>0.101215</v>
      </c>
      <c r="GV633">
        <v>0.0992474</v>
      </c>
      <c r="GW633">
        <v>23089.7</v>
      </c>
      <c r="GX633">
        <v>20883.9</v>
      </c>
      <c r="GY633">
        <v>26665.3</v>
      </c>
      <c r="GZ633">
        <v>23922.9</v>
      </c>
      <c r="HA633">
        <v>38351.5</v>
      </c>
      <c r="HB633">
        <v>31851.8</v>
      </c>
      <c r="HC633">
        <v>46561.8</v>
      </c>
      <c r="HD633">
        <v>37840.4</v>
      </c>
      <c r="HE633">
        <v>1.86623</v>
      </c>
      <c r="HF633">
        <v>1.8674</v>
      </c>
      <c r="HG633">
        <v>0.11174</v>
      </c>
      <c r="HH633">
        <v>0</v>
      </c>
      <c r="HI633">
        <v>28.1774</v>
      </c>
      <c r="HJ633">
        <v>999.9</v>
      </c>
      <c r="HK633">
        <v>46.4</v>
      </c>
      <c r="HL633">
        <v>31.1</v>
      </c>
      <c r="HM633">
        <v>23.2197</v>
      </c>
      <c r="HN633">
        <v>61.3185</v>
      </c>
      <c r="HO633">
        <v>21.7388</v>
      </c>
      <c r="HP633">
        <v>1</v>
      </c>
      <c r="HQ633">
        <v>0.1481</v>
      </c>
      <c r="HR633">
        <v>0.404425</v>
      </c>
      <c r="HS633">
        <v>20.2794</v>
      </c>
      <c r="HT633">
        <v>5.21115</v>
      </c>
      <c r="HU633">
        <v>11.98</v>
      </c>
      <c r="HV633">
        <v>4.9635</v>
      </c>
      <c r="HW633">
        <v>3.27445</v>
      </c>
      <c r="HX633">
        <v>9999</v>
      </c>
      <c r="HY633">
        <v>9999</v>
      </c>
      <c r="HZ633">
        <v>9999</v>
      </c>
      <c r="IA633">
        <v>36.1</v>
      </c>
      <c r="IB633">
        <v>1.86394</v>
      </c>
      <c r="IC633">
        <v>1.86006</v>
      </c>
      <c r="ID633">
        <v>1.85837</v>
      </c>
      <c r="IE633">
        <v>1.85974</v>
      </c>
      <c r="IF633">
        <v>1.85989</v>
      </c>
      <c r="IG633">
        <v>1.85835</v>
      </c>
      <c r="IH633">
        <v>1.85744</v>
      </c>
      <c r="II633">
        <v>1.85241</v>
      </c>
      <c r="IJ633">
        <v>0</v>
      </c>
      <c r="IK633">
        <v>0</v>
      </c>
      <c r="IL633">
        <v>0</v>
      </c>
      <c r="IM633">
        <v>0</v>
      </c>
      <c r="IN633" t="s">
        <v>441</v>
      </c>
      <c r="IO633" t="s">
        <v>442</v>
      </c>
      <c r="IP633" t="s">
        <v>443</v>
      </c>
      <c r="IQ633" t="s">
        <v>443</v>
      </c>
      <c r="IR633" t="s">
        <v>443</v>
      </c>
      <c r="IS633" t="s">
        <v>443</v>
      </c>
      <c r="IT633">
        <v>0</v>
      </c>
      <c r="IU633">
        <v>100</v>
      </c>
      <c r="IV633">
        <v>100</v>
      </c>
      <c r="IW633">
        <v>-0.787</v>
      </c>
      <c r="IX633">
        <v>0.2898</v>
      </c>
      <c r="IY633">
        <v>-0.819046093373875</v>
      </c>
      <c r="IZ633">
        <v>-0.0008311593448893811</v>
      </c>
      <c r="JA633">
        <v>1.768286430498992E-06</v>
      </c>
      <c r="JB633">
        <v>-5.176383660599935E-10</v>
      </c>
      <c r="JC633">
        <v>0.01793090377665582</v>
      </c>
      <c r="JD633">
        <v>0.002652576625932546</v>
      </c>
      <c r="JE633">
        <v>0.0004569377311329863</v>
      </c>
      <c r="JF633">
        <v>1.003524486243527E-07</v>
      </c>
      <c r="JG633">
        <v>2</v>
      </c>
      <c r="JH633">
        <v>1975</v>
      </c>
      <c r="JI633">
        <v>1</v>
      </c>
      <c r="JJ633">
        <v>26</v>
      </c>
      <c r="JK633">
        <v>201700</v>
      </c>
      <c r="JL633">
        <v>201700.2</v>
      </c>
      <c r="JM633">
        <v>1.58325</v>
      </c>
      <c r="JN633">
        <v>2.64282</v>
      </c>
      <c r="JO633">
        <v>1.49658</v>
      </c>
      <c r="JP633">
        <v>2.35107</v>
      </c>
      <c r="JQ633">
        <v>1.54907</v>
      </c>
      <c r="JR633">
        <v>2.3877</v>
      </c>
      <c r="JS633">
        <v>36.105</v>
      </c>
      <c r="JT633">
        <v>24.1751</v>
      </c>
      <c r="JU633">
        <v>18</v>
      </c>
      <c r="JV633">
        <v>482.111</v>
      </c>
      <c r="JW633">
        <v>497.544</v>
      </c>
      <c r="JX633">
        <v>27.1799</v>
      </c>
      <c r="JY633">
        <v>29.162</v>
      </c>
      <c r="JZ633">
        <v>30.0004</v>
      </c>
      <c r="KA633">
        <v>29.3132</v>
      </c>
      <c r="KB633">
        <v>29.2935</v>
      </c>
      <c r="KC633">
        <v>31.8414</v>
      </c>
      <c r="KD633">
        <v>12.4459</v>
      </c>
      <c r="KE633">
        <v>100</v>
      </c>
      <c r="KF633">
        <v>27.1753</v>
      </c>
      <c r="KG633">
        <v>654.847</v>
      </c>
      <c r="KH633">
        <v>20.8425</v>
      </c>
      <c r="KI633">
        <v>101.805</v>
      </c>
      <c r="KJ633">
        <v>91.2647</v>
      </c>
    </row>
    <row r="634" spans="1:296">
      <c r="A634">
        <v>616</v>
      </c>
      <c r="B634">
        <v>1759091607.6</v>
      </c>
      <c r="C634">
        <v>18524.5</v>
      </c>
      <c r="D634" t="s">
        <v>1681</v>
      </c>
      <c r="E634" t="s">
        <v>1682</v>
      </c>
      <c r="F634">
        <v>5</v>
      </c>
      <c r="G634" t="s">
        <v>1604</v>
      </c>
      <c r="H634">
        <v>1759091600.1</v>
      </c>
      <c r="I634">
        <f>(J634)/1000</f>
        <v>0</v>
      </c>
      <c r="J634">
        <f>IF(DO634, AM634, AG634)</f>
        <v>0</v>
      </c>
      <c r="K634">
        <f>IF(DO634, AH634, AF634)</f>
        <v>0</v>
      </c>
      <c r="L634">
        <f>DQ634 - IF(AT634&gt;1, K634*DK634*100.0/(AV634), 0)</f>
        <v>0</v>
      </c>
      <c r="M634">
        <f>((S634-I634/2)*L634-K634)/(S634+I634/2)</f>
        <v>0</v>
      </c>
      <c r="N634">
        <f>M634*(DX634+DY634)/1000.0</f>
        <v>0</v>
      </c>
      <c r="O634">
        <f>(DQ634 - IF(AT634&gt;1, K634*DK634*100.0/(AV634), 0))*(DX634+DY634)/1000.0</f>
        <v>0</v>
      </c>
      <c r="P634">
        <f>2.0/((1/R634-1/Q634)+SIGN(R634)*SQRT((1/R634-1/Q634)*(1/R634-1/Q634) + 4*DL634/((DL634+1)*(DL634+1))*(2*1/R634*1/Q634-1/Q634*1/Q634)))</f>
        <v>0</v>
      </c>
      <c r="Q634">
        <f>IF(LEFT(DM634,1)&lt;&gt;"0",IF(LEFT(DM634,1)="1",3.0,DN634),$D$5+$E$5*(EE634*DX634/($K$5*1000))+$F$5*(EE634*DX634/($K$5*1000))*MAX(MIN(DK634,$J$5),$I$5)*MAX(MIN(DK634,$J$5),$I$5)+$G$5*MAX(MIN(DK634,$J$5),$I$5)*(EE634*DX634/($K$5*1000))+$H$5*(EE634*DX634/($K$5*1000))*(EE634*DX634/($K$5*1000)))</f>
        <v>0</v>
      </c>
      <c r="R634">
        <f>I634*(1000-(1000*0.61365*exp(17.502*V634/(240.97+V634))/(DX634+DY634)+DS634)/2)/(1000*0.61365*exp(17.502*V634/(240.97+V634))/(DX634+DY634)-DS634)</f>
        <v>0</v>
      </c>
      <c r="S634">
        <f>1/((DL634+1)/(P634/1.6)+1/(Q634/1.37)) + DL634/((DL634+1)/(P634/1.6) + DL634/(Q634/1.37))</f>
        <v>0</v>
      </c>
      <c r="T634">
        <f>(DG634*DJ634)</f>
        <v>0</v>
      </c>
      <c r="U634">
        <f>(DZ634+(T634+2*0.95*5.67E-8*(((DZ634+$B$9)+273)^4-(DZ634+273)^4)-44100*I634)/(1.84*29.3*Q634+8*0.95*5.67E-8*(DZ634+273)^3))</f>
        <v>0</v>
      </c>
      <c r="V634">
        <f>($C$9*EA634+$D$9*EB634+$E$9*U634)</f>
        <v>0</v>
      </c>
      <c r="W634">
        <f>0.61365*exp(17.502*V634/(240.97+V634))</f>
        <v>0</v>
      </c>
      <c r="X634">
        <f>(Y634/Z634*100)</f>
        <v>0</v>
      </c>
      <c r="Y634">
        <f>DS634*(DX634+DY634)/1000</f>
        <v>0</v>
      </c>
      <c r="Z634">
        <f>0.61365*exp(17.502*DZ634/(240.97+DZ634))</f>
        <v>0</v>
      </c>
      <c r="AA634">
        <f>(W634-DS634*(DX634+DY634)/1000)</f>
        <v>0</v>
      </c>
      <c r="AB634">
        <f>(-I634*44100)</f>
        <v>0</v>
      </c>
      <c r="AC634">
        <f>2*29.3*Q634*0.92*(DZ634-V634)</f>
        <v>0</v>
      </c>
      <c r="AD634">
        <f>2*0.95*5.67E-8*(((DZ634+$B$9)+273)^4-(V634+273)^4)</f>
        <v>0</v>
      </c>
      <c r="AE634">
        <f>T634+AD634+AB634+AC634</f>
        <v>0</v>
      </c>
      <c r="AF634">
        <f>DW634*AT634*(DR634-DQ634*(1000-AT634*DT634)/(1000-AT634*DS634))/(100*DK634)</f>
        <v>0</v>
      </c>
      <c r="AG634">
        <f>1000*DW634*AT634*(DS634-DT634)/(100*DK634*(1000-AT634*DS634))</f>
        <v>0</v>
      </c>
      <c r="AH634">
        <f>(AI634 - AJ634 - DX634*1E3/(8.314*(DZ634+273.15)) * AL634/DW634 * AK634) * DW634/(100*DK634) * (1000 - DT634)/1000</f>
        <v>0</v>
      </c>
      <c r="AI634">
        <v>654.4519471829929</v>
      </c>
      <c r="AJ634">
        <v>636.8105212121212</v>
      </c>
      <c r="AK634">
        <v>3.445721021502062</v>
      </c>
      <c r="AL634">
        <v>65.07997680681147</v>
      </c>
      <c r="AM634">
        <f>(AO634 - AN634 + DX634*1E3/(8.314*(DZ634+273.15)) * AQ634/DW634 * AP634) * DW634/(100*DK634) * 1000/(1000 - AO634)</f>
        <v>0</v>
      </c>
      <c r="AN634">
        <v>20.83795386666667</v>
      </c>
      <c r="AO634">
        <v>21.86616121212121</v>
      </c>
      <c r="AP634">
        <v>-0.01018604329004383</v>
      </c>
      <c r="AQ634">
        <v>105.27</v>
      </c>
      <c r="AR634">
        <v>1</v>
      </c>
      <c r="AS634">
        <v>0</v>
      </c>
      <c r="AT634">
        <f>IF(AR634*$H$15&gt;=AV634,1.0,(AV634/(AV634-AR634*$H$15)))</f>
        <v>0</v>
      </c>
      <c r="AU634">
        <f>(AT634-1)*100</f>
        <v>0</v>
      </c>
      <c r="AV634">
        <f>MAX(0,($B$15+$C$15*EE634)/(1+$D$15*EE634)*DX634/(DZ634+273)*$E$15)</f>
        <v>0</v>
      </c>
      <c r="AW634" t="s">
        <v>437</v>
      </c>
      <c r="AX634" t="s">
        <v>437</v>
      </c>
      <c r="AY634">
        <v>0</v>
      </c>
      <c r="AZ634">
        <v>0</v>
      </c>
      <c r="BA634">
        <f>1-AY634/AZ634</f>
        <v>0</v>
      </c>
      <c r="BB634">
        <v>0</v>
      </c>
      <c r="BC634" t="s">
        <v>437</v>
      </c>
      <c r="BD634" t="s">
        <v>437</v>
      </c>
      <c r="BE634">
        <v>0</v>
      </c>
      <c r="BF634">
        <v>0</v>
      </c>
      <c r="BG634">
        <f>1-BE634/BF634</f>
        <v>0</v>
      </c>
      <c r="BH634">
        <v>0.5</v>
      </c>
      <c r="BI634">
        <f>DH634</f>
        <v>0</v>
      </c>
      <c r="BJ634">
        <f>K634</f>
        <v>0</v>
      </c>
      <c r="BK634">
        <f>BG634*BH634*BI634</f>
        <v>0</v>
      </c>
      <c r="BL634">
        <f>(BJ634-BB634)/BI634</f>
        <v>0</v>
      </c>
      <c r="BM634">
        <f>(AZ634-BF634)/BF634</f>
        <v>0</v>
      </c>
      <c r="BN634">
        <f>AY634/(BA634+AY634/BF634)</f>
        <v>0</v>
      </c>
      <c r="BO634" t="s">
        <v>437</v>
      </c>
      <c r="BP634">
        <v>0</v>
      </c>
      <c r="BQ634">
        <f>IF(BP634&lt;&gt;0, BP634, BN634)</f>
        <v>0</v>
      </c>
      <c r="BR634">
        <f>1-BQ634/BF634</f>
        <v>0</v>
      </c>
      <c r="BS634">
        <f>(BF634-BE634)/(BF634-BQ634)</f>
        <v>0</v>
      </c>
      <c r="BT634">
        <f>(AZ634-BF634)/(AZ634-BQ634)</f>
        <v>0</v>
      </c>
      <c r="BU634">
        <f>(BF634-BE634)/(BF634-AY634)</f>
        <v>0</v>
      </c>
      <c r="BV634">
        <f>(AZ634-BF634)/(AZ634-AY634)</f>
        <v>0</v>
      </c>
      <c r="BW634">
        <f>(BS634*BQ634/BE634)</f>
        <v>0</v>
      </c>
      <c r="BX634">
        <f>(1-BW634)</f>
        <v>0</v>
      </c>
      <c r="DG634">
        <f>$B$13*EF634+$C$13*EG634+$F$13*ER634*(1-EU634)</f>
        <v>0</v>
      </c>
      <c r="DH634">
        <f>DG634*DI634</f>
        <v>0</v>
      </c>
      <c r="DI634">
        <f>($B$13*$D$11+$C$13*$D$11+$F$13*((FE634+EW634)/MAX(FE634+EW634+FF634, 0.1)*$I$11+FF634/MAX(FE634+EW634+FF634, 0.1)*$J$11))/($B$13+$C$13+$F$13)</f>
        <v>0</v>
      </c>
      <c r="DJ634">
        <f>($B$13*$K$11+$C$13*$K$11+$F$13*((FE634+EW634)/MAX(FE634+EW634+FF634, 0.1)*$P$11+FF634/MAX(FE634+EW634+FF634, 0.1)*$Q$11))/($B$13+$C$13+$F$13)</f>
        <v>0</v>
      </c>
      <c r="DK634">
        <v>2.44</v>
      </c>
      <c r="DL634">
        <v>0.5</v>
      </c>
      <c r="DM634" t="s">
        <v>438</v>
      </c>
      <c r="DN634">
        <v>2</v>
      </c>
      <c r="DO634" t="b">
        <v>1</v>
      </c>
      <c r="DP634">
        <v>1759091600.1</v>
      </c>
      <c r="DQ634">
        <v>599.3992592592593</v>
      </c>
      <c r="DR634">
        <v>625.8582962962963</v>
      </c>
      <c r="DS634">
        <v>21.90848518518519</v>
      </c>
      <c r="DT634">
        <v>20.88888888888889</v>
      </c>
      <c r="DU634">
        <v>600.1919259259259</v>
      </c>
      <c r="DV634">
        <v>21.61864814814815</v>
      </c>
      <c r="DW634">
        <v>499.9451481481482</v>
      </c>
      <c r="DX634">
        <v>90.6689296296296</v>
      </c>
      <c r="DY634">
        <v>0.06487872222222223</v>
      </c>
      <c r="DZ634">
        <v>28.80375185185185</v>
      </c>
      <c r="EA634">
        <v>30.00608888888889</v>
      </c>
      <c r="EB634">
        <v>999.9000000000001</v>
      </c>
      <c r="EC634">
        <v>0</v>
      </c>
      <c r="ED634">
        <v>0</v>
      </c>
      <c r="EE634">
        <v>9981.849629629629</v>
      </c>
      <c r="EF634">
        <v>0</v>
      </c>
      <c r="EG634">
        <v>11.1031</v>
      </c>
      <c r="EH634">
        <v>-26.45911481481482</v>
      </c>
      <c r="EI634">
        <v>612.825074074074</v>
      </c>
      <c r="EJ634">
        <v>639.2104074074074</v>
      </c>
      <c r="EK634">
        <v>1.019591703703704</v>
      </c>
      <c r="EL634">
        <v>625.8582962962963</v>
      </c>
      <c r="EM634">
        <v>20.88888888888889</v>
      </c>
      <c r="EN634">
        <v>1.98642</v>
      </c>
      <c r="EO634">
        <v>1.893974074074074</v>
      </c>
      <c r="EP634">
        <v>17.33649259259259</v>
      </c>
      <c r="EQ634">
        <v>16.58472962962963</v>
      </c>
      <c r="ER634">
        <v>2000.028888888889</v>
      </c>
      <c r="ES634">
        <v>0.9800034074074074</v>
      </c>
      <c r="ET634">
        <v>0.0199967037037037</v>
      </c>
      <c r="EU634">
        <v>0</v>
      </c>
      <c r="EV634">
        <v>300.0995555555556</v>
      </c>
      <c r="EW634">
        <v>5.00078</v>
      </c>
      <c r="EX634">
        <v>5962.743703703704</v>
      </c>
      <c r="EY634">
        <v>16379.88888888889</v>
      </c>
      <c r="EZ634">
        <v>39.72659259259259</v>
      </c>
      <c r="FA634">
        <v>40.60159259259258</v>
      </c>
      <c r="FB634">
        <v>39.8354074074074</v>
      </c>
      <c r="FC634">
        <v>40.29833333333332</v>
      </c>
      <c r="FD634">
        <v>40.42337037037036</v>
      </c>
      <c r="FE634">
        <v>1955.131111111111</v>
      </c>
      <c r="FF634">
        <v>39.89777777777778</v>
      </c>
      <c r="FG634">
        <v>0</v>
      </c>
      <c r="FH634">
        <v>1759091600</v>
      </c>
      <c r="FI634">
        <v>0</v>
      </c>
      <c r="FJ634">
        <v>300.07628</v>
      </c>
      <c r="FK634">
        <v>-1.780769245879918</v>
      </c>
      <c r="FL634">
        <v>-32.02461535144722</v>
      </c>
      <c r="FM634">
        <v>5962.5648</v>
      </c>
      <c r="FN634">
        <v>15</v>
      </c>
      <c r="FO634">
        <v>0</v>
      </c>
      <c r="FP634" t="s">
        <v>439</v>
      </c>
      <c r="FQ634">
        <v>1746989605.5</v>
      </c>
      <c r="FR634">
        <v>1746989593.5</v>
      </c>
      <c r="FS634">
        <v>0</v>
      </c>
      <c r="FT634">
        <v>-0.274</v>
      </c>
      <c r="FU634">
        <v>-0.002</v>
      </c>
      <c r="FV634">
        <v>2.549</v>
      </c>
      <c r="FW634">
        <v>0.129</v>
      </c>
      <c r="FX634">
        <v>420</v>
      </c>
      <c r="FY634">
        <v>17</v>
      </c>
      <c r="FZ634">
        <v>0.02</v>
      </c>
      <c r="GA634">
        <v>0.04</v>
      </c>
      <c r="GB634">
        <v>-26.090505</v>
      </c>
      <c r="GC634">
        <v>-5.515035647279446</v>
      </c>
      <c r="GD634">
        <v>0.7110517783361487</v>
      </c>
      <c r="GE634">
        <v>0</v>
      </c>
      <c r="GF634">
        <v>300.1691470588235</v>
      </c>
      <c r="GG634">
        <v>-1.924965626458183</v>
      </c>
      <c r="GH634">
        <v>0.2893791663252839</v>
      </c>
      <c r="GI634">
        <v>0</v>
      </c>
      <c r="GJ634">
        <v>1.02390565</v>
      </c>
      <c r="GK634">
        <v>-0.02466222889306101</v>
      </c>
      <c r="GL634">
        <v>0.01474287339115072</v>
      </c>
      <c r="GM634">
        <v>1</v>
      </c>
      <c r="GN634">
        <v>1</v>
      </c>
      <c r="GO634">
        <v>3</v>
      </c>
      <c r="GP634" t="s">
        <v>455</v>
      </c>
      <c r="GQ634">
        <v>3.10278</v>
      </c>
      <c r="GR634">
        <v>2.72289</v>
      </c>
      <c r="GS634">
        <v>0.117602</v>
      </c>
      <c r="GT634">
        <v>0.120971</v>
      </c>
      <c r="GU634">
        <v>0.101073</v>
      </c>
      <c r="GV634">
        <v>0.0990838</v>
      </c>
      <c r="GW634">
        <v>23031.5</v>
      </c>
      <c r="GX634">
        <v>20833.3</v>
      </c>
      <c r="GY634">
        <v>26665.2</v>
      </c>
      <c r="GZ634">
        <v>23922.9</v>
      </c>
      <c r="HA634">
        <v>38357.7</v>
      </c>
      <c r="HB634">
        <v>31857.8</v>
      </c>
      <c r="HC634">
        <v>46561.5</v>
      </c>
      <c r="HD634">
        <v>37840.4</v>
      </c>
      <c r="HE634">
        <v>1.86712</v>
      </c>
      <c r="HF634">
        <v>1.86663</v>
      </c>
      <c r="HG634">
        <v>0.112038</v>
      </c>
      <c r="HH634">
        <v>0</v>
      </c>
      <c r="HI634">
        <v>28.1774</v>
      </c>
      <c r="HJ634">
        <v>999.9</v>
      </c>
      <c r="HK634">
        <v>46.4</v>
      </c>
      <c r="HL634">
        <v>31.1</v>
      </c>
      <c r="HM634">
        <v>23.2187</v>
      </c>
      <c r="HN634">
        <v>60.5185</v>
      </c>
      <c r="HO634">
        <v>21.6787</v>
      </c>
      <c r="HP634">
        <v>1</v>
      </c>
      <c r="HQ634">
        <v>0.148443</v>
      </c>
      <c r="HR634">
        <v>0.352124</v>
      </c>
      <c r="HS634">
        <v>20.2797</v>
      </c>
      <c r="HT634">
        <v>5.21085</v>
      </c>
      <c r="HU634">
        <v>11.98</v>
      </c>
      <c r="HV634">
        <v>4.96335</v>
      </c>
      <c r="HW634">
        <v>3.27443</v>
      </c>
      <c r="HX634">
        <v>9999</v>
      </c>
      <c r="HY634">
        <v>9999</v>
      </c>
      <c r="HZ634">
        <v>9999</v>
      </c>
      <c r="IA634">
        <v>36.1</v>
      </c>
      <c r="IB634">
        <v>1.86393</v>
      </c>
      <c r="IC634">
        <v>1.86005</v>
      </c>
      <c r="ID634">
        <v>1.85837</v>
      </c>
      <c r="IE634">
        <v>1.85974</v>
      </c>
      <c r="IF634">
        <v>1.85988</v>
      </c>
      <c r="IG634">
        <v>1.85837</v>
      </c>
      <c r="IH634">
        <v>1.85744</v>
      </c>
      <c r="II634">
        <v>1.85241</v>
      </c>
      <c r="IJ634">
        <v>0</v>
      </c>
      <c r="IK634">
        <v>0</v>
      </c>
      <c r="IL634">
        <v>0</v>
      </c>
      <c r="IM634">
        <v>0</v>
      </c>
      <c r="IN634" t="s">
        <v>441</v>
      </c>
      <c r="IO634" t="s">
        <v>442</v>
      </c>
      <c r="IP634" t="s">
        <v>443</v>
      </c>
      <c r="IQ634" t="s">
        <v>443</v>
      </c>
      <c r="IR634" t="s">
        <v>443</v>
      </c>
      <c r="IS634" t="s">
        <v>443</v>
      </c>
      <c r="IT634">
        <v>0</v>
      </c>
      <c r="IU634">
        <v>100</v>
      </c>
      <c r="IV634">
        <v>100</v>
      </c>
      <c r="IW634">
        <v>-0.774</v>
      </c>
      <c r="IX634">
        <v>0.2888</v>
      </c>
      <c r="IY634">
        <v>-0.819046093373875</v>
      </c>
      <c r="IZ634">
        <v>-0.0008311593448893811</v>
      </c>
      <c r="JA634">
        <v>1.768286430498992E-06</v>
      </c>
      <c r="JB634">
        <v>-5.176383660599935E-10</v>
      </c>
      <c r="JC634">
        <v>0.01793090377665582</v>
      </c>
      <c r="JD634">
        <v>0.002652576625932546</v>
      </c>
      <c r="JE634">
        <v>0.0004569377311329863</v>
      </c>
      <c r="JF634">
        <v>1.003524486243527E-07</v>
      </c>
      <c r="JG634">
        <v>2</v>
      </c>
      <c r="JH634">
        <v>1975</v>
      </c>
      <c r="JI634">
        <v>1</v>
      </c>
      <c r="JJ634">
        <v>26</v>
      </c>
      <c r="JK634">
        <v>201700</v>
      </c>
      <c r="JL634">
        <v>201700.2</v>
      </c>
      <c r="JM634">
        <v>1.61865</v>
      </c>
      <c r="JN634">
        <v>2.63428</v>
      </c>
      <c r="JO634">
        <v>1.49658</v>
      </c>
      <c r="JP634">
        <v>2.34985</v>
      </c>
      <c r="JQ634">
        <v>1.54907</v>
      </c>
      <c r="JR634">
        <v>2.38037</v>
      </c>
      <c r="JS634">
        <v>36.105</v>
      </c>
      <c r="JT634">
        <v>24.1751</v>
      </c>
      <c r="JU634">
        <v>18</v>
      </c>
      <c r="JV634">
        <v>482.665</v>
      </c>
      <c r="JW634">
        <v>497.055</v>
      </c>
      <c r="JX634">
        <v>27.1713</v>
      </c>
      <c r="JY634">
        <v>29.1658</v>
      </c>
      <c r="JZ634">
        <v>30.0002</v>
      </c>
      <c r="KA634">
        <v>29.3169</v>
      </c>
      <c r="KB634">
        <v>29.2966</v>
      </c>
      <c r="KC634">
        <v>32.5746</v>
      </c>
      <c r="KD634">
        <v>12.4459</v>
      </c>
      <c r="KE634">
        <v>100</v>
      </c>
      <c r="KF634">
        <v>27.2291</v>
      </c>
      <c r="KG634">
        <v>674.891</v>
      </c>
      <c r="KH634">
        <v>20.8844</v>
      </c>
      <c r="KI634">
        <v>101.804</v>
      </c>
      <c r="KJ634">
        <v>91.2645</v>
      </c>
    </row>
    <row r="635" spans="1:296">
      <c r="A635">
        <v>617</v>
      </c>
      <c r="B635">
        <v>1759091612.6</v>
      </c>
      <c r="C635">
        <v>18529.5</v>
      </c>
      <c r="D635" t="s">
        <v>1683</v>
      </c>
      <c r="E635" t="s">
        <v>1684</v>
      </c>
      <c r="F635">
        <v>5</v>
      </c>
      <c r="G635" t="s">
        <v>1604</v>
      </c>
      <c r="H635">
        <v>1759091604.814285</v>
      </c>
      <c r="I635">
        <f>(J635)/1000</f>
        <v>0</v>
      </c>
      <c r="J635">
        <f>IF(DO635, AM635, AG635)</f>
        <v>0</v>
      </c>
      <c r="K635">
        <f>IF(DO635, AH635, AF635)</f>
        <v>0</v>
      </c>
      <c r="L635">
        <f>DQ635 - IF(AT635&gt;1, K635*DK635*100.0/(AV635), 0)</f>
        <v>0</v>
      </c>
      <c r="M635">
        <f>((S635-I635/2)*L635-K635)/(S635+I635/2)</f>
        <v>0</v>
      </c>
      <c r="N635">
        <f>M635*(DX635+DY635)/1000.0</f>
        <v>0</v>
      </c>
      <c r="O635">
        <f>(DQ635 - IF(AT635&gt;1, K635*DK635*100.0/(AV635), 0))*(DX635+DY635)/1000.0</f>
        <v>0</v>
      </c>
      <c r="P635">
        <f>2.0/((1/R635-1/Q635)+SIGN(R635)*SQRT((1/R635-1/Q635)*(1/R635-1/Q635) + 4*DL635/((DL635+1)*(DL635+1))*(2*1/R635*1/Q635-1/Q635*1/Q635)))</f>
        <v>0</v>
      </c>
      <c r="Q635">
        <f>IF(LEFT(DM635,1)&lt;&gt;"0",IF(LEFT(DM635,1)="1",3.0,DN635),$D$5+$E$5*(EE635*DX635/($K$5*1000))+$F$5*(EE635*DX635/($K$5*1000))*MAX(MIN(DK635,$J$5),$I$5)*MAX(MIN(DK635,$J$5),$I$5)+$G$5*MAX(MIN(DK635,$J$5),$I$5)*(EE635*DX635/($K$5*1000))+$H$5*(EE635*DX635/($K$5*1000))*(EE635*DX635/($K$5*1000)))</f>
        <v>0</v>
      </c>
      <c r="R635">
        <f>I635*(1000-(1000*0.61365*exp(17.502*V635/(240.97+V635))/(DX635+DY635)+DS635)/2)/(1000*0.61365*exp(17.502*V635/(240.97+V635))/(DX635+DY635)-DS635)</f>
        <v>0</v>
      </c>
      <c r="S635">
        <f>1/((DL635+1)/(P635/1.6)+1/(Q635/1.37)) + DL635/((DL635+1)/(P635/1.6) + DL635/(Q635/1.37))</f>
        <v>0</v>
      </c>
      <c r="T635">
        <f>(DG635*DJ635)</f>
        <v>0</v>
      </c>
      <c r="U635">
        <f>(DZ635+(T635+2*0.95*5.67E-8*(((DZ635+$B$9)+273)^4-(DZ635+273)^4)-44100*I635)/(1.84*29.3*Q635+8*0.95*5.67E-8*(DZ635+273)^3))</f>
        <v>0</v>
      </c>
      <c r="V635">
        <f>($C$9*EA635+$D$9*EB635+$E$9*U635)</f>
        <v>0</v>
      </c>
      <c r="W635">
        <f>0.61365*exp(17.502*V635/(240.97+V635))</f>
        <v>0</v>
      </c>
      <c r="X635">
        <f>(Y635/Z635*100)</f>
        <v>0</v>
      </c>
      <c r="Y635">
        <f>DS635*(DX635+DY635)/1000</f>
        <v>0</v>
      </c>
      <c r="Z635">
        <f>0.61365*exp(17.502*DZ635/(240.97+DZ635))</f>
        <v>0</v>
      </c>
      <c r="AA635">
        <f>(W635-DS635*(DX635+DY635)/1000)</f>
        <v>0</v>
      </c>
      <c r="AB635">
        <f>(-I635*44100)</f>
        <v>0</v>
      </c>
      <c r="AC635">
        <f>2*29.3*Q635*0.92*(DZ635-V635)</f>
        <v>0</v>
      </c>
      <c r="AD635">
        <f>2*0.95*5.67E-8*(((DZ635+$B$9)+273)^4-(V635+273)^4)</f>
        <v>0</v>
      </c>
      <c r="AE635">
        <f>T635+AD635+AB635+AC635</f>
        <v>0</v>
      </c>
      <c r="AF635">
        <f>DW635*AT635*(DR635-DQ635*(1000-AT635*DT635)/(1000-AT635*DS635))/(100*DK635)</f>
        <v>0</v>
      </c>
      <c r="AG635">
        <f>1000*DW635*AT635*(DS635-DT635)/(100*DK635*(1000-AT635*DS635))</f>
        <v>0</v>
      </c>
      <c r="AH635">
        <f>(AI635 - AJ635 - DX635*1E3/(8.314*(DZ635+273.15)) * AL635/DW635 * AK635) * DW635/(100*DK635) * (1000 - DT635)/1000</f>
        <v>0</v>
      </c>
      <c r="AI635">
        <v>671.428247594318</v>
      </c>
      <c r="AJ635">
        <v>653.9055212121212</v>
      </c>
      <c r="AK635">
        <v>3.416466572588325</v>
      </c>
      <c r="AL635">
        <v>65.07997680681147</v>
      </c>
      <c r="AM635">
        <f>(AO635 - AN635 + DX635*1E3/(8.314*(DZ635+273.15)) * AQ635/DW635 * AP635) * DW635/(100*DK635) * 1000/(1000 - AO635)</f>
        <v>0</v>
      </c>
      <c r="AN635">
        <v>20.83721992</v>
      </c>
      <c r="AO635">
        <v>21.82115515151514</v>
      </c>
      <c r="AP635">
        <v>-0.008468969696972577</v>
      </c>
      <c r="AQ635">
        <v>105.27</v>
      </c>
      <c r="AR635">
        <v>1</v>
      </c>
      <c r="AS635">
        <v>0</v>
      </c>
      <c r="AT635">
        <f>IF(AR635*$H$15&gt;=AV635,1.0,(AV635/(AV635-AR635*$H$15)))</f>
        <v>0</v>
      </c>
      <c r="AU635">
        <f>(AT635-1)*100</f>
        <v>0</v>
      </c>
      <c r="AV635">
        <f>MAX(0,($B$15+$C$15*EE635)/(1+$D$15*EE635)*DX635/(DZ635+273)*$E$15)</f>
        <v>0</v>
      </c>
      <c r="AW635" t="s">
        <v>437</v>
      </c>
      <c r="AX635" t="s">
        <v>437</v>
      </c>
      <c r="AY635">
        <v>0</v>
      </c>
      <c r="AZ635">
        <v>0</v>
      </c>
      <c r="BA635">
        <f>1-AY635/AZ635</f>
        <v>0</v>
      </c>
      <c r="BB635">
        <v>0</v>
      </c>
      <c r="BC635" t="s">
        <v>437</v>
      </c>
      <c r="BD635" t="s">
        <v>437</v>
      </c>
      <c r="BE635">
        <v>0</v>
      </c>
      <c r="BF635">
        <v>0</v>
      </c>
      <c r="BG635">
        <f>1-BE635/BF635</f>
        <v>0</v>
      </c>
      <c r="BH635">
        <v>0.5</v>
      </c>
      <c r="BI635">
        <f>DH635</f>
        <v>0</v>
      </c>
      <c r="BJ635">
        <f>K635</f>
        <v>0</v>
      </c>
      <c r="BK635">
        <f>BG635*BH635*BI635</f>
        <v>0</v>
      </c>
      <c r="BL635">
        <f>(BJ635-BB635)/BI635</f>
        <v>0</v>
      </c>
      <c r="BM635">
        <f>(AZ635-BF635)/BF635</f>
        <v>0</v>
      </c>
      <c r="BN635">
        <f>AY635/(BA635+AY635/BF635)</f>
        <v>0</v>
      </c>
      <c r="BO635" t="s">
        <v>437</v>
      </c>
      <c r="BP635">
        <v>0</v>
      </c>
      <c r="BQ635">
        <f>IF(BP635&lt;&gt;0, BP635, BN635)</f>
        <v>0</v>
      </c>
      <c r="BR635">
        <f>1-BQ635/BF635</f>
        <v>0</v>
      </c>
      <c r="BS635">
        <f>(BF635-BE635)/(BF635-BQ635)</f>
        <v>0</v>
      </c>
      <c r="BT635">
        <f>(AZ635-BF635)/(AZ635-BQ635)</f>
        <v>0</v>
      </c>
      <c r="BU635">
        <f>(BF635-BE635)/(BF635-AY635)</f>
        <v>0</v>
      </c>
      <c r="BV635">
        <f>(AZ635-BF635)/(AZ635-AY635)</f>
        <v>0</v>
      </c>
      <c r="BW635">
        <f>(BS635*BQ635/BE635)</f>
        <v>0</v>
      </c>
      <c r="BX635">
        <f>(1-BW635)</f>
        <v>0</v>
      </c>
      <c r="DG635">
        <f>$B$13*EF635+$C$13*EG635+$F$13*ER635*(1-EU635)</f>
        <v>0</v>
      </c>
      <c r="DH635">
        <f>DG635*DI635</f>
        <v>0</v>
      </c>
      <c r="DI635">
        <f>($B$13*$D$11+$C$13*$D$11+$F$13*((FE635+EW635)/MAX(FE635+EW635+FF635, 0.1)*$I$11+FF635/MAX(FE635+EW635+FF635, 0.1)*$J$11))/($B$13+$C$13+$F$13)</f>
        <v>0</v>
      </c>
      <c r="DJ635">
        <f>($B$13*$K$11+$C$13*$K$11+$F$13*((FE635+EW635)/MAX(FE635+EW635+FF635, 0.1)*$P$11+FF635/MAX(FE635+EW635+FF635, 0.1)*$Q$11))/($B$13+$C$13+$F$13)</f>
        <v>0</v>
      </c>
      <c r="DK635">
        <v>2.44</v>
      </c>
      <c r="DL635">
        <v>0.5</v>
      </c>
      <c r="DM635" t="s">
        <v>438</v>
      </c>
      <c r="DN635">
        <v>2</v>
      </c>
      <c r="DO635" t="b">
        <v>1</v>
      </c>
      <c r="DP635">
        <v>1759091604.814285</v>
      </c>
      <c r="DQ635">
        <v>615.1878571428571</v>
      </c>
      <c r="DR635">
        <v>641.6559285714285</v>
      </c>
      <c r="DS635">
        <v>21.88053571428571</v>
      </c>
      <c r="DT635">
        <v>20.86643571428572</v>
      </c>
      <c r="DU635">
        <v>615.9687142857143</v>
      </c>
      <c r="DV635">
        <v>21.59130357142857</v>
      </c>
      <c r="DW635">
        <v>499.9785357142858</v>
      </c>
      <c r="DX635">
        <v>90.66829285714287</v>
      </c>
      <c r="DY635">
        <v>0.06510354285714286</v>
      </c>
      <c r="DZ635">
        <v>28.80111071428571</v>
      </c>
      <c r="EA635">
        <v>30.00441071428571</v>
      </c>
      <c r="EB635">
        <v>999.9000000000002</v>
      </c>
      <c r="EC635">
        <v>0</v>
      </c>
      <c r="ED635">
        <v>0</v>
      </c>
      <c r="EE635">
        <v>9976.517500000002</v>
      </c>
      <c r="EF635">
        <v>0</v>
      </c>
      <c r="EG635">
        <v>11.09892142857143</v>
      </c>
      <c r="EH635">
        <v>-26.46816071428571</v>
      </c>
      <c r="EI635">
        <v>628.9491428571429</v>
      </c>
      <c r="EJ635">
        <v>655.3299642857143</v>
      </c>
      <c r="EK635">
        <v>1.014090821428571</v>
      </c>
      <c r="EL635">
        <v>641.6559285714285</v>
      </c>
      <c r="EM635">
        <v>20.86643571428572</v>
      </c>
      <c r="EN635">
        <v>1.983870357142857</v>
      </c>
      <c r="EO635">
        <v>1.891924642857143</v>
      </c>
      <c r="EP635">
        <v>17.31617142857143</v>
      </c>
      <c r="EQ635">
        <v>16.56770357142857</v>
      </c>
      <c r="ER635">
        <v>2000.023214285714</v>
      </c>
      <c r="ES635">
        <v>0.9800041071428571</v>
      </c>
      <c r="ET635">
        <v>0.01999602142857143</v>
      </c>
      <c r="EU635">
        <v>0</v>
      </c>
      <c r="EV635">
        <v>300.0048214285715</v>
      </c>
      <c r="EW635">
        <v>5.00078</v>
      </c>
      <c r="EX635">
        <v>5960.160714285715</v>
      </c>
      <c r="EY635">
        <v>16379.84642857143</v>
      </c>
      <c r="EZ635">
        <v>39.72514285714284</v>
      </c>
      <c r="FA635">
        <v>40.598</v>
      </c>
      <c r="FB635">
        <v>39.83239285714286</v>
      </c>
      <c r="FC635">
        <v>40.32110714285714</v>
      </c>
      <c r="FD635">
        <v>40.41482142857142</v>
      </c>
      <c r="FE635">
        <v>1955.126785714285</v>
      </c>
      <c r="FF635">
        <v>39.89642857142859</v>
      </c>
      <c r="FG635">
        <v>0</v>
      </c>
      <c r="FH635">
        <v>1759091604.8</v>
      </c>
      <c r="FI635">
        <v>0</v>
      </c>
      <c r="FJ635">
        <v>299.971</v>
      </c>
      <c r="FK635">
        <v>-1.414153857305231</v>
      </c>
      <c r="FL635">
        <v>-33.64538471100408</v>
      </c>
      <c r="FM635">
        <v>5959.936</v>
      </c>
      <c r="FN635">
        <v>15</v>
      </c>
      <c r="FO635">
        <v>0</v>
      </c>
      <c r="FP635" t="s">
        <v>439</v>
      </c>
      <c r="FQ635">
        <v>1746989605.5</v>
      </c>
      <c r="FR635">
        <v>1746989593.5</v>
      </c>
      <c r="FS635">
        <v>0</v>
      </c>
      <c r="FT635">
        <v>-0.274</v>
      </c>
      <c r="FU635">
        <v>-0.002</v>
      </c>
      <c r="FV635">
        <v>2.549</v>
      </c>
      <c r="FW635">
        <v>0.129</v>
      </c>
      <c r="FX635">
        <v>420</v>
      </c>
      <c r="FY635">
        <v>17</v>
      </c>
      <c r="FZ635">
        <v>0.02</v>
      </c>
      <c r="GA635">
        <v>0.04</v>
      </c>
      <c r="GB635">
        <v>-26.426555</v>
      </c>
      <c r="GC635">
        <v>-0.7997088180112706</v>
      </c>
      <c r="GD635">
        <v>0.2152639205138659</v>
      </c>
      <c r="GE635">
        <v>0</v>
      </c>
      <c r="GF635">
        <v>300.0630588235294</v>
      </c>
      <c r="GG635">
        <v>-1.245225368880752</v>
      </c>
      <c r="GH635">
        <v>0.2320022744787775</v>
      </c>
      <c r="GI635">
        <v>0</v>
      </c>
      <c r="GJ635">
        <v>1.017816925</v>
      </c>
      <c r="GK635">
        <v>-0.005562697936210003</v>
      </c>
      <c r="GL635">
        <v>0.01420194111448768</v>
      </c>
      <c r="GM635">
        <v>1</v>
      </c>
      <c r="GN635">
        <v>1</v>
      </c>
      <c r="GO635">
        <v>3</v>
      </c>
      <c r="GP635" t="s">
        <v>455</v>
      </c>
      <c r="GQ635">
        <v>3.10196</v>
      </c>
      <c r="GR635">
        <v>2.72341</v>
      </c>
      <c r="GS635">
        <v>0.119785</v>
      </c>
      <c r="GT635">
        <v>0.123178</v>
      </c>
      <c r="GU635">
        <v>0.10093</v>
      </c>
      <c r="GV635">
        <v>0.0990973</v>
      </c>
      <c r="GW635">
        <v>22974.5</v>
      </c>
      <c r="GX635">
        <v>20780.9</v>
      </c>
      <c r="GY635">
        <v>26665.2</v>
      </c>
      <c r="GZ635">
        <v>23922.8</v>
      </c>
      <c r="HA635">
        <v>38364</v>
      </c>
      <c r="HB635">
        <v>31857.4</v>
      </c>
      <c r="HC635">
        <v>46561.3</v>
      </c>
      <c r="HD635">
        <v>37840.3</v>
      </c>
      <c r="HE635">
        <v>1.86553</v>
      </c>
      <c r="HF635">
        <v>1.8683</v>
      </c>
      <c r="HG635">
        <v>0.112113</v>
      </c>
      <c r="HH635">
        <v>0</v>
      </c>
      <c r="HI635">
        <v>28.1781</v>
      </c>
      <c r="HJ635">
        <v>999.9</v>
      </c>
      <c r="HK635">
        <v>46.4</v>
      </c>
      <c r="HL635">
        <v>31.1</v>
      </c>
      <c r="HM635">
        <v>23.2187</v>
      </c>
      <c r="HN635">
        <v>61.3385</v>
      </c>
      <c r="HO635">
        <v>21.6667</v>
      </c>
      <c r="HP635">
        <v>1</v>
      </c>
      <c r="HQ635">
        <v>0.148087</v>
      </c>
      <c r="HR635">
        <v>0.19445</v>
      </c>
      <c r="HS635">
        <v>20.28</v>
      </c>
      <c r="HT635">
        <v>5.21115</v>
      </c>
      <c r="HU635">
        <v>11.98</v>
      </c>
      <c r="HV635">
        <v>4.9633</v>
      </c>
      <c r="HW635">
        <v>3.2743</v>
      </c>
      <c r="HX635">
        <v>9999</v>
      </c>
      <c r="HY635">
        <v>9999</v>
      </c>
      <c r="HZ635">
        <v>9999</v>
      </c>
      <c r="IA635">
        <v>36.2</v>
      </c>
      <c r="IB635">
        <v>1.86394</v>
      </c>
      <c r="IC635">
        <v>1.86007</v>
      </c>
      <c r="ID635">
        <v>1.85837</v>
      </c>
      <c r="IE635">
        <v>1.85974</v>
      </c>
      <c r="IF635">
        <v>1.85989</v>
      </c>
      <c r="IG635">
        <v>1.85837</v>
      </c>
      <c r="IH635">
        <v>1.85744</v>
      </c>
      <c r="II635">
        <v>1.85241</v>
      </c>
      <c r="IJ635">
        <v>0</v>
      </c>
      <c r="IK635">
        <v>0</v>
      </c>
      <c r="IL635">
        <v>0</v>
      </c>
      <c r="IM635">
        <v>0</v>
      </c>
      <c r="IN635" t="s">
        <v>441</v>
      </c>
      <c r="IO635" t="s">
        <v>442</v>
      </c>
      <c r="IP635" t="s">
        <v>443</v>
      </c>
      <c r="IQ635" t="s">
        <v>443</v>
      </c>
      <c r="IR635" t="s">
        <v>443</v>
      </c>
      <c r="IS635" t="s">
        <v>443</v>
      </c>
      <c r="IT635">
        <v>0</v>
      </c>
      <c r="IU635">
        <v>100</v>
      </c>
      <c r="IV635">
        <v>100</v>
      </c>
      <c r="IW635">
        <v>-0.761</v>
      </c>
      <c r="IX635">
        <v>0.2878</v>
      </c>
      <c r="IY635">
        <v>-0.819046093373875</v>
      </c>
      <c r="IZ635">
        <v>-0.0008311593448893811</v>
      </c>
      <c r="JA635">
        <v>1.768286430498992E-06</v>
      </c>
      <c r="JB635">
        <v>-5.176383660599935E-10</v>
      </c>
      <c r="JC635">
        <v>0.01793090377665582</v>
      </c>
      <c r="JD635">
        <v>0.002652576625932546</v>
      </c>
      <c r="JE635">
        <v>0.0004569377311329863</v>
      </c>
      <c r="JF635">
        <v>1.003524486243527E-07</v>
      </c>
      <c r="JG635">
        <v>2</v>
      </c>
      <c r="JH635">
        <v>1975</v>
      </c>
      <c r="JI635">
        <v>1</v>
      </c>
      <c r="JJ635">
        <v>26</v>
      </c>
      <c r="JK635">
        <v>201700.1</v>
      </c>
      <c r="JL635">
        <v>201700.3</v>
      </c>
      <c r="JM635">
        <v>1.65161</v>
      </c>
      <c r="JN635">
        <v>2.62207</v>
      </c>
      <c r="JO635">
        <v>1.49658</v>
      </c>
      <c r="JP635">
        <v>2.34985</v>
      </c>
      <c r="JQ635">
        <v>1.54907</v>
      </c>
      <c r="JR635">
        <v>2.45483</v>
      </c>
      <c r="JS635">
        <v>36.105</v>
      </c>
      <c r="JT635">
        <v>24.1838</v>
      </c>
      <c r="JU635">
        <v>18</v>
      </c>
      <c r="JV635">
        <v>481.755</v>
      </c>
      <c r="JW635">
        <v>498.201</v>
      </c>
      <c r="JX635">
        <v>27.2103</v>
      </c>
      <c r="JY635">
        <v>29.1689</v>
      </c>
      <c r="JZ635">
        <v>29.9999</v>
      </c>
      <c r="KA635">
        <v>29.32</v>
      </c>
      <c r="KB635">
        <v>29.3004</v>
      </c>
      <c r="KC635">
        <v>33.229</v>
      </c>
      <c r="KD635">
        <v>12.4459</v>
      </c>
      <c r="KE635">
        <v>100</v>
      </c>
      <c r="KF635">
        <v>27.217</v>
      </c>
      <c r="KG635">
        <v>688.248</v>
      </c>
      <c r="KH635">
        <v>20.9375</v>
      </c>
      <c r="KI635">
        <v>101.804</v>
      </c>
      <c r="KJ635">
        <v>91.26430000000001</v>
      </c>
    </row>
    <row r="636" spans="1:296">
      <c r="A636">
        <v>618</v>
      </c>
      <c r="B636">
        <v>1759091617.6</v>
      </c>
      <c r="C636">
        <v>18534.5</v>
      </c>
      <c r="D636" t="s">
        <v>1685</v>
      </c>
      <c r="E636" t="s">
        <v>1686</v>
      </c>
      <c r="F636">
        <v>5</v>
      </c>
      <c r="G636" t="s">
        <v>1604</v>
      </c>
      <c r="H636">
        <v>1759091610.1</v>
      </c>
      <c r="I636">
        <f>(J636)/1000</f>
        <v>0</v>
      </c>
      <c r="J636">
        <f>IF(DO636, AM636, AG636)</f>
        <v>0</v>
      </c>
      <c r="K636">
        <f>IF(DO636, AH636, AF636)</f>
        <v>0</v>
      </c>
      <c r="L636">
        <f>DQ636 - IF(AT636&gt;1, K636*DK636*100.0/(AV636), 0)</f>
        <v>0</v>
      </c>
      <c r="M636">
        <f>((S636-I636/2)*L636-K636)/(S636+I636/2)</f>
        <v>0</v>
      </c>
      <c r="N636">
        <f>M636*(DX636+DY636)/1000.0</f>
        <v>0</v>
      </c>
      <c r="O636">
        <f>(DQ636 - IF(AT636&gt;1, K636*DK636*100.0/(AV636), 0))*(DX636+DY636)/1000.0</f>
        <v>0</v>
      </c>
      <c r="P636">
        <f>2.0/((1/R636-1/Q636)+SIGN(R636)*SQRT((1/R636-1/Q636)*(1/R636-1/Q636) + 4*DL636/((DL636+1)*(DL636+1))*(2*1/R636*1/Q636-1/Q636*1/Q636)))</f>
        <v>0</v>
      </c>
      <c r="Q636">
        <f>IF(LEFT(DM636,1)&lt;&gt;"0",IF(LEFT(DM636,1)="1",3.0,DN636),$D$5+$E$5*(EE636*DX636/($K$5*1000))+$F$5*(EE636*DX636/($K$5*1000))*MAX(MIN(DK636,$J$5),$I$5)*MAX(MIN(DK636,$J$5),$I$5)+$G$5*MAX(MIN(DK636,$J$5),$I$5)*(EE636*DX636/($K$5*1000))+$H$5*(EE636*DX636/($K$5*1000))*(EE636*DX636/($K$5*1000)))</f>
        <v>0</v>
      </c>
      <c r="R636">
        <f>I636*(1000-(1000*0.61365*exp(17.502*V636/(240.97+V636))/(DX636+DY636)+DS636)/2)/(1000*0.61365*exp(17.502*V636/(240.97+V636))/(DX636+DY636)-DS636)</f>
        <v>0</v>
      </c>
      <c r="S636">
        <f>1/((DL636+1)/(P636/1.6)+1/(Q636/1.37)) + DL636/((DL636+1)/(P636/1.6) + DL636/(Q636/1.37))</f>
        <v>0</v>
      </c>
      <c r="T636">
        <f>(DG636*DJ636)</f>
        <v>0</v>
      </c>
      <c r="U636">
        <f>(DZ636+(T636+2*0.95*5.67E-8*(((DZ636+$B$9)+273)^4-(DZ636+273)^4)-44100*I636)/(1.84*29.3*Q636+8*0.95*5.67E-8*(DZ636+273)^3))</f>
        <v>0</v>
      </c>
      <c r="V636">
        <f>($C$9*EA636+$D$9*EB636+$E$9*U636)</f>
        <v>0</v>
      </c>
      <c r="W636">
        <f>0.61365*exp(17.502*V636/(240.97+V636))</f>
        <v>0</v>
      </c>
      <c r="X636">
        <f>(Y636/Z636*100)</f>
        <v>0</v>
      </c>
      <c r="Y636">
        <f>DS636*(DX636+DY636)/1000</f>
        <v>0</v>
      </c>
      <c r="Z636">
        <f>0.61365*exp(17.502*DZ636/(240.97+DZ636))</f>
        <v>0</v>
      </c>
      <c r="AA636">
        <f>(W636-DS636*(DX636+DY636)/1000)</f>
        <v>0</v>
      </c>
      <c r="AB636">
        <f>(-I636*44100)</f>
        <v>0</v>
      </c>
      <c r="AC636">
        <f>2*29.3*Q636*0.92*(DZ636-V636)</f>
        <v>0</v>
      </c>
      <c r="AD636">
        <f>2*0.95*5.67E-8*(((DZ636+$B$9)+273)^4-(V636+273)^4)</f>
        <v>0</v>
      </c>
      <c r="AE636">
        <f>T636+AD636+AB636+AC636</f>
        <v>0</v>
      </c>
      <c r="AF636">
        <f>DW636*AT636*(DR636-DQ636*(1000-AT636*DT636)/(1000-AT636*DS636))/(100*DK636)</f>
        <v>0</v>
      </c>
      <c r="AG636">
        <f>1000*DW636*AT636*(DS636-DT636)/(100*DK636*(1000-AT636*DS636))</f>
        <v>0</v>
      </c>
      <c r="AH636">
        <f>(AI636 - AJ636 - DX636*1E3/(8.314*(DZ636+273.15)) * AL636/DW636 * AK636) * DW636/(100*DK636) * (1000 - DT636)/1000</f>
        <v>0</v>
      </c>
      <c r="AI636">
        <v>689.1246197557776</v>
      </c>
      <c r="AJ636">
        <v>671.3333939393939</v>
      </c>
      <c r="AK636">
        <v>3.487617231184692</v>
      </c>
      <c r="AL636">
        <v>65.07997680681147</v>
      </c>
      <c r="AM636">
        <f>(AO636 - AN636 + DX636*1E3/(8.314*(DZ636+273.15)) * AQ636/DW636 * AP636) * DW636/(100*DK636) * 1000/(1000 - AO636)</f>
        <v>0</v>
      </c>
      <c r="AN636">
        <v>20.84243197333334</v>
      </c>
      <c r="AO636">
        <v>21.78744969696968</v>
      </c>
      <c r="AP636">
        <v>-0.006454251082256863</v>
      </c>
      <c r="AQ636">
        <v>105.27</v>
      </c>
      <c r="AR636">
        <v>1</v>
      </c>
      <c r="AS636">
        <v>0</v>
      </c>
      <c r="AT636">
        <f>IF(AR636*$H$15&gt;=AV636,1.0,(AV636/(AV636-AR636*$H$15)))</f>
        <v>0</v>
      </c>
      <c r="AU636">
        <f>(AT636-1)*100</f>
        <v>0</v>
      </c>
      <c r="AV636">
        <f>MAX(0,($B$15+$C$15*EE636)/(1+$D$15*EE636)*DX636/(DZ636+273)*$E$15)</f>
        <v>0</v>
      </c>
      <c r="AW636" t="s">
        <v>437</v>
      </c>
      <c r="AX636" t="s">
        <v>437</v>
      </c>
      <c r="AY636">
        <v>0</v>
      </c>
      <c r="AZ636">
        <v>0</v>
      </c>
      <c r="BA636">
        <f>1-AY636/AZ636</f>
        <v>0</v>
      </c>
      <c r="BB636">
        <v>0</v>
      </c>
      <c r="BC636" t="s">
        <v>437</v>
      </c>
      <c r="BD636" t="s">
        <v>437</v>
      </c>
      <c r="BE636">
        <v>0</v>
      </c>
      <c r="BF636">
        <v>0</v>
      </c>
      <c r="BG636">
        <f>1-BE636/BF636</f>
        <v>0</v>
      </c>
      <c r="BH636">
        <v>0.5</v>
      </c>
      <c r="BI636">
        <f>DH636</f>
        <v>0</v>
      </c>
      <c r="BJ636">
        <f>K636</f>
        <v>0</v>
      </c>
      <c r="BK636">
        <f>BG636*BH636*BI636</f>
        <v>0</v>
      </c>
      <c r="BL636">
        <f>(BJ636-BB636)/BI636</f>
        <v>0</v>
      </c>
      <c r="BM636">
        <f>(AZ636-BF636)/BF636</f>
        <v>0</v>
      </c>
      <c r="BN636">
        <f>AY636/(BA636+AY636/BF636)</f>
        <v>0</v>
      </c>
      <c r="BO636" t="s">
        <v>437</v>
      </c>
      <c r="BP636">
        <v>0</v>
      </c>
      <c r="BQ636">
        <f>IF(BP636&lt;&gt;0, BP636, BN636)</f>
        <v>0</v>
      </c>
      <c r="BR636">
        <f>1-BQ636/BF636</f>
        <v>0</v>
      </c>
      <c r="BS636">
        <f>(BF636-BE636)/(BF636-BQ636)</f>
        <v>0</v>
      </c>
      <c r="BT636">
        <f>(AZ636-BF636)/(AZ636-BQ636)</f>
        <v>0</v>
      </c>
      <c r="BU636">
        <f>(BF636-BE636)/(BF636-AY636)</f>
        <v>0</v>
      </c>
      <c r="BV636">
        <f>(AZ636-BF636)/(AZ636-AY636)</f>
        <v>0</v>
      </c>
      <c r="BW636">
        <f>(BS636*BQ636/BE636)</f>
        <v>0</v>
      </c>
      <c r="BX636">
        <f>(1-BW636)</f>
        <v>0</v>
      </c>
      <c r="DG636">
        <f>$B$13*EF636+$C$13*EG636+$F$13*ER636*(1-EU636)</f>
        <v>0</v>
      </c>
      <c r="DH636">
        <f>DG636*DI636</f>
        <v>0</v>
      </c>
      <c r="DI636">
        <f>($B$13*$D$11+$C$13*$D$11+$F$13*((FE636+EW636)/MAX(FE636+EW636+FF636, 0.1)*$I$11+FF636/MAX(FE636+EW636+FF636, 0.1)*$J$11))/($B$13+$C$13+$F$13)</f>
        <v>0</v>
      </c>
      <c r="DJ636">
        <f>($B$13*$K$11+$C$13*$K$11+$F$13*((FE636+EW636)/MAX(FE636+EW636+FF636, 0.1)*$P$11+FF636/MAX(FE636+EW636+FF636, 0.1)*$Q$11))/($B$13+$C$13+$F$13)</f>
        <v>0</v>
      </c>
      <c r="DK636">
        <v>2.44</v>
      </c>
      <c r="DL636">
        <v>0.5</v>
      </c>
      <c r="DM636" t="s">
        <v>438</v>
      </c>
      <c r="DN636">
        <v>2</v>
      </c>
      <c r="DO636" t="b">
        <v>1</v>
      </c>
      <c r="DP636">
        <v>1759091610.1</v>
      </c>
      <c r="DQ636">
        <v>632.9798888888888</v>
      </c>
      <c r="DR636">
        <v>659.6065925925926</v>
      </c>
      <c r="DS636">
        <v>21.84154814814815</v>
      </c>
      <c r="DT636">
        <v>20.84236296296297</v>
      </c>
      <c r="DU636">
        <v>633.7470000000001</v>
      </c>
      <c r="DV636">
        <v>21.55317037037037</v>
      </c>
      <c r="DW636">
        <v>500.0636296296296</v>
      </c>
      <c r="DX636">
        <v>90.66902222222224</v>
      </c>
      <c r="DY636">
        <v>0.0649819074074074</v>
      </c>
      <c r="DZ636">
        <v>28.79774814814814</v>
      </c>
      <c r="EA636">
        <v>30.00031481481481</v>
      </c>
      <c r="EB636">
        <v>999.9000000000001</v>
      </c>
      <c r="EC636">
        <v>0</v>
      </c>
      <c r="ED636">
        <v>0</v>
      </c>
      <c r="EE636">
        <v>10007.51740740741</v>
      </c>
      <c r="EF636">
        <v>0</v>
      </c>
      <c r="EG636">
        <v>11.09415185185185</v>
      </c>
      <c r="EH636">
        <v>-26.62678888888889</v>
      </c>
      <c r="EI636">
        <v>647.1133703703703</v>
      </c>
      <c r="EJ636">
        <v>673.646925925926</v>
      </c>
      <c r="EK636">
        <v>0.9991785925925926</v>
      </c>
      <c r="EL636">
        <v>659.6065925925926</v>
      </c>
      <c r="EM636">
        <v>20.84236296296297</v>
      </c>
      <c r="EN636">
        <v>1.980350740740741</v>
      </c>
      <c r="EO636">
        <v>1.889756666666667</v>
      </c>
      <c r="EP636">
        <v>17.28808518518519</v>
      </c>
      <c r="EQ636">
        <v>16.54968518518519</v>
      </c>
      <c r="ER636">
        <v>2000.015185185185</v>
      </c>
      <c r="ES636">
        <v>0.9800051481481482</v>
      </c>
      <c r="ET636">
        <v>0.01999499259259259</v>
      </c>
      <c r="EU636">
        <v>0</v>
      </c>
      <c r="EV636">
        <v>299.865</v>
      </c>
      <c r="EW636">
        <v>5.00078</v>
      </c>
      <c r="EX636">
        <v>5957.215185185186</v>
      </c>
      <c r="EY636">
        <v>16379.78518518519</v>
      </c>
      <c r="EZ636">
        <v>39.72185185185185</v>
      </c>
      <c r="FA636">
        <v>40.59233333333332</v>
      </c>
      <c r="FB636">
        <v>39.84003703703704</v>
      </c>
      <c r="FC636">
        <v>40.32607407407407</v>
      </c>
      <c r="FD636">
        <v>40.46029629629629</v>
      </c>
      <c r="FE636">
        <v>1955.120740740741</v>
      </c>
      <c r="FF636">
        <v>39.89444444444445</v>
      </c>
      <c r="FG636">
        <v>0</v>
      </c>
      <c r="FH636">
        <v>1759091610.2</v>
      </c>
      <c r="FI636">
        <v>0</v>
      </c>
      <c r="FJ636">
        <v>299.8338461538461</v>
      </c>
      <c r="FK636">
        <v>-1.454632485639114</v>
      </c>
      <c r="FL636">
        <v>-34.29982910567909</v>
      </c>
      <c r="FM636">
        <v>5957.152692307693</v>
      </c>
      <c r="FN636">
        <v>15</v>
      </c>
      <c r="FO636">
        <v>0</v>
      </c>
      <c r="FP636" t="s">
        <v>439</v>
      </c>
      <c r="FQ636">
        <v>1746989605.5</v>
      </c>
      <c r="FR636">
        <v>1746989593.5</v>
      </c>
      <c r="FS636">
        <v>0</v>
      </c>
      <c r="FT636">
        <v>-0.274</v>
      </c>
      <c r="FU636">
        <v>-0.002</v>
      </c>
      <c r="FV636">
        <v>2.549</v>
      </c>
      <c r="FW636">
        <v>0.129</v>
      </c>
      <c r="FX636">
        <v>420</v>
      </c>
      <c r="FY636">
        <v>17</v>
      </c>
      <c r="FZ636">
        <v>0.02</v>
      </c>
      <c r="GA636">
        <v>0.04</v>
      </c>
      <c r="GB636">
        <v>-26.53757317073172</v>
      </c>
      <c r="GC636">
        <v>-1.705488501742182</v>
      </c>
      <c r="GD636">
        <v>0.2340569453582491</v>
      </c>
      <c r="GE636">
        <v>0</v>
      </c>
      <c r="GF636">
        <v>299.9458235294118</v>
      </c>
      <c r="GG636">
        <v>-1.555538584513859</v>
      </c>
      <c r="GH636">
        <v>0.2400397602589878</v>
      </c>
      <c r="GI636">
        <v>0</v>
      </c>
      <c r="GJ636">
        <v>1.00310212195122</v>
      </c>
      <c r="GK636">
        <v>-0.1628239233449476</v>
      </c>
      <c r="GL636">
        <v>0.02652873518005374</v>
      </c>
      <c r="GM636">
        <v>0</v>
      </c>
      <c r="GN636">
        <v>0</v>
      </c>
      <c r="GO636">
        <v>3</v>
      </c>
      <c r="GP636" t="s">
        <v>458</v>
      </c>
      <c r="GQ636">
        <v>3.10278</v>
      </c>
      <c r="GR636">
        <v>2.72285</v>
      </c>
      <c r="GS636">
        <v>0.121978</v>
      </c>
      <c r="GT636">
        <v>0.125282</v>
      </c>
      <c r="GU636">
        <v>0.100825</v>
      </c>
      <c r="GV636">
        <v>0.0991472</v>
      </c>
      <c r="GW636">
        <v>22917.3</v>
      </c>
      <c r="GX636">
        <v>20731</v>
      </c>
      <c r="GY636">
        <v>26665.2</v>
      </c>
      <c r="GZ636">
        <v>23922.7</v>
      </c>
      <c r="HA636">
        <v>38368.9</v>
      </c>
      <c r="HB636">
        <v>31856</v>
      </c>
      <c r="HC636">
        <v>46561.4</v>
      </c>
      <c r="HD636">
        <v>37840.4</v>
      </c>
      <c r="HE636">
        <v>1.8669</v>
      </c>
      <c r="HF636">
        <v>1.86683</v>
      </c>
      <c r="HG636">
        <v>0.111554</v>
      </c>
      <c r="HH636">
        <v>0</v>
      </c>
      <c r="HI636">
        <v>28.1797</v>
      </c>
      <c r="HJ636">
        <v>999.9</v>
      </c>
      <c r="HK636">
        <v>46.4</v>
      </c>
      <c r="HL636">
        <v>31.1</v>
      </c>
      <c r="HM636">
        <v>23.2195</v>
      </c>
      <c r="HN636">
        <v>60.8085</v>
      </c>
      <c r="HO636">
        <v>21.4143</v>
      </c>
      <c r="HP636">
        <v>1</v>
      </c>
      <c r="HQ636">
        <v>0.148481</v>
      </c>
      <c r="HR636">
        <v>0.29308</v>
      </c>
      <c r="HS636">
        <v>20.2799</v>
      </c>
      <c r="HT636">
        <v>5.21115</v>
      </c>
      <c r="HU636">
        <v>11.98</v>
      </c>
      <c r="HV636">
        <v>4.9633</v>
      </c>
      <c r="HW636">
        <v>3.2744</v>
      </c>
      <c r="HX636">
        <v>9999</v>
      </c>
      <c r="HY636">
        <v>9999</v>
      </c>
      <c r="HZ636">
        <v>9999</v>
      </c>
      <c r="IA636">
        <v>36.2</v>
      </c>
      <c r="IB636">
        <v>1.86392</v>
      </c>
      <c r="IC636">
        <v>1.86006</v>
      </c>
      <c r="ID636">
        <v>1.85837</v>
      </c>
      <c r="IE636">
        <v>1.85975</v>
      </c>
      <c r="IF636">
        <v>1.85989</v>
      </c>
      <c r="IG636">
        <v>1.85837</v>
      </c>
      <c r="IH636">
        <v>1.85743</v>
      </c>
      <c r="II636">
        <v>1.8524</v>
      </c>
      <c r="IJ636">
        <v>0</v>
      </c>
      <c r="IK636">
        <v>0</v>
      </c>
      <c r="IL636">
        <v>0</v>
      </c>
      <c r="IM636">
        <v>0</v>
      </c>
      <c r="IN636" t="s">
        <v>441</v>
      </c>
      <c r="IO636" t="s">
        <v>442</v>
      </c>
      <c r="IP636" t="s">
        <v>443</v>
      </c>
      <c r="IQ636" t="s">
        <v>443</v>
      </c>
      <c r="IR636" t="s">
        <v>443</v>
      </c>
      <c r="IS636" t="s">
        <v>443</v>
      </c>
      <c r="IT636">
        <v>0</v>
      </c>
      <c r="IU636">
        <v>100</v>
      </c>
      <c r="IV636">
        <v>100</v>
      </c>
      <c r="IW636">
        <v>-0.747</v>
      </c>
      <c r="IX636">
        <v>0.2871</v>
      </c>
      <c r="IY636">
        <v>-0.819046093373875</v>
      </c>
      <c r="IZ636">
        <v>-0.0008311593448893811</v>
      </c>
      <c r="JA636">
        <v>1.768286430498992E-06</v>
      </c>
      <c r="JB636">
        <v>-5.176383660599935E-10</v>
      </c>
      <c r="JC636">
        <v>0.01793090377665582</v>
      </c>
      <c r="JD636">
        <v>0.002652576625932546</v>
      </c>
      <c r="JE636">
        <v>0.0004569377311329863</v>
      </c>
      <c r="JF636">
        <v>1.003524486243527E-07</v>
      </c>
      <c r="JG636">
        <v>2</v>
      </c>
      <c r="JH636">
        <v>1975</v>
      </c>
      <c r="JI636">
        <v>1</v>
      </c>
      <c r="JJ636">
        <v>26</v>
      </c>
      <c r="JK636">
        <v>201700.2</v>
      </c>
      <c r="JL636">
        <v>201700.4</v>
      </c>
      <c r="JM636">
        <v>1.68701</v>
      </c>
      <c r="JN636">
        <v>2.62939</v>
      </c>
      <c r="JO636">
        <v>1.49658</v>
      </c>
      <c r="JP636">
        <v>2.34985</v>
      </c>
      <c r="JQ636">
        <v>1.54907</v>
      </c>
      <c r="JR636">
        <v>2.46948</v>
      </c>
      <c r="JS636">
        <v>36.105</v>
      </c>
      <c r="JT636">
        <v>24.1838</v>
      </c>
      <c r="JU636">
        <v>18</v>
      </c>
      <c r="JV636">
        <v>482.58</v>
      </c>
      <c r="JW636">
        <v>497.245</v>
      </c>
      <c r="JX636">
        <v>27.2217</v>
      </c>
      <c r="JY636">
        <v>29.1726</v>
      </c>
      <c r="JZ636">
        <v>30.0005</v>
      </c>
      <c r="KA636">
        <v>29.3232</v>
      </c>
      <c r="KB636">
        <v>29.3035</v>
      </c>
      <c r="KC636">
        <v>33.9429</v>
      </c>
      <c r="KD636">
        <v>12.1417</v>
      </c>
      <c r="KE636">
        <v>100</v>
      </c>
      <c r="KF636">
        <v>27.2196</v>
      </c>
      <c r="KG636">
        <v>708.29</v>
      </c>
      <c r="KH636">
        <v>20.9975</v>
      </c>
      <c r="KI636">
        <v>101.804</v>
      </c>
      <c r="KJ636">
        <v>91.26439999999999</v>
      </c>
    </row>
    <row r="637" spans="1:296">
      <c r="A637">
        <v>619</v>
      </c>
      <c r="B637">
        <v>1759091622.6</v>
      </c>
      <c r="C637">
        <v>18539.5</v>
      </c>
      <c r="D637" t="s">
        <v>1687</v>
      </c>
      <c r="E637" t="s">
        <v>1688</v>
      </c>
      <c r="F637">
        <v>5</v>
      </c>
      <c r="G637" t="s">
        <v>1604</v>
      </c>
      <c r="H637">
        <v>1759091614.814285</v>
      </c>
      <c r="I637">
        <f>(J637)/1000</f>
        <v>0</v>
      </c>
      <c r="J637">
        <f>IF(DO637, AM637, AG637)</f>
        <v>0</v>
      </c>
      <c r="K637">
        <f>IF(DO637, AH637, AF637)</f>
        <v>0</v>
      </c>
      <c r="L637">
        <f>DQ637 - IF(AT637&gt;1, K637*DK637*100.0/(AV637), 0)</f>
        <v>0</v>
      </c>
      <c r="M637">
        <f>((S637-I637/2)*L637-K637)/(S637+I637/2)</f>
        <v>0</v>
      </c>
      <c r="N637">
        <f>M637*(DX637+DY637)/1000.0</f>
        <v>0</v>
      </c>
      <c r="O637">
        <f>(DQ637 - IF(AT637&gt;1, K637*DK637*100.0/(AV637), 0))*(DX637+DY637)/1000.0</f>
        <v>0</v>
      </c>
      <c r="P637">
        <f>2.0/((1/R637-1/Q637)+SIGN(R637)*SQRT((1/R637-1/Q637)*(1/R637-1/Q637) + 4*DL637/((DL637+1)*(DL637+1))*(2*1/R637*1/Q637-1/Q637*1/Q637)))</f>
        <v>0</v>
      </c>
      <c r="Q637">
        <f>IF(LEFT(DM637,1)&lt;&gt;"0",IF(LEFT(DM637,1)="1",3.0,DN637),$D$5+$E$5*(EE637*DX637/($K$5*1000))+$F$5*(EE637*DX637/($K$5*1000))*MAX(MIN(DK637,$J$5),$I$5)*MAX(MIN(DK637,$J$5),$I$5)+$G$5*MAX(MIN(DK637,$J$5),$I$5)*(EE637*DX637/($K$5*1000))+$H$5*(EE637*DX637/($K$5*1000))*(EE637*DX637/($K$5*1000)))</f>
        <v>0</v>
      </c>
      <c r="R637">
        <f>I637*(1000-(1000*0.61365*exp(17.502*V637/(240.97+V637))/(DX637+DY637)+DS637)/2)/(1000*0.61365*exp(17.502*V637/(240.97+V637))/(DX637+DY637)-DS637)</f>
        <v>0</v>
      </c>
      <c r="S637">
        <f>1/((DL637+1)/(P637/1.6)+1/(Q637/1.37)) + DL637/((DL637+1)/(P637/1.6) + DL637/(Q637/1.37))</f>
        <v>0</v>
      </c>
      <c r="T637">
        <f>(DG637*DJ637)</f>
        <v>0</v>
      </c>
      <c r="U637">
        <f>(DZ637+(T637+2*0.95*5.67E-8*(((DZ637+$B$9)+273)^4-(DZ637+273)^4)-44100*I637)/(1.84*29.3*Q637+8*0.95*5.67E-8*(DZ637+273)^3))</f>
        <v>0</v>
      </c>
      <c r="V637">
        <f>($C$9*EA637+$D$9*EB637+$E$9*U637)</f>
        <v>0</v>
      </c>
      <c r="W637">
        <f>0.61365*exp(17.502*V637/(240.97+V637))</f>
        <v>0</v>
      </c>
      <c r="X637">
        <f>(Y637/Z637*100)</f>
        <v>0</v>
      </c>
      <c r="Y637">
        <f>DS637*(DX637+DY637)/1000</f>
        <v>0</v>
      </c>
      <c r="Z637">
        <f>0.61365*exp(17.502*DZ637/(240.97+DZ637))</f>
        <v>0</v>
      </c>
      <c r="AA637">
        <f>(W637-DS637*(DX637+DY637)/1000)</f>
        <v>0</v>
      </c>
      <c r="AB637">
        <f>(-I637*44100)</f>
        <v>0</v>
      </c>
      <c r="AC637">
        <f>2*29.3*Q637*0.92*(DZ637-V637)</f>
        <v>0</v>
      </c>
      <c r="AD637">
        <f>2*0.95*5.67E-8*(((DZ637+$B$9)+273)^4-(V637+273)^4)</f>
        <v>0</v>
      </c>
      <c r="AE637">
        <f>T637+AD637+AB637+AC637</f>
        <v>0</v>
      </c>
      <c r="AF637">
        <f>DW637*AT637*(DR637-DQ637*(1000-AT637*DT637)/(1000-AT637*DS637))/(100*DK637)</f>
        <v>0</v>
      </c>
      <c r="AG637">
        <f>1000*DW637*AT637*(DS637-DT637)/(100*DK637*(1000-AT637*DS637))</f>
        <v>0</v>
      </c>
      <c r="AH637">
        <f>(AI637 - AJ637 - DX637*1E3/(8.314*(DZ637+273.15)) * AL637/DW637 * AK637) * DW637/(100*DK637) * (1000 - DT637)/1000</f>
        <v>0</v>
      </c>
      <c r="AI637">
        <v>705.8094160072478</v>
      </c>
      <c r="AJ637">
        <v>688.4958484848486</v>
      </c>
      <c r="AK637">
        <v>3.428430201619316</v>
      </c>
      <c r="AL637">
        <v>65.07997680681147</v>
      </c>
      <c r="AM637">
        <f>(AO637 - AN637 + DX637*1E3/(8.314*(DZ637+273.15)) * AQ637/DW637 * AP637) * DW637/(100*DK637) * 1000/(1000 - AO637)</f>
        <v>0</v>
      </c>
      <c r="AN637">
        <v>20.8967912</v>
      </c>
      <c r="AO637">
        <v>21.77014787878788</v>
      </c>
      <c r="AP637">
        <v>-0.0007892255892277859</v>
      </c>
      <c r="AQ637">
        <v>105.27</v>
      </c>
      <c r="AR637">
        <v>1</v>
      </c>
      <c r="AS637">
        <v>0</v>
      </c>
      <c r="AT637">
        <f>IF(AR637*$H$15&gt;=AV637,1.0,(AV637/(AV637-AR637*$H$15)))</f>
        <v>0</v>
      </c>
      <c r="AU637">
        <f>(AT637-1)*100</f>
        <v>0</v>
      </c>
      <c r="AV637">
        <f>MAX(0,($B$15+$C$15*EE637)/(1+$D$15*EE637)*DX637/(DZ637+273)*$E$15)</f>
        <v>0</v>
      </c>
      <c r="AW637" t="s">
        <v>437</v>
      </c>
      <c r="AX637" t="s">
        <v>437</v>
      </c>
      <c r="AY637">
        <v>0</v>
      </c>
      <c r="AZ637">
        <v>0</v>
      </c>
      <c r="BA637">
        <f>1-AY637/AZ637</f>
        <v>0</v>
      </c>
      <c r="BB637">
        <v>0</v>
      </c>
      <c r="BC637" t="s">
        <v>437</v>
      </c>
      <c r="BD637" t="s">
        <v>437</v>
      </c>
      <c r="BE637">
        <v>0</v>
      </c>
      <c r="BF637">
        <v>0</v>
      </c>
      <c r="BG637">
        <f>1-BE637/BF637</f>
        <v>0</v>
      </c>
      <c r="BH637">
        <v>0.5</v>
      </c>
      <c r="BI637">
        <f>DH637</f>
        <v>0</v>
      </c>
      <c r="BJ637">
        <f>K637</f>
        <v>0</v>
      </c>
      <c r="BK637">
        <f>BG637*BH637*BI637</f>
        <v>0</v>
      </c>
      <c r="BL637">
        <f>(BJ637-BB637)/BI637</f>
        <v>0</v>
      </c>
      <c r="BM637">
        <f>(AZ637-BF637)/BF637</f>
        <v>0</v>
      </c>
      <c r="BN637">
        <f>AY637/(BA637+AY637/BF637)</f>
        <v>0</v>
      </c>
      <c r="BO637" t="s">
        <v>437</v>
      </c>
      <c r="BP637">
        <v>0</v>
      </c>
      <c r="BQ637">
        <f>IF(BP637&lt;&gt;0, BP637, BN637)</f>
        <v>0</v>
      </c>
      <c r="BR637">
        <f>1-BQ637/BF637</f>
        <v>0</v>
      </c>
      <c r="BS637">
        <f>(BF637-BE637)/(BF637-BQ637)</f>
        <v>0</v>
      </c>
      <c r="BT637">
        <f>(AZ637-BF637)/(AZ637-BQ637)</f>
        <v>0</v>
      </c>
      <c r="BU637">
        <f>(BF637-BE637)/(BF637-AY637)</f>
        <v>0</v>
      </c>
      <c r="BV637">
        <f>(AZ637-BF637)/(AZ637-AY637)</f>
        <v>0</v>
      </c>
      <c r="BW637">
        <f>(BS637*BQ637/BE637)</f>
        <v>0</v>
      </c>
      <c r="BX637">
        <f>(1-BW637)</f>
        <v>0</v>
      </c>
      <c r="DG637">
        <f>$B$13*EF637+$C$13*EG637+$F$13*ER637*(1-EU637)</f>
        <v>0</v>
      </c>
      <c r="DH637">
        <f>DG637*DI637</f>
        <v>0</v>
      </c>
      <c r="DI637">
        <f>($B$13*$D$11+$C$13*$D$11+$F$13*((FE637+EW637)/MAX(FE637+EW637+FF637, 0.1)*$I$11+FF637/MAX(FE637+EW637+FF637, 0.1)*$J$11))/($B$13+$C$13+$F$13)</f>
        <v>0</v>
      </c>
      <c r="DJ637">
        <f>($B$13*$K$11+$C$13*$K$11+$F$13*((FE637+EW637)/MAX(FE637+EW637+FF637, 0.1)*$P$11+FF637/MAX(FE637+EW637+FF637, 0.1)*$Q$11))/($B$13+$C$13+$F$13)</f>
        <v>0</v>
      </c>
      <c r="DK637">
        <v>2.44</v>
      </c>
      <c r="DL637">
        <v>0.5</v>
      </c>
      <c r="DM637" t="s">
        <v>438</v>
      </c>
      <c r="DN637">
        <v>2</v>
      </c>
      <c r="DO637" t="b">
        <v>1</v>
      </c>
      <c r="DP637">
        <v>1759091614.814285</v>
      </c>
      <c r="DQ637">
        <v>648.8991785714287</v>
      </c>
      <c r="DR637">
        <v>675.4450714285714</v>
      </c>
      <c r="DS637">
        <v>21.80653571428571</v>
      </c>
      <c r="DT637">
        <v>20.854475</v>
      </c>
      <c r="DU637">
        <v>649.6535000000001</v>
      </c>
      <c r="DV637">
        <v>21.51892142857142</v>
      </c>
      <c r="DW637">
        <v>500.0439642857143</v>
      </c>
      <c r="DX637">
        <v>90.67090357142857</v>
      </c>
      <c r="DY637">
        <v>0.06500357142857142</v>
      </c>
      <c r="DZ637">
        <v>28.79641071428572</v>
      </c>
      <c r="EA637">
        <v>30.00375</v>
      </c>
      <c r="EB637">
        <v>999.9000000000002</v>
      </c>
      <c r="EC637">
        <v>0</v>
      </c>
      <c r="ED637">
        <v>0</v>
      </c>
      <c r="EE637">
        <v>9999.058928571429</v>
      </c>
      <c r="EF637">
        <v>0</v>
      </c>
      <c r="EG637">
        <v>11.10098571428571</v>
      </c>
      <c r="EH637">
        <v>-26.54593571428572</v>
      </c>
      <c r="EI637">
        <v>663.3645</v>
      </c>
      <c r="EJ637">
        <v>689.831392857143</v>
      </c>
      <c r="EK637">
        <v>0.9520562857142858</v>
      </c>
      <c r="EL637">
        <v>675.4450714285714</v>
      </c>
      <c r="EM637">
        <v>20.854475</v>
      </c>
      <c r="EN637">
        <v>1.977216785714285</v>
      </c>
      <c r="EO637">
        <v>1.890893571428572</v>
      </c>
      <c r="EP637">
        <v>17.26305357142857</v>
      </c>
      <c r="EQ637">
        <v>16.55913214285714</v>
      </c>
      <c r="ER637">
        <v>2000.003214285714</v>
      </c>
      <c r="ES637">
        <v>0.9800051785714284</v>
      </c>
      <c r="ET637">
        <v>0.01999496428571429</v>
      </c>
      <c r="EU637">
        <v>0</v>
      </c>
      <c r="EV637">
        <v>299.78075</v>
      </c>
      <c r="EW637">
        <v>5.00078</v>
      </c>
      <c r="EX637">
        <v>5954.538571428572</v>
      </c>
      <c r="EY637">
        <v>16379.68571428572</v>
      </c>
      <c r="EZ637">
        <v>39.72289285714285</v>
      </c>
      <c r="FA637">
        <v>40.58464285714285</v>
      </c>
      <c r="FB637">
        <v>39.82792857142857</v>
      </c>
      <c r="FC637">
        <v>40.33449999999999</v>
      </c>
      <c r="FD637">
        <v>40.62467857142856</v>
      </c>
      <c r="FE637">
        <v>1955.108928571428</v>
      </c>
      <c r="FF637">
        <v>39.89357142857143</v>
      </c>
      <c r="FG637">
        <v>0</v>
      </c>
      <c r="FH637">
        <v>1759091615</v>
      </c>
      <c r="FI637">
        <v>0</v>
      </c>
      <c r="FJ637">
        <v>299.7515384615384</v>
      </c>
      <c r="FK637">
        <v>-1.977982905737598</v>
      </c>
      <c r="FL637">
        <v>-32.71008542047285</v>
      </c>
      <c r="FM637">
        <v>5954.448846153846</v>
      </c>
      <c r="FN637">
        <v>15</v>
      </c>
      <c r="FO637">
        <v>0</v>
      </c>
      <c r="FP637" t="s">
        <v>439</v>
      </c>
      <c r="FQ637">
        <v>1746989605.5</v>
      </c>
      <c r="FR637">
        <v>1746989593.5</v>
      </c>
      <c r="FS637">
        <v>0</v>
      </c>
      <c r="FT637">
        <v>-0.274</v>
      </c>
      <c r="FU637">
        <v>-0.002</v>
      </c>
      <c r="FV637">
        <v>2.549</v>
      </c>
      <c r="FW637">
        <v>0.129</v>
      </c>
      <c r="FX637">
        <v>420</v>
      </c>
      <c r="FY637">
        <v>17</v>
      </c>
      <c r="FZ637">
        <v>0.02</v>
      </c>
      <c r="GA637">
        <v>0.04</v>
      </c>
      <c r="GB637">
        <v>-26.55632000000001</v>
      </c>
      <c r="GC637">
        <v>0.4667212007505334</v>
      </c>
      <c r="GD637">
        <v>0.2034441092781997</v>
      </c>
      <c r="GE637">
        <v>1</v>
      </c>
      <c r="GF637">
        <v>299.8170588235294</v>
      </c>
      <c r="GG637">
        <v>-1.506646298609965</v>
      </c>
      <c r="GH637">
        <v>0.2354044006256268</v>
      </c>
      <c r="GI637">
        <v>0</v>
      </c>
      <c r="GJ637">
        <v>0.9730343750000001</v>
      </c>
      <c r="GK637">
        <v>-0.5660508855534714</v>
      </c>
      <c r="GL637">
        <v>0.05623706343581941</v>
      </c>
      <c r="GM637">
        <v>0</v>
      </c>
      <c r="GN637">
        <v>1</v>
      </c>
      <c r="GO637">
        <v>3</v>
      </c>
      <c r="GP637" t="s">
        <v>455</v>
      </c>
      <c r="GQ637">
        <v>3.1022</v>
      </c>
      <c r="GR637">
        <v>2.72333</v>
      </c>
      <c r="GS637">
        <v>0.124111</v>
      </c>
      <c r="GT637">
        <v>0.127394</v>
      </c>
      <c r="GU637">
        <v>0.100778</v>
      </c>
      <c r="GV637">
        <v>0.0993942</v>
      </c>
      <c r="GW637">
        <v>22861.6</v>
      </c>
      <c r="GX637">
        <v>20680.9</v>
      </c>
      <c r="GY637">
        <v>26665.2</v>
      </c>
      <c r="GZ637">
        <v>23922.6</v>
      </c>
      <c r="HA637">
        <v>38371.2</v>
      </c>
      <c r="HB637">
        <v>31847.3</v>
      </c>
      <c r="HC637">
        <v>46561.4</v>
      </c>
      <c r="HD637">
        <v>37840.2</v>
      </c>
      <c r="HE637">
        <v>1.86605</v>
      </c>
      <c r="HF637">
        <v>1.86775</v>
      </c>
      <c r="HG637">
        <v>0.112876</v>
      </c>
      <c r="HH637">
        <v>0</v>
      </c>
      <c r="HI637">
        <v>28.1805</v>
      </c>
      <c r="HJ637">
        <v>999.9</v>
      </c>
      <c r="HK637">
        <v>46.4</v>
      </c>
      <c r="HL637">
        <v>31.1</v>
      </c>
      <c r="HM637">
        <v>23.2187</v>
      </c>
      <c r="HN637">
        <v>60.9385</v>
      </c>
      <c r="HO637">
        <v>21.5345</v>
      </c>
      <c r="HP637">
        <v>1</v>
      </c>
      <c r="HQ637">
        <v>0.148821</v>
      </c>
      <c r="HR637">
        <v>0.301114</v>
      </c>
      <c r="HS637">
        <v>20.2798</v>
      </c>
      <c r="HT637">
        <v>5.2122</v>
      </c>
      <c r="HU637">
        <v>11.98</v>
      </c>
      <c r="HV637">
        <v>4.96345</v>
      </c>
      <c r="HW637">
        <v>3.27463</v>
      </c>
      <c r="HX637">
        <v>9999</v>
      </c>
      <c r="HY637">
        <v>9999</v>
      </c>
      <c r="HZ637">
        <v>9999</v>
      </c>
      <c r="IA637">
        <v>36.2</v>
      </c>
      <c r="IB637">
        <v>1.86395</v>
      </c>
      <c r="IC637">
        <v>1.86006</v>
      </c>
      <c r="ID637">
        <v>1.85837</v>
      </c>
      <c r="IE637">
        <v>1.85975</v>
      </c>
      <c r="IF637">
        <v>1.85989</v>
      </c>
      <c r="IG637">
        <v>1.85837</v>
      </c>
      <c r="IH637">
        <v>1.85744</v>
      </c>
      <c r="II637">
        <v>1.8524</v>
      </c>
      <c r="IJ637">
        <v>0</v>
      </c>
      <c r="IK637">
        <v>0</v>
      </c>
      <c r="IL637">
        <v>0</v>
      </c>
      <c r="IM637">
        <v>0</v>
      </c>
      <c r="IN637" t="s">
        <v>441</v>
      </c>
      <c r="IO637" t="s">
        <v>442</v>
      </c>
      <c r="IP637" t="s">
        <v>443</v>
      </c>
      <c r="IQ637" t="s">
        <v>443</v>
      </c>
      <c r="IR637" t="s">
        <v>443</v>
      </c>
      <c r="IS637" t="s">
        <v>443</v>
      </c>
      <c r="IT637">
        <v>0</v>
      </c>
      <c r="IU637">
        <v>100</v>
      </c>
      <c r="IV637">
        <v>100</v>
      </c>
      <c r="IW637">
        <v>-0.733</v>
      </c>
      <c r="IX637">
        <v>0.2868</v>
      </c>
      <c r="IY637">
        <v>-0.819046093373875</v>
      </c>
      <c r="IZ637">
        <v>-0.0008311593448893811</v>
      </c>
      <c r="JA637">
        <v>1.768286430498992E-06</v>
      </c>
      <c r="JB637">
        <v>-5.176383660599935E-10</v>
      </c>
      <c r="JC637">
        <v>0.01793090377665582</v>
      </c>
      <c r="JD637">
        <v>0.002652576625932546</v>
      </c>
      <c r="JE637">
        <v>0.0004569377311329863</v>
      </c>
      <c r="JF637">
        <v>1.003524486243527E-07</v>
      </c>
      <c r="JG637">
        <v>2</v>
      </c>
      <c r="JH637">
        <v>1975</v>
      </c>
      <c r="JI637">
        <v>1</v>
      </c>
      <c r="JJ637">
        <v>26</v>
      </c>
      <c r="JK637">
        <v>201700.3</v>
      </c>
      <c r="JL637">
        <v>201700.5</v>
      </c>
      <c r="JM637">
        <v>1.71997</v>
      </c>
      <c r="JN637">
        <v>2.63062</v>
      </c>
      <c r="JO637">
        <v>1.49658</v>
      </c>
      <c r="JP637">
        <v>2.34985</v>
      </c>
      <c r="JQ637">
        <v>1.54907</v>
      </c>
      <c r="JR637">
        <v>2.45117</v>
      </c>
      <c r="JS637">
        <v>36.105</v>
      </c>
      <c r="JT637">
        <v>24.1751</v>
      </c>
      <c r="JU637">
        <v>18</v>
      </c>
      <c r="JV637">
        <v>482.11</v>
      </c>
      <c r="JW637">
        <v>497.892</v>
      </c>
      <c r="JX637">
        <v>27.2229</v>
      </c>
      <c r="JY637">
        <v>29.1757</v>
      </c>
      <c r="JZ637">
        <v>30.0004</v>
      </c>
      <c r="KA637">
        <v>29.3266</v>
      </c>
      <c r="KB637">
        <v>29.3072</v>
      </c>
      <c r="KC637">
        <v>34.5865</v>
      </c>
      <c r="KD637">
        <v>11.8504</v>
      </c>
      <c r="KE637">
        <v>100</v>
      </c>
      <c r="KF637">
        <v>27.2212</v>
      </c>
      <c r="KG637">
        <v>721.667</v>
      </c>
      <c r="KH637">
        <v>21.0422</v>
      </c>
      <c r="KI637">
        <v>101.804</v>
      </c>
      <c r="KJ637">
        <v>91.26390000000001</v>
      </c>
    </row>
    <row r="638" spans="1:296">
      <c r="A638">
        <v>620</v>
      </c>
      <c r="B638">
        <v>1759091627.6</v>
      </c>
      <c r="C638">
        <v>18544.5</v>
      </c>
      <c r="D638" t="s">
        <v>1689</v>
      </c>
      <c r="E638" t="s">
        <v>1690</v>
      </c>
      <c r="F638">
        <v>5</v>
      </c>
      <c r="G638" t="s">
        <v>1604</v>
      </c>
      <c r="H638">
        <v>1759091620.1</v>
      </c>
      <c r="I638">
        <f>(J638)/1000</f>
        <v>0</v>
      </c>
      <c r="J638">
        <f>IF(DO638, AM638, AG638)</f>
        <v>0</v>
      </c>
      <c r="K638">
        <f>IF(DO638, AH638, AF638)</f>
        <v>0</v>
      </c>
      <c r="L638">
        <f>DQ638 - IF(AT638&gt;1, K638*DK638*100.0/(AV638), 0)</f>
        <v>0</v>
      </c>
      <c r="M638">
        <f>((S638-I638/2)*L638-K638)/(S638+I638/2)</f>
        <v>0</v>
      </c>
      <c r="N638">
        <f>M638*(DX638+DY638)/1000.0</f>
        <v>0</v>
      </c>
      <c r="O638">
        <f>(DQ638 - IF(AT638&gt;1, K638*DK638*100.0/(AV638), 0))*(DX638+DY638)/1000.0</f>
        <v>0</v>
      </c>
      <c r="P638">
        <f>2.0/((1/R638-1/Q638)+SIGN(R638)*SQRT((1/R638-1/Q638)*(1/R638-1/Q638) + 4*DL638/((DL638+1)*(DL638+1))*(2*1/R638*1/Q638-1/Q638*1/Q638)))</f>
        <v>0</v>
      </c>
      <c r="Q638">
        <f>IF(LEFT(DM638,1)&lt;&gt;"0",IF(LEFT(DM638,1)="1",3.0,DN638),$D$5+$E$5*(EE638*DX638/($K$5*1000))+$F$5*(EE638*DX638/($K$5*1000))*MAX(MIN(DK638,$J$5),$I$5)*MAX(MIN(DK638,$J$5),$I$5)+$G$5*MAX(MIN(DK638,$J$5),$I$5)*(EE638*DX638/($K$5*1000))+$H$5*(EE638*DX638/($K$5*1000))*(EE638*DX638/($K$5*1000)))</f>
        <v>0</v>
      </c>
      <c r="R638">
        <f>I638*(1000-(1000*0.61365*exp(17.502*V638/(240.97+V638))/(DX638+DY638)+DS638)/2)/(1000*0.61365*exp(17.502*V638/(240.97+V638))/(DX638+DY638)-DS638)</f>
        <v>0</v>
      </c>
      <c r="S638">
        <f>1/((DL638+1)/(P638/1.6)+1/(Q638/1.37)) + DL638/((DL638+1)/(P638/1.6) + DL638/(Q638/1.37))</f>
        <v>0</v>
      </c>
      <c r="T638">
        <f>(DG638*DJ638)</f>
        <v>0</v>
      </c>
      <c r="U638">
        <f>(DZ638+(T638+2*0.95*5.67E-8*(((DZ638+$B$9)+273)^4-(DZ638+273)^4)-44100*I638)/(1.84*29.3*Q638+8*0.95*5.67E-8*(DZ638+273)^3))</f>
        <v>0</v>
      </c>
      <c r="V638">
        <f>($C$9*EA638+$D$9*EB638+$E$9*U638)</f>
        <v>0</v>
      </c>
      <c r="W638">
        <f>0.61365*exp(17.502*V638/(240.97+V638))</f>
        <v>0</v>
      </c>
      <c r="X638">
        <f>(Y638/Z638*100)</f>
        <v>0</v>
      </c>
      <c r="Y638">
        <f>DS638*(DX638+DY638)/1000</f>
        <v>0</v>
      </c>
      <c r="Z638">
        <f>0.61365*exp(17.502*DZ638/(240.97+DZ638))</f>
        <v>0</v>
      </c>
      <c r="AA638">
        <f>(W638-DS638*(DX638+DY638)/1000)</f>
        <v>0</v>
      </c>
      <c r="AB638">
        <f>(-I638*44100)</f>
        <v>0</v>
      </c>
      <c r="AC638">
        <f>2*29.3*Q638*0.92*(DZ638-V638)</f>
        <v>0</v>
      </c>
      <c r="AD638">
        <f>2*0.95*5.67E-8*(((DZ638+$B$9)+273)^4-(V638+273)^4)</f>
        <v>0</v>
      </c>
      <c r="AE638">
        <f>T638+AD638+AB638+AC638</f>
        <v>0</v>
      </c>
      <c r="AF638">
        <f>DW638*AT638*(DR638-DQ638*(1000-AT638*DT638)/(1000-AT638*DS638))/(100*DK638)</f>
        <v>0</v>
      </c>
      <c r="AG638">
        <f>1000*DW638*AT638*(DS638-DT638)/(100*DK638*(1000-AT638*DS638))</f>
        <v>0</v>
      </c>
      <c r="AH638">
        <f>(AI638 - AJ638 - DX638*1E3/(8.314*(DZ638+273.15)) * AL638/DW638 * AK638) * DW638/(100*DK638) * (1000 - DT638)/1000</f>
        <v>0</v>
      </c>
      <c r="AI638">
        <v>723.5263893532932</v>
      </c>
      <c r="AJ638">
        <v>705.8604909090909</v>
      </c>
      <c r="AK638">
        <v>3.469261881706813</v>
      </c>
      <c r="AL638">
        <v>65.07997680681147</v>
      </c>
      <c r="AM638">
        <f>(AO638 - AN638 + DX638*1E3/(8.314*(DZ638+273.15)) * AQ638/DW638 * AP638) * DW638/(100*DK638) * 1000/(1000 - AO638)</f>
        <v>0</v>
      </c>
      <c r="AN638">
        <v>20.98847269333334</v>
      </c>
      <c r="AO638">
        <v>21.78218545454546</v>
      </c>
      <c r="AP638">
        <v>0.0008587760309865069</v>
      </c>
      <c r="AQ638">
        <v>105.27</v>
      </c>
      <c r="AR638">
        <v>1</v>
      </c>
      <c r="AS638">
        <v>0</v>
      </c>
      <c r="AT638">
        <f>IF(AR638*$H$15&gt;=AV638,1.0,(AV638/(AV638-AR638*$H$15)))</f>
        <v>0</v>
      </c>
      <c r="AU638">
        <f>(AT638-1)*100</f>
        <v>0</v>
      </c>
      <c r="AV638">
        <f>MAX(0,($B$15+$C$15*EE638)/(1+$D$15*EE638)*DX638/(DZ638+273)*$E$15)</f>
        <v>0</v>
      </c>
      <c r="AW638" t="s">
        <v>437</v>
      </c>
      <c r="AX638" t="s">
        <v>437</v>
      </c>
      <c r="AY638">
        <v>0</v>
      </c>
      <c r="AZ638">
        <v>0</v>
      </c>
      <c r="BA638">
        <f>1-AY638/AZ638</f>
        <v>0</v>
      </c>
      <c r="BB638">
        <v>0</v>
      </c>
      <c r="BC638" t="s">
        <v>437</v>
      </c>
      <c r="BD638" t="s">
        <v>437</v>
      </c>
      <c r="BE638">
        <v>0</v>
      </c>
      <c r="BF638">
        <v>0</v>
      </c>
      <c r="BG638">
        <f>1-BE638/BF638</f>
        <v>0</v>
      </c>
      <c r="BH638">
        <v>0.5</v>
      </c>
      <c r="BI638">
        <f>DH638</f>
        <v>0</v>
      </c>
      <c r="BJ638">
        <f>K638</f>
        <v>0</v>
      </c>
      <c r="BK638">
        <f>BG638*BH638*BI638</f>
        <v>0</v>
      </c>
      <c r="BL638">
        <f>(BJ638-BB638)/BI638</f>
        <v>0</v>
      </c>
      <c r="BM638">
        <f>(AZ638-BF638)/BF638</f>
        <v>0</v>
      </c>
      <c r="BN638">
        <f>AY638/(BA638+AY638/BF638)</f>
        <v>0</v>
      </c>
      <c r="BO638" t="s">
        <v>437</v>
      </c>
      <c r="BP638">
        <v>0</v>
      </c>
      <c r="BQ638">
        <f>IF(BP638&lt;&gt;0, BP638, BN638)</f>
        <v>0</v>
      </c>
      <c r="BR638">
        <f>1-BQ638/BF638</f>
        <v>0</v>
      </c>
      <c r="BS638">
        <f>(BF638-BE638)/(BF638-BQ638)</f>
        <v>0</v>
      </c>
      <c r="BT638">
        <f>(AZ638-BF638)/(AZ638-BQ638)</f>
        <v>0</v>
      </c>
      <c r="BU638">
        <f>(BF638-BE638)/(BF638-AY638)</f>
        <v>0</v>
      </c>
      <c r="BV638">
        <f>(AZ638-BF638)/(AZ638-AY638)</f>
        <v>0</v>
      </c>
      <c r="BW638">
        <f>(BS638*BQ638/BE638)</f>
        <v>0</v>
      </c>
      <c r="BX638">
        <f>(1-BW638)</f>
        <v>0</v>
      </c>
      <c r="DG638">
        <f>$B$13*EF638+$C$13*EG638+$F$13*ER638*(1-EU638)</f>
        <v>0</v>
      </c>
      <c r="DH638">
        <f>DG638*DI638</f>
        <v>0</v>
      </c>
      <c r="DI638">
        <f>($B$13*$D$11+$C$13*$D$11+$F$13*((FE638+EW638)/MAX(FE638+EW638+FF638, 0.1)*$I$11+FF638/MAX(FE638+EW638+FF638, 0.1)*$J$11))/($B$13+$C$13+$F$13)</f>
        <v>0</v>
      </c>
      <c r="DJ638">
        <f>($B$13*$K$11+$C$13*$K$11+$F$13*((FE638+EW638)/MAX(FE638+EW638+FF638, 0.1)*$P$11+FF638/MAX(FE638+EW638+FF638, 0.1)*$Q$11))/($B$13+$C$13+$F$13)</f>
        <v>0</v>
      </c>
      <c r="DK638">
        <v>2.44</v>
      </c>
      <c r="DL638">
        <v>0.5</v>
      </c>
      <c r="DM638" t="s">
        <v>438</v>
      </c>
      <c r="DN638">
        <v>2</v>
      </c>
      <c r="DO638" t="b">
        <v>1</v>
      </c>
      <c r="DP638">
        <v>1759091620.1</v>
      </c>
      <c r="DQ638">
        <v>666.7941851851853</v>
      </c>
      <c r="DR638">
        <v>693.3489629629629</v>
      </c>
      <c r="DS638">
        <v>21.78308148148148</v>
      </c>
      <c r="DT638">
        <v>20.90082222222222</v>
      </c>
      <c r="DU638">
        <v>667.5338148148147</v>
      </c>
      <c r="DV638">
        <v>21.49598148148148</v>
      </c>
      <c r="DW638">
        <v>500.0437407407407</v>
      </c>
      <c r="DX638">
        <v>90.67224444444444</v>
      </c>
      <c r="DY638">
        <v>0.06486738888888889</v>
      </c>
      <c r="DZ638">
        <v>28.79467777777778</v>
      </c>
      <c r="EA638">
        <v>30.00564074074074</v>
      </c>
      <c r="EB638">
        <v>999.9000000000001</v>
      </c>
      <c r="EC638">
        <v>0</v>
      </c>
      <c r="ED638">
        <v>0</v>
      </c>
      <c r="EE638">
        <v>10017.1937037037</v>
      </c>
      <c r="EF638">
        <v>0</v>
      </c>
      <c r="EG638">
        <v>11.10636666666667</v>
      </c>
      <c r="EH638">
        <v>-26.5548962962963</v>
      </c>
      <c r="EI638">
        <v>681.6422962962962</v>
      </c>
      <c r="EJ638">
        <v>708.1506296296296</v>
      </c>
      <c r="EK638">
        <v>0.8822434074074074</v>
      </c>
      <c r="EL638">
        <v>693.3489629629629</v>
      </c>
      <c r="EM638">
        <v>20.90082222222222</v>
      </c>
      <c r="EN638">
        <v>1.975119259259259</v>
      </c>
      <c r="EO638">
        <v>1.895125555555556</v>
      </c>
      <c r="EP638">
        <v>17.24627777777778</v>
      </c>
      <c r="EQ638">
        <v>16.59424074074074</v>
      </c>
      <c r="ER638">
        <v>1999.991481481481</v>
      </c>
      <c r="ES638">
        <v>0.9800050370370371</v>
      </c>
      <c r="ET638">
        <v>0.0199951037037037</v>
      </c>
      <c r="EU638">
        <v>0</v>
      </c>
      <c r="EV638">
        <v>299.557962962963</v>
      </c>
      <c r="EW638">
        <v>5.00078</v>
      </c>
      <c r="EX638">
        <v>5951.409629629628</v>
      </c>
      <c r="EY638">
        <v>16379.58888888889</v>
      </c>
      <c r="EZ638">
        <v>39.73818518518518</v>
      </c>
      <c r="FA638">
        <v>40.57381481481481</v>
      </c>
      <c r="FB638">
        <v>39.854</v>
      </c>
      <c r="FC638">
        <v>40.30533333333333</v>
      </c>
      <c r="FD638">
        <v>40.76825925925925</v>
      </c>
      <c r="FE638">
        <v>1955.097037037037</v>
      </c>
      <c r="FF638">
        <v>39.89222222222223</v>
      </c>
      <c r="FG638">
        <v>0</v>
      </c>
      <c r="FH638">
        <v>1759091619.8</v>
      </c>
      <c r="FI638">
        <v>0</v>
      </c>
      <c r="FJ638">
        <v>299.5560769230769</v>
      </c>
      <c r="FK638">
        <v>-2.555076920007001</v>
      </c>
      <c r="FL638">
        <v>-36.65743590809263</v>
      </c>
      <c r="FM638">
        <v>5951.618846153846</v>
      </c>
      <c r="FN638">
        <v>15</v>
      </c>
      <c r="FO638">
        <v>0</v>
      </c>
      <c r="FP638" t="s">
        <v>439</v>
      </c>
      <c r="FQ638">
        <v>1746989605.5</v>
      </c>
      <c r="FR638">
        <v>1746989593.5</v>
      </c>
      <c r="FS638">
        <v>0</v>
      </c>
      <c r="FT638">
        <v>-0.274</v>
      </c>
      <c r="FU638">
        <v>-0.002</v>
      </c>
      <c r="FV638">
        <v>2.549</v>
      </c>
      <c r="FW638">
        <v>0.129</v>
      </c>
      <c r="FX638">
        <v>420</v>
      </c>
      <c r="FY638">
        <v>17</v>
      </c>
      <c r="FZ638">
        <v>0.02</v>
      </c>
      <c r="GA638">
        <v>0.04</v>
      </c>
      <c r="GB638">
        <v>-26.54769750000001</v>
      </c>
      <c r="GC638">
        <v>0.3361699812382694</v>
      </c>
      <c r="GD638">
        <v>0.1947387692365082</v>
      </c>
      <c r="GE638">
        <v>1</v>
      </c>
      <c r="GF638">
        <v>299.6423235294117</v>
      </c>
      <c r="GG638">
        <v>-2.380152785684365</v>
      </c>
      <c r="GH638">
        <v>0.3016088936694107</v>
      </c>
      <c r="GI638">
        <v>0</v>
      </c>
      <c r="GJ638">
        <v>0.915337375</v>
      </c>
      <c r="GK638">
        <v>-0.793951485928707</v>
      </c>
      <c r="GL638">
        <v>0.07738650075842927</v>
      </c>
      <c r="GM638">
        <v>0</v>
      </c>
      <c r="GN638">
        <v>1</v>
      </c>
      <c r="GO638">
        <v>3</v>
      </c>
      <c r="GP638" t="s">
        <v>455</v>
      </c>
      <c r="GQ638">
        <v>3.10268</v>
      </c>
      <c r="GR638">
        <v>2.72258</v>
      </c>
      <c r="GS638">
        <v>0.12623</v>
      </c>
      <c r="GT638">
        <v>0.129454</v>
      </c>
      <c r="GU638">
        <v>0.100819</v>
      </c>
      <c r="GV638">
        <v>0.09962790000000001</v>
      </c>
      <c r="GW638">
        <v>22806.3</v>
      </c>
      <c r="GX638">
        <v>20632.3</v>
      </c>
      <c r="GY638">
        <v>26665.1</v>
      </c>
      <c r="GZ638">
        <v>23922.9</v>
      </c>
      <c r="HA638">
        <v>38369.3</v>
      </c>
      <c r="HB638">
        <v>31839.3</v>
      </c>
      <c r="HC638">
        <v>46560.9</v>
      </c>
      <c r="HD638">
        <v>37840.4</v>
      </c>
      <c r="HE638">
        <v>1.86695</v>
      </c>
      <c r="HF638">
        <v>1.86703</v>
      </c>
      <c r="HG638">
        <v>0.111908</v>
      </c>
      <c r="HH638">
        <v>0</v>
      </c>
      <c r="HI638">
        <v>28.1822</v>
      </c>
      <c r="HJ638">
        <v>999.9</v>
      </c>
      <c r="HK638">
        <v>46.4</v>
      </c>
      <c r="HL638">
        <v>31.1</v>
      </c>
      <c r="HM638">
        <v>23.219</v>
      </c>
      <c r="HN638">
        <v>60.6786</v>
      </c>
      <c r="HO638">
        <v>21.5184</v>
      </c>
      <c r="HP638">
        <v>1</v>
      </c>
      <c r="HQ638">
        <v>0.149157</v>
      </c>
      <c r="HR638">
        <v>0.314676</v>
      </c>
      <c r="HS638">
        <v>20.2798</v>
      </c>
      <c r="HT638">
        <v>5.21145</v>
      </c>
      <c r="HU638">
        <v>11.9798</v>
      </c>
      <c r="HV638">
        <v>4.96325</v>
      </c>
      <c r="HW638">
        <v>3.27443</v>
      </c>
      <c r="HX638">
        <v>9999</v>
      </c>
      <c r="HY638">
        <v>9999</v>
      </c>
      <c r="HZ638">
        <v>9999</v>
      </c>
      <c r="IA638">
        <v>36.2</v>
      </c>
      <c r="IB638">
        <v>1.86396</v>
      </c>
      <c r="IC638">
        <v>1.86006</v>
      </c>
      <c r="ID638">
        <v>1.85837</v>
      </c>
      <c r="IE638">
        <v>1.85975</v>
      </c>
      <c r="IF638">
        <v>1.85989</v>
      </c>
      <c r="IG638">
        <v>1.85837</v>
      </c>
      <c r="IH638">
        <v>1.85745</v>
      </c>
      <c r="II638">
        <v>1.85241</v>
      </c>
      <c r="IJ638">
        <v>0</v>
      </c>
      <c r="IK638">
        <v>0</v>
      </c>
      <c r="IL638">
        <v>0</v>
      </c>
      <c r="IM638">
        <v>0</v>
      </c>
      <c r="IN638" t="s">
        <v>441</v>
      </c>
      <c r="IO638" t="s">
        <v>442</v>
      </c>
      <c r="IP638" t="s">
        <v>443</v>
      </c>
      <c r="IQ638" t="s">
        <v>443</v>
      </c>
      <c r="IR638" t="s">
        <v>443</v>
      </c>
      <c r="IS638" t="s">
        <v>443</v>
      </c>
      <c r="IT638">
        <v>0</v>
      </c>
      <c r="IU638">
        <v>100</v>
      </c>
      <c r="IV638">
        <v>100</v>
      </c>
      <c r="IW638">
        <v>-0.718</v>
      </c>
      <c r="IX638">
        <v>0.2871</v>
      </c>
      <c r="IY638">
        <v>-0.819046093373875</v>
      </c>
      <c r="IZ638">
        <v>-0.0008311593448893811</v>
      </c>
      <c r="JA638">
        <v>1.768286430498992E-06</v>
      </c>
      <c r="JB638">
        <v>-5.176383660599935E-10</v>
      </c>
      <c r="JC638">
        <v>0.01793090377665582</v>
      </c>
      <c r="JD638">
        <v>0.002652576625932546</v>
      </c>
      <c r="JE638">
        <v>0.0004569377311329863</v>
      </c>
      <c r="JF638">
        <v>1.003524486243527E-07</v>
      </c>
      <c r="JG638">
        <v>2</v>
      </c>
      <c r="JH638">
        <v>1975</v>
      </c>
      <c r="JI638">
        <v>1</v>
      </c>
      <c r="JJ638">
        <v>26</v>
      </c>
      <c r="JK638">
        <v>201700.4</v>
      </c>
      <c r="JL638">
        <v>201700.6</v>
      </c>
      <c r="JM638">
        <v>1.74927</v>
      </c>
      <c r="JN638">
        <v>2.6355</v>
      </c>
      <c r="JO638">
        <v>1.49658</v>
      </c>
      <c r="JP638">
        <v>2.34985</v>
      </c>
      <c r="JQ638">
        <v>1.54907</v>
      </c>
      <c r="JR638">
        <v>2.40112</v>
      </c>
      <c r="JS638">
        <v>36.105</v>
      </c>
      <c r="JT638">
        <v>24.1751</v>
      </c>
      <c r="JU638">
        <v>18</v>
      </c>
      <c r="JV638">
        <v>482.661</v>
      </c>
      <c r="JW638">
        <v>497.437</v>
      </c>
      <c r="JX638">
        <v>27.2233</v>
      </c>
      <c r="JY638">
        <v>29.1789</v>
      </c>
      <c r="JZ638">
        <v>30.0003</v>
      </c>
      <c r="KA638">
        <v>29.3301</v>
      </c>
      <c r="KB638">
        <v>29.3105</v>
      </c>
      <c r="KC638">
        <v>35.239</v>
      </c>
      <c r="KD638">
        <v>11.8504</v>
      </c>
      <c r="KE638">
        <v>100</v>
      </c>
      <c r="KF638">
        <v>27.2078</v>
      </c>
      <c r="KG638">
        <v>741.704</v>
      </c>
      <c r="KH638">
        <v>21.0666</v>
      </c>
      <c r="KI638">
        <v>101.804</v>
      </c>
      <c r="KJ638">
        <v>91.2646</v>
      </c>
    </row>
    <row r="639" spans="1:296">
      <c r="A639">
        <v>621</v>
      </c>
      <c r="B639">
        <v>1759091632.6</v>
      </c>
      <c r="C639">
        <v>18549.5</v>
      </c>
      <c r="D639" t="s">
        <v>1691</v>
      </c>
      <c r="E639" t="s">
        <v>1692</v>
      </c>
      <c r="F639">
        <v>5</v>
      </c>
      <c r="G639" t="s">
        <v>1604</v>
      </c>
      <c r="H639">
        <v>1759091624.814285</v>
      </c>
      <c r="I639">
        <f>(J639)/1000</f>
        <v>0</v>
      </c>
      <c r="J639">
        <f>IF(DO639, AM639, AG639)</f>
        <v>0</v>
      </c>
      <c r="K639">
        <f>IF(DO639, AH639, AF639)</f>
        <v>0</v>
      </c>
      <c r="L639">
        <f>DQ639 - IF(AT639&gt;1, K639*DK639*100.0/(AV639), 0)</f>
        <v>0</v>
      </c>
      <c r="M639">
        <f>((S639-I639/2)*L639-K639)/(S639+I639/2)</f>
        <v>0</v>
      </c>
      <c r="N639">
        <f>M639*(DX639+DY639)/1000.0</f>
        <v>0</v>
      </c>
      <c r="O639">
        <f>(DQ639 - IF(AT639&gt;1, K639*DK639*100.0/(AV639), 0))*(DX639+DY639)/1000.0</f>
        <v>0</v>
      </c>
      <c r="P639">
        <f>2.0/((1/R639-1/Q639)+SIGN(R639)*SQRT((1/R639-1/Q639)*(1/R639-1/Q639) + 4*DL639/((DL639+1)*(DL639+1))*(2*1/R639*1/Q639-1/Q639*1/Q639)))</f>
        <v>0</v>
      </c>
      <c r="Q639">
        <f>IF(LEFT(DM639,1)&lt;&gt;"0",IF(LEFT(DM639,1)="1",3.0,DN639),$D$5+$E$5*(EE639*DX639/($K$5*1000))+$F$5*(EE639*DX639/($K$5*1000))*MAX(MIN(DK639,$J$5),$I$5)*MAX(MIN(DK639,$J$5),$I$5)+$G$5*MAX(MIN(DK639,$J$5),$I$5)*(EE639*DX639/($K$5*1000))+$H$5*(EE639*DX639/($K$5*1000))*(EE639*DX639/($K$5*1000)))</f>
        <v>0</v>
      </c>
      <c r="R639">
        <f>I639*(1000-(1000*0.61365*exp(17.502*V639/(240.97+V639))/(DX639+DY639)+DS639)/2)/(1000*0.61365*exp(17.502*V639/(240.97+V639))/(DX639+DY639)-DS639)</f>
        <v>0</v>
      </c>
      <c r="S639">
        <f>1/((DL639+1)/(P639/1.6)+1/(Q639/1.37)) + DL639/((DL639+1)/(P639/1.6) + DL639/(Q639/1.37))</f>
        <v>0</v>
      </c>
      <c r="T639">
        <f>(DG639*DJ639)</f>
        <v>0</v>
      </c>
      <c r="U639">
        <f>(DZ639+(T639+2*0.95*5.67E-8*(((DZ639+$B$9)+273)^4-(DZ639+273)^4)-44100*I639)/(1.84*29.3*Q639+8*0.95*5.67E-8*(DZ639+273)^3))</f>
        <v>0</v>
      </c>
      <c r="V639">
        <f>($C$9*EA639+$D$9*EB639+$E$9*U639)</f>
        <v>0</v>
      </c>
      <c r="W639">
        <f>0.61365*exp(17.502*V639/(240.97+V639))</f>
        <v>0</v>
      </c>
      <c r="X639">
        <f>(Y639/Z639*100)</f>
        <v>0</v>
      </c>
      <c r="Y639">
        <f>DS639*(DX639+DY639)/1000</f>
        <v>0</v>
      </c>
      <c r="Z639">
        <f>0.61365*exp(17.502*DZ639/(240.97+DZ639))</f>
        <v>0</v>
      </c>
      <c r="AA639">
        <f>(W639-DS639*(DX639+DY639)/1000)</f>
        <v>0</v>
      </c>
      <c r="AB639">
        <f>(-I639*44100)</f>
        <v>0</v>
      </c>
      <c r="AC639">
        <f>2*29.3*Q639*0.92*(DZ639-V639)</f>
        <v>0</v>
      </c>
      <c r="AD639">
        <f>2*0.95*5.67E-8*(((DZ639+$B$9)+273)^4-(V639+273)^4)</f>
        <v>0</v>
      </c>
      <c r="AE639">
        <f>T639+AD639+AB639+AC639</f>
        <v>0</v>
      </c>
      <c r="AF639">
        <f>DW639*AT639*(DR639-DQ639*(1000-AT639*DT639)/(1000-AT639*DS639))/(100*DK639)</f>
        <v>0</v>
      </c>
      <c r="AG639">
        <f>1000*DW639*AT639*(DS639-DT639)/(100*DK639*(1000-AT639*DS639))</f>
        <v>0</v>
      </c>
      <c r="AH639">
        <f>(AI639 - AJ639 - DX639*1E3/(8.314*(DZ639+273.15)) * AL639/DW639 * AK639) * DW639/(100*DK639) * (1000 - DT639)/1000</f>
        <v>0</v>
      </c>
      <c r="AI639">
        <v>740.0739982469901</v>
      </c>
      <c r="AJ639">
        <v>722.8547757575757</v>
      </c>
      <c r="AK639">
        <v>3.392748575260509</v>
      </c>
      <c r="AL639">
        <v>65.07997680681147</v>
      </c>
      <c r="AM639">
        <f>(AO639 - AN639 + DX639*1E3/(8.314*(DZ639+273.15)) * AQ639/DW639 * AP639) * DW639/(100*DK639) * 1000/(1000 - AO639)</f>
        <v>0</v>
      </c>
      <c r="AN639">
        <v>21.00299978666668</v>
      </c>
      <c r="AO639">
        <v>21.79217999999999</v>
      </c>
      <c r="AP639">
        <v>0.0001888735632175718</v>
      </c>
      <c r="AQ639">
        <v>105.27</v>
      </c>
      <c r="AR639">
        <v>1</v>
      </c>
      <c r="AS639">
        <v>0</v>
      </c>
      <c r="AT639">
        <f>IF(AR639*$H$15&gt;=AV639,1.0,(AV639/(AV639-AR639*$H$15)))</f>
        <v>0</v>
      </c>
      <c r="AU639">
        <f>(AT639-1)*100</f>
        <v>0</v>
      </c>
      <c r="AV639">
        <f>MAX(0,($B$15+$C$15*EE639)/(1+$D$15*EE639)*DX639/(DZ639+273)*$E$15)</f>
        <v>0</v>
      </c>
      <c r="AW639" t="s">
        <v>437</v>
      </c>
      <c r="AX639" t="s">
        <v>437</v>
      </c>
      <c r="AY639">
        <v>0</v>
      </c>
      <c r="AZ639">
        <v>0</v>
      </c>
      <c r="BA639">
        <f>1-AY639/AZ639</f>
        <v>0</v>
      </c>
      <c r="BB639">
        <v>0</v>
      </c>
      <c r="BC639" t="s">
        <v>437</v>
      </c>
      <c r="BD639" t="s">
        <v>437</v>
      </c>
      <c r="BE639">
        <v>0</v>
      </c>
      <c r="BF639">
        <v>0</v>
      </c>
      <c r="BG639">
        <f>1-BE639/BF639</f>
        <v>0</v>
      </c>
      <c r="BH639">
        <v>0.5</v>
      </c>
      <c r="BI639">
        <f>DH639</f>
        <v>0</v>
      </c>
      <c r="BJ639">
        <f>K639</f>
        <v>0</v>
      </c>
      <c r="BK639">
        <f>BG639*BH639*BI639</f>
        <v>0</v>
      </c>
      <c r="BL639">
        <f>(BJ639-BB639)/BI639</f>
        <v>0</v>
      </c>
      <c r="BM639">
        <f>(AZ639-BF639)/BF639</f>
        <v>0</v>
      </c>
      <c r="BN639">
        <f>AY639/(BA639+AY639/BF639)</f>
        <v>0</v>
      </c>
      <c r="BO639" t="s">
        <v>437</v>
      </c>
      <c r="BP639">
        <v>0</v>
      </c>
      <c r="BQ639">
        <f>IF(BP639&lt;&gt;0, BP639, BN639)</f>
        <v>0</v>
      </c>
      <c r="BR639">
        <f>1-BQ639/BF639</f>
        <v>0</v>
      </c>
      <c r="BS639">
        <f>(BF639-BE639)/(BF639-BQ639)</f>
        <v>0</v>
      </c>
      <c r="BT639">
        <f>(AZ639-BF639)/(AZ639-BQ639)</f>
        <v>0</v>
      </c>
      <c r="BU639">
        <f>(BF639-BE639)/(BF639-AY639)</f>
        <v>0</v>
      </c>
      <c r="BV639">
        <f>(AZ639-BF639)/(AZ639-AY639)</f>
        <v>0</v>
      </c>
      <c r="BW639">
        <f>(BS639*BQ639/BE639)</f>
        <v>0</v>
      </c>
      <c r="BX639">
        <f>(1-BW639)</f>
        <v>0</v>
      </c>
      <c r="DG639">
        <f>$B$13*EF639+$C$13*EG639+$F$13*ER639*(1-EU639)</f>
        <v>0</v>
      </c>
      <c r="DH639">
        <f>DG639*DI639</f>
        <v>0</v>
      </c>
      <c r="DI639">
        <f>($B$13*$D$11+$C$13*$D$11+$F$13*((FE639+EW639)/MAX(FE639+EW639+FF639, 0.1)*$I$11+FF639/MAX(FE639+EW639+FF639, 0.1)*$J$11))/($B$13+$C$13+$F$13)</f>
        <v>0</v>
      </c>
      <c r="DJ639">
        <f>($B$13*$K$11+$C$13*$K$11+$F$13*((FE639+EW639)/MAX(FE639+EW639+FF639, 0.1)*$P$11+FF639/MAX(FE639+EW639+FF639, 0.1)*$Q$11))/($B$13+$C$13+$F$13)</f>
        <v>0</v>
      </c>
      <c r="DK639">
        <v>2.44</v>
      </c>
      <c r="DL639">
        <v>0.5</v>
      </c>
      <c r="DM639" t="s">
        <v>438</v>
      </c>
      <c r="DN639">
        <v>2</v>
      </c>
      <c r="DO639" t="b">
        <v>1</v>
      </c>
      <c r="DP639">
        <v>1759091624.814285</v>
      </c>
      <c r="DQ639">
        <v>682.7004999999998</v>
      </c>
      <c r="DR639">
        <v>708.978392857143</v>
      </c>
      <c r="DS639">
        <v>21.77962857142857</v>
      </c>
      <c r="DT639">
        <v>20.95037142857143</v>
      </c>
      <c r="DU639">
        <v>683.4267142857143</v>
      </c>
      <c r="DV639">
        <v>21.49261071428572</v>
      </c>
      <c r="DW639">
        <v>500.06275</v>
      </c>
      <c r="DX639">
        <v>90.67173214285712</v>
      </c>
      <c r="DY639">
        <v>0.06476777142857144</v>
      </c>
      <c r="DZ639">
        <v>28.79472857142857</v>
      </c>
      <c r="EA639">
        <v>30.01207142857143</v>
      </c>
      <c r="EB639">
        <v>999.9000000000002</v>
      </c>
      <c r="EC639">
        <v>0</v>
      </c>
      <c r="ED639">
        <v>0</v>
      </c>
      <c r="EE639">
        <v>9997.431071428571</v>
      </c>
      <c r="EF639">
        <v>0</v>
      </c>
      <c r="EG639">
        <v>11.11048214285714</v>
      </c>
      <c r="EH639">
        <v>-26.27801428571428</v>
      </c>
      <c r="EI639">
        <v>697.900607142857</v>
      </c>
      <c r="EJ639">
        <v>724.1503928571427</v>
      </c>
      <c r="EK639">
        <v>0.8292455714285712</v>
      </c>
      <c r="EL639">
        <v>708.978392857143</v>
      </c>
      <c r="EM639">
        <v>20.95037142857143</v>
      </c>
      <c r="EN639">
        <v>1.974795</v>
      </c>
      <c r="EO639">
        <v>1.899608214285714</v>
      </c>
      <c r="EP639">
        <v>17.24368928571429</v>
      </c>
      <c r="EQ639">
        <v>16.63140714285714</v>
      </c>
      <c r="ER639">
        <v>1999.994642857143</v>
      </c>
      <c r="ES639">
        <v>0.9800057857142858</v>
      </c>
      <c r="ET639">
        <v>0.01999436428571428</v>
      </c>
      <c r="EU639">
        <v>0</v>
      </c>
      <c r="EV639">
        <v>299.4353571428571</v>
      </c>
      <c r="EW639">
        <v>5.00078</v>
      </c>
      <c r="EX639">
        <v>5948.589285714285</v>
      </c>
      <c r="EY639">
        <v>16379.62142857143</v>
      </c>
      <c r="EZ639">
        <v>39.73864285714286</v>
      </c>
      <c r="FA639">
        <v>40.57564285714285</v>
      </c>
      <c r="FB639">
        <v>39.87485714285714</v>
      </c>
      <c r="FC639">
        <v>40.30335714285713</v>
      </c>
      <c r="FD639">
        <v>40.83457142857143</v>
      </c>
      <c r="FE639">
        <v>1955.101428571429</v>
      </c>
      <c r="FF639">
        <v>39.89107142857144</v>
      </c>
      <c r="FG639">
        <v>0</v>
      </c>
      <c r="FH639">
        <v>1759091625.2</v>
      </c>
      <c r="FI639">
        <v>0</v>
      </c>
      <c r="FJ639">
        <v>299.42168</v>
      </c>
      <c r="FK639">
        <v>-1.504846137761732</v>
      </c>
      <c r="FL639">
        <v>-39.31230773314484</v>
      </c>
      <c r="FM639">
        <v>5948.107200000001</v>
      </c>
      <c r="FN639">
        <v>15</v>
      </c>
      <c r="FO639">
        <v>0</v>
      </c>
      <c r="FP639" t="s">
        <v>439</v>
      </c>
      <c r="FQ639">
        <v>1746989605.5</v>
      </c>
      <c r="FR639">
        <v>1746989593.5</v>
      </c>
      <c r="FS639">
        <v>0</v>
      </c>
      <c r="FT639">
        <v>-0.274</v>
      </c>
      <c r="FU639">
        <v>-0.002</v>
      </c>
      <c r="FV639">
        <v>2.549</v>
      </c>
      <c r="FW639">
        <v>0.129</v>
      </c>
      <c r="FX639">
        <v>420</v>
      </c>
      <c r="FY639">
        <v>17</v>
      </c>
      <c r="FZ639">
        <v>0.02</v>
      </c>
      <c r="GA639">
        <v>0.04</v>
      </c>
      <c r="GB639">
        <v>-26.464545</v>
      </c>
      <c r="GC639">
        <v>2.33694033771114</v>
      </c>
      <c r="GD639">
        <v>0.291226799891425</v>
      </c>
      <c r="GE639">
        <v>0</v>
      </c>
      <c r="GF639">
        <v>299.5338529411764</v>
      </c>
      <c r="GG639">
        <v>-1.684079444238108</v>
      </c>
      <c r="GH639">
        <v>0.2581058985073594</v>
      </c>
      <c r="GI639">
        <v>0</v>
      </c>
      <c r="GJ639">
        <v>0.8710571999999999</v>
      </c>
      <c r="GK639">
        <v>-0.7545881876172652</v>
      </c>
      <c r="GL639">
        <v>0.07442570989120628</v>
      </c>
      <c r="GM639">
        <v>0</v>
      </c>
      <c r="GN639">
        <v>0</v>
      </c>
      <c r="GO639">
        <v>3</v>
      </c>
      <c r="GP639" t="s">
        <v>458</v>
      </c>
      <c r="GQ639">
        <v>3.10239</v>
      </c>
      <c r="GR639">
        <v>2.72248</v>
      </c>
      <c r="GS639">
        <v>0.12828</v>
      </c>
      <c r="GT639">
        <v>0.131391</v>
      </c>
      <c r="GU639">
        <v>0.100846</v>
      </c>
      <c r="GV639">
        <v>0.0996575</v>
      </c>
      <c r="GW639">
        <v>22752.7</v>
      </c>
      <c r="GX639">
        <v>20586.4</v>
      </c>
      <c r="GY639">
        <v>26665</v>
      </c>
      <c r="GZ639">
        <v>23922.9</v>
      </c>
      <c r="HA639">
        <v>38368.2</v>
      </c>
      <c r="HB639">
        <v>31838.5</v>
      </c>
      <c r="HC639">
        <v>46560.7</v>
      </c>
      <c r="HD639">
        <v>37840.5</v>
      </c>
      <c r="HE639">
        <v>1.86623</v>
      </c>
      <c r="HF639">
        <v>1.86755</v>
      </c>
      <c r="HG639">
        <v>0.112522</v>
      </c>
      <c r="HH639">
        <v>0</v>
      </c>
      <c r="HI639">
        <v>28.1822</v>
      </c>
      <c r="HJ639">
        <v>999.9</v>
      </c>
      <c r="HK639">
        <v>46.4</v>
      </c>
      <c r="HL639">
        <v>31.1</v>
      </c>
      <c r="HM639">
        <v>23.2177</v>
      </c>
      <c r="HN639">
        <v>60.5086</v>
      </c>
      <c r="HO639">
        <v>21.6026</v>
      </c>
      <c r="HP639">
        <v>1</v>
      </c>
      <c r="HQ639">
        <v>0.149596</v>
      </c>
      <c r="HR639">
        <v>0.361364</v>
      </c>
      <c r="HS639">
        <v>20.2798</v>
      </c>
      <c r="HT639">
        <v>5.2125</v>
      </c>
      <c r="HU639">
        <v>11.98</v>
      </c>
      <c r="HV639">
        <v>4.9635</v>
      </c>
      <c r="HW639">
        <v>3.2744</v>
      </c>
      <c r="HX639">
        <v>9999</v>
      </c>
      <c r="HY639">
        <v>9999</v>
      </c>
      <c r="HZ639">
        <v>9999</v>
      </c>
      <c r="IA639">
        <v>36.2</v>
      </c>
      <c r="IB639">
        <v>1.86395</v>
      </c>
      <c r="IC639">
        <v>1.86006</v>
      </c>
      <c r="ID639">
        <v>1.85837</v>
      </c>
      <c r="IE639">
        <v>1.85975</v>
      </c>
      <c r="IF639">
        <v>1.85989</v>
      </c>
      <c r="IG639">
        <v>1.85837</v>
      </c>
      <c r="IH639">
        <v>1.85743</v>
      </c>
      <c r="II639">
        <v>1.85242</v>
      </c>
      <c r="IJ639">
        <v>0</v>
      </c>
      <c r="IK639">
        <v>0</v>
      </c>
      <c r="IL639">
        <v>0</v>
      </c>
      <c r="IM639">
        <v>0</v>
      </c>
      <c r="IN639" t="s">
        <v>441</v>
      </c>
      <c r="IO639" t="s">
        <v>442</v>
      </c>
      <c r="IP639" t="s">
        <v>443</v>
      </c>
      <c r="IQ639" t="s">
        <v>443</v>
      </c>
      <c r="IR639" t="s">
        <v>443</v>
      </c>
      <c r="IS639" t="s">
        <v>443</v>
      </c>
      <c r="IT639">
        <v>0</v>
      </c>
      <c r="IU639">
        <v>100</v>
      </c>
      <c r="IV639">
        <v>100</v>
      </c>
      <c r="IW639">
        <v>-0.704</v>
      </c>
      <c r="IX639">
        <v>0.2873</v>
      </c>
      <c r="IY639">
        <v>-0.819046093373875</v>
      </c>
      <c r="IZ639">
        <v>-0.0008311593448893811</v>
      </c>
      <c r="JA639">
        <v>1.768286430498992E-06</v>
      </c>
      <c r="JB639">
        <v>-5.176383660599935E-10</v>
      </c>
      <c r="JC639">
        <v>0.01793090377665582</v>
      </c>
      <c r="JD639">
        <v>0.002652576625932546</v>
      </c>
      <c r="JE639">
        <v>0.0004569377311329863</v>
      </c>
      <c r="JF639">
        <v>1.003524486243527E-07</v>
      </c>
      <c r="JG639">
        <v>2</v>
      </c>
      <c r="JH639">
        <v>1975</v>
      </c>
      <c r="JI639">
        <v>1</v>
      </c>
      <c r="JJ639">
        <v>26</v>
      </c>
      <c r="JK639">
        <v>201700.5</v>
      </c>
      <c r="JL639">
        <v>201700.7</v>
      </c>
      <c r="JM639">
        <v>1.78345</v>
      </c>
      <c r="JN639">
        <v>2.63428</v>
      </c>
      <c r="JO639">
        <v>1.49658</v>
      </c>
      <c r="JP639">
        <v>2.34985</v>
      </c>
      <c r="JQ639">
        <v>1.54907</v>
      </c>
      <c r="JR639">
        <v>2.33398</v>
      </c>
      <c r="JS639">
        <v>36.1285</v>
      </c>
      <c r="JT639">
        <v>24.1751</v>
      </c>
      <c r="JU639">
        <v>18</v>
      </c>
      <c r="JV639">
        <v>482.261</v>
      </c>
      <c r="JW639">
        <v>497.817</v>
      </c>
      <c r="JX639">
        <v>27.2123</v>
      </c>
      <c r="JY639">
        <v>29.182</v>
      </c>
      <c r="JZ639">
        <v>30.0005</v>
      </c>
      <c r="KA639">
        <v>29.3332</v>
      </c>
      <c r="KB639">
        <v>29.3141</v>
      </c>
      <c r="KC639">
        <v>35.8617</v>
      </c>
      <c r="KD639">
        <v>11.5773</v>
      </c>
      <c r="KE639">
        <v>100</v>
      </c>
      <c r="KF639">
        <v>27.1928</v>
      </c>
      <c r="KG639">
        <v>755.062</v>
      </c>
      <c r="KH639">
        <v>21.1013</v>
      </c>
      <c r="KI639">
        <v>101.803</v>
      </c>
      <c r="KJ639">
        <v>91.2647</v>
      </c>
    </row>
    <row r="640" spans="1:296">
      <c r="A640">
        <v>622</v>
      </c>
      <c r="B640">
        <v>1759091637.6</v>
      </c>
      <c r="C640">
        <v>18554.5</v>
      </c>
      <c r="D640" t="s">
        <v>1693</v>
      </c>
      <c r="E640" t="s">
        <v>1694</v>
      </c>
      <c r="F640">
        <v>5</v>
      </c>
      <c r="G640" t="s">
        <v>1604</v>
      </c>
      <c r="H640">
        <v>1759091630.1</v>
      </c>
      <c r="I640">
        <f>(J640)/1000</f>
        <v>0</v>
      </c>
      <c r="J640">
        <f>IF(DO640, AM640, AG640)</f>
        <v>0</v>
      </c>
      <c r="K640">
        <f>IF(DO640, AH640, AF640)</f>
        <v>0</v>
      </c>
      <c r="L640">
        <f>DQ640 - IF(AT640&gt;1, K640*DK640*100.0/(AV640), 0)</f>
        <v>0</v>
      </c>
      <c r="M640">
        <f>((S640-I640/2)*L640-K640)/(S640+I640/2)</f>
        <v>0</v>
      </c>
      <c r="N640">
        <f>M640*(DX640+DY640)/1000.0</f>
        <v>0</v>
      </c>
      <c r="O640">
        <f>(DQ640 - IF(AT640&gt;1, K640*DK640*100.0/(AV640), 0))*(DX640+DY640)/1000.0</f>
        <v>0</v>
      </c>
      <c r="P640">
        <f>2.0/((1/R640-1/Q640)+SIGN(R640)*SQRT((1/R640-1/Q640)*(1/R640-1/Q640) + 4*DL640/((DL640+1)*(DL640+1))*(2*1/R640*1/Q640-1/Q640*1/Q640)))</f>
        <v>0</v>
      </c>
      <c r="Q640">
        <f>IF(LEFT(DM640,1)&lt;&gt;"0",IF(LEFT(DM640,1)="1",3.0,DN640),$D$5+$E$5*(EE640*DX640/($K$5*1000))+$F$5*(EE640*DX640/($K$5*1000))*MAX(MIN(DK640,$J$5),$I$5)*MAX(MIN(DK640,$J$5),$I$5)+$G$5*MAX(MIN(DK640,$J$5),$I$5)*(EE640*DX640/($K$5*1000))+$H$5*(EE640*DX640/($K$5*1000))*(EE640*DX640/($K$5*1000)))</f>
        <v>0</v>
      </c>
      <c r="R640">
        <f>I640*(1000-(1000*0.61365*exp(17.502*V640/(240.97+V640))/(DX640+DY640)+DS640)/2)/(1000*0.61365*exp(17.502*V640/(240.97+V640))/(DX640+DY640)-DS640)</f>
        <v>0</v>
      </c>
      <c r="S640">
        <f>1/((DL640+1)/(P640/1.6)+1/(Q640/1.37)) + DL640/((DL640+1)/(P640/1.6) + DL640/(Q640/1.37))</f>
        <v>0</v>
      </c>
      <c r="T640">
        <f>(DG640*DJ640)</f>
        <v>0</v>
      </c>
      <c r="U640">
        <f>(DZ640+(T640+2*0.95*5.67E-8*(((DZ640+$B$9)+273)^4-(DZ640+273)^4)-44100*I640)/(1.84*29.3*Q640+8*0.95*5.67E-8*(DZ640+273)^3))</f>
        <v>0</v>
      </c>
      <c r="V640">
        <f>($C$9*EA640+$D$9*EB640+$E$9*U640)</f>
        <v>0</v>
      </c>
      <c r="W640">
        <f>0.61365*exp(17.502*V640/(240.97+V640))</f>
        <v>0</v>
      </c>
      <c r="X640">
        <f>(Y640/Z640*100)</f>
        <v>0</v>
      </c>
      <c r="Y640">
        <f>DS640*(DX640+DY640)/1000</f>
        <v>0</v>
      </c>
      <c r="Z640">
        <f>0.61365*exp(17.502*DZ640/(240.97+DZ640))</f>
        <v>0</v>
      </c>
      <c r="AA640">
        <f>(W640-DS640*(DX640+DY640)/1000)</f>
        <v>0</v>
      </c>
      <c r="AB640">
        <f>(-I640*44100)</f>
        <v>0</v>
      </c>
      <c r="AC640">
        <f>2*29.3*Q640*0.92*(DZ640-V640)</f>
        <v>0</v>
      </c>
      <c r="AD640">
        <f>2*0.95*5.67E-8*(((DZ640+$B$9)+273)^4-(V640+273)^4)</f>
        <v>0</v>
      </c>
      <c r="AE640">
        <f>T640+AD640+AB640+AC640</f>
        <v>0</v>
      </c>
      <c r="AF640">
        <f>DW640*AT640*(DR640-DQ640*(1000-AT640*DT640)/(1000-AT640*DS640))/(100*DK640)</f>
        <v>0</v>
      </c>
      <c r="AG640">
        <f>1000*DW640*AT640*(DS640-DT640)/(100*DK640*(1000-AT640*DS640))</f>
        <v>0</v>
      </c>
      <c r="AH640">
        <f>(AI640 - AJ640 - DX640*1E3/(8.314*(DZ640+273.15)) * AL640/DW640 * AK640) * DW640/(100*DK640) * (1000 - DT640)/1000</f>
        <v>0</v>
      </c>
      <c r="AI640">
        <v>756.6026836655521</v>
      </c>
      <c r="AJ640">
        <v>739.5637393939396</v>
      </c>
      <c r="AK640">
        <v>3.337894690871846</v>
      </c>
      <c r="AL640">
        <v>65.07997680681147</v>
      </c>
      <c r="AM640">
        <f>(AO640 - AN640 + DX640*1E3/(8.314*(DZ640+273.15)) * AQ640/DW640 * AP640) * DW640/(100*DK640) * 1000/(1000 - AO640)</f>
        <v>0</v>
      </c>
      <c r="AN640">
        <v>21.02186978666667</v>
      </c>
      <c r="AO640">
        <v>21.78778969696969</v>
      </c>
      <c r="AP640">
        <v>-0.000156646020646531</v>
      </c>
      <c r="AQ640">
        <v>105.27</v>
      </c>
      <c r="AR640">
        <v>1</v>
      </c>
      <c r="AS640">
        <v>0</v>
      </c>
      <c r="AT640">
        <f>IF(AR640*$H$15&gt;=AV640,1.0,(AV640/(AV640-AR640*$H$15)))</f>
        <v>0</v>
      </c>
      <c r="AU640">
        <f>(AT640-1)*100</f>
        <v>0</v>
      </c>
      <c r="AV640">
        <f>MAX(0,($B$15+$C$15*EE640)/(1+$D$15*EE640)*DX640/(DZ640+273)*$E$15)</f>
        <v>0</v>
      </c>
      <c r="AW640" t="s">
        <v>437</v>
      </c>
      <c r="AX640" t="s">
        <v>437</v>
      </c>
      <c r="AY640">
        <v>0</v>
      </c>
      <c r="AZ640">
        <v>0</v>
      </c>
      <c r="BA640">
        <f>1-AY640/AZ640</f>
        <v>0</v>
      </c>
      <c r="BB640">
        <v>0</v>
      </c>
      <c r="BC640" t="s">
        <v>437</v>
      </c>
      <c r="BD640" t="s">
        <v>437</v>
      </c>
      <c r="BE640">
        <v>0</v>
      </c>
      <c r="BF640">
        <v>0</v>
      </c>
      <c r="BG640">
        <f>1-BE640/BF640</f>
        <v>0</v>
      </c>
      <c r="BH640">
        <v>0.5</v>
      </c>
      <c r="BI640">
        <f>DH640</f>
        <v>0</v>
      </c>
      <c r="BJ640">
        <f>K640</f>
        <v>0</v>
      </c>
      <c r="BK640">
        <f>BG640*BH640*BI640</f>
        <v>0</v>
      </c>
      <c r="BL640">
        <f>(BJ640-BB640)/BI640</f>
        <v>0</v>
      </c>
      <c r="BM640">
        <f>(AZ640-BF640)/BF640</f>
        <v>0</v>
      </c>
      <c r="BN640">
        <f>AY640/(BA640+AY640/BF640)</f>
        <v>0</v>
      </c>
      <c r="BO640" t="s">
        <v>437</v>
      </c>
      <c r="BP640">
        <v>0</v>
      </c>
      <c r="BQ640">
        <f>IF(BP640&lt;&gt;0, BP640, BN640)</f>
        <v>0</v>
      </c>
      <c r="BR640">
        <f>1-BQ640/BF640</f>
        <v>0</v>
      </c>
      <c r="BS640">
        <f>(BF640-BE640)/(BF640-BQ640)</f>
        <v>0</v>
      </c>
      <c r="BT640">
        <f>(AZ640-BF640)/(AZ640-BQ640)</f>
        <v>0</v>
      </c>
      <c r="BU640">
        <f>(BF640-BE640)/(BF640-AY640)</f>
        <v>0</v>
      </c>
      <c r="BV640">
        <f>(AZ640-BF640)/(AZ640-AY640)</f>
        <v>0</v>
      </c>
      <c r="BW640">
        <f>(BS640*BQ640/BE640)</f>
        <v>0</v>
      </c>
      <c r="BX640">
        <f>(1-BW640)</f>
        <v>0</v>
      </c>
      <c r="DG640">
        <f>$B$13*EF640+$C$13*EG640+$F$13*ER640*(1-EU640)</f>
        <v>0</v>
      </c>
      <c r="DH640">
        <f>DG640*DI640</f>
        <v>0</v>
      </c>
      <c r="DI640">
        <f>($B$13*$D$11+$C$13*$D$11+$F$13*((FE640+EW640)/MAX(FE640+EW640+FF640, 0.1)*$I$11+FF640/MAX(FE640+EW640+FF640, 0.1)*$J$11))/($B$13+$C$13+$F$13)</f>
        <v>0</v>
      </c>
      <c r="DJ640">
        <f>($B$13*$K$11+$C$13*$K$11+$F$13*((FE640+EW640)/MAX(FE640+EW640+FF640, 0.1)*$P$11+FF640/MAX(FE640+EW640+FF640, 0.1)*$Q$11))/($B$13+$C$13+$F$13)</f>
        <v>0</v>
      </c>
      <c r="DK640">
        <v>2.44</v>
      </c>
      <c r="DL640">
        <v>0.5</v>
      </c>
      <c r="DM640" t="s">
        <v>438</v>
      </c>
      <c r="DN640">
        <v>2</v>
      </c>
      <c r="DO640" t="b">
        <v>1</v>
      </c>
      <c r="DP640">
        <v>1759091630.1</v>
      </c>
      <c r="DQ640">
        <v>700.3677407407407</v>
      </c>
      <c r="DR640">
        <v>726.4237777777776</v>
      </c>
      <c r="DS640">
        <v>21.7848</v>
      </c>
      <c r="DT640">
        <v>20.99793703703704</v>
      </c>
      <c r="DU640">
        <v>701.0786666666668</v>
      </c>
      <c r="DV640">
        <v>21.49766666666667</v>
      </c>
      <c r="DW640">
        <v>500.0483703703704</v>
      </c>
      <c r="DX640">
        <v>90.67127037037037</v>
      </c>
      <c r="DY640">
        <v>0.06455334074074075</v>
      </c>
      <c r="DZ640">
        <v>28.79442962962963</v>
      </c>
      <c r="EA640">
        <v>30.01194814814815</v>
      </c>
      <c r="EB640">
        <v>999.9000000000001</v>
      </c>
      <c r="EC640">
        <v>0</v>
      </c>
      <c r="ED640">
        <v>0</v>
      </c>
      <c r="EE640">
        <v>10000.11555555556</v>
      </c>
      <c r="EF640">
        <v>0</v>
      </c>
      <c r="EG640">
        <v>11.1107</v>
      </c>
      <c r="EH640">
        <v>-26.05616666666667</v>
      </c>
      <c r="EI640">
        <v>715.964962962963</v>
      </c>
      <c r="EJ640">
        <v>742.0045925925925</v>
      </c>
      <c r="EK640">
        <v>0.7868531481481482</v>
      </c>
      <c r="EL640">
        <v>726.4237777777776</v>
      </c>
      <c r="EM640">
        <v>20.99793703703704</v>
      </c>
      <c r="EN640">
        <v>1.975254074074074</v>
      </c>
      <c r="EO640">
        <v>1.903911481481482</v>
      </c>
      <c r="EP640">
        <v>17.24735925925926</v>
      </c>
      <c r="EQ640">
        <v>16.66705555555556</v>
      </c>
      <c r="ER640">
        <v>1999.997037037037</v>
      </c>
      <c r="ES640">
        <v>0.9800044074074075</v>
      </c>
      <c r="ET640">
        <v>0.01999570370370371</v>
      </c>
      <c r="EU640">
        <v>0</v>
      </c>
      <c r="EV640">
        <v>299.2195185185186</v>
      </c>
      <c r="EW640">
        <v>5.00078</v>
      </c>
      <c r="EX640">
        <v>5945.390740740741</v>
      </c>
      <c r="EY640">
        <v>16379.63333333333</v>
      </c>
      <c r="EZ640">
        <v>39.74518518518518</v>
      </c>
      <c r="FA640">
        <v>40.58074074074074</v>
      </c>
      <c r="FB640">
        <v>39.87714814814814</v>
      </c>
      <c r="FC640">
        <v>40.29381481481481</v>
      </c>
      <c r="FD640">
        <v>40.8261111111111</v>
      </c>
      <c r="FE640">
        <v>1955.101481481481</v>
      </c>
      <c r="FF640">
        <v>39.89407407407408</v>
      </c>
      <c r="FG640">
        <v>0</v>
      </c>
      <c r="FH640">
        <v>1759091630</v>
      </c>
      <c r="FI640">
        <v>0</v>
      </c>
      <c r="FJ640">
        <v>299.24432</v>
      </c>
      <c r="FK640">
        <v>-1.316923069157535</v>
      </c>
      <c r="FL640">
        <v>-34.32846152275438</v>
      </c>
      <c r="FM640">
        <v>5945.187199999999</v>
      </c>
      <c r="FN640">
        <v>15</v>
      </c>
      <c r="FO640">
        <v>0</v>
      </c>
      <c r="FP640" t="s">
        <v>439</v>
      </c>
      <c r="FQ640">
        <v>1746989605.5</v>
      </c>
      <c r="FR640">
        <v>1746989593.5</v>
      </c>
      <c r="FS640">
        <v>0</v>
      </c>
      <c r="FT640">
        <v>-0.274</v>
      </c>
      <c r="FU640">
        <v>-0.002</v>
      </c>
      <c r="FV640">
        <v>2.549</v>
      </c>
      <c r="FW640">
        <v>0.129</v>
      </c>
      <c r="FX640">
        <v>420</v>
      </c>
      <c r="FY640">
        <v>17</v>
      </c>
      <c r="FZ640">
        <v>0.02</v>
      </c>
      <c r="GA640">
        <v>0.04</v>
      </c>
      <c r="GB640">
        <v>-26.17433170731707</v>
      </c>
      <c r="GC640">
        <v>2.914082926829267</v>
      </c>
      <c r="GD640">
        <v>0.3492553712693618</v>
      </c>
      <c r="GE640">
        <v>0</v>
      </c>
      <c r="GF640">
        <v>299.3856470588235</v>
      </c>
      <c r="GG640">
        <v>-1.800519476636278</v>
      </c>
      <c r="GH640">
        <v>0.2687236588845281</v>
      </c>
      <c r="GI640">
        <v>0</v>
      </c>
      <c r="GJ640">
        <v>0.8220986097560976</v>
      </c>
      <c r="GK640">
        <v>-0.5002296167247401</v>
      </c>
      <c r="GL640">
        <v>0.05477041413332123</v>
      </c>
      <c r="GM640">
        <v>0</v>
      </c>
      <c r="GN640">
        <v>0</v>
      </c>
      <c r="GO640">
        <v>3</v>
      </c>
      <c r="GP640" t="s">
        <v>458</v>
      </c>
      <c r="GQ640">
        <v>3.10237</v>
      </c>
      <c r="GR640">
        <v>2.72275</v>
      </c>
      <c r="GS640">
        <v>0.130277</v>
      </c>
      <c r="GT640">
        <v>0.133347</v>
      </c>
      <c r="GU640">
        <v>0.100831</v>
      </c>
      <c r="GV640">
        <v>0.0997538</v>
      </c>
      <c r="GW640">
        <v>22700.2</v>
      </c>
      <c r="GX640">
        <v>20539.7</v>
      </c>
      <c r="GY640">
        <v>26664.7</v>
      </c>
      <c r="GZ640">
        <v>23922.5</v>
      </c>
      <c r="HA640">
        <v>38368.8</v>
      </c>
      <c r="HB640">
        <v>31835.1</v>
      </c>
      <c r="HC640">
        <v>46560.3</v>
      </c>
      <c r="HD640">
        <v>37840.3</v>
      </c>
      <c r="HE640">
        <v>1.8659</v>
      </c>
      <c r="HF640">
        <v>1.86785</v>
      </c>
      <c r="HG640">
        <v>0.111796</v>
      </c>
      <c r="HH640">
        <v>0</v>
      </c>
      <c r="HI640">
        <v>28.1822</v>
      </c>
      <c r="HJ640">
        <v>999.9</v>
      </c>
      <c r="HK640">
        <v>46.4</v>
      </c>
      <c r="HL640">
        <v>31.1</v>
      </c>
      <c r="HM640">
        <v>23.2157</v>
      </c>
      <c r="HN640">
        <v>60.0086</v>
      </c>
      <c r="HO640">
        <v>21.5104</v>
      </c>
      <c r="HP640">
        <v>1</v>
      </c>
      <c r="HQ640">
        <v>0.149784</v>
      </c>
      <c r="HR640">
        <v>0.382432</v>
      </c>
      <c r="HS640">
        <v>20.2796</v>
      </c>
      <c r="HT640">
        <v>5.21115</v>
      </c>
      <c r="HU640">
        <v>11.98</v>
      </c>
      <c r="HV640">
        <v>4.96335</v>
      </c>
      <c r="HW640">
        <v>3.27443</v>
      </c>
      <c r="HX640">
        <v>9999</v>
      </c>
      <c r="HY640">
        <v>9999</v>
      </c>
      <c r="HZ640">
        <v>9999</v>
      </c>
      <c r="IA640">
        <v>36.2</v>
      </c>
      <c r="IB640">
        <v>1.86396</v>
      </c>
      <c r="IC640">
        <v>1.86005</v>
      </c>
      <c r="ID640">
        <v>1.85838</v>
      </c>
      <c r="IE640">
        <v>1.85975</v>
      </c>
      <c r="IF640">
        <v>1.85989</v>
      </c>
      <c r="IG640">
        <v>1.85836</v>
      </c>
      <c r="IH640">
        <v>1.85745</v>
      </c>
      <c r="II640">
        <v>1.85242</v>
      </c>
      <c r="IJ640">
        <v>0</v>
      </c>
      <c r="IK640">
        <v>0</v>
      </c>
      <c r="IL640">
        <v>0</v>
      </c>
      <c r="IM640">
        <v>0</v>
      </c>
      <c r="IN640" t="s">
        <v>441</v>
      </c>
      <c r="IO640" t="s">
        <v>442</v>
      </c>
      <c r="IP640" t="s">
        <v>443</v>
      </c>
      <c r="IQ640" t="s">
        <v>443</v>
      </c>
      <c r="IR640" t="s">
        <v>443</v>
      </c>
      <c r="IS640" t="s">
        <v>443</v>
      </c>
      <c r="IT640">
        <v>0</v>
      </c>
      <c r="IU640">
        <v>100</v>
      </c>
      <c r="IV640">
        <v>100</v>
      </c>
      <c r="IW640">
        <v>-0.6879999999999999</v>
      </c>
      <c r="IX640">
        <v>0.2872</v>
      </c>
      <c r="IY640">
        <v>-0.819046093373875</v>
      </c>
      <c r="IZ640">
        <v>-0.0008311593448893811</v>
      </c>
      <c r="JA640">
        <v>1.768286430498992E-06</v>
      </c>
      <c r="JB640">
        <v>-5.176383660599935E-10</v>
      </c>
      <c r="JC640">
        <v>0.01793090377665582</v>
      </c>
      <c r="JD640">
        <v>0.002652576625932546</v>
      </c>
      <c r="JE640">
        <v>0.0004569377311329863</v>
      </c>
      <c r="JF640">
        <v>1.003524486243527E-07</v>
      </c>
      <c r="JG640">
        <v>2</v>
      </c>
      <c r="JH640">
        <v>1975</v>
      </c>
      <c r="JI640">
        <v>1</v>
      </c>
      <c r="JJ640">
        <v>26</v>
      </c>
      <c r="JK640">
        <v>201700.5</v>
      </c>
      <c r="JL640">
        <v>201700.7</v>
      </c>
      <c r="JM640">
        <v>1.81519</v>
      </c>
      <c r="JN640">
        <v>2.61963</v>
      </c>
      <c r="JO640">
        <v>1.49658</v>
      </c>
      <c r="JP640">
        <v>2.34985</v>
      </c>
      <c r="JQ640">
        <v>1.54785</v>
      </c>
      <c r="JR640">
        <v>2.43774</v>
      </c>
      <c r="JS640">
        <v>36.1285</v>
      </c>
      <c r="JT640">
        <v>24.1751</v>
      </c>
      <c r="JU640">
        <v>18</v>
      </c>
      <c r="JV640">
        <v>482.1</v>
      </c>
      <c r="JW640">
        <v>498.043</v>
      </c>
      <c r="JX640">
        <v>27.1957</v>
      </c>
      <c r="JY640">
        <v>29.1851</v>
      </c>
      <c r="JZ640">
        <v>30.0003</v>
      </c>
      <c r="KA640">
        <v>29.337</v>
      </c>
      <c r="KB640">
        <v>29.3172</v>
      </c>
      <c r="KC640">
        <v>36.5623</v>
      </c>
      <c r="KD640">
        <v>11.5773</v>
      </c>
      <c r="KE640">
        <v>100</v>
      </c>
      <c r="KF640">
        <v>27.1847</v>
      </c>
      <c r="KG640">
        <v>775.099</v>
      </c>
      <c r="KH640">
        <v>21.1403</v>
      </c>
      <c r="KI640">
        <v>101.802</v>
      </c>
      <c r="KJ640">
        <v>91.2638</v>
      </c>
    </row>
    <row r="641" spans="1:296">
      <c r="A641">
        <v>623</v>
      </c>
      <c r="B641">
        <v>1759091642.6</v>
      </c>
      <c r="C641">
        <v>18559.5</v>
      </c>
      <c r="D641" t="s">
        <v>1695</v>
      </c>
      <c r="E641" t="s">
        <v>1696</v>
      </c>
      <c r="F641">
        <v>5</v>
      </c>
      <c r="G641" t="s">
        <v>1604</v>
      </c>
      <c r="H641">
        <v>1759091634.814285</v>
      </c>
      <c r="I641">
        <f>(J641)/1000</f>
        <v>0</v>
      </c>
      <c r="J641">
        <f>IF(DO641, AM641, AG641)</f>
        <v>0</v>
      </c>
      <c r="K641">
        <f>IF(DO641, AH641, AF641)</f>
        <v>0</v>
      </c>
      <c r="L641">
        <f>DQ641 - IF(AT641&gt;1, K641*DK641*100.0/(AV641), 0)</f>
        <v>0</v>
      </c>
      <c r="M641">
        <f>((S641-I641/2)*L641-K641)/(S641+I641/2)</f>
        <v>0</v>
      </c>
      <c r="N641">
        <f>M641*(DX641+DY641)/1000.0</f>
        <v>0</v>
      </c>
      <c r="O641">
        <f>(DQ641 - IF(AT641&gt;1, K641*DK641*100.0/(AV641), 0))*(DX641+DY641)/1000.0</f>
        <v>0</v>
      </c>
      <c r="P641">
        <f>2.0/((1/R641-1/Q641)+SIGN(R641)*SQRT((1/R641-1/Q641)*(1/R641-1/Q641) + 4*DL641/((DL641+1)*(DL641+1))*(2*1/R641*1/Q641-1/Q641*1/Q641)))</f>
        <v>0</v>
      </c>
      <c r="Q641">
        <f>IF(LEFT(DM641,1)&lt;&gt;"0",IF(LEFT(DM641,1)="1",3.0,DN641),$D$5+$E$5*(EE641*DX641/($K$5*1000))+$F$5*(EE641*DX641/($K$5*1000))*MAX(MIN(DK641,$J$5),$I$5)*MAX(MIN(DK641,$J$5),$I$5)+$G$5*MAX(MIN(DK641,$J$5),$I$5)*(EE641*DX641/($K$5*1000))+$H$5*(EE641*DX641/($K$5*1000))*(EE641*DX641/($K$5*1000)))</f>
        <v>0</v>
      </c>
      <c r="R641">
        <f>I641*(1000-(1000*0.61365*exp(17.502*V641/(240.97+V641))/(DX641+DY641)+DS641)/2)/(1000*0.61365*exp(17.502*V641/(240.97+V641))/(DX641+DY641)-DS641)</f>
        <v>0</v>
      </c>
      <c r="S641">
        <f>1/((DL641+1)/(P641/1.6)+1/(Q641/1.37)) + DL641/((DL641+1)/(P641/1.6) + DL641/(Q641/1.37))</f>
        <v>0</v>
      </c>
      <c r="T641">
        <f>(DG641*DJ641)</f>
        <v>0</v>
      </c>
      <c r="U641">
        <f>(DZ641+(T641+2*0.95*5.67E-8*(((DZ641+$B$9)+273)^4-(DZ641+273)^4)-44100*I641)/(1.84*29.3*Q641+8*0.95*5.67E-8*(DZ641+273)^3))</f>
        <v>0</v>
      </c>
      <c r="V641">
        <f>($C$9*EA641+$D$9*EB641+$E$9*U641)</f>
        <v>0</v>
      </c>
      <c r="W641">
        <f>0.61365*exp(17.502*V641/(240.97+V641))</f>
        <v>0</v>
      </c>
      <c r="X641">
        <f>(Y641/Z641*100)</f>
        <v>0</v>
      </c>
      <c r="Y641">
        <f>DS641*(DX641+DY641)/1000</f>
        <v>0</v>
      </c>
      <c r="Z641">
        <f>0.61365*exp(17.502*DZ641/(240.97+DZ641))</f>
        <v>0</v>
      </c>
      <c r="AA641">
        <f>(W641-DS641*(DX641+DY641)/1000)</f>
        <v>0</v>
      </c>
      <c r="AB641">
        <f>(-I641*44100)</f>
        <v>0</v>
      </c>
      <c r="AC641">
        <f>2*29.3*Q641*0.92*(DZ641-V641)</f>
        <v>0</v>
      </c>
      <c r="AD641">
        <f>2*0.95*5.67E-8*(((DZ641+$B$9)+273)^4-(V641+273)^4)</f>
        <v>0</v>
      </c>
      <c r="AE641">
        <f>T641+AD641+AB641+AC641</f>
        <v>0</v>
      </c>
      <c r="AF641">
        <f>DW641*AT641*(DR641-DQ641*(1000-AT641*DT641)/(1000-AT641*DS641))/(100*DK641)</f>
        <v>0</v>
      </c>
      <c r="AG641">
        <f>1000*DW641*AT641*(DS641-DT641)/(100*DK641*(1000-AT641*DS641))</f>
        <v>0</v>
      </c>
      <c r="AH641">
        <f>(AI641 - AJ641 - DX641*1E3/(8.314*(DZ641+273.15)) * AL641/DW641 * AK641) * DW641/(100*DK641) * (1000 - DT641)/1000</f>
        <v>0</v>
      </c>
      <c r="AI641">
        <v>773.2358883739738</v>
      </c>
      <c r="AJ641">
        <v>756.3239636363634</v>
      </c>
      <c r="AK641">
        <v>3.355381263451894</v>
      </c>
      <c r="AL641">
        <v>65.07997680681147</v>
      </c>
      <c r="AM641">
        <f>(AO641 - AN641 + DX641*1E3/(8.314*(DZ641+273.15)) * AQ641/DW641 * AP641) * DW641/(100*DK641) * 1000/(1000 - AO641)</f>
        <v>0</v>
      </c>
      <c r="AN641">
        <v>21.05145618666667</v>
      </c>
      <c r="AO641">
        <v>21.78265333333333</v>
      </c>
      <c r="AP641">
        <v>-6.564042759974352E-05</v>
      </c>
      <c r="AQ641">
        <v>105.27</v>
      </c>
      <c r="AR641">
        <v>1</v>
      </c>
      <c r="AS641">
        <v>0</v>
      </c>
      <c r="AT641">
        <f>IF(AR641*$H$15&gt;=AV641,1.0,(AV641/(AV641-AR641*$H$15)))</f>
        <v>0</v>
      </c>
      <c r="AU641">
        <f>(AT641-1)*100</f>
        <v>0</v>
      </c>
      <c r="AV641">
        <f>MAX(0,($B$15+$C$15*EE641)/(1+$D$15*EE641)*DX641/(DZ641+273)*$E$15)</f>
        <v>0</v>
      </c>
      <c r="AW641" t="s">
        <v>437</v>
      </c>
      <c r="AX641" t="s">
        <v>437</v>
      </c>
      <c r="AY641">
        <v>0</v>
      </c>
      <c r="AZ641">
        <v>0</v>
      </c>
      <c r="BA641">
        <f>1-AY641/AZ641</f>
        <v>0</v>
      </c>
      <c r="BB641">
        <v>0</v>
      </c>
      <c r="BC641" t="s">
        <v>437</v>
      </c>
      <c r="BD641" t="s">
        <v>437</v>
      </c>
      <c r="BE641">
        <v>0</v>
      </c>
      <c r="BF641">
        <v>0</v>
      </c>
      <c r="BG641">
        <f>1-BE641/BF641</f>
        <v>0</v>
      </c>
      <c r="BH641">
        <v>0.5</v>
      </c>
      <c r="BI641">
        <f>DH641</f>
        <v>0</v>
      </c>
      <c r="BJ641">
        <f>K641</f>
        <v>0</v>
      </c>
      <c r="BK641">
        <f>BG641*BH641*BI641</f>
        <v>0</v>
      </c>
      <c r="BL641">
        <f>(BJ641-BB641)/BI641</f>
        <v>0</v>
      </c>
      <c r="BM641">
        <f>(AZ641-BF641)/BF641</f>
        <v>0</v>
      </c>
      <c r="BN641">
        <f>AY641/(BA641+AY641/BF641)</f>
        <v>0</v>
      </c>
      <c r="BO641" t="s">
        <v>437</v>
      </c>
      <c r="BP641">
        <v>0</v>
      </c>
      <c r="BQ641">
        <f>IF(BP641&lt;&gt;0, BP641, BN641)</f>
        <v>0</v>
      </c>
      <c r="BR641">
        <f>1-BQ641/BF641</f>
        <v>0</v>
      </c>
      <c r="BS641">
        <f>(BF641-BE641)/(BF641-BQ641)</f>
        <v>0</v>
      </c>
      <c r="BT641">
        <f>(AZ641-BF641)/(AZ641-BQ641)</f>
        <v>0</v>
      </c>
      <c r="BU641">
        <f>(BF641-BE641)/(BF641-AY641)</f>
        <v>0</v>
      </c>
      <c r="BV641">
        <f>(AZ641-BF641)/(AZ641-AY641)</f>
        <v>0</v>
      </c>
      <c r="BW641">
        <f>(BS641*BQ641/BE641)</f>
        <v>0</v>
      </c>
      <c r="BX641">
        <f>(1-BW641)</f>
        <v>0</v>
      </c>
      <c r="DG641">
        <f>$B$13*EF641+$C$13*EG641+$F$13*ER641*(1-EU641)</f>
        <v>0</v>
      </c>
      <c r="DH641">
        <f>DG641*DI641</f>
        <v>0</v>
      </c>
      <c r="DI641">
        <f>($B$13*$D$11+$C$13*$D$11+$F$13*((FE641+EW641)/MAX(FE641+EW641+FF641, 0.1)*$I$11+FF641/MAX(FE641+EW641+FF641, 0.1)*$J$11))/($B$13+$C$13+$F$13)</f>
        <v>0</v>
      </c>
      <c r="DJ641">
        <f>($B$13*$K$11+$C$13*$K$11+$F$13*((FE641+EW641)/MAX(FE641+EW641+FF641, 0.1)*$P$11+FF641/MAX(FE641+EW641+FF641, 0.1)*$Q$11))/($B$13+$C$13+$F$13)</f>
        <v>0</v>
      </c>
      <c r="DK641">
        <v>2.44</v>
      </c>
      <c r="DL641">
        <v>0.5</v>
      </c>
      <c r="DM641" t="s">
        <v>438</v>
      </c>
      <c r="DN641">
        <v>2</v>
      </c>
      <c r="DO641" t="b">
        <v>1</v>
      </c>
      <c r="DP641">
        <v>1759091634.814285</v>
      </c>
      <c r="DQ641">
        <v>715.9394285714287</v>
      </c>
      <c r="DR641">
        <v>741.735392857143</v>
      </c>
      <c r="DS641">
        <v>21.78782142857143</v>
      </c>
      <c r="DT641">
        <v>21.02188214285714</v>
      </c>
      <c r="DU641">
        <v>716.6364285714286</v>
      </c>
      <c r="DV641">
        <v>21.50062857142857</v>
      </c>
      <c r="DW641">
        <v>500.0441071428572</v>
      </c>
      <c r="DX641">
        <v>90.67138571428572</v>
      </c>
      <c r="DY641">
        <v>0.06449429285714285</v>
      </c>
      <c r="DZ641">
        <v>28.79449285714285</v>
      </c>
      <c r="EA641">
        <v>30.00878214285714</v>
      </c>
      <c r="EB641">
        <v>999.9000000000002</v>
      </c>
      <c r="EC641">
        <v>0</v>
      </c>
      <c r="ED641">
        <v>0</v>
      </c>
      <c r="EE641">
        <v>9985.913214285714</v>
      </c>
      <c r="EF641">
        <v>0</v>
      </c>
      <c r="EG641">
        <v>11.1107</v>
      </c>
      <c r="EH641">
        <v>-25.79599642857143</v>
      </c>
      <c r="EI641">
        <v>731.8855714285713</v>
      </c>
      <c r="EJ641">
        <v>757.6631785714286</v>
      </c>
      <c r="EK641">
        <v>0.765946107142857</v>
      </c>
      <c r="EL641">
        <v>741.735392857143</v>
      </c>
      <c r="EM641">
        <v>21.02188214285714</v>
      </c>
      <c r="EN641">
        <v>1.975531428571429</v>
      </c>
      <c r="EO641">
        <v>1.906082857142857</v>
      </c>
      <c r="EP641">
        <v>17.249575</v>
      </c>
      <c r="EQ641">
        <v>16.68500714285714</v>
      </c>
      <c r="ER641">
        <v>2000.006428571429</v>
      </c>
      <c r="ES641">
        <v>0.9800033571428571</v>
      </c>
      <c r="ET641">
        <v>0.01999673571428572</v>
      </c>
      <c r="EU641">
        <v>0</v>
      </c>
      <c r="EV641">
        <v>299.1386071428572</v>
      </c>
      <c r="EW641">
        <v>5.00078</v>
      </c>
      <c r="EX641">
        <v>5942.598571428572</v>
      </c>
      <c r="EY641">
        <v>16379.70357142857</v>
      </c>
      <c r="EZ641">
        <v>39.73192857142857</v>
      </c>
      <c r="FA641">
        <v>40.59353571428571</v>
      </c>
      <c r="FB641">
        <v>39.87478571428571</v>
      </c>
      <c r="FC641">
        <v>40.28992857142856</v>
      </c>
      <c r="FD641">
        <v>40.83235714285714</v>
      </c>
      <c r="FE641">
        <v>1955.108928571429</v>
      </c>
      <c r="FF641">
        <v>39.89714285714286</v>
      </c>
      <c r="FG641">
        <v>0</v>
      </c>
      <c r="FH641">
        <v>1759091634.8</v>
      </c>
      <c r="FI641">
        <v>0</v>
      </c>
      <c r="FJ641">
        <v>299.15068</v>
      </c>
      <c r="FK641">
        <v>-2.301076930605869</v>
      </c>
      <c r="FL641">
        <v>-35.48923082056405</v>
      </c>
      <c r="FM641">
        <v>5942.3264</v>
      </c>
      <c r="FN641">
        <v>15</v>
      </c>
      <c r="FO641">
        <v>0</v>
      </c>
      <c r="FP641" t="s">
        <v>439</v>
      </c>
      <c r="FQ641">
        <v>1746989605.5</v>
      </c>
      <c r="FR641">
        <v>1746989593.5</v>
      </c>
      <c r="FS641">
        <v>0</v>
      </c>
      <c r="FT641">
        <v>-0.274</v>
      </c>
      <c r="FU641">
        <v>-0.002</v>
      </c>
      <c r="FV641">
        <v>2.549</v>
      </c>
      <c r="FW641">
        <v>0.129</v>
      </c>
      <c r="FX641">
        <v>420</v>
      </c>
      <c r="FY641">
        <v>17</v>
      </c>
      <c r="FZ641">
        <v>0.02</v>
      </c>
      <c r="GA641">
        <v>0.04</v>
      </c>
      <c r="GB641">
        <v>-25.9749625</v>
      </c>
      <c r="GC641">
        <v>3.333950093808636</v>
      </c>
      <c r="GD641">
        <v>0.3689233664919449</v>
      </c>
      <c r="GE641">
        <v>0</v>
      </c>
      <c r="GF641">
        <v>299.1891176470588</v>
      </c>
      <c r="GG641">
        <v>-1.443728034070512</v>
      </c>
      <c r="GH641">
        <v>0.254959831289035</v>
      </c>
      <c r="GI641">
        <v>0</v>
      </c>
      <c r="GJ641">
        <v>0.7758621999999999</v>
      </c>
      <c r="GK641">
        <v>-0.2678604878048809</v>
      </c>
      <c r="GL641">
        <v>0.02760253636823979</v>
      </c>
      <c r="GM641">
        <v>0</v>
      </c>
      <c r="GN641">
        <v>0</v>
      </c>
      <c r="GO641">
        <v>3</v>
      </c>
      <c r="GP641" t="s">
        <v>458</v>
      </c>
      <c r="GQ641">
        <v>3.10216</v>
      </c>
      <c r="GR641">
        <v>2.72248</v>
      </c>
      <c r="GS641">
        <v>0.132262</v>
      </c>
      <c r="GT641">
        <v>0.135335</v>
      </c>
      <c r="GU641">
        <v>0.100811</v>
      </c>
      <c r="GV641">
        <v>0.0998632</v>
      </c>
      <c r="GW641">
        <v>22648.4</v>
      </c>
      <c r="GX641">
        <v>20492.6</v>
      </c>
      <c r="GY641">
        <v>26664.6</v>
      </c>
      <c r="GZ641">
        <v>23922.5</v>
      </c>
      <c r="HA641">
        <v>38369.6</v>
      </c>
      <c r="HB641">
        <v>31831.5</v>
      </c>
      <c r="HC641">
        <v>46559.9</v>
      </c>
      <c r="HD641">
        <v>37840.4</v>
      </c>
      <c r="HE641">
        <v>1.8654</v>
      </c>
      <c r="HF641">
        <v>1.86803</v>
      </c>
      <c r="HG641">
        <v>0.112019</v>
      </c>
      <c r="HH641">
        <v>0</v>
      </c>
      <c r="HI641">
        <v>28.1822</v>
      </c>
      <c r="HJ641">
        <v>999.9</v>
      </c>
      <c r="HK641">
        <v>46.4</v>
      </c>
      <c r="HL641">
        <v>31.1</v>
      </c>
      <c r="HM641">
        <v>23.2191</v>
      </c>
      <c r="HN641">
        <v>61.0086</v>
      </c>
      <c r="HO641">
        <v>21.4423</v>
      </c>
      <c r="HP641">
        <v>1</v>
      </c>
      <c r="HQ641">
        <v>0.150038</v>
      </c>
      <c r="HR641">
        <v>0.380501</v>
      </c>
      <c r="HS641">
        <v>20.2796</v>
      </c>
      <c r="HT641">
        <v>5.21115</v>
      </c>
      <c r="HU641">
        <v>11.98</v>
      </c>
      <c r="HV641">
        <v>4.96345</v>
      </c>
      <c r="HW641">
        <v>3.2745</v>
      </c>
      <c r="HX641">
        <v>9999</v>
      </c>
      <c r="HY641">
        <v>9999</v>
      </c>
      <c r="HZ641">
        <v>9999</v>
      </c>
      <c r="IA641">
        <v>36.2</v>
      </c>
      <c r="IB641">
        <v>1.86395</v>
      </c>
      <c r="IC641">
        <v>1.86006</v>
      </c>
      <c r="ID641">
        <v>1.85839</v>
      </c>
      <c r="IE641">
        <v>1.85975</v>
      </c>
      <c r="IF641">
        <v>1.85989</v>
      </c>
      <c r="IG641">
        <v>1.85837</v>
      </c>
      <c r="IH641">
        <v>1.85745</v>
      </c>
      <c r="II641">
        <v>1.85242</v>
      </c>
      <c r="IJ641">
        <v>0</v>
      </c>
      <c r="IK641">
        <v>0</v>
      </c>
      <c r="IL641">
        <v>0</v>
      </c>
      <c r="IM641">
        <v>0</v>
      </c>
      <c r="IN641" t="s">
        <v>441</v>
      </c>
      <c r="IO641" t="s">
        <v>442</v>
      </c>
      <c r="IP641" t="s">
        <v>443</v>
      </c>
      <c r="IQ641" t="s">
        <v>443</v>
      </c>
      <c r="IR641" t="s">
        <v>443</v>
      </c>
      <c r="IS641" t="s">
        <v>443</v>
      </c>
      <c r="IT641">
        <v>0</v>
      </c>
      <c r="IU641">
        <v>100</v>
      </c>
      <c r="IV641">
        <v>100</v>
      </c>
      <c r="IW641">
        <v>-0.674</v>
      </c>
      <c r="IX641">
        <v>0.287</v>
      </c>
      <c r="IY641">
        <v>-0.819046093373875</v>
      </c>
      <c r="IZ641">
        <v>-0.0008311593448893811</v>
      </c>
      <c r="JA641">
        <v>1.768286430498992E-06</v>
      </c>
      <c r="JB641">
        <v>-5.176383660599935E-10</v>
      </c>
      <c r="JC641">
        <v>0.01793090377665582</v>
      </c>
      <c r="JD641">
        <v>0.002652576625932546</v>
      </c>
      <c r="JE641">
        <v>0.0004569377311329863</v>
      </c>
      <c r="JF641">
        <v>1.003524486243527E-07</v>
      </c>
      <c r="JG641">
        <v>2</v>
      </c>
      <c r="JH641">
        <v>1975</v>
      </c>
      <c r="JI641">
        <v>1</v>
      </c>
      <c r="JJ641">
        <v>26</v>
      </c>
      <c r="JK641">
        <v>201700.6</v>
      </c>
      <c r="JL641">
        <v>201700.8</v>
      </c>
      <c r="JM641">
        <v>1.85059</v>
      </c>
      <c r="JN641">
        <v>2.62695</v>
      </c>
      <c r="JO641">
        <v>1.49658</v>
      </c>
      <c r="JP641">
        <v>2.34985</v>
      </c>
      <c r="JQ641">
        <v>1.54907</v>
      </c>
      <c r="JR641">
        <v>2.47925</v>
      </c>
      <c r="JS641">
        <v>36.1285</v>
      </c>
      <c r="JT641">
        <v>24.1751</v>
      </c>
      <c r="JU641">
        <v>18</v>
      </c>
      <c r="JV641">
        <v>481.832</v>
      </c>
      <c r="JW641">
        <v>498.185</v>
      </c>
      <c r="JX641">
        <v>27.1848</v>
      </c>
      <c r="JY641">
        <v>29.1883</v>
      </c>
      <c r="JZ641">
        <v>30.0004</v>
      </c>
      <c r="KA641">
        <v>29.3401</v>
      </c>
      <c r="KB641">
        <v>29.3203</v>
      </c>
      <c r="KC641">
        <v>37.1983</v>
      </c>
      <c r="KD641">
        <v>11.3042</v>
      </c>
      <c r="KE641">
        <v>100</v>
      </c>
      <c r="KF641">
        <v>27.1812</v>
      </c>
      <c r="KG641">
        <v>788.457</v>
      </c>
      <c r="KH641">
        <v>21.1826</v>
      </c>
      <c r="KI641">
        <v>101.801</v>
      </c>
      <c r="KJ641">
        <v>91.2641</v>
      </c>
    </row>
    <row r="642" spans="1:296">
      <c r="A642">
        <v>624</v>
      </c>
      <c r="B642">
        <v>1759091647.6</v>
      </c>
      <c r="C642">
        <v>18564.5</v>
      </c>
      <c r="D642" t="s">
        <v>1697</v>
      </c>
      <c r="E642" t="s">
        <v>1698</v>
      </c>
      <c r="F642">
        <v>5</v>
      </c>
      <c r="G642" t="s">
        <v>1604</v>
      </c>
      <c r="H642">
        <v>1759091640.1</v>
      </c>
      <c r="I642">
        <f>(J642)/1000</f>
        <v>0</v>
      </c>
      <c r="J642">
        <f>IF(DO642, AM642, AG642)</f>
        <v>0</v>
      </c>
      <c r="K642">
        <f>IF(DO642, AH642, AF642)</f>
        <v>0</v>
      </c>
      <c r="L642">
        <f>DQ642 - IF(AT642&gt;1, K642*DK642*100.0/(AV642), 0)</f>
        <v>0</v>
      </c>
      <c r="M642">
        <f>((S642-I642/2)*L642-K642)/(S642+I642/2)</f>
        <v>0</v>
      </c>
      <c r="N642">
        <f>M642*(DX642+DY642)/1000.0</f>
        <v>0</v>
      </c>
      <c r="O642">
        <f>(DQ642 - IF(AT642&gt;1, K642*DK642*100.0/(AV642), 0))*(DX642+DY642)/1000.0</f>
        <v>0</v>
      </c>
      <c r="P642">
        <f>2.0/((1/R642-1/Q642)+SIGN(R642)*SQRT((1/R642-1/Q642)*(1/R642-1/Q642) + 4*DL642/((DL642+1)*(DL642+1))*(2*1/R642*1/Q642-1/Q642*1/Q642)))</f>
        <v>0</v>
      </c>
      <c r="Q642">
        <f>IF(LEFT(DM642,1)&lt;&gt;"0",IF(LEFT(DM642,1)="1",3.0,DN642),$D$5+$E$5*(EE642*DX642/($K$5*1000))+$F$5*(EE642*DX642/($K$5*1000))*MAX(MIN(DK642,$J$5),$I$5)*MAX(MIN(DK642,$J$5),$I$5)+$G$5*MAX(MIN(DK642,$J$5),$I$5)*(EE642*DX642/($K$5*1000))+$H$5*(EE642*DX642/($K$5*1000))*(EE642*DX642/($K$5*1000)))</f>
        <v>0</v>
      </c>
      <c r="R642">
        <f>I642*(1000-(1000*0.61365*exp(17.502*V642/(240.97+V642))/(DX642+DY642)+DS642)/2)/(1000*0.61365*exp(17.502*V642/(240.97+V642))/(DX642+DY642)-DS642)</f>
        <v>0</v>
      </c>
      <c r="S642">
        <f>1/((DL642+1)/(P642/1.6)+1/(Q642/1.37)) + DL642/((DL642+1)/(P642/1.6) + DL642/(Q642/1.37))</f>
        <v>0</v>
      </c>
      <c r="T642">
        <f>(DG642*DJ642)</f>
        <v>0</v>
      </c>
      <c r="U642">
        <f>(DZ642+(T642+2*0.95*5.67E-8*(((DZ642+$B$9)+273)^4-(DZ642+273)^4)-44100*I642)/(1.84*29.3*Q642+8*0.95*5.67E-8*(DZ642+273)^3))</f>
        <v>0</v>
      </c>
      <c r="V642">
        <f>($C$9*EA642+$D$9*EB642+$E$9*U642)</f>
        <v>0</v>
      </c>
      <c r="W642">
        <f>0.61365*exp(17.502*V642/(240.97+V642))</f>
        <v>0</v>
      </c>
      <c r="X642">
        <f>(Y642/Z642*100)</f>
        <v>0</v>
      </c>
      <c r="Y642">
        <f>DS642*(DX642+DY642)/1000</f>
        <v>0</v>
      </c>
      <c r="Z642">
        <f>0.61365*exp(17.502*DZ642/(240.97+DZ642))</f>
        <v>0</v>
      </c>
      <c r="AA642">
        <f>(W642-DS642*(DX642+DY642)/1000)</f>
        <v>0</v>
      </c>
      <c r="AB642">
        <f>(-I642*44100)</f>
        <v>0</v>
      </c>
      <c r="AC642">
        <f>2*29.3*Q642*0.92*(DZ642-V642)</f>
        <v>0</v>
      </c>
      <c r="AD642">
        <f>2*0.95*5.67E-8*(((DZ642+$B$9)+273)^4-(V642+273)^4)</f>
        <v>0</v>
      </c>
      <c r="AE642">
        <f>T642+AD642+AB642+AC642</f>
        <v>0</v>
      </c>
      <c r="AF642">
        <f>DW642*AT642*(DR642-DQ642*(1000-AT642*DT642)/(1000-AT642*DS642))/(100*DK642)</f>
        <v>0</v>
      </c>
      <c r="AG642">
        <f>1000*DW642*AT642*(DS642-DT642)/(100*DK642*(1000-AT642*DS642))</f>
        <v>0</v>
      </c>
      <c r="AH642">
        <f>(AI642 - AJ642 - DX642*1E3/(8.314*(DZ642+273.15)) * AL642/DW642 * AK642) * DW642/(100*DK642) * (1000 - DT642)/1000</f>
        <v>0</v>
      </c>
      <c r="AI642">
        <v>790.5873772312148</v>
      </c>
      <c r="AJ642">
        <v>773.2467696969693</v>
      </c>
      <c r="AK642">
        <v>3.38924747311947</v>
      </c>
      <c r="AL642">
        <v>65.07997680681147</v>
      </c>
      <c r="AM642">
        <f>(AO642 - AN642 + DX642*1E3/(8.314*(DZ642+273.15)) * AQ642/DW642 * AP642) * DW642/(100*DK642) * 1000/(1000 - AO642)</f>
        <v>0</v>
      </c>
      <c r="AN642">
        <v>21.09776584</v>
      </c>
      <c r="AO642">
        <v>21.78559454545454</v>
      </c>
      <c r="AP642">
        <v>7.782111673605115E-05</v>
      </c>
      <c r="AQ642">
        <v>105.27</v>
      </c>
      <c r="AR642">
        <v>1</v>
      </c>
      <c r="AS642">
        <v>0</v>
      </c>
      <c r="AT642">
        <f>IF(AR642*$H$15&gt;=AV642,1.0,(AV642/(AV642-AR642*$H$15)))</f>
        <v>0</v>
      </c>
      <c r="AU642">
        <f>(AT642-1)*100</f>
        <v>0</v>
      </c>
      <c r="AV642">
        <f>MAX(0,($B$15+$C$15*EE642)/(1+$D$15*EE642)*DX642/(DZ642+273)*$E$15)</f>
        <v>0</v>
      </c>
      <c r="AW642" t="s">
        <v>437</v>
      </c>
      <c r="AX642" t="s">
        <v>437</v>
      </c>
      <c r="AY642">
        <v>0</v>
      </c>
      <c r="AZ642">
        <v>0</v>
      </c>
      <c r="BA642">
        <f>1-AY642/AZ642</f>
        <v>0</v>
      </c>
      <c r="BB642">
        <v>0</v>
      </c>
      <c r="BC642" t="s">
        <v>437</v>
      </c>
      <c r="BD642" t="s">
        <v>437</v>
      </c>
      <c r="BE642">
        <v>0</v>
      </c>
      <c r="BF642">
        <v>0</v>
      </c>
      <c r="BG642">
        <f>1-BE642/BF642</f>
        <v>0</v>
      </c>
      <c r="BH642">
        <v>0.5</v>
      </c>
      <c r="BI642">
        <f>DH642</f>
        <v>0</v>
      </c>
      <c r="BJ642">
        <f>K642</f>
        <v>0</v>
      </c>
      <c r="BK642">
        <f>BG642*BH642*BI642</f>
        <v>0</v>
      </c>
      <c r="BL642">
        <f>(BJ642-BB642)/BI642</f>
        <v>0</v>
      </c>
      <c r="BM642">
        <f>(AZ642-BF642)/BF642</f>
        <v>0</v>
      </c>
      <c r="BN642">
        <f>AY642/(BA642+AY642/BF642)</f>
        <v>0</v>
      </c>
      <c r="BO642" t="s">
        <v>437</v>
      </c>
      <c r="BP642">
        <v>0</v>
      </c>
      <c r="BQ642">
        <f>IF(BP642&lt;&gt;0, BP642, BN642)</f>
        <v>0</v>
      </c>
      <c r="BR642">
        <f>1-BQ642/BF642</f>
        <v>0</v>
      </c>
      <c r="BS642">
        <f>(BF642-BE642)/(BF642-BQ642)</f>
        <v>0</v>
      </c>
      <c r="BT642">
        <f>(AZ642-BF642)/(AZ642-BQ642)</f>
        <v>0</v>
      </c>
      <c r="BU642">
        <f>(BF642-BE642)/(BF642-AY642)</f>
        <v>0</v>
      </c>
      <c r="BV642">
        <f>(AZ642-BF642)/(AZ642-AY642)</f>
        <v>0</v>
      </c>
      <c r="BW642">
        <f>(BS642*BQ642/BE642)</f>
        <v>0</v>
      </c>
      <c r="BX642">
        <f>(1-BW642)</f>
        <v>0</v>
      </c>
      <c r="DG642">
        <f>$B$13*EF642+$C$13*EG642+$F$13*ER642*(1-EU642)</f>
        <v>0</v>
      </c>
      <c r="DH642">
        <f>DG642*DI642</f>
        <v>0</v>
      </c>
      <c r="DI642">
        <f>($B$13*$D$11+$C$13*$D$11+$F$13*((FE642+EW642)/MAX(FE642+EW642+FF642, 0.1)*$I$11+FF642/MAX(FE642+EW642+FF642, 0.1)*$J$11))/($B$13+$C$13+$F$13)</f>
        <v>0</v>
      </c>
      <c r="DJ642">
        <f>($B$13*$K$11+$C$13*$K$11+$F$13*((FE642+EW642)/MAX(FE642+EW642+FF642, 0.1)*$P$11+FF642/MAX(FE642+EW642+FF642, 0.1)*$Q$11))/($B$13+$C$13+$F$13)</f>
        <v>0</v>
      </c>
      <c r="DK642">
        <v>2.44</v>
      </c>
      <c r="DL642">
        <v>0.5</v>
      </c>
      <c r="DM642" t="s">
        <v>438</v>
      </c>
      <c r="DN642">
        <v>2</v>
      </c>
      <c r="DO642" t="b">
        <v>1</v>
      </c>
      <c r="DP642">
        <v>1759091640.1</v>
      </c>
      <c r="DQ642">
        <v>733.3125185185186</v>
      </c>
      <c r="DR642">
        <v>759.1407407407407</v>
      </c>
      <c r="DS642">
        <v>21.78611111111111</v>
      </c>
      <c r="DT642">
        <v>21.0526</v>
      </c>
      <c r="DU642">
        <v>733.9935555555556</v>
      </c>
      <c r="DV642">
        <v>21.49894814814815</v>
      </c>
      <c r="DW642">
        <v>499.9531851851851</v>
      </c>
      <c r="DX642">
        <v>90.67202222222222</v>
      </c>
      <c r="DY642">
        <v>0.06459989259259259</v>
      </c>
      <c r="DZ642">
        <v>28.79302962962962</v>
      </c>
      <c r="EA642">
        <v>30.0056962962963</v>
      </c>
      <c r="EB642">
        <v>999.9000000000001</v>
      </c>
      <c r="EC642">
        <v>0</v>
      </c>
      <c r="ED642">
        <v>0</v>
      </c>
      <c r="EE642">
        <v>9990.140740740741</v>
      </c>
      <c r="EF642">
        <v>0</v>
      </c>
      <c r="EG642">
        <v>11.1107</v>
      </c>
      <c r="EH642">
        <v>-25.82827407407408</v>
      </c>
      <c r="EI642">
        <v>749.6442222222222</v>
      </c>
      <c r="EJ642">
        <v>775.4667037037035</v>
      </c>
      <c r="EK642">
        <v>0.7335101481481482</v>
      </c>
      <c r="EL642">
        <v>759.1407407407407</v>
      </c>
      <c r="EM642">
        <v>21.0526</v>
      </c>
      <c r="EN642">
        <v>1.975390370370371</v>
      </c>
      <c r="EO642">
        <v>1.908881111111111</v>
      </c>
      <c r="EP642">
        <v>17.24844074074074</v>
      </c>
      <c r="EQ642">
        <v>16.7081</v>
      </c>
      <c r="ER642">
        <v>2000.02037037037</v>
      </c>
      <c r="ES642">
        <v>0.9800027407407406</v>
      </c>
      <c r="ET642">
        <v>0.01999732592592593</v>
      </c>
      <c r="EU642">
        <v>0</v>
      </c>
      <c r="EV642">
        <v>298.9727777777778</v>
      </c>
      <c r="EW642">
        <v>5.00078</v>
      </c>
      <c r="EX642">
        <v>5939.624074074073</v>
      </c>
      <c r="EY642">
        <v>16379.82222222222</v>
      </c>
      <c r="EZ642">
        <v>39.7405925925926</v>
      </c>
      <c r="FA642">
        <v>40.59466666666666</v>
      </c>
      <c r="FB642">
        <v>39.87940740740741</v>
      </c>
      <c r="FC642">
        <v>40.27292592592593</v>
      </c>
      <c r="FD642">
        <v>40.82848148148148</v>
      </c>
      <c r="FE642">
        <v>1955.121481481481</v>
      </c>
      <c r="FF642">
        <v>39.89666666666667</v>
      </c>
      <c r="FG642">
        <v>0</v>
      </c>
      <c r="FH642">
        <v>1759091640.2</v>
      </c>
      <c r="FI642">
        <v>0</v>
      </c>
      <c r="FJ642">
        <v>298.9870384615385</v>
      </c>
      <c r="FK642">
        <v>-1.643521375167847</v>
      </c>
      <c r="FL642">
        <v>-33.64752136330687</v>
      </c>
      <c r="FM642">
        <v>5939.505769230768</v>
      </c>
      <c r="FN642">
        <v>15</v>
      </c>
      <c r="FO642">
        <v>0</v>
      </c>
      <c r="FP642" t="s">
        <v>439</v>
      </c>
      <c r="FQ642">
        <v>1746989605.5</v>
      </c>
      <c r="FR642">
        <v>1746989593.5</v>
      </c>
      <c r="FS642">
        <v>0</v>
      </c>
      <c r="FT642">
        <v>-0.274</v>
      </c>
      <c r="FU642">
        <v>-0.002</v>
      </c>
      <c r="FV642">
        <v>2.549</v>
      </c>
      <c r="FW642">
        <v>0.129</v>
      </c>
      <c r="FX642">
        <v>420</v>
      </c>
      <c r="FY642">
        <v>17</v>
      </c>
      <c r="FZ642">
        <v>0.02</v>
      </c>
      <c r="GA642">
        <v>0.04</v>
      </c>
      <c r="GB642">
        <v>-25.8577525</v>
      </c>
      <c r="GC642">
        <v>-0.2658225140712557</v>
      </c>
      <c r="GD642">
        <v>0.2101541529300575</v>
      </c>
      <c r="GE642">
        <v>1</v>
      </c>
      <c r="GF642">
        <v>299.0903235294118</v>
      </c>
      <c r="GG642">
        <v>-1.813032850804223</v>
      </c>
      <c r="GH642">
        <v>0.2630673946962059</v>
      </c>
      <c r="GI642">
        <v>0</v>
      </c>
      <c r="GJ642">
        <v>0.748186525</v>
      </c>
      <c r="GK642">
        <v>-0.3726054371482188</v>
      </c>
      <c r="GL642">
        <v>0.03697685101180703</v>
      </c>
      <c r="GM642">
        <v>0</v>
      </c>
      <c r="GN642">
        <v>1</v>
      </c>
      <c r="GO642">
        <v>3</v>
      </c>
      <c r="GP642" t="s">
        <v>455</v>
      </c>
      <c r="GQ642">
        <v>3.1026</v>
      </c>
      <c r="GR642">
        <v>2.72283</v>
      </c>
      <c r="GS642">
        <v>0.134241</v>
      </c>
      <c r="GT642">
        <v>0.137308</v>
      </c>
      <c r="GU642">
        <v>0.100823</v>
      </c>
      <c r="GV642">
        <v>0.09998120000000001</v>
      </c>
      <c r="GW642">
        <v>22596.6</v>
      </c>
      <c r="GX642">
        <v>20445.8</v>
      </c>
      <c r="GY642">
        <v>26664.5</v>
      </c>
      <c r="GZ642">
        <v>23922.5</v>
      </c>
      <c r="HA642">
        <v>38369.1</v>
      </c>
      <c r="HB642">
        <v>31827.3</v>
      </c>
      <c r="HC642">
        <v>46559.7</v>
      </c>
      <c r="HD642">
        <v>37840.1</v>
      </c>
      <c r="HE642">
        <v>1.8664</v>
      </c>
      <c r="HF642">
        <v>1.86738</v>
      </c>
      <c r="HG642">
        <v>0.112168</v>
      </c>
      <c r="HH642">
        <v>0</v>
      </c>
      <c r="HI642">
        <v>28.1802</v>
      </c>
      <c r="HJ642">
        <v>999.9</v>
      </c>
      <c r="HK642">
        <v>46.4</v>
      </c>
      <c r="HL642">
        <v>31.1</v>
      </c>
      <c r="HM642">
        <v>23.2197</v>
      </c>
      <c r="HN642">
        <v>60.0586</v>
      </c>
      <c r="HO642">
        <v>21.3862</v>
      </c>
      <c r="HP642">
        <v>1</v>
      </c>
      <c r="HQ642">
        <v>0.150285</v>
      </c>
      <c r="HR642">
        <v>0.361708</v>
      </c>
      <c r="HS642">
        <v>20.2796</v>
      </c>
      <c r="HT642">
        <v>5.2113</v>
      </c>
      <c r="HU642">
        <v>11.98</v>
      </c>
      <c r="HV642">
        <v>4.96335</v>
      </c>
      <c r="HW642">
        <v>3.27448</v>
      </c>
      <c r="HX642">
        <v>9999</v>
      </c>
      <c r="HY642">
        <v>9999</v>
      </c>
      <c r="HZ642">
        <v>9999</v>
      </c>
      <c r="IA642">
        <v>36.2</v>
      </c>
      <c r="IB642">
        <v>1.86392</v>
      </c>
      <c r="IC642">
        <v>1.86006</v>
      </c>
      <c r="ID642">
        <v>1.85837</v>
      </c>
      <c r="IE642">
        <v>1.85975</v>
      </c>
      <c r="IF642">
        <v>1.85989</v>
      </c>
      <c r="IG642">
        <v>1.85837</v>
      </c>
      <c r="IH642">
        <v>1.85745</v>
      </c>
      <c r="II642">
        <v>1.85242</v>
      </c>
      <c r="IJ642">
        <v>0</v>
      </c>
      <c r="IK642">
        <v>0</v>
      </c>
      <c r="IL642">
        <v>0</v>
      </c>
      <c r="IM642">
        <v>0</v>
      </c>
      <c r="IN642" t="s">
        <v>441</v>
      </c>
      <c r="IO642" t="s">
        <v>442</v>
      </c>
      <c r="IP642" t="s">
        <v>443</v>
      </c>
      <c r="IQ642" t="s">
        <v>443</v>
      </c>
      <c r="IR642" t="s">
        <v>443</v>
      </c>
      <c r="IS642" t="s">
        <v>443</v>
      </c>
      <c r="IT642">
        <v>0</v>
      </c>
      <c r="IU642">
        <v>100</v>
      </c>
      <c r="IV642">
        <v>100</v>
      </c>
      <c r="IW642">
        <v>-0.658</v>
      </c>
      <c r="IX642">
        <v>0.2871</v>
      </c>
      <c r="IY642">
        <v>-0.819046093373875</v>
      </c>
      <c r="IZ642">
        <v>-0.0008311593448893811</v>
      </c>
      <c r="JA642">
        <v>1.768286430498992E-06</v>
      </c>
      <c r="JB642">
        <v>-5.176383660599935E-10</v>
      </c>
      <c r="JC642">
        <v>0.01793090377665582</v>
      </c>
      <c r="JD642">
        <v>0.002652576625932546</v>
      </c>
      <c r="JE642">
        <v>0.0004569377311329863</v>
      </c>
      <c r="JF642">
        <v>1.003524486243527E-07</v>
      </c>
      <c r="JG642">
        <v>2</v>
      </c>
      <c r="JH642">
        <v>1975</v>
      </c>
      <c r="JI642">
        <v>1</v>
      </c>
      <c r="JJ642">
        <v>26</v>
      </c>
      <c r="JK642">
        <v>201700.7</v>
      </c>
      <c r="JL642">
        <v>201700.9</v>
      </c>
      <c r="JM642">
        <v>1.8811</v>
      </c>
      <c r="JN642">
        <v>2.62817</v>
      </c>
      <c r="JO642">
        <v>1.49658</v>
      </c>
      <c r="JP642">
        <v>2.34985</v>
      </c>
      <c r="JQ642">
        <v>1.54907</v>
      </c>
      <c r="JR642">
        <v>2.45117</v>
      </c>
      <c r="JS642">
        <v>36.1285</v>
      </c>
      <c r="JT642">
        <v>24.1751</v>
      </c>
      <c r="JU642">
        <v>18</v>
      </c>
      <c r="JV642">
        <v>482.439</v>
      </c>
      <c r="JW642">
        <v>497.779</v>
      </c>
      <c r="JX642">
        <v>27.1783</v>
      </c>
      <c r="JY642">
        <v>29.1914</v>
      </c>
      <c r="JZ642">
        <v>30.0002</v>
      </c>
      <c r="KA642">
        <v>29.3433</v>
      </c>
      <c r="KB642">
        <v>29.3235</v>
      </c>
      <c r="KC642">
        <v>37.8916</v>
      </c>
      <c r="KD642">
        <v>11.0334</v>
      </c>
      <c r="KE642">
        <v>100</v>
      </c>
      <c r="KF642">
        <v>27.1747</v>
      </c>
      <c r="KG642">
        <v>808.4930000000001</v>
      </c>
      <c r="KH642">
        <v>21.2141</v>
      </c>
      <c r="KI642">
        <v>101.801</v>
      </c>
      <c r="KJ642">
        <v>91.26349999999999</v>
      </c>
    </row>
    <row r="643" spans="1:296">
      <c r="A643">
        <v>625</v>
      </c>
      <c r="B643">
        <v>1759091652.6</v>
      </c>
      <c r="C643">
        <v>18569.5</v>
      </c>
      <c r="D643" t="s">
        <v>1699</v>
      </c>
      <c r="E643" t="s">
        <v>1700</v>
      </c>
      <c r="F643">
        <v>5</v>
      </c>
      <c r="G643" t="s">
        <v>1604</v>
      </c>
      <c r="H643">
        <v>1759091644.814285</v>
      </c>
      <c r="I643">
        <f>(J643)/1000</f>
        <v>0</v>
      </c>
      <c r="J643">
        <f>IF(DO643, AM643, AG643)</f>
        <v>0</v>
      </c>
      <c r="K643">
        <f>IF(DO643, AH643, AF643)</f>
        <v>0</v>
      </c>
      <c r="L643">
        <f>DQ643 - IF(AT643&gt;1, K643*DK643*100.0/(AV643), 0)</f>
        <v>0</v>
      </c>
      <c r="M643">
        <f>((S643-I643/2)*L643-K643)/(S643+I643/2)</f>
        <v>0</v>
      </c>
      <c r="N643">
        <f>M643*(DX643+DY643)/1000.0</f>
        <v>0</v>
      </c>
      <c r="O643">
        <f>(DQ643 - IF(AT643&gt;1, K643*DK643*100.0/(AV643), 0))*(DX643+DY643)/1000.0</f>
        <v>0</v>
      </c>
      <c r="P643">
        <f>2.0/((1/R643-1/Q643)+SIGN(R643)*SQRT((1/R643-1/Q643)*(1/R643-1/Q643) + 4*DL643/((DL643+1)*(DL643+1))*(2*1/R643*1/Q643-1/Q643*1/Q643)))</f>
        <v>0</v>
      </c>
      <c r="Q643">
        <f>IF(LEFT(DM643,1)&lt;&gt;"0",IF(LEFT(DM643,1)="1",3.0,DN643),$D$5+$E$5*(EE643*DX643/($K$5*1000))+$F$5*(EE643*DX643/($K$5*1000))*MAX(MIN(DK643,$J$5),$I$5)*MAX(MIN(DK643,$J$5),$I$5)+$G$5*MAX(MIN(DK643,$J$5),$I$5)*(EE643*DX643/($K$5*1000))+$H$5*(EE643*DX643/($K$5*1000))*(EE643*DX643/($K$5*1000)))</f>
        <v>0</v>
      </c>
      <c r="R643">
        <f>I643*(1000-(1000*0.61365*exp(17.502*V643/(240.97+V643))/(DX643+DY643)+DS643)/2)/(1000*0.61365*exp(17.502*V643/(240.97+V643))/(DX643+DY643)-DS643)</f>
        <v>0</v>
      </c>
      <c r="S643">
        <f>1/((DL643+1)/(P643/1.6)+1/(Q643/1.37)) + DL643/((DL643+1)/(P643/1.6) + DL643/(Q643/1.37))</f>
        <v>0</v>
      </c>
      <c r="T643">
        <f>(DG643*DJ643)</f>
        <v>0</v>
      </c>
      <c r="U643">
        <f>(DZ643+(T643+2*0.95*5.67E-8*(((DZ643+$B$9)+273)^4-(DZ643+273)^4)-44100*I643)/(1.84*29.3*Q643+8*0.95*5.67E-8*(DZ643+273)^3))</f>
        <v>0</v>
      </c>
      <c r="V643">
        <f>($C$9*EA643+$D$9*EB643+$E$9*U643)</f>
        <v>0</v>
      </c>
      <c r="W643">
        <f>0.61365*exp(17.502*V643/(240.97+V643))</f>
        <v>0</v>
      </c>
      <c r="X643">
        <f>(Y643/Z643*100)</f>
        <v>0</v>
      </c>
      <c r="Y643">
        <f>DS643*(DX643+DY643)/1000</f>
        <v>0</v>
      </c>
      <c r="Z643">
        <f>0.61365*exp(17.502*DZ643/(240.97+DZ643))</f>
        <v>0</v>
      </c>
      <c r="AA643">
        <f>(W643-DS643*(DX643+DY643)/1000)</f>
        <v>0</v>
      </c>
      <c r="AB643">
        <f>(-I643*44100)</f>
        <v>0</v>
      </c>
      <c r="AC643">
        <f>2*29.3*Q643*0.92*(DZ643-V643)</f>
        <v>0</v>
      </c>
      <c r="AD643">
        <f>2*0.95*5.67E-8*(((DZ643+$B$9)+273)^4-(V643+273)^4)</f>
        <v>0</v>
      </c>
      <c r="AE643">
        <f>T643+AD643+AB643+AC643</f>
        <v>0</v>
      </c>
      <c r="AF643">
        <f>DW643*AT643*(DR643-DQ643*(1000-AT643*DT643)/(1000-AT643*DS643))/(100*DK643)</f>
        <v>0</v>
      </c>
      <c r="AG643">
        <f>1000*DW643*AT643*(DS643-DT643)/(100*DK643*(1000-AT643*DS643))</f>
        <v>0</v>
      </c>
      <c r="AH643">
        <f>(AI643 - AJ643 - DX643*1E3/(8.314*(DZ643+273.15)) * AL643/DW643 * AK643) * DW643/(100*DK643) * (1000 - DT643)/1000</f>
        <v>0</v>
      </c>
      <c r="AI643">
        <v>807.7159929027118</v>
      </c>
      <c r="AJ643">
        <v>790.3252606060601</v>
      </c>
      <c r="AK643">
        <v>3.412955537634486</v>
      </c>
      <c r="AL643">
        <v>65.07997680681147</v>
      </c>
      <c r="AM643">
        <f>(AO643 - AN643 + DX643*1E3/(8.314*(DZ643+273.15)) * AQ643/DW643 * AP643) * DW643/(100*DK643) * 1000/(1000 - AO643)</f>
        <v>0</v>
      </c>
      <c r="AN643">
        <v>21.12223133333334</v>
      </c>
      <c r="AO643">
        <v>21.78813454545454</v>
      </c>
      <c r="AP643">
        <v>3.132392245421087E-05</v>
      </c>
      <c r="AQ643">
        <v>105.27</v>
      </c>
      <c r="AR643">
        <v>1</v>
      </c>
      <c r="AS643">
        <v>0</v>
      </c>
      <c r="AT643">
        <f>IF(AR643*$H$15&gt;=AV643,1.0,(AV643/(AV643-AR643*$H$15)))</f>
        <v>0</v>
      </c>
      <c r="AU643">
        <f>(AT643-1)*100</f>
        <v>0</v>
      </c>
      <c r="AV643">
        <f>MAX(0,($B$15+$C$15*EE643)/(1+$D$15*EE643)*DX643/(DZ643+273)*$E$15)</f>
        <v>0</v>
      </c>
      <c r="AW643" t="s">
        <v>437</v>
      </c>
      <c r="AX643" t="s">
        <v>437</v>
      </c>
      <c r="AY643">
        <v>0</v>
      </c>
      <c r="AZ643">
        <v>0</v>
      </c>
      <c r="BA643">
        <f>1-AY643/AZ643</f>
        <v>0</v>
      </c>
      <c r="BB643">
        <v>0</v>
      </c>
      <c r="BC643" t="s">
        <v>437</v>
      </c>
      <c r="BD643" t="s">
        <v>437</v>
      </c>
      <c r="BE643">
        <v>0</v>
      </c>
      <c r="BF643">
        <v>0</v>
      </c>
      <c r="BG643">
        <f>1-BE643/BF643</f>
        <v>0</v>
      </c>
      <c r="BH643">
        <v>0.5</v>
      </c>
      <c r="BI643">
        <f>DH643</f>
        <v>0</v>
      </c>
      <c r="BJ643">
        <f>K643</f>
        <v>0</v>
      </c>
      <c r="BK643">
        <f>BG643*BH643*BI643</f>
        <v>0</v>
      </c>
      <c r="BL643">
        <f>(BJ643-BB643)/BI643</f>
        <v>0</v>
      </c>
      <c r="BM643">
        <f>(AZ643-BF643)/BF643</f>
        <v>0</v>
      </c>
      <c r="BN643">
        <f>AY643/(BA643+AY643/BF643)</f>
        <v>0</v>
      </c>
      <c r="BO643" t="s">
        <v>437</v>
      </c>
      <c r="BP643">
        <v>0</v>
      </c>
      <c r="BQ643">
        <f>IF(BP643&lt;&gt;0, BP643, BN643)</f>
        <v>0</v>
      </c>
      <c r="BR643">
        <f>1-BQ643/BF643</f>
        <v>0</v>
      </c>
      <c r="BS643">
        <f>(BF643-BE643)/(BF643-BQ643)</f>
        <v>0</v>
      </c>
      <c r="BT643">
        <f>(AZ643-BF643)/(AZ643-BQ643)</f>
        <v>0</v>
      </c>
      <c r="BU643">
        <f>(BF643-BE643)/(BF643-AY643)</f>
        <v>0</v>
      </c>
      <c r="BV643">
        <f>(AZ643-BF643)/(AZ643-AY643)</f>
        <v>0</v>
      </c>
      <c r="BW643">
        <f>(BS643*BQ643/BE643)</f>
        <v>0</v>
      </c>
      <c r="BX643">
        <f>(1-BW643)</f>
        <v>0</v>
      </c>
      <c r="DG643">
        <f>$B$13*EF643+$C$13*EG643+$F$13*ER643*(1-EU643)</f>
        <v>0</v>
      </c>
      <c r="DH643">
        <f>DG643*DI643</f>
        <v>0</v>
      </c>
      <c r="DI643">
        <f>($B$13*$D$11+$C$13*$D$11+$F$13*((FE643+EW643)/MAX(FE643+EW643+FF643, 0.1)*$I$11+FF643/MAX(FE643+EW643+FF643, 0.1)*$J$11))/($B$13+$C$13+$F$13)</f>
        <v>0</v>
      </c>
      <c r="DJ643">
        <f>($B$13*$K$11+$C$13*$K$11+$F$13*((FE643+EW643)/MAX(FE643+EW643+FF643, 0.1)*$P$11+FF643/MAX(FE643+EW643+FF643, 0.1)*$Q$11))/($B$13+$C$13+$F$13)</f>
        <v>0</v>
      </c>
      <c r="DK643">
        <v>2.44</v>
      </c>
      <c r="DL643">
        <v>0.5</v>
      </c>
      <c r="DM643" t="s">
        <v>438</v>
      </c>
      <c r="DN643">
        <v>2</v>
      </c>
      <c r="DO643" t="b">
        <v>1</v>
      </c>
      <c r="DP643">
        <v>1759091644.814285</v>
      </c>
      <c r="DQ643">
        <v>748.8796071428571</v>
      </c>
      <c r="DR643">
        <v>774.8650000000001</v>
      </c>
      <c r="DS643">
        <v>21.78504285714286</v>
      </c>
      <c r="DT643">
        <v>21.08397142857143</v>
      </c>
      <c r="DU643">
        <v>749.5459642857141</v>
      </c>
      <c r="DV643">
        <v>21.49790714285714</v>
      </c>
      <c r="DW643">
        <v>500.0017142857143</v>
      </c>
      <c r="DX643">
        <v>90.67200357142858</v>
      </c>
      <c r="DY643">
        <v>0.06455597142857143</v>
      </c>
      <c r="DZ643">
        <v>28.79098214285715</v>
      </c>
      <c r="EA643">
        <v>30.00285357142857</v>
      </c>
      <c r="EB643">
        <v>999.9000000000002</v>
      </c>
      <c r="EC643">
        <v>0</v>
      </c>
      <c r="ED643">
        <v>0</v>
      </c>
      <c r="EE643">
        <v>9995.513214285715</v>
      </c>
      <c r="EF643">
        <v>0</v>
      </c>
      <c r="EG643">
        <v>11.1107</v>
      </c>
      <c r="EH643">
        <v>-25.98543214285714</v>
      </c>
      <c r="EI643">
        <v>765.5572142857143</v>
      </c>
      <c r="EJ643">
        <v>791.5545</v>
      </c>
      <c r="EK643">
        <v>0.7010752857142858</v>
      </c>
      <c r="EL643">
        <v>774.8650000000001</v>
      </c>
      <c r="EM643">
        <v>21.08397142857143</v>
      </c>
      <c r="EN643">
        <v>1.975293214285714</v>
      </c>
      <c r="EO643">
        <v>1.911725</v>
      </c>
      <c r="EP643">
        <v>17.24766428571429</v>
      </c>
      <c r="EQ643">
        <v>16.73153571428571</v>
      </c>
      <c r="ER643">
        <v>2000.015357142857</v>
      </c>
      <c r="ES643">
        <v>0.9800035714285714</v>
      </c>
      <c r="ET643">
        <v>0.01999652857142857</v>
      </c>
      <c r="EU643">
        <v>0</v>
      </c>
      <c r="EV643">
        <v>298.8831071428572</v>
      </c>
      <c r="EW643">
        <v>5.00078</v>
      </c>
      <c r="EX643">
        <v>5936.771071428572</v>
      </c>
      <c r="EY643">
        <v>16379.78928571429</v>
      </c>
      <c r="EZ643">
        <v>39.74321428571428</v>
      </c>
      <c r="FA643">
        <v>40.60242857142856</v>
      </c>
      <c r="FB643">
        <v>39.90153571428571</v>
      </c>
      <c r="FC643">
        <v>40.26985714285714</v>
      </c>
      <c r="FD643">
        <v>40.81896428571428</v>
      </c>
      <c r="FE643">
        <v>1955.118928571428</v>
      </c>
      <c r="FF643">
        <v>39.89285714285715</v>
      </c>
      <c r="FG643">
        <v>0</v>
      </c>
      <c r="FH643">
        <v>1759091645</v>
      </c>
      <c r="FI643">
        <v>0</v>
      </c>
      <c r="FJ643">
        <v>298.8591538461538</v>
      </c>
      <c r="FK643">
        <v>-2.083350432514342</v>
      </c>
      <c r="FL643">
        <v>-34.45435892072398</v>
      </c>
      <c r="FM643">
        <v>5936.624230769231</v>
      </c>
      <c r="FN643">
        <v>15</v>
      </c>
      <c r="FO643">
        <v>0</v>
      </c>
      <c r="FP643" t="s">
        <v>439</v>
      </c>
      <c r="FQ643">
        <v>1746989605.5</v>
      </c>
      <c r="FR643">
        <v>1746989593.5</v>
      </c>
      <c r="FS643">
        <v>0</v>
      </c>
      <c r="FT643">
        <v>-0.274</v>
      </c>
      <c r="FU643">
        <v>-0.002</v>
      </c>
      <c r="FV643">
        <v>2.549</v>
      </c>
      <c r="FW643">
        <v>0.129</v>
      </c>
      <c r="FX643">
        <v>420</v>
      </c>
      <c r="FY643">
        <v>17</v>
      </c>
      <c r="FZ643">
        <v>0.02</v>
      </c>
      <c r="GA643">
        <v>0.04</v>
      </c>
      <c r="GB643">
        <v>-25.88553000000001</v>
      </c>
      <c r="GC643">
        <v>-2.078287429643499</v>
      </c>
      <c r="GD643">
        <v>0.2238865418018689</v>
      </c>
      <c r="GE643">
        <v>0</v>
      </c>
      <c r="GF643">
        <v>298.9650588235294</v>
      </c>
      <c r="GG643">
        <v>-1.590343779588269</v>
      </c>
      <c r="GH643">
        <v>0.2569824829434727</v>
      </c>
      <c r="GI643">
        <v>0</v>
      </c>
      <c r="GJ643">
        <v>0.7252535999999999</v>
      </c>
      <c r="GK643">
        <v>-0.4238779812382759</v>
      </c>
      <c r="GL643">
        <v>0.04103352777473563</v>
      </c>
      <c r="GM643">
        <v>0</v>
      </c>
      <c r="GN643">
        <v>0</v>
      </c>
      <c r="GO643">
        <v>3</v>
      </c>
      <c r="GP643" t="s">
        <v>458</v>
      </c>
      <c r="GQ643">
        <v>3.10223</v>
      </c>
      <c r="GR643">
        <v>2.72291</v>
      </c>
      <c r="GS643">
        <v>0.136211</v>
      </c>
      <c r="GT643">
        <v>0.139268</v>
      </c>
      <c r="GU643">
        <v>0.10083</v>
      </c>
      <c r="GV643">
        <v>0.100071</v>
      </c>
      <c r="GW643">
        <v>22545</v>
      </c>
      <c r="GX643">
        <v>20399.3</v>
      </c>
      <c r="GY643">
        <v>26664.3</v>
      </c>
      <c r="GZ643">
        <v>23922.5</v>
      </c>
      <c r="HA643">
        <v>38369</v>
      </c>
      <c r="HB643">
        <v>31824.2</v>
      </c>
      <c r="HC643">
        <v>46559.6</v>
      </c>
      <c r="HD643">
        <v>37840</v>
      </c>
      <c r="HE643">
        <v>1.86555</v>
      </c>
      <c r="HF643">
        <v>1.86793</v>
      </c>
      <c r="HG643">
        <v>0.111479</v>
      </c>
      <c r="HH643">
        <v>0</v>
      </c>
      <c r="HI643">
        <v>28.1776</v>
      </c>
      <c r="HJ643">
        <v>999.9</v>
      </c>
      <c r="HK643">
        <v>46.5</v>
      </c>
      <c r="HL643">
        <v>31.1</v>
      </c>
      <c r="HM643">
        <v>23.2683</v>
      </c>
      <c r="HN643">
        <v>60.4286</v>
      </c>
      <c r="HO643">
        <v>21.4864</v>
      </c>
      <c r="HP643">
        <v>1</v>
      </c>
      <c r="HQ643">
        <v>0.150534</v>
      </c>
      <c r="HR643">
        <v>0.348178</v>
      </c>
      <c r="HS643">
        <v>20.2795</v>
      </c>
      <c r="HT643">
        <v>5.21115</v>
      </c>
      <c r="HU643">
        <v>11.98</v>
      </c>
      <c r="HV643">
        <v>4.9635</v>
      </c>
      <c r="HW643">
        <v>3.2745</v>
      </c>
      <c r="HX643">
        <v>9999</v>
      </c>
      <c r="HY643">
        <v>9999</v>
      </c>
      <c r="HZ643">
        <v>9999</v>
      </c>
      <c r="IA643">
        <v>36.2</v>
      </c>
      <c r="IB643">
        <v>1.86394</v>
      </c>
      <c r="IC643">
        <v>1.8601</v>
      </c>
      <c r="ID643">
        <v>1.85837</v>
      </c>
      <c r="IE643">
        <v>1.85974</v>
      </c>
      <c r="IF643">
        <v>1.85989</v>
      </c>
      <c r="IG643">
        <v>1.85836</v>
      </c>
      <c r="IH643">
        <v>1.85745</v>
      </c>
      <c r="II643">
        <v>1.85241</v>
      </c>
      <c r="IJ643">
        <v>0</v>
      </c>
      <c r="IK643">
        <v>0</v>
      </c>
      <c r="IL643">
        <v>0</v>
      </c>
      <c r="IM643">
        <v>0</v>
      </c>
      <c r="IN643" t="s">
        <v>441</v>
      </c>
      <c r="IO643" t="s">
        <v>442</v>
      </c>
      <c r="IP643" t="s">
        <v>443</v>
      </c>
      <c r="IQ643" t="s">
        <v>443</v>
      </c>
      <c r="IR643" t="s">
        <v>443</v>
      </c>
      <c r="IS643" t="s">
        <v>443</v>
      </c>
      <c r="IT643">
        <v>0</v>
      </c>
      <c r="IU643">
        <v>100</v>
      </c>
      <c r="IV643">
        <v>100</v>
      </c>
      <c r="IW643">
        <v>-0.641</v>
      </c>
      <c r="IX643">
        <v>0.2872</v>
      </c>
      <c r="IY643">
        <v>-0.819046093373875</v>
      </c>
      <c r="IZ643">
        <v>-0.0008311593448893811</v>
      </c>
      <c r="JA643">
        <v>1.768286430498992E-06</v>
      </c>
      <c r="JB643">
        <v>-5.176383660599935E-10</v>
      </c>
      <c r="JC643">
        <v>0.01793090377665582</v>
      </c>
      <c r="JD643">
        <v>0.002652576625932546</v>
      </c>
      <c r="JE643">
        <v>0.0004569377311329863</v>
      </c>
      <c r="JF643">
        <v>1.003524486243527E-07</v>
      </c>
      <c r="JG643">
        <v>2</v>
      </c>
      <c r="JH643">
        <v>1975</v>
      </c>
      <c r="JI643">
        <v>1</v>
      </c>
      <c r="JJ643">
        <v>26</v>
      </c>
      <c r="JK643">
        <v>201700.8</v>
      </c>
      <c r="JL643">
        <v>201701</v>
      </c>
      <c r="JM643">
        <v>1.9165</v>
      </c>
      <c r="JN643">
        <v>2.62939</v>
      </c>
      <c r="JO643">
        <v>1.49658</v>
      </c>
      <c r="JP643">
        <v>2.34985</v>
      </c>
      <c r="JQ643">
        <v>1.54907</v>
      </c>
      <c r="JR643">
        <v>2.41577</v>
      </c>
      <c r="JS643">
        <v>36.1285</v>
      </c>
      <c r="JT643">
        <v>24.1663</v>
      </c>
      <c r="JU643">
        <v>18</v>
      </c>
      <c r="JV643">
        <v>481.969</v>
      </c>
      <c r="JW643">
        <v>498.177</v>
      </c>
      <c r="JX643">
        <v>27.173</v>
      </c>
      <c r="JY643">
        <v>29.1945</v>
      </c>
      <c r="JZ643">
        <v>30.0003</v>
      </c>
      <c r="KA643">
        <v>29.3467</v>
      </c>
      <c r="KB643">
        <v>29.3272</v>
      </c>
      <c r="KC643">
        <v>38.5223</v>
      </c>
      <c r="KD643">
        <v>10.7588</v>
      </c>
      <c r="KE643">
        <v>100</v>
      </c>
      <c r="KF643">
        <v>27.1974</v>
      </c>
      <c r="KG643">
        <v>821.849</v>
      </c>
      <c r="KH643">
        <v>21.2483</v>
      </c>
      <c r="KI643">
        <v>101.8</v>
      </c>
      <c r="KJ643">
        <v>91.2634</v>
      </c>
    </row>
    <row r="644" spans="1:296">
      <c r="A644">
        <v>626</v>
      </c>
      <c r="B644">
        <v>1759091657.6</v>
      </c>
      <c r="C644">
        <v>18574.5</v>
      </c>
      <c r="D644" t="s">
        <v>1701</v>
      </c>
      <c r="E644" t="s">
        <v>1702</v>
      </c>
      <c r="F644">
        <v>5</v>
      </c>
      <c r="G644" t="s">
        <v>1604</v>
      </c>
      <c r="H644">
        <v>1759091650.1</v>
      </c>
      <c r="I644">
        <f>(J644)/1000</f>
        <v>0</v>
      </c>
      <c r="J644">
        <f>IF(DO644, AM644, AG644)</f>
        <v>0</v>
      </c>
      <c r="K644">
        <f>IF(DO644, AH644, AF644)</f>
        <v>0</v>
      </c>
      <c r="L644">
        <f>DQ644 - IF(AT644&gt;1, K644*DK644*100.0/(AV644), 0)</f>
        <v>0</v>
      </c>
      <c r="M644">
        <f>((S644-I644/2)*L644-K644)/(S644+I644/2)</f>
        <v>0</v>
      </c>
      <c r="N644">
        <f>M644*(DX644+DY644)/1000.0</f>
        <v>0</v>
      </c>
      <c r="O644">
        <f>(DQ644 - IF(AT644&gt;1, K644*DK644*100.0/(AV644), 0))*(DX644+DY644)/1000.0</f>
        <v>0</v>
      </c>
      <c r="P644">
        <f>2.0/((1/R644-1/Q644)+SIGN(R644)*SQRT((1/R644-1/Q644)*(1/R644-1/Q644) + 4*DL644/((DL644+1)*(DL644+1))*(2*1/R644*1/Q644-1/Q644*1/Q644)))</f>
        <v>0</v>
      </c>
      <c r="Q644">
        <f>IF(LEFT(DM644,1)&lt;&gt;"0",IF(LEFT(DM644,1)="1",3.0,DN644),$D$5+$E$5*(EE644*DX644/($K$5*1000))+$F$5*(EE644*DX644/($K$5*1000))*MAX(MIN(DK644,$J$5),$I$5)*MAX(MIN(DK644,$J$5),$I$5)+$G$5*MAX(MIN(DK644,$J$5),$I$5)*(EE644*DX644/($K$5*1000))+$H$5*(EE644*DX644/($K$5*1000))*(EE644*DX644/($K$5*1000)))</f>
        <v>0</v>
      </c>
      <c r="R644">
        <f>I644*(1000-(1000*0.61365*exp(17.502*V644/(240.97+V644))/(DX644+DY644)+DS644)/2)/(1000*0.61365*exp(17.502*V644/(240.97+V644))/(DX644+DY644)-DS644)</f>
        <v>0</v>
      </c>
      <c r="S644">
        <f>1/((DL644+1)/(P644/1.6)+1/(Q644/1.37)) + DL644/((DL644+1)/(P644/1.6) + DL644/(Q644/1.37))</f>
        <v>0</v>
      </c>
      <c r="T644">
        <f>(DG644*DJ644)</f>
        <v>0</v>
      </c>
      <c r="U644">
        <f>(DZ644+(T644+2*0.95*5.67E-8*(((DZ644+$B$9)+273)^4-(DZ644+273)^4)-44100*I644)/(1.84*29.3*Q644+8*0.95*5.67E-8*(DZ644+273)^3))</f>
        <v>0</v>
      </c>
      <c r="V644">
        <f>($C$9*EA644+$D$9*EB644+$E$9*U644)</f>
        <v>0</v>
      </c>
      <c r="W644">
        <f>0.61365*exp(17.502*V644/(240.97+V644))</f>
        <v>0</v>
      </c>
      <c r="X644">
        <f>(Y644/Z644*100)</f>
        <v>0</v>
      </c>
      <c r="Y644">
        <f>DS644*(DX644+DY644)/1000</f>
        <v>0</v>
      </c>
      <c r="Z644">
        <f>0.61365*exp(17.502*DZ644/(240.97+DZ644))</f>
        <v>0</v>
      </c>
      <c r="AA644">
        <f>(W644-DS644*(DX644+DY644)/1000)</f>
        <v>0</v>
      </c>
      <c r="AB644">
        <f>(-I644*44100)</f>
        <v>0</v>
      </c>
      <c r="AC644">
        <f>2*29.3*Q644*0.92*(DZ644-V644)</f>
        <v>0</v>
      </c>
      <c r="AD644">
        <f>2*0.95*5.67E-8*(((DZ644+$B$9)+273)^4-(V644+273)^4)</f>
        <v>0</v>
      </c>
      <c r="AE644">
        <f>T644+AD644+AB644+AC644</f>
        <v>0</v>
      </c>
      <c r="AF644">
        <f>DW644*AT644*(DR644-DQ644*(1000-AT644*DT644)/(1000-AT644*DS644))/(100*DK644)</f>
        <v>0</v>
      </c>
      <c r="AG644">
        <f>1000*DW644*AT644*(DS644-DT644)/(100*DK644*(1000-AT644*DS644))</f>
        <v>0</v>
      </c>
      <c r="AH644">
        <f>(AI644 - AJ644 - DX644*1E3/(8.314*(DZ644+273.15)) * AL644/DW644 * AK644) * DW644/(100*DK644) * (1000 - DT644)/1000</f>
        <v>0</v>
      </c>
      <c r="AI644">
        <v>824.8953884645697</v>
      </c>
      <c r="AJ644">
        <v>807.3594909090908</v>
      </c>
      <c r="AK644">
        <v>3.405371021509014</v>
      </c>
      <c r="AL644">
        <v>65.07997680681147</v>
      </c>
      <c r="AM644">
        <f>(AO644 - AN644 + DX644*1E3/(8.314*(DZ644+273.15)) * AQ644/DW644 * AP644) * DW644/(100*DK644) * 1000/(1000 - AO644)</f>
        <v>0</v>
      </c>
      <c r="AN644">
        <v>21.16933992</v>
      </c>
      <c r="AO644">
        <v>21.79208666666667</v>
      </c>
      <c r="AP644">
        <v>7.63110307413675E-05</v>
      </c>
      <c r="AQ644">
        <v>105.27</v>
      </c>
      <c r="AR644">
        <v>1</v>
      </c>
      <c r="AS644">
        <v>0</v>
      </c>
      <c r="AT644">
        <f>IF(AR644*$H$15&gt;=AV644,1.0,(AV644/(AV644-AR644*$H$15)))</f>
        <v>0</v>
      </c>
      <c r="AU644">
        <f>(AT644-1)*100</f>
        <v>0</v>
      </c>
      <c r="AV644">
        <f>MAX(0,($B$15+$C$15*EE644)/(1+$D$15*EE644)*DX644/(DZ644+273)*$E$15)</f>
        <v>0</v>
      </c>
      <c r="AW644" t="s">
        <v>437</v>
      </c>
      <c r="AX644" t="s">
        <v>437</v>
      </c>
      <c r="AY644">
        <v>0</v>
      </c>
      <c r="AZ644">
        <v>0</v>
      </c>
      <c r="BA644">
        <f>1-AY644/AZ644</f>
        <v>0</v>
      </c>
      <c r="BB644">
        <v>0</v>
      </c>
      <c r="BC644" t="s">
        <v>437</v>
      </c>
      <c r="BD644" t="s">
        <v>437</v>
      </c>
      <c r="BE644">
        <v>0</v>
      </c>
      <c r="BF644">
        <v>0</v>
      </c>
      <c r="BG644">
        <f>1-BE644/BF644</f>
        <v>0</v>
      </c>
      <c r="BH644">
        <v>0.5</v>
      </c>
      <c r="BI644">
        <f>DH644</f>
        <v>0</v>
      </c>
      <c r="BJ644">
        <f>K644</f>
        <v>0</v>
      </c>
      <c r="BK644">
        <f>BG644*BH644*BI644</f>
        <v>0</v>
      </c>
      <c r="BL644">
        <f>(BJ644-BB644)/BI644</f>
        <v>0</v>
      </c>
      <c r="BM644">
        <f>(AZ644-BF644)/BF644</f>
        <v>0</v>
      </c>
      <c r="BN644">
        <f>AY644/(BA644+AY644/BF644)</f>
        <v>0</v>
      </c>
      <c r="BO644" t="s">
        <v>437</v>
      </c>
      <c r="BP644">
        <v>0</v>
      </c>
      <c r="BQ644">
        <f>IF(BP644&lt;&gt;0, BP644, BN644)</f>
        <v>0</v>
      </c>
      <c r="BR644">
        <f>1-BQ644/BF644</f>
        <v>0</v>
      </c>
      <c r="BS644">
        <f>(BF644-BE644)/(BF644-BQ644)</f>
        <v>0</v>
      </c>
      <c r="BT644">
        <f>(AZ644-BF644)/(AZ644-BQ644)</f>
        <v>0</v>
      </c>
      <c r="BU644">
        <f>(BF644-BE644)/(BF644-AY644)</f>
        <v>0</v>
      </c>
      <c r="BV644">
        <f>(AZ644-BF644)/(AZ644-AY644)</f>
        <v>0</v>
      </c>
      <c r="BW644">
        <f>(BS644*BQ644/BE644)</f>
        <v>0</v>
      </c>
      <c r="BX644">
        <f>(1-BW644)</f>
        <v>0</v>
      </c>
      <c r="DG644">
        <f>$B$13*EF644+$C$13*EG644+$F$13*ER644*(1-EU644)</f>
        <v>0</v>
      </c>
      <c r="DH644">
        <f>DG644*DI644</f>
        <v>0</v>
      </c>
      <c r="DI644">
        <f>($B$13*$D$11+$C$13*$D$11+$F$13*((FE644+EW644)/MAX(FE644+EW644+FF644, 0.1)*$I$11+FF644/MAX(FE644+EW644+FF644, 0.1)*$J$11))/($B$13+$C$13+$F$13)</f>
        <v>0</v>
      </c>
      <c r="DJ644">
        <f>($B$13*$K$11+$C$13*$K$11+$F$13*((FE644+EW644)/MAX(FE644+EW644+FF644, 0.1)*$P$11+FF644/MAX(FE644+EW644+FF644, 0.1)*$Q$11))/($B$13+$C$13+$F$13)</f>
        <v>0</v>
      </c>
      <c r="DK644">
        <v>2.44</v>
      </c>
      <c r="DL644">
        <v>0.5</v>
      </c>
      <c r="DM644" t="s">
        <v>438</v>
      </c>
      <c r="DN644">
        <v>2</v>
      </c>
      <c r="DO644" t="b">
        <v>1</v>
      </c>
      <c r="DP644">
        <v>1759091650.1</v>
      </c>
      <c r="DQ644">
        <v>766.4330740740741</v>
      </c>
      <c r="DR644">
        <v>792.640037037037</v>
      </c>
      <c r="DS644">
        <v>21.78663703703704</v>
      </c>
      <c r="DT644">
        <v>21.12305185185185</v>
      </c>
      <c r="DU644">
        <v>767.0826296296297</v>
      </c>
      <c r="DV644">
        <v>21.49945925925926</v>
      </c>
      <c r="DW644">
        <v>500.0371111111111</v>
      </c>
      <c r="DX644">
        <v>90.67167777777779</v>
      </c>
      <c r="DY644">
        <v>0.06451598888888889</v>
      </c>
      <c r="DZ644">
        <v>28.7879037037037</v>
      </c>
      <c r="EA644">
        <v>30.0029</v>
      </c>
      <c r="EB644">
        <v>999.9000000000001</v>
      </c>
      <c r="EC644">
        <v>0</v>
      </c>
      <c r="ED644">
        <v>0</v>
      </c>
      <c r="EE644">
        <v>10000.85444444445</v>
      </c>
      <c r="EF644">
        <v>0</v>
      </c>
      <c r="EG644">
        <v>11.1107</v>
      </c>
      <c r="EH644">
        <v>-26.207</v>
      </c>
      <c r="EI644">
        <v>783.5029259259259</v>
      </c>
      <c r="EJ644">
        <v>809.7446296296296</v>
      </c>
      <c r="EK644">
        <v>0.6635866666666665</v>
      </c>
      <c r="EL644">
        <v>792.640037037037</v>
      </c>
      <c r="EM644">
        <v>21.12305185185185</v>
      </c>
      <c r="EN644">
        <v>1.97543037037037</v>
      </c>
      <c r="EO644">
        <v>1.915261851851852</v>
      </c>
      <c r="EP644">
        <v>17.24876296296296</v>
      </c>
      <c r="EQ644">
        <v>16.76064444444444</v>
      </c>
      <c r="ER644">
        <v>2000.024444444444</v>
      </c>
      <c r="ES644">
        <v>0.9800042222222223</v>
      </c>
      <c r="ET644">
        <v>0.01999588888888889</v>
      </c>
      <c r="EU644">
        <v>0</v>
      </c>
      <c r="EV644">
        <v>298.6900000000001</v>
      </c>
      <c r="EW644">
        <v>5.00078</v>
      </c>
      <c r="EX644">
        <v>5933.851851851853</v>
      </c>
      <c r="EY644">
        <v>16379.86296296296</v>
      </c>
      <c r="EZ644">
        <v>39.76151851851852</v>
      </c>
      <c r="FA644">
        <v>40.60625925925925</v>
      </c>
      <c r="FB644">
        <v>39.92111111111111</v>
      </c>
      <c r="FC644">
        <v>40.28914814814814</v>
      </c>
      <c r="FD644">
        <v>40.81918518518518</v>
      </c>
      <c r="FE644">
        <v>1955.13</v>
      </c>
      <c r="FF644">
        <v>39.89000000000001</v>
      </c>
      <c r="FG644">
        <v>0</v>
      </c>
      <c r="FH644">
        <v>1759091649.8</v>
      </c>
      <c r="FI644">
        <v>0</v>
      </c>
      <c r="FJ644">
        <v>298.6698076923077</v>
      </c>
      <c r="FK644">
        <v>-2.68960684584947</v>
      </c>
      <c r="FL644">
        <v>-33.98119661213784</v>
      </c>
      <c r="FM644">
        <v>5933.995769230769</v>
      </c>
      <c r="FN644">
        <v>15</v>
      </c>
      <c r="FO644">
        <v>0</v>
      </c>
      <c r="FP644" t="s">
        <v>439</v>
      </c>
      <c r="FQ644">
        <v>1746989605.5</v>
      </c>
      <c r="FR644">
        <v>1746989593.5</v>
      </c>
      <c r="FS644">
        <v>0</v>
      </c>
      <c r="FT644">
        <v>-0.274</v>
      </c>
      <c r="FU644">
        <v>-0.002</v>
      </c>
      <c r="FV644">
        <v>2.549</v>
      </c>
      <c r="FW644">
        <v>0.129</v>
      </c>
      <c r="FX644">
        <v>420</v>
      </c>
      <c r="FY644">
        <v>17</v>
      </c>
      <c r="FZ644">
        <v>0.02</v>
      </c>
      <c r="GA644">
        <v>0.04</v>
      </c>
      <c r="GB644">
        <v>-26.04154146341464</v>
      </c>
      <c r="GC644">
        <v>-2.465717770034832</v>
      </c>
      <c r="GD644">
        <v>0.255238724196713</v>
      </c>
      <c r="GE644">
        <v>0</v>
      </c>
      <c r="GF644">
        <v>298.7772941176471</v>
      </c>
      <c r="GG644">
        <v>-1.985485109033423</v>
      </c>
      <c r="GH644">
        <v>0.2737343634440231</v>
      </c>
      <c r="GI644">
        <v>0</v>
      </c>
      <c r="GJ644">
        <v>0.689158780487805</v>
      </c>
      <c r="GK644">
        <v>-0.4081352404181182</v>
      </c>
      <c r="GL644">
        <v>0.04062349743473429</v>
      </c>
      <c r="GM644">
        <v>0</v>
      </c>
      <c r="GN644">
        <v>0</v>
      </c>
      <c r="GO644">
        <v>3</v>
      </c>
      <c r="GP644" t="s">
        <v>458</v>
      </c>
      <c r="GQ644">
        <v>3.10259</v>
      </c>
      <c r="GR644">
        <v>2.72225</v>
      </c>
      <c r="GS644">
        <v>0.138161</v>
      </c>
      <c r="GT644">
        <v>0.141197</v>
      </c>
      <c r="GU644">
        <v>0.100846</v>
      </c>
      <c r="GV644">
        <v>0.100268</v>
      </c>
      <c r="GW644">
        <v>22493.9</v>
      </c>
      <c r="GX644">
        <v>20353.6</v>
      </c>
      <c r="GY644">
        <v>26664.1</v>
      </c>
      <c r="GZ644">
        <v>23922.4</v>
      </c>
      <c r="HA644">
        <v>38368.1</v>
      </c>
      <c r="HB644">
        <v>31817.2</v>
      </c>
      <c r="HC644">
        <v>46559.1</v>
      </c>
      <c r="HD644">
        <v>37839.8</v>
      </c>
      <c r="HE644">
        <v>1.8662</v>
      </c>
      <c r="HF644">
        <v>1.8675</v>
      </c>
      <c r="HG644">
        <v>0.112262</v>
      </c>
      <c r="HH644">
        <v>0</v>
      </c>
      <c r="HI644">
        <v>28.1736</v>
      </c>
      <c r="HJ644">
        <v>999.9</v>
      </c>
      <c r="HK644">
        <v>46.5</v>
      </c>
      <c r="HL644">
        <v>31.1</v>
      </c>
      <c r="HM644">
        <v>23.2696</v>
      </c>
      <c r="HN644">
        <v>60.5886</v>
      </c>
      <c r="HO644">
        <v>21.5104</v>
      </c>
      <c r="HP644">
        <v>1</v>
      </c>
      <c r="HQ644">
        <v>0.150371</v>
      </c>
      <c r="HR644">
        <v>0.274837</v>
      </c>
      <c r="HS644">
        <v>20.2801</v>
      </c>
      <c r="HT644">
        <v>5.2113</v>
      </c>
      <c r="HU644">
        <v>11.98</v>
      </c>
      <c r="HV644">
        <v>4.9634</v>
      </c>
      <c r="HW644">
        <v>3.27445</v>
      </c>
      <c r="HX644">
        <v>9999</v>
      </c>
      <c r="HY644">
        <v>9999</v>
      </c>
      <c r="HZ644">
        <v>9999</v>
      </c>
      <c r="IA644">
        <v>36.2</v>
      </c>
      <c r="IB644">
        <v>1.86397</v>
      </c>
      <c r="IC644">
        <v>1.86007</v>
      </c>
      <c r="ID644">
        <v>1.85838</v>
      </c>
      <c r="IE644">
        <v>1.85974</v>
      </c>
      <c r="IF644">
        <v>1.85989</v>
      </c>
      <c r="IG644">
        <v>1.85837</v>
      </c>
      <c r="IH644">
        <v>1.85745</v>
      </c>
      <c r="II644">
        <v>1.85241</v>
      </c>
      <c r="IJ644">
        <v>0</v>
      </c>
      <c r="IK644">
        <v>0</v>
      </c>
      <c r="IL644">
        <v>0</v>
      </c>
      <c r="IM644">
        <v>0</v>
      </c>
      <c r="IN644" t="s">
        <v>441</v>
      </c>
      <c r="IO644" t="s">
        <v>442</v>
      </c>
      <c r="IP644" t="s">
        <v>443</v>
      </c>
      <c r="IQ644" t="s">
        <v>443</v>
      </c>
      <c r="IR644" t="s">
        <v>443</v>
      </c>
      <c r="IS644" t="s">
        <v>443</v>
      </c>
      <c r="IT644">
        <v>0</v>
      </c>
      <c r="IU644">
        <v>100</v>
      </c>
      <c r="IV644">
        <v>100</v>
      </c>
      <c r="IW644">
        <v>-0.625</v>
      </c>
      <c r="IX644">
        <v>0.2873</v>
      </c>
      <c r="IY644">
        <v>-0.819046093373875</v>
      </c>
      <c r="IZ644">
        <v>-0.0008311593448893811</v>
      </c>
      <c r="JA644">
        <v>1.768286430498992E-06</v>
      </c>
      <c r="JB644">
        <v>-5.176383660599935E-10</v>
      </c>
      <c r="JC644">
        <v>0.01793090377665582</v>
      </c>
      <c r="JD644">
        <v>0.002652576625932546</v>
      </c>
      <c r="JE644">
        <v>0.0004569377311329863</v>
      </c>
      <c r="JF644">
        <v>1.003524486243527E-07</v>
      </c>
      <c r="JG644">
        <v>2</v>
      </c>
      <c r="JH644">
        <v>1975</v>
      </c>
      <c r="JI644">
        <v>1</v>
      </c>
      <c r="JJ644">
        <v>26</v>
      </c>
      <c r="JK644">
        <v>201700.9</v>
      </c>
      <c r="JL644">
        <v>201701.1</v>
      </c>
      <c r="JM644">
        <v>1.94702</v>
      </c>
      <c r="JN644">
        <v>2.62573</v>
      </c>
      <c r="JO644">
        <v>1.49658</v>
      </c>
      <c r="JP644">
        <v>2.34985</v>
      </c>
      <c r="JQ644">
        <v>1.54907</v>
      </c>
      <c r="JR644">
        <v>2.38525</v>
      </c>
      <c r="JS644">
        <v>36.1285</v>
      </c>
      <c r="JT644">
        <v>24.1663</v>
      </c>
      <c r="JU644">
        <v>18</v>
      </c>
      <c r="JV644">
        <v>482.369</v>
      </c>
      <c r="JW644">
        <v>497.92</v>
      </c>
      <c r="JX644">
        <v>27.1886</v>
      </c>
      <c r="JY644">
        <v>29.1977</v>
      </c>
      <c r="JZ644">
        <v>30</v>
      </c>
      <c r="KA644">
        <v>29.3495</v>
      </c>
      <c r="KB644">
        <v>29.3303</v>
      </c>
      <c r="KC644">
        <v>39.21</v>
      </c>
      <c r="KD644">
        <v>10.7588</v>
      </c>
      <c r="KE644">
        <v>100</v>
      </c>
      <c r="KF644">
        <v>27.1923</v>
      </c>
      <c r="KG644">
        <v>841.884</v>
      </c>
      <c r="KH644">
        <v>21.2766</v>
      </c>
      <c r="KI644">
        <v>101.8</v>
      </c>
      <c r="KJ644">
        <v>91.26300000000001</v>
      </c>
    </row>
    <row r="645" spans="1:296">
      <c r="A645">
        <v>627</v>
      </c>
      <c r="B645">
        <v>1759091662.6</v>
      </c>
      <c r="C645">
        <v>18579.5</v>
      </c>
      <c r="D645" t="s">
        <v>1703</v>
      </c>
      <c r="E645" t="s">
        <v>1704</v>
      </c>
      <c r="F645">
        <v>5</v>
      </c>
      <c r="G645" t="s">
        <v>1604</v>
      </c>
      <c r="H645">
        <v>1759091654.814285</v>
      </c>
      <c r="I645">
        <f>(J645)/1000</f>
        <v>0</v>
      </c>
      <c r="J645">
        <f>IF(DO645, AM645, AG645)</f>
        <v>0</v>
      </c>
      <c r="K645">
        <f>IF(DO645, AH645, AF645)</f>
        <v>0</v>
      </c>
      <c r="L645">
        <f>DQ645 - IF(AT645&gt;1, K645*DK645*100.0/(AV645), 0)</f>
        <v>0</v>
      </c>
      <c r="M645">
        <f>((S645-I645/2)*L645-K645)/(S645+I645/2)</f>
        <v>0</v>
      </c>
      <c r="N645">
        <f>M645*(DX645+DY645)/1000.0</f>
        <v>0</v>
      </c>
      <c r="O645">
        <f>(DQ645 - IF(AT645&gt;1, K645*DK645*100.0/(AV645), 0))*(DX645+DY645)/1000.0</f>
        <v>0</v>
      </c>
      <c r="P645">
        <f>2.0/((1/R645-1/Q645)+SIGN(R645)*SQRT((1/R645-1/Q645)*(1/R645-1/Q645) + 4*DL645/((DL645+1)*(DL645+1))*(2*1/R645*1/Q645-1/Q645*1/Q645)))</f>
        <v>0</v>
      </c>
      <c r="Q645">
        <f>IF(LEFT(DM645,1)&lt;&gt;"0",IF(LEFT(DM645,1)="1",3.0,DN645),$D$5+$E$5*(EE645*DX645/($K$5*1000))+$F$5*(EE645*DX645/($K$5*1000))*MAX(MIN(DK645,$J$5),$I$5)*MAX(MIN(DK645,$J$5),$I$5)+$G$5*MAX(MIN(DK645,$J$5),$I$5)*(EE645*DX645/($K$5*1000))+$H$5*(EE645*DX645/($K$5*1000))*(EE645*DX645/($K$5*1000)))</f>
        <v>0</v>
      </c>
      <c r="R645">
        <f>I645*(1000-(1000*0.61365*exp(17.502*V645/(240.97+V645))/(DX645+DY645)+DS645)/2)/(1000*0.61365*exp(17.502*V645/(240.97+V645))/(DX645+DY645)-DS645)</f>
        <v>0</v>
      </c>
      <c r="S645">
        <f>1/((DL645+1)/(P645/1.6)+1/(Q645/1.37)) + DL645/((DL645+1)/(P645/1.6) + DL645/(Q645/1.37))</f>
        <v>0</v>
      </c>
      <c r="T645">
        <f>(DG645*DJ645)</f>
        <v>0</v>
      </c>
      <c r="U645">
        <f>(DZ645+(T645+2*0.95*5.67E-8*(((DZ645+$B$9)+273)^4-(DZ645+273)^4)-44100*I645)/(1.84*29.3*Q645+8*0.95*5.67E-8*(DZ645+273)^3))</f>
        <v>0</v>
      </c>
      <c r="V645">
        <f>($C$9*EA645+$D$9*EB645+$E$9*U645)</f>
        <v>0</v>
      </c>
      <c r="W645">
        <f>0.61365*exp(17.502*V645/(240.97+V645))</f>
        <v>0</v>
      </c>
      <c r="X645">
        <f>(Y645/Z645*100)</f>
        <v>0</v>
      </c>
      <c r="Y645">
        <f>DS645*(DX645+DY645)/1000</f>
        <v>0</v>
      </c>
      <c r="Z645">
        <f>0.61365*exp(17.502*DZ645/(240.97+DZ645))</f>
        <v>0</v>
      </c>
      <c r="AA645">
        <f>(W645-DS645*(DX645+DY645)/1000)</f>
        <v>0</v>
      </c>
      <c r="AB645">
        <f>(-I645*44100)</f>
        <v>0</v>
      </c>
      <c r="AC645">
        <f>2*29.3*Q645*0.92*(DZ645-V645)</f>
        <v>0</v>
      </c>
      <c r="AD645">
        <f>2*0.95*5.67E-8*(((DZ645+$B$9)+273)^4-(V645+273)^4)</f>
        <v>0</v>
      </c>
      <c r="AE645">
        <f>T645+AD645+AB645+AC645</f>
        <v>0</v>
      </c>
      <c r="AF645">
        <f>DW645*AT645*(DR645-DQ645*(1000-AT645*DT645)/(1000-AT645*DS645))/(100*DK645)</f>
        <v>0</v>
      </c>
      <c r="AG645">
        <f>1000*DW645*AT645*(DS645-DT645)/(100*DK645*(1000-AT645*DS645))</f>
        <v>0</v>
      </c>
      <c r="AH645">
        <f>(AI645 - AJ645 - DX645*1E3/(8.314*(DZ645+273.15)) * AL645/DW645 * AK645) * DW645/(100*DK645) * (1000 - DT645)/1000</f>
        <v>0</v>
      </c>
      <c r="AI645">
        <v>842.0519548903247</v>
      </c>
      <c r="AJ645">
        <v>824.5264606060606</v>
      </c>
      <c r="AK645">
        <v>3.421337083321452</v>
      </c>
      <c r="AL645">
        <v>65.07997680681147</v>
      </c>
      <c r="AM645">
        <f>(AO645 - AN645 + DX645*1E3/(8.314*(DZ645+273.15)) * AQ645/DW645 * AP645) * DW645/(100*DK645) * 1000/(1000 - AO645)</f>
        <v>0</v>
      </c>
      <c r="AN645">
        <v>21.20415984</v>
      </c>
      <c r="AO645">
        <v>21.80838909090909</v>
      </c>
      <c r="AP645">
        <v>0.0001489056860740435</v>
      </c>
      <c r="AQ645">
        <v>105.27</v>
      </c>
      <c r="AR645">
        <v>1</v>
      </c>
      <c r="AS645">
        <v>0</v>
      </c>
      <c r="AT645">
        <f>IF(AR645*$H$15&gt;=AV645,1.0,(AV645/(AV645-AR645*$H$15)))</f>
        <v>0</v>
      </c>
      <c r="AU645">
        <f>(AT645-1)*100</f>
        <v>0</v>
      </c>
      <c r="AV645">
        <f>MAX(0,($B$15+$C$15*EE645)/(1+$D$15*EE645)*DX645/(DZ645+273)*$E$15)</f>
        <v>0</v>
      </c>
      <c r="AW645" t="s">
        <v>437</v>
      </c>
      <c r="AX645" t="s">
        <v>437</v>
      </c>
      <c r="AY645">
        <v>0</v>
      </c>
      <c r="AZ645">
        <v>0</v>
      </c>
      <c r="BA645">
        <f>1-AY645/AZ645</f>
        <v>0</v>
      </c>
      <c r="BB645">
        <v>0</v>
      </c>
      <c r="BC645" t="s">
        <v>437</v>
      </c>
      <c r="BD645" t="s">
        <v>437</v>
      </c>
      <c r="BE645">
        <v>0</v>
      </c>
      <c r="BF645">
        <v>0</v>
      </c>
      <c r="BG645">
        <f>1-BE645/BF645</f>
        <v>0</v>
      </c>
      <c r="BH645">
        <v>0.5</v>
      </c>
      <c r="BI645">
        <f>DH645</f>
        <v>0</v>
      </c>
      <c r="BJ645">
        <f>K645</f>
        <v>0</v>
      </c>
      <c r="BK645">
        <f>BG645*BH645*BI645</f>
        <v>0</v>
      </c>
      <c r="BL645">
        <f>(BJ645-BB645)/BI645</f>
        <v>0</v>
      </c>
      <c r="BM645">
        <f>(AZ645-BF645)/BF645</f>
        <v>0</v>
      </c>
      <c r="BN645">
        <f>AY645/(BA645+AY645/BF645)</f>
        <v>0</v>
      </c>
      <c r="BO645" t="s">
        <v>437</v>
      </c>
      <c r="BP645">
        <v>0</v>
      </c>
      <c r="BQ645">
        <f>IF(BP645&lt;&gt;0, BP645, BN645)</f>
        <v>0</v>
      </c>
      <c r="BR645">
        <f>1-BQ645/BF645</f>
        <v>0</v>
      </c>
      <c r="BS645">
        <f>(BF645-BE645)/(BF645-BQ645)</f>
        <v>0</v>
      </c>
      <c r="BT645">
        <f>(AZ645-BF645)/(AZ645-BQ645)</f>
        <v>0</v>
      </c>
      <c r="BU645">
        <f>(BF645-BE645)/(BF645-AY645)</f>
        <v>0</v>
      </c>
      <c r="BV645">
        <f>(AZ645-BF645)/(AZ645-AY645)</f>
        <v>0</v>
      </c>
      <c r="BW645">
        <f>(BS645*BQ645/BE645)</f>
        <v>0</v>
      </c>
      <c r="BX645">
        <f>(1-BW645)</f>
        <v>0</v>
      </c>
      <c r="DG645">
        <f>$B$13*EF645+$C$13*EG645+$F$13*ER645*(1-EU645)</f>
        <v>0</v>
      </c>
      <c r="DH645">
        <f>DG645*DI645</f>
        <v>0</v>
      </c>
      <c r="DI645">
        <f>($B$13*$D$11+$C$13*$D$11+$F$13*((FE645+EW645)/MAX(FE645+EW645+FF645, 0.1)*$I$11+FF645/MAX(FE645+EW645+FF645, 0.1)*$J$11))/($B$13+$C$13+$F$13)</f>
        <v>0</v>
      </c>
      <c r="DJ645">
        <f>($B$13*$K$11+$C$13*$K$11+$F$13*((FE645+EW645)/MAX(FE645+EW645+FF645, 0.1)*$P$11+FF645/MAX(FE645+EW645+FF645, 0.1)*$Q$11))/($B$13+$C$13+$F$13)</f>
        <v>0</v>
      </c>
      <c r="DK645">
        <v>2.44</v>
      </c>
      <c r="DL645">
        <v>0.5</v>
      </c>
      <c r="DM645" t="s">
        <v>438</v>
      </c>
      <c r="DN645">
        <v>2</v>
      </c>
      <c r="DO645" t="b">
        <v>1</v>
      </c>
      <c r="DP645">
        <v>1759091654.814285</v>
      </c>
      <c r="DQ645">
        <v>782.1802142857143</v>
      </c>
      <c r="DR645">
        <v>808.4606428571427</v>
      </c>
      <c r="DS645">
        <v>21.79244285714286</v>
      </c>
      <c r="DT645">
        <v>21.15777857142857</v>
      </c>
      <c r="DU645">
        <v>782.8143214285714</v>
      </c>
      <c r="DV645">
        <v>21.50514285714286</v>
      </c>
      <c r="DW645">
        <v>500.098</v>
      </c>
      <c r="DX645">
        <v>90.67176785714285</v>
      </c>
      <c r="DY645">
        <v>0.06432879285714285</v>
      </c>
      <c r="DZ645">
        <v>28.78511428571429</v>
      </c>
      <c r="EA645">
        <v>30.00059642857143</v>
      </c>
      <c r="EB645">
        <v>999.9000000000002</v>
      </c>
      <c r="EC645">
        <v>0</v>
      </c>
      <c r="ED645">
        <v>0</v>
      </c>
      <c r="EE645">
        <v>10001.55785714286</v>
      </c>
      <c r="EF645">
        <v>0</v>
      </c>
      <c r="EG645">
        <v>11.1107</v>
      </c>
      <c r="EH645">
        <v>-26.28046071428571</v>
      </c>
      <c r="EI645">
        <v>799.6055714285715</v>
      </c>
      <c r="EJ645">
        <v>825.9361071428573</v>
      </c>
      <c r="EK645">
        <v>0.6346733214285714</v>
      </c>
      <c r="EL645">
        <v>808.4606428571427</v>
      </c>
      <c r="EM645">
        <v>21.15777857142857</v>
      </c>
      <c r="EN645">
        <v>1.975958928571428</v>
      </c>
      <c r="EO645">
        <v>1.918412857142857</v>
      </c>
      <c r="EP645">
        <v>17.253</v>
      </c>
      <c r="EQ645">
        <v>16.78653214285714</v>
      </c>
      <c r="ER645">
        <v>1999.994642857143</v>
      </c>
      <c r="ES645">
        <v>0.9800040714285715</v>
      </c>
      <c r="ET645">
        <v>0.01999604285714286</v>
      </c>
      <c r="EU645">
        <v>0</v>
      </c>
      <c r="EV645">
        <v>298.4966428571428</v>
      </c>
      <c r="EW645">
        <v>5.00078</v>
      </c>
      <c r="EX645">
        <v>5931.013928571429</v>
      </c>
      <c r="EY645">
        <v>16379.61428571428</v>
      </c>
      <c r="EZ645">
        <v>39.77003571428572</v>
      </c>
      <c r="FA645">
        <v>40.60250000000001</v>
      </c>
      <c r="FB645">
        <v>39.93732142857142</v>
      </c>
      <c r="FC645">
        <v>40.30328571428571</v>
      </c>
      <c r="FD645">
        <v>40.86142857142857</v>
      </c>
      <c r="FE645">
        <v>1955.101071428572</v>
      </c>
      <c r="FF645">
        <v>39.88964285714287</v>
      </c>
      <c r="FG645">
        <v>0</v>
      </c>
      <c r="FH645">
        <v>1759091655.2</v>
      </c>
      <c r="FI645">
        <v>0</v>
      </c>
      <c r="FJ645">
        <v>298.4485999999999</v>
      </c>
      <c r="FK645">
        <v>-2.361230779121626</v>
      </c>
      <c r="FL645">
        <v>-33.77769230696223</v>
      </c>
      <c r="FM645">
        <v>5930.6152</v>
      </c>
      <c r="FN645">
        <v>15</v>
      </c>
      <c r="FO645">
        <v>0</v>
      </c>
      <c r="FP645" t="s">
        <v>439</v>
      </c>
      <c r="FQ645">
        <v>1746989605.5</v>
      </c>
      <c r="FR645">
        <v>1746989593.5</v>
      </c>
      <c r="FS645">
        <v>0</v>
      </c>
      <c r="FT645">
        <v>-0.274</v>
      </c>
      <c r="FU645">
        <v>-0.002</v>
      </c>
      <c r="FV645">
        <v>2.549</v>
      </c>
      <c r="FW645">
        <v>0.129</v>
      </c>
      <c r="FX645">
        <v>420</v>
      </c>
      <c r="FY645">
        <v>17</v>
      </c>
      <c r="FZ645">
        <v>0.02</v>
      </c>
      <c r="GA645">
        <v>0.04</v>
      </c>
      <c r="GB645">
        <v>-26.2304675</v>
      </c>
      <c r="GC645">
        <v>-1.124288555347117</v>
      </c>
      <c r="GD645">
        <v>0.1196994536067312</v>
      </c>
      <c r="GE645">
        <v>0</v>
      </c>
      <c r="GF645">
        <v>298.5775882352941</v>
      </c>
      <c r="GG645">
        <v>-2.440580600968304</v>
      </c>
      <c r="GH645">
        <v>0.309825294000943</v>
      </c>
      <c r="GI645">
        <v>0</v>
      </c>
      <c r="GJ645">
        <v>0.6493158250000001</v>
      </c>
      <c r="GK645">
        <v>-0.3818742551594757</v>
      </c>
      <c r="GL645">
        <v>0.03741979063736695</v>
      </c>
      <c r="GM645">
        <v>0</v>
      </c>
      <c r="GN645">
        <v>0</v>
      </c>
      <c r="GO645">
        <v>3</v>
      </c>
      <c r="GP645" t="s">
        <v>458</v>
      </c>
      <c r="GQ645">
        <v>3.10238</v>
      </c>
      <c r="GR645">
        <v>2.72242</v>
      </c>
      <c r="GS645">
        <v>0.140098</v>
      </c>
      <c r="GT645">
        <v>0.143118</v>
      </c>
      <c r="GU645">
        <v>0.100902</v>
      </c>
      <c r="GV645">
        <v>0.100329</v>
      </c>
      <c r="GW645">
        <v>22443.4</v>
      </c>
      <c r="GX645">
        <v>20308.1</v>
      </c>
      <c r="GY645">
        <v>26664</v>
      </c>
      <c r="GZ645">
        <v>23922.5</v>
      </c>
      <c r="HA645">
        <v>38366</v>
      </c>
      <c r="HB645">
        <v>31815.2</v>
      </c>
      <c r="HC645">
        <v>46559.1</v>
      </c>
      <c r="HD645">
        <v>37839.7</v>
      </c>
      <c r="HE645">
        <v>1.86572</v>
      </c>
      <c r="HF645">
        <v>1.86787</v>
      </c>
      <c r="HG645">
        <v>0.111982</v>
      </c>
      <c r="HH645">
        <v>0</v>
      </c>
      <c r="HI645">
        <v>28.17</v>
      </c>
      <c r="HJ645">
        <v>999.9</v>
      </c>
      <c r="HK645">
        <v>46.5</v>
      </c>
      <c r="HL645">
        <v>31.1</v>
      </c>
      <c r="HM645">
        <v>23.2704</v>
      </c>
      <c r="HN645">
        <v>60.8986</v>
      </c>
      <c r="HO645">
        <v>21.5505</v>
      </c>
      <c r="HP645">
        <v>1</v>
      </c>
      <c r="HQ645">
        <v>0.150925</v>
      </c>
      <c r="HR645">
        <v>0.312723</v>
      </c>
      <c r="HS645">
        <v>20.28</v>
      </c>
      <c r="HT645">
        <v>5.2113</v>
      </c>
      <c r="HU645">
        <v>11.98</v>
      </c>
      <c r="HV645">
        <v>4.96325</v>
      </c>
      <c r="HW645">
        <v>3.2744</v>
      </c>
      <c r="HX645">
        <v>9999</v>
      </c>
      <c r="HY645">
        <v>9999</v>
      </c>
      <c r="HZ645">
        <v>9999</v>
      </c>
      <c r="IA645">
        <v>36.2</v>
      </c>
      <c r="IB645">
        <v>1.86396</v>
      </c>
      <c r="IC645">
        <v>1.86007</v>
      </c>
      <c r="ID645">
        <v>1.85837</v>
      </c>
      <c r="IE645">
        <v>1.85975</v>
      </c>
      <c r="IF645">
        <v>1.85989</v>
      </c>
      <c r="IG645">
        <v>1.85837</v>
      </c>
      <c r="IH645">
        <v>1.85745</v>
      </c>
      <c r="II645">
        <v>1.85242</v>
      </c>
      <c r="IJ645">
        <v>0</v>
      </c>
      <c r="IK645">
        <v>0</v>
      </c>
      <c r="IL645">
        <v>0</v>
      </c>
      <c r="IM645">
        <v>0</v>
      </c>
      <c r="IN645" t="s">
        <v>441</v>
      </c>
      <c r="IO645" t="s">
        <v>442</v>
      </c>
      <c r="IP645" t="s">
        <v>443</v>
      </c>
      <c r="IQ645" t="s">
        <v>443</v>
      </c>
      <c r="IR645" t="s">
        <v>443</v>
      </c>
      <c r="IS645" t="s">
        <v>443</v>
      </c>
      <c r="IT645">
        <v>0</v>
      </c>
      <c r="IU645">
        <v>100</v>
      </c>
      <c r="IV645">
        <v>100</v>
      </c>
      <c r="IW645">
        <v>-0.609</v>
      </c>
      <c r="IX645">
        <v>0.2877</v>
      </c>
      <c r="IY645">
        <v>-0.819046093373875</v>
      </c>
      <c r="IZ645">
        <v>-0.0008311593448893811</v>
      </c>
      <c r="JA645">
        <v>1.768286430498992E-06</v>
      </c>
      <c r="JB645">
        <v>-5.176383660599935E-10</v>
      </c>
      <c r="JC645">
        <v>0.01793090377665582</v>
      </c>
      <c r="JD645">
        <v>0.002652576625932546</v>
      </c>
      <c r="JE645">
        <v>0.0004569377311329863</v>
      </c>
      <c r="JF645">
        <v>1.003524486243527E-07</v>
      </c>
      <c r="JG645">
        <v>2</v>
      </c>
      <c r="JH645">
        <v>1975</v>
      </c>
      <c r="JI645">
        <v>1</v>
      </c>
      <c r="JJ645">
        <v>26</v>
      </c>
      <c r="JK645">
        <v>201701</v>
      </c>
      <c r="JL645">
        <v>201701.2</v>
      </c>
      <c r="JM645">
        <v>1.9812</v>
      </c>
      <c r="JN645">
        <v>2.61719</v>
      </c>
      <c r="JO645">
        <v>1.49658</v>
      </c>
      <c r="JP645">
        <v>2.35107</v>
      </c>
      <c r="JQ645">
        <v>1.54907</v>
      </c>
      <c r="JR645">
        <v>2.42554</v>
      </c>
      <c r="JS645">
        <v>36.1285</v>
      </c>
      <c r="JT645">
        <v>24.1751</v>
      </c>
      <c r="JU645">
        <v>18</v>
      </c>
      <c r="JV645">
        <v>482.12</v>
      </c>
      <c r="JW645">
        <v>498.196</v>
      </c>
      <c r="JX645">
        <v>27.1936</v>
      </c>
      <c r="JY645">
        <v>29.2008</v>
      </c>
      <c r="JZ645">
        <v>30.0003</v>
      </c>
      <c r="KA645">
        <v>29.3533</v>
      </c>
      <c r="KB645">
        <v>29.3335</v>
      </c>
      <c r="KC645">
        <v>39.828</v>
      </c>
      <c r="KD645">
        <v>10.4838</v>
      </c>
      <c r="KE645">
        <v>100</v>
      </c>
      <c r="KF645">
        <v>27.1929</v>
      </c>
      <c r="KG645">
        <v>855.2430000000001</v>
      </c>
      <c r="KH645">
        <v>21.2955</v>
      </c>
      <c r="KI645">
        <v>101.799</v>
      </c>
      <c r="KJ645">
        <v>91.2629</v>
      </c>
    </row>
    <row r="646" spans="1:296">
      <c r="A646">
        <v>628</v>
      </c>
      <c r="B646">
        <v>1759091667.6</v>
      </c>
      <c r="C646">
        <v>18584.5</v>
      </c>
      <c r="D646" t="s">
        <v>1705</v>
      </c>
      <c r="E646" t="s">
        <v>1706</v>
      </c>
      <c r="F646">
        <v>5</v>
      </c>
      <c r="G646" t="s">
        <v>1604</v>
      </c>
      <c r="H646">
        <v>1759091660.1</v>
      </c>
      <c r="I646">
        <f>(J646)/1000</f>
        <v>0</v>
      </c>
      <c r="J646">
        <f>IF(DO646, AM646, AG646)</f>
        <v>0</v>
      </c>
      <c r="K646">
        <f>IF(DO646, AH646, AF646)</f>
        <v>0</v>
      </c>
      <c r="L646">
        <f>DQ646 - IF(AT646&gt;1, K646*DK646*100.0/(AV646), 0)</f>
        <v>0</v>
      </c>
      <c r="M646">
        <f>((S646-I646/2)*L646-K646)/(S646+I646/2)</f>
        <v>0</v>
      </c>
      <c r="N646">
        <f>M646*(DX646+DY646)/1000.0</f>
        <v>0</v>
      </c>
      <c r="O646">
        <f>(DQ646 - IF(AT646&gt;1, K646*DK646*100.0/(AV646), 0))*(DX646+DY646)/1000.0</f>
        <v>0</v>
      </c>
      <c r="P646">
        <f>2.0/((1/R646-1/Q646)+SIGN(R646)*SQRT((1/R646-1/Q646)*(1/R646-1/Q646) + 4*DL646/((DL646+1)*(DL646+1))*(2*1/R646*1/Q646-1/Q646*1/Q646)))</f>
        <v>0</v>
      </c>
      <c r="Q646">
        <f>IF(LEFT(DM646,1)&lt;&gt;"0",IF(LEFT(DM646,1)="1",3.0,DN646),$D$5+$E$5*(EE646*DX646/($K$5*1000))+$F$5*(EE646*DX646/($K$5*1000))*MAX(MIN(DK646,$J$5),$I$5)*MAX(MIN(DK646,$J$5),$I$5)+$G$5*MAX(MIN(DK646,$J$5),$I$5)*(EE646*DX646/($K$5*1000))+$H$5*(EE646*DX646/($K$5*1000))*(EE646*DX646/($K$5*1000)))</f>
        <v>0</v>
      </c>
      <c r="R646">
        <f>I646*(1000-(1000*0.61365*exp(17.502*V646/(240.97+V646))/(DX646+DY646)+DS646)/2)/(1000*0.61365*exp(17.502*V646/(240.97+V646))/(DX646+DY646)-DS646)</f>
        <v>0</v>
      </c>
      <c r="S646">
        <f>1/((DL646+1)/(P646/1.6)+1/(Q646/1.37)) + DL646/((DL646+1)/(P646/1.6) + DL646/(Q646/1.37))</f>
        <v>0</v>
      </c>
      <c r="T646">
        <f>(DG646*DJ646)</f>
        <v>0</v>
      </c>
      <c r="U646">
        <f>(DZ646+(T646+2*0.95*5.67E-8*(((DZ646+$B$9)+273)^4-(DZ646+273)^4)-44100*I646)/(1.84*29.3*Q646+8*0.95*5.67E-8*(DZ646+273)^3))</f>
        <v>0</v>
      </c>
      <c r="V646">
        <f>($C$9*EA646+$D$9*EB646+$E$9*U646)</f>
        <v>0</v>
      </c>
      <c r="W646">
        <f>0.61365*exp(17.502*V646/(240.97+V646))</f>
        <v>0</v>
      </c>
      <c r="X646">
        <f>(Y646/Z646*100)</f>
        <v>0</v>
      </c>
      <c r="Y646">
        <f>DS646*(DX646+DY646)/1000</f>
        <v>0</v>
      </c>
      <c r="Z646">
        <f>0.61365*exp(17.502*DZ646/(240.97+DZ646))</f>
        <v>0</v>
      </c>
      <c r="AA646">
        <f>(W646-DS646*(DX646+DY646)/1000)</f>
        <v>0</v>
      </c>
      <c r="AB646">
        <f>(-I646*44100)</f>
        <v>0</v>
      </c>
      <c r="AC646">
        <f>2*29.3*Q646*0.92*(DZ646-V646)</f>
        <v>0</v>
      </c>
      <c r="AD646">
        <f>2*0.95*5.67E-8*(((DZ646+$B$9)+273)^4-(V646+273)^4)</f>
        <v>0</v>
      </c>
      <c r="AE646">
        <f>T646+AD646+AB646+AC646</f>
        <v>0</v>
      </c>
      <c r="AF646">
        <f>DW646*AT646*(DR646-DQ646*(1000-AT646*DT646)/(1000-AT646*DS646))/(100*DK646)</f>
        <v>0</v>
      </c>
      <c r="AG646">
        <f>1000*DW646*AT646*(DS646-DT646)/(100*DK646*(1000-AT646*DS646))</f>
        <v>0</v>
      </c>
      <c r="AH646">
        <f>(AI646 - AJ646 - DX646*1E3/(8.314*(DZ646+273.15)) * AL646/DW646 * AK646) * DW646/(100*DK646) * (1000 - DT646)/1000</f>
        <v>0</v>
      </c>
      <c r="AI646">
        <v>859.2703154629568</v>
      </c>
      <c r="AJ646">
        <v>841.6551515151514</v>
      </c>
      <c r="AK646">
        <v>3.432233682792617</v>
      </c>
      <c r="AL646">
        <v>65.07997680681147</v>
      </c>
      <c r="AM646">
        <f>(AO646 - AN646 + DX646*1E3/(8.314*(DZ646+273.15)) * AQ646/DW646 * AP646) * DW646/(100*DK646) * 1000/(1000 - AO646)</f>
        <v>0</v>
      </c>
      <c r="AN646">
        <v>21.24031736</v>
      </c>
      <c r="AO646">
        <v>21.8192303030303</v>
      </c>
      <c r="AP646">
        <v>0.0001149076916348586</v>
      </c>
      <c r="AQ646">
        <v>105.27</v>
      </c>
      <c r="AR646">
        <v>1</v>
      </c>
      <c r="AS646">
        <v>0</v>
      </c>
      <c r="AT646">
        <f>IF(AR646*$H$15&gt;=AV646,1.0,(AV646/(AV646-AR646*$H$15)))</f>
        <v>0</v>
      </c>
      <c r="AU646">
        <f>(AT646-1)*100</f>
        <v>0</v>
      </c>
      <c r="AV646">
        <f>MAX(0,($B$15+$C$15*EE646)/(1+$D$15*EE646)*DX646/(DZ646+273)*$E$15)</f>
        <v>0</v>
      </c>
      <c r="AW646" t="s">
        <v>437</v>
      </c>
      <c r="AX646" t="s">
        <v>437</v>
      </c>
      <c r="AY646">
        <v>0</v>
      </c>
      <c r="AZ646">
        <v>0</v>
      </c>
      <c r="BA646">
        <f>1-AY646/AZ646</f>
        <v>0</v>
      </c>
      <c r="BB646">
        <v>0</v>
      </c>
      <c r="BC646" t="s">
        <v>437</v>
      </c>
      <c r="BD646" t="s">
        <v>437</v>
      </c>
      <c r="BE646">
        <v>0</v>
      </c>
      <c r="BF646">
        <v>0</v>
      </c>
      <c r="BG646">
        <f>1-BE646/BF646</f>
        <v>0</v>
      </c>
      <c r="BH646">
        <v>0.5</v>
      </c>
      <c r="BI646">
        <f>DH646</f>
        <v>0</v>
      </c>
      <c r="BJ646">
        <f>K646</f>
        <v>0</v>
      </c>
      <c r="BK646">
        <f>BG646*BH646*BI646</f>
        <v>0</v>
      </c>
      <c r="BL646">
        <f>(BJ646-BB646)/BI646</f>
        <v>0</v>
      </c>
      <c r="BM646">
        <f>(AZ646-BF646)/BF646</f>
        <v>0</v>
      </c>
      <c r="BN646">
        <f>AY646/(BA646+AY646/BF646)</f>
        <v>0</v>
      </c>
      <c r="BO646" t="s">
        <v>437</v>
      </c>
      <c r="BP646">
        <v>0</v>
      </c>
      <c r="BQ646">
        <f>IF(BP646&lt;&gt;0, BP646, BN646)</f>
        <v>0</v>
      </c>
      <c r="BR646">
        <f>1-BQ646/BF646</f>
        <v>0</v>
      </c>
      <c r="BS646">
        <f>(BF646-BE646)/(BF646-BQ646)</f>
        <v>0</v>
      </c>
      <c r="BT646">
        <f>(AZ646-BF646)/(AZ646-BQ646)</f>
        <v>0</v>
      </c>
      <c r="BU646">
        <f>(BF646-BE646)/(BF646-AY646)</f>
        <v>0</v>
      </c>
      <c r="BV646">
        <f>(AZ646-BF646)/(AZ646-AY646)</f>
        <v>0</v>
      </c>
      <c r="BW646">
        <f>(BS646*BQ646/BE646)</f>
        <v>0</v>
      </c>
      <c r="BX646">
        <f>(1-BW646)</f>
        <v>0</v>
      </c>
      <c r="DG646">
        <f>$B$13*EF646+$C$13*EG646+$F$13*ER646*(1-EU646)</f>
        <v>0</v>
      </c>
      <c r="DH646">
        <f>DG646*DI646</f>
        <v>0</v>
      </c>
      <c r="DI646">
        <f>($B$13*$D$11+$C$13*$D$11+$F$13*((FE646+EW646)/MAX(FE646+EW646+FF646, 0.1)*$I$11+FF646/MAX(FE646+EW646+FF646, 0.1)*$J$11))/($B$13+$C$13+$F$13)</f>
        <v>0</v>
      </c>
      <c r="DJ646">
        <f>($B$13*$K$11+$C$13*$K$11+$F$13*((FE646+EW646)/MAX(FE646+EW646+FF646, 0.1)*$P$11+FF646/MAX(FE646+EW646+FF646, 0.1)*$Q$11))/($B$13+$C$13+$F$13)</f>
        <v>0</v>
      </c>
      <c r="DK646">
        <v>2.44</v>
      </c>
      <c r="DL646">
        <v>0.5</v>
      </c>
      <c r="DM646" t="s">
        <v>438</v>
      </c>
      <c r="DN646">
        <v>2</v>
      </c>
      <c r="DO646" t="b">
        <v>1</v>
      </c>
      <c r="DP646">
        <v>1759091660.1</v>
      </c>
      <c r="DQ646">
        <v>799.8533703703704</v>
      </c>
      <c r="DR646">
        <v>826.1997037037038</v>
      </c>
      <c r="DS646">
        <v>21.80167037037037</v>
      </c>
      <c r="DT646">
        <v>21.1979</v>
      </c>
      <c r="DU646">
        <v>800.469962962963</v>
      </c>
      <c r="DV646">
        <v>21.51417037037037</v>
      </c>
      <c r="DW646">
        <v>500.0652592592592</v>
      </c>
      <c r="DX646">
        <v>90.67182222222222</v>
      </c>
      <c r="DY646">
        <v>0.0643242851851852</v>
      </c>
      <c r="DZ646">
        <v>28.78329999999999</v>
      </c>
      <c r="EA646">
        <v>29.99954074074073</v>
      </c>
      <c r="EB646">
        <v>999.9000000000001</v>
      </c>
      <c r="EC646">
        <v>0</v>
      </c>
      <c r="ED646">
        <v>0</v>
      </c>
      <c r="EE646">
        <v>10000.43259259259</v>
      </c>
      <c r="EF646">
        <v>0</v>
      </c>
      <c r="EG646">
        <v>11.1107</v>
      </c>
      <c r="EH646">
        <v>-26.34643703703703</v>
      </c>
      <c r="EI646">
        <v>817.6802222222224</v>
      </c>
      <c r="EJ646">
        <v>844.0931481481481</v>
      </c>
      <c r="EK646">
        <v>0.6037795555555556</v>
      </c>
      <c r="EL646">
        <v>826.1997037037038</v>
      </c>
      <c r="EM646">
        <v>21.1979</v>
      </c>
      <c r="EN646">
        <v>1.976796666666667</v>
      </c>
      <c r="EO646">
        <v>1.922052962962963</v>
      </c>
      <c r="EP646">
        <v>17.25971481481482</v>
      </c>
      <c r="EQ646">
        <v>16.81640370370371</v>
      </c>
      <c r="ER646">
        <v>2000.000370370371</v>
      </c>
      <c r="ES646">
        <v>0.9800040000000001</v>
      </c>
      <c r="ET646">
        <v>0.01999611111111111</v>
      </c>
      <c r="EU646">
        <v>0</v>
      </c>
      <c r="EV646">
        <v>298.2542592592592</v>
      </c>
      <c r="EW646">
        <v>5.00078</v>
      </c>
      <c r="EX646">
        <v>5927.882962962964</v>
      </c>
      <c r="EY646">
        <v>16379.65185185186</v>
      </c>
      <c r="EZ646">
        <v>39.77992592592592</v>
      </c>
      <c r="FA646">
        <v>40.5994074074074</v>
      </c>
      <c r="FB646">
        <v>39.93733333333333</v>
      </c>
      <c r="FC646">
        <v>40.33533333333334</v>
      </c>
      <c r="FD646">
        <v>40.90722222222222</v>
      </c>
      <c r="FE646">
        <v>1955.106666666667</v>
      </c>
      <c r="FF646">
        <v>39.89000000000001</v>
      </c>
      <c r="FG646">
        <v>0</v>
      </c>
      <c r="FH646">
        <v>1759091660</v>
      </c>
      <c r="FI646">
        <v>0</v>
      </c>
      <c r="FJ646">
        <v>298.26492</v>
      </c>
      <c r="FK646">
        <v>-1.737692308207917</v>
      </c>
      <c r="FL646">
        <v>-39.18307686953653</v>
      </c>
      <c r="FM646">
        <v>5927.7576</v>
      </c>
      <c r="FN646">
        <v>15</v>
      </c>
      <c r="FO646">
        <v>0</v>
      </c>
      <c r="FP646" t="s">
        <v>439</v>
      </c>
      <c r="FQ646">
        <v>1746989605.5</v>
      </c>
      <c r="FR646">
        <v>1746989593.5</v>
      </c>
      <c r="FS646">
        <v>0</v>
      </c>
      <c r="FT646">
        <v>-0.274</v>
      </c>
      <c r="FU646">
        <v>-0.002</v>
      </c>
      <c r="FV646">
        <v>2.549</v>
      </c>
      <c r="FW646">
        <v>0.129</v>
      </c>
      <c r="FX646">
        <v>420</v>
      </c>
      <c r="FY646">
        <v>17</v>
      </c>
      <c r="FZ646">
        <v>0.02</v>
      </c>
      <c r="GA646">
        <v>0.04</v>
      </c>
      <c r="GB646">
        <v>-26.311335</v>
      </c>
      <c r="GC646">
        <v>-0.7342784240149747</v>
      </c>
      <c r="GD646">
        <v>0.09344720046635947</v>
      </c>
      <c r="GE646">
        <v>0</v>
      </c>
      <c r="GF646">
        <v>298.3759411764706</v>
      </c>
      <c r="GG646">
        <v>-2.204216964621941</v>
      </c>
      <c r="GH646">
        <v>0.2910212182659048</v>
      </c>
      <c r="GI646">
        <v>0</v>
      </c>
      <c r="GJ646">
        <v>0.621612575</v>
      </c>
      <c r="GK646">
        <v>-0.3522053696060075</v>
      </c>
      <c r="GL646">
        <v>0.03493175475615812</v>
      </c>
      <c r="GM646">
        <v>0</v>
      </c>
      <c r="GN646">
        <v>0</v>
      </c>
      <c r="GO646">
        <v>3</v>
      </c>
      <c r="GP646" t="s">
        <v>458</v>
      </c>
      <c r="GQ646">
        <v>3.10259</v>
      </c>
      <c r="GR646">
        <v>2.72245</v>
      </c>
      <c r="GS646">
        <v>0.142012</v>
      </c>
      <c r="GT646">
        <v>0.144985</v>
      </c>
      <c r="GU646">
        <v>0.100936</v>
      </c>
      <c r="GV646">
        <v>0.100483</v>
      </c>
      <c r="GW646">
        <v>22393.3</v>
      </c>
      <c r="GX646">
        <v>20263.5</v>
      </c>
      <c r="GY646">
        <v>26663.8</v>
      </c>
      <c r="GZ646">
        <v>23922.1</v>
      </c>
      <c r="HA646">
        <v>38364.6</v>
      </c>
      <c r="HB646">
        <v>31809.9</v>
      </c>
      <c r="HC646">
        <v>46558.9</v>
      </c>
      <c r="HD646">
        <v>37839.7</v>
      </c>
      <c r="HE646">
        <v>1.86615</v>
      </c>
      <c r="HF646">
        <v>1.86753</v>
      </c>
      <c r="HG646">
        <v>0.111908</v>
      </c>
      <c r="HH646">
        <v>0</v>
      </c>
      <c r="HI646">
        <v>28.1664</v>
      </c>
      <c r="HJ646">
        <v>999.9</v>
      </c>
      <c r="HK646">
        <v>46.5</v>
      </c>
      <c r="HL646">
        <v>31.1</v>
      </c>
      <c r="HM646">
        <v>23.2686</v>
      </c>
      <c r="HN646">
        <v>60.6086</v>
      </c>
      <c r="HO646">
        <v>21.3942</v>
      </c>
      <c r="HP646">
        <v>1</v>
      </c>
      <c r="HQ646">
        <v>0.151113</v>
      </c>
      <c r="HR646">
        <v>0.317141</v>
      </c>
      <c r="HS646">
        <v>20.28</v>
      </c>
      <c r="HT646">
        <v>5.21115</v>
      </c>
      <c r="HU646">
        <v>11.98</v>
      </c>
      <c r="HV646">
        <v>4.9634</v>
      </c>
      <c r="HW646">
        <v>3.2744</v>
      </c>
      <c r="HX646">
        <v>9999</v>
      </c>
      <c r="HY646">
        <v>9999</v>
      </c>
      <c r="HZ646">
        <v>9999</v>
      </c>
      <c r="IA646">
        <v>36.2</v>
      </c>
      <c r="IB646">
        <v>1.86394</v>
      </c>
      <c r="IC646">
        <v>1.86008</v>
      </c>
      <c r="ID646">
        <v>1.85837</v>
      </c>
      <c r="IE646">
        <v>1.85974</v>
      </c>
      <c r="IF646">
        <v>1.85989</v>
      </c>
      <c r="IG646">
        <v>1.85837</v>
      </c>
      <c r="IH646">
        <v>1.85745</v>
      </c>
      <c r="II646">
        <v>1.85241</v>
      </c>
      <c r="IJ646">
        <v>0</v>
      </c>
      <c r="IK646">
        <v>0</v>
      </c>
      <c r="IL646">
        <v>0</v>
      </c>
      <c r="IM646">
        <v>0</v>
      </c>
      <c r="IN646" t="s">
        <v>441</v>
      </c>
      <c r="IO646" t="s">
        <v>442</v>
      </c>
      <c r="IP646" t="s">
        <v>443</v>
      </c>
      <c r="IQ646" t="s">
        <v>443</v>
      </c>
      <c r="IR646" t="s">
        <v>443</v>
      </c>
      <c r="IS646" t="s">
        <v>443</v>
      </c>
      <c r="IT646">
        <v>0</v>
      </c>
      <c r="IU646">
        <v>100</v>
      </c>
      <c r="IV646">
        <v>100</v>
      </c>
      <c r="IW646">
        <v>-0.591</v>
      </c>
      <c r="IX646">
        <v>0.2879</v>
      </c>
      <c r="IY646">
        <v>-0.819046093373875</v>
      </c>
      <c r="IZ646">
        <v>-0.0008311593448893811</v>
      </c>
      <c r="JA646">
        <v>1.768286430498992E-06</v>
      </c>
      <c r="JB646">
        <v>-5.176383660599935E-10</v>
      </c>
      <c r="JC646">
        <v>0.01793090377665582</v>
      </c>
      <c r="JD646">
        <v>0.002652576625932546</v>
      </c>
      <c r="JE646">
        <v>0.0004569377311329863</v>
      </c>
      <c r="JF646">
        <v>1.003524486243527E-07</v>
      </c>
      <c r="JG646">
        <v>2</v>
      </c>
      <c r="JH646">
        <v>1975</v>
      </c>
      <c r="JI646">
        <v>1</v>
      </c>
      <c r="JJ646">
        <v>26</v>
      </c>
      <c r="JK646">
        <v>201701</v>
      </c>
      <c r="JL646">
        <v>201701.2</v>
      </c>
      <c r="JM646">
        <v>2.01172</v>
      </c>
      <c r="JN646">
        <v>2.61841</v>
      </c>
      <c r="JO646">
        <v>1.49658</v>
      </c>
      <c r="JP646">
        <v>2.34985</v>
      </c>
      <c r="JQ646">
        <v>1.54907</v>
      </c>
      <c r="JR646">
        <v>2.44873</v>
      </c>
      <c r="JS646">
        <v>36.1285</v>
      </c>
      <c r="JT646">
        <v>24.1838</v>
      </c>
      <c r="JU646">
        <v>18</v>
      </c>
      <c r="JV646">
        <v>482.391</v>
      </c>
      <c r="JW646">
        <v>497.989</v>
      </c>
      <c r="JX646">
        <v>27.1942</v>
      </c>
      <c r="JY646">
        <v>29.2036</v>
      </c>
      <c r="JZ646">
        <v>30.0003</v>
      </c>
      <c r="KA646">
        <v>29.3565</v>
      </c>
      <c r="KB646">
        <v>29.3366</v>
      </c>
      <c r="KC646">
        <v>40.5046</v>
      </c>
      <c r="KD646">
        <v>10.4838</v>
      </c>
      <c r="KE646">
        <v>100</v>
      </c>
      <c r="KF646">
        <v>27.1958</v>
      </c>
      <c r="KG646">
        <v>875.278</v>
      </c>
      <c r="KH646">
        <v>21.3157</v>
      </c>
      <c r="KI646">
        <v>101.799</v>
      </c>
      <c r="KJ646">
        <v>91.2623</v>
      </c>
    </row>
    <row r="647" spans="1:296">
      <c r="A647">
        <v>629</v>
      </c>
      <c r="B647">
        <v>1759091672.6</v>
      </c>
      <c r="C647">
        <v>18589.5</v>
      </c>
      <c r="D647" t="s">
        <v>1707</v>
      </c>
      <c r="E647" t="s">
        <v>1708</v>
      </c>
      <c r="F647">
        <v>5</v>
      </c>
      <c r="G647" t="s">
        <v>1604</v>
      </c>
      <c r="H647">
        <v>1759091664.814285</v>
      </c>
      <c r="I647">
        <f>(J647)/1000</f>
        <v>0</v>
      </c>
      <c r="J647">
        <f>IF(DO647, AM647, AG647)</f>
        <v>0</v>
      </c>
      <c r="K647">
        <f>IF(DO647, AH647, AF647)</f>
        <v>0</v>
      </c>
      <c r="L647">
        <f>DQ647 - IF(AT647&gt;1, K647*DK647*100.0/(AV647), 0)</f>
        <v>0</v>
      </c>
      <c r="M647">
        <f>((S647-I647/2)*L647-K647)/(S647+I647/2)</f>
        <v>0</v>
      </c>
      <c r="N647">
        <f>M647*(DX647+DY647)/1000.0</f>
        <v>0</v>
      </c>
      <c r="O647">
        <f>(DQ647 - IF(AT647&gt;1, K647*DK647*100.0/(AV647), 0))*(DX647+DY647)/1000.0</f>
        <v>0</v>
      </c>
      <c r="P647">
        <f>2.0/((1/R647-1/Q647)+SIGN(R647)*SQRT((1/R647-1/Q647)*(1/R647-1/Q647) + 4*DL647/((DL647+1)*(DL647+1))*(2*1/R647*1/Q647-1/Q647*1/Q647)))</f>
        <v>0</v>
      </c>
      <c r="Q647">
        <f>IF(LEFT(DM647,1)&lt;&gt;"0",IF(LEFT(DM647,1)="1",3.0,DN647),$D$5+$E$5*(EE647*DX647/($K$5*1000))+$F$5*(EE647*DX647/($K$5*1000))*MAX(MIN(DK647,$J$5),$I$5)*MAX(MIN(DK647,$J$5),$I$5)+$G$5*MAX(MIN(DK647,$J$5),$I$5)*(EE647*DX647/($K$5*1000))+$H$5*(EE647*DX647/($K$5*1000))*(EE647*DX647/($K$5*1000)))</f>
        <v>0</v>
      </c>
      <c r="R647">
        <f>I647*(1000-(1000*0.61365*exp(17.502*V647/(240.97+V647))/(DX647+DY647)+DS647)/2)/(1000*0.61365*exp(17.502*V647/(240.97+V647))/(DX647+DY647)-DS647)</f>
        <v>0</v>
      </c>
      <c r="S647">
        <f>1/((DL647+1)/(P647/1.6)+1/(Q647/1.37)) + DL647/((DL647+1)/(P647/1.6) + DL647/(Q647/1.37))</f>
        <v>0</v>
      </c>
      <c r="T647">
        <f>(DG647*DJ647)</f>
        <v>0</v>
      </c>
      <c r="U647">
        <f>(DZ647+(T647+2*0.95*5.67E-8*(((DZ647+$B$9)+273)^4-(DZ647+273)^4)-44100*I647)/(1.84*29.3*Q647+8*0.95*5.67E-8*(DZ647+273)^3))</f>
        <v>0</v>
      </c>
      <c r="V647">
        <f>($C$9*EA647+$D$9*EB647+$E$9*U647)</f>
        <v>0</v>
      </c>
      <c r="W647">
        <f>0.61365*exp(17.502*V647/(240.97+V647))</f>
        <v>0</v>
      </c>
      <c r="X647">
        <f>(Y647/Z647*100)</f>
        <v>0</v>
      </c>
      <c r="Y647">
        <f>DS647*(DX647+DY647)/1000</f>
        <v>0</v>
      </c>
      <c r="Z647">
        <f>0.61365*exp(17.502*DZ647/(240.97+DZ647))</f>
        <v>0</v>
      </c>
      <c r="AA647">
        <f>(W647-DS647*(DX647+DY647)/1000)</f>
        <v>0</v>
      </c>
      <c r="AB647">
        <f>(-I647*44100)</f>
        <v>0</v>
      </c>
      <c r="AC647">
        <f>2*29.3*Q647*0.92*(DZ647-V647)</f>
        <v>0</v>
      </c>
      <c r="AD647">
        <f>2*0.95*5.67E-8*(((DZ647+$B$9)+273)^4-(V647+273)^4)</f>
        <v>0</v>
      </c>
      <c r="AE647">
        <f>T647+AD647+AB647+AC647</f>
        <v>0</v>
      </c>
      <c r="AF647">
        <f>DW647*AT647*(DR647-DQ647*(1000-AT647*DT647)/(1000-AT647*DS647))/(100*DK647)</f>
        <v>0</v>
      </c>
      <c r="AG647">
        <f>1000*DW647*AT647*(DS647-DT647)/(100*DK647*(1000-AT647*DS647))</f>
        <v>0</v>
      </c>
      <c r="AH647">
        <f>(AI647 - AJ647 - DX647*1E3/(8.314*(DZ647+273.15)) * AL647/DW647 * AK647) * DW647/(100*DK647) * (1000 - DT647)/1000</f>
        <v>0</v>
      </c>
      <c r="AI647">
        <v>876.3582278016426</v>
      </c>
      <c r="AJ647">
        <v>858.7936484848486</v>
      </c>
      <c r="AK647">
        <v>3.427371034956652</v>
      </c>
      <c r="AL647">
        <v>65.07997680681147</v>
      </c>
      <c r="AM647">
        <f>(AO647 - AN647 + DX647*1E3/(8.314*(DZ647+273.15)) * AQ647/DW647 * AP647) * DW647/(100*DK647) * 1000/(1000 - AO647)</f>
        <v>0</v>
      </c>
      <c r="AN647">
        <v>21.26484248</v>
      </c>
      <c r="AO647">
        <v>21.83466606060606</v>
      </c>
      <c r="AP647">
        <v>0.000101010842368555</v>
      </c>
      <c r="AQ647">
        <v>105.27</v>
      </c>
      <c r="AR647">
        <v>1</v>
      </c>
      <c r="AS647">
        <v>0</v>
      </c>
      <c r="AT647">
        <f>IF(AR647*$H$15&gt;=AV647,1.0,(AV647/(AV647-AR647*$H$15)))</f>
        <v>0</v>
      </c>
      <c r="AU647">
        <f>(AT647-1)*100</f>
        <v>0</v>
      </c>
      <c r="AV647">
        <f>MAX(0,($B$15+$C$15*EE647)/(1+$D$15*EE647)*DX647/(DZ647+273)*$E$15)</f>
        <v>0</v>
      </c>
      <c r="AW647" t="s">
        <v>437</v>
      </c>
      <c r="AX647" t="s">
        <v>437</v>
      </c>
      <c r="AY647">
        <v>0</v>
      </c>
      <c r="AZ647">
        <v>0</v>
      </c>
      <c r="BA647">
        <f>1-AY647/AZ647</f>
        <v>0</v>
      </c>
      <c r="BB647">
        <v>0</v>
      </c>
      <c r="BC647" t="s">
        <v>437</v>
      </c>
      <c r="BD647" t="s">
        <v>437</v>
      </c>
      <c r="BE647">
        <v>0</v>
      </c>
      <c r="BF647">
        <v>0</v>
      </c>
      <c r="BG647">
        <f>1-BE647/BF647</f>
        <v>0</v>
      </c>
      <c r="BH647">
        <v>0.5</v>
      </c>
      <c r="BI647">
        <f>DH647</f>
        <v>0</v>
      </c>
      <c r="BJ647">
        <f>K647</f>
        <v>0</v>
      </c>
      <c r="BK647">
        <f>BG647*BH647*BI647</f>
        <v>0</v>
      </c>
      <c r="BL647">
        <f>(BJ647-BB647)/BI647</f>
        <v>0</v>
      </c>
      <c r="BM647">
        <f>(AZ647-BF647)/BF647</f>
        <v>0</v>
      </c>
      <c r="BN647">
        <f>AY647/(BA647+AY647/BF647)</f>
        <v>0</v>
      </c>
      <c r="BO647" t="s">
        <v>437</v>
      </c>
      <c r="BP647">
        <v>0</v>
      </c>
      <c r="BQ647">
        <f>IF(BP647&lt;&gt;0, BP647, BN647)</f>
        <v>0</v>
      </c>
      <c r="BR647">
        <f>1-BQ647/BF647</f>
        <v>0</v>
      </c>
      <c r="BS647">
        <f>(BF647-BE647)/(BF647-BQ647)</f>
        <v>0</v>
      </c>
      <c r="BT647">
        <f>(AZ647-BF647)/(AZ647-BQ647)</f>
        <v>0</v>
      </c>
      <c r="BU647">
        <f>(BF647-BE647)/(BF647-AY647)</f>
        <v>0</v>
      </c>
      <c r="BV647">
        <f>(AZ647-BF647)/(AZ647-AY647)</f>
        <v>0</v>
      </c>
      <c r="BW647">
        <f>(BS647*BQ647/BE647)</f>
        <v>0</v>
      </c>
      <c r="BX647">
        <f>(1-BW647)</f>
        <v>0</v>
      </c>
      <c r="DG647">
        <f>$B$13*EF647+$C$13*EG647+$F$13*ER647*(1-EU647)</f>
        <v>0</v>
      </c>
      <c r="DH647">
        <f>DG647*DI647</f>
        <v>0</v>
      </c>
      <c r="DI647">
        <f>($B$13*$D$11+$C$13*$D$11+$F$13*((FE647+EW647)/MAX(FE647+EW647+FF647, 0.1)*$I$11+FF647/MAX(FE647+EW647+FF647, 0.1)*$J$11))/($B$13+$C$13+$F$13)</f>
        <v>0</v>
      </c>
      <c r="DJ647">
        <f>($B$13*$K$11+$C$13*$K$11+$F$13*((FE647+EW647)/MAX(FE647+EW647+FF647, 0.1)*$P$11+FF647/MAX(FE647+EW647+FF647, 0.1)*$Q$11))/($B$13+$C$13+$F$13)</f>
        <v>0</v>
      </c>
      <c r="DK647">
        <v>2.44</v>
      </c>
      <c r="DL647">
        <v>0.5</v>
      </c>
      <c r="DM647" t="s">
        <v>438</v>
      </c>
      <c r="DN647">
        <v>2</v>
      </c>
      <c r="DO647" t="b">
        <v>1</v>
      </c>
      <c r="DP647">
        <v>1759091664.814285</v>
      </c>
      <c r="DQ647">
        <v>815.6375357142857</v>
      </c>
      <c r="DR647">
        <v>841.9915357142856</v>
      </c>
      <c r="DS647">
        <v>21.81406071428571</v>
      </c>
      <c r="DT647">
        <v>21.23066428571428</v>
      </c>
      <c r="DU647">
        <v>816.2381785714288</v>
      </c>
      <c r="DV647">
        <v>21.5263</v>
      </c>
      <c r="DW647">
        <v>499.9719642857143</v>
      </c>
      <c r="DX647">
        <v>90.67199642857145</v>
      </c>
      <c r="DY647">
        <v>0.06449971071428572</v>
      </c>
      <c r="DZ647">
        <v>28.78289285714285</v>
      </c>
      <c r="EA647">
        <v>29.99545357142858</v>
      </c>
      <c r="EB647">
        <v>999.9000000000002</v>
      </c>
      <c r="EC647">
        <v>0</v>
      </c>
      <c r="ED647">
        <v>0</v>
      </c>
      <c r="EE647">
        <v>9992.316428571428</v>
      </c>
      <c r="EF647">
        <v>0</v>
      </c>
      <c r="EG647">
        <v>11.1107</v>
      </c>
      <c r="EH647">
        <v>-26.35411071428571</v>
      </c>
      <c r="EI647">
        <v>833.8268214285715</v>
      </c>
      <c r="EJ647">
        <v>860.2557499999997</v>
      </c>
      <c r="EK647">
        <v>0.5834052142857143</v>
      </c>
      <c r="EL647">
        <v>841.9915357142856</v>
      </c>
      <c r="EM647">
        <v>21.23066428571428</v>
      </c>
      <c r="EN647">
        <v>1.977924285714286</v>
      </c>
      <c r="EO647">
        <v>1.925028214285714</v>
      </c>
      <c r="EP647">
        <v>17.26873214285714</v>
      </c>
      <c r="EQ647">
        <v>16.84078214285714</v>
      </c>
      <c r="ER647">
        <v>1999.980357142857</v>
      </c>
      <c r="ES647">
        <v>0.9800045714285713</v>
      </c>
      <c r="ET647">
        <v>0.01999555714285714</v>
      </c>
      <c r="EU647">
        <v>0</v>
      </c>
      <c r="EV647">
        <v>298.1263214285714</v>
      </c>
      <c r="EW647">
        <v>5.00078</v>
      </c>
      <c r="EX647">
        <v>5924.948214285713</v>
      </c>
      <c r="EY647">
        <v>16379.5</v>
      </c>
      <c r="EZ647">
        <v>39.799</v>
      </c>
      <c r="FA647">
        <v>40.60257142857142</v>
      </c>
      <c r="FB647">
        <v>39.93060714285714</v>
      </c>
      <c r="FC647">
        <v>40.35021428571429</v>
      </c>
      <c r="FD647">
        <v>40.93724999999999</v>
      </c>
      <c r="FE647">
        <v>1955.088928571429</v>
      </c>
      <c r="FF647">
        <v>39.8882142857143</v>
      </c>
      <c r="FG647">
        <v>0</v>
      </c>
      <c r="FH647">
        <v>1759091664.8</v>
      </c>
      <c r="FI647">
        <v>0</v>
      </c>
      <c r="FJ647">
        <v>298.14828</v>
      </c>
      <c r="FK647">
        <v>-1.339769233060226</v>
      </c>
      <c r="FL647">
        <v>-36.89307701633655</v>
      </c>
      <c r="FM647">
        <v>5924.7656</v>
      </c>
      <c r="FN647">
        <v>15</v>
      </c>
      <c r="FO647">
        <v>0</v>
      </c>
      <c r="FP647" t="s">
        <v>439</v>
      </c>
      <c r="FQ647">
        <v>1746989605.5</v>
      </c>
      <c r="FR647">
        <v>1746989593.5</v>
      </c>
      <c r="FS647">
        <v>0</v>
      </c>
      <c r="FT647">
        <v>-0.274</v>
      </c>
      <c r="FU647">
        <v>-0.002</v>
      </c>
      <c r="FV647">
        <v>2.549</v>
      </c>
      <c r="FW647">
        <v>0.129</v>
      </c>
      <c r="FX647">
        <v>420</v>
      </c>
      <c r="FY647">
        <v>17</v>
      </c>
      <c r="FZ647">
        <v>0.02</v>
      </c>
      <c r="GA647">
        <v>0.04</v>
      </c>
      <c r="GB647">
        <v>-26.34407</v>
      </c>
      <c r="GC647">
        <v>-0.2379647279548576</v>
      </c>
      <c r="GD647">
        <v>0.06403989069322323</v>
      </c>
      <c r="GE647">
        <v>1</v>
      </c>
      <c r="GF647">
        <v>298.2637647058824</v>
      </c>
      <c r="GG647">
        <v>-1.625301758611404</v>
      </c>
      <c r="GH647">
        <v>0.2788538578690365</v>
      </c>
      <c r="GI647">
        <v>0</v>
      </c>
      <c r="GJ647">
        <v>0.60026725</v>
      </c>
      <c r="GK647">
        <v>-0.2897023114446511</v>
      </c>
      <c r="GL647">
        <v>0.02929802143554237</v>
      </c>
      <c r="GM647">
        <v>0</v>
      </c>
      <c r="GN647">
        <v>1</v>
      </c>
      <c r="GO647">
        <v>3</v>
      </c>
      <c r="GP647" t="s">
        <v>455</v>
      </c>
      <c r="GQ647">
        <v>3.10254</v>
      </c>
      <c r="GR647">
        <v>2.72306</v>
      </c>
      <c r="GS647">
        <v>0.143907</v>
      </c>
      <c r="GT647">
        <v>0.146855</v>
      </c>
      <c r="GU647">
        <v>0.100983</v>
      </c>
      <c r="GV647">
        <v>0.10053</v>
      </c>
      <c r="GW647">
        <v>22343.6</v>
      </c>
      <c r="GX647">
        <v>20219.2</v>
      </c>
      <c r="GY647">
        <v>26663.6</v>
      </c>
      <c r="GZ647">
        <v>23922</v>
      </c>
      <c r="HA647">
        <v>38362.7</v>
      </c>
      <c r="HB647">
        <v>31808.3</v>
      </c>
      <c r="HC647">
        <v>46558.7</v>
      </c>
      <c r="HD647">
        <v>37839.5</v>
      </c>
      <c r="HE647">
        <v>1.86572</v>
      </c>
      <c r="HF647">
        <v>1.86775</v>
      </c>
      <c r="HG647">
        <v>0.112318</v>
      </c>
      <c r="HH647">
        <v>0</v>
      </c>
      <c r="HI647">
        <v>28.1621</v>
      </c>
      <c r="HJ647">
        <v>999.9</v>
      </c>
      <c r="HK647">
        <v>46.5</v>
      </c>
      <c r="HL647">
        <v>31.1</v>
      </c>
      <c r="HM647">
        <v>23.2676</v>
      </c>
      <c r="HN647">
        <v>60.8586</v>
      </c>
      <c r="HO647">
        <v>21.3221</v>
      </c>
      <c r="HP647">
        <v>1</v>
      </c>
      <c r="HQ647">
        <v>0.151413</v>
      </c>
      <c r="HR647">
        <v>0.308971</v>
      </c>
      <c r="HS647">
        <v>20.28</v>
      </c>
      <c r="HT647">
        <v>5.2116</v>
      </c>
      <c r="HU647">
        <v>11.98</v>
      </c>
      <c r="HV647">
        <v>4.96345</v>
      </c>
      <c r="HW647">
        <v>3.2746</v>
      </c>
      <c r="HX647">
        <v>9999</v>
      </c>
      <c r="HY647">
        <v>9999</v>
      </c>
      <c r="HZ647">
        <v>9999</v>
      </c>
      <c r="IA647">
        <v>36.2</v>
      </c>
      <c r="IB647">
        <v>1.86396</v>
      </c>
      <c r="IC647">
        <v>1.86006</v>
      </c>
      <c r="ID647">
        <v>1.85838</v>
      </c>
      <c r="IE647">
        <v>1.85974</v>
      </c>
      <c r="IF647">
        <v>1.85989</v>
      </c>
      <c r="IG647">
        <v>1.85837</v>
      </c>
      <c r="IH647">
        <v>1.85745</v>
      </c>
      <c r="II647">
        <v>1.85241</v>
      </c>
      <c r="IJ647">
        <v>0</v>
      </c>
      <c r="IK647">
        <v>0</v>
      </c>
      <c r="IL647">
        <v>0</v>
      </c>
      <c r="IM647">
        <v>0</v>
      </c>
      <c r="IN647" t="s">
        <v>441</v>
      </c>
      <c r="IO647" t="s">
        <v>442</v>
      </c>
      <c r="IP647" t="s">
        <v>443</v>
      </c>
      <c r="IQ647" t="s">
        <v>443</v>
      </c>
      <c r="IR647" t="s">
        <v>443</v>
      </c>
      <c r="IS647" t="s">
        <v>443</v>
      </c>
      <c r="IT647">
        <v>0</v>
      </c>
      <c r="IU647">
        <v>100</v>
      </c>
      <c r="IV647">
        <v>100</v>
      </c>
      <c r="IW647">
        <v>-0.574</v>
      </c>
      <c r="IX647">
        <v>0.2883</v>
      </c>
      <c r="IY647">
        <v>-0.819046093373875</v>
      </c>
      <c r="IZ647">
        <v>-0.0008311593448893811</v>
      </c>
      <c r="JA647">
        <v>1.768286430498992E-06</v>
      </c>
      <c r="JB647">
        <v>-5.176383660599935E-10</v>
      </c>
      <c r="JC647">
        <v>0.01793090377665582</v>
      </c>
      <c r="JD647">
        <v>0.002652576625932546</v>
      </c>
      <c r="JE647">
        <v>0.0004569377311329863</v>
      </c>
      <c r="JF647">
        <v>1.003524486243527E-07</v>
      </c>
      <c r="JG647">
        <v>2</v>
      </c>
      <c r="JH647">
        <v>1975</v>
      </c>
      <c r="JI647">
        <v>1</v>
      </c>
      <c r="JJ647">
        <v>26</v>
      </c>
      <c r="JK647">
        <v>201701.1</v>
      </c>
      <c r="JL647">
        <v>201701.3</v>
      </c>
      <c r="JM647">
        <v>2.04712</v>
      </c>
      <c r="JN647">
        <v>2.62329</v>
      </c>
      <c r="JO647">
        <v>1.49658</v>
      </c>
      <c r="JP647">
        <v>2.34985</v>
      </c>
      <c r="JQ647">
        <v>1.54907</v>
      </c>
      <c r="JR647">
        <v>2.4707</v>
      </c>
      <c r="JS647">
        <v>36.1285</v>
      </c>
      <c r="JT647">
        <v>24.1751</v>
      </c>
      <c r="JU647">
        <v>18</v>
      </c>
      <c r="JV647">
        <v>482.166</v>
      </c>
      <c r="JW647">
        <v>498.165</v>
      </c>
      <c r="JX647">
        <v>27.1959</v>
      </c>
      <c r="JY647">
        <v>29.2071</v>
      </c>
      <c r="JZ647">
        <v>30.0002</v>
      </c>
      <c r="KA647">
        <v>29.3596</v>
      </c>
      <c r="KB647">
        <v>29.3397</v>
      </c>
      <c r="KC647">
        <v>41.1301</v>
      </c>
      <c r="KD647">
        <v>10.4838</v>
      </c>
      <c r="KE647">
        <v>100</v>
      </c>
      <c r="KF647">
        <v>27.2024</v>
      </c>
      <c r="KG647">
        <v>888.635</v>
      </c>
      <c r="KH647">
        <v>21.3258</v>
      </c>
      <c r="KI647">
        <v>101.798</v>
      </c>
      <c r="KJ647">
        <v>91.262</v>
      </c>
    </row>
    <row r="648" spans="1:296">
      <c r="A648">
        <v>630</v>
      </c>
      <c r="B648">
        <v>1759091677.1</v>
      </c>
      <c r="C648">
        <v>18594</v>
      </c>
      <c r="D648" t="s">
        <v>1709</v>
      </c>
      <c r="E648" t="s">
        <v>1710</v>
      </c>
      <c r="F648">
        <v>5</v>
      </c>
      <c r="G648" t="s">
        <v>1604</v>
      </c>
      <c r="H648">
        <v>1759091669.260714</v>
      </c>
      <c r="I648">
        <f>(J648)/1000</f>
        <v>0</v>
      </c>
      <c r="J648">
        <f>IF(DO648, AM648, AG648)</f>
        <v>0</v>
      </c>
      <c r="K648">
        <f>IF(DO648, AH648, AF648)</f>
        <v>0</v>
      </c>
      <c r="L648">
        <f>DQ648 - IF(AT648&gt;1, K648*DK648*100.0/(AV648), 0)</f>
        <v>0</v>
      </c>
      <c r="M648">
        <f>((S648-I648/2)*L648-K648)/(S648+I648/2)</f>
        <v>0</v>
      </c>
      <c r="N648">
        <f>M648*(DX648+DY648)/1000.0</f>
        <v>0</v>
      </c>
      <c r="O648">
        <f>(DQ648 - IF(AT648&gt;1, K648*DK648*100.0/(AV648), 0))*(DX648+DY648)/1000.0</f>
        <v>0</v>
      </c>
      <c r="P648">
        <f>2.0/((1/R648-1/Q648)+SIGN(R648)*SQRT((1/R648-1/Q648)*(1/R648-1/Q648) + 4*DL648/((DL648+1)*(DL648+1))*(2*1/R648*1/Q648-1/Q648*1/Q648)))</f>
        <v>0</v>
      </c>
      <c r="Q648">
        <f>IF(LEFT(DM648,1)&lt;&gt;"0",IF(LEFT(DM648,1)="1",3.0,DN648),$D$5+$E$5*(EE648*DX648/($K$5*1000))+$F$5*(EE648*DX648/($K$5*1000))*MAX(MIN(DK648,$J$5),$I$5)*MAX(MIN(DK648,$J$5),$I$5)+$G$5*MAX(MIN(DK648,$J$5),$I$5)*(EE648*DX648/($K$5*1000))+$H$5*(EE648*DX648/($K$5*1000))*(EE648*DX648/($K$5*1000)))</f>
        <v>0</v>
      </c>
      <c r="R648">
        <f>I648*(1000-(1000*0.61365*exp(17.502*V648/(240.97+V648))/(DX648+DY648)+DS648)/2)/(1000*0.61365*exp(17.502*V648/(240.97+V648))/(DX648+DY648)-DS648)</f>
        <v>0</v>
      </c>
      <c r="S648">
        <f>1/((DL648+1)/(P648/1.6)+1/(Q648/1.37)) + DL648/((DL648+1)/(P648/1.6) + DL648/(Q648/1.37))</f>
        <v>0</v>
      </c>
      <c r="T648">
        <f>(DG648*DJ648)</f>
        <v>0</v>
      </c>
      <c r="U648">
        <f>(DZ648+(T648+2*0.95*5.67E-8*(((DZ648+$B$9)+273)^4-(DZ648+273)^4)-44100*I648)/(1.84*29.3*Q648+8*0.95*5.67E-8*(DZ648+273)^3))</f>
        <v>0</v>
      </c>
      <c r="V648">
        <f>($C$9*EA648+$D$9*EB648+$E$9*U648)</f>
        <v>0</v>
      </c>
      <c r="W648">
        <f>0.61365*exp(17.502*V648/(240.97+V648))</f>
        <v>0</v>
      </c>
      <c r="X648">
        <f>(Y648/Z648*100)</f>
        <v>0</v>
      </c>
      <c r="Y648">
        <f>DS648*(DX648+DY648)/1000</f>
        <v>0</v>
      </c>
      <c r="Z648">
        <f>0.61365*exp(17.502*DZ648/(240.97+DZ648))</f>
        <v>0</v>
      </c>
      <c r="AA648">
        <f>(W648-DS648*(DX648+DY648)/1000)</f>
        <v>0</v>
      </c>
      <c r="AB648">
        <f>(-I648*44100)</f>
        <v>0</v>
      </c>
      <c r="AC648">
        <f>2*29.3*Q648*0.92*(DZ648-V648)</f>
        <v>0</v>
      </c>
      <c r="AD648">
        <f>2*0.95*5.67E-8*(((DZ648+$B$9)+273)^4-(V648+273)^4)</f>
        <v>0</v>
      </c>
      <c r="AE648">
        <f>T648+AD648+AB648+AC648</f>
        <v>0</v>
      </c>
      <c r="AF648">
        <f>DW648*AT648*(DR648-DQ648*(1000-AT648*DT648)/(1000-AT648*DS648))/(100*DK648)</f>
        <v>0</v>
      </c>
      <c r="AG648">
        <f>1000*DW648*AT648*(DS648-DT648)/(100*DK648*(1000-AT648*DS648))</f>
        <v>0</v>
      </c>
      <c r="AH648">
        <f>(AI648 - AJ648 - DX648*1E3/(8.314*(DZ648+273.15)) * AL648/DW648 * AK648) * DW648/(100*DK648) * (1000 - DT648)/1000</f>
        <v>0</v>
      </c>
      <c r="AI648">
        <v>891.7904034969235</v>
      </c>
      <c r="AJ648">
        <v>874.1526969696969</v>
      </c>
      <c r="AK648">
        <v>3.408771491928002</v>
      </c>
      <c r="AL648">
        <v>65.07997680681147</v>
      </c>
      <c r="AM648">
        <f>(AO648 - AN648 + DX648*1E3/(8.314*(DZ648+273.15)) * AQ648/DW648 * AP648) * DW648/(100*DK648) * 1000/(1000 - AO648)</f>
        <v>0</v>
      </c>
      <c r="AN648">
        <v>21.27285658666667</v>
      </c>
      <c r="AO648">
        <v>21.83960606060606</v>
      </c>
      <c r="AP648">
        <v>3.010727125967299E-05</v>
      </c>
      <c r="AQ648">
        <v>105.27</v>
      </c>
      <c r="AR648">
        <v>1</v>
      </c>
      <c r="AS648">
        <v>0</v>
      </c>
      <c r="AT648">
        <f>IF(AR648*$H$15&gt;=AV648,1.0,(AV648/(AV648-AR648*$H$15)))</f>
        <v>0</v>
      </c>
      <c r="AU648">
        <f>(AT648-1)*100</f>
        <v>0</v>
      </c>
      <c r="AV648">
        <f>MAX(0,($B$15+$C$15*EE648)/(1+$D$15*EE648)*DX648/(DZ648+273)*$E$15)</f>
        <v>0</v>
      </c>
      <c r="AW648" t="s">
        <v>437</v>
      </c>
      <c r="AX648" t="s">
        <v>437</v>
      </c>
      <c r="AY648">
        <v>0</v>
      </c>
      <c r="AZ648">
        <v>0</v>
      </c>
      <c r="BA648">
        <f>1-AY648/AZ648</f>
        <v>0</v>
      </c>
      <c r="BB648">
        <v>0</v>
      </c>
      <c r="BC648" t="s">
        <v>437</v>
      </c>
      <c r="BD648" t="s">
        <v>437</v>
      </c>
      <c r="BE648">
        <v>0</v>
      </c>
      <c r="BF648">
        <v>0</v>
      </c>
      <c r="BG648">
        <f>1-BE648/BF648</f>
        <v>0</v>
      </c>
      <c r="BH648">
        <v>0.5</v>
      </c>
      <c r="BI648">
        <f>DH648</f>
        <v>0</v>
      </c>
      <c r="BJ648">
        <f>K648</f>
        <v>0</v>
      </c>
      <c r="BK648">
        <f>BG648*BH648*BI648</f>
        <v>0</v>
      </c>
      <c r="BL648">
        <f>(BJ648-BB648)/BI648</f>
        <v>0</v>
      </c>
      <c r="BM648">
        <f>(AZ648-BF648)/BF648</f>
        <v>0</v>
      </c>
      <c r="BN648">
        <f>AY648/(BA648+AY648/BF648)</f>
        <v>0</v>
      </c>
      <c r="BO648" t="s">
        <v>437</v>
      </c>
      <c r="BP648">
        <v>0</v>
      </c>
      <c r="BQ648">
        <f>IF(BP648&lt;&gt;0, BP648, BN648)</f>
        <v>0</v>
      </c>
      <c r="BR648">
        <f>1-BQ648/BF648</f>
        <v>0</v>
      </c>
      <c r="BS648">
        <f>(BF648-BE648)/(BF648-BQ648)</f>
        <v>0</v>
      </c>
      <c r="BT648">
        <f>(AZ648-BF648)/(AZ648-BQ648)</f>
        <v>0</v>
      </c>
      <c r="BU648">
        <f>(BF648-BE648)/(BF648-AY648)</f>
        <v>0</v>
      </c>
      <c r="BV648">
        <f>(AZ648-BF648)/(AZ648-AY648)</f>
        <v>0</v>
      </c>
      <c r="BW648">
        <f>(BS648*BQ648/BE648)</f>
        <v>0</v>
      </c>
      <c r="BX648">
        <f>(1-BW648)</f>
        <v>0</v>
      </c>
      <c r="DG648">
        <f>$B$13*EF648+$C$13*EG648+$F$13*ER648*(1-EU648)</f>
        <v>0</v>
      </c>
      <c r="DH648">
        <f>DG648*DI648</f>
        <v>0</v>
      </c>
      <c r="DI648">
        <f>($B$13*$D$11+$C$13*$D$11+$F$13*((FE648+EW648)/MAX(FE648+EW648+FF648, 0.1)*$I$11+FF648/MAX(FE648+EW648+FF648, 0.1)*$J$11))/($B$13+$C$13+$F$13)</f>
        <v>0</v>
      </c>
      <c r="DJ648">
        <f>($B$13*$K$11+$C$13*$K$11+$F$13*((FE648+EW648)/MAX(FE648+EW648+FF648, 0.1)*$P$11+FF648/MAX(FE648+EW648+FF648, 0.1)*$Q$11))/($B$13+$C$13+$F$13)</f>
        <v>0</v>
      </c>
      <c r="DK648">
        <v>2.44</v>
      </c>
      <c r="DL648">
        <v>0.5</v>
      </c>
      <c r="DM648" t="s">
        <v>438</v>
      </c>
      <c r="DN648">
        <v>2</v>
      </c>
      <c r="DO648" t="b">
        <v>1</v>
      </c>
      <c r="DP648">
        <v>1759091669.260714</v>
      </c>
      <c r="DQ648">
        <v>830.5204999999999</v>
      </c>
      <c r="DR648">
        <v>856.8932142857142</v>
      </c>
      <c r="DS648">
        <v>21.825225</v>
      </c>
      <c r="DT648">
        <v>21.2518</v>
      </c>
      <c r="DU648">
        <v>831.106</v>
      </c>
      <c r="DV648">
        <v>21.53722142857143</v>
      </c>
      <c r="DW648">
        <v>499.9372142857142</v>
      </c>
      <c r="DX648">
        <v>90.67216785714285</v>
      </c>
      <c r="DY648">
        <v>0.06470670357142858</v>
      </c>
      <c r="DZ648">
        <v>28.78301428571428</v>
      </c>
      <c r="EA648">
        <v>29.99409285714286</v>
      </c>
      <c r="EB648">
        <v>999.9000000000002</v>
      </c>
      <c r="EC648">
        <v>0</v>
      </c>
      <c r="ED648">
        <v>0</v>
      </c>
      <c r="EE648">
        <v>9988.612857142858</v>
      </c>
      <c r="EF648">
        <v>0</v>
      </c>
      <c r="EG648">
        <v>11.1107</v>
      </c>
      <c r="EH648">
        <v>-26.37273928571428</v>
      </c>
      <c r="EI648">
        <v>849.0514285714287</v>
      </c>
      <c r="EJ648">
        <v>875.4993928571429</v>
      </c>
      <c r="EK648">
        <v>0.5734318928571429</v>
      </c>
      <c r="EL648">
        <v>856.8932142857142</v>
      </c>
      <c r="EM648">
        <v>21.2518</v>
      </c>
      <c r="EN648">
        <v>1.978941071428572</v>
      </c>
      <c r="EO648">
        <v>1.926948214285714</v>
      </c>
      <c r="EP648">
        <v>17.27685</v>
      </c>
      <c r="EQ648">
        <v>16.85649642857143</v>
      </c>
      <c r="ER648">
        <v>1999.990357142857</v>
      </c>
      <c r="ES648">
        <v>0.9800040714285713</v>
      </c>
      <c r="ET648">
        <v>0.01999602857142857</v>
      </c>
      <c r="EU648">
        <v>0</v>
      </c>
      <c r="EV648">
        <v>298.0290000000001</v>
      </c>
      <c r="EW648">
        <v>5.00078</v>
      </c>
      <c r="EX648">
        <v>5922.378928571428</v>
      </c>
      <c r="EY648">
        <v>16379.575</v>
      </c>
      <c r="EZ648">
        <v>39.81457142857143</v>
      </c>
      <c r="FA648">
        <v>40.61149999999999</v>
      </c>
      <c r="FB648">
        <v>39.87253571428571</v>
      </c>
      <c r="FC648">
        <v>40.37482142857142</v>
      </c>
      <c r="FD648">
        <v>40.88135714285713</v>
      </c>
      <c r="FE648">
        <v>1955.098571428572</v>
      </c>
      <c r="FF648">
        <v>39.88892857142859</v>
      </c>
      <c r="FG648">
        <v>0</v>
      </c>
      <c r="FH648">
        <v>1759091669.6</v>
      </c>
      <c r="FI648">
        <v>0</v>
      </c>
      <c r="FJ648">
        <v>297.98404</v>
      </c>
      <c r="FK648">
        <v>-2.075307688778111</v>
      </c>
      <c r="FL648">
        <v>-31.93615394989355</v>
      </c>
      <c r="FM648">
        <v>5922.0752</v>
      </c>
      <c r="FN648">
        <v>15</v>
      </c>
      <c r="FO648">
        <v>0</v>
      </c>
      <c r="FP648" t="s">
        <v>439</v>
      </c>
      <c r="FQ648">
        <v>1746989605.5</v>
      </c>
      <c r="FR648">
        <v>1746989593.5</v>
      </c>
      <c r="FS648">
        <v>0</v>
      </c>
      <c r="FT648">
        <v>-0.274</v>
      </c>
      <c r="FU648">
        <v>-0.002</v>
      </c>
      <c r="FV648">
        <v>2.549</v>
      </c>
      <c r="FW648">
        <v>0.129</v>
      </c>
      <c r="FX648">
        <v>420</v>
      </c>
      <c r="FY648">
        <v>17</v>
      </c>
      <c r="FZ648">
        <v>0.02</v>
      </c>
      <c r="GA648">
        <v>0.04</v>
      </c>
      <c r="GB648">
        <v>-26.35717073170732</v>
      </c>
      <c r="GC648">
        <v>-0.04668919860623267</v>
      </c>
      <c r="GD648">
        <v>0.05820155158397114</v>
      </c>
      <c r="GE648">
        <v>1</v>
      </c>
      <c r="GF648">
        <v>298.088205882353</v>
      </c>
      <c r="GG648">
        <v>-1.641848737735735</v>
      </c>
      <c r="GH648">
        <v>0.2903496654048258</v>
      </c>
      <c r="GI648">
        <v>0</v>
      </c>
      <c r="GJ648">
        <v>0.5806540243902439</v>
      </c>
      <c r="GK648">
        <v>-0.1513283205574926</v>
      </c>
      <c r="GL648">
        <v>0.01643253867014305</v>
      </c>
      <c r="GM648">
        <v>0</v>
      </c>
      <c r="GN648">
        <v>1</v>
      </c>
      <c r="GO648">
        <v>3</v>
      </c>
      <c r="GP648" t="s">
        <v>455</v>
      </c>
      <c r="GQ648">
        <v>3.1022</v>
      </c>
      <c r="GR648">
        <v>2.72289</v>
      </c>
      <c r="GS648">
        <v>0.145592</v>
      </c>
      <c r="GT648">
        <v>0.148523</v>
      </c>
      <c r="GU648">
        <v>0.100999</v>
      </c>
      <c r="GV648">
        <v>0.100545</v>
      </c>
      <c r="GW648">
        <v>22299.6</v>
      </c>
      <c r="GX648">
        <v>20179.5</v>
      </c>
      <c r="GY648">
        <v>26663.6</v>
      </c>
      <c r="GZ648">
        <v>23921.9</v>
      </c>
      <c r="HA648">
        <v>38362.2</v>
      </c>
      <c r="HB648">
        <v>31807.8</v>
      </c>
      <c r="HC648">
        <v>46558.8</v>
      </c>
      <c r="HD648">
        <v>37839.4</v>
      </c>
      <c r="HE648">
        <v>1.8653</v>
      </c>
      <c r="HF648">
        <v>1.86805</v>
      </c>
      <c r="HG648">
        <v>0.11294</v>
      </c>
      <c r="HH648">
        <v>0</v>
      </c>
      <c r="HI648">
        <v>28.1589</v>
      </c>
      <c r="HJ648">
        <v>999.9</v>
      </c>
      <c r="HK648">
        <v>46.5</v>
      </c>
      <c r="HL648">
        <v>31.1</v>
      </c>
      <c r="HM648">
        <v>23.2678</v>
      </c>
      <c r="HN648">
        <v>60.7186</v>
      </c>
      <c r="HO648">
        <v>21.7107</v>
      </c>
      <c r="HP648">
        <v>1</v>
      </c>
      <c r="HQ648">
        <v>0.151428</v>
      </c>
      <c r="HR648">
        <v>0.295741</v>
      </c>
      <c r="HS648">
        <v>20.2798</v>
      </c>
      <c r="HT648">
        <v>5.2119</v>
      </c>
      <c r="HU648">
        <v>11.98</v>
      </c>
      <c r="HV648">
        <v>4.96345</v>
      </c>
      <c r="HW648">
        <v>3.27458</v>
      </c>
      <c r="HX648">
        <v>9999</v>
      </c>
      <c r="HY648">
        <v>9999</v>
      </c>
      <c r="HZ648">
        <v>9999</v>
      </c>
      <c r="IA648">
        <v>36.2</v>
      </c>
      <c r="IB648">
        <v>1.86395</v>
      </c>
      <c r="IC648">
        <v>1.86007</v>
      </c>
      <c r="ID648">
        <v>1.85837</v>
      </c>
      <c r="IE648">
        <v>1.85974</v>
      </c>
      <c r="IF648">
        <v>1.85989</v>
      </c>
      <c r="IG648">
        <v>1.85837</v>
      </c>
      <c r="IH648">
        <v>1.85745</v>
      </c>
      <c r="II648">
        <v>1.85241</v>
      </c>
      <c r="IJ648">
        <v>0</v>
      </c>
      <c r="IK648">
        <v>0</v>
      </c>
      <c r="IL648">
        <v>0</v>
      </c>
      <c r="IM648">
        <v>0</v>
      </c>
      <c r="IN648" t="s">
        <v>441</v>
      </c>
      <c r="IO648" t="s">
        <v>442</v>
      </c>
      <c r="IP648" t="s">
        <v>443</v>
      </c>
      <c r="IQ648" t="s">
        <v>443</v>
      </c>
      <c r="IR648" t="s">
        <v>443</v>
      </c>
      <c r="IS648" t="s">
        <v>443</v>
      </c>
      <c r="IT648">
        <v>0</v>
      </c>
      <c r="IU648">
        <v>100</v>
      </c>
      <c r="IV648">
        <v>100</v>
      </c>
      <c r="IW648">
        <v>-0.5590000000000001</v>
      </c>
      <c r="IX648">
        <v>0.2884</v>
      </c>
      <c r="IY648">
        <v>-0.819046093373875</v>
      </c>
      <c r="IZ648">
        <v>-0.0008311593448893811</v>
      </c>
      <c r="JA648">
        <v>1.768286430498992E-06</v>
      </c>
      <c r="JB648">
        <v>-5.176383660599935E-10</v>
      </c>
      <c r="JC648">
        <v>0.01793090377665582</v>
      </c>
      <c r="JD648">
        <v>0.002652576625932546</v>
      </c>
      <c r="JE648">
        <v>0.0004569377311329863</v>
      </c>
      <c r="JF648">
        <v>1.003524486243527E-07</v>
      </c>
      <c r="JG648">
        <v>2</v>
      </c>
      <c r="JH648">
        <v>1975</v>
      </c>
      <c r="JI648">
        <v>1</v>
      </c>
      <c r="JJ648">
        <v>26</v>
      </c>
      <c r="JK648">
        <v>201701.2</v>
      </c>
      <c r="JL648">
        <v>201701.4</v>
      </c>
      <c r="JM648">
        <v>2.0752</v>
      </c>
      <c r="JN648">
        <v>2.6123</v>
      </c>
      <c r="JO648">
        <v>1.49658</v>
      </c>
      <c r="JP648">
        <v>2.34985</v>
      </c>
      <c r="JQ648">
        <v>1.54907</v>
      </c>
      <c r="JR648">
        <v>2.43408</v>
      </c>
      <c r="JS648">
        <v>36.152</v>
      </c>
      <c r="JT648">
        <v>24.1838</v>
      </c>
      <c r="JU648">
        <v>18</v>
      </c>
      <c r="JV648">
        <v>481.939</v>
      </c>
      <c r="JW648">
        <v>498.388</v>
      </c>
      <c r="JX648">
        <v>27.2007</v>
      </c>
      <c r="JY648">
        <v>29.2092</v>
      </c>
      <c r="JZ648">
        <v>30.0002</v>
      </c>
      <c r="KA648">
        <v>29.3623</v>
      </c>
      <c r="KB648">
        <v>29.3424</v>
      </c>
      <c r="KC648">
        <v>41.6894</v>
      </c>
      <c r="KD648">
        <v>10.4838</v>
      </c>
      <c r="KE648">
        <v>100</v>
      </c>
      <c r="KF648">
        <v>27.2055</v>
      </c>
      <c r="KG648">
        <v>908.712</v>
      </c>
      <c r="KH648">
        <v>21.34</v>
      </c>
      <c r="KI648">
        <v>101.798</v>
      </c>
      <c r="KJ648">
        <v>91.2616</v>
      </c>
    </row>
    <row r="649" spans="1:296">
      <c r="A649">
        <v>631</v>
      </c>
      <c r="B649">
        <v>1759091682.6</v>
      </c>
      <c r="C649">
        <v>18599.5</v>
      </c>
      <c r="D649" t="s">
        <v>1711</v>
      </c>
      <c r="E649" t="s">
        <v>1712</v>
      </c>
      <c r="F649">
        <v>5</v>
      </c>
      <c r="G649" t="s">
        <v>1604</v>
      </c>
      <c r="H649">
        <v>1759091674.832142</v>
      </c>
      <c r="I649">
        <f>(J649)/1000</f>
        <v>0</v>
      </c>
      <c r="J649">
        <f>IF(DO649, AM649, AG649)</f>
        <v>0</v>
      </c>
      <c r="K649">
        <f>IF(DO649, AH649, AF649)</f>
        <v>0</v>
      </c>
      <c r="L649">
        <f>DQ649 - IF(AT649&gt;1, K649*DK649*100.0/(AV649), 0)</f>
        <v>0</v>
      </c>
      <c r="M649">
        <f>((S649-I649/2)*L649-K649)/(S649+I649/2)</f>
        <v>0</v>
      </c>
      <c r="N649">
        <f>M649*(DX649+DY649)/1000.0</f>
        <v>0</v>
      </c>
      <c r="O649">
        <f>(DQ649 - IF(AT649&gt;1, K649*DK649*100.0/(AV649), 0))*(DX649+DY649)/1000.0</f>
        <v>0</v>
      </c>
      <c r="P649">
        <f>2.0/((1/R649-1/Q649)+SIGN(R649)*SQRT((1/R649-1/Q649)*(1/R649-1/Q649) + 4*DL649/((DL649+1)*(DL649+1))*(2*1/R649*1/Q649-1/Q649*1/Q649)))</f>
        <v>0</v>
      </c>
      <c r="Q649">
        <f>IF(LEFT(DM649,1)&lt;&gt;"0",IF(LEFT(DM649,1)="1",3.0,DN649),$D$5+$E$5*(EE649*DX649/($K$5*1000))+$F$5*(EE649*DX649/($K$5*1000))*MAX(MIN(DK649,$J$5),$I$5)*MAX(MIN(DK649,$J$5),$I$5)+$G$5*MAX(MIN(DK649,$J$5),$I$5)*(EE649*DX649/($K$5*1000))+$H$5*(EE649*DX649/($K$5*1000))*(EE649*DX649/($K$5*1000)))</f>
        <v>0</v>
      </c>
      <c r="R649">
        <f>I649*(1000-(1000*0.61365*exp(17.502*V649/(240.97+V649))/(DX649+DY649)+DS649)/2)/(1000*0.61365*exp(17.502*V649/(240.97+V649))/(DX649+DY649)-DS649)</f>
        <v>0</v>
      </c>
      <c r="S649">
        <f>1/((DL649+1)/(P649/1.6)+1/(Q649/1.37)) + DL649/((DL649+1)/(P649/1.6) + DL649/(Q649/1.37))</f>
        <v>0</v>
      </c>
      <c r="T649">
        <f>(DG649*DJ649)</f>
        <v>0</v>
      </c>
      <c r="U649">
        <f>(DZ649+(T649+2*0.95*5.67E-8*(((DZ649+$B$9)+273)^4-(DZ649+273)^4)-44100*I649)/(1.84*29.3*Q649+8*0.95*5.67E-8*(DZ649+273)^3))</f>
        <v>0</v>
      </c>
      <c r="V649">
        <f>($C$9*EA649+$D$9*EB649+$E$9*U649)</f>
        <v>0</v>
      </c>
      <c r="W649">
        <f>0.61365*exp(17.502*V649/(240.97+V649))</f>
        <v>0</v>
      </c>
      <c r="X649">
        <f>(Y649/Z649*100)</f>
        <v>0</v>
      </c>
      <c r="Y649">
        <f>DS649*(DX649+DY649)/1000</f>
        <v>0</v>
      </c>
      <c r="Z649">
        <f>0.61365*exp(17.502*DZ649/(240.97+DZ649))</f>
        <v>0</v>
      </c>
      <c r="AA649">
        <f>(W649-DS649*(DX649+DY649)/1000)</f>
        <v>0</v>
      </c>
      <c r="AB649">
        <f>(-I649*44100)</f>
        <v>0</v>
      </c>
      <c r="AC649">
        <f>2*29.3*Q649*0.92*(DZ649-V649)</f>
        <v>0</v>
      </c>
      <c r="AD649">
        <f>2*0.95*5.67E-8*(((DZ649+$B$9)+273)^4-(V649+273)^4)</f>
        <v>0</v>
      </c>
      <c r="AE649">
        <f>T649+AD649+AB649+AC649</f>
        <v>0</v>
      </c>
      <c r="AF649">
        <f>DW649*AT649*(DR649-DQ649*(1000-AT649*DT649)/(1000-AT649*DS649))/(100*DK649)</f>
        <v>0</v>
      </c>
      <c r="AG649">
        <f>1000*DW649*AT649*(DS649-DT649)/(100*DK649*(1000-AT649*DS649))</f>
        <v>0</v>
      </c>
      <c r="AH649">
        <f>(AI649 - AJ649 - DX649*1E3/(8.314*(DZ649+273.15)) * AL649/DW649 * AK649) * DW649/(100*DK649) * (1000 - DT649)/1000</f>
        <v>0</v>
      </c>
      <c r="AI649">
        <v>910.696729974325</v>
      </c>
      <c r="AJ649">
        <v>893.0439696969697</v>
      </c>
      <c r="AK649">
        <v>3.430728131717416</v>
      </c>
      <c r="AL649">
        <v>65.07997680681147</v>
      </c>
      <c r="AM649">
        <f>(AO649 - AN649 + DX649*1E3/(8.314*(DZ649+273.15)) * AQ649/DW649 * AP649) * DW649/(100*DK649) * 1000/(1000 - AO649)</f>
        <v>0</v>
      </c>
      <c r="AN649">
        <v>21.28052397333334</v>
      </c>
      <c r="AO649">
        <v>21.83953454545454</v>
      </c>
      <c r="AP649">
        <v>-6.468673445536285E-06</v>
      </c>
      <c r="AQ649">
        <v>105.27</v>
      </c>
      <c r="AR649">
        <v>1</v>
      </c>
      <c r="AS649">
        <v>0</v>
      </c>
      <c r="AT649">
        <f>IF(AR649*$H$15&gt;=AV649,1.0,(AV649/(AV649-AR649*$H$15)))</f>
        <v>0</v>
      </c>
      <c r="AU649">
        <f>(AT649-1)*100</f>
        <v>0</v>
      </c>
      <c r="AV649">
        <f>MAX(0,($B$15+$C$15*EE649)/(1+$D$15*EE649)*DX649/(DZ649+273)*$E$15)</f>
        <v>0</v>
      </c>
      <c r="AW649" t="s">
        <v>437</v>
      </c>
      <c r="AX649" t="s">
        <v>437</v>
      </c>
      <c r="AY649">
        <v>0</v>
      </c>
      <c r="AZ649">
        <v>0</v>
      </c>
      <c r="BA649">
        <f>1-AY649/AZ649</f>
        <v>0</v>
      </c>
      <c r="BB649">
        <v>0</v>
      </c>
      <c r="BC649" t="s">
        <v>437</v>
      </c>
      <c r="BD649" t="s">
        <v>437</v>
      </c>
      <c r="BE649">
        <v>0</v>
      </c>
      <c r="BF649">
        <v>0</v>
      </c>
      <c r="BG649">
        <f>1-BE649/BF649</f>
        <v>0</v>
      </c>
      <c r="BH649">
        <v>0.5</v>
      </c>
      <c r="BI649">
        <f>DH649</f>
        <v>0</v>
      </c>
      <c r="BJ649">
        <f>K649</f>
        <v>0</v>
      </c>
      <c r="BK649">
        <f>BG649*BH649*BI649</f>
        <v>0</v>
      </c>
      <c r="BL649">
        <f>(BJ649-BB649)/BI649</f>
        <v>0</v>
      </c>
      <c r="BM649">
        <f>(AZ649-BF649)/BF649</f>
        <v>0</v>
      </c>
      <c r="BN649">
        <f>AY649/(BA649+AY649/BF649)</f>
        <v>0</v>
      </c>
      <c r="BO649" t="s">
        <v>437</v>
      </c>
      <c r="BP649">
        <v>0</v>
      </c>
      <c r="BQ649">
        <f>IF(BP649&lt;&gt;0, BP649, BN649)</f>
        <v>0</v>
      </c>
      <c r="BR649">
        <f>1-BQ649/BF649</f>
        <v>0</v>
      </c>
      <c r="BS649">
        <f>(BF649-BE649)/(BF649-BQ649)</f>
        <v>0</v>
      </c>
      <c r="BT649">
        <f>(AZ649-BF649)/(AZ649-BQ649)</f>
        <v>0</v>
      </c>
      <c r="BU649">
        <f>(BF649-BE649)/(BF649-AY649)</f>
        <v>0</v>
      </c>
      <c r="BV649">
        <f>(AZ649-BF649)/(AZ649-AY649)</f>
        <v>0</v>
      </c>
      <c r="BW649">
        <f>(BS649*BQ649/BE649)</f>
        <v>0</v>
      </c>
      <c r="BX649">
        <f>(1-BW649)</f>
        <v>0</v>
      </c>
      <c r="DG649">
        <f>$B$13*EF649+$C$13*EG649+$F$13*ER649*(1-EU649)</f>
        <v>0</v>
      </c>
      <c r="DH649">
        <f>DG649*DI649</f>
        <v>0</v>
      </c>
      <c r="DI649">
        <f>($B$13*$D$11+$C$13*$D$11+$F$13*((FE649+EW649)/MAX(FE649+EW649+FF649, 0.1)*$I$11+FF649/MAX(FE649+EW649+FF649, 0.1)*$J$11))/($B$13+$C$13+$F$13)</f>
        <v>0</v>
      </c>
      <c r="DJ649">
        <f>($B$13*$K$11+$C$13*$K$11+$F$13*((FE649+EW649)/MAX(FE649+EW649+FF649, 0.1)*$P$11+FF649/MAX(FE649+EW649+FF649, 0.1)*$Q$11))/($B$13+$C$13+$F$13)</f>
        <v>0</v>
      </c>
      <c r="DK649">
        <v>2.44</v>
      </c>
      <c r="DL649">
        <v>0.5</v>
      </c>
      <c r="DM649" t="s">
        <v>438</v>
      </c>
      <c r="DN649">
        <v>2</v>
      </c>
      <c r="DO649" t="b">
        <v>1</v>
      </c>
      <c r="DP649">
        <v>1759091674.832142</v>
      </c>
      <c r="DQ649">
        <v>849.1818214285714</v>
      </c>
      <c r="DR649">
        <v>875.5704285714288</v>
      </c>
      <c r="DS649">
        <v>21.83519642857143</v>
      </c>
      <c r="DT649">
        <v>21.270825</v>
      </c>
      <c r="DU649">
        <v>849.7479285714287</v>
      </c>
      <c r="DV649">
        <v>21.54696428571429</v>
      </c>
      <c r="DW649">
        <v>499.9551428571429</v>
      </c>
      <c r="DX649">
        <v>90.672825</v>
      </c>
      <c r="DY649">
        <v>0.06483913571428571</v>
      </c>
      <c r="DZ649">
        <v>28.78082857142857</v>
      </c>
      <c r="EA649">
        <v>29.99408571428571</v>
      </c>
      <c r="EB649">
        <v>999.9000000000002</v>
      </c>
      <c r="EC649">
        <v>0</v>
      </c>
      <c r="ED649">
        <v>0</v>
      </c>
      <c r="EE649">
        <v>9993.659285714286</v>
      </c>
      <c r="EF649">
        <v>0</v>
      </c>
      <c r="EG649">
        <v>11.1069</v>
      </c>
      <c r="EH649">
        <v>-26.38863571428572</v>
      </c>
      <c r="EI649">
        <v>868.1378928571428</v>
      </c>
      <c r="EJ649">
        <v>894.5993928571428</v>
      </c>
      <c r="EK649">
        <v>0.56437475</v>
      </c>
      <c r="EL649">
        <v>875.5704285714288</v>
      </c>
      <c r="EM649">
        <v>21.270825</v>
      </c>
      <c r="EN649">
        <v>1.979859285714286</v>
      </c>
      <c r="EO649">
        <v>1.928685357142857</v>
      </c>
      <c r="EP649">
        <v>17.28417857142857</v>
      </c>
      <c r="EQ649">
        <v>16.87071785714286</v>
      </c>
      <c r="ER649">
        <v>1999.986071428571</v>
      </c>
      <c r="ES649">
        <v>0.9800052857142855</v>
      </c>
      <c r="ET649">
        <v>0.01999486428571429</v>
      </c>
      <c r="EU649">
        <v>0</v>
      </c>
      <c r="EV649">
        <v>297.8317857142857</v>
      </c>
      <c r="EW649">
        <v>5.00078</v>
      </c>
      <c r="EX649">
        <v>5919.395357142857</v>
      </c>
      <c r="EY649">
        <v>16379.54642857143</v>
      </c>
      <c r="EZ649">
        <v>39.82357142857143</v>
      </c>
      <c r="FA649">
        <v>40.6247857142857</v>
      </c>
      <c r="FB649">
        <v>39.85682142857142</v>
      </c>
      <c r="FC649">
        <v>40.37921428571428</v>
      </c>
      <c r="FD649">
        <v>40.73182142857142</v>
      </c>
      <c r="FE649">
        <v>1955.096428571429</v>
      </c>
      <c r="FF649">
        <v>39.88642857142857</v>
      </c>
      <c r="FG649">
        <v>0</v>
      </c>
      <c r="FH649">
        <v>1759091675</v>
      </c>
      <c r="FI649">
        <v>0</v>
      </c>
      <c r="FJ649">
        <v>297.8291538461539</v>
      </c>
      <c r="FK649">
        <v>-1.527999993924999</v>
      </c>
      <c r="FL649">
        <v>-30.57299141904126</v>
      </c>
      <c r="FM649">
        <v>5919.344615384615</v>
      </c>
      <c r="FN649">
        <v>15</v>
      </c>
      <c r="FO649">
        <v>0</v>
      </c>
      <c r="FP649" t="s">
        <v>439</v>
      </c>
      <c r="FQ649">
        <v>1746989605.5</v>
      </c>
      <c r="FR649">
        <v>1746989593.5</v>
      </c>
      <c r="FS649">
        <v>0</v>
      </c>
      <c r="FT649">
        <v>-0.274</v>
      </c>
      <c r="FU649">
        <v>-0.002</v>
      </c>
      <c r="FV649">
        <v>2.549</v>
      </c>
      <c r="FW649">
        <v>0.129</v>
      </c>
      <c r="FX649">
        <v>420</v>
      </c>
      <c r="FY649">
        <v>17</v>
      </c>
      <c r="FZ649">
        <v>0.02</v>
      </c>
      <c r="GA649">
        <v>0.04</v>
      </c>
      <c r="GB649">
        <v>-26.385965</v>
      </c>
      <c r="GC649">
        <v>-0.2374401500937506</v>
      </c>
      <c r="GD649">
        <v>0.07781463085435772</v>
      </c>
      <c r="GE649">
        <v>1</v>
      </c>
      <c r="GF649">
        <v>297.9299705882353</v>
      </c>
      <c r="GG649">
        <v>-2.008357523206349</v>
      </c>
      <c r="GH649">
        <v>0.3083501147277154</v>
      </c>
      <c r="GI649">
        <v>0</v>
      </c>
      <c r="GJ649">
        <v>0.569250475</v>
      </c>
      <c r="GK649">
        <v>-0.08381395497185894</v>
      </c>
      <c r="GL649">
        <v>0.01054478004035053</v>
      </c>
      <c r="GM649">
        <v>1</v>
      </c>
      <c r="GN649">
        <v>2</v>
      </c>
      <c r="GO649">
        <v>3</v>
      </c>
      <c r="GP649" t="s">
        <v>446</v>
      </c>
      <c r="GQ649">
        <v>3.10245</v>
      </c>
      <c r="GR649">
        <v>2.72297</v>
      </c>
      <c r="GS649">
        <v>0.14764</v>
      </c>
      <c r="GT649">
        <v>0.150558</v>
      </c>
      <c r="GU649">
        <v>0.100996</v>
      </c>
      <c r="GV649">
        <v>0.100573</v>
      </c>
      <c r="GW649">
        <v>22245.9</v>
      </c>
      <c r="GX649">
        <v>20131.3</v>
      </c>
      <c r="GY649">
        <v>26663.3</v>
      </c>
      <c r="GZ649">
        <v>23921.9</v>
      </c>
      <c r="HA649">
        <v>38362.1</v>
      </c>
      <c r="HB649">
        <v>31807.1</v>
      </c>
      <c r="HC649">
        <v>46558.2</v>
      </c>
      <c r="HD649">
        <v>37839.5</v>
      </c>
      <c r="HE649">
        <v>1.8659</v>
      </c>
      <c r="HF649">
        <v>1.8677</v>
      </c>
      <c r="HG649">
        <v>0.113416</v>
      </c>
      <c r="HH649">
        <v>0</v>
      </c>
      <c r="HI649">
        <v>28.1536</v>
      </c>
      <c r="HJ649">
        <v>999.9</v>
      </c>
      <c r="HK649">
        <v>46.5</v>
      </c>
      <c r="HL649">
        <v>31.1</v>
      </c>
      <c r="HM649">
        <v>23.2698</v>
      </c>
      <c r="HN649">
        <v>61.1186</v>
      </c>
      <c r="HO649">
        <v>21.6747</v>
      </c>
      <c r="HP649">
        <v>1</v>
      </c>
      <c r="HQ649">
        <v>0.151659</v>
      </c>
      <c r="HR649">
        <v>0.299237</v>
      </c>
      <c r="HS649">
        <v>20.2799</v>
      </c>
      <c r="HT649">
        <v>5.21145</v>
      </c>
      <c r="HU649">
        <v>11.98</v>
      </c>
      <c r="HV649">
        <v>4.96345</v>
      </c>
      <c r="HW649">
        <v>3.27448</v>
      </c>
      <c r="HX649">
        <v>9999</v>
      </c>
      <c r="HY649">
        <v>9999</v>
      </c>
      <c r="HZ649">
        <v>9999</v>
      </c>
      <c r="IA649">
        <v>36.2</v>
      </c>
      <c r="IB649">
        <v>1.86394</v>
      </c>
      <c r="IC649">
        <v>1.86005</v>
      </c>
      <c r="ID649">
        <v>1.85837</v>
      </c>
      <c r="IE649">
        <v>1.85974</v>
      </c>
      <c r="IF649">
        <v>1.85989</v>
      </c>
      <c r="IG649">
        <v>1.85837</v>
      </c>
      <c r="IH649">
        <v>1.85745</v>
      </c>
      <c r="II649">
        <v>1.85242</v>
      </c>
      <c r="IJ649">
        <v>0</v>
      </c>
      <c r="IK649">
        <v>0</v>
      </c>
      <c r="IL649">
        <v>0</v>
      </c>
      <c r="IM649">
        <v>0</v>
      </c>
      <c r="IN649" t="s">
        <v>441</v>
      </c>
      <c r="IO649" t="s">
        <v>442</v>
      </c>
      <c r="IP649" t="s">
        <v>443</v>
      </c>
      <c r="IQ649" t="s">
        <v>443</v>
      </c>
      <c r="IR649" t="s">
        <v>443</v>
      </c>
      <c r="IS649" t="s">
        <v>443</v>
      </c>
      <c r="IT649">
        <v>0</v>
      </c>
      <c r="IU649">
        <v>100</v>
      </c>
      <c r="IV649">
        <v>100</v>
      </c>
      <c r="IW649">
        <v>-0.538</v>
      </c>
      <c r="IX649">
        <v>0.2883</v>
      </c>
      <c r="IY649">
        <v>-0.819046093373875</v>
      </c>
      <c r="IZ649">
        <v>-0.0008311593448893811</v>
      </c>
      <c r="JA649">
        <v>1.768286430498992E-06</v>
      </c>
      <c r="JB649">
        <v>-5.176383660599935E-10</v>
      </c>
      <c r="JC649">
        <v>0.01793090377665582</v>
      </c>
      <c r="JD649">
        <v>0.002652576625932546</v>
      </c>
      <c r="JE649">
        <v>0.0004569377311329863</v>
      </c>
      <c r="JF649">
        <v>1.003524486243527E-07</v>
      </c>
      <c r="JG649">
        <v>2</v>
      </c>
      <c r="JH649">
        <v>1975</v>
      </c>
      <c r="JI649">
        <v>1</v>
      </c>
      <c r="JJ649">
        <v>26</v>
      </c>
      <c r="JK649">
        <v>201701.3</v>
      </c>
      <c r="JL649">
        <v>201701.5</v>
      </c>
      <c r="JM649">
        <v>2.1106</v>
      </c>
      <c r="JN649">
        <v>2.62695</v>
      </c>
      <c r="JO649">
        <v>1.49658</v>
      </c>
      <c r="JP649">
        <v>2.34985</v>
      </c>
      <c r="JQ649">
        <v>1.54907</v>
      </c>
      <c r="JR649">
        <v>2.33643</v>
      </c>
      <c r="JS649">
        <v>36.152</v>
      </c>
      <c r="JT649">
        <v>24.1751</v>
      </c>
      <c r="JU649">
        <v>18</v>
      </c>
      <c r="JV649">
        <v>482.316</v>
      </c>
      <c r="JW649">
        <v>498.184</v>
      </c>
      <c r="JX649">
        <v>27.2058</v>
      </c>
      <c r="JY649">
        <v>29.2127</v>
      </c>
      <c r="JZ649">
        <v>30.0004</v>
      </c>
      <c r="KA649">
        <v>29.3658</v>
      </c>
      <c r="KB649">
        <v>29.3459</v>
      </c>
      <c r="KC649">
        <v>42.42</v>
      </c>
      <c r="KD649">
        <v>10.2128</v>
      </c>
      <c r="KE649">
        <v>100</v>
      </c>
      <c r="KF649">
        <v>27.2081</v>
      </c>
      <c r="KG649">
        <v>922.076</v>
      </c>
      <c r="KH649">
        <v>21.3644</v>
      </c>
      <c r="KI649">
        <v>101.797</v>
      </c>
      <c r="KJ649">
        <v>91.2617</v>
      </c>
    </row>
    <row r="650" spans="1:296">
      <c r="A650">
        <v>632</v>
      </c>
      <c r="B650">
        <v>1759091687.1</v>
      </c>
      <c r="C650">
        <v>18604</v>
      </c>
      <c r="D650" t="s">
        <v>1713</v>
      </c>
      <c r="E650" t="s">
        <v>1714</v>
      </c>
      <c r="F650">
        <v>5</v>
      </c>
      <c r="G650" t="s">
        <v>1604</v>
      </c>
      <c r="H650">
        <v>1759091679.278571</v>
      </c>
      <c r="I650">
        <f>(J650)/1000</f>
        <v>0</v>
      </c>
      <c r="J650">
        <f>IF(DO650, AM650, AG650)</f>
        <v>0</v>
      </c>
      <c r="K650">
        <f>IF(DO650, AH650, AF650)</f>
        <v>0</v>
      </c>
      <c r="L650">
        <f>DQ650 - IF(AT650&gt;1, K650*DK650*100.0/(AV650), 0)</f>
        <v>0</v>
      </c>
      <c r="M650">
        <f>((S650-I650/2)*L650-K650)/(S650+I650/2)</f>
        <v>0</v>
      </c>
      <c r="N650">
        <f>M650*(DX650+DY650)/1000.0</f>
        <v>0</v>
      </c>
      <c r="O650">
        <f>(DQ650 - IF(AT650&gt;1, K650*DK650*100.0/(AV650), 0))*(DX650+DY650)/1000.0</f>
        <v>0</v>
      </c>
      <c r="P650">
        <f>2.0/((1/R650-1/Q650)+SIGN(R650)*SQRT((1/R650-1/Q650)*(1/R650-1/Q650) + 4*DL650/((DL650+1)*(DL650+1))*(2*1/R650*1/Q650-1/Q650*1/Q650)))</f>
        <v>0</v>
      </c>
      <c r="Q650">
        <f>IF(LEFT(DM650,1)&lt;&gt;"0",IF(LEFT(DM650,1)="1",3.0,DN650),$D$5+$E$5*(EE650*DX650/($K$5*1000))+$F$5*(EE650*DX650/($K$5*1000))*MAX(MIN(DK650,$J$5),$I$5)*MAX(MIN(DK650,$J$5),$I$5)+$G$5*MAX(MIN(DK650,$J$5),$I$5)*(EE650*DX650/($K$5*1000))+$H$5*(EE650*DX650/($K$5*1000))*(EE650*DX650/($K$5*1000)))</f>
        <v>0</v>
      </c>
      <c r="R650">
        <f>I650*(1000-(1000*0.61365*exp(17.502*V650/(240.97+V650))/(DX650+DY650)+DS650)/2)/(1000*0.61365*exp(17.502*V650/(240.97+V650))/(DX650+DY650)-DS650)</f>
        <v>0</v>
      </c>
      <c r="S650">
        <f>1/((DL650+1)/(P650/1.6)+1/(Q650/1.37)) + DL650/((DL650+1)/(P650/1.6) + DL650/(Q650/1.37))</f>
        <v>0</v>
      </c>
      <c r="T650">
        <f>(DG650*DJ650)</f>
        <v>0</v>
      </c>
      <c r="U650">
        <f>(DZ650+(T650+2*0.95*5.67E-8*(((DZ650+$B$9)+273)^4-(DZ650+273)^4)-44100*I650)/(1.84*29.3*Q650+8*0.95*5.67E-8*(DZ650+273)^3))</f>
        <v>0</v>
      </c>
      <c r="V650">
        <f>($C$9*EA650+$D$9*EB650+$E$9*U650)</f>
        <v>0</v>
      </c>
      <c r="W650">
        <f>0.61365*exp(17.502*V650/(240.97+V650))</f>
        <v>0</v>
      </c>
      <c r="X650">
        <f>(Y650/Z650*100)</f>
        <v>0</v>
      </c>
      <c r="Y650">
        <f>DS650*(DX650+DY650)/1000</f>
        <v>0</v>
      </c>
      <c r="Z650">
        <f>0.61365*exp(17.502*DZ650/(240.97+DZ650))</f>
        <v>0</v>
      </c>
      <c r="AA650">
        <f>(W650-DS650*(DX650+DY650)/1000)</f>
        <v>0</v>
      </c>
      <c r="AB650">
        <f>(-I650*44100)</f>
        <v>0</v>
      </c>
      <c r="AC650">
        <f>2*29.3*Q650*0.92*(DZ650-V650)</f>
        <v>0</v>
      </c>
      <c r="AD650">
        <f>2*0.95*5.67E-8*(((DZ650+$B$9)+273)^4-(V650+273)^4)</f>
        <v>0</v>
      </c>
      <c r="AE650">
        <f>T650+AD650+AB650+AC650</f>
        <v>0</v>
      </c>
      <c r="AF650">
        <f>DW650*AT650*(DR650-DQ650*(1000-AT650*DT650)/(1000-AT650*DS650))/(100*DK650)</f>
        <v>0</v>
      </c>
      <c r="AG650">
        <f>1000*DW650*AT650*(DS650-DT650)/(100*DK650*(1000-AT650*DS650))</f>
        <v>0</v>
      </c>
      <c r="AH650">
        <f>(AI650 - AJ650 - DX650*1E3/(8.314*(DZ650+273.15)) * AL650/DW650 * AK650) * DW650/(100*DK650) * (1000 - DT650)/1000</f>
        <v>0</v>
      </c>
      <c r="AI650">
        <v>926.0405396454926</v>
      </c>
      <c r="AJ650">
        <v>908.5513999999997</v>
      </c>
      <c r="AK650">
        <v>3.449838091411597</v>
      </c>
      <c r="AL650">
        <v>65.07997680681147</v>
      </c>
      <c r="AM650">
        <f>(AO650 - AN650 + DX650*1E3/(8.314*(DZ650+273.15)) * AQ650/DW650 * AP650) * DW650/(100*DK650) * 1000/(1000 - AO650)</f>
        <v>0</v>
      </c>
      <c r="AN650">
        <v>21.28759069333334</v>
      </c>
      <c r="AO650">
        <v>21.83886484848486</v>
      </c>
      <c r="AP650">
        <v>7.265198569039152E-07</v>
      </c>
      <c r="AQ650">
        <v>105.27</v>
      </c>
      <c r="AR650">
        <v>1</v>
      </c>
      <c r="AS650">
        <v>0</v>
      </c>
      <c r="AT650">
        <f>IF(AR650*$H$15&gt;=AV650,1.0,(AV650/(AV650-AR650*$H$15)))</f>
        <v>0</v>
      </c>
      <c r="AU650">
        <f>(AT650-1)*100</f>
        <v>0</v>
      </c>
      <c r="AV650">
        <f>MAX(0,($B$15+$C$15*EE650)/(1+$D$15*EE650)*DX650/(DZ650+273)*$E$15)</f>
        <v>0</v>
      </c>
      <c r="AW650" t="s">
        <v>437</v>
      </c>
      <c r="AX650" t="s">
        <v>437</v>
      </c>
      <c r="AY650">
        <v>0</v>
      </c>
      <c r="AZ650">
        <v>0</v>
      </c>
      <c r="BA650">
        <f>1-AY650/AZ650</f>
        <v>0</v>
      </c>
      <c r="BB650">
        <v>0</v>
      </c>
      <c r="BC650" t="s">
        <v>437</v>
      </c>
      <c r="BD650" t="s">
        <v>437</v>
      </c>
      <c r="BE650">
        <v>0</v>
      </c>
      <c r="BF650">
        <v>0</v>
      </c>
      <c r="BG650">
        <f>1-BE650/BF650</f>
        <v>0</v>
      </c>
      <c r="BH650">
        <v>0.5</v>
      </c>
      <c r="BI650">
        <f>DH650</f>
        <v>0</v>
      </c>
      <c r="BJ650">
        <f>K650</f>
        <v>0</v>
      </c>
      <c r="BK650">
        <f>BG650*BH650*BI650</f>
        <v>0</v>
      </c>
      <c r="BL650">
        <f>(BJ650-BB650)/BI650</f>
        <v>0</v>
      </c>
      <c r="BM650">
        <f>(AZ650-BF650)/BF650</f>
        <v>0</v>
      </c>
      <c r="BN650">
        <f>AY650/(BA650+AY650/BF650)</f>
        <v>0</v>
      </c>
      <c r="BO650" t="s">
        <v>437</v>
      </c>
      <c r="BP650">
        <v>0</v>
      </c>
      <c r="BQ650">
        <f>IF(BP650&lt;&gt;0, BP650, BN650)</f>
        <v>0</v>
      </c>
      <c r="BR650">
        <f>1-BQ650/BF650</f>
        <v>0</v>
      </c>
      <c r="BS650">
        <f>(BF650-BE650)/(BF650-BQ650)</f>
        <v>0</v>
      </c>
      <c r="BT650">
        <f>(AZ650-BF650)/(AZ650-BQ650)</f>
        <v>0</v>
      </c>
      <c r="BU650">
        <f>(BF650-BE650)/(BF650-AY650)</f>
        <v>0</v>
      </c>
      <c r="BV650">
        <f>(AZ650-BF650)/(AZ650-AY650)</f>
        <v>0</v>
      </c>
      <c r="BW650">
        <f>(BS650*BQ650/BE650)</f>
        <v>0</v>
      </c>
      <c r="BX650">
        <f>(1-BW650)</f>
        <v>0</v>
      </c>
      <c r="DG650">
        <f>$B$13*EF650+$C$13*EG650+$F$13*ER650*(1-EU650)</f>
        <v>0</v>
      </c>
      <c r="DH650">
        <f>DG650*DI650</f>
        <v>0</v>
      </c>
      <c r="DI650">
        <f>($B$13*$D$11+$C$13*$D$11+$F$13*((FE650+EW650)/MAX(FE650+EW650+FF650, 0.1)*$I$11+FF650/MAX(FE650+EW650+FF650, 0.1)*$J$11))/($B$13+$C$13+$F$13)</f>
        <v>0</v>
      </c>
      <c r="DJ650">
        <f>($B$13*$K$11+$C$13*$K$11+$F$13*((FE650+EW650)/MAX(FE650+EW650+FF650, 0.1)*$P$11+FF650/MAX(FE650+EW650+FF650, 0.1)*$Q$11))/($B$13+$C$13+$F$13)</f>
        <v>0</v>
      </c>
      <c r="DK650">
        <v>2.44</v>
      </c>
      <c r="DL650">
        <v>0.5</v>
      </c>
      <c r="DM650" t="s">
        <v>438</v>
      </c>
      <c r="DN650">
        <v>2</v>
      </c>
      <c r="DO650" t="b">
        <v>1</v>
      </c>
      <c r="DP650">
        <v>1759091679.278571</v>
      </c>
      <c r="DQ650">
        <v>864.0894642857144</v>
      </c>
      <c r="DR650">
        <v>890.4821071428571</v>
      </c>
      <c r="DS650">
        <v>21.83872857142856</v>
      </c>
      <c r="DT650">
        <v>21.27838571428571</v>
      </c>
      <c r="DU650">
        <v>864.6398214285713</v>
      </c>
      <c r="DV650">
        <v>21.55041428571428</v>
      </c>
      <c r="DW650">
        <v>499.9691785714286</v>
      </c>
      <c r="DX650">
        <v>90.67286785714285</v>
      </c>
      <c r="DY650">
        <v>0.06481466071428571</v>
      </c>
      <c r="DZ650">
        <v>28.77882142857143</v>
      </c>
      <c r="EA650">
        <v>29.99488928571429</v>
      </c>
      <c r="EB650">
        <v>999.9000000000002</v>
      </c>
      <c r="EC650">
        <v>0</v>
      </c>
      <c r="ED650">
        <v>0</v>
      </c>
      <c r="EE650">
        <v>10005.40178571429</v>
      </c>
      <c r="EF650">
        <v>0</v>
      </c>
      <c r="EG650">
        <v>11.1237</v>
      </c>
      <c r="EH650">
        <v>-26.39271071428571</v>
      </c>
      <c r="EI650">
        <v>883.3814642857144</v>
      </c>
      <c r="EJ650">
        <v>909.8422142857142</v>
      </c>
      <c r="EK650">
        <v>0.5603437857142858</v>
      </c>
      <c r="EL650">
        <v>890.4821071428571</v>
      </c>
      <c r="EM650">
        <v>21.27838571428571</v>
      </c>
      <c r="EN650">
        <v>1.98018</v>
      </c>
      <c r="EO650">
        <v>1.929371428571429</v>
      </c>
      <c r="EP650">
        <v>17.28673928571429</v>
      </c>
      <c r="EQ650">
        <v>16.87632142857143</v>
      </c>
      <c r="ER650">
        <v>1999.976071428571</v>
      </c>
      <c r="ES650">
        <v>0.9800057857142858</v>
      </c>
      <c r="ET650">
        <v>0.01999437857142857</v>
      </c>
      <c r="EU650">
        <v>0</v>
      </c>
      <c r="EV650">
        <v>297.672</v>
      </c>
      <c r="EW650">
        <v>5.00078</v>
      </c>
      <c r="EX650">
        <v>5917.015357142857</v>
      </c>
      <c r="EY650">
        <v>16379.46785714286</v>
      </c>
      <c r="EZ650">
        <v>39.81239285714285</v>
      </c>
      <c r="FA650">
        <v>40.6247857142857</v>
      </c>
      <c r="FB650">
        <v>39.87917857142857</v>
      </c>
      <c r="FC650">
        <v>40.37467857142857</v>
      </c>
      <c r="FD650">
        <v>40.75646428571429</v>
      </c>
      <c r="FE650">
        <v>1955.086785714286</v>
      </c>
      <c r="FF650">
        <v>39.88500000000001</v>
      </c>
      <c r="FG650">
        <v>0</v>
      </c>
      <c r="FH650">
        <v>1759091679.8</v>
      </c>
      <c r="FI650">
        <v>0</v>
      </c>
      <c r="FJ650">
        <v>297.6805384615385</v>
      </c>
      <c r="FK650">
        <v>-1.186393159231791</v>
      </c>
      <c r="FL650">
        <v>-34.22119659433181</v>
      </c>
      <c r="FM650">
        <v>5916.761153846154</v>
      </c>
      <c r="FN650">
        <v>15</v>
      </c>
      <c r="FO650">
        <v>0</v>
      </c>
      <c r="FP650" t="s">
        <v>439</v>
      </c>
      <c r="FQ650">
        <v>1746989605.5</v>
      </c>
      <c r="FR650">
        <v>1746989593.5</v>
      </c>
      <c r="FS650">
        <v>0</v>
      </c>
      <c r="FT650">
        <v>-0.274</v>
      </c>
      <c r="FU650">
        <v>-0.002</v>
      </c>
      <c r="FV650">
        <v>2.549</v>
      </c>
      <c r="FW650">
        <v>0.129</v>
      </c>
      <c r="FX650">
        <v>420</v>
      </c>
      <c r="FY650">
        <v>17</v>
      </c>
      <c r="FZ650">
        <v>0.02</v>
      </c>
      <c r="GA650">
        <v>0.04</v>
      </c>
      <c r="GB650">
        <v>-26.378875</v>
      </c>
      <c r="GC650">
        <v>-0.3535902439023482</v>
      </c>
      <c r="GD650">
        <v>0.07504021838321086</v>
      </c>
      <c r="GE650">
        <v>1</v>
      </c>
      <c r="GF650">
        <v>297.7918823529412</v>
      </c>
      <c r="GG650">
        <v>-1.652009163899711</v>
      </c>
      <c r="GH650">
        <v>0.2809637578371871</v>
      </c>
      <c r="GI650">
        <v>0</v>
      </c>
      <c r="GJ650">
        <v>0.5624412000000001</v>
      </c>
      <c r="GK650">
        <v>-0.0460617861163248</v>
      </c>
      <c r="GL650">
        <v>0.00526329884768098</v>
      </c>
      <c r="GM650">
        <v>1</v>
      </c>
      <c r="GN650">
        <v>2</v>
      </c>
      <c r="GO650">
        <v>3</v>
      </c>
      <c r="GP650" t="s">
        <v>446</v>
      </c>
      <c r="GQ650">
        <v>3.10277</v>
      </c>
      <c r="GR650">
        <v>2.72281</v>
      </c>
      <c r="GS650">
        <v>0.149297</v>
      </c>
      <c r="GT650">
        <v>0.152184</v>
      </c>
      <c r="GU650">
        <v>0.100989</v>
      </c>
      <c r="GV650">
        <v>0.100629</v>
      </c>
      <c r="GW650">
        <v>22202.7</v>
      </c>
      <c r="GX650">
        <v>20092.5</v>
      </c>
      <c r="GY650">
        <v>26663.3</v>
      </c>
      <c r="GZ650">
        <v>23921.6</v>
      </c>
      <c r="HA650">
        <v>38362.7</v>
      </c>
      <c r="HB650">
        <v>31805.1</v>
      </c>
      <c r="HC650">
        <v>46558.2</v>
      </c>
      <c r="HD650">
        <v>37839.2</v>
      </c>
      <c r="HE650">
        <v>1.86593</v>
      </c>
      <c r="HF650">
        <v>1.86752</v>
      </c>
      <c r="HG650">
        <v>0.112981</v>
      </c>
      <c r="HH650">
        <v>0</v>
      </c>
      <c r="HI650">
        <v>28.1489</v>
      </c>
      <c r="HJ650">
        <v>999.9</v>
      </c>
      <c r="HK650">
        <v>46.5</v>
      </c>
      <c r="HL650">
        <v>31.1</v>
      </c>
      <c r="HM650">
        <v>23.27</v>
      </c>
      <c r="HN650">
        <v>60.8586</v>
      </c>
      <c r="HO650">
        <v>21.4263</v>
      </c>
      <c r="HP650">
        <v>1</v>
      </c>
      <c r="HQ650">
        <v>0.151806</v>
      </c>
      <c r="HR650">
        <v>0.299902</v>
      </c>
      <c r="HS650">
        <v>20.2802</v>
      </c>
      <c r="HT650">
        <v>5.2113</v>
      </c>
      <c r="HU650">
        <v>11.98</v>
      </c>
      <c r="HV650">
        <v>4.96335</v>
      </c>
      <c r="HW650">
        <v>3.27448</v>
      </c>
      <c r="HX650">
        <v>9999</v>
      </c>
      <c r="HY650">
        <v>9999</v>
      </c>
      <c r="HZ650">
        <v>9999</v>
      </c>
      <c r="IA650">
        <v>36.2</v>
      </c>
      <c r="IB650">
        <v>1.86396</v>
      </c>
      <c r="IC650">
        <v>1.86006</v>
      </c>
      <c r="ID650">
        <v>1.85837</v>
      </c>
      <c r="IE650">
        <v>1.85974</v>
      </c>
      <c r="IF650">
        <v>1.85989</v>
      </c>
      <c r="IG650">
        <v>1.85837</v>
      </c>
      <c r="IH650">
        <v>1.85745</v>
      </c>
      <c r="II650">
        <v>1.85241</v>
      </c>
      <c r="IJ650">
        <v>0</v>
      </c>
      <c r="IK650">
        <v>0</v>
      </c>
      <c r="IL650">
        <v>0</v>
      </c>
      <c r="IM650">
        <v>0</v>
      </c>
      <c r="IN650" t="s">
        <v>441</v>
      </c>
      <c r="IO650" t="s">
        <v>442</v>
      </c>
      <c r="IP650" t="s">
        <v>443</v>
      </c>
      <c r="IQ650" t="s">
        <v>443</v>
      </c>
      <c r="IR650" t="s">
        <v>443</v>
      </c>
      <c r="IS650" t="s">
        <v>443</v>
      </c>
      <c r="IT650">
        <v>0</v>
      </c>
      <c r="IU650">
        <v>100</v>
      </c>
      <c r="IV650">
        <v>100</v>
      </c>
      <c r="IW650">
        <v>-0.522</v>
      </c>
      <c r="IX650">
        <v>0.2883</v>
      </c>
      <c r="IY650">
        <v>-0.819046093373875</v>
      </c>
      <c r="IZ650">
        <v>-0.0008311593448893811</v>
      </c>
      <c r="JA650">
        <v>1.768286430498992E-06</v>
      </c>
      <c r="JB650">
        <v>-5.176383660599935E-10</v>
      </c>
      <c r="JC650">
        <v>0.01793090377665582</v>
      </c>
      <c r="JD650">
        <v>0.002652576625932546</v>
      </c>
      <c r="JE650">
        <v>0.0004569377311329863</v>
      </c>
      <c r="JF650">
        <v>1.003524486243527E-07</v>
      </c>
      <c r="JG650">
        <v>2</v>
      </c>
      <c r="JH650">
        <v>1975</v>
      </c>
      <c r="JI650">
        <v>1</v>
      </c>
      <c r="JJ650">
        <v>26</v>
      </c>
      <c r="JK650">
        <v>201701.4</v>
      </c>
      <c r="JL650">
        <v>201701.6</v>
      </c>
      <c r="JM650">
        <v>2.13867</v>
      </c>
      <c r="JN650">
        <v>2.62451</v>
      </c>
      <c r="JO650">
        <v>1.49658</v>
      </c>
      <c r="JP650">
        <v>2.34985</v>
      </c>
      <c r="JQ650">
        <v>1.54907</v>
      </c>
      <c r="JR650">
        <v>2.44629</v>
      </c>
      <c r="JS650">
        <v>36.152</v>
      </c>
      <c r="JT650">
        <v>24.1751</v>
      </c>
      <c r="JU650">
        <v>18</v>
      </c>
      <c r="JV650">
        <v>482.352</v>
      </c>
      <c r="JW650">
        <v>498.091</v>
      </c>
      <c r="JX650">
        <v>27.2083</v>
      </c>
      <c r="JY650">
        <v>29.2154</v>
      </c>
      <c r="JZ650">
        <v>30.0004</v>
      </c>
      <c r="KA650">
        <v>29.3686</v>
      </c>
      <c r="KB650">
        <v>29.3487</v>
      </c>
      <c r="KC650">
        <v>42.9745</v>
      </c>
      <c r="KD650">
        <v>10.2128</v>
      </c>
      <c r="KE650">
        <v>100</v>
      </c>
      <c r="KF650">
        <v>27.2126</v>
      </c>
      <c r="KG650">
        <v>942.112</v>
      </c>
      <c r="KH650">
        <v>21.3795</v>
      </c>
      <c r="KI650">
        <v>101.797</v>
      </c>
      <c r="KJ650">
        <v>91.261</v>
      </c>
    </row>
    <row r="651" spans="1:296">
      <c r="A651">
        <v>633</v>
      </c>
      <c r="B651">
        <v>1759091692.6</v>
      </c>
      <c r="C651">
        <v>18609.5</v>
      </c>
      <c r="D651" t="s">
        <v>1715</v>
      </c>
      <c r="E651" t="s">
        <v>1716</v>
      </c>
      <c r="F651">
        <v>5</v>
      </c>
      <c r="G651" t="s">
        <v>1604</v>
      </c>
      <c r="H651">
        <v>1759091684.85</v>
      </c>
      <c r="I651">
        <f>(J651)/1000</f>
        <v>0</v>
      </c>
      <c r="J651">
        <f>IF(DO651, AM651, AG651)</f>
        <v>0</v>
      </c>
      <c r="K651">
        <f>IF(DO651, AH651, AF651)</f>
        <v>0</v>
      </c>
      <c r="L651">
        <f>DQ651 - IF(AT651&gt;1, K651*DK651*100.0/(AV651), 0)</f>
        <v>0</v>
      </c>
      <c r="M651">
        <f>((S651-I651/2)*L651-K651)/(S651+I651/2)</f>
        <v>0</v>
      </c>
      <c r="N651">
        <f>M651*(DX651+DY651)/1000.0</f>
        <v>0</v>
      </c>
      <c r="O651">
        <f>(DQ651 - IF(AT651&gt;1, K651*DK651*100.0/(AV651), 0))*(DX651+DY651)/1000.0</f>
        <v>0</v>
      </c>
      <c r="P651">
        <f>2.0/((1/R651-1/Q651)+SIGN(R651)*SQRT((1/R651-1/Q651)*(1/R651-1/Q651) + 4*DL651/((DL651+1)*(DL651+1))*(2*1/R651*1/Q651-1/Q651*1/Q651)))</f>
        <v>0</v>
      </c>
      <c r="Q651">
        <f>IF(LEFT(DM651,1)&lt;&gt;"0",IF(LEFT(DM651,1)="1",3.0,DN651),$D$5+$E$5*(EE651*DX651/($K$5*1000))+$F$5*(EE651*DX651/($K$5*1000))*MAX(MIN(DK651,$J$5),$I$5)*MAX(MIN(DK651,$J$5),$I$5)+$G$5*MAX(MIN(DK651,$J$5),$I$5)*(EE651*DX651/($K$5*1000))+$H$5*(EE651*DX651/($K$5*1000))*(EE651*DX651/($K$5*1000)))</f>
        <v>0</v>
      </c>
      <c r="R651">
        <f>I651*(1000-(1000*0.61365*exp(17.502*V651/(240.97+V651))/(DX651+DY651)+DS651)/2)/(1000*0.61365*exp(17.502*V651/(240.97+V651))/(DX651+DY651)-DS651)</f>
        <v>0</v>
      </c>
      <c r="S651">
        <f>1/((DL651+1)/(P651/1.6)+1/(Q651/1.37)) + DL651/((DL651+1)/(P651/1.6) + DL651/(Q651/1.37))</f>
        <v>0</v>
      </c>
      <c r="T651">
        <f>(DG651*DJ651)</f>
        <v>0</v>
      </c>
      <c r="U651">
        <f>(DZ651+(T651+2*0.95*5.67E-8*(((DZ651+$B$9)+273)^4-(DZ651+273)^4)-44100*I651)/(1.84*29.3*Q651+8*0.95*5.67E-8*(DZ651+273)^3))</f>
        <v>0</v>
      </c>
      <c r="V651">
        <f>($C$9*EA651+$D$9*EB651+$E$9*U651)</f>
        <v>0</v>
      </c>
      <c r="W651">
        <f>0.61365*exp(17.502*V651/(240.97+V651))</f>
        <v>0</v>
      </c>
      <c r="X651">
        <f>(Y651/Z651*100)</f>
        <v>0</v>
      </c>
      <c r="Y651">
        <f>DS651*(DX651+DY651)/1000</f>
        <v>0</v>
      </c>
      <c r="Z651">
        <f>0.61365*exp(17.502*DZ651/(240.97+DZ651))</f>
        <v>0</v>
      </c>
      <c r="AA651">
        <f>(W651-DS651*(DX651+DY651)/1000)</f>
        <v>0</v>
      </c>
      <c r="AB651">
        <f>(-I651*44100)</f>
        <v>0</v>
      </c>
      <c r="AC651">
        <f>2*29.3*Q651*0.92*(DZ651-V651)</f>
        <v>0</v>
      </c>
      <c r="AD651">
        <f>2*0.95*5.67E-8*(((DZ651+$B$9)+273)^4-(V651+273)^4)</f>
        <v>0</v>
      </c>
      <c r="AE651">
        <f>T651+AD651+AB651+AC651</f>
        <v>0</v>
      </c>
      <c r="AF651">
        <f>DW651*AT651*(DR651-DQ651*(1000-AT651*DT651)/(1000-AT651*DS651))/(100*DK651)</f>
        <v>0</v>
      </c>
      <c r="AG651">
        <f>1000*DW651*AT651*(DS651-DT651)/(100*DK651*(1000-AT651*DS651))</f>
        <v>0</v>
      </c>
      <c r="AH651">
        <f>(AI651 - AJ651 - DX651*1E3/(8.314*(DZ651+273.15)) * AL651/DW651 * AK651) * DW651/(100*DK651) * (1000 - DT651)/1000</f>
        <v>0</v>
      </c>
      <c r="AI651">
        <v>944.9371418416825</v>
      </c>
      <c r="AJ651">
        <v>927.5489090909091</v>
      </c>
      <c r="AK651">
        <v>3.449880389782999</v>
      </c>
      <c r="AL651">
        <v>65.07997680681147</v>
      </c>
      <c r="AM651">
        <f>(AO651 - AN651 + DX651*1E3/(8.314*(DZ651+273.15)) * AQ651/DW651 * AP651) * DW651/(100*DK651) * 1000/(1000 - AO651)</f>
        <v>0</v>
      </c>
      <c r="AN651">
        <v>21.32579093333333</v>
      </c>
      <c r="AO651">
        <v>21.84924303030303</v>
      </c>
      <c r="AP651">
        <v>5.937580987234382E-05</v>
      </c>
      <c r="AQ651">
        <v>105.27</v>
      </c>
      <c r="AR651">
        <v>1</v>
      </c>
      <c r="AS651">
        <v>0</v>
      </c>
      <c r="AT651">
        <f>IF(AR651*$H$15&gt;=AV651,1.0,(AV651/(AV651-AR651*$H$15)))</f>
        <v>0</v>
      </c>
      <c r="AU651">
        <f>(AT651-1)*100</f>
        <v>0</v>
      </c>
      <c r="AV651">
        <f>MAX(0,($B$15+$C$15*EE651)/(1+$D$15*EE651)*DX651/(DZ651+273)*$E$15)</f>
        <v>0</v>
      </c>
      <c r="AW651" t="s">
        <v>437</v>
      </c>
      <c r="AX651" t="s">
        <v>437</v>
      </c>
      <c r="AY651">
        <v>0</v>
      </c>
      <c r="AZ651">
        <v>0</v>
      </c>
      <c r="BA651">
        <f>1-AY651/AZ651</f>
        <v>0</v>
      </c>
      <c r="BB651">
        <v>0</v>
      </c>
      <c r="BC651" t="s">
        <v>437</v>
      </c>
      <c r="BD651" t="s">
        <v>437</v>
      </c>
      <c r="BE651">
        <v>0</v>
      </c>
      <c r="BF651">
        <v>0</v>
      </c>
      <c r="BG651">
        <f>1-BE651/BF651</f>
        <v>0</v>
      </c>
      <c r="BH651">
        <v>0.5</v>
      </c>
      <c r="BI651">
        <f>DH651</f>
        <v>0</v>
      </c>
      <c r="BJ651">
        <f>K651</f>
        <v>0</v>
      </c>
      <c r="BK651">
        <f>BG651*BH651*BI651</f>
        <v>0</v>
      </c>
      <c r="BL651">
        <f>(BJ651-BB651)/BI651</f>
        <v>0</v>
      </c>
      <c r="BM651">
        <f>(AZ651-BF651)/BF651</f>
        <v>0</v>
      </c>
      <c r="BN651">
        <f>AY651/(BA651+AY651/BF651)</f>
        <v>0</v>
      </c>
      <c r="BO651" t="s">
        <v>437</v>
      </c>
      <c r="BP651">
        <v>0</v>
      </c>
      <c r="BQ651">
        <f>IF(BP651&lt;&gt;0, BP651, BN651)</f>
        <v>0</v>
      </c>
      <c r="BR651">
        <f>1-BQ651/BF651</f>
        <v>0</v>
      </c>
      <c r="BS651">
        <f>(BF651-BE651)/(BF651-BQ651)</f>
        <v>0</v>
      </c>
      <c r="BT651">
        <f>(AZ651-BF651)/(AZ651-BQ651)</f>
        <v>0</v>
      </c>
      <c r="BU651">
        <f>(BF651-BE651)/(BF651-AY651)</f>
        <v>0</v>
      </c>
      <c r="BV651">
        <f>(AZ651-BF651)/(AZ651-AY651)</f>
        <v>0</v>
      </c>
      <c r="BW651">
        <f>(BS651*BQ651/BE651)</f>
        <v>0</v>
      </c>
      <c r="BX651">
        <f>(1-BW651)</f>
        <v>0</v>
      </c>
      <c r="DG651">
        <f>$B$13*EF651+$C$13*EG651+$F$13*ER651*(1-EU651)</f>
        <v>0</v>
      </c>
      <c r="DH651">
        <f>DG651*DI651</f>
        <v>0</v>
      </c>
      <c r="DI651">
        <f>($B$13*$D$11+$C$13*$D$11+$F$13*((FE651+EW651)/MAX(FE651+EW651+FF651, 0.1)*$I$11+FF651/MAX(FE651+EW651+FF651, 0.1)*$J$11))/($B$13+$C$13+$F$13)</f>
        <v>0</v>
      </c>
      <c r="DJ651">
        <f>($B$13*$K$11+$C$13*$K$11+$F$13*((FE651+EW651)/MAX(FE651+EW651+FF651, 0.1)*$P$11+FF651/MAX(FE651+EW651+FF651, 0.1)*$Q$11))/($B$13+$C$13+$F$13)</f>
        <v>0</v>
      </c>
      <c r="DK651">
        <v>2.44</v>
      </c>
      <c r="DL651">
        <v>0.5</v>
      </c>
      <c r="DM651" t="s">
        <v>438</v>
      </c>
      <c r="DN651">
        <v>2</v>
      </c>
      <c r="DO651" t="b">
        <v>1</v>
      </c>
      <c r="DP651">
        <v>1759091684.85</v>
      </c>
      <c r="DQ651">
        <v>882.8265357142857</v>
      </c>
      <c r="DR651">
        <v>909.1719285714283</v>
      </c>
      <c r="DS651">
        <v>21.841225</v>
      </c>
      <c r="DT651">
        <v>21.29563571428572</v>
      </c>
      <c r="DU651">
        <v>883.3567857142856</v>
      </c>
      <c r="DV651">
        <v>21.55286071428571</v>
      </c>
      <c r="DW651">
        <v>500.0088214285714</v>
      </c>
      <c r="DX651">
        <v>90.67203571428571</v>
      </c>
      <c r="DY651">
        <v>0.06478159999999999</v>
      </c>
      <c r="DZ651">
        <v>28.7773</v>
      </c>
      <c r="EA651">
        <v>29.99534285714286</v>
      </c>
      <c r="EB651">
        <v>999.9000000000002</v>
      </c>
      <c r="EC651">
        <v>0</v>
      </c>
      <c r="ED651">
        <v>0</v>
      </c>
      <c r="EE651">
        <v>10010.87678571428</v>
      </c>
      <c r="EF651">
        <v>0</v>
      </c>
      <c r="EG651">
        <v>11.44959285714286</v>
      </c>
      <c r="EH651">
        <v>-26.34552857142857</v>
      </c>
      <c r="EI651">
        <v>902.5391428571427</v>
      </c>
      <c r="EJ651">
        <v>928.9549999999999</v>
      </c>
      <c r="EK651">
        <v>0.5455903571428571</v>
      </c>
      <c r="EL651">
        <v>909.1719285714283</v>
      </c>
      <c r="EM651">
        <v>21.29563571428572</v>
      </c>
      <c r="EN651">
        <v>1.980388214285714</v>
      </c>
      <c r="EO651">
        <v>1.930917857142857</v>
      </c>
      <c r="EP651">
        <v>17.28840357142857</v>
      </c>
      <c r="EQ651">
        <v>16.88894642857143</v>
      </c>
      <c r="ER651">
        <v>1999.988214285714</v>
      </c>
      <c r="ES651">
        <v>0.9800071071428571</v>
      </c>
      <c r="ET651">
        <v>0.01999309285714286</v>
      </c>
      <c r="EU651">
        <v>0</v>
      </c>
      <c r="EV651">
        <v>297.4866071428572</v>
      </c>
      <c r="EW651">
        <v>5.00078</v>
      </c>
      <c r="EX651">
        <v>5913.848214285715</v>
      </c>
      <c r="EY651">
        <v>16379.575</v>
      </c>
      <c r="EZ651">
        <v>39.80792857142857</v>
      </c>
      <c r="FA651">
        <v>40.62478571428571</v>
      </c>
      <c r="FB651">
        <v>39.93714285714285</v>
      </c>
      <c r="FC651">
        <v>40.35464285714285</v>
      </c>
      <c r="FD651">
        <v>40.76321428571428</v>
      </c>
      <c r="FE651">
        <v>1955.099642857143</v>
      </c>
      <c r="FF651">
        <v>39.88250000000001</v>
      </c>
      <c r="FG651">
        <v>0</v>
      </c>
      <c r="FH651">
        <v>1759091685.2</v>
      </c>
      <c r="FI651">
        <v>0</v>
      </c>
      <c r="FJ651">
        <v>297.53224</v>
      </c>
      <c r="FK651">
        <v>-2.170307697485258</v>
      </c>
      <c r="FL651">
        <v>-35.34538458616819</v>
      </c>
      <c r="FM651">
        <v>5913.4304</v>
      </c>
      <c r="FN651">
        <v>15</v>
      </c>
      <c r="FO651">
        <v>0</v>
      </c>
      <c r="FP651" t="s">
        <v>439</v>
      </c>
      <c r="FQ651">
        <v>1746989605.5</v>
      </c>
      <c r="FR651">
        <v>1746989593.5</v>
      </c>
      <c r="FS651">
        <v>0</v>
      </c>
      <c r="FT651">
        <v>-0.274</v>
      </c>
      <c r="FU651">
        <v>-0.002</v>
      </c>
      <c r="FV651">
        <v>2.549</v>
      </c>
      <c r="FW651">
        <v>0.129</v>
      </c>
      <c r="FX651">
        <v>420</v>
      </c>
      <c r="FY651">
        <v>17</v>
      </c>
      <c r="FZ651">
        <v>0.02</v>
      </c>
      <c r="GA651">
        <v>0.04</v>
      </c>
      <c r="GB651">
        <v>-26.3623225</v>
      </c>
      <c r="GC651">
        <v>0.296407879925027</v>
      </c>
      <c r="GD651">
        <v>0.09396269336151451</v>
      </c>
      <c r="GE651">
        <v>1</v>
      </c>
      <c r="GF651">
        <v>297.6109705882353</v>
      </c>
      <c r="GG651">
        <v>-1.874423222333065</v>
      </c>
      <c r="GH651">
        <v>0.2695038453609906</v>
      </c>
      <c r="GI651">
        <v>0</v>
      </c>
      <c r="GJ651">
        <v>0.553097525</v>
      </c>
      <c r="GK651">
        <v>-0.1440577373358367</v>
      </c>
      <c r="GL651">
        <v>0.01531240217109566</v>
      </c>
      <c r="GM651">
        <v>0</v>
      </c>
      <c r="GN651">
        <v>1</v>
      </c>
      <c r="GO651">
        <v>3</v>
      </c>
      <c r="GP651" t="s">
        <v>455</v>
      </c>
      <c r="GQ651">
        <v>3.10254</v>
      </c>
      <c r="GR651">
        <v>2.7232</v>
      </c>
      <c r="GS651">
        <v>0.151315</v>
      </c>
      <c r="GT651">
        <v>0.154146</v>
      </c>
      <c r="GU651">
        <v>0.101026</v>
      </c>
      <c r="GV651">
        <v>0.10073</v>
      </c>
      <c r="GW651">
        <v>22149.8</v>
      </c>
      <c r="GX651">
        <v>20046</v>
      </c>
      <c r="GY651">
        <v>26663.1</v>
      </c>
      <c r="GZ651">
        <v>23921.6</v>
      </c>
      <c r="HA651">
        <v>38361</v>
      </c>
      <c r="HB651">
        <v>31801.7</v>
      </c>
      <c r="HC651">
        <v>46557.8</v>
      </c>
      <c r="HD651">
        <v>37839.2</v>
      </c>
      <c r="HE651">
        <v>1.86565</v>
      </c>
      <c r="HF651">
        <v>1.86775</v>
      </c>
      <c r="HG651">
        <v>0.114366</v>
      </c>
      <c r="HH651">
        <v>0</v>
      </c>
      <c r="HI651">
        <v>28.1429</v>
      </c>
      <c r="HJ651">
        <v>999.9</v>
      </c>
      <c r="HK651">
        <v>46.5</v>
      </c>
      <c r="HL651">
        <v>31.1</v>
      </c>
      <c r="HM651">
        <v>23.2681</v>
      </c>
      <c r="HN651">
        <v>60.9286</v>
      </c>
      <c r="HO651">
        <v>21.3622</v>
      </c>
      <c r="HP651">
        <v>1</v>
      </c>
      <c r="HQ651">
        <v>0.152099</v>
      </c>
      <c r="HR651">
        <v>0.292593</v>
      </c>
      <c r="HS651">
        <v>20.2801</v>
      </c>
      <c r="HT651">
        <v>5.21175</v>
      </c>
      <c r="HU651">
        <v>11.98</v>
      </c>
      <c r="HV651">
        <v>4.9635</v>
      </c>
      <c r="HW651">
        <v>3.27438</v>
      </c>
      <c r="HX651">
        <v>9999</v>
      </c>
      <c r="HY651">
        <v>9999</v>
      </c>
      <c r="HZ651">
        <v>9999</v>
      </c>
      <c r="IA651">
        <v>36.2</v>
      </c>
      <c r="IB651">
        <v>1.86394</v>
      </c>
      <c r="IC651">
        <v>1.86007</v>
      </c>
      <c r="ID651">
        <v>1.85837</v>
      </c>
      <c r="IE651">
        <v>1.85974</v>
      </c>
      <c r="IF651">
        <v>1.85989</v>
      </c>
      <c r="IG651">
        <v>1.85837</v>
      </c>
      <c r="IH651">
        <v>1.85745</v>
      </c>
      <c r="II651">
        <v>1.85242</v>
      </c>
      <c r="IJ651">
        <v>0</v>
      </c>
      <c r="IK651">
        <v>0</v>
      </c>
      <c r="IL651">
        <v>0</v>
      </c>
      <c r="IM651">
        <v>0</v>
      </c>
      <c r="IN651" t="s">
        <v>441</v>
      </c>
      <c r="IO651" t="s">
        <v>442</v>
      </c>
      <c r="IP651" t="s">
        <v>443</v>
      </c>
      <c r="IQ651" t="s">
        <v>443</v>
      </c>
      <c r="IR651" t="s">
        <v>443</v>
      </c>
      <c r="IS651" t="s">
        <v>443</v>
      </c>
      <c r="IT651">
        <v>0</v>
      </c>
      <c r="IU651">
        <v>100</v>
      </c>
      <c r="IV651">
        <v>100</v>
      </c>
      <c r="IW651">
        <v>-0.502</v>
      </c>
      <c r="IX651">
        <v>0.2885</v>
      </c>
      <c r="IY651">
        <v>-0.819046093373875</v>
      </c>
      <c r="IZ651">
        <v>-0.0008311593448893811</v>
      </c>
      <c r="JA651">
        <v>1.768286430498992E-06</v>
      </c>
      <c r="JB651">
        <v>-5.176383660599935E-10</v>
      </c>
      <c r="JC651">
        <v>0.01793090377665582</v>
      </c>
      <c r="JD651">
        <v>0.002652576625932546</v>
      </c>
      <c r="JE651">
        <v>0.0004569377311329863</v>
      </c>
      <c r="JF651">
        <v>1.003524486243527E-07</v>
      </c>
      <c r="JG651">
        <v>2</v>
      </c>
      <c r="JH651">
        <v>1975</v>
      </c>
      <c r="JI651">
        <v>1</v>
      </c>
      <c r="JJ651">
        <v>26</v>
      </c>
      <c r="JK651">
        <v>201701.5</v>
      </c>
      <c r="JL651">
        <v>201701.7</v>
      </c>
      <c r="JM651">
        <v>2.17529</v>
      </c>
      <c r="JN651">
        <v>2.61597</v>
      </c>
      <c r="JO651">
        <v>1.49658</v>
      </c>
      <c r="JP651">
        <v>2.34985</v>
      </c>
      <c r="JQ651">
        <v>1.54907</v>
      </c>
      <c r="JR651">
        <v>2.45239</v>
      </c>
      <c r="JS651">
        <v>36.152</v>
      </c>
      <c r="JT651">
        <v>24.1838</v>
      </c>
      <c r="JU651">
        <v>18</v>
      </c>
      <c r="JV651">
        <v>482.217</v>
      </c>
      <c r="JW651">
        <v>498.269</v>
      </c>
      <c r="JX651">
        <v>27.2123</v>
      </c>
      <c r="JY651">
        <v>29.2187</v>
      </c>
      <c r="JZ651">
        <v>30.0002</v>
      </c>
      <c r="KA651">
        <v>29.3722</v>
      </c>
      <c r="KB651">
        <v>29.3522</v>
      </c>
      <c r="KC651">
        <v>43.6978</v>
      </c>
      <c r="KD651">
        <v>10.2128</v>
      </c>
      <c r="KE651">
        <v>100</v>
      </c>
      <c r="KF651">
        <v>27.2152</v>
      </c>
      <c r="KG651">
        <v>955.486</v>
      </c>
      <c r="KH651">
        <v>21.3892</v>
      </c>
      <c r="KI651">
        <v>101.796</v>
      </c>
      <c r="KJ651">
        <v>91.26090000000001</v>
      </c>
    </row>
    <row r="652" spans="1:296">
      <c r="A652">
        <v>634</v>
      </c>
      <c r="B652">
        <v>1759091697.1</v>
      </c>
      <c r="C652">
        <v>18614</v>
      </c>
      <c r="D652" t="s">
        <v>1717</v>
      </c>
      <c r="E652" t="s">
        <v>1718</v>
      </c>
      <c r="F652">
        <v>5</v>
      </c>
      <c r="G652" t="s">
        <v>1604</v>
      </c>
      <c r="H652">
        <v>1759091689.278571</v>
      </c>
      <c r="I652">
        <f>(J652)/1000</f>
        <v>0</v>
      </c>
      <c r="J652">
        <f>IF(DO652, AM652, AG652)</f>
        <v>0</v>
      </c>
      <c r="K652">
        <f>IF(DO652, AH652, AF652)</f>
        <v>0</v>
      </c>
      <c r="L652">
        <f>DQ652 - IF(AT652&gt;1, K652*DK652*100.0/(AV652), 0)</f>
        <v>0</v>
      </c>
      <c r="M652">
        <f>((S652-I652/2)*L652-K652)/(S652+I652/2)</f>
        <v>0</v>
      </c>
      <c r="N652">
        <f>M652*(DX652+DY652)/1000.0</f>
        <v>0</v>
      </c>
      <c r="O652">
        <f>(DQ652 - IF(AT652&gt;1, K652*DK652*100.0/(AV652), 0))*(DX652+DY652)/1000.0</f>
        <v>0</v>
      </c>
      <c r="P652">
        <f>2.0/((1/R652-1/Q652)+SIGN(R652)*SQRT((1/R652-1/Q652)*(1/R652-1/Q652) + 4*DL652/((DL652+1)*(DL652+1))*(2*1/R652*1/Q652-1/Q652*1/Q652)))</f>
        <v>0</v>
      </c>
      <c r="Q652">
        <f>IF(LEFT(DM652,1)&lt;&gt;"0",IF(LEFT(DM652,1)="1",3.0,DN652),$D$5+$E$5*(EE652*DX652/($K$5*1000))+$F$5*(EE652*DX652/($K$5*1000))*MAX(MIN(DK652,$J$5),$I$5)*MAX(MIN(DK652,$J$5),$I$5)+$G$5*MAX(MIN(DK652,$J$5),$I$5)*(EE652*DX652/($K$5*1000))+$H$5*(EE652*DX652/($K$5*1000))*(EE652*DX652/($K$5*1000)))</f>
        <v>0</v>
      </c>
      <c r="R652">
        <f>I652*(1000-(1000*0.61365*exp(17.502*V652/(240.97+V652))/(DX652+DY652)+DS652)/2)/(1000*0.61365*exp(17.502*V652/(240.97+V652))/(DX652+DY652)-DS652)</f>
        <v>0</v>
      </c>
      <c r="S652">
        <f>1/((DL652+1)/(P652/1.6)+1/(Q652/1.37)) + DL652/((DL652+1)/(P652/1.6) + DL652/(Q652/1.37))</f>
        <v>0</v>
      </c>
      <c r="T652">
        <f>(DG652*DJ652)</f>
        <v>0</v>
      </c>
      <c r="U652">
        <f>(DZ652+(T652+2*0.95*5.67E-8*(((DZ652+$B$9)+273)^4-(DZ652+273)^4)-44100*I652)/(1.84*29.3*Q652+8*0.95*5.67E-8*(DZ652+273)^3))</f>
        <v>0</v>
      </c>
      <c r="V652">
        <f>($C$9*EA652+$D$9*EB652+$E$9*U652)</f>
        <v>0</v>
      </c>
      <c r="W652">
        <f>0.61365*exp(17.502*V652/(240.97+V652))</f>
        <v>0</v>
      </c>
      <c r="X652">
        <f>(Y652/Z652*100)</f>
        <v>0</v>
      </c>
      <c r="Y652">
        <f>DS652*(DX652+DY652)/1000</f>
        <v>0</v>
      </c>
      <c r="Z652">
        <f>0.61365*exp(17.502*DZ652/(240.97+DZ652))</f>
        <v>0</v>
      </c>
      <c r="AA652">
        <f>(W652-DS652*(DX652+DY652)/1000)</f>
        <v>0</v>
      </c>
      <c r="AB652">
        <f>(-I652*44100)</f>
        <v>0</v>
      </c>
      <c r="AC652">
        <f>2*29.3*Q652*0.92*(DZ652-V652)</f>
        <v>0</v>
      </c>
      <c r="AD652">
        <f>2*0.95*5.67E-8*(((DZ652+$B$9)+273)^4-(V652+273)^4)</f>
        <v>0</v>
      </c>
      <c r="AE652">
        <f>T652+AD652+AB652+AC652</f>
        <v>0</v>
      </c>
      <c r="AF652">
        <f>DW652*AT652*(DR652-DQ652*(1000-AT652*DT652)/(1000-AT652*DS652))/(100*DK652)</f>
        <v>0</v>
      </c>
      <c r="AG652">
        <f>1000*DW652*AT652*(DS652-DT652)/(100*DK652*(1000-AT652*DS652))</f>
        <v>0</v>
      </c>
      <c r="AH652">
        <f>(AI652 - AJ652 - DX652*1E3/(8.314*(DZ652+273.15)) * AL652/DW652 * AK652) * DW652/(100*DK652) * (1000 - DT652)/1000</f>
        <v>0</v>
      </c>
      <c r="AI652">
        <v>960.3384512203997</v>
      </c>
      <c r="AJ652">
        <v>943.091096969697</v>
      </c>
      <c r="AK652">
        <v>3.453271787624399</v>
      </c>
      <c r="AL652">
        <v>65.07997680681147</v>
      </c>
      <c r="AM652">
        <f>(AO652 - AN652 + DX652*1E3/(8.314*(DZ652+273.15)) * AQ652/DW652 * AP652) * DW652/(100*DK652) * 1000/(1000 - AO652)</f>
        <v>0</v>
      </c>
      <c r="AN652">
        <v>21.33540954666668</v>
      </c>
      <c r="AO652">
        <v>21.85784181818181</v>
      </c>
      <c r="AP652">
        <v>4.711228012486064E-05</v>
      </c>
      <c r="AQ652">
        <v>105.27</v>
      </c>
      <c r="AR652">
        <v>1</v>
      </c>
      <c r="AS652">
        <v>0</v>
      </c>
      <c r="AT652">
        <f>IF(AR652*$H$15&gt;=AV652,1.0,(AV652/(AV652-AR652*$H$15)))</f>
        <v>0</v>
      </c>
      <c r="AU652">
        <f>(AT652-1)*100</f>
        <v>0</v>
      </c>
      <c r="AV652">
        <f>MAX(0,($B$15+$C$15*EE652)/(1+$D$15*EE652)*DX652/(DZ652+273)*$E$15)</f>
        <v>0</v>
      </c>
      <c r="AW652" t="s">
        <v>437</v>
      </c>
      <c r="AX652" t="s">
        <v>437</v>
      </c>
      <c r="AY652">
        <v>0</v>
      </c>
      <c r="AZ652">
        <v>0</v>
      </c>
      <c r="BA652">
        <f>1-AY652/AZ652</f>
        <v>0</v>
      </c>
      <c r="BB652">
        <v>0</v>
      </c>
      <c r="BC652" t="s">
        <v>437</v>
      </c>
      <c r="BD652" t="s">
        <v>437</v>
      </c>
      <c r="BE652">
        <v>0</v>
      </c>
      <c r="BF652">
        <v>0</v>
      </c>
      <c r="BG652">
        <f>1-BE652/BF652</f>
        <v>0</v>
      </c>
      <c r="BH652">
        <v>0.5</v>
      </c>
      <c r="BI652">
        <f>DH652</f>
        <v>0</v>
      </c>
      <c r="BJ652">
        <f>K652</f>
        <v>0</v>
      </c>
      <c r="BK652">
        <f>BG652*BH652*BI652</f>
        <v>0</v>
      </c>
      <c r="BL652">
        <f>(BJ652-BB652)/BI652</f>
        <v>0</v>
      </c>
      <c r="BM652">
        <f>(AZ652-BF652)/BF652</f>
        <v>0</v>
      </c>
      <c r="BN652">
        <f>AY652/(BA652+AY652/BF652)</f>
        <v>0</v>
      </c>
      <c r="BO652" t="s">
        <v>437</v>
      </c>
      <c r="BP652">
        <v>0</v>
      </c>
      <c r="BQ652">
        <f>IF(BP652&lt;&gt;0, BP652, BN652)</f>
        <v>0</v>
      </c>
      <c r="BR652">
        <f>1-BQ652/BF652</f>
        <v>0</v>
      </c>
      <c r="BS652">
        <f>(BF652-BE652)/(BF652-BQ652)</f>
        <v>0</v>
      </c>
      <c r="BT652">
        <f>(AZ652-BF652)/(AZ652-BQ652)</f>
        <v>0</v>
      </c>
      <c r="BU652">
        <f>(BF652-BE652)/(BF652-AY652)</f>
        <v>0</v>
      </c>
      <c r="BV652">
        <f>(AZ652-BF652)/(AZ652-AY652)</f>
        <v>0</v>
      </c>
      <c r="BW652">
        <f>(BS652*BQ652/BE652)</f>
        <v>0</v>
      </c>
      <c r="BX652">
        <f>(1-BW652)</f>
        <v>0</v>
      </c>
      <c r="DG652">
        <f>$B$13*EF652+$C$13*EG652+$F$13*ER652*(1-EU652)</f>
        <v>0</v>
      </c>
      <c r="DH652">
        <f>DG652*DI652</f>
        <v>0</v>
      </c>
      <c r="DI652">
        <f>($B$13*$D$11+$C$13*$D$11+$F$13*((FE652+EW652)/MAX(FE652+EW652+FF652, 0.1)*$I$11+FF652/MAX(FE652+EW652+FF652, 0.1)*$J$11))/($B$13+$C$13+$F$13)</f>
        <v>0</v>
      </c>
      <c r="DJ652">
        <f>($B$13*$K$11+$C$13*$K$11+$F$13*((FE652+EW652)/MAX(FE652+EW652+FF652, 0.1)*$P$11+FF652/MAX(FE652+EW652+FF652, 0.1)*$Q$11))/($B$13+$C$13+$F$13)</f>
        <v>0</v>
      </c>
      <c r="DK652">
        <v>2.44</v>
      </c>
      <c r="DL652">
        <v>0.5</v>
      </c>
      <c r="DM652" t="s">
        <v>438</v>
      </c>
      <c r="DN652">
        <v>2</v>
      </c>
      <c r="DO652" t="b">
        <v>1</v>
      </c>
      <c r="DP652">
        <v>1759091689.278571</v>
      </c>
      <c r="DQ652">
        <v>897.7604285714285</v>
      </c>
      <c r="DR652">
        <v>924.0096785714285</v>
      </c>
      <c r="DS652">
        <v>21.84535357142857</v>
      </c>
      <c r="DT652">
        <v>21.31191071428572</v>
      </c>
      <c r="DU652">
        <v>898.2743928571429</v>
      </c>
      <c r="DV652">
        <v>21.5569</v>
      </c>
      <c r="DW652">
        <v>500.0392857142857</v>
      </c>
      <c r="DX652">
        <v>90.67117857142856</v>
      </c>
      <c r="DY652">
        <v>0.06476587857142857</v>
      </c>
      <c r="DZ652">
        <v>28.777</v>
      </c>
      <c r="EA652">
        <v>29.99766785714285</v>
      </c>
      <c r="EB652">
        <v>999.9000000000002</v>
      </c>
      <c r="EC652">
        <v>0</v>
      </c>
      <c r="ED652">
        <v>0</v>
      </c>
      <c r="EE652">
        <v>10007.90714285714</v>
      </c>
      <c r="EF652">
        <v>0</v>
      </c>
      <c r="EG652">
        <v>11.64561071428571</v>
      </c>
      <c r="EH652">
        <v>-26.24938214285714</v>
      </c>
      <c r="EI652">
        <v>917.8103928571428</v>
      </c>
      <c r="EJ652">
        <v>944.1312857142857</v>
      </c>
      <c r="EK652">
        <v>0.5334364642857142</v>
      </c>
      <c r="EL652">
        <v>924.0096785714285</v>
      </c>
      <c r="EM652">
        <v>21.31191071428572</v>
      </c>
      <c r="EN652">
        <v>1.980743571428572</v>
      </c>
      <c r="EO652">
        <v>1.932376428571429</v>
      </c>
      <c r="EP652">
        <v>17.29124285714285</v>
      </c>
      <c r="EQ652">
        <v>16.90083928571429</v>
      </c>
      <c r="ER652">
        <v>1999.976071428571</v>
      </c>
      <c r="ES652">
        <v>0.9800076071428572</v>
      </c>
      <c r="ET652">
        <v>0.0199926</v>
      </c>
      <c r="EU652">
        <v>0</v>
      </c>
      <c r="EV652">
        <v>297.34925</v>
      </c>
      <c r="EW652">
        <v>5.00078</v>
      </c>
      <c r="EX652">
        <v>5911.272142857144</v>
      </c>
      <c r="EY652">
        <v>16379.475</v>
      </c>
      <c r="EZ652">
        <v>39.81242857142858</v>
      </c>
      <c r="FA652">
        <v>40.61592857142857</v>
      </c>
      <c r="FB652">
        <v>39.96396428571428</v>
      </c>
      <c r="FC652">
        <v>40.34796428571428</v>
      </c>
      <c r="FD652">
        <v>40.72753571428571</v>
      </c>
      <c r="FE652">
        <v>1955.088571428572</v>
      </c>
      <c r="FF652">
        <v>39.8807142857143</v>
      </c>
      <c r="FG652">
        <v>0</v>
      </c>
      <c r="FH652">
        <v>1759091690</v>
      </c>
      <c r="FI652">
        <v>0</v>
      </c>
      <c r="FJ652">
        <v>297.38072</v>
      </c>
      <c r="FK652">
        <v>-1.692692300703813</v>
      </c>
      <c r="FL652">
        <v>-33.83384610368994</v>
      </c>
      <c r="FM652">
        <v>5910.6676</v>
      </c>
      <c r="FN652">
        <v>15</v>
      </c>
      <c r="FO652">
        <v>0</v>
      </c>
      <c r="FP652" t="s">
        <v>439</v>
      </c>
      <c r="FQ652">
        <v>1746989605.5</v>
      </c>
      <c r="FR652">
        <v>1746989593.5</v>
      </c>
      <c r="FS652">
        <v>0</v>
      </c>
      <c r="FT652">
        <v>-0.274</v>
      </c>
      <c r="FU652">
        <v>-0.002</v>
      </c>
      <c r="FV652">
        <v>2.549</v>
      </c>
      <c r="FW652">
        <v>0.129</v>
      </c>
      <c r="FX652">
        <v>420</v>
      </c>
      <c r="FY652">
        <v>17</v>
      </c>
      <c r="FZ652">
        <v>0.02</v>
      </c>
      <c r="GA652">
        <v>0.04</v>
      </c>
      <c r="GB652">
        <v>-26.29500243902439</v>
      </c>
      <c r="GC652">
        <v>1.274663414634057</v>
      </c>
      <c r="GD652">
        <v>0.1498563775636199</v>
      </c>
      <c r="GE652">
        <v>0</v>
      </c>
      <c r="GF652">
        <v>297.4884705882354</v>
      </c>
      <c r="GG652">
        <v>-1.857662337669979</v>
      </c>
      <c r="GH652">
        <v>0.2704699869501784</v>
      </c>
      <c r="GI652">
        <v>0</v>
      </c>
      <c r="GJ652">
        <v>0.5410539024390244</v>
      </c>
      <c r="GK652">
        <v>-0.1795518606271765</v>
      </c>
      <c r="GL652">
        <v>0.0184369481441081</v>
      </c>
      <c r="GM652">
        <v>0</v>
      </c>
      <c r="GN652">
        <v>0</v>
      </c>
      <c r="GO652">
        <v>3</v>
      </c>
      <c r="GP652" t="s">
        <v>458</v>
      </c>
      <c r="GQ652">
        <v>3.10244</v>
      </c>
      <c r="GR652">
        <v>2.72292</v>
      </c>
      <c r="GS652">
        <v>0.152951</v>
      </c>
      <c r="GT652">
        <v>0.155758</v>
      </c>
      <c r="GU652">
        <v>0.10105</v>
      </c>
      <c r="GV652">
        <v>0.100749</v>
      </c>
      <c r="GW652">
        <v>22107</v>
      </c>
      <c r="GX652">
        <v>20007.9</v>
      </c>
      <c r="GY652">
        <v>26663</v>
      </c>
      <c r="GZ652">
        <v>23921.7</v>
      </c>
      <c r="HA652">
        <v>38360.1</v>
      </c>
      <c r="HB652">
        <v>31801.2</v>
      </c>
      <c r="HC652">
        <v>46557.7</v>
      </c>
      <c r="HD652">
        <v>37839.2</v>
      </c>
      <c r="HE652">
        <v>1.86565</v>
      </c>
      <c r="HF652">
        <v>1.8679</v>
      </c>
      <c r="HG652">
        <v>0.113398</v>
      </c>
      <c r="HH652">
        <v>0</v>
      </c>
      <c r="HI652">
        <v>28.1396</v>
      </c>
      <c r="HJ652">
        <v>999.9</v>
      </c>
      <c r="HK652">
        <v>46.5</v>
      </c>
      <c r="HL652">
        <v>31.1</v>
      </c>
      <c r="HM652">
        <v>23.2693</v>
      </c>
      <c r="HN652">
        <v>60.7886</v>
      </c>
      <c r="HO652">
        <v>21.5585</v>
      </c>
      <c r="HP652">
        <v>1</v>
      </c>
      <c r="HQ652">
        <v>0.152256</v>
      </c>
      <c r="HR652">
        <v>0.293263</v>
      </c>
      <c r="HS652">
        <v>20.2802</v>
      </c>
      <c r="HT652">
        <v>5.211</v>
      </c>
      <c r="HU652">
        <v>11.98</v>
      </c>
      <c r="HV652">
        <v>4.9635</v>
      </c>
      <c r="HW652">
        <v>3.27448</v>
      </c>
      <c r="HX652">
        <v>9999</v>
      </c>
      <c r="HY652">
        <v>9999</v>
      </c>
      <c r="HZ652">
        <v>9999</v>
      </c>
      <c r="IA652">
        <v>36.2</v>
      </c>
      <c r="IB652">
        <v>1.86394</v>
      </c>
      <c r="IC652">
        <v>1.86007</v>
      </c>
      <c r="ID652">
        <v>1.85837</v>
      </c>
      <c r="IE652">
        <v>1.85975</v>
      </c>
      <c r="IF652">
        <v>1.85989</v>
      </c>
      <c r="IG652">
        <v>1.85837</v>
      </c>
      <c r="IH652">
        <v>1.85745</v>
      </c>
      <c r="II652">
        <v>1.85242</v>
      </c>
      <c r="IJ652">
        <v>0</v>
      </c>
      <c r="IK652">
        <v>0</v>
      </c>
      <c r="IL652">
        <v>0</v>
      </c>
      <c r="IM652">
        <v>0</v>
      </c>
      <c r="IN652" t="s">
        <v>441</v>
      </c>
      <c r="IO652" t="s">
        <v>442</v>
      </c>
      <c r="IP652" t="s">
        <v>443</v>
      </c>
      <c r="IQ652" t="s">
        <v>443</v>
      </c>
      <c r="IR652" t="s">
        <v>443</v>
      </c>
      <c r="IS652" t="s">
        <v>443</v>
      </c>
      <c r="IT652">
        <v>0</v>
      </c>
      <c r="IU652">
        <v>100</v>
      </c>
      <c r="IV652">
        <v>100</v>
      </c>
      <c r="IW652">
        <v>-0.485</v>
      </c>
      <c r="IX652">
        <v>0.2888</v>
      </c>
      <c r="IY652">
        <v>-0.819046093373875</v>
      </c>
      <c r="IZ652">
        <v>-0.0008311593448893811</v>
      </c>
      <c r="JA652">
        <v>1.768286430498992E-06</v>
      </c>
      <c r="JB652">
        <v>-5.176383660599935E-10</v>
      </c>
      <c r="JC652">
        <v>0.01793090377665582</v>
      </c>
      <c r="JD652">
        <v>0.002652576625932546</v>
      </c>
      <c r="JE652">
        <v>0.0004569377311329863</v>
      </c>
      <c r="JF652">
        <v>1.003524486243527E-07</v>
      </c>
      <c r="JG652">
        <v>2</v>
      </c>
      <c r="JH652">
        <v>1975</v>
      </c>
      <c r="JI652">
        <v>1</v>
      </c>
      <c r="JJ652">
        <v>26</v>
      </c>
      <c r="JK652">
        <v>201701.5</v>
      </c>
      <c r="JL652">
        <v>201701.7</v>
      </c>
      <c r="JM652">
        <v>2.20215</v>
      </c>
      <c r="JN652">
        <v>2.62207</v>
      </c>
      <c r="JO652">
        <v>1.49658</v>
      </c>
      <c r="JP652">
        <v>2.34985</v>
      </c>
      <c r="JQ652">
        <v>1.54907</v>
      </c>
      <c r="JR652">
        <v>2.37793</v>
      </c>
      <c r="JS652">
        <v>36.152</v>
      </c>
      <c r="JT652">
        <v>24.1751</v>
      </c>
      <c r="JU652">
        <v>18</v>
      </c>
      <c r="JV652">
        <v>482.234</v>
      </c>
      <c r="JW652">
        <v>498.393</v>
      </c>
      <c r="JX652">
        <v>27.2152</v>
      </c>
      <c r="JY652">
        <v>29.2212</v>
      </c>
      <c r="JZ652">
        <v>30.0002</v>
      </c>
      <c r="KA652">
        <v>29.3743</v>
      </c>
      <c r="KB652">
        <v>29.355</v>
      </c>
      <c r="KC652">
        <v>44.2538</v>
      </c>
      <c r="KD652">
        <v>10.2128</v>
      </c>
      <c r="KE652">
        <v>100</v>
      </c>
      <c r="KF652">
        <v>27.2041</v>
      </c>
      <c r="KG652">
        <v>975.521</v>
      </c>
      <c r="KH652">
        <v>21.3937</v>
      </c>
      <c r="KI652">
        <v>101.796</v>
      </c>
      <c r="KJ652">
        <v>91.2611</v>
      </c>
    </row>
    <row r="653" spans="1:296">
      <c r="A653">
        <v>635</v>
      </c>
      <c r="B653">
        <v>1759091702.6</v>
      </c>
      <c r="C653">
        <v>18619.5</v>
      </c>
      <c r="D653" t="s">
        <v>1719</v>
      </c>
      <c r="E653" t="s">
        <v>1720</v>
      </c>
      <c r="F653">
        <v>5</v>
      </c>
      <c r="G653" t="s">
        <v>1604</v>
      </c>
      <c r="H653">
        <v>1759091694.85</v>
      </c>
      <c r="I653">
        <f>(J653)/1000</f>
        <v>0</v>
      </c>
      <c r="J653">
        <f>IF(DO653, AM653, AG653)</f>
        <v>0</v>
      </c>
      <c r="K653">
        <f>IF(DO653, AH653, AF653)</f>
        <v>0</v>
      </c>
      <c r="L653">
        <f>DQ653 - IF(AT653&gt;1, K653*DK653*100.0/(AV653), 0)</f>
        <v>0</v>
      </c>
      <c r="M653">
        <f>((S653-I653/2)*L653-K653)/(S653+I653/2)</f>
        <v>0</v>
      </c>
      <c r="N653">
        <f>M653*(DX653+DY653)/1000.0</f>
        <v>0</v>
      </c>
      <c r="O653">
        <f>(DQ653 - IF(AT653&gt;1, K653*DK653*100.0/(AV653), 0))*(DX653+DY653)/1000.0</f>
        <v>0</v>
      </c>
      <c r="P653">
        <f>2.0/((1/R653-1/Q653)+SIGN(R653)*SQRT((1/R653-1/Q653)*(1/R653-1/Q653) + 4*DL653/((DL653+1)*(DL653+1))*(2*1/R653*1/Q653-1/Q653*1/Q653)))</f>
        <v>0</v>
      </c>
      <c r="Q653">
        <f>IF(LEFT(DM653,1)&lt;&gt;"0",IF(LEFT(DM653,1)="1",3.0,DN653),$D$5+$E$5*(EE653*DX653/($K$5*1000))+$F$5*(EE653*DX653/($K$5*1000))*MAX(MIN(DK653,$J$5),$I$5)*MAX(MIN(DK653,$J$5),$I$5)+$G$5*MAX(MIN(DK653,$J$5),$I$5)*(EE653*DX653/($K$5*1000))+$H$5*(EE653*DX653/($K$5*1000))*(EE653*DX653/($K$5*1000)))</f>
        <v>0</v>
      </c>
      <c r="R653">
        <f>I653*(1000-(1000*0.61365*exp(17.502*V653/(240.97+V653))/(DX653+DY653)+DS653)/2)/(1000*0.61365*exp(17.502*V653/(240.97+V653))/(DX653+DY653)-DS653)</f>
        <v>0</v>
      </c>
      <c r="S653">
        <f>1/((DL653+1)/(P653/1.6)+1/(Q653/1.37)) + DL653/((DL653+1)/(P653/1.6) + DL653/(Q653/1.37))</f>
        <v>0</v>
      </c>
      <c r="T653">
        <f>(DG653*DJ653)</f>
        <v>0</v>
      </c>
      <c r="U653">
        <f>(DZ653+(T653+2*0.95*5.67E-8*(((DZ653+$B$9)+273)^4-(DZ653+273)^4)-44100*I653)/(1.84*29.3*Q653+8*0.95*5.67E-8*(DZ653+273)^3))</f>
        <v>0</v>
      </c>
      <c r="V653">
        <f>($C$9*EA653+$D$9*EB653+$E$9*U653)</f>
        <v>0</v>
      </c>
      <c r="W653">
        <f>0.61365*exp(17.502*V653/(240.97+V653))</f>
        <v>0</v>
      </c>
      <c r="X653">
        <f>(Y653/Z653*100)</f>
        <v>0</v>
      </c>
      <c r="Y653">
        <f>DS653*(DX653+DY653)/1000</f>
        <v>0</v>
      </c>
      <c r="Z653">
        <f>0.61365*exp(17.502*DZ653/(240.97+DZ653))</f>
        <v>0</v>
      </c>
      <c r="AA653">
        <f>(W653-DS653*(DX653+DY653)/1000)</f>
        <v>0</v>
      </c>
      <c r="AB653">
        <f>(-I653*44100)</f>
        <v>0</v>
      </c>
      <c r="AC653">
        <f>2*29.3*Q653*0.92*(DZ653-V653)</f>
        <v>0</v>
      </c>
      <c r="AD653">
        <f>2*0.95*5.67E-8*(((DZ653+$B$9)+273)^4-(V653+273)^4)</f>
        <v>0</v>
      </c>
      <c r="AE653">
        <f>T653+AD653+AB653+AC653</f>
        <v>0</v>
      </c>
      <c r="AF653">
        <f>DW653*AT653*(DR653-DQ653*(1000-AT653*DT653)/(1000-AT653*DS653))/(100*DK653)</f>
        <v>0</v>
      </c>
      <c r="AG653">
        <f>1000*DW653*AT653*(DS653-DT653)/(100*DK653*(1000-AT653*DS653))</f>
        <v>0</v>
      </c>
      <c r="AH653">
        <f>(AI653 - AJ653 - DX653*1E3/(8.314*(DZ653+273.15)) * AL653/DW653 * AK653) * DW653/(100*DK653) * (1000 - DT653)/1000</f>
        <v>0</v>
      </c>
      <c r="AI653">
        <v>979.1997466119867</v>
      </c>
      <c r="AJ653">
        <v>961.9673090909085</v>
      </c>
      <c r="AK653">
        <v>3.422102473110377</v>
      </c>
      <c r="AL653">
        <v>65.07997680681147</v>
      </c>
      <c r="AM653">
        <f>(AO653 - AN653 + DX653*1E3/(8.314*(DZ653+273.15)) * AQ653/DW653 * AP653) * DW653/(100*DK653) * 1000/(1000 - AO653)</f>
        <v>0</v>
      </c>
      <c r="AN653">
        <v>21.34232264000001</v>
      </c>
      <c r="AO653">
        <v>21.86404909090909</v>
      </c>
      <c r="AP653">
        <v>1.961136299585308E-05</v>
      </c>
      <c r="AQ653">
        <v>105.27</v>
      </c>
      <c r="AR653">
        <v>1</v>
      </c>
      <c r="AS653">
        <v>0</v>
      </c>
      <c r="AT653">
        <f>IF(AR653*$H$15&gt;=AV653,1.0,(AV653/(AV653-AR653*$H$15)))</f>
        <v>0</v>
      </c>
      <c r="AU653">
        <f>(AT653-1)*100</f>
        <v>0</v>
      </c>
      <c r="AV653">
        <f>MAX(0,($B$15+$C$15*EE653)/(1+$D$15*EE653)*DX653/(DZ653+273)*$E$15)</f>
        <v>0</v>
      </c>
      <c r="AW653" t="s">
        <v>437</v>
      </c>
      <c r="AX653" t="s">
        <v>437</v>
      </c>
      <c r="AY653">
        <v>0</v>
      </c>
      <c r="AZ653">
        <v>0</v>
      </c>
      <c r="BA653">
        <f>1-AY653/AZ653</f>
        <v>0</v>
      </c>
      <c r="BB653">
        <v>0</v>
      </c>
      <c r="BC653" t="s">
        <v>437</v>
      </c>
      <c r="BD653" t="s">
        <v>437</v>
      </c>
      <c r="BE653">
        <v>0</v>
      </c>
      <c r="BF653">
        <v>0</v>
      </c>
      <c r="BG653">
        <f>1-BE653/BF653</f>
        <v>0</v>
      </c>
      <c r="BH653">
        <v>0.5</v>
      </c>
      <c r="BI653">
        <f>DH653</f>
        <v>0</v>
      </c>
      <c r="BJ653">
        <f>K653</f>
        <v>0</v>
      </c>
      <c r="BK653">
        <f>BG653*BH653*BI653</f>
        <v>0</v>
      </c>
      <c r="BL653">
        <f>(BJ653-BB653)/BI653</f>
        <v>0</v>
      </c>
      <c r="BM653">
        <f>(AZ653-BF653)/BF653</f>
        <v>0</v>
      </c>
      <c r="BN653">
        <f>AY653/(BA653+AY653/BF653)</f>
        <v>0</v>
      </c>
      <c r="BO653" t="s">
        <v>437</v>
      </c>
      <c r="BP653">
        <v>0</v>
      </c>
      <c r="BQ653">
        <f>IF(BP653&lt;&gt;0, BP653, BN653)</f>
        <v>0</v>
      </c>
      <c r="BR653">
        <f>1-BQ653/BF653</f>
        <v>0</v>
      </c>
      <c r="BS653">
        <f>(BF653-BE653)/(BF653-BQ653)</f>
        <v>0</v>
      </c>
      <c r="BT653">
        <f>(AZ653-BF653)/(AZ653-BQ653)</f>
        <v>0</v>
      </c>
      <c r="BU653">
        <f>(BF653-BE653)/(BF653-AY653)</f>
        <v>0</v>
      </c>
      <c r="BV653">
        <f>(AZ653-BF653)/(AZ653-AY653)</f>
        <v>0</v>
      </c>
      <c r="BW653">
        <f>(BS653*BQ653/BE653)</f>
        <v>0</v>
      </c>
      <c r="BX653">
        <f>(1-BW653)</f>
        <v>0</v>
      </c>
      <c r="DG653">
        <f>$B$13*EF653+$C$13*EG653+$F$13*ER653*(1-EU653)</f>
        <v>0</v>
      </c>
      <c r="DH653">
        <f>DG653*DI653</f>
        <v>0</v>
      </c>
      <c r="DI653">
        <f>($B$13*$D$11+$C$13*$D$11+$F$13*((FE653+EW653)/MAX(FE653+EW653+FF653, 0.1)*$I$11+FF653/MAX(FE653+EW653+FF653, 0.1)*$J$11))/($B$13+$C$13+$F$13)</f>
        <v>0</v>
      </c>
      <c r="DJ653">
        <f>($B$13*$K$11+$C$13*$K$11+$F$13*((FE653+EW653)/MAX(FE653+EW653+FF653, 0.1)*$P$11+FF653/MAX(FE653+EW653+FF653, 0.1)*$Q$11))/($B$13+$C$13+$F$13)</f>
        <v>0</v>
      </c>
      <c r="DK653">
        <v>2.44</v>
      </c>
      <c r="DL653">
        <v>0.5</v>
      </c>
      <c r="DM653" t="s">
        <v>438</v>
      </c>
      <c r="DN653">
        <v>2</v>
      </c>
      <c r="DO653" t="b">
        <v>1</v>
      </c>
      <c r="DP653">
        <v>1759091694.85</v>
      </c>
      <c r="DQ653">
        <v>916.5643928571429</v>
      </c>
      <c r="DR653">
        <v>942.6789285714286</v>
      </c>
      <c r="DS653">
        <v>21.85351785714286</v>
      </c>
      <c r="DT653">
        <v>21.33153571428571</v>
      </c>
      <c r="DU653">
        <v>917.0577500000001</v>
      </c>
      <c r="DV653">
        <v>21.56488214285715</v>
      </c>
      <c r="DW653">
        <v>500.0677499999999</v>
      </c>
      <c r="DX653">
        <v>90.67095357142856</v>
      </c>
      <c r="DY653">
        <v>0.06474980714285715</v>
      </c>
      <c r="DZ653">
        <v>28.77683571428571</v>
      </c>
      <c r="EA653">
        <v>29.99324285714286</v>
      </c>
      <c r="EB653">
        <v>999.9000000000002</v>
      </c>
      <c r="EC653">
        <v>0</v>
      </c>
      <c r="ED653">
        <v>0</v>
      </c>
      <c r="EE653">
        <v>10004.59285714286</v>
      </c>
      <c r="EF653">
        <v>0</v>
      </c>
      <c r="EG653">
        <v>11.63308571428572</v>
      </c>
      <c r="EH653">
        <v>-26.11457142857143</v>
      </c>
      <c r="EI653">
        <v>937.0422142857143</v>
      </c>
      <c r="EJ653">
        <v>963.2262499999999</v>
      </c>
      <c r="EK653">
        <v>0.5219831785714286</v>
      </c>
      <c r="EL653">
        <v>942.6789285714286</v>
      </c>
      <c r="EM653">
        <v>21.33153571428571</v>
      </c>
      <c r="EN653">
        <v>1.98148</v>
      </c>
      <c r="EO653">
        <v>1.934151428571429</v>
      </c>
      <c r="EP653">
        <v>17.29711428571428</v>
      </c>
      <c r="EQ653">
        <v>16.91531785714286</v>
      </c>
      <c r="ER653">
        <v>1999.983214285714</v>
      </c>
      <c r="ES653">
        <v>0.9800077142857143</v>
      </c>
      <c r="ET653">
        <v>0.01999248571428571</v>
      </c>
      <c r="EU653">
        <v>0</v>
      </c>
      <c r="EV653">
        <v>297.2723214285714</v>
      </c>
      <c r="EW653">
        <v>5.00078</v>
      </c>
      <c r="EX653">
        <v>5908.054285714286</v>
      </c>
      <c r="EY653">
        <v>16379.53928571429</v>
      </c>
      <c r="EZ653">
        <v>39.81685714285715</v>
      </c>
      <c r="FA653">
        <v>40.61814285714286</v>
      </c>
      <c r="FB653">
        <v>39.96621428571429</v>
      </c>
      <c r="FC653">
        <v>40.35017857142856</v>
      </c>
      <c r="FD653">
        <v>40.66953571428571</v>
      </c>
      <c r="FE653">
        <v>1955.096785714286</v>
      </c>
      <c r="FF653">
        <v>39.88035714285716</v>
      </c>
      <c r="FG653">
        <v>0</v>
      </c>
      <c r="FH653">
        <v>1759091694.8</v>
      </c>
      <c r="FI653">
        <v>0</v>
      </c>
      <c r="FJ653">
        <v>297.29116</v>
      </c>
      <c r="FK653">
        <v>-0.6904615448579081</v>
      </c>
      <c r="FL653">
        <v>-33.17384619307526</v>
      </c>
      <c r="FM653">
        <v>5907.907999999999</v>
      </c>
      <c r="FN653">
        <v>15</v>
      </c>
      <c r="FO653">
        <v>0</v>
      </c>
      <c r="FP653" t="s">
        <v>439</v>
      </c>
      <c r="FQ653">
        <v>1746989605.5</v>
      </c>
      <c r="FR653">
        <v>1746989593.5</v>
      </c>
      <c r="FS653">
        <v>0</v>
      </c>
      <c r="FT653">
        <v>-0.274</v>
      </c>
      <c r="FU653">
        <v>-0.002</v>
      </c>
      <c r="FV653">
        <v>2.549</v>
      </c>
      <c r="FW653">
        <v>0.129</v>
      </c>
      <c r="FX653">
        <v>420</v>
      </c>
      <c r="FY653">
        <v>17</v>
      </c>
      <c r="FZ653">
        <v>0.02</v>
      </c>
      <c r="GA653">
        <v>0.04</v>
      </c>
      <c r="GB653">
        <v>-26.20464634146341</v>
      </c>
      <c r="GC653">
        <v>1.557850871080131</v>
      </c>
      <c r="GD653">
        <v>0.1614987474051867</v>
      </c>
      <c r="GE653">
        <v>0</v>
      </c>
      <c r="GF653">
        <v>297.3792647058823</v>
      </c>
      <c r="GG653">
        <v>-1.058411004143824</v>
      </c>
      <c r="GH653">
        <v>0.2411451001836032</v>
      </c>
      <c r="GI653">
        <v>0</v>
      </c>
      <c r="GJ653">
        <v>0.530763243902439</v>
      </c>
      <c r="GK653">
        <v>-0.12470531707317</v>
      </c>
      <c r="GL653">
        <v>0.01449737992775868</v>
      </c>
      <c r="GM653">
        <v>0</v>
      </c>
      <c r="GN653">
        <v>0</v>
      </c>
      <c r="GO653">
        <v>3</v>
      </c>
      <c r="GP653" t="s">
        <v>458</v>
      </c>
      <c r="GQ653">
        <v>3.1026</v>
      </c>
      <c r="GR653">
        <v>2.72265</v>
      </c>
      <c r="GS653">
        <v>0.154921</v>
      </c>
      <c r="GT653">
        <v>0.157691</v>
      </c>
      <c r="GU653">
        <v>0.101073</v>
      </c>
      <c r="GV653">
        <v>0.100771</v>
      </c>
      <c r="GW653">
        <v>22055.7</v>
      </c>
      <c r="GX653">
        <v>19961.8</v>
      </c>
      <c r="GY653">
        <v>26663</v>
      </c>
      <c r="GZ653">
        <v>23921.4</v>
      </c>
      <c r="HA653">
        <v>38359.3</v>
      </c>
      <c r="HB653">
        <v>31800.4</v>
      </c>
      <c r="HC653">
        <v>46557.6</v>
      </c>
      <c r="HD653">
        <v>37839</v>
      </c>
      <c r="HE653">
        <v>1.86605</v>
      </c>
      <c r="HF653">
        <v>1.86762</v>
      </c>
      <c r="HG653">
        <v>0.113416</v>
      </c>
      <c r="HH653">
        <v>0</v>
      </c>
      <c r="HI653">
        <v>28.1351</v>
      </c>
      <c r="HJ653">
        <v>999.9</v>
      </c>
      <c r="HK653">
        <v>46.5</v>
      </c>
      <c r="HL653">
        <v>31.1</v>
      </c>
      <c r="HM653">
        <v>23.269</v>
      </c>
      <c r="HN653">
        <v>60.7086</v>
      </c>
      <c r="HO653">
        <v>21.4383</v>
      </c>
      <c r="HP653">
        <v>1</v>
      </c>
      <c r="HQ653">
        <v>0.152724</v>
      </c>
      <c r="HR653">
        <v>0.334845</v>
      </c>
      <c r="HS653">
        <v>20.28</v>
      </c>
      <c r="HT653">
        <v>5.21145</v>
      </c>
      <c r="HU653">
        <v>11.98</v>
      </c>
      <c r="HV653">
        <v>4.9634</v>
      </c>
      <c r="HW653">
        <v>3.27445</v>
      </c>
      <c r="HX653">
        <v>9999</v>
      </c>
      <c r="HY653">
        <v>9999</v>
      </c>
      <c r="HZ653">
        <v>9999</v>
      </c>
      <c r="IA653">
        <v>36.2</v>
      </c>
      <c r="IB653">
        <v>1.86394</v>
      </c>
      <c r="IC653">
        <v>1.86006</v>
      </c>
      <c r="ID653">
        <v>1.85837</v>
      </c>
      <c r="IE653">
        <v>1.85974</v>
      </c>
      <c r="IF653">
        <v>1.85989</v>
      </c>
      <c r="IG653">
        <v>1.85837</v>
      </c>
      <c r="IH653">
        <v>1.85745</v>
      </c>
      <c r="II653">
        <v>1.85241</v>
      </c>
      <c r="IJ653">
        <v>0</v>
      </c>
      <c r="IK653">
        <v>0</v>
      </c>
      <c r="IL653">
        <v>0</v>
      </c>
      <c r="IM653">
        <v>0</v>
      </c>
      <c r="IN653" t="s">
        <v>441</v>
      </c>
      <c r="IO653" t="s">
        <v>442</v>
      </c>
      <c r="IP653" t="s">
        <v>443</v>
      </c>
      <c r="IQ653" t="s">
        <v>443</v>
      </c>
      <c r="IR653" t="s">
        <v>443</v>
      </c>
      <c r="IS653" t="s">
        <v>443</v>
      </c>
      <c r="IT653">
        <v>0</v>
      </c>
      <c r="IU653">
        <v>100</v>
      </c>
      <c r="IV653">
        <v>100</v>
      </c>
      <c r="IW653">
        <v>-0.464</v>
      </c>
      <c r="IX653">
        <v>0.2889</v>
      </c>
      <c r="IY653">
        <v>-0.819046093373875</v>
      </c>
      <c r="IZ653">
        <v>-0.0008311593448893811</v>
      </c>
      <c r="JA653">
        <v>1.768286430498992E-06</v>
      </c>
      <c r="JB653">
        <v>-5.176383660599935E-10</v>
      </c>
      <c r="JC653">
        <v>0.01793090377665582</v>
      </c>
      <c r="JD653">
        <v>0.002652576625932546</v>
      </c>
      <c r="JE653">
        <v>0.0004569377311329863</v>
      </c>
      <c r="JF653">
        <v>1.003524486243527E-07</v>
      </c>
      <c r="JG653">
        <v>2</v>
      </c>
      <c r="JH653">
        <v>1975</v>
      </c>
      <c r="JI653">
        <v>1</v>
      </c>
      <c r="JJ653">
        <v>26</v>
      </c>
      <c r="JK653">
        <v>201701.6</v>
      </c>
      <c r="JL653">
        <v>201701.8</v>
      </c>
      <c r="JM653">
        <v>2.23877</v>
      </c>
      <c r="JN653">
        <v>2.62451</v>
      </c>
      <c r="JO653">
        <v>1.49658</v>
      </c>
      <c r="JP653">
        <v>2.34985</v>
      </c>
      <c r="JQ653">
        <v>1.54907</v>
      </c>
      <c r="JR653">
        <v>2.38525</v>
      </c>
      <c r="JS653">
        <v>36.152</v>
      </c>
      <c r="JT653">
        <v>24.1751</v>
      </c>
      <c r="JU653">
        <v>18</v>
      </c>
      <c r="JV653">
        <v>482.493</v>
      </c>
      <c r="JW653">
        <v>498.238</v>
      </c>
      <c r="JX653">
        <v>27.2081</v>
      </c>
      <c r="JY653">
        <v>29.2246</v>
      </c>
      <c r="JZ653">
        <v>30.0004</v>
      </c>
      <c r="KA653">
        <v>29.3778</v>
      </c>
      <c r="KB653">
        <v>29.3584</v>
      </c>
      <c r="KC653">
        <v>44.9749</v>
      </c>
      <c r="KD653">
        <v>10.2128</v>
      </c>
      <c r="KE653">
        <v>100</v>
      </c>
      <c r="KF653">
        <v>27.2067</v>
      </c>
      <c r="KG653">
        <v>988.895</v>
      </c>
      <c r="KH653">
        <v>21.4042</v>
      </c>
      <c r="KI653">
        <v>101.796</v>
      </c>
      <c r="KJ653">
        <v>91.2603</v>
      </c>
    </row>
    <row r="654" spans="1:296">
      <c r="A654">
        <v>636</v>
      </c>
      <c r="B654">
        <v>1759091707.1</v>
      </c>
      <c r="C654">
        <v>18624</v>
      </c>
      <c r="D654" t="s">
        <v>1721</v>
      </c>
      <c r="E654" t="s">
        <v>1722</v>
      </c>
      <c r="F654">
        <v>5</v>
      </c>
      <c r="G654" t="s">
        <v>1604</v>
      </c>
      <c r="H654">
        <v>1759091699.278571</v>
      </c>
      <c r="I654">
        <f>(J654)/1000</f>
        <v>0</v>
      </c>
      <c r="J654">
        <f>IF(DO654, AM654, AG654)</f>
        <v>0</v>
      </c>
      <c r="K654">
        <f>IF(DO654, AH654, AF654)</f>
        <v>0</v>
      </c>
      <c r="L654">
        <f>DQ654 - IF(AT654&gt;1, K654*DK654*100.0/(AV654), 0)</f>
        <v>0</v>
      </c>
      <c r="M654">
        <f>((S654-I654/2)*L654-K654)/(S654+I654/2)</f>
        <v>0</v>
      </c>
      <c r="N654">
        <f>M654*(DX654+DY654)/1000.0</f>
        <v>0</v>
      </c>
      <c r="O654">
        <f>(DQ654 - IF(AT654&gt;1, K654*DK654*100.0/(AV654), 0))*(DX654+DY654)/1000.0</f>
        <v>0</v>
      </c>
      <c r="P654">
        <f>2.0/((1/R654-1/Q654)+SIGN(R654)*SQRT((1/R654-1/Q654)*(1/R654-1/Q654) + 4*DL654/((DL654+1)*(DL654+1))*(2*1/R654*1/Q654-1/Q654*1/Q654)))</f>
        <v>0</v>
      </c>
      <c r="Q654">
        <f>IF(LEFT(DM654,1)&lt;&gt;"0",IF(LEFT(DM654,1)="1",3.0,DN654),$D$5+$E$5*(EE654*DX654/($K$5*1000))+$F$5*(EE654*DX654/($K$5*1000))*MAX(MIN(DK654,$J$5),$I$5)*MAX(MIN(DK654,$J$5),$I$5)+$G$5*MAX(MIN(DK654,$J$5),$I$5)*(EE654*DX654/($K$5*1000))+$H$5*(EE654*DX654/($K$5*1000))*(EE654*DX654/($K$5*1000)))</f>
        <v>0</v>
      </c>
      <c r="R654">
        <f>I654*(1000-(1000*0.61365*exp(17.502*V654/(240.97+V654))/(DX654+DY654)+DS654)/2)/(1000*0.61365*exp(17.502*V654/(240.97+V654))/(DX654+DY654)-DS654)</f>
        <v>0</v>
      </c>
      <c r="S654">
        <f>1/((DL654+1)/(P654/1.6)+1/(Q654/1.37)) + DL654/((DL654+1)/(P654/1.6) + DL654/(Q654/1.37))</f>
        <v>0</v>
      </c>
      <c r="T654">
        <f>(DG654*DJ654)</f>
        <v>0</v>
      </c>
      <c r="U654">
        <f>(DZ654+(T654+2*0.95*5.67E-8*(((DZ654+$B$9)+273)^4-(DZ654+273)^4)-44100*I654)/(1.84*29.3*Q654+8*0.95*5.67E-8*(DZ654+273)^3))</f>
        <v>0</v>
      </c>
      <c r="V654">
        <f>($C$9*EA654+$D$9*EB654+$E$9*U654)</f>
        <v>0</v>
      </c>
      <c r="W654">
        <f>0.61365*exp(17.502*V654/(240.97+V654))</f>
        <v>0</v>
      </c>
      <c r="X654">
        <f>(Y654/Z654*100)</f>
        <v>0</v>
      </c>
      <c r="Y654">
        <f>DS654*(DX654+DY654)/1000</f>
        <v>0</v>
      </c>
      <c r="Z654">
        <f>0.61365*exp(17.502*DZ654/(240.97+DZ654))</f>
        <v>0</v>
      </c>
      <c r="AA654">
        <f>(W654-DS654*(DX654+DY654)/1000)</f>
        <v>0</v>
      </c>
      <c r="AB654">
        <f>(-I654*44100)</f>
        <v>0</v>
      </c>
      <c r="AC654">
        <f>2*29.3*Q654*0.92*(DZ654-V654)</f>
        <v>0</v>
      </c>
      <c r="AD654">
        <f>2*0.95*5.67E-8*(((DZ654+$B$9)+273)^4-(V654+273)^4)</f>
        <v>0</v>
      </c>
      <c r="AE654">
        <f>T654+AD654+AB654+AC654</f>
        <v>0</v>
      </c>
      <c r="AF654">
        <f>DW654*AT654*(DR654-DQ654*(1000-AT654*DT654)/(1000-AT654*DS654))/(100*DK654)</f>
        <v>0</v>
      </c>
      <c r="AG654">
        <f>1000*DW654*AT654*(DS654-DT654)/(100*DK654*(1000-AT654*DS654))</f>
        <v>0</v>
      </c>
      <c r="AH654">
        <f>(AI654 - AJ654 - DX654*1E3/(8.314*(DZ654+273.15)) * AL654/DW654 * AK654) * DW654/(100*DK654) * (1000 - DT654)/1000</f>
        <v>0</v>
      </c>
      <c r="AI654">
        <v>994.6362946236534</v>
      </c>
      <c r="AJ654">
        <v>977.4630666666667</v>
      </c>
      <c r="AK654">
        <v>3.4377298790279</v>
      </c>
      <c r="AL654">
        <v>65.07997680681147</v>
      </c>
      <c r="AM654">
        <f>(AO654 - AN654 + DX654*1E3/(8.314*(DZ654+273.15)) * AQ654/DW654 * AP654) * DW654/(100*DK654) * 1000/(1000 - AO654)</f>
        <v>0</v>
      </c>
      <c r="AN654">
        <v>21.34563162666667</v>
      </c>
      <c r="AO654">
        <v>21.86670545454545</v>
      </c>
      <c r="AP654">
        <v>1.108283476813842E-05</v>
      </c>
      <c r="AQ654">
        <v>105.27</v>
      </c>
      <c r="AR654">
        <v>1</v>
      </c>
      <c r="AS654">
        <v>0</v>
      </c>
      <c r="AT654">
        <f>IF(AR654*$H$15&gt;=AV654,1.0,(AV654/(AV654-AR654*$H$15)))</f>
        <v>0</v>
      </c>
      <c r="AU654">
        <f>(AT654-1)*100</f>
        <v>0</v>
      </c>
      <c r="AV654">
        <f>MAX(0,($B$15+$C$15*EE654)/(1+$D$15*EE654)*DX654/(DZ654+273)*$E$15)</f>
        <v>0</v>
      </c>
      <c r="AW654" t="s">
        <v>437</v>
      </c>
      <c r="AX654" t="s">
        <v>437</v>
      </c>
      <c r="AY654">
        <v>0</v>
      </c>
      <c r="AZ654">
        <v>0</v>
      </c>
      <c r="BA654">
        <f>1-AY654/AZ654</f>
        <v>0</v>
      </c>
      <c r="BB654">
        <v>0</v>
      </c>
      <c r="BC654" t="s">
        <v>437</v>
      </c>
      <c r="BD654" t="s">
        <v>437</v>
      </c>
      <c r="BE654">
        <v>0</v>
      </c>
      <c r="BF654">
        <v>0</v>
      </c>
      <c r="BG654">
        <f>1-BE654/BF654</f>
        <v>0</v>
      </c>
      <c r="BH654">
        <v>0.5</v>
      </c>
      <c r="BI654">
        <f>DH654</f>
        <v>0</v>
      </c>
      <c r="BJ654">
        <f>K654</f>
        <v>0</v>
      </c>
      <c r="BK654">
        <f>BG654*BH654*BI654</f>
        <v>0</v>
      </c>
      <c r="BL654">
        <f>(BJ654-BB654)/BI654</f>
        <v>0</v>
      </c>
      <c r="BM654">
        <f>(AZ654-BF654)/BF654</f>
        <v>0</v>
      </c>
      <c r="BN654">
        <f>AY654/(BA654+AY654/BF654)</f>
        <v>0</v>
      </c>
      <c r="BO654" t="s">
        <v>437</v>
      </c>
      <c r="BP654">
        <v>0</v>
      </c>
      <c r="BQ654">
        <f>IF(BP654&lt;&gt;0, BP654, BN654)</f>
        <v>0</v>
      </c>
      <c r="BR654">
        <f>1-BQ654/BF654</f>
        <v>0</v>
      </c>
      <c r="BS654">
        <f>(BF654-BE654)/(BF654-BQ654)</f>
        <v>0</v>
      </c>
      <c r="BT654">
        <f>(AZ654-BF654)/(AZ654-BQ654)</f>
        <v>0</v>
      </c>
      <c r="BU654">
        <f>(BF654-BE654)/(BF654-AY654)</f>
        <v>0</v>
      </c>
      <c r="BV654">
        <f>(AZ654-BF654)/(AZ654-AY654)</f>
        <v>0</v>
      </c>
      <c r="BW654">
        <f>(BS654*BQ654/BE654)</f>
        <v>0</v>
      </c>
      <c r="BX654">
        <f>(1-BW654)</f>
        <v>0</v>
      </c>
      <c r="DG654">
        <f>$B$13*EF654+$C$13*EG654+$F$13*ER654*(1-EU654)</f>
        <v>0</v>
      </c>
      <c r="DH654">
        <f>DG654*DI654</f>
        <v>0</v>
      </c>
      <c r="DI654">
        <f>($B$13*$D$11+$C$13*$D$11+$F$13*((FE654+EW654)/MAX(FE654+EW654+FF654, 0.1)*$I$11+FF654/MAX(FE654+EW654+FF654, 0.1)*$J$11))/($B$13+$C$13+$F$13)</f>
        <v>0</v>
      </c>
      <c r="DJ654">
        <f>($B$13*$K$11+$C$13*$K$11+$F$13*((FE654+EW654)/MAX(FE654+EW654+FF654, 0.1)*$P$11+FF654/MAX(FE654+EW654+FF654, 0.1)*$Q$11))/($B$13+$C$13+$F$13)</f>
        <v>0</v>
      </c>
      <c r="DK654">
        <v>2.44</v>
      </c>
      <c r="DL654">
        <v>0.5</v>
      </c>
      <c r="DM654" t="s">
        <v>438</v>
      </c>
      <c r="DN654">
        <v>2</v>
      </c>
      <c r="DO654" t="b">
        <v>1</v>
      </c>
      <c r="DP654">
        <v>1759091699.278571</v>
      </c>
      <c r="DQ654">
        <v>931.4791785714285</v>
      </c>
      <c r="DR654">
        <v>957.5298571428572</v>
      </c>
      <c r="DS654">
        <v>21.86002142857143</v>
      </c>
      <c r="DT654">
        <v>21.33951785714286</v>
      </c>
      <c r="DU654">
        <v>931.9559642857145</v>
      </c>
      <c r="DV654">
        <v>21.57123928571428</v>
      </c>
      <c r="DW654">
        <v>500.0264285714287</v>
      </c>
      <c r="DX654">
        <v>90.67156785714288</v>
      </c>
      <c r="DY654">
        <v>0.06473584642857143</v>
      </c>
      <c r="DZ654">
        <v>28.77681071428572</v>
      </c>
      <c r="EA654">
        <v>29.99161428571427</v>
      </c>
      <c r="EB654">
        <v>999.9000000000002</v>
      </c>
      <c r="EC654">
        <v>0</v>
      </c>
      <c r="ED654">
        <v>0</v>
      </c>
      <c r="EE654">
        <v>9996.7775</v>
      </c>
      <c r="EF654">
        <v>0</v>
      </c>
      <c r="EG654">
        <v>11.37180357142857</v>
      </c>
      <c r="EH654">
        <v>-26.05065357142857</v>
      </c>
      <c r="EI654">
        <v>952.2965000000002</v>
      </c>
      <c r="EJ654">
        <v>978.4087142857144</v>
      </c>
      <c r="EK654">
        <v>0.5205057500000001</v>
      </c>
      <c r="EL654">
        <v>957.5298571428572</v>
      </c>
      <c r="EM654">
        <v>21.33951785714286</v>
      </c>
      <c r="EN654">
        <v>1.982082142857143</v>
      </c>
      <c r="EO654">
        <v>1.934888214285714</v>
      </c>
      <c r="EP654">
        <v>17.301925</v>
      </c>
      <c r="EQ654">
        <v>16.92132142857143</v>
      </c>
      <c r="ER654">
        <v>1999.983214285714</v>
      </c>
      <c r="ES654">
        <v>0.9800058928571429</v>
      </c>
      <c r="ET654">
        <v>0.01999425</v>
      </c>
      <c r="EU654">
        <v>0</v>
      </c>
      <c r="EV654">
        <v>297.148</v>
      </c>
      <c r="EW654">
        <v>5.00078</v>
      </c>
      <c r="EX654">
        <v>5905.6075</v>
      </c>
      <c r="EY654">
        <v>16379.525</v>
      </c>
      <c r="EZ654">
        <v>39.81682142857142</v>
      </c>
      <c r="FA654">
        <v>40.61814285714286</v>
      </c>
      <c r="FB654">
        <v>39.95289285714285</v>
      </c>
      <c r="FC654">
        <v>40.36124999999999</v>
      </c>
      <c r="FD654">
        <v>40.62707142857142</v>
      </c>
      <c r="FE654">
        <v>1955.094642857143</v>
      </c>
      <c r="FF654">
        <v>39.88428571428572</v>
      </c>
      <c r="FG654">
        <v>0</v>
      </c>
      <c r="FH654">
        <v>1759091699.6</v>
      </c>
      <c r="FI654">
        <v>0</v>
      </c>
      <c r="FJ654">
        <v>297.16444</v>
      </c>
      <c r="FK654">
        <v>-2.012307694686684</v>
      </c>
      <c r="FL654">
        <v>-34.52000004505642</v>
      </c>
      <c r="FM654">
        <v>5905.2084</v>
      </c>
      <c r="FN654">
        <v>15</v>
      </c>
      <c r="FO654">
        <v>0</v>
      </c>
      <c r="FP654" t="s">
        <v>439</v>
      </c>
      <c r="FQ654">
        <v>1746989605.5</v>
      </c>
      <c r="FR654">
        <v>1746989593.5</v>
      </c>
      <c r="FS654">
        <v>0</v>
      </c>
      <c r="FT654">
        <v>-0.274</v>
      </c>
      <c r="FU654">
        <v>-0.002</v>
      </c>
      <c r="FV654">
        <v>2.549</v>
      </c>
      <c r="FW654">
        <v>0.129</v>
      </c>
      <c r="FX654">
        <v>420</v>
      </c>
      <c r="FY654">
        <v>17</v>
      </c>
      <c r="FZ654">
        <v>0.02</v>
      </c>
      <c r="GA654">
        <v>0.04</v>
      </c>
      <c r="GB654">
        <v>-26.10630487804877</v>
      </c>
      <c r="GC654">
        <v>0.9896905923344581</v>
      </c>
      <c r="GD654">
        <v>0.1137996505443205</v>
      </c>
      <c r="GE654">
        <v>0</v>
      </c>
      <c r="GF654">
        <v>297.2316764705882</v>
      </c>
      <c r="GG654">
        <v>-1.681604279389332</v>
      </c>
      <c r="GH654">
        <v>0.2850882959807204</v>
      </c>
      <c r="GI654">
        <v>0</v>
      </c>
      <c r="GJ654">
        <v>0.522511756097561</v>
      </c>
      <c r="GK654">
        <v>-0.02878580487804783</v>
      </c>
      <c r="GL654">
        <v>0.005042120516842621</v>
      </c>
      <c r="GM654">
        <v>1</v>
      </c>
      <c r="GN654">
        <v>1</v>
      </c>
      <c r="GO654">
        <v>3</v>
      </c>
      <c r="GP654" t="s">
        <v>455</v>
      </c>
      <c r="GQ654">
        <v>3.10239</v>
      </c>
      <c r="GR654">
        <v>2.72264</v>
      </c>
      <c r="GS654">
        <v>0.156516</v>
      </c>
      <c r="GT654">
        <v>0.159274</v>
      </c>
      <c r="GU654">
        <v>0.10108</v>
      </c>
      <c r="GV654">
        <v>0.100782</v>
      </c>
      <c r="GW654">
        <v>22014</v>
      </c>
      <c r="GX654">
        <v>19924.5</v>
      </c>
      <c r="GY654">
        <v>26663</v>
      </c>
      <c r="GZ654">
        <v>23921.6</v>
      </c>
      <c r="HA654">
        <v>38359.2</v>
      </c>
      <c r="HB654">
        <v>31800.2</v>
      </c>
      <c r="HC654">
        <v>46557.7</v>
      </c>
      <c r="HD654">
        <v>37839</v>
      </c>
      <c r="HE654">
        <v>1.86548</v>
      </c>
      <c r="HF654">
        <v>1.8679</v>
      </c>
      <c r="HG654">
        <v>0.113845</v>
      </c>
      <c r="HH654">
        <v>0</v>
      </c>
      <c r="HI654">
        <v>28.1314</v>
      </c>
      <c r="HJ654">
        <v>999.9</v>
      </c>
      <c r="HK654">
        <v>46.5</v>
      </c>
      <c r="HL654">
        <v>31.1</v>
      </c>
      <c r="HM654">
        <v>23.2682</v>
      </c>
      <c r="HN654">
        <v>60.4186</v>
      </c>
      <c r="HO654">
        <v>21.6146</v>
      </c>
      <c r="HP654">
        <v>1</v>
      </c>
      <c r="HQ654">
        <v>0.152805</v>
      </c>
      <c r="HR654">
        <v>0.312832</v>
      </c>
      <c r="HS654">
        <v>20.28</v>
      </c>
      <c r="HT654">
        <v>5.2116</v>
      </c>
      <c r="HU654">
        <v>11.98</v>
      </c>
      <c r="HV654">
        <v>4.96355</v>
      </c>
      <c r="HW654">
        <v>3.27443</v>
      </c>
      <c r="HX654">
        <v>9999</v>
      </c>
      <c r="HY654">
        <v>9999</v>
      </c>
      <c r="HZ654">
        <v>9999</v>
      </c>
      <c r="IA654">
        <v>36.2</v>
      </c>
      <c r="IB654">
        <v>1.86395</v>
      </c>
      <c r="IC654">
        <v>1.86007</v>
      </c>
      <c r="ID654">
        <v>1.85838</v>
      </c>
      <c r="IE654">
        <v>1.85974</v>
      </c>
      <c r="IF654">
        <v>1.85989</v>
      </c>
      <c r="IG654">
        <v>1.85837</v>
      </c>
      <c r="IH654">
        <v>1.85744</v>
      </c>
      <c r="II654">
        <v>1.85242</v>
      </c>
      <c r="IJ654">
        <v>0</v>
      </c>
      <c r="IK654">
        <v>0</v>
      </c>
      <c r="IL654">
        <v>0</v>
      </c>
      <c r="IM654">
        <v>0</v>
      </c>
      <c r="IN654" t="s">
        <v>441</v>
      </c>
      <c r="IO654" t="s">
        <v>442</v>
      </c>
      <c r="IP654" t="s">
        <v>443</v>
      </c>
      <c r="IQ654" t="s">
        <v>443</v>
      </c>
      <c r="IR654" t="s">
        <v>443</v>
      </c>
      <c r="IS654" t="s">
        <v>443</v>
      </c>
      <c r="IT654">
        <v>0</v>
      </c>
      <c r="IU654">
        <v>100</v>
      </c>
      <c r="IV654">
        <v>100</v>
      </c>
      <c r="IW654">
        <v>-0.447</v>
      </c>
      <c r="IX654">
        <v>0.289</v>
      </c>
      <c r="IY654">
        <v>-0.819046093373875</v>
      </c>
      <c r="IZ654">
        <v>-0.0008311593448893811</v>
      </c>
      <c r="JA654">
        <v>1.768286430498992E-06</v>
      </c>
      <c r="JB654">
        <v>-5.176383660599935E-10</v>
      </c>
      <c r="JC654">
        <v>0.01793090377665582</v>
      </c>
      <c r="JD654">
        <v>0.002652576625932546</v>
      </c>
      <c r="JE654">
        <v>0.0004569377311329863</v>
      </c>
      <c r="JF654">
        <v>1.003524486243527E-07</v>
      </c>
      <c r="JG654">
        <v>2</v>
      </c>
      <c r="JH654">
        <v>1975</v>
      </c>
      <c r="JI654">
        <v>1</v>
      </c>
      <c r="JJ654">
        <v>26</v>
      </c>
      <c r="JK654">
        <v>201701.7</v>
      </c>
      <c r="JL654">
        <v>201701.9</v>
      </c>
      <c r="JM654">
        <v>2.26685</v>
      </c>
      <c r="JN654">
        <v>2.61475</v>
      </c>
      <c r="JO654">
        <v>1.49658</v>
      </c>
      <c r="JP654">
        <v>2.34985</v>
      </c>
      <c r="JQ654">
        <v>1.54907</v>
      </c>
      <c r="JR654">
        <v>2.47437</v>
      </c>
      <c r="JS654">
        <v>36.1754</v>
      </c>
      <c r="JT654">
        <v>24.1838</v>
      </c>
      <c r="JU654">
        <v>18</v>
      </c>
      <c r="JV654">
        <v>482.178</v>
      </c>
      <c r="JW654">
        <v>498.445</v>
      </c>
      <c r="JX654">
        <v>27.2055</v>
      </c>
      <c r="JY654">
        <v>29.2275</v>
      </c>
      <c r="JZ654">
        <v>30.0002</v>
      </c>
      <c r="KA654">
        <v>29.3806</v>
      </c>
      <c r="KB654">
        <v>29.3612</v>
      </c>
      <c r="KC654">
        <v>45.522</v>
      </c>
      <c r="KD654">
        <v>10.2128</v>
      </c>
      <c r="KE654">
        <v>100</v>
      </c>
      <c r="KF654">
        <v>27.2152</v>
      </c>
      <c r="KG654">
        <v>1008.93</v>
      </c>
      <c r="KH654">
        <v>21.4094</v>
      </c>
      <c r="KI654">
        <v>101.796</v>
      </c>
      <c r="KJ654">
        <v>91.2606</v>
      </c>
    </row>
    <row r="655" spans="1:296">
      <c r="A655">
        <v>637</v>
      </c>
      <c r="B655">
        <v>1759091712.6</v>
      </c>
      <c r="C655">
        <v>18629.5</v>
      </c>
      <c r="D655" t="s">
        <v>1723</v>
      </c>
      <c r="E655" t="s">
        <v>1724</v>
      </c>
      <c r="F655">
        <v>5</v>
      </c>
      <c r="G655" t="s">
        <v>1604</v>
      </c>
      <c r="H655">
        <v>1759091704.85</v>
      </c>
      <c r="I655">
        <f>(J655)/1000</f>
        <v>0</v>
      </c>
      <c r="J655">
        <f>IF(DO655, AM655, AG655)</f>
        <v>0</v>
      </c>
      <c r="K655">
        <f>IF(DO655, AH655, AF655)</f>
        <v>0</v>
      </c>
      <c r="L655">
        <f>DQ655 - IF(AT655&gt;1, K655*DK655*100.0/(AV655), 0)</f>
        <v>0</v>
      </c>
      <c r="M655">
        <f>((S655-I655/2)*L655-K655)/(S655+I655/2)</f>
        <v>0</v>
      </c>
      <c r="N655">
        <f>M655*(DX655+DY655)/1000.0</f>
        <v>0</v>
      </c>
      <c r="O655">
        <f>(DQ655 - IF(AT655&gt;1, K655*DK655*100.0/(AV655), 0))*(DX655+DY655)/1000.0</f>
        <v>0</v>
      </c>
      <c r="P655">
        <f>2.0/((1/R655-1/Q655)+SIGN(R655)*SQRT((1/R655-1/Q655)*(1/R655-1/Q655) + 4*DL655/((DL655+1)*(DL655+1))*(2*1/R655*1/Q655-1/Q655*1/Q655)))</f>
        <v>0</v>
      </c>
      <c r="Q655">
        <f>IF(LEFT(DM655,1)&lt;&gt;"0",IF(LEFT(DM655,1)="1",3.0,DN655),$D$5+$E$5*(EE655*DX655/($K$5*1000))+$F$5*(EE655*DX655/($K$5*1000))*MAX(MIN(DK655,$J$5),$I$5)*MAX(MIN(DK655,$J$5),$I$5)+$G$5*MAX(MIN(DK655,$J$5),$I$5)*(EE655*DX655/($K$5*1000))+$H$5*(EE655*DX655/($K$5*1000))*(EE655*DX655/($K$5*1000)))</f>
        <v>0</v>
      </c>
      <c r="R655">
        <f>I655*(1000-(1000*0.61365*exp(17.502*V655/(240.97+V655))/(DX655+DY655)+DS655)/2)/(1000*0.61365*exp(17.502*V655/(240.97+V655))/(DX655+DY655)-DS655)</f>
        <v>0</v>
      </c>
      <c r="S655">
        <f>1/((DL655+1)/(P655/1.6)+1/(Q655/1.37)) + DL655/((DL655+1)/(P655/1.6) + DL655/(Q655/1.37))</f>
        <v>0</v>
      </c>
      <c r="T655">
        <f>(DG655*DJ655)</f>
        <v>0</v>
      </c>
      <c r="U655">
        <f>(DZ655+(T655+2*0.95*5.67E-8*(((DZ655+$B$9)+273)^4-(DZ655+273)^4)-44100*I655)/(1.84*29.3*Q655+8*0.95*5.67E-8*(DZ655+273)^3))</f>
        <v>0</v>
      </c>
      <c r="V655">
        <f>($C$9*EA655+$D$9*EB655+$E$9*U655)</f>
        <v>0</v>
      </c>
      <c r="W655">
        <f>0.61365*exp(17.502*V655/(240.97+V655))</f>
        <v>0</v>
      </c>
      <c r="X655">
        <f>(Y655/Z655*100)</f>
        <v>0</v>
      </c>
      <c r="Y655">
        <f>DS655*(DX655+DY655)/1000</f>
        <v>0</v>
      </c>
      <c r="Z655">
        <f>0.61365*exp(17.502*DZ655/(240.97+DZ655))</f>
        <v>0</v>
      </c>
      <c r="AA655">
        <f>(W655-DS655*(DX655+DY655)/1000)</f>
        <v>0</v>
      </c>
      <c r="AB655">
        <f>(-I655*44100)</f>
        <v>0</v>
      </c>
      <c r="AC655">
        <f>2*29.3*Q655*0.92*(DZ655-V655)</f>
        <v>0</v>
      </c>
      <c r="AD655">
        <f>2*0.95*5.67E-8*(((DZ655+$B$9)+273)^4-(V655+273)^4)</f>
        <v>0</v>
      </c>
      <c r="AE655">
        <f>T655+AD655+AB655+AC655</f>
        <v>0</v>
      </c>
      <c r="AF655">
        <f>DW655*AT655*(DR655-DQ655*(1000-AT655*DT655)/(1000-AT655*DS655))/(100*DK655)</f>
        <v>0</v>
      </c>
      <c r="AG655">
        <f>1000*DW655*AT655*(DS655-DT655)/(100*DK655*(1000-AT655*DS655))</f>
        <v>0</v>
      </c>
      <c r="AH655">
        <f>(AI655 - AJ655 - DX655*1E3/(8.314*(DZ655+273.15)) * AL655/DW655 * AK655) * DW655/(100*DK655) * (1000 - DT655)/1000</f>
        <v>0</v>
      </c>
      <c r="AI655">
        <v>1013.528645045081</v>
      </c>
      <c r="AJ655">
        <v>996.4597878787878</v>
      </c>
      <c r="AK655">
        <v>3.455170241931818</v>
      </c>
      <c r="AL655">
        <v>65.07997680681147</v>
      </c>
      <c r="AM655">
        <f>(AO655 - AN655 + DX655*1E3/(8.314*(DZ655+273.15)) * AQ655/DW655 * AP655) * DW655/(100*DK655) * 1000/(1000 - AO655)</f>
        <v>0</v>
      </c>
      <c r="AN655">
        <v>21.35380218666667</v>
      </c>
      <c r="AO655">
        <v>21.87019878787878</v>
      </c>
      <c r="AP655">
        <v>1.396110767534429E-05</v>
      </c>
      <c r="AQ655">
        <v>105.27</v>
      </c>
      <c r="AR655">
        <v>1</v>
      </c>
      <c r="AS655">
        <v>0</v>
      </c>
      <c r="AT655">
        <f>IF(AR655*$H$15&gt;=AV655,1.0,(AV655/(AV655-AR655*$H$15)))</f>
        <v>0</v>
      </c>
      <c r="AU655">
        <f>(AT655-1)*100</f>
        <v>0</v>
      </c>
      <c r="AV655">
        <f>MAX(0,($B$15+$C$15*EE655)/(1+$D$15*EE655)*DX655/(DZ655+273)*$E$15)</f>
        <v>0</v>
      </c>
      <c r="AW655" t="s">
        <v>437</v>
      </c>
      <c r="AX655" t="s">
        <v>437</v>
      </c>
      <c r="AY655">
        <v>0</v>
      </c>
      <c r="AZ655">
        <v>0</v>
      </c>
      <c r="BA655">
        <f>1-AY655/AZ655</f>
        <v>0</v>
      </c>
      <c r="BB655">
        <v>0</v>
      </c>
      <c r="BC655" t="s">
        <v>437</v>
      </c>
      <c r="BD655" t="s">
        <v>437</v>
      </c>
      <c r="BE655">
        <v>0</v>
      </c>
      <c r="BF655">
        <v>0</v>
      </c>
      <c r="BG655">
        <f>1-BE655/BF655</f>
        <v>0</v>
      </c>
      <c r="BH655">
        <v>0.5</v>
      </c>
      <c r="BI655">
        <f>DH655</f>
        <v>0</v>
      </c>
      <c r="BJ655">
        <f>K655</f>
        <v>0</v>
      </c>
      <c r="BK655">
        <f>BG655*BH655*BI655</f>
        <v>0</v>
      </c>
      <c r="BL655">
        <f>(BJ655-BB655)/BI655</f>
        <v>0</v>
      </c>
      <c r="BM655">
        <f>(AZ655-BF655)/BF655</f>
        <v>0</v>
      </c>
      <c r="BN655">
        <f>AY655/(BA655+AY655/BF655)</f>
        <v>0</v>
      </c>
      <c r="BO655" t="s">
        <v>437</v>
      </c>
      <c r="BP655">
        <v>0</v>
      </c>
      <c r="BQ655">
        <f>IF(BP655&lt;&gt;0, BP655, BN655)</f>
        <v>0</v>
      </c>
      <c r="BR655">
        <f>1-BQ655/BF655</f>
        <v>0</v>
      </c>
      <c r="BS655">
        <f>(BF655-BE655)/(BF655-BQ655)</f>
        <v>0</v>
      </c>
      <c r="BT655">
        <f>(AZ655-BF655)/(AZ655-BQ655)</f>
        <v>0</v>
      </c>
      <c r="BU655">
        <f>(BF655-BE655)/(BF655-AY655)</f>
        <v>0</v>
      </c>
      <c r="BV655">
        <f>(AZ655-BF655)/(AZ655-AY655)</f>
        <v>0</v>
      </c>
      <c r="BW655">
        <f>(BS655*BQ655/BE655)</f>
        <v>0</v>
      </c>
      <c r="BX655">
        <f>(1-BW655)</f>
        <v>0</v>
      </c>
      <c r="DG655">
        <f>$B$13*EF655+$C$13*EG655+$F$13*ER655*(1-EU655)</f>
        <v>0</v>
      </c>
      <c r="DH655">
        <f>DG655*DI655</f>
        <v>0</v>
      </c>
      <c r="DI655">
        <f>($B$13*$D$11+$C$13*$D$11+$F$13*((FE655+EW655)/MAX(FE655+EW655+FF655, 0.1)*$I$11+FF655/MAX(FE655+EW655+FF655, 0.1)*$J$11))/($B$13+$C$13+$F$13)</f>
        <v>0</v>
      </c>
      <c r="DJ655">
        <f>($B$13*$K$11+$C$13*$K$11+$F$13*((FE655+EW655)/MAX(FE655+EW655+FF655, 0.1)*$P$11+FF655/MAX(FE655+EW655+FF655, 0.1)*$Q$11))/($B$13+$C$13+$F$13)</f>
        <v>0</v>
      </c>
      <c r="DK655">
        <v>2.44</v>
      </c>
      <c r="DL655">
        <v>0.5</v>
      </c>
      <c r="DM655" t="s">
        <v>438</v>
      </c>
      <c r="DN655">
        <v>2</v>
      </c>
      <c r="DO655" t="b">
        <v>1</v>
      </c>
      <c r="DP655">
        <v>1759091704.85</v>
      </c>
      <c r="DQ655">
        <v>950.2335714285713</v>
      </c>
      <c r="DR655">
        <v>976.2297857142856</v>
      </c>
      <c r="DS655">
        <v>21.86548571428571</v>
      </c>
      <c r="DT655">
        <v>21.34611785714285</v>
      </c>
      <c r="DU655">
        <v>950.6894285714286</v>
      </c>
      <c r="DV655">
        <v>21.57657857142857</v>
      </c>
      <c r="DW655">
        <v>500.0122500000001</v>
      </c>
      <c r="DX655">
        <v>90.67176071428571</v>
      </c>
      <c r="DY655">
        <v>0.0647043857142857</v>
      </c>
      <c r="DZ655">
        <v>28.77609285714286</v>
      </c>
      <c r="EA655">
        <v>29.98874285714285</v>
      </c>
      <c r="EB655">
        <v>999.9000000000002</v>
      </c>
      <c r="EC655">
        <v>0</v>
      </c>
      <c r="ED655">
        <v>0</v>
      </c>
      <c r="EE655">
        <v>9995.418571428572</v>
      </c>
      <c r="EF655">
        <v>0</v>
      </c>
      <c r="EG655">
        <v>11.09994642857143</v>
      </c>
      <c r="EH655">
        <v>-25.99604642857143</v>
      </c>
      <c r="EI655">
        <v>971.4754285714286</v>
      </c>
      <c r="EJ655">
        <v>997.5233928571428</v>
      </c>
      <c r="EK655">
        <v>0.5193664285714286</v>
      </c>
      <c r="EL655">
        <v>976.2297857142856</v>
      </c>
      <c r="EM655">
        <v>21.34611785714285</v>
      </c>
      <c r="EN655">
        <v>1.982581785714286</v>
      </c>
      <c r="EO655">
        <v>1.935491071428572</v>
      </c>
      <c r="EP655">
        <v>17.30591428571429</v>
      </c>
      <c r="EQ655">
        <v>16.92623214285714</v>
      </c>
      <c r="ER655">
        <v>2000.019285714285</v>
      </c>
      <c r="ES655">
        <v>0.980005</v>
      </c>
      <c r="ET655">
        <v>0.019995125</v>
      </c>
      <c r="EU655">
        <v>0</v>
      </c>
      <c r="EV655">
        <v>297.0400714285715</v>
      </c>
      <c r="EW655">
        <v>5.00078</v>
      </c>
      <c r="EX655">
        <v>5902.406785714286</v>
      </c>
      <c r="EY655">
        <v>16379.81428571428</v>
      </c>
      <c r="EZ655">
        <v>39.80114285714286</v>
      </c>
      <c r="FA655">
        <v>40.62032142857142</v>
      </c>
      <c r="FB655">
        <v>39.89707142857142</v>
      </c>
      <c r="FC655">
        <v>40.37014285714286</v>
      </c>
      <c r="FD655">
        <v>40.60235714285714</v>
      </c>
      <c r="FE655">
        <v>1955.127857142857</v>
      </c>
      <c r="FF655">
        <v>39.88750000000001</v>
      </c>
      <c r="FG655">
        <v>0</v>
      </c>
      <c r="FH655">
        <v>1759091705</v>
      </c>
      <c r="FI655">
        <v>0</v>
      </c>
      <c r="FJ655">
        <v>297.0432307692308</v>
      </c>
      <c r="FK655">
        <v>-1.95623932119368</v>
      </c>
      <c r="FL655">
        <v>-34.71965805599913</v>
      </c>
      <c r="FM655">
        <v>5902.239615384616</v>
      </c>
      <c r="FN655">
        <v>15</v>
      </c>
      <c r="FO655">
        <v>0</v>
      </c>
      <c r="FP655" t="s">
        <v>439</v>
      </c>
      <c r="FQ655">
        <v>1746989605.5</v>
      </c>
      <c r="FR655">
        <v>1746989593.5</v>
      </c>
      <c r="FS655">
        <v>0</v>
      </c>
      <c r="FT655">
        <v>-0.274</v>
      </c>
      <c r="FU655">
        <v>-0.002</v>
      </c>
      <c r="FV655">
        <v>2.549</v>
      </c>
      <c r="FW655">
        <v>0.129</v>
      </c>
      <c r="FX655">
        <v>420</v>
      </c>
      <c r="FY655">
        <v>17</v>
      </c>
      <c r="FZ655">
        <v>0.02</v>
      </c>
      <c r="GA655">
        <v>0.04</v>
      </c>
      <c r="GB655">
        <v>-26.020415</v>
      </c>
      <c r="GC655">
        <v>0.5505140712946475</v>
      </c>
      <c r="GD655">
        <v>0.07249599833783907</v>
      </c>
      <c r="GE655">
        <v>0</v>
      </c>
      <c r="GF655">
        <v>297.1110882352941</v>
      </c>
      <c r="GG655">
        <v>-1.972696715708233</v>
      </c>
      <c r="GH655">
        <v>0.3076567384035661</v>
      </c>
      <c r="GI655">
        <v>0</v>
      </c>
      <c r="GJ655">
        <v>0.519589375</v>
      </c>
      <c r="GK655">
        <v>-0.01277807504690634</v>
      </c>
      <c r="GL655">
        <v>0.002058176689299289</v>
      </c>
      <c r="GM655">
        <v>1</v>
      </c>
      <c r="GN655">
        <v>1</v>
      </c>
      <c r="GO655">
        <v>3</v>
      </c>
      <c r="GP655" t="s">
        <v>455</v>
      </c>
      <c r="GQ655">
        <v>3.10254</v>
      </c>
      <c r="GR655">
        <v>2.72277</v>
      </c>
      <c r="GS655">
        <v>0.158455</v>
      </c>
      <c r="GT655">
        <v>0.161182</v>
      </c>
      <c r="GU655">
        <v>0.101088</v>
      </c>
      <c r="GV655">
        <v>0.100814</v>
      </c>
      <c r="GW655">
        <v>21963.2</v>
      </c>
      <c r="GX655">
        <v>19879.2</v>
      </c>
      <c r="GY655">
        <v>26662.8</v>
      </c>
      <c r="GZ655">
        <v>23921.6</v>
      </c>
      <c r="HA655">
        <v>38358.9</v>
      </c>
      <c r="HB655">
        <v>31799.7</v>
      </c>
      <c r="HC655">
        <v>46557.4</v>
      </c>
      <c r="HD655">
        <v>37839.5</v>
      </c>
      <c r="HE655">
        <v>1.86542</v>
      </c>
      <c r="HF655">
        <v>1.86785</v>
      </c>
      <c r="HG655">
        <v>0.114366</v>
      </c>
      <c r="HH655">
        <v>0</v>
      </c>
      <c r="HI655">
        <v>28.1271</v>
      </c>
      <c r="HJ655">
        <v>999.9</v>
      </c>
      <c r="HK655">
        <v>46.5</v>
      </c>
      <c r="HL655">
        <v>31.1</v>
      </c>
      <c r="HM655">
        <v>23.2679</v>
      </c>
      <c r="HN655">
        <v>60.6386</v>
      </c>
      <c r="HO655">
        <v>21.5104</v>
      </c>
      <c r="HP655">
        <v>1</v>
      </c>
      <c r="HQ655">
        <v>0.152767</v>
      </c>
      <c r="HR655">
        <v>0.281062</v>
      </c>
      <c r="HS655">
        <v>20.28</v>
      </c>
      <c r="HT655">
        <v>5.2116</v>
      </c>
      <c r="HU655">
        <v>11.9798</v>
      </c>
      <c r="HV655">
        <v>4.9635</v>
      </c>
      <c r="HW655">
        <v>3.27455</v>
      </c>
      <c r="HX655">
        <v>9999</v>
      </c>
      <c r="HY655">
        <v>9999</v>
      </c>
      <c r="HZ655">
        <v>9999</v>
      </c>
      <c r="IA655">
        <v>36.2</v>
      </c>
      <c r="IB655">
        <v>1.86398</v>
      </c>
      <c r="IC655">
        <v>1.86009</v>
      </c>
      <c r="ID655">
        <v>1.85838</v>
      </c>
      <c r="IE655">
        <v>1.85974</v>
      </c>
      <c r="IF655">
        <v>1.85989</v>
      </c>
      <c r="IG655">
        <v>1.85837</v>
      </c>
      <c r="IH655">
        <v>1.85744</v>
      </c>
      <c r="II655">
        <v>1.85242</v>
      </c>
      <c r="IJ655">
        <v>0</v>
      </c>
      <c r="IK655">
        <v>0</v>
      </c>
      <c r="IL655">
        <v>0</v>
      </c>
      <c r="IM655">
        <v>0</v>
      </c>
      <c r="IN655" t="s">
        <v>441</v>
      </c>
      <c r="IO655" t="s">
        <v>442</v>
      </c>
      <c r="IP655" t="s">
        <v>443</v>
      </c>
      <c r="IQ655" t="s">
        <v>443</v>
      </c>
      <c r="IR655" t="s">
        <v>443</v>
      </c>
      <c r="IS655" t="s">
        <v>443</v>
      </c>
      <c r="IT655">
        <v>0</v>
      </c>
      <c r="IU655">
        <v>100</v>
      </c>
      <c r="IV655">
        <v>100</v>
      </c>
      <c r="IW655">
        <v>-0.426</v>
      </c>
      <c r="IX655">
        <v>0.289</v>
      </c>
      <c r="IY655">
        <v>-0.819046093373875</v>
      </c>
      <c r="IZ655">
        <v>-0.0008311593448893811</v>
      </c>
      <c r="JA655">
        <v>1.768286430498992E-06</v>
      </c>
      <c r="JB655">
        <v>-5.176383660599935E-10</v>
      </c>
      <c r="JC655">
        <v>0.01793090377665582</v>
      </c>
      <c r="JD655">
        <v>0.002652576625932546</v>
      </c>
      <c r="JE655">
        <v>0.0004569377311329863</v>
      </c>
      <c r="JF655">
        <v>1.003524486243527E-07</v>
      </c>
      <c r="JG655">
        <v>2</v>
      </c>
      <c r="JH655">
        <v>1975</v>
      </c>
      <c r="JI655">
        <v>1</v>
      </c>
      <c r="JJ655">
        <v>26</v>
      </c>
      <c r="JK655">
        <v>201701.8</v>
      </c>
      <c r="JL655">
        <v>201702</v>
      </c>
      <c r="JM655">
        <v>2.30103</v>
      </c>
      <c r="JN655">
        <v>2.61108</v>
      </c>
      <c r="JO655">
        <v>1.49658</v>
      </c>
      <c r="JP655">
        <v>2.34985</v>
      </c>
      <c r="JQ655">
        <v>1.54907</v>
      </c>
      <c r="JR655">
        <v>2.4231</v>
      </c>
      <c r="JS655">
        <v>36.1754</v>
      </c>
      <c r="JT655">
        <v>24.1751</v>
      </c>
      <c r="JU655">
        <v>18</v>
      </c>
      <c r="JV655">
        <v>482.174</v>
      </c>
      <c r="JW655">
        <v>498.441</v>
      </c>
      <c r="JX655">
        <v>27.212</v>
      </c>
      <c r="JY655">
        <v>29.2303</v>
      </c>
      <c r="JZ655">
        <v>30.0002</v>
      </c>
      <c r="KA655">
        <v>29.3841</v>
      </c>
      <c r="KB655">
        <v>29.3647</v>
      </c>
      <c r="KC655">
        <v>46.2271</v>
      </c>
      <c r="KD655">
        <v>10.2128</v>
      </c>
      <c r="KE655">
        <v>100</v>
      </c>
      <c r="KF655">
        <v>27.2187</v>
      </c>
      <c r="KG655">
        <v>1022.33</v>
      </c>
      <c r="KH655">
        <v>21.4184</v>
      </c>
      <c r="KI655">
        <v>101.795</v>
      </c>
      <c r="KJ655">
        <v>91.26130000000001</v>
      </c>
    </row>
    <row r="656" spans="1:296">
      <c r="A656">
        <v>638</v>
      </c>
      <c r="B656">
        <v>1759091717.6</v>
      </c>
      <c r="C656">
        <v>18634.5</v>
      </c>
      <c r="D656" t="s">
        <v>1725</v>
      </c>
      <c r="E656" t="s">
        <v>1726</v>
      </c>
      <c r="F656">
        <v>5</v>
      </c>
      <c r="G656" t="s">
        <v>1604</v>
      </c>
      <c r="H656">
        <v>1759091710.118518</v>
      </c>
      <c r="I656">
        <f>(J656)/1000</f>
        <v>0</v>
      </c>
      <c r="J656">
        <f>IF(DO656, AM656, AG656)</f>
        <v>0</v>
      </c>
      <c r="K656">
        <f>IF(DO656, AH656, AF656)</f>
        <v>0</v>
      </c>
      <c r="L656">
        <f>DQ656 - IF(AT656&gt;1, K656*DK656*100.0/(AV656), 0)</f>
        <v>0</v>
      </c>
      <c r="M656">
        <f>((S656-I656/2)*L656-K656)/(S656+I656/2)</f>
        <v>0</v>
      </c>
      <c r="N656">
        <f>M656*(DX656+DY656)/1000.0</f>
        <v>0</v>
      </c>
      <c r="O656">
        <f>(DQ656 - IF(AT656&gt;1, K656*DK656*100.0/(AV656), 0))*(DX656+DY656)/1000.0</f>
        <v>0</v>
      </c>
      <c r="P656">
        <f>2.0/((1/R656-1/Q656)+SIGN(R656)*SQRT((1/R656-1/Q656)*(1/R656-1/Q656) + 4*DL656/((DL656+1)*(DL656+1))*(2*1/R656*1/Q656-1/Q656*1/Q656)))</f>
        <v>0</v>
      </c>
      <c r="Q656">
        <f>IF(LEFT(DM656,1)&lt;&gt;"0",IF(LEFT(DM656,1)="1",3.0,DN656),$D$5+$E$5*(EE656*DX656/($K$5*1000))+$F$5*(EE656*DX656/($K$5*1000))*MAX(MIN(DK656,$J$5),$I$5)*MAX(MIN(DK656,$J$5),$I$5)+$G$5*MAX(MIN(DK656,$J$5),$I$5)*(EE656*DX656/($K$5*1000))+$H$5*(EE656*DX656/($K$5*1000))*(EE656*DX656/($K$5*1000)))</f>
        <v>0</v>
      </c>
      <c r="R656">
        <f>I656*(1000-(1000*0.61365*exp(17.502*V656/(240.97+V656))/(DX656+DY656)+DS656)/2)/(1000*0.61365*exp(17.502*V656/(240.97+V656))/(DX656+DY656)-DS656)</f>
        <v>0</v>
      </c>
      <c r="S656">
        <f>1/((DL656+1)/(P656/1.6)+1/(Q656/1.37)) + DL656/((DL656+1)/(P656/1.6) + DL656/(Q656/1.37))</f>
        <v>0</v>
      </c>
      <c r="T656">
        <f>(DG656*DJ656)</f>
        <v>0</v>
      </c>
      <c r="U656">
        <f>(DZ656+(T656+2*0.95*5.67E-8*(((DZ656+$B$9)+273)^4-(DZ656+273)^4)-44100*I656)/(1.84*29.3*Q656+8*0.95*5.67E-8*(DZ656+273)^3))</f>
        <v>0</v>
      </c>
      <c r="V656">
        <f>($C$9*EA656+$D$9*EB656+$E$9*U656)</f>
        <v>0</v>
      </c>
      <c r="W656">
        <f>0.61365*exp(17.502*V656/(240.97+V656))</f>
        <v>0</v>
      </c>
      <c r="X656">
        <f>(Y656/Z656*100)</f>
        <v>0</v>
      </c>
      <c r="Y656">
        <f>DS656*(DX656+DY656)/1000</f>
        <v>0</v>
      </c>
      <c r="Z656">
        <f>0.61365*exp(17.502*DZ656/(240.97+DZ656))</f>
        <v>0</v>
      </c>
      <c r="AA656">
        <f>(W656-DS656*(DX656+DY656)/1000)</f>
        <v>0</v>
      </c>
      <c r="AB656">
        <f>(-I656*44100)</f>
        <v>0</v>
      </c>
      <c r="AC656">
        <f>2*29.3*Q656*0.92*(DZ656-V656)</f>
        <v>0</v>
      </c>
      <c r="AD656">
        <f>2*0.95*5.67E-8*(((DZ656+$B$9)+273)^4-(V656+273)^4)</f>
        <v>0</v>
      </c>
      <c r="AE656">
        <f>T656+AD656+AB656+AC656</f>
        <v>0</v>
      </c>
      <c r="AF656">
        <f>DW656*AT656*(DR656-DQ656*(1000-AT656*DT656)/(1000-AT656*DS656))/(100*DK656)</f>
        <v>0</v>
      </c>
      <c r="AG656">
        <f>1000*DW656*AT656*(DS656-DT656)/(100*DK656*(1000-AT656*DS656))</f>
        <v>0</v>
      </c>
      <c r="AH656">
        <f>(AI656 - AJ656 - DX656*1E3/(8.314*(DZ656+273.15)) * AL656/DW656 * AK656) * DW656/(100*DK656) * (1000 - DT656)/1000</f>
        <v>0</v>
      </c>
      <c r="AI656">
        <v>1030.780200797149</v>
      </c>
      <c r="AJ656">
        <v>1013.535236363636</v>
      </c>
      <c r="AK656">
        <v>3.412881693541951</v>
      </c>
      <c r="AL656">
        <v>65.07997680681147</v>
      </c>
      <c r="AM656">
        <f>(AO656 - AN656 + DX656*1E3/(8.314*(DZ656+273.15)) * AQ656/DW656 * AP656) * DW656/(100*DK656) * 1000/(1000 - AO656)</f>
        <v>0</v>
      </c>
      <c r="AN656">
        <v>21.35767026666667</v>
      </c>
      <c r="AO656">
        <v>21.87383272727272</v>
      </c>
      <c r="AP656">
        <v>2.238952337445379E-05</v>
      </c>
      <c r="AQ656">
        <v>105.27</v>
      </c>
      <c r="AR656">
        <v>1</v>
      </c>
      <c r="AS656">
        <v>0</v>
      </c>
      <c r="AT656">
        <f>IF(AR656*$H$15&gt;=AV656,1.0,(AV656/(AV656-AR656*$H$15)))</f>
        <v>0</v>
      </c>
      <c r="AU656">
        <f>(AT656-1)*100</f>
        <v>0</v>
      </c>
      <c r="AV656">
        <f>MAX(0,($B$15+$C$15*EE656)/(1+$D$15*EE656)*DX656/(DZ656+273)*$E$15)</f>
        <v>0</v>
      </c>
      <c r="AW656" t="s">
        <v>437</v>
      </c>
      <c r="AX656" t="s">
        <v>437</v>
      </c>
      <c r="AY656">
        <v>0</v>
      </c>
      <c r="AZ656">
        <v>0</v>
      </c>
      <c r="BA656">
        <f>1-AY656/AZ656</f>
        <v>0</v>
      </c>
      <c r="BB656">
        <v>0</v>
      </c>
      <c r="BC656" t="s">
        <v>437</v>
      </c>
      <c r="BD656" t="s">
        <v>437</v>
      </c>
      <c r="BE656">
        <v>0</v>
      </c>
      <c r="BF656">
        <v>0</v>
      </c>
      <c r="BG656">
        <f>1-BE656/BF656</f>
        <v>0</v>
      </c>
      <c r="BH656">
        <v>0.5</v>
      </c>
      <c r="BI656">
        <f>DH656</f>
        <v>0</v>
      </c>
      <c r="BJ656">
        <f>K656</f>
        <v>0</v>
      </c>
      <c r="BK656">
        <f>BG656*BH656*BI656</f>
        <v>0</v>
      </c>
      <c r="BL656">
        <f>(BJ656-BB656)/BI656</f>
        <v>0</v>
      </c>
      <c r="BM656">
        <f>(AZ656-BF656)/BF656</f>
        <v>0</v>
      </c>
      <c r="BN656">
        <f>AY656/(BA656+AY656/BF656)</f>
        <v>0</v>
      </c>
      <c r="BO656" t="s">
        <v>437</v>
      </c>
      <c r="BP656">
        <v>0</v>
      </c>
      <c r="BQ656">
        <f>IF(BP656&lt;&gt;0, BP656, BN656)</f>
        <v>0</v>
      </c>
      <c r="BR656">
        <f>1-BQ656/BF656</f>
        <v>0</v>
      </c>
      <c r="BS656">
        <f>(BF656-BE656)/(BF656-BQ656)</f>
        <v>0</v>
      </c>
      <c r="BT656">
        <f>(AZ656-BF656)/(AZ656-BQ656)</f>
        <v>0</v>
      </c>
      <c r="BU656">
        <f>(BF656-BE656)/(BF656-AY656)</f>
        <v>0</v>
      </c>
      <c r="BV656">
        <f>(AZ656-BF656)/(AZ656-AY656)</f>
        <v>0</v>
      </c>
      <c r="BW656">
        <f>(BS656*BQ656/BE656)</f>
        <v>0</v>
      </c>
      <c r="BX656">
        <f>(1-BW656)</f>
        <v>0</v>
      </c>
      <c r="DG656">
        <f>$B$13*EF656+$C$13*EG656+$F$13*ER656*(1-EU656)</f>
        <v>0</v>
      </c>
      <c r="DH656">
        <f>DG656*DI656</f>
        <v>0</v>
      </c>
      <c r="DI656">
        <f>($B$13*$D$11+$C$13*$D$11+$F$13*((FE656+EW656)/MAX(FE656+EW656+FF656, 0.1)*$I$11+FF656/MAX(FE656+EW656+FF656, 0.1)*$J$11))/($B$13+$C$13+$F$13)</f>
        <v>0</v>
      </c>
      <c r="DJ656">
        <f>($B$13*$K$11+$C$13*$K$11+$F$13*((FE656+EW656)/MAX(FE656+EW656+FF656, 0.1)*$P$11+FF656/MAX(FE656+EW656+FF656, 0.1)*$Q$11))/($B$13+$C$13+$F$13)</f>
        <v>0</v>
      </c>
      <c r="DK656">
        <v>2.44</v>
      </c>
      <c r="DL656">
        <v>0.5</v>
      </c>
      <c r="DM656" t="s">
        <v>438</v>
      </c>
      <c r="DN656">
        <v>2</v>
      </c>
      <c r="DO656" t="b">
        <v>1</v>
      </c>
      <c r="DP656">
        <v>1759091710.118518</v>
      </c>
      <c r="DQ656">
        <v>967.9513333333334</v>
      </c>
      <c r="DR656">
        <v>993.9355925925927</v>
      </c>
      <c r="DS656">
        <v>21.86887777777778</v>
      </c>
      <c r="DT656">
        <v>21.35182962962962</v>
      </c>
      <c r="DU656">
        <v>968.3871111111112</v>
      </c>
      <c r="DV656">
        <v>21.57989259259259</v>
      </c>
      <c r="DW656">
        <v>499.9829999999999</v>
      </c>
      <c r="DX656">
        <v>90.67174074074074</v>
      </c>
      <c r="DY656">
        <v>0.06476935925925927</v>
      </c>
      <c r="DZ656">
        <v>28.77584814814815</v>
      </c>
      <c r="EA656">
        <v>29.99173703703704</v>
      </c>
      <c r="EB656">
        <v>999.9000000000001</v>
      </c>
      <c r="EC656">
        <v>0</v>
      </c>
      <c r="ED656">
        <v>0</v>
      </c>
      <c r="EE656">
        <v>9987.98777777778</v>
      </c>
      <c r="EF656">
        <v>0</v>
      </c>
      <c r="EG656">
        <v>11.0883037037037</v>
      </c>
      <c r="EH656">
        <v>-25.98475925925926</v>
      </c>
      <c r="EI656">
        <v>989.592888888889</v>
      </c>
      <c r="EJ656">
        <v>1015.621592592593</v>
      </c>
      <c r="EK656">
        <v>0.5170332592592592</v>
      </c>
      <c r="EL656">
        <v>993.9355925925927</v>
      </c>
      <c r="EM656">
        <v>21.35182962962962</v>
      </c>
      <c r="EN656">
        <v>1.982888518518518</v>
      </c>
      <c r="EO656">
        <v>1.936008888888889</v>
      </c>
      <c r="EP656">
        <v>17.30835555555555</v>
      </c>
      <c r="EQ656">
        <v>16.93045925925926</v>
      </c>
      <c r="ER656">
        <v>2000.022222222222</v>
      </c>
      <c r="ES656">
        <v>0.9800036296296297</v>
      </c>
      <c r="ET656">
        <v>0.01999646296296296</v>
      </c>
      <c r="EU656">
        <v>0</v>
      </c>
      <c r="EV656">
        <v>296.8353703703704</v>
      </c>
      <c r="EW656">
        <v>5.00078</v>
      </c>
      <c r="EX656">
        <v>5899.354814814816</v>
      </c>
      <c r="EY656">
        <v>16379.82592592593</v>
      </c>
      <c r="EZ656">
        <v>39.78681481481482</v>
      </c>
      <c r="FA656">
        <v>40.61325925925925</v>
      </c>
      <c r="FB656">
        <v>39.90718518518518</v>
      </c>
      <c r="FC656">
        <v>40.35381481481481</v>
      </c>
      <c r="FD656">
        <v>40.65240740740741</v>
      </c>
      <c r="FE656">
        <v>1955.127037037037</v>
      </c>
      <c r="FF656">
        <v>39.89111111111112</v>
      </c>
      <c r="FG656">
        <v>0</v>
      </c>
      <c r="FH656">
        <v>1759091709.8</v>
      </c>
      <c r="FI656">
        <v>0</v>
      </c>
      <c r="FJ656">
        <v>296.8564230769231</v>
      </c>
      <c r="FK656">
        <v>-1.255897442743223</v>
      </c>
      <c r="FL656">
        <v>-35.54256412161418</v>
      </c>
      <c r="FM656">
        <v>5899.49153846154</v>
      </c>
      <c r="FN656">
        <v>15</v>
      </c>
      <c r="FO656">
        <v>0</v>
      </c>
      <c r="FP656" t="s">
        <v>439</v>
      </c>
      <c r="FQ656">
        <v>1746989605.5</v>
      </c>
      <c r="FR656">
        <v>1746989593.5</v>
      </c>
      <c r="FS656">
        <v>0</v>
      </c>
      <c r="FT656">
        <v>-0.274</v>
      </c>
      <c r="FU656">
        <v>-0.002</v>
      </c>
      <c r="FV656">
        <v>2.549</v>
      </c>
      <c r="FW656">
        <v>0.129</v>
      </c>
      <c r="FX656">
        <v>420</v>
      </c>
      <c r="FY656">
        <v>17</v>
      </c>
      <c r="FZ656">
        <v>0.02</v>
      </c>
      <c r="GA656">
        <v>0.04</v>
      </c>
      <c r="GB656">
        <v>-26.00467250000001</v>
      </c>
      <c r="GC656">
        <v>0.2893114446529451</v>
      </c>
      <c r="GD656">
        <v>0.06539212103724713</v>
      </c>
      <c r="GE656">
        <v>1</v>
      </c>
      <c r="GF656">
        <v>297.0041470588235</v>
      </c>
      <c r="GG656">
        <v>-2.122918263829304</v>
      </c>
      <c r="GH656">
        <v>0.3113553041663556</v>
      </c>
      <c r="GI656">
        <v>0</v>
      </c>
      <c r="GJ656">
        <v>0.51841605</v>
      </c>
      <c r="GK656">
        <v>-0.02875724577861188</v>
      </c>
      <c r="GL656">
        <v>0.003085738638883723</v>
      </c>
      <c r="GM656">
        <v>1</v>
      </c>
      <c r="GN656">
        <v>2</v>
      </c>
      <c r="GO656">
        <v>3</v>
      </c>
      <c r="GP656" t="s">
        <v>446</v>
      </c>
      <c r="GQ656">
        <v>3.10253</v>
      </c>
      <c r="GR656">
        <v>2.72293</v>
      </c>
      <c r="GS656">
        <v>0.160186</v>
      </c>
      <c r="GT656">
        <v>0.16289</v>
      </c>
      <c r="GU656">
        <v>0.101099</v>
      </c>
      <c r="GV656">
        <v>0.100824</v>
      </c>
      <c r="GW656">
        <v>21917.9</v>
      </c>
      <c r="GX656">
        <v>19838.7</v>
      </c>
      <c r="GY656">
        <v>26662.6</v>
      </c>
      <c r="GZ656">
        <v>23921.5</v>
      </c>
      <c r="HA656">
        <v>38358.6</v>
      </c>
      <c r="HB656">
        <v>31798.9</v>
      </c>
      <c r="HC656">
        <v>46557.3</v>
      </c>
      <c r="HD656">
        <v>37838.8</v>
      </c>
      <c r="HE656">
        <v>1.86563</v>
      </c>
      <c r="HF656">
        <v>1.86775</v>
      </c>
      <c r="HG656">
        <v>0.114646</v>
      </c>
      <c r="HH656">
        <v>0</v>
      </c>
      <c r="HI656">
        <v>28.1245</v>
      </c>
      <c r="HJ656">
        <v>999.9</v>
      </c>
      <c r="HK656">
        <v>46.5</v>
      </c>
      <c r="HL656">
        <v>31.1</v>
      </c>
      <c r="HM656">
        <v>23.2676</v>
      </c>
      <c r="HN656">
        <v>60.5886</v>
      </c>
      <c r="HO656">
        <v>21.3341</v>
      </c>
      <c r="HP656">
        <v>1</v>
      </c>
      <c r="HQ656">
        <v>0.152998</v>
      </c>
      <c r="HR656">
        <v>0.279668</v>
      </c>
      <c r="HS656">
        <v>20.2799</v>
      </c>
      <c r="HT656">
        <v>5.21175</v>
      </c>
      <c r="HU656">
        <v>11.98</v>
      </c>
      <c r="HV656">
        <v>4.9635</v>
      </c>
      <c r="HW656">
        <v>3.27453</v>
      </c>
      <c r="HX656">
        <v>9999</v>
      </c>
      <c r="HY656">
        <v>9999</v>
      </c>
      <c r="HZ656">
        <v>9999</v>
      </c>
      <c r="IA656">
        <v>36.2</v>
      </c>
      <c r="IB656">
        <v>1.86395</v>
      </c>
      <c r="IC656">
        <v>1.8601</v>
      </c>
      <c r="ID656">
        <v>1.85837</v>
      </c>
      <c r="IE656">
        <v>1.85974</v>
      </c>
      <c r="IF656">
        <v>1.85989</v>
      </c>
      <c r="IG656">
        <v>1.85837</v>
      </c>
      <c r="IH656">
        <v>1.85745</v>
      </c>
      <c r="II656">
        <v>1.85241</v>
      </c>
      <c r="IJ656">
        <v>0</v>
      </c>
      <c r="IK656">
        <v>0</v>
      </c>
      <c r="IL656">
        <v>0</v>
      </c>
      <c r="IM656">
        <v>0</v>
      </c>
      <c r="IN656" t="s">
        <v>441</v>
      </c>
      <c r="IO656" t="s">
        <v>442</v>
      </c>
      <c r="IP656" t="s">
        <v>443</v>
      </c>
      <c r="IQ656" t="s">
        <v>443</v>
      </c>
      <c r="IR656" t="s">
        <v>443</v>
      </c>
      <c r="IS656" t="s">
        <v>443</v>
      </c>
      <c r="IT656">
        <v>0</v>
      </c>
      <c r="IU656">
        <v>100</v>
      </c>
      <c r="IV656">
        <v>100</v>
      </c>
      <c r="IW656">
        <v>-0.407</v>
      </c>
      <c r="IX656">
        <v>0.2891</v>
      </c>
      <c r="IY656">
        <v>-0.819046093373875</v>
      </c>
      <c r="IZ656">
        <v>-0.0008311593448893811</v>
      </c>
      <c r="JA656">
        <v>1.768286430498992E-06</v>
      </c>
      <c r="JB656">
        <v>-5.176383660599935E-10</v>
      </c>
      <c r="JC656">
        <v>0.01793090377665582</v>
      </c>
      <c r="JD656">
        <v>0.002652576625932546</v>
      </c>
      <c r="JE656">
        <v>0.0004569377311329863</v>
      </c>
      <c r="JF656">
        <v>1.003524486243527E-07</v>
      </c>
      <c r="JG656">
        <v>2</v>
      </c>
      <c r="JH656">
        <v>1975</v>
      </c>
      <c r="JI656">
        <v>1</v>
      </c>
      <c r="JJ656">
        <v>26</v>
      </c>
      <c r="JK656">
        <v>201701.9</v>
      </c>
      <c r="JL656">
        <v>201702.1</v>
      </c>
      <c r="JM656">
        <v>2.33032</v>
      </c>
      <c r="JN656">
        <v>2.61353</v>
      </c>
      <c r="JO656">
        <v>1.49658</v>
      </c>
      <c r="JP656">
        <v>2.34985</v>
      </c>
      <c r="JQ656">
        <v>1.54907</v>
      </c>
      <c r="JR656">
        <v>2.4585</v>
      </c>
      <c r="JS656">
        <v>36.1754</v>
      </c>
      <c r="JT656">
        <v>24.1838</v>
      </c>
      <c r="JU656">
        <v>18</v>
      </c>
      <c r="JV656">
        <v>482.315</v>
      </c>
      <c r="JW656">
        <v>498.401</v>
      </c>
      <c r="JX656">
        <v>27.218</v>
      </c>
      <c r="JY656">
        <v>29.2328</v>
      </c>
      <c r="JZ656">
        <v>30.0003</v>
      </c>
      <c r="KA656">
        <v>29.3872</v>
      </c>
      <c r="KB656">
        <v>29.3678</v>
      </c>
      <c r="KC656">
        <v>46.8847</v>
      </c>
      <c r="KD656">
        <v>10.2128</v>
      </c>
      <c r="KE656">
        <v>100</v>
      </c>
      <c r="KF656">
        <v>27.225</v>
      </c>
      <c r="KG656">
        <v>1042.36</v>
      </c>
      <c r="KH656">
        <v>21.4246</v>
      </c>
      <c r="KI656">
        <v>101.795</v>
      </c>
      <c r="KJ656">
        <v>91.2602</v>
      </c>
    </row>
    <row r="657" spans="1:296">
      <c r="A657">
        <v>639</v>
      </c>
      <c r="B657">
        <v>1759091722.6</v>
      </c>
      <c r="C657">
        <v>18639.5</v>
      </c>
      <c r="D657" t="s">
        <v>1727</v>
      </c>
      <c r="E657" t="s">
        <v>1728</v>
      </c>
      <c r="F657">
        <v>5</v>
      </c>
      <c r="G657" t="s">
        <v>1604</v>
      </c>
      <c r="H657">
        <v>1759091714.832142</v>
      </c>
      <c r="I657">
        <f>(J657)/1000</f>
        <v>0</v>
      </c>
      <c r="J657">
        <f>IF(DO657, AM657, AG657)</f>
        <v>0</v>
      </c>
      <c r="K657">
        <f>IF(DO657, AH657, AF657)</f>
        <v>0</v>
      </c>
      <c r="L657">
        <f>DQ657 - IF(AT657&gt;1, K657*DK657*100.0/(AV657), 0)</f>
        <v>0</v>
      </c>
      <c r="M657">
        <f>((S657-I657/2)*L657-K657)/(S657+I657/2)</f>
        <v>0</v>
      </c>
      <c r="N657">
        <f>M657*(DX657+DY657)/1000.0</f>
        <v>0</v>
      </c>
      <c r="O657">
        <f>(DQ657 - IF(AT657&gt;1, K657*DK657*100.0/(AV657), 0))*(DX657+DY657)/1000.0</f>
        <v>0</v>
      </c>
      <c r="P657">
        <f>2.0/((1/R657-1/Q657)+SIGN(R657)*SQRT((1/R657-1/Q657)*(1/R657-1/Q657) + 4*DL657/((DL657+1)*(DL657+1))*(2*1/R657*1/Q657-1/Q657*1/Q657)))</f>
        <v>0</v>
      </c>
      <c r="Q657">
        <f>IF(LEFT(DM657,1)&lt;&gt;"0",IF(LEFT(DM657,1)="1",3.0,DN657),$D$5+$E$5*(EE657*DX657/($K$5*1000))+$F$5*(EE657*DX657/($K$5*1000))*MAX(MIN(DK657,$J$5),$I$5)*MAX(MIN(DK657,$J$5),$I$5)+$G$5*MAX(MIN(DK657,$J$5),$I$5)*(EE657*DX657/($K$5*1000))+$H$5*(EE657*DX657/($K$5*1000))*(EE657*DX657/($K$5*1000)))</f>
        <v>0</v>
      </c>
      <c r="R657">
        <f>I657*(1000-(1000*0.61365*exp(17.502*V657/(240.97+V657))/(DX657+DY657)+DS657)/2)/(1000*0.61365*exp(17.502*V657/(240.97+V657))/(DX657+DY657)-DS657)</f>
        <v>0</v>
      </c>
      <c r="S657">
        <f>1/((DL657+1)/(P657/1.6)+1/(Q657/1.37)) + DL657/((DL657+1)/(P657/1.6) + DL657/(Q657/1.37))</f>
        <v>0</v>
      </c>
      <c r="T657">
        <f>(DG657*DJ657)</f>
        <v>0</v>
      </c>
      <c r="U657">
        <f>(DZ657+(T657+2*0.95*5.67E-8*(((DZ657+$B$9)+273)^4-(DZ657+273)^4)-44100*I657)/(1.84*29.3*Q657+8*0.95*5.67E-8*(DZ657+273)^3))</f>
        <v>0</v>
      </c>
      <c r="V657">
        <f>($C$9*EA657+$D$9*EB657+$E$9*U657)</f>
        <v>0</v>
      </c>
      <c r="W657">
        <f>0.61365*exp(17.502*V657/(240.97+V657))</f>
        <v>0</v>
      </c>
      <c r="X657">
        <f>(Y657/Z657*100)</f>
        <v>0</v>
      </c>
      <c r="Y657">
        <f>DS657*(DX657+DY657)/1000</f>
        <v>0</v>
      </c>
      <c r="Z657">
        <f>0.61365*exp(17.502*DZ657/(240.97+DZ657))</f>
        <v>0</v>
      </c>
      <c r="AA657">
        <f>(W657-DS657*(DX657+DY657)/1000)</f>
        <v>0</v>
      </c>
      <c r="AB657">
        <f>(-I657*44100)</f>
        <v>0</v>
      </c>
      <c r="AC657">
        <f>2*29.3*Q657*0.92*(DZ657-V657)</f>
        <v>0</v>
      </c>
      <c r="AD657">
        <f>2*0.95*5.67E-8*(((DZ657+$B$9)+273)^4-(V657+273)^4)</f>
        <v>0</v>
      </c>
      <c r="AE657">
        <f>T657+AD657+AB657+AC657</f>
        <v>0</v>
      </c>
      <c r="AF657">
        <f>DW657*AT657*(DR657-DQ657*(1000-AT657*DT657)/(1000-AT657*DS657))/(100*DK657)</f>
        <v>0</v>
      </c>
      <c r="AG657">
        <f>1000*DW657*AT657*(DS657-DT657)/(100*DK657*(1000-AT657*DS657))</f>
        <v>0</v>
      </c>
      <c r="AH657">
        <f>(AI657 - AJ657 - DX657*1E3/(8.314*(DZ657+273.15)) * AL657/DW657 * AK657) * DW657/(100*DK657) * (1000 - DT657)/1000</f>
        <v>0</v>
      </c>
      <c r="AI657">
        <v>1047.882814098812</v>
      </c>
      <c r="AJ657">
        <v>1030.705636363636</v>
      </c>
      <c r="AK657">
        <v>3.442428763439132</v>
      </c>
      <c r="AL657">
        <v>65.07997680681147</v>
      </c>
      <c r="AM657">
        <f>(AO657 - AN657 + DX657*1E3/(8.314*(DZ657+273.15)) * AQ657/DW657 * AP657) * DW657/(100*DK657) * 1000/(1000 - AO657)</f>
        <v>0</v>
      </c>
      <c r="AN657">
        <v>21.36566026666667</v>
      </c>
      <c r="AO657">
        <v>21.8760303030303</v>
      </c>
      <c r="AP657">
        <v>1.923469831595688E-05</v>
      </c>
      <c r="AQ657">
        <v>105.27</v>
      </c>
      <c r="AR657">
        <v>1</v>
      </c>
      <c r="AS657">
        <v>0</v>
      </c>
      <c r="AT657">
        <f>IF(AR657*$H$15&gt;=AV657,1.0,(AV657/(AV657-AR657*$H$15)))</f>
        <v>0</v>
      </c>
      <c r="AU657">
        <f>(AT657-1)*100</f>
        <v>0</v>
      </c>
      <c r="AV657">
        <f>MAX(0,($B$15+$C$15*EE657)/(1+$D$15*EE657)*DX657/(DZ657+273)*$E$15)</f>
        <v>0</v>
      </c>
      <c r="AW657" t="s">
        <v>437</v>
      </c>
      <c r="AX657" t="s">
        <v>437</v>
      </c>
      <c r="AY657">
        <v>0</v>
      </c>
      <c r="AZ657">
        <v>0</v>
      </c>
      <c r="BA657">
        <f>1-AY657/AZ657</f>
        <v>0</v>
      </c>
      <c r="BB657">
        <v>0</v>
      </c>
      <c r="BC657" t="s">
        <v>437</v>
      </c>
      <c r="BD657" t="s">
        <v>437</v>
      </c>
      <c r="BE657">
        <v>0</v>
      </c>
      <c r="BF657">
        <v>0</v>
      </c>
      <c r="BG657">
        <f>1-BE657/BF657</f>
        <v>0</v>
      </c>
      <c r="BH657">
        <v>0.5</v>
      </c>
      <c r="BI657">
        <f>DH657</f>
        <v>0</v>
      </c>
      <c r="BJ657">
        <f>K657</f>
        <v>0</v>
      </c>
      <c r="BK657">
        <f>BG657*BH657*BI657</f>
        <v>0</v>
      </c>
      <c r="BL657">
        <f>(BJ657-BB657)/BI657</f>
        <v>0</v>
      </c>
      <c r="BM657">
        <f>(AZ657-BF657)/BF657</f>
        <v>0</v>
      </c>
      <c r="BN657">
        <f>AY657/(BA657+AY657/BF657)</f>
        <v>0</v>
      </c>
      <c r="BO657" t="s">
        <v>437</v>
      </c>
      <c r="BP657">
        <v>0</v>
      </c>
      <c r="BQ657">
        <f>IF(BP657&lt;&gt;0, BP657, BN657)</f>
        <v>0</v>
      </c>
      <c r="BR657">
        <f>1-BQ657/BF657</f>
        <v>0</v>
      </c>
      <c r="BS657">
        <f>(BF657-BE657)/(BF657-BQ657)</f>
        <v>0</v>
      </c>
      <c r="BT657">
        <f>(AZ657-BF657)/(AZ657-BQ657)</f>
        <v>0</v>
      </c>
      <c r="BU657">
        <f>(BF657-BE657)/(BF657-AY657)</f>
        <v>0</v>
      </c>
      <c r="BV657">
        <f>(AZ657-BF657)/(AZ657-AY657)</f>
        <v>0</v>
      </c>
      <c r="BW657">
        <f>(BS657*BQ657/BE657)</f>
        <v>0</v>
      </c>
      <c r="BX657">
        <f>(1-BW657)</f>
        <v>0</v>
      </c>
      <c r="DG657">
        <f>$B$13*EF657+$C$13*EG657+$F$13*ER657*(1-EU657)</f>
        <v>0</v>
      </c>
      <c r="DH657">
        <f>DG657*DI657</f>
        <v>0</v>
      </c>
      <c r="DI657">
        <f>($B$13*$D$11+$C$13*$D$11+$F$13*((FE657+EW657)/MAX(FE657+EW657+FF657, 0.1)*$I$11+FF657/MAX(FE657+EW657+FF657, 0.1)*$J$11))/($B$13+$C$13+$F$13)</f>
        <v>0</v>
      </c>
      <c r="DJ657">
        <f>($B$13*$K$11+$C$13*$K$11+$F$13*((FE657+EW657)/MAX(FE657+EW657+FF657, 0.1)*$P$11+FF657/MAX(FE657+EW657+FF657, 0.1)*$Q$11))/($B$13+$C$13+$F$13)</f>
        <v>0</v>
      </c>
      <c r="DK657">
        <v>2.44</v>
      </c>
      <c r="DL657">
        <v>0.5</v>
      </c>
      <c r="DM657" t="s">
        <v>438</v>
      </c>
      <c r="DN657">
        <v>2</v>
      </c>
      <c r="DO657" t="b">
        <v>1</v>
      </c>
      <c r="DP657">
        <v>1759091714.832142</v>
      </c>
      <c r="DQ657">
        <v>983.7801785714286</v>
      </c>
      <c r="DR657">
        <v>1009.746321428571</v>
      </c>
      <c r="DS657">
        <v>21.87146071428572</v>
      </c>
      <c r="DT657">
        <v>21.35773571428571</v>
      </c>
      <c r="DU657">
        <v>984.1976428571428</v>
      </c>
      <c r="DV657">
        <v>21.58242142857143</v>
      </c>
      <c r="DW657">
        <v>499.9799285714285</v>
      </c>
      <c r="DX657">
        <v>90.67198571428571</v>
      </c>
      <c r="DY657">
        <v>0.06480811785714287</v>
      </c>
      <c r="DZ657">
        <v>28.77494642857143</v>
      </c>
      <c r="EA657">
        <v>29.99525</v>
      </c>
      <c r="EB657">
        <v>999.9000000000002</v>
      </c>
      <c r="EC657">
        <v>0</v>
      </c>
      <c r="ED657">
        <v>0</v>
      </c>
      <c r="EE657">
        <v>9993.567857142858</v>
      </c>
      <c r="EF657">
        <v>0</v>
      </c>
      <c r="EG657">
        <v>11.08845357142857</v>
      </c>
      <c r="EH657">
        <v>-25.96715</v>
      </c>
      <c r="EI657">
        <v>1005.778071428571</v>
      </c>
      <c r="EJ657">
        <v>1031.784285714285</v>
      </c>
      <c r="EK657">
        <v>0.5137114285714286</v>
      </c>
      <c r="EL657">
        <v>1009.746321428571</v>
      </c>
      <c r="EM657">
        <v>21.35773571428571</v>
      </c>
      <c r="EN657">
        <v>1.983128928571428</v>
      </c>
      <c r="EO657">
        <v>1.936549285714286</v>
      </c>
      <c r="EP657">
        <v>17.31026785714286</v>
      </c>
      <c r="EQ657">
        <v>16.934875</v>
      </c>
      <c r="ER657">
        <v>2000.008571428571</v>
      </c>
      <c r="ES657">
        <v>0.9800035714285714</v>
      </c>
      <c r="ET657">
        <v>0.01999651785714286</v>
      </c>
      <c r="EU657">
        <v>0</v>
      </c>
      <c r="EV657">
        <v>296.7693928571429</v>
      </c>
      <c r="EW657">
        <v>5.00078</v>
      </c>
      <c r="EX657">
        <v>5896.595714285715</v>
      </c>
      <c r="EY657">
        <v>16379.71428571429</v>
      </c>
      <c r="EZ657">
        <v>39.76103571428571</v>
      </c>
      <c r="FA657">
        <v>40.60917857142857</v>
      </c>
      <c r="FB657">
        <v>39.90157142857142</v>
      </c>
      <c r="FC657">
        <v>40.33899999999999</v>
      </c>
      <c r="FD657">
        <v>40.70946428571428</v>
      </c>
      <c r="FE657">
        <v>1955.113214285714</v>
      </c>
      <c r="FF657">
        <v>39.89178571428572</v>
      </c>
      <c r="FG657">
        <v>0</v>
      </c>
      <c r="FH657">
        <v>1759091715.2</v>
      </c>
      <c r="FI657">
        <v>0</v>
      </c>
      <c r="FJ657">
        <v>296.7442</v>
      </c>
      <c r="FK657">
        <v>-1.606923100093109</v>
      </c>
      <c r="FL657">
        <v>-34.58384613562945</v>
      </c>
      <c r="FM657">
        <v>5896.1572</v>
      </c>
      <c r="FN657">
        <v>15</v>
      </c>
      <c r="FO657">
        <v>0</v>
      </c>
      <c r="FP657" t="s">
        <v>439</v>
      </c>
      <c r="FQ657">
        <v>1746989605.5</v>
      </c>
      <c r="FR657">
        <v>1746989593.5</v>
      </c>
      <c r="FS657">
        <v>0</v>
      </c>
      <c r="FT657">
        <v>-0.274</v>
      </c>
      <c r="FU657">
        <v>-0.002</v>
      </c>
      <c r="FV657">
        <v>2.549</v>
      </c>
      <c r="FW657">
        <v>0.129</v>
      </c>
      <c r="FX657">
        <v>420</v>
      </c>
      <c r="FY657">
        <v>17</v>
      </c>
      <c r="FZ657">
        <v>0.02</v>
      </c>
      <c r="GA657">
        <v>0.04</v>
      </c>
      <c r="GB657">
        <v>-25.9804775</v>
      </c>
      <c r="GC657">
        <v>0.2348701688555741</v>
      </c>
      <c r="GD657">
        <v>0.07380604815155717</v>
      </c>
      <c r="GE657">
        <v>1</v>
      </c>
      <c r="GF657">
        <v>296.8023529411765</v>
      </c>
      <c r="GG657">
        <v>-1.306951880340755</v>
      </c>
      <c r="GH657">
        <v>0.260571417595674</v>
      </c>
      <c r="GI657">
        <v>0</v>
      </c>
      <c r="GJ657">
        <v>0.51541145</v>
      </c>
      <c r="GK657">
        <v>-0.04041077673546094</v>
      </c>
      <c r="GL657">
        <v>0.004063514254619999</v>
      </c>
      <c r="GM657">
        <v>1</v>
      </c>
      <c r="GN657">
        <v>2</v>
      </c>
      <c r="GO657">
        <v>3</v>
      </c>
      <c r="GP657" t="s">
        <v>446</v>
      </c>
      <c r="GQ657">
        <v>3.10223</v>
      </c>
      <c r="GR657">
        <v>2.72317</v>
      </c>
      <c r="GS657">
        <v>0.161908</v>
      </c>
      <c r="GT657">
        <v>0.164565</v>
      </c>
      <c r="GU657">
        <v>0.101108</v>
      </c>
      <c r="GV657">
        <v>0.100862</v>
      </c>
      <c r="GW657">
        <v>21873.1</v>
      </c>
      <c r="GX657">
        <v>19798.8</v>
      </c>
      <c r="GY657">
        <v>26662.8</v>
      </c>
      <c r="GZ657">
        <v>23921.2</v>
      </c>
      <c r="HA657">
        <v>38358.5</v>
      </c>
      <c r="HB657">
        <v>31797.6</v>
      </c>
      <c r="HC657">
        <v>46557.3</v>
      </c>
      <c r="HD657">
        <v>37838.7</v>
      </c>
      <c r="HE657">
        <v>1.86505</v>
      </c>
      <c r="HF657">
        <v>1.86832</v>
      </c>
      <c r="HG657">
        <v>0.11526</v>
      </c>
      <c r="HH657">
        <v>0</v>
      </c>
      <c r="HI657">
        <v>28.1239</v>
      </c>
      <c r="HJ657">
        <v>999.9</v>
      </c>
      <c r="HK657">
        <v>46.5</v>
      </c>
      <c r="HL657">
        <v>31.1</v>
      </c>
      <c r="HM657">
        <v>23.2691</v>
      </c>
      <c r="HN657">
        <v>60.8386</v>
      </c>
      <c r="HO657">
        <v>21.4623</v>
      </c>
      <c r="HP657">
        <v>1</v>
      </c>
      <c r="HQ657">
        <v>0.153171</v>
      </c>
      <c r="HR657">
        <v>0.273312</v>
      </c>
      <c r="HS657">
        <v>20.2801</v>
      </c>
      <c r="HT657">
        <v>5.2113</v>
      </c>
      <c r="HU657">
        <v>11.98</v>
      </c>
      <c r="HV657">
        <v>4.9633</v>
      </c>
      <c r="HW657">
        <v>3.27445</v>
      </c>
      <c r="HX657">
        <v>9999</v>
      </c>
      <c r="HY657">
        <v>9999</v>
      </c>
      <c r="HZ657">
        <v>9999</v>
      </c>
      <c r="IA657">
        <v>36.2</v>
      </c>
      <c r="IB657">
        <v>1.86391</v>
      </c>
      <c r="IC657">
        <v>1.86007</v>
      </c>
      <c r="ID657">
        <v>1.85838</v>
      </c>
      <c r="IE657">
        <v>1.85974</v>
      </c>
      <c r="IF657">
        <v>1.85989</v>
      </c>
      <c r="IG657">
        <v>1.85837</v>
      </c>
      <c r="IH657">
        <v>1.85745</v>
      </c>
      <c r="II657">
        <v>1.85241</v>
      </c>
      <c r="IJ657">
        <v>0</v>
      </c>
      <c r="IK657">
        <v>0</v>
      </c>
      <c r="IL657">
        <v>0</v>
      </c>
      <c r="IM657">
        <v>0</v>
      </c>
      <c r="IN657" t="s">
        <v>441</v>
      </c>
      <c r="IO657" t="s">
        <v>442</v>
      </c>
      <c r="IP657" t="s">
        <v>443</v>
      </c>
      <c r="IQ657" t="s">
        <v>443</v>
      </c>
      <c r="IR657" t="s">
        <v>443</v>
      </c>
      <c r="IS657" t="s">
        <v>443</v>
      </c>
      <c r="IT657">
        <v>0</v>
      </c>
      <c r="IU657">
        <v>100</v>
      </c>
      <c r="IV657">
        <v>100</v>
      </c>
      <c r="IW657">
        <v>-0.39</v>
      </c>
      <c r="IX657">
        <v>0.2891</v>
      </c>
      <c r="IY657">
        <v>-0.819046093373875</v>
      </c>
      <c r="IZ657">
        <v>-0.0008311593448893811</v>
      </c>
      <c r="JA657">
        <v>1.768286430498992E-06</v>
      </c>
      <c r="JB657">
        <v>-5.176383660599935E-10</v>
      </c>
      <c r="JC657">
        <v>0.01793090377665582</v>
      </c>
      <c r="JD657">
        <v>0.002652576625932546</v>
      </c>
      <c r="JE657">
        <v>0.0004569377311329863</v>
      </c>
      <c r="JF657">
        <v>1.003524486243527E-07</v>
      </c>
      <c r="JG657">
        <v>2</v>
      </c>
      <c r="JH657">
        <v>1975</v>
      </c>
      <c r="JI657">
        <v>1</v>
      </c>
      <c r="JJ657">
        <v>26</v>
      </c>
      <c r="JK657">
        <v>201702</v>
      </c>
      <c r="JL657">
        <v>201702.2</v>
      </c>
      <c r="JM657">
        <v>2.3645</v>
      </c>
      <c r="JN657">
        <v>2.61719</v>
      </c>
      <c r="JO657">
        <v>1.49658</v>
      </c>
      <c r="JP657">
        <v>2.34985</v>
      </c>
      <c r="JQ657">
        <v>1.54907</v>
      </c>
      <c r="JR657">
        <v>2.44019</v>
      </c>
      <c r="JS657">
        <v>36.1754</v>
      </c>
      <c r="JT657">
        <v>24.1751</v>
      </c>
      <c r="JU657">
        <v>18</v>
      </c>
      <c r="JV657">
        <v>481.998</v>
      </c>
      <c r="JW657">
        <v>498.805</v>
      </c>
      <c r="JX657">
        <v>27.2245</v>
      </c>
      <c r="JY657">
        <v>29.2359</v>
      </c>
      <c r="JZ657">
        <v>30.0001</v>
      </c>
      <c r="KA657">
        <v>29.3897</v>
      </c>
      <c r="KB657">
        <v>29.3703</v>
      </c>
      <c r="KC657">
        <v>47.49</v>
      </c>
      <c r="KD657">
        <v>9.93782</v>
      </c>
      <c r="KE657">
        <v>100</v>
      </c>
      <c r="KF657">
        <v>27.2256</v>
      </c>
      <c r="KG657">
        <v>1055.72</v>
      </c>
      <c r="KH657">
        <v>21.4292</v>
      </c>
      <c r="KI657">
        <v>101.795</v>
      </c>
      <c r="KJ657">
        <v>91.2595</v>
      </c>
    </row>
    <row r="658" spans="1:296">
      <c r="A658">
        <v>640</v>
      </c>
      <c r="B658">
        <v>1759091727.6</v>
      </c>
      <c r="C658">
        <v>18644.5</v>
      </c>
      <c r="D658" t="s">
        <v>1729</v>
      </c>
      <c r="E658" t="s">
        <v>1730</v>
      </c>
      <c r="F658">
        <v>5</v>
      </c>
      <c r="G658" t="s">
        <v>1604</v>
      </c>
      <c r="H658">
        <v>1759091720.1</v>
      </c>
      <c r="I658">
        <f>(J658)/1000</f>
        <v>0</v>
      </c>
      <c r="J658">
        <f>IF(DO658, AM658, AG658)</f>
        <v>0</v>
      </c>
      <c r="K658">
        <f>IF(DO658, AH658, AF658)</f>
        <v>0</v>
      </c>
      <c r="L658">
        <f>DQ658 - IF(AT658&gt;1, K658*DK658*100.0/(AV658), 0)</f>
        <v>0</v>
      </c>
      <c r="M658">
        <f>((S658-I658/2)*L658-K658)/(S658+I658/2)</f>
        <v>0</v>
      </c>
      <c r="N658">
        <f>M658*(DX658+DY658)/1000.0</f>
        <v>0</v>
      </c>
      <c r="O658">
        <f>(DQ658 - IF(AT658&gt;1, K658*DK658*100.0/(AV658), 0))*(DX658+DY658)/1000.0</f>
        <v>0</v>
      </c>
      <c r="P658">
        <f>2.0/((1/R658-1/Q658)+SIGN(R658)*SQRT((1/R658-1/Q658)*(1/R658-1/Q658) + 4*DL658/((DL658+1)*(DL658+1))*(2*1/R658*1/Q658-1/Q658*1/Q658)))</f>
        <v>0</v>
      </c>
      <c r="Q658">
        <f>IF(LEFT(DM658,1)&lt;&gt;"0",IF(LEFT(DM658,1)="1",3.0,DN658),$D$5+$E$5*(EE658*DX658/($K$5*1000))+$F$5*(EE658*DX658/($K$5*1000))*MAX(MIN(DK658,$J$5),$I$5)*MAX(MIN(DK658,$J$5),$I$5)+$G$5*MAX(MIN(DK658,$J$5),$I$5)*(EE658*DX658/($K$5*1000))+$H$5*(EE658*DX658/($K$5*1000))*(EE658*DX658/($K$5*1000)))</f>
        <v>0</v>
      </c>
      <c r="R658">
        <f>I658*(1000-(1000*0.61365*exp(17.502*V658/(240.97+V658))/(DX658+DY658)+DS658)/2)/(1000*0.61365*exp(17.502*V658/(240.97+V658))/(DX658+DY658)-DS658)</f>
        <v>0</v>
      </c>
      <c r="S658">
        <f>1/((DL658+1)/(P658/1.6)+1/(Q658/1.37)) + DL658/((DL658+1)/(P658/1.6) + DL658/(Q658/1.37))</f>
        <v>0</v>
      </c>
      <c r="T658">
        <f>(DG658*DJ658)</f>
        <v>0</v>
      </c>
      <c r="U658">
        <f>(DZ658+(T658+2*0.95*5.67E-8*(((DZ658+$B$9)+273)^4-(DZ658+273)^4)-44100*I658)/(1.84*29.3*Q658+8*0.95*5.67E-8*(DZ658+273)^3))</f>
        <v>0</v>
      </c>
      <c r="V658">
        <f>($C$9*EA658+$D$9*EB658+$E$9*U658)</f>
        <v>0</v>
      </c>
      <c r="W658">
        <f>0.61365*exp(17.502*V658/(240.97+V658))</f>
        <v>0</v>
      </c>
      <c r="X658">
        <f>(Y658/Z658*100)</f>
        <v>0</v>
      </c>
      <c r="Y658">
        <f>DS658*(DX658+DY658)/1000</f>
        <v>0</v>
      </c>
      <c r="Z658">
        <f>0.61365*exp(17.502*DZ658/(240.97+DZ658))</f>
        <v>0</v>
      </c>
      <c r="AA658">
        <f>(W658-DS658*(DX658+DY658)/1000)</f>
        <v>0</v>
      </c>
      <c r="AB658">
        <f>(-I658*44100)</f>
        <v>0</v>
      </c>
      <c r="AC658">
        <f>2*29.3*Q658*0.92*(DZ658-V658)</f>
        <v>0</v>
      </c>
      <c r="AD658">
        <f>2*0.95*5.67E-8*(((DZ658+$B$9)+273)^4-(V658+273)^4)</f>
        <v>0</v>
      </c>
      <c r="AE658">
        <f>T658+AD658+AB658+AC658</f>
        <v>0</v>
      </c>
      <c r="AF658">
        <f>DW658*AT658*(DR658-DQ658*(1000-AT658*DT658)/(1000-AT658*DS658))/(100*DK658)</f>
        <v>0</v>
      </c>
      <c r="AG658">
        <f>1000*DW658*AT658*(DS658-DT658)/(100*DK658*(1000-AT658*DS658))</f>
        <v>0</v>
      </c>
      <c r="AH658">
        <f>(AI658 - AJ658 - DX658*1E3/(8.314*(DZ658+273.15)) * AL658/DW658 * AK658) * DW658/(100*DK658) * (1000 - DT658)/1000</f>
        <v>0</v>
      </c>
      <c r="AI658">
        <v>1064.848641451677</v>
      </c>
      <c r="AJ658">
        <v>1047.796666666666</v>
      </c>
      <c r="AK658">
        <v>3.419467338717526</v>
      </c>
      <c r="AL658">
        <v>65.07997680681147</v>
      </c>
      <c r="AM658">
        <f>(AO658 - AN658 + DX658*1E3/(8.314*(DZ658+273.15)) * AQ658/DW658 * AP658) * DW658/(100*DK658) * 1000/(1000 - AO658)</f>
        <v>0</v>
      </c>
      <c r="AN658">
        <v>21.41272520000001</v>
      </c>
      <c r="AO658">
        <v>21.88769696969696</v>
      </c>
      <c r="AP658">
        <v>7.503828895604412E-05</v>
      </c>
      <c r="AQ658">
        <v>105.27</v>
      </c>
      <c r="AR658">
        <v>1</v>
      </c>
      <c r="AS658">
        <v>0</v>
      </c>
      <c r="AT658">
        <f>IF(AR658*$H$15&gt;=AV658,1.0,(AV658/(AV658-AR658*$H$15)))</f>
        <v>0</v>
      </c>
      <c r="AU658">
        <f>(AT658-1)*100</f>
        <v>0</v>
      </c>
      <c r="AV658">
        <f>MAX(0,($B$15+$C$15*EE658)/(1+$D$15*EE658)*DX658/(DZ658+273)*$E$15)</f>
        <v>0</v>
      </c>
      <c r="AW658" t="s">
        <v>437</v>
      </c>
      <c r="AX658" t="s">
        <v>437</v>
      </c>
      <c r="AY658">
        <v>0</v>
      </c>
      <c r="AZ658">
        <v>0</v>
      </c>
      <c r="BA658">
        <f>1-AY658/AZ658</f>
        <v>0</v>
      </c>
      <c r="BB658">
        <v>0</v>
      </c>
      <c r="BC658" t="s">
        <v>437</v>
      </c>
      <c r="BD658" t="s">
        <v>437</v>
      </c>
      <c r="BE658">
        <v>0</v>
      </c>
      <c r="BF658">
        <v>0</v>
      </c>
      <c r="BG658">
        <f>1-BE658/BF658</f>
        <v>0</v>
      </c>
      <c r="BH658">
        <v>0.5</v>
      </c>
      <c r="BI658">
        <f>DH658</f>
        <v>0</v>
      </c>
      <c r="BJ658">
        <f>K658</f>
        <v>0</v>
      </c>
      <c r="BK658">
        <f>BG658*BH658*BI658</f>
        <v>0</v>
      </c>
      <c r="BL658">
        <f>(BJ658-BB658)/BI658</f>
        <v>0</v>
      </c>
      <c r="BM658">
        <f>(AZ658-BF658)/BF658</f>
        <v>0</v>
      </c>
      <c r="BN658">
        <f>AY658/(BA658+AY658/BF658)</f>
        <v>0</v>
      </c>
      <c r="BO658" t="s">
        <v>437</v>
      </c>
      <c r="BP658">
        <v>0</v>
      </c>
      <c r="BQ658">
        <f>IF(BP658&lt;&gt;0, BP658, BN658)</f>
        <v>0</v>
      </c>
      <c r="BR658">
        <f>1-BQ658/BF658</f>
        <v>0</v>
      </c>
      <c r="BS658">
        <f>(BF658-BE658)/(BF658-BQ658)</f>
        <v>0</v>
      </c>
      <c r="BT658">
        <f>(AZ658-BF658)/(AZ658-BQ658)</f>
        <v>0</v>
      </c>
      <c r="BU658">
        <f>(BF658-BE658)/(BF658-AY658)</f>
        <v>0</v>
      </c>
      <c r="BV658">
        <f>(AZ658-BF658)/(AZ658-AY658)</f>
        <v>0</v>
      </c>
      <c r="BW658">
        <f>(BS658*BQ658/BE658)</f>
        <v>0</v>
      </c>
      <c r="BX658">
        <f>(1-BW658)</f>
        <v>0</v>
      </c>
      <c r="DG658">
        <f>$B$13*EF658+$C$13*EG658+$F$13*ER658*(1-EU658)</f>
        <v>0</v>
      </c>
      <c r="DH658">
        <f>DG658*DI658</f>
        <v>0</v>
      </c>
      <c r="DI658">
        <f>($B$13*$D$11+$C$13*$D$11+$F$13*((FE658+EW658)/MAX(FE658+EW658+FF658, 0.1)*$I$11+FF658/MAX(FE658+EW658+FF658, 0.1)*$J$11))/($B$13+$C$13+$F$13)</f>
        <v>0</v>
      </c>
      <c r="DJ658">
        <f>($B$13*$K$11+$C$13*$K$11+$F$13*((FE658+EW658)/MAX(FE658+EW658+FF658, 0.1)*$P$11+FF658/MAX(FE658+EW658+FF658, 0.1)*$Q$11))/($B$13+$C$13+$F$13)</f>
        <v>0</v>
      </c>
      <c r="DK658">
        <v>2.44</v>
      </c>
      <c r="DL658">
        <v>0.5</v>
      </c>
      <c r="DM658" t="s">
        <v>438</v>
      </c>
      <c r="DN658">
        <v>2</v>
      </c>
      <c r="DO658" t="b">
        <v>1</v>
      </c>
      <c r="DP658">
        <v>1759091720.1</v>
      </c>
      <c r="DQ658">
        <v>1001.432481481481</v>
      </c>
      <c r="DR658">
        <v>1027.375185185185</v>
      </c>
      <c r="DS658">
        <v>21.87537777777777</v>
      </c>
      <c r="DT658">
        <v>21.37473333333333</v>
      </c>
      <c r="DU658">
        <v>1001.829888888889</v>
      </c>
      <c r="DV658">
        <v>21.58625185185185</v>
      </c>
      <c r="DW658">
        <v>499.9917037037038</v>
      </c>
      <c r="DX658">
        <v>90.67254814814815</v>
      </c>
      <c r="DY658">
        <v>0.06488827777777778</v>
      </c>
      <c r="DZ658">
        <v>28.77599259259259</v>
      </c>
      <c r="EA658">
        <v>29.99879629629629</v>
      </c>
      <c r="EB658">
        <v>999.9000000000001</v>
      </c>
      <c r="EC658">
        <v>0</v>
      </c>
      <c r="ED658">
        <v>0</v>
      </c>
      <c r="EE658">
        <v>9996.25</v>
      </c>
      <c r="EF658">
        <v>0</v>
      </c>
      <c r="EG658">
        <v>11.08661851851852</v>
      </c>
      <c r="EH658">
        <v>-25.94312592592593</v>
      </c>
      <c r="EI658">
        <v>1023.829407407407</v>
      </c>
      <c r="EJ658">
        <v>1049.815185185185</v>
      </c>
      <c r="EK658">
        <v>0.5006308518518519</v>
      </c>
      <c r="EL658">
        <v>1027.375185185185</v>
      </c>
      <c r="EM658">
        <v>21.37473333333333</v>
      </c>
      <c r="EN658">
        <v>1.983495925925926</v>
      </c>
      <c r="EO658">
        <v>1.938101851851852</v>
      </c>
      <c r="EP658">
        <v>17.3131962962963</v>
      </c>
      <c r="EQ658">
        <v>16.94751851851851</v>
      </c>
      <c r="ER658">
        <v>1999.999259259259</v>
      </c>
      <c r="ES658">
        <v>0.9800032592592594</v>
      </c>
      <c r="ET658">
        <v>0.01999682222222222</v>
      </c>
      <c r="EU658">
        <v>0</v>
      </c>
      <c r="EV658">
        <v>296.5515185185185</v>
      </c>
      <c r="EW658">
        <v>5.00078</v>
      </c>
      <c r="EX658">
        <v>5893.672222222223</v>
      </c>
      <c r="EY658">
        <v>16379.64074074074</v>
      </c>
      <c r="EZ658">
        <v>39.74055555555555</v>
      </c>
      <c r="FA658">
        <v>40.59933333333333</v>
      </c>
      <c r="FB658">
        <v>39.93962962962963</v>
      </c>
      <c r="FC658">
        <v>40.30070370370371</v>
      </c>
      <c r="FD658">
        <v>40.74277777777777</v>
      </c>
      <c r="FE658">
        <v>1955.102962962963</v>
      </c>
      <c r="FF658">
        <v>39.89370370370371</v>
      </c>
      <c r="FG658">
        <v>0</v>
      </c>
      <c r="FH658">
        <v>1759091720</v>
      </c>
      <c r="FI658">
        <v>0</v>
      </c>
      <c r="FJ658">
        <v>296.53836</v>
      </c>
      <c r="FK658">
        <v>-2.257461547335262</v>
      </c>
      <c r="FL658">
        <v>-34.51384611549691</v>
      </c>
      <c r="FM658">
        <v>5893.4796</v>
      </c>
      <c r="FN658">
        <v>15</v>
      </c>
      <c r="FO658">
        <v>0</v>
      </c>
      <c r="FP658" t="s">
        <v>439</v>
      </c>
      <c r="FQ658">
        <v>1746989605.5</v>
      </c>
      <c r="FR658">
        <v>1746989593.5</v>
      </c>
      <c r="FS658">
        <v>0</v>
      </c>
      <c r="FT658">
        <v>-0.274</v>
      </c>
      <c r="FU658">
        <v>-0.002</v>
      </c>
      <c r="FV658">
        <v>2.549</v>
      </c>
      <c r="FW658">
        <v>0.129</v>
      </c>
      <c r="FX658">
        <v>420</v>
      </c>
      <c r="FY658">
        <v>17</v>
      </c>
      <c r="FZ658">
        <v>0.02</v>
      </c>
      <c r="GA658">
        <v>0.04</v>
      </c>
      <c r="GB658">
        <v>-25.9384025</v>
      </c>
      <c r="GC658">
        <v>0.3938217636023582</v>
      </c>
      <c r="GD658">
        <v>0.09826141533557302</v>
      </c>
      <c r="GE658">
        <v>1</v>
      </c>
      <c r="GF658">
        <v>296.672205882353</v>
      </c>
      <c r="GG658">
        <v>-2.030420173768601</v>
      </c>
      <c r="GH658">
        <v>0.3164901057287883</v>
      </c>
      <c r="GI658">
        <v>0</v>
      </c>
      <c r="GJ658">
        <v>0.5053812750000001</v>
      </c>
      <c r="GK658">
        <v>-0.1379638086303949</v>
      </c>
      <c r="GL658">
        <v>0.01641608522454044</v>
      </c>
      <c r="GM658">
        <v>0</v>
      </c>
      <c r="GN658">
        <v>1</v>
      </c>
      <c r="GO658">
        <v>3</v>
      </c>
      <c r="GP658" t="s">
        <v>455</v>
      </c>
      <c r="GQ658">
        <v>3.10239</v>
      </c>
      <c r="GR658">
        <v>2.72319</v>
      </c>
      <c r="GS658">
        <v>0.163606</v>
      </c>
      <c r="GT658">
        <v>0.166273</v>
      </c>
      <c r="GU658">
        <v>0.101152</v>
      </c>
      <c r="GV658">
        <v>0.101048</v>
      </c>
      <c r="GW658">
        <v>21828.6</v>
      </c>
      <c r="GX658">
        <v>19758.4</v>
      </c>
      <c r="GY658">
        <v>26662.6</v>
      </c>
      <c r="GZ658">
        <v>23921.3</v>
      </c>
      <c r="HA658">
        <v>38356.6</v>
      </c>
      <c r="HB658">
        <v>31791.2</v>
      </c>
      <c r="HC658">
        <v>46557.1</v>
      </c>
      <c r="HD658">
        <v>37838.7</v>
      </c>
      <c r="HE658">
        <v>1.86525</v>
      </c>
      <c r="HF658">
        <v>1.868</v>
      </c>
      <c r="HG658">
        <v>0.115726</v>
      </c>
      <c r="HH658">
        <v>0</v>
      </c>
      <c r="HI658">
        <v>28.1245</v>
      </c>
      <c r="HJ658">
        <v>999.9</v>
      </c>
      <c r="HK658">
        <v>46.5</v>
      </c>
      <c r="HL658">
        <v>31.1</v>
      </c>
      <c r="HM658">
        <v>23.268</v>
      </c>
      <c r="HN658">
        <v>60.8186</v>
      </c>
      <c r="HO658">
        <v>21.5745</v>
      </c>
      <c r="HP658">
        <v>1</v>
      </c>
      <c r="HQ658">
        <v>0.153374</v>
      </c>
      <c r="HR658">
        <v>0.290528</v>
      </c>
      <c r="HS658">
        <v>20.28</v>
      </c>
      <c r="HT658">
        <v>5.2116</v>
      </c>
      <c r="HU658">
        <v>11.98</v>
      </c>
      <c r="HV658">
        <v>4.96355</v>
      </c>
      <c r="HW658">
        <v>3.27443</v>
      </c>
      <c r="HX658">
        <v>9999</v>
      </c>
      <c r="HY658">
        <v>9999</v>
      </c>
      <c r="HZ658">
        <v>9999</v>
      </c>
      <c r="IA658">
        <v>36.2</v>
      </c>
      <c r="IB658">
        <v>1.86394</v>
      </c>
      <c r="IC658">
        <v>1.86006</v>
      </c>
      <c r="ID658">
        <v>1.85837</v>
      </c>
      <c r="IE658">
        <v>1.85974</v>
      </c>
      <c r="IF658">
        <v>1.85989</v>
      </c>
      <c r="IG658">
        <v>1.85837</v>
      </c>
      <c r="IH658">
        <v>1.85745</v>
      </c>
      <c r="II658">
        <v>1.85241</v>
      </c>
      <c r="IJ658">
        <v>0</v>
      </c>
      <c r="IK658">
        <v>0</v>
      </c>
      <c r="IL658">
        <v>0</v>
      </c>
      <c r="IM658">
        <v>0</v>
      </c>
      <c r="IN658" t="s">
        <v>441</v>
      </c>
      <c r="IO658" t="s">
        <v>442</v>
      </c>
      <c r="IP658" t="s">
        <v>443</v>
      </c>
      <c r="IQ658" t="s">
        <v>443</v>
      </c>
      <c r="IR658" t="s">
        <v>443</v>
      </c>
      <c r="IS658" t="s">
        <v>443</v>
      </c>
      <c r="IT658">
        <v>0</v>
      </c>
      <c r="IU658">
        <v>100</v>
      </c>
      <c r="IV658">
        <v>100</v>
      </c>
      <c r="IW658">
        <v>-0.37</v>
      </c>
      <c r="IX658">
        <v>0.2894</v>
      </c>
      <c r="IY658">
        <v>-0.819046093373875</v>
      </c>
      <c r="IZ658">
        <v>-0.0008311593448893811</v>
      </c>
      <c r="JA658">
        <v>1.768286430498992E-06</v>
      </c>
      <c r="JB658">
        <v>-5.176383660599935E-10</v>
      </c>
      <c r="JC658">
        <v>0.01793090377665582</v>
      </c>
      <c r="JD658">
        <v>0.002652576625932546</v>
      </c>
      <c r="JE658">
        <v>0.0004569377311329863</v>
      </c>
      <c r="JF658">
        <v>1.003524486243527E-07</v>
      </c>
      <c r="JG658">
        <v>2</v>
      </c>
      <c r="JH658">
        <v>1975</v>
      </c>
      <c r="JI658">
        <v>1</v>
      </c>
      <c r="JJ658">
        <v>26</v>
      </c>
      <c r="JK658">
        <v>201702</v>
      </c>
      <c r="JL658">
        <v>201702.2</v>
      </c>
      <c r="JM658">
        <v>2.3938</v>
      </c>
      <c r="JN658">
        <v>2.62451</v>
      </c>
      <c r="JO658">
        <v>1.49658</v>
      </c>
      <c r="JP658">
        <v>2.34985</v>
      </c>
      <c r="JQ658">
        <v>1.54907</v>
      </c>
      <c r="JR658">
        <v>2.39624</v>
      </c>
      <c r="JS658">
        <v>36.1754</v>
      </c>
      <c r="JT658">
        <v>24.1751</v>
      </c>
      <c r="JU658">
        <v>18</v>
      </c>
      <c r="JV658">
        <v>482.138</v>
      </c>
      <c r="JW658">
        <v>498.615</v>
      </c>
      <c r="JX658">
        <v>27.2269</v>
      </c>
      <c r="JY658">
        <v>29.2384</v>
      </c>
      <c r="JZ658">
        <v>30.0003</v>
      </c>
      <c r="KA658">
        <v>29.3929</v>
      </c>
      <c r="KB658">
        <v>29.3735</v>
      </c>
      <c r="KC658">
        <v>48.1374</v>
      </c>
      <c r="KD658">
        <v>9.93782</v>
      </c>
      <c r="KE658">
        <v>100</v>
      </c>
      <c r="KF658">
        <v>27.2168</v>
      </c>
      <c r="KG658">
        <v>1075.75</v>
      </c>
      <c r="KH658">
        <v>21.4174</v>
      </c>
      <c r="KI658">
        <v>101.795</v>
      </c>
      <c r="KJ658">
        <v>91.2598</v>
      </c>
    </row>
    <row r="659" spans="1:296">
      <c r="A659">
        <v>641</v>
      </c>
      <c r="B659">
        <v>1759091732.6</v>
      </c>
      <c r="C659">
        <v>18649.5</v>
      </c>
      <c r="D659" t="s">
        <v>1731</v>
      </c>
      <c r="E659" t="s">
        <v>1732</v>
      </c>
      <c r="F659">
        <v>5</v>
      </c>
      <c r="G659" t="s">
        <v>1604</v>
      </c>
      <c r="H659">
        <v>1759091724.814285</v>
      </c>
      <c r="I659">
        <f>(J659)/1000</f>
        <v>0</v>
      </c>
      <c r="J659">
        <f>IF(DO659, AM659, AG659)</f>
        <v>0</v>
      </c>
      <c r="K659">
        <f>IF(DO659, AH659, AF659)</f>
        <v>0</v>
      </c>
      <c r="L659">
        <f>DQ659 - IF(AT659&gt;1, K659*DK659*100.0/(AV659), 0)</f>
        <v>0</v>
      </c>
      <c r="M659">
        <f>((S659-I659/2)*L659-K659)/(S659+I659/2)</f>
        <v>0</v>
      </c>
      <c r="N659">
        <f>M659*(DX659+DY659)/1000.0</f>
        <v>0</v>
      </c>
      <c r="O659">
        <f>(DQ659 - IF(AT659&gt;1, K659*DK659*100.0/(AV659), 0))*(DX659+DY659)/1000.0</f>
        <v>0</v>
      </c>
      <c r="P659">
        <f>2.0/((1/R659-1/Q659)+SIGN(R659)*SQRT((1/R659-1/Q659)*(1/R659-1/Q659) + 4*DL659/((DL659+1)*(DL659+1))*(2*1/R659*1/Q659-1/Q659*1/Q659)))</f>
        <v>0</v>
      </c>
      <c r="Q659">
        <f>IF(LEFT(DM659,1)&lt;&gt;"0",IF(LEFT(DM659,1)="1",3.0,DN659),$D$5+$E$5*(EE659*DX659/($K$5*1000))+$F$5*(EE659*DX659/($K$5*1000))*MAX(MIN(DK659,$J$5),$I$5)*MAX(MIN(DK659,$J$5),$I$5)+$G$5*MAX(MIN(DK659,$J$5),$I$5)*(EE659*DX659/($K$5*1000))+$H$5*(EE659*DX659/($K$5*1000))*(EE659*DX659/($K$5*1000)))</f>
        <v>0</v>
      </c>
      <c r="R659">
        <f>I659*(1000-(1000*0.61365*exp(17.502*V659/(240.97+V659))/(DX659+DY659)+DS659)/2)/(1000*0.61365*exp(17.502*V659/(240.97+V659))/(DX659+DY659)-DS659)</f>
        <v>0</v>
      </c>
      <c r="S659">
        <f>1/((DL659+1)/(P659/1.6)+1/(Q659/1.37)) + DL659/((DL659+1)/(P659/1.6) + DL659/(Q659/1.37))</f>
        <v>0</v>
      </c>
      <c r="T659">
        <f>(DG659*DJ659)</f>
        <v>0</v>
      </c>
      <c r="U659">
        <f>(DZ659+(T659+2*0.95*5.67E-8*(((DZ659+$B$9)+273)^4-(DZ659+273)^4)-44100*I659)/(1.84*29.3*Q659+8*0.95*5.67E-8*(DZ659+273)^3))</f>
        <v>0</v>
      </c>
      <c r="V659">
        <f>($C$9*EA659+$D$9*EB659+$E$9*U659)</f>
        <v>0</v>
      </c>
      <c r="W659">
        <f>0.61365*exp(17.502*V659/(240.97+V659))</f>
        <v>0</v>
      </c>
      <c r="X659">
        <f>(Y659/Z659*100)</f>
        <v>0</v>
      </c>
      <c r="Y659">
        <f>DS659*(DX659+DY659)/1000</f>
        <v>0</v>
      </c>
      <c r="Z659">
        <f>0.61365*exp(17.502*DZ659/(240.97+DZ659))</f>
        <v>0</v>
      </c>
      <c r="AA659">
        <f>(W659-DS659*(DX659+DY659)/1000)</f>
        <v>0</v>
      </c>
      <c r="AB659">
        <f>(-I659*44100)</f>
        <v>0</v>
      </c>
      <c r="AC659">
        <f>2*29.3*Q659*0.92*(DZ659-V659)</f>
        <v>0</v>
      </c>
      <c r="AD659">
        <f>2*0.95*5.67E-8*(((DZ659+$B$9)+273)^4-(V659+273)^4)</f>
        <v>0</v>
      </c>
      <c r="AE659">
        <f>T659+AD659+AB659+AC659</f>
        <v>0</v>
      </c>
      <c r="AF659">
        <f>DW659*AT659*(DR659-DQ659*(1000-AT659*DT659)/(1000-AT659*DS659))/(100*DK659)</f>
        <v>0</v>
      </c>
      <c r="AG659">
        <f>1000*DW659*AT659*(DS659-DT659)/(100*DK659*(1000-AT659*DS659))</f>
        <v>0</v>
      </c>
      <c r="AH659">
        <f>(AI659 - AJ659 - DX659*1E3/(8.314*(DZ659+273.15)) * AL659/DW659 * AK659) * DW659/(100*DK659) * (1000 - DT659)/1000</f>
        <v>0</v>
      </c>
      <c r="AI659">
        <v>1082.164004499112</v>
      </c>
      <c r="AJ659">
        <v>1064.920909090908</v>
      </c>
      <c r="AK659">
        <v>3.417523118285478</v>
      </c>
      <c r="AL659">
        <v>65.07997680681147</v>
      </c>
      <c r="AM659">
        <f>(AO659 - AN659 + DX659*1E3/(8.314*(DZ659+273.15)) * AQ659/DW659 * AP659) * DW659/(100*DK659) * 1000/(1000 - AO659)</f>
        <v>0</v>
      </c>
      <c r="AN659">
        <v>21.43472866666667</v>
      </c>
      <c r="AO659">
        <v>21.91097575757576</v>
      </c>
      <c r="AP659">
        <v>0.00194476575276458</v>
      </c>
      <c r="AQ659">
        <v>105.27</v>
      </c>
      <c r="AR659">
        <v>0</v>
      </c>
      <c r="AS659">
        <v>0</v>
      </c>
      <c r="AT659">
        <f>IF(AR659*$H$15&gt;=AV659,1.0,(AV659/(AV659-AR659*$H$15)))</f>
        <v>0</v>
      </c>
      <c r="AU659">
        <f>(AT659-1)*100</f>
        <v>0</v>
      </c>
      <c r="AV659">
        <f>MAX(0,($B$15+$C$15*EE659)/(1+$D$15*EE659)*DX659/(DZ659+273)*$E$15)</f>
        <v>0</v>
      </c>
      <c r="AW659" t="s">
        <v>437</v>
      </c>
      <c r="AX659" t="s">
        <v>437</v>
      </c>
      <c r="AY659">
        <v>0</v>
      </c>
      <c r="AZ659">
        <v>0</v>
      </c>
      <c r="BA659">
        <f>1-AY659/AZ659</f>
        <v>0</v>
      </c>
      <c r="BB659">
        <v>0</v>
      </c>
      <c r="BC659" t="s">
        <v>437</v>
      </c>
      <c r="BD659" t="s">
        <v>437</v>
      </c>
      <c r="BE659">
        <v>0</v>
      </c>
      <c r="BF659">
        <v>0</v>
      </c>
      <c r="BG659">
        <f>1-BE659/BF659</f>
        <v>0</v>
      </c>
      <c r="BH659">
        <v>0.5</v>
      </c>
      <c r="BI659">
        <f>DH659</f>
        <v>0</v>
      </c>
      <c r="BJ659">
        <f>K659</f>
        <v>0</v>
      </c>
      <c r="BK659">
        <f>BG659*BH659*BI659</f>
        <v>0</v>
      </c>
      <c r="BL659">
        <f>(BJ659-BB659)/BI659</f>
        <v>0</v>
      </c>
      <c r="BM659">
        <f>(AZ659-BF659)/BF659</f>
        <v>0</v>
      </c>
      <c r="BN659">
        <f>AY659/(BA659+AY659/BF659)</f>
        <v>0</v>
      </c>
      <c r="BO659" t="s">
        <v>437</v>
      </c>
      <c r="BP659">
        <v>0</v>
      </c>
      <c r="BQ659">
        <f>IF(BP659&lt;&gt;0, BP659, BN659)</f>
        <v>0</v>
      </c>
      <c r="BR659">
        <f>1-BQ659/BF659</f>
        <v>0</v>
      </c>
      <c r="BS659">
        <f>(BF659-BE659)/(BF659-BQ659)</f>
        <v>0</v>
      </c>
      <c r="BT659">
        <f>(AZ659-BF659)/(AZ659-BQ659)</f>
        <v>0</v>
      </c>
      <c r="BU659">
        <f>(BF659-BE659)/(BF659-AY659)</f>
        <v>0</v>
      </c>
      <c r="BV659">
        <f>(AZ659-BF659)/(AZ659-AY659)</f>
        <v>0</v>
      </c>
      <c r="BW659">
        <f>(BS659*BQ659/BE659)</f>
        <v>0</v>
      </c>
      <c r="BX659">
        <f>(1-BW659)</f>
        <v>0</v>
      </c>
      <c r="DG659">
        <f>$B$13*EF659+$C$13*EG659+$F$13*ER659*(1-EU659)</f>
        <v>0</v>
      </c>
      <c r="DH659">
        <f>DG659*DI659</f>
        <v>0</v>
      </c>
      <c r="DI659">
        <f>($B$13*$D$11+$C$13*$D$11+$F$13*((FE659+EW659)/MAX(FE659+EW659+FF659, 0.1)*$I$11+FF659/MAX(FE659+EW659+FF659, 0.1)*$J$11))/($B$13+$C$13+$F$13)</f>
        <v>0</v>
      </c>
      <c r="DJ659">
        <f>($B$13*$K$11+$C$13*$K$11+$F$13*((FE659+EW659)/MAX(FE659+EW659+FF659, 0.1)*$P$11+FF659/MAX(FE659+EW659+FF659, 0.1)*$Q$11))/($B$13+$C$13+$F$13)</f>
        <v>0</v>
      </c>
      <c r="DK659">
        <v>2.44</v>
      </c>
      <c r="DL659">
        <v>0.5</v>
      </c>
      <c r="DM659" t="s">
        <v>438</v>
      </c>
      <c r="DN659">
        <v>2</v>
      </c>
      <c r="DO659" t="b">
        <v>1</v>
      </c>
      <c r="DP659">
        <v>1759091724.814285</v>
      </c>
      <c r="DQ659">
        <v>1017.21</v>
      </c>
      <c r="DR659">
        <v>1043.173214285714</v>
      </c>
      <c r="DS659">
        <v>21.88510357142857</v>
      </c>
      <c r="DT659">
        <v>21.398475</v>
      </c>
      <c r="DU659">
        <v>1017.588892857143</v>
      </c>
      <c r="DV659">
        <v>21.595775</v>
      </c>
      <c r="DW659">
        <v>500.022</v>
      </c>
      <c r="DX659">
        <v>90.67289642857145</v>
      </c>
      <c r="DY659">
        <v>0.06476829285714285</v>
      </c>
      <c r="DZ659">
        <v>28.77603571428571</v>
      </c>
      <c r="EA659">
        <v>30.00357499999999</v>
      </c>
      <c r="EB659">
        <v>999.9000000000002</v>
      </c>
      <c r="EC659">
        <v>0</v>
      </c>
      <c r="ED659">
        <v>0</v>
      </c>
      <c r="EE659">
        <v>10013.3</v>
      </c>
      <c r="EF659">
        <v>0</v>
      </c>
      <c r="EG659">
        <v>11.08813214285714</v>
      </c>
      <c r="EH659">
        <v>-25.96341071428572</v>
      </c>
      <c r="EI659">
        <v>1039.97</v>
      </c>
      <c r="EJ659">
        <v>1065.984642857143</v>
      </c>
      <c r="EK659">
        <v>0.4866281428571429</v>
      </c>
      <c r="EL659">
        <v>1043.173214285714</v>
      </c>
      <c r="EM659">
        <v>21.398475</v>
      </c>
      <c r="EN659">
        <v>1.984386071428571</v>
      </c>
      <c r="EO659">
        <v>1.940261071428572</v>
      </c>
      <c r="EP659">
        <v>17.32029642857143</v>
      </c>
      <c r="EQ659">
        <v>16.96508214285715</v>
      </c>
      <c r="ER659">
        <v>2000.005</v>
      </c>
      <c r="ES659">
        <v>0.9800022857142857</v>
      </c>
      <c r="ET659">
        <v>0.01999779285714286</v>
      </c>
      <c r="EU659">
        <v>0</v>
      </c>
      <c r="EV659">
        <v>296.3638571428572</v>
      </c>
      <c r="EW659">
        <v>5.00078</v>
      </c>
      <c r="EX659">
        <v>5891.077857142858</v>
      </c>
      <c r="EY659">
        <v>16379.68214285714</v>
      </c>
      <c r="EZ659">
        <v>39.73200000000001</v>
      </c>
      <c r="FA659">
        <v>40.59792857142857</v>
      </c>
      <c r="FB659">
        <v>39.93496428571428</v>
      </c>
      <c r="FC659">
        <v>40.28992857142856</v>
      </c>
      <c r="FD659">
        <v>40.71621428571427</v>
      </c>
      <c r="FE659">
        <v>1955.107142857143</v>
      </c>
      <c r="FF659">
        <v>39.89607142857143</v>
      </c>
      <c r="FG659">
        <v>0</v>
      </c>
      <c r="FH659">
        <v>1759091724.8</v>
      </c>
      <c r="FI659">
        <v>0</v>
      </c>
      <c r="FJ659">
        <v>296.34524</v>
      </c>
      <c r="FK659">
        <v>-2.9753077083955</v>
      </c>
      <c r="FL659">
        <v>-33.72692314321186</v>
      </c>
      <c r="FM659">
        <v>5890.8456</v>
      </c>
      <c r="FN659">
        <v>15</v>
      </c>
      <c r="FO659">
        <v>0</v>
      </c>
      <c r="FP659" t="s">
        <v>439</v>
      </c>
      <c r="FQ659">
        <v>1746989605.5</v>
      </c>
      <c r="FR659">
        <v>1746989593.5</v>
      </c>
      <c r="FS659">
        <v>0</v>
      </c>
      <c r="FT659">
        <v>-0.274</v>
      </c>
      <c r="FU659">
        <v>-0.002</v>
      </c>
      <c r="FV659">
        <v>2.549</v>
      </c>
      <c r="FW659">
        <v>0.129</v>
      </c>
      <c r="FX659">
        <v>420</v>
      </c>
      <c r="FY659">
        <v>17</v>
      </c>
      <c r="FZ659">
        <v>0.02</v>
      </c>
      <c r="GA659">
        <v>0.04</v>
      </c>
      <c r="GB659">
        <v>-25.949465</v>
      </c>
      <c r="GC659">
        <v>-0.04702514071294522</v>
      </c>
      <c r="GD659">
        <v>0.1143277909127957</v>
      </c>
      <c r="GE659">
        <v>1</v>
      </c>
      <c r="GF659">
        <v>296.4902647058823</v>
      </c>
      <c r="GG659">
        <v>-2.637295653346054</v>
      </c>
      <c r="GH659">
        <v>0.3532162567725913</v>
      </c>
      <c r="GI659">
        <v>0</v>
      </c>
      <c r="GJ659">
        <v>0.49536155</v>
      </c>
      <c r="GK659">
        <v>-0.1934785215759858</v>
      </c>
      <c r="GL659">
        <v>0.02074174205189863</v>
      </c>
      <c r="GM659">
        <v>0</v>
      </c>
      <c r="GN659">
        <v>1</v>
      </c>
      <c r="GO659">
        <v>3</v>
      </c>
      <c r="GP659" t="s">
        <v>455</v>
      </c>
      <c r="GQ659">
        <v>3.10266</v>
      </c>
      <c r="GR659">
        <v>2.72268</v>
      </c>
      <c r="GS659">
        <v>0.165283</v>
      </c>
      <c r="GT659">
        <v>0.167956</v>
      </c>
      <c r="GU659">
        <v>0.101225</v>
      </c>
      <c r="GV659">
        <v>0.101083</v>
      </c>
      <c r="GW659">
        <v>21784.7</v>
      </c>
      <c r="GX659">
        <v>19718.4</v>
      </c>
      <c r="GY659">
        <v>26662.4</v>
      </c>
      <c r="GZ659">
        <v>23921.2</v>
      </c>
      <c r="HA659">
        <v>38353.5</v>
      </c>
      <c r="HB659">
        <v>31789.9</v>
      </c>
      <c r="HC659">
        <v>46556.9</v>
      </c>
      <c r="HD659">
        <v>37838.4</v>
      </c>
      <c r="HE659">
        <v>1.8661</v>
      </c>
      <c r="HF659">
        <v>1.86777</v>
      </c>
      <c r="HG659">
        <v>0.115447</v>
      </c>
      <c r="HH659">
        <v>0</v>
      </c>
      <c r="HI659">
        <v>28.1245</v>
      </c>
      <c r="HJ659">
        <v>999.9</v>
      </c>
      <c r="HK659">
        <v>46.5</v>
      </c>
      <c r="HL659">
        <v>31.1</v>
      </c>
      <c r="HM659">
        <v>23.2685</v>
      </c>
      <c r="HN659">
        <v>60.6186</v>
      </c>
      <c r="HO659">
        <v>21.5705</v>
      </c>
      <c r="HP659">
        <v>1</v>
      </c>
      <c r="HQ659">
        <v>0.153722</v>
      </c>
      <c r="HR659">
        <v>0.322631</v>
      </c>
      <c r="HS659">
        <v>20.2799</v>
      </c>
      <c r="HT659">
        <v>5.2119</v>
      </c>
      <c r="HU659">
        <v>11.98</v>
      </c>
      <c r="HV659">
        <v>4.96345</v>
      </c>
      <c r="HW659">
        <v>3.2744</v>
      </c>
      <c r="HX659">
        <v>9999</v>
      </c>
      <c r="HY659">
        <v>9999</v>
      </c>
      <c r="HZ659">
        <v>9999</v>
      </c>
      <c r="IA659">
        <v>36.2</v>
      </c>
      <c r="IB659">
        <v>1.86392</v>
      </c>
      <c r="IC659">
        <v>1.86005</v>
      </c>
      <c r="ID659">
        <v>1.85837</v>
      </c>
      <c r="IE659">
        <v>1.85974</v>
      </c>
      <c r="IF659">
        <v>1.85989</v>
      </c>
      <c r="IG659">
        <v>1.85837</v>
      </c>
      <c r="IH659">
        <v>1.85745</v>
      </c>
      <c r="II659">
        <v>1.85241</v>
      </c>
      <c r="IJ659">
        <v>0</v>
      </c>
      <c r="IK659">
        <v>0</v>
      </c>
      <c r="IL659">
        <v>0</v>
      </c>
      <c r="IM659">
        <v>0</v>
      </c>
      <c r="IN659" t="s">
        <v>441</v>
      </c>
      <c r="IO659" t="s">
        <v>442</v>
      </c>
      <c r="IP659" t="s">
        <v>443</v>
      </c>
      <c r="IQ659" t="s">
        <v>443</v>
      </c>
      <c r="IR659" t="s">
        <v>443</v>
      </c>
      <c r="IS659" t="s">
        <v>443</v>
      </c>
      <c r="IT659">
        <v>0</v>
      </c>
      <c r="IU659">
        <v>100</v>
      </c>
      <c r="IV659">
        <v>100</v>
      </c>
      <c r="IW659">
        <v>-0.35</v>
      </c>
      <c r="IX659">
        <v>0.2899</v>
      </c>
      <c r="IY659">
        <v>-0.819046093373875</v>
      </c>
      <c r="IZ659">
        <v>-0.0008311593448893811</v>
      </c>
      <c r="JA659">
        <v>1.768286430498992E-06</v>
      </c>
      <c r="JB659">
        <v>-5.176383660599935E-10</v>
      </c>
      <c r="JC659">
        <v>0.01793090377665582</v>
      </c>
      <c r="JD659">
        <v>0.002652576625932546</v>
      </c>
      <c r="JE659">
        <v>0.0004569377311329863</v>
      </c>
      <c r="JF659">
        <v>1.003524486243527E-07</v>
      </c>
      <c r="JG659">
        <v>2</v>
      </c>
      <c r="JH659">
        <v>1975</v>
      </c>
      <c r="JI659">
        <v>1</v>
      </c>
      <c r="JJ659">
        <v>26</v>
      </c>
      <c r="JK659">
        <v>201702.1</v>
      </c>
      <c r="JL659">
        <v>201702.3</v>
      </c>
      <c r="JM659">
        <v>2.42554</v>
      </c>
      <c r="JN659">
        <v>2.61597</v>
      </c>
      <c r="JO659">
        <v>1.49658</v>
      </c>
      <c r="JP659">
        <v>2.34985</v>
      </c>
      <c r="JQ659">
        <v>1.54907</v>
      </c>
      <c r="JR659">
        <v>2.36572</v>
      </c>
      <c r="JS659">
        <v>36.1754</v>
      </c>
      <c r="JT659">
        <v>24.1751</v>
      </c>
      <c r="JU659">
        <v>18</v>
      </c>
      <c r="JV659">
        <v>482.658</v>
      </c>
      <c r="JW659">
        <v>498.49</v>
      </c>
      <c r="JX659">
        <v>27.2201</v>
      </c>
      <c r="JY659">
        <v>29.241</v>
      </c>
      <c r="JZ659">
        <v>30.0004</v>
      </c>
      <c r="KA659">
        <v>29.396</v>
      </c>
      <c r="KB659">
        <v>29.3765</v>
      </c>
      <c r="KC659">
        <v>48.7242</v>
      </c>
      <c r="KD659">
        <v>9.93782</v>
      </c>
      <c r="KE659">
        <v>100</v>
      </c>
      <c r="KF659">
        <v>27.2096</v>
      </c>
      <c r="KG659">
        <v>1089.11</v>
      </c>
      <c r="KH659">
        <v>21.4174</v>
      </c>
      <c r="KI659">
        <v>101.794</v>
      </c>
      <c r="KJ659">
        <v>91.2591</v>
      </c>
    </row>
    <row r="660" spans="1:296">
      <c r="A660">
        <v>642</v>
      </c>
      <c r="B660">
        <v>1759091737.6</v>
      </c>
      <c r="C660">
        <v>18654.5</v>
      </c>
      <c r="D660" t="s">
        <v>1733</v>
      </c>
      <c r="E660" t="s">
        <v>1734</v>
      </c>
      <c r="F660">
        <v>5</v>
      </c>
      <c r="G660" t="s">
        <v>1604</v>
      </c>
      <c r="H660">
        <v>1759091730.1</v>
      </c>
      <c r="I660">
        <f>(J660)/1000</f>
        <v>0</v>
      </c>
      <c r="J660">
        <f>IF(DO660, AM660, AG660)</f>
        <v>0</v>
      </c>
      <c r="K660">
        <f>IF(DO660, AH660, AF660)</f>
        <v>0</v>
      </c>
      <c r="L660">
        <f>DQ660 - IF(AT660&gt;1, K660*DK660*100.0/(AV660), 0)</f>
        <v>0</v>
      </c>
      <c r="M660">
        <f>((S660-I660/2)*L660-K660)/(S660+I660/2)</f>
        <v>0</v>
      </c>
      <c r="N660">
        <f>M660*(DX660+DY660)/1000.0</f>
        <v>0</v>
      </c>
      <c r="O660">
        <f>(DQ660 - IF(AT660&gt;1, K660*DK660*100.0/(AV660), 0))*(DX660+DY660)/1000.0</f>
        <v>0</v>
      </c>
      <c r="P660">
        <f>2.0/((1/R660-1/Q660)+SIGN(R660)*SQRT((1/R660-1/Q660)*(1/R660-1/Q660) + 4*DL660/((DL660+1)*(DL660+1))*(2*1/R660*1/Q660-1/Q660*1/Q660)))</f>
        <v>0</v>
      </c>
      <c r="Q660">
        <f>IF(LEFT(DM660,1)&lt;&gt;"0",IF(LEFT(DM660,1)="1",3.0,DN660),$D$5+$E$5*(EE660*DX660/($K$5*1000))+$F$5*(EE660*DX660/($K$5*1000))*MAX(MIN(DK660,$J$5),$I$5)*MAX(MIN(DK660,$J$5),$I$5)+$G$5*MAX(MIN(DK660,$J$5),$I$5)*(EE660*DX660/($K$5*1000))+$H$5*(EE660*DX660/($K$5*1000))*(EE660*DX660/($K$5*1000)))</f>
        <v>0</v>
      </c>
      <c r="R660">
        <f>I660*(1000-(1000*0.61365*exp(17.502*V660/(240.97+V660))/(DX660+DY660)+DS660)/2)/(1000*0.61365*exp(17.502*V660/(240.97+V660))/(DX660+DY660)-DS660)</f>
        <v>0</v>
      </c>
      <c r="S660">
        <f>1/((DL660+1)/(P660/1.6)+1/(Q660/1.37)) + DL660/((DL660+1)/(P660/1.6) + DL660/(Q660/1.37))</f>
        <v>0</v>
      </c>
      <c r="T660">
        <f>(DG660*DJ660)</f>
        <v>0</v>
      </c>
      <c r="U660">
        <f>(DZ660+(T660+2*0.95*5.67E-8*(((DZ660+$B$9)+273)^4-(DZ660+273)^4)-44100*I660)/(1.84*29.3*Q660+8*0.95*5.67E-8*(DZ660+273)^3))</f>
        <v>0</v>
      </c>
      <c r="V660">
        <f>($C$9*EA660+$D$9*EB660+$E$9*U660)</f>
        <v>0</v>
      </c>
      <c r="W660">
        <f>0.61365*exp(17.502*V660/(240.97+V660))</f>
        <v>0</v>
      </c>
      <c r="X660">
        <f>(Y660/Z660*100)</f>
        <v>0</v>
      </c>
      <c r="Y660">
        <f>DS660*(DX660+DY660)/1000</f>
        <v>0</v>
      </c>
      <c r="Z660">
        <f>0.61365*exp(17.502*DZ660/(240.97+DZ660))</f>
        <v>0</v>
      </c>
      <c r="AA660">
        <f>(W660-DS660*(DX660+DY660)/1000)</f>
        <v>0</v>
      </c>
      <c r="AB660">
        <f>(-I660*44100)</f>
        <v>0</v>
      </c>
      <c r="AC660">
        <f>2*29.3*Q660*0.92*(DZ660-V660)</f>
        <v>0</v>
      </c>
      <c r="AD660">
        <f>2*0.95*5.67E-8*(((DZ660+$B$9)+273)^4-(V660+273)^4)</f>
        <v>0</v>
      </c>
      <c r="AE660">
        <f>T660+AD660+AB660+AC660</f>
        <v>0</v>
      </c>
      <c r="AF660">
        <f>DW660*AT660*(DR660-DQ660*(1000-AT660*DT660)/(1000-AT660*DS660))/(100*DK660)</f>
        <v>0</v>
      </c>
      <c r="AG660">
        <f>1000*DW660*AT660*(DS660-DT660)/(100*DK660*(1000-AT660*DS660))</f>
        <v>0</v>
      </c>
      <c r="AH660">
        <f>(AI660 - AJ660 - DX660*1E3/(8.314*(DZ660+273.15)) * AL660/DW660 * AK660) * DW660/(100*DK660) * (1000 - DT660)/1000</f>
        <v>0</v>
      </c>
      <c r="AI660">
        <v>1099.382269394246</v>
      </c>
      <c r="AJ660">
        <v>1081.982242424242</v>
      </c>
      <c r="AK660">
        <v>3.42188131720088</v>
      </c>
      <c r="AL660">
        <v>65.07997680681147</v>
      </c>
      <c r="AM660">
        <f>(AO660 - AN660 + DX660*1E3/(8.314*(DZ660+273.15)) * AQ660/DW660 * AP660) * DW660/(100*DK660) * 1000/(1000 - AO660)</f>
        <v>0</v>
      </c>
      <c r="AN660">
        <v>21.44176000000001</v>
      </c>
      <c r="AO660">
        <v>21.92302060606061</v>
      </c>
      <c r="AP660">
        <v>0.0004135393028019691</v>
      </c>
      <c r="AQ660">
        <v>105.27</v>
      </c>
      <c r="AR660">
        <v>1</v>
      </c>
      <c r="AS660">
        <v>0</v>
      </c>
      <c r="AT660">
        <f>IF(AR660*$H$15&gt;=AV660,1.0,(AV660/(AV660-AR660*$H$15)))</f>
        <v>0</v>
      </c>
      <c r="AU660">
        <f>(AT660-1)*100</f>
        <v>0</v>
      </c>
      <c r="AV660">
        <f>MAX(0,($B$15+$C$15*EE660)/(1+$D$15*EE660)*DX660/(DZ660+273)*$E$15)</f>
        <v>0</v>
      </c>
      <c r="AW660" t="s">
        <v>437</v>
      </c>
      <c r="AX660" t="s">
        <v>437</v>
      </c>
      <c r="AY660">
        <v>0</v>
      </c>
      <c r="AZ660">
        <v>0</v>
      </c>
      <c r="BA660">
        <f>1-AY660/AZ660</f>
        <v>0</v>
      </c>
      <c r="BB660">
        <v>0</v>
      </c>
      <c r="BC660" t="s">
        <v>437</v>
      </c>
      <c r="BD660" t="s">
        <v>437</v>
      </c>
      <c r="BE660">
        <v>0</v>
      </c>
      <c r="BF660">
        <v>0</v>
      </c>
      <c r="BG660">
        <f>1-BE660/BF660</f>
        <v>0</v>
      </c>
      <c r="BH660">
        <v>0.5</v>
      </c>
      <c r="BI660">
        <f>DH660</f>
        <v>0</v>
      </c>
      <c r="BJ660">
        <f>K660</f>
        <v>0</v>
      </c>
      <c r="BK660">
        <f>BG660*BH660*BI660</f>
        <v>0</v>
      </c>
      <c r="BL660">
        <f>(BJ660-BB660)/BI660</f>
        <v>0</v>
      </c>
      <c r="BM660">
        <f>(AZ660-BF660)/BF660</f>
        <v>0</v>
      </c>
      <c r="BN660">
        <f>AY660/(BA660+AY660/BF660)</f>
        <v>0</v>
      </c>
      <c r="BO660" t="s">
        <v>437</v>
      </c>
      <c r="BP660">
        <v>0</v>
      </c>
      <c r="BQ660">
        <f>IF(BP660&lt;&gt;0, BP660, BN660)</f>
        <v>0</v>
      </c>
      <c r="BR660">
        <f>1-BQ660/BF660</f>
        <v>0</v>
      </c>
      <c r="BS660">
        <f>(BF660-BE660)/(BF660-BQ660)</f>
        <v>0</v>
      </c>
      <c r="BT660">
        <f>(AZ660-BF660)/(AZ660-BQ660)</f>
        <v>0</v>
      </c>
      <c r="BU660">
        <f>(BF660-BE660)/(BF660-AY660)</f>
        <v>0</v>
      </c>
      <c r="BV660">
        <f>(AZ660-BF660)/(AZ660-AY660)</f>
        <v>0</v>
      </c>
      <c r="BW660">
        <f>(BS660*BQ660/BE660)</f>
        <v>0</v>
      </c>
      <c r="BX660">
        <f>(1-BW660)</f>
        <v>0</v>
      </c>
      <c r="DG660">
        <f>$B$13*EF660+$C$13*EG660+$F$13*ER660*(1-EU660)</f>
        <v>0</v>
      </c>
      <c r="DH660">
        <f>DG660*DI660</f>
        <v>0</v>
      </c>
      <c r="DI660">
        <f>($B$13*$D$11+$C$13*$D$11+$F$13*((FE660+EW660)/MAX(FE660+EW660+FF660, 0.1)*$I$11+FF660/MAX(FE660+EW660+FF660, 0.1)*$J$11))/($B$13+$C$13+$F$13)</f>
        <v>0</v>
      </c>
      <c r="DJ660">
        <f>($B$13*$K$11+$C$13*$K$11+$F$13*((FE660+EW660)/MAX(FE660+EW660+FF660, 0.1)*$P$11+FF660/MAX(FE660+EW660+FF660, 0.1)*$Q$11))/($B$13+$C$13+$F$13)</f>
        <v>0</v>
      </c>
      <c r="DK660">
        <v>2.44</v>
      </c>
      <c r="DL660">
        <v>0.5</v>
      </c>
      <c r="DM660" t="s">
        <v>438</v>
      </c>
      <c r="DN660">
        <v>2</v>
      </c>
      <c r="DO660" t="b">
        <v>1</v>
      </c>
      <c r="DP660">
        <v>1759091730.1</v>
      </c>
      <c r="DQ660">
        <v>1034.882962962963</v>
      </c>
      <c r="DR660">
        <v>1060.92037037037</v>
      </c>
      <c r="DS660">
        <v>21.90045185185185</v>
      </c>
      <c r="DT660">
        <v>21.42553703703704</v>
      </c>
      <c r="DU660">
        <v>1035.241481481482</v>
      </c>
      <c r="DV660">
        <v>21.61079259259259</v>
      </c>
      <c r="DW660">
        <v>500.0700740740741</v>
      </c>
      <c r="DX660">
        <v>90.67258888888888</v>
      </c>
      <c r="DY660">
        <v>0.06466081111111112</v>
      </c>
      <c r="DZ660">
        <v>28.77721851851852</v>
      </c>
      <c r="EA660">
        <v>30.00197777777778</v>
      </c>
      <c r="EB660">
        <v>999.9000000000001</v>
      </c>
      <c r="EC660">
        <v>0</v>
      </c>
      <c r="ED660">
        <v>0</v>
      </c>
      <c r="EE660">
        <v>10015.20740740741</v>
      </c>
      <c r="EF660">
        <v>0</v>
      </c>
      <c r="EG660">
        <v>11.08565925925926</v>
      </c>
      <c r="EH660">
        <v>-26.03723703703704</v>
      </c>
      <c r="EI660">
        <v>1058.055185185185</v>
      </c>
      <c r="EJ660">
        <v>1084.148518518518</v>
      </c>
      <c r="EK660">
        <v>0.4749228888888889</v>
      </c>
      <c r="EL660">
        <v>1060.92037037037</v>
      </c>
      <c r="EM660">
        <v>21.42553703703704</v>
      </c>
      <c r="EN660">
        <v>1.985771481481481</v>
      </c>
      <c r="EO660">
        <v>1.942708148148148</v>
      </c>
      <c r="EP660">
        <v>17.33133703703704</v>
      </c>
      <c r="EQ660">
        <v>16.98496666666666</v>
      </c>
      <c r="ER660">
        <v>2000.018888888889</v>
      </c>
      <c r="ES660">
        <v>0.9800047777777777</v>
      </c>
      <c r="ET660">
        <v>0.01999537777777778</v>
      </c>
      <c r="EU660">
        <v>0</v>
      </c>
      <c r="EV660">
        <v>296.1211111111111</v>
      </c>
      <c r="EW660">
        <v>5.00078</v>
      </c>
      <c r="EX660">
        <v>5888.02962962963</v>
      </c>
      <c r="EY660">
        <v>16379.81481481482</v>
      </c>
      <c r="EZ660">
        <v>39.7174074074074</v>
      </c>
      <c r="FA660">
        <v>40.59692592592592</v>
      </c>
      <c r="FB660">
        <v>39.93948148148147</v>
      </c>
      <c r="FC660">
        <v>40.27288888888889</v>
      </c>
      <c r="FD660">
        <v>40.7034074074074</v>
      </c>
      <c r="FE660">
        <v>1955.124814814815</v>
      </c>
      <c r="FF660">
        <v>39.89111111111112</v>
      </c>
      <c r="FG660">
        <v>0</v>
      </c>
      <c r="FH660">
        <v>1759091730.2</v>
      </c>
      <c r="FI660">
        <v>0</v>
      </c>
      <c r="FJ660">
        <v>296.1225384615385</v>
      </c>
      <c r="FK660">
        <v>-2.226803415240954</v>
      </c>
      <c r="FL660">
        <v>-35.10017099602621</v>
      </c>
      <c r="FM660">
        <v>5887.884615384614</v>
      </c>
      <c r="FN660">
        <v>15</v>
      </c>
      <c r="FO660">
        <v>0</v>
      </c>
      <c r="FP660" t="s">
        <v>439</v>
      </c>
      <c r="FQ660">
        <v>1746989605.5</v>
      </c>
      <c r="FR660">
        <v>1746989593.5</v>
      </c>
      <c r="FS660">
        <v>0</v>
      </c>
      <c r="FT660">
        <v>-0.274</v>
      </c>
      <c r="FU660">
        <v>-0.002</v>
      </c>
      <c r="FV660">
        <v>2.549</v>
      </c>
      <c r="FW660">
        <v>0.129</v>
      </c>
      <c r="FX660">
        <v>420</v>
      </c>
      <c r="FY660">
        <v>17</v>
      </c>
      <c r="FZ660">
        <v>0.02</v>
      </c>
      <c r="GA660">
        <v>0.04</v>
      </c>
      <c r="GB660">
        <v>-26.00641463414635</v>
      </c>
      <c r="GC660">
        <v>-0.9836717770034752</v>
      </c>
      <c r="GD660">
        <v>0.1540263147630957</v>
      </c>
      <c r="GE660">
        <v>0</v>
      </c>
      <c r="GF660">
        <v>296.2956176470588</v>
      </c>
      <c r="GG660">
        <v>-2.495538585260591</v>
      </c>
      <c r="GH660">
        <v>0.3447212014765026</v>
      </c>
      <c r="GI660">
        <v>0</v>
      </c>
      <c r="GJ660">
        <v>0.4857918536585366</v>
      </c>
      <c r="GK660">
        <v>-0.14489236933798</v>
      </c>
      <c r="GL660">
        <v>0.01849470343370057</v>
      </c>
      <c r="GM660">
        <v>0</v>
      </c>
      <c r="GN660">
        <v>0</v>
      </c>
      <c r="GO660">
        <v>3</v>
      </c>
      <c r="GP660" t="s">
        <v>458</v>
      </c>
      <c r="GQ660">
        <v>3.10265</v>
      </c>
      <c r="GR660">
        <v>2.72235</v>
      </c>
      <c r="GS660">
        <v>0.166959</v>
      </c>
      <c r="GT660">
        <v>0.169598</v>
      </c>
      <c r="GU660">
        <v>0.101263</v>
      </c>
      <c r="GV660">
        <v>0.101104</v>
      </c>
      <c r="GW660">
        <v>21740.9</v>
      </c>
      <c r="GX660">
        <v>19679.4</v>
      </c>
      <c r="GY660">
        <v>26662.2</v>
      </c>
      <c r="GZ660">
        <v>23921.1</v>
      </c>
      <c r="HA660">
        <v>38351.9</v>
      </c>
      <c r="HB660">
        <v>31789.2</v>
      </c>
      <c r="HC660">
        <v>46556.7</v>
      </c>
      <c r="HD660">
        <v>37838.3</v>
      </c>
      <c r="HE660">
        <v>1.8658</v>
      </c>
      <c r="HF660">
        <v>1.86785</v>
      </c>
      <c r="HG660">
        <v>0.114385</v>
      </c>
      <c r="HH660">
        <v>0</v>
      </c>
      <c r="HI660">
        <v>28.1245</v>
      </c>
      <c r="HJ660">
        <v>999.9</v>
      </c>
      <c r="HK660">
        <v>46.5</v>
      </c>
      <c r="HL660">
        <v>31.1</v>
      </c>
      <c r="HM660">
        <v>23.2701</v>
      </c>
      <c r="HN660">
        <v>60.7786</v>
      </c>
      <c r="HO660">
        <v>21.3542</v>
      </c>
      <c r="HP660">
        <v>1</v>
      </c>
      <c r="HQ660">
        <v>0.15404</v>
      </c>
      <c r="HR660">
        <v>0.3264</v>
      </c>
      <c r="HS660">
        <v>20.2801</v>
      </c>
      <c r="HT660">
        <v>5.2122</v>
      </c>
      <c r="HU660">
        <v>11.9798</v>
      </c>
      <c r="HV660">
        <v>4.9636</v>
      </c>
      <c r="HW660">
        <v>3.27448</v>
      </c>
      <c r="HX660">
        <v>9999</v>
      </c>
      <c r="HY660">
        <v>9999</v>
      </c>
      <c r="HZ660">
        <v>9999</v>
      </c>
      <c r="IA660">
        <v>36.2</v>
      </c>
      <c r="IB660">
        <v>1.86392</v>
      </c>
      <c r="IC660">
        <v>1.86005</v>
      </c>
      <c r="ID660">
        <v>1.85838</v>
      </c>
      <c r="IE660">
        <v>1.85974</v>
      </c>
      <c r="IF660">
        <v>1.85989</v>
      </c>
      <c r="IG660">
        <v>1.85837</v>
      </c>
      <c r="IH660">
        <v>1.85745</v>
      </c>
      <c r="II660">
        <v>1.85242</v>
      </c>
      <c r="IJ660">
        <v>0</v>
      </c>
      <c r="IK660">
        <v>0</v>
      </c>
      <c r="IL660">
        <v>0</v>
      </c>
      <c r="IM660">
        <v>0</v>
      </c>
      <c r="IN660" t="s">
        <v>441</v>
      </c>
      <c r="IO660" t="s">
        <v>442</v>
      </c>
      <c r="IP660" t="s">
        <v>443</v>
      </c>
      <c r="IQ660" t="s">
        <v>443</v>
      </c>
      <c r="IR660" t="s">
        <v>443</v>
      </c>
      <c r="IS660" t="s">
        <v>443</v>
      </c>
      <c r="IT660">
        <v>0</v>
      </c>
      <c r="IU660">
        <v>100</v>
      </c>
      <c r="IV660">
        <v>100</v>
      </c>
      <c r="IW660">
        <v>-0.32</v>
      </c>
      <c r="IX660">
        <v>0.2902</v>
      </c>
      <c r="IY660">
        <v>-0.819046093373875</v>
      </c>
      <c r="IZ660">
        <v>-0.0008311593448893811</v>
      </c>
      <c r="JA660">
        <v>1.768286430498992E-06</v>
      </c>
      <c r="JB660">
        <v>-5.176383660599935E-10</v>
      </c>
      <c r="JC660">
        <v>0.01793090377665582</v>
      </c>
      <c r="JD660">
        <v>0.002652576625932546</v>
      </c>
      <c r="JE660">
        <v>0.0004569377311329863</v>
      </c>
      <c r="JF660">
        <v>1.003524486243527E-07</v>
      </c>
      <c r="JG660">
        <v>2</v>
      </c>
      <c r="JH660">
        <v>1975</v>
      </c>
      <c r="JI660">
        <v>1</v>
      </c>
      <c r="JJ660">
        <v>26</v>
      </c>
      <c r="JK660">
        <v>201702.2</v>
      </c>
      <c r="JL660">
        <v>201702.4</v>
      </c>
      <c r="JM660">
        <v>2.45483</v>
      </c>
      <c r="JN660">
        <v>2.60986</v>
      </c>
      <c r="JO660">
        <v>1.49658</v>
      </c>
      <c r="JP660">
        <v>2.34985</v>
      </c>
      <c r="JQ660">
        <v>1.54907</v>
      </c>
      <c r="JR660">
        <v>2.45972</v>
      </c>
      <c r="JS660">
        <v>36.1754</v>
      </c>
      <c r="JT660">
        <v>24.1838</v>
      </c>
      <c r="JU660">
        <v>18</v>
      </c>
      <c r="JV660">
        <v>482.506</v>
      </c>
      <c r="JW660">
        <v>498.567</v>
      </c>
      <c r="JX660">
        <v>27.2112</v>
      </c>
      <c r="JY660">
        <v>29.2434</v>
      </c>
      <c r="JZ660">
        <v>30.0003</v>
      </c>
      <c r="KA660">
        <v>29.3992</v>
      </c>
      <c r="KB660">
        <v>29.3797</v>
      </c>
      <c r="KC660">
        <v>49.3687</v>
      </c>
      <c r="KD660">
        <v>9.93782</v>
      </c>
      <c r="KE660">
        <v>100</v>
      </c>
      <c r="KF660">
        <v>27.2144</v>
      </c>
      <c r="KG660">
        <v>1109.16</v>
      </c>
      <c r="KH660">
        <v>21.4174</v>
      </c>
      <c r="KI660">
        <v>101.794</v>
      </c>
      <c r="KJ660">
        <v>91.25879999999999</v>
      </c>
    </row>
    <row r="661" spans="1:296">
      <c r="A661">
        <v>643</v>
      </c>
      <c r="B661">
        <v>1759091742.6</v>
      </c>
      <c r="C661">
        <v>18659.5</v>
      </c>
      <c r="D661" t="s">
        <v>1735</v>
      </c>
      <c r="E661" t="s">
        <v>1736</v>
      </c>
      <c r="F661">
        <v>5</v>
      </c>
      <c r="G661" t="s">
        <v>1604</v>
      </c>
      <c r="H661">
        <v>1759091734.814285</v>
      </c>
      <c r="I661">
        <f>(J661)/1000</f>
        <v>0</v>
      </c>
      <c r="J661">
        <f>IF(DO661, AM661, AG661)</f>
        <v>0</v>
      </c>
      <c r="K661">
        <f>IF(DO661, AH661, AF661)</f>
        <v>0</v>
      </c>
      <c r="L661">
        <f>DQ661 - IF(AT661&gt;1, K661*DK661*100.0/(AV661), 0)</f>
        <v>0</v>
      </c>
      <c r="M661">
        <f>((S661-I661/2)*L661-K661)/(S661+I661/2)</f>
        <v>0</v>
      </c>
      <c r="N661">
        <f>M661*(DX661+DY661)/1000.0</f>
        <v>0</v>
      </c>
      <c r="O661">
        <f>(DQ661 - IF(AT661&gt;1, K661*DK661*100.0/(AV661), 0))*(DX661+DY661)/1000.0</f>
        <v>0</v>
      </c>
      <c r="P661">
        <f>2.0/((1/R661-1/Q661)+SIGN(R661)*SQRT((1/R661-1/Q661)*(1/R661-1/Q661) + 4*DL661/((DL661+1)*(DL661+1))*(2*1/R661*1/Q661-1/Q661*1/Q661)))</f>
        <v>0</v>
      </c>
      <c r="Q661">
        <f>IF(LEFT(DM661,1)&lt;&gt;"0",IF(LEFT(DM661,1)="1",3.0,DN661),$D$5+$E$5*(EE661*DX661/($K$5*1000))+$F$5*(EE661*DX661/($K$5*1000))*MAX(MIN(DK661,$J$5),$I$5)*MAX(MIN(DK661,$J$5),$I$5)+$G$5*MAX(MIN(DK661,$J$5),$I$5)*(EE661*DX661/($K$5*1000))+$H$5*(EE661*DX661/($K$5*1000))*(EE661*DX661/($K$5*1000)))</f>
        <v>0</v>
      </c>
      <c r="R661">
        <f>I661*(1000-(1000*0.61365*exp(17.502*V661/(240.97+V661))/(DX661+DY661)+DS661)/2)/(1000*0.61365*exp(17.502*V661/(240.97+V661))/(DX661+DY661)-DS661)</f>
        <v>0</v>
      </c>
      <c r="S661">
        <f>1/((DL661+1)/(P661/1.6)+1/(Q661/1.37)) + DL661/((DL661+1)/(P661/1.6) + DL661/(Q661/1.37))</f>
        <v>0</v>
      </c>
      <c r="T661">
        <f>(DG661*DJ661)</f>
        <v>0</v>
      </c>
      <c r="U661">
        <f>(DZ661+(T661+2*0.95*5.67E-8*(((DZ661+$B$9)+273)^4-(DZ661+273)^4)-44100*I661)/(1.84*29.3*Q661+8*0.95*5.67E-8*(DZ661+273)^3))</f>
        <v>0</v>
      </c>
      <c r="V661">
        <f>($C$9*EA661+$D$9*EB661+$E$9*U661)</f>
        <v>0</v>
      </c>
      <c r="W661">
        <f>0.61365*exp(17.502*V661/(240.97+V661))</f>
        <v>0</v>
      </c>
      <c r="X661">
        <f>(Y661/Z661*100)</f>
        <v>0</v>
      </c>
      <c r="Y661">
        <f>DS661*(DX661+DY661)/1000</f>
        <v>0</v>
      </c>
      <c r="Z661">
        <f>0.61365*exp(17.502*DZ661/(240.97+DZ661))</f>
        <v>0</v>
      </c>
      <c r="AA661">
        <f>(W661-DS661*(DX661+DY661)/1000)</f>
        <v>0</v>
      </c>
      <c r="AB661">
        <f>(-I661*44100)</f>
        <v>0</v>
      </c>
      <c r="AC661">
        <f>2*29.3*Q661*0.92*(DZ661-V661)</f>
        <v>0</v>
      </c>
      <c r="AD661">
        <f>2*0.95*5.67E-8*(((DZ661+$B$9)+273)^4-(V661+273)^4)</f>
        <v>0</v>
      </c>
      <c r="AE661">
        <f>T661+AD661+AB661+AC661</f>
        <v>0</v>
      </c>
      <c r="AF661">
        <f>DW661*AT661*(DR661-DQ661*(1000-AT661*DT661)/(1000-AT661*DS661))/(100*DK661)</f>
        <v>0</v>
      </c>
      <c r="AG661">
        <f>1000*DW661*AT661*(DS661-DT661)/(100*DK661*(1000-AT661*DS661))</f>
        <v>0</v>
      </c>
      <c r="AH661">
        <f>(AI661 - AJ661 - DX661*1E3/(8.314*(DZ661+273.15)) * AL661/DW661 * AK661) * DW661/(100*DK661) * (1000 - DT661)/1000</f>
        <v>0</v>
      </c>
      <c r="AI661">
        <v>1116.307713977093</v>
      </c>
      <c r="AJ661">
        <v>1099.120484848484</v>
      </c>
      <c r="AK661">
        <v>3.424398118268187</v>
      </c>
      <c r="AL661">
        <v>65.07997680681147</v>
      </c>
      <c r="AM661">
        <f>(AO661 - AN661 + DX661*1E3/(8.314*(DZ661+273.15)) * AQ661/DW661 * AP661) * DW661/(100*DK661) * 1000/(1000 - AO661)</f>
        <v>0</v>
      </c>
      <c r="AN661">
        <v>21.44995127999999</v>
      </c>
      <c r="AO661">
        <v>21.93298787878787</v>
      </c>
      <c r="AP661">
        <v>0.0001517969846243195</v>
      </c>
      <c r="AQ661">
        <v>105.27</v>
      </c>
      <c r="AR661">
        <v>1</v>
      </c>
      <c r="AS661">
        <v>0</v>
      </c>
      <c r="AT661">
        <f>IF(AR661*$H$15&gt;=AV661,1.0,(AV661/(AV661-AR661*$H$15)))</f>
        <v>0</v>
      </c>
      <c r="AU661">
        <f>(AT661-1)*100</f>
        <v>0</v>
      </c>
      <c r="AV661">
        <f>MAX(0,($B$15+$C$15*EE661)/(1+$D$15*EE661)*DX661/(DZ661+273)*$E$15)</f>
        <v>0</v>
      </c>
      <c r="AW661" t="s">
        <v>437</v>
      </c>
      <c r="AX661" t="s">
        <v>437</v>
      </c>
      <c r="AY661">
        <v>0</v>
      </c>
      <c r="AZ661">
        <v>0</v>
      </c>
      <c r="BA661">
        <f>1-AY661/AZ661</f>
        <v>0</v>
      </c>
      <c r="BB661">
        <v>0</v>
      </c>
      <c r="BC661" t="s">
        <v>437</v>
      </c>
      <c r="BD661" t="s">
        <v>437</v>
      </c>
      <c r="BE661">
        <v>0</v>
      </c>
      <c r="BF661">
        <v>0</v>
      </c>
      <c r="BG661">
        <f>1-BE661/BF661</f>
        <v>0</v>
      </c>
      <c r="BH661">
        <v>0.5</v>
      </c>
      <c r="BI661">
        <f>DH661</f>
        <v>0</v>
      </c>
      <c r="BJ661">
        <f>K661</f>
        <v>0</v>
      </c>
      <c r="BK661">
        <f>BG661*BH661*BI661</f>
        <v>0</v>
      </c>
      <c r="BL661">
        <f>(BJ661-BB661)/BI661</f>
        <v>0</v>
      </c>
      <c r="BM661">
        <f>(AZ661-BF661)/BF661</f>
        <v>0</v>
      </c>
      <c r="BN661">
        <f>AY661/(BA661+AY661/BF661)</f>
        <v>0</v>
      </c>
      <c r="BO661" t="s">
        <v>437</v>
      </c>
      <c r="BP661">
        <v>0</v>
      </c>
      <c r="BQ661">
        <f>IF(BP661&lt;&gt;0, BP661, BN661)</f>
        <v>0</v>
      </c>
      <c r="BR661">
        <f>1-BQ661/BF661</f>
        <v>0</v>
      </c>
      <c r="BS661">
        <f>(BF661-BE661)/(BF661-BQ661)</f>
        <v>0</v>
      </c>
      <c r="BT661">
        <f>(AZ661-BF661)/(AZ661-BQ661)</f>
        <v>0</v>
      </c>
      <c r="BU661">
        <f>(BF661-BE661)/(BF661-AY661)</f>
        <v>0</v>
      </c>
      <c r="BV661">
        <f>(AZ661-BF661)/(AZ661-AY661)</f>
        <v>0</v>
      </c>
      <c r="BW661">
        <f>(BS661*BQ661/BE661)</f>
        <v>0</v>
      </c>
      <c r="BX661">
        <f>(1-BW661)</f>
        <v>0</v>
      </c>
      <c r="DG661">
        <f>$B$13*EF661+$C$13*EG661+$F$13*ER661*(1-EU661)</f>
        <v>0</v>
      </c>
      <c r="DH661">
        <f>DG661*DI661</f>
        <v>0</v>
      </c>
      <c r="DI661">
        <f>($B$13*$D$11+$C$13*$D$11+$F$13*((FE661+EW661)/MAX(FE661+EW661+FF661, 0.1)*$I$11+FF661/MAX(FE661+EW661+FF661, 0.1)*$J$11))/($B$13+$C$13+$F$13)</f>
        <v>0</v>
      </c>
      <c r="DJ661">
        <f>($B$13*$K$11+$C$13*$K$11+$F$13*((FE661+EW661)/MAX(FE661+EW661+FF661, 0.1)*$P$11+FF661/MAX(FE661+EW661+FF661, 0.1)*$Q$11))/($B$13+$C$13+$F$13)</f>
        <v>0</v>
      </c>
      <c r="DK661">
        <v>2.44</v>
      </c>
      <c r="DL661">
        <v>0.5</v>
      </c>
      <c r="DM661" t="s">
        <v>438</v>
      </c>
      <c r="DN661">
        <v>2</v>
      </c>
      <c r="DO661" t="b">
        <v>1</v>
      </c>
      <c r="DP661">
        <v>1759091734.814285</v>
      </c>
      <c r="DQ661">
        <v>1050.649285714285</v>
      </c>
      <c r="DR661">
        <v>1076.715</v>
      </c>
      <c r="DS661">
        <v>21.91617142857143</v>
      </c>
      <c r="DT661">
        <v>21.44049285714286</v>
      </c>
      <c r="DU661">
        <v>1050.989642857143</v>
      </c>
      <c r="DV661">
        <v>21.62617142857144</v>
      </c>
      <c r="DW661">
        <v>500.0347857142858</v>
      </c>
      <c r="DX661">
        <v>90.67224642857143</v>
      </c>
      <c r="DY661">
        <v>0.06453934642857144</v>
      </c>
      <c r="DZ661">
        <v>28.77611071428572</v>
      </c>
      <c r="EA661">
        <v>29.99674285714286</v>
      </c>
      <c r="EB661">
        <v>999.9000000000002</v>
      </c>
      <c r="EC661">
        <v>0</v>
      </c>
      <c r="ED661">
        <v>0</v>
      </c>
      <c r="EE661">
        <v>10003.5875</v>
      </c>
      <c r="EF661">
        <v>0</v>
      </c>
      <c r="EG661">
        <v>11.08980714285714</v>
      </c>
      <c r="EH661">
        <v>-26.06563571428572</v>
      </c>
      <c r="EI661">
        <v>1074.192142857143</v>
      </c>
      <c r="EJ661">
        <v>1100.306071428571</v>
      </c>
      <c r="EK661">
        <v>0.47569475</v>
      </c>
      <c r="EL661">
        <v>1076.715</v>
      </c>
      <c r="EM661">
        <v>21.44049285714286</v>
      </c>
      <c r="EN661">
        <v>1.987190357142857</v>
      </c>
      <c r="EO661">
        <v>1.944056785714286</v>
      </c>
      <c r="EP661">
        <v>17.34262857142857</v>
      </c>
      <c r="EQ661">
        <v>16.99591428571429</v>
      </c>
      <c r="ER661">
        <v>2000.011785714286</v>
      </c>
      <c r="ES661">
        <v>0.9800042142857143</v>
      </c>
      <c r="ET661">
        <v>0.01999591428571429</v>
      </c>
      <c r="EU661">
        <v>0</v>
      </c>
      <c r="EV661">
        <v>296.0530714285714</v>
      </c>
      <c r="EW661">
        <v>5.00078</v>
      </c>
      <c r="EX661">
        <v>5885.223214285713</v>
      </c>
      <c r="EY661">
        <v>16379.75</v>
      </c>
      <c r="EZ661">
        <v>39.72303571428571</v>
      </c>
      <c r="FA661">
        <v>40.59792857142857</v>
      </c>
      <c r="FB661">
        <v>39.91035714285714</v>
      </c>
      <c r="FC661">
        <v>40.28096428571428</v>
      </c>
      <c r="FD661">
        <v>40.69614285714285</v>
      </c>
      <c r="FE661">
        <v>1955.116785714286</v>
      </c>
      <c r="FF661">
        <v>39.89178571428572</v>
      </c>
      <c r="FG661">
        <v>0</v>
      </c>
      <c r="FH661">
        <v>1759091735</v>
      </c>
      <c r="FI661">
        <v>0</v>
      </c>
      <c r="FJ661">
        <v>296.0111153846154</v>
      </c>
      <c r="FK661">
        <v>-0.5221538406968343</v>
      </c>
      <c r="FL661">
        <v>-35.76102561008288</v>
      </c>
      <c r="FM661">
        <v>5885.105</v>
      </c>
      <c r="FN661">
        <v>15</v>
      </c>
      <c r="FO661">
        <v>0</v>
      </c>
      <c r="FP661" t="s">
        <v>439</v>
      </c>
      <c r="FQ661">
        <v>1746989605.5</v>
      </c>
      <c r="FR661">
        <v>1746989593.5</v>
      </c>
      <c r="FS661">
        <v>0</v>
      </c>
      <c r="FT661">
        <v>-0.274</v>
      </c>
      <c r="FU661">
        <v>-0.002</v>
      </c>
      <c r="FV661">
        <v>2.549</v>
      </c>
      <c r="FW661">
        <v>0.129</v>
      </c>
      <c r="FX661">
        <v>420</v>
      </c>
      <c r="FY661">
        <v>17</v>
      </c>
      <c r="FZ661">
        <v>0.02</v>
      </c>
      <c r="GA661">
        <v>0.04</v>
      </c>
      <c r="GB661">
        <v>-26.00980975609756</v>
      </c>
      <c r="GC661">
        <v>-0.8534738675958764</v>
      </c>
      <c r="GD661">
        <v>0.1537640349412172</v>
      </c>
      <c r="GE661">
        <v>0</v>
      </c>
      <c r="GF661">
        <v>296.1202647058823</v>
      </c>
      <c r="GG661">
        <v>-1.750450722781557</v>
      </c>
      <c r="GH661">
        <v>0.302838270643078</v>
      </c>
      <c r="GI661">
        <v>0</v>
      </c>
      <c r="GJ661">
        <v>0.4783596097560975</v>
      </c>
      <c r="GK661">
        <v>-0.02146141463414458</v>
      </c>
      <c r="GL661">
        <v>0.01142370583133514</v>
      </c>
      <c r="GM661">
        <v>1</v>
      </c>
      <c r="GN661">
        <v>1</v>
      </c>
      <c r="GO661">
        <v>3</v>
      </c>
      <c r="GP661" t="s">
        <v>455</v>
      </c>
      <c r="GQ661">
        <v>3.10253</v>
      </c>
      <c r="GR661">
        <v>2.72249</v>
      </c>
      <c r="GS661">
        <v>0.168613</v>
      </c>
      <c r="GT661">
        <v>0.171222</v>
      </c>
      <c r="GU661">
        <v>0.101292</v>
      </c>
      <c r="GV661">
        <v>0.101122</v>
      </c>
      <c r="GW661">
        <v>21697.7</v>
      </c>
      <c r="GX661">
        <v>19641</v>
      </c>
      <c r="GY661">
        <v>26662.2</v>
      </c>
      <c r="GZ661">
        <v>23921.3</v>
      </c>
      <c r="HA661">
        <v>38350.7</v>
      </c>
      <c r="HB661">
        <v>31788.9</v>
      </c>
      <c r="HC661">
        <v>46556.5</v>
      </c>
      <c r="HD661">
        <v>37838.4</v>
      </c>
      <c r="HE661">
        <v>1.86548</v>
      </c>
      <c r="HF661">
        <v>1.86803</v>
      </c>
      <c r="HG661">
        <v>0.114143</v>
      </c>
      <c r="HH661">
        <v>0</v>
      </c>
      <c r="HI661">
        <v>28.1221</v>
      </c>
      <c r="HJ661">
        <v>999.9</v>
      </c>
      <c r="HK661">
        <v>46.5</v>
      </c>
      <c r="HL661">
        <v>31.1</v>
      </c>
      <c r="HM661">
        <v>23.2697</v>
      </c>
      <c r="HN661">
        <v>60.6986</v>
      </c>
      <c r="HO661">
        <v>21.3061</v>
      </c>
      <c r="HP661">
        <v>1</v>
      </c>
      <c r="HQ661">
        <v>0.153963</v>
      </c>
      <c r="HR661">
        <v>0.293731</v>
      </c>
      <c r="HS661">
        <v>20.2801</v>
      </c>
      <c r="HT661">
        <v>5.21115</v>
      </c>
      <c r="HU661">
        <v>11.98</v>
      </c>
      <c r="HV661">
        <v>4.96335</v>
      </c>
      <c r="HW661">
        <v>3.27433</v>
      </c>
      <c r="HX661">
        <v>9999</v>
      </c>
      <c r="HY661">
        <v>9999</v>
      </c>
      <c r="HZ661">
        <v>9999</v>
      </c>
      <c r="IA661">
        <v>36.2</v>
      </c>
      <c r="IB661">
        <v>1.86394</v>
      </c>
      <c r="IC661">
        <v>1.86006</v>
      </c>
      <c r="ID661">
        <v>1.85837</v>
      </c>
      <c r="IE661">
        <v>1.85974</v>
      </c>
      <c r="IF661">
        <v>1.85989</v>
      </c>
      <c r="IG661">
        <v>1.85837</v>
      </c>
      <c r="IH661">
        <v>1.85745</v>
      </c>
      <c r="II661">
        <v>1.85241</v>
      </c>
      <c r="IJ661">
        <v>0</v>
      </c>
      <c r="IK661">
        <v>0</v>
      </c>
      <c r="IL661">
        <v>0</v>
      </c>
      <c r="IM661">
        <v>0</v>
      </c>
      <c r="IN661" t="s">
        <v>441</v>
      </c>
      <c r="IO661" t="s">
        <v>442</v>
      </c>
      <c r="IP661" t="s">
        <v>443</v>
      </c>
      <c r="IQ661" t="s">
        <v>443</v>
      </c>
      <c r="IR661" t="s">
        <v>443</v>
      </c>
      <c r="IS661" t="s">
        <v>443</v>
      </c>
      <c r="IT661">
        <v>0</v>
      </c>
      <c r="IU661">
        <v>100</v>
      </c>
      <c r="IV661">
        <v>100</v>
      </c>
      <c r="IW661">
        <v>-0.31</v>
      </c>
      <c r="IX661">
        <v>0.2904</v>
      </c>
      <c r="IY661">
        <v>-0.819046093373875</v>
      </c>
      <c r="IZ661">
        <v>-0.0008311593448893811</v>
      </c>
      <c r="JA661">
        <v>1.768286430498992E-06</v>
      </c>
      <c r="JB661">
        <v>-5.176383660599935E-10</v>
      </c>
      <c r="JC661">
        <v>0.01793090377665582</v>
      </c>
      <c r="JD661">
        <v>0.002652576625932546</v>
      </c>
      <c r="JE661">
        <v>0.0004569377311329863</v>
      </c>
      <c r="JF661">
        <v>1.003524486243527E-07</v>
      </c>
      <c r="JG661">
        <v>2</v>
      </c>
      <c r="JH661">
        <v>1975</v>
      </c>
      <c r="JI661">
        <v>1</v>
      </c>
      <c r="JJ661">
        <v>26</v>
      </c>
      <c r="JK661">
        <v>201702.3</v>
      </c>
      <c r="JL661">
        <v>201702.5</v>
      </c>
      <c r="JM661">
        <v>2.48779</v>
      </c>
      <c r="JN661">
        <v>2.6123</v>
      </c>
      <c r="JO661">
        <v>1.49658</v>
      </c>
      <c r="JP661">
        <v>2.34985</v>
      </c>
      <c r="JQ661">
        <v>1.54907</v>
      </c>
      <c r="JR661">
        <v>2.47192</v>
      </c>
      <c r="JS661">
        <v>36.1754</v>
      </c>
      <c r="JT661">
        <v>24.1838</v>
      </c>
      <c r="JU661">
        <v>18</v>
      </c>
      <c r="JV661">
        <v>482.335</v>
      </c>
      <c r="JW661">
        <v>498.71</v>
      </c>
      <c r="JX661">
        <v>27.2117</v>
      </c>
      <c r="JY661">
        <v>29.246</v>
      </c>
      <c r="JZ661">
        <v>30.0001</v>
      </c>
      <c r="KA661">
        <v>29.4017</v>
      </c>
      <c r="KB661">
        <v>29.3828</v>
      </c>
      <c r="KC661">
        <v>49.9657</v>
      </c>
      <c r="KD661">
        <v>9.93782</v>
      </c>
      <c r="KE661">
        <v>100</v>
      </c>
      <c r="KF661">
        <v>27.2225</v>
      </c>
      <c r="KG661">
        <v>1122.63</v>
      </c>
      <c r="KH661">
        <v>21.4174</v>
      </c>
      <c r="KI661">
        <v>101.793</v>
      </c>
      <c r="KJ661">
        <v>91.2593</v>
      </c>
    </row>
    <row r="662" spans="1:296">
      <c r="A662">
        <v>644</v>
      </c>
      <c r="B662">
        <v>1759091747.6</v>
      </c>
      <c r="C662">
        <v>18664.5</v>
      </c>
      <c r="D662" t="s">
        <v>1737</v>
      </c>
      <c r="E662" t="s">
        <v>1738</v>
      </c>
      <c r="F662">
        <v>5</v>
      </c>
      <c r="G662" t="s">
        <v>1604</v>
      </c>
      <c r="H662">
        <v>1759091740.1</v>
      </c>
      <c r="I662">
        <f>(J662)/1000</f>
        <v>0</v>
      </c>
      <c r="J662">
        <f>IF(DO662, AM662, AG662)</f>
        <v>0</v>
      </c>
      <c r="K662">
        <f>IF(DO662, AH662, AF662)</f>
        <v>0</v>
      </c>
      <c r="L662">
        <f>DQ662 - IF(AT662&gt;1, K662*DK662*100.0/(AV662), 0)</f>
        <v>0</v>
      </c>
      <c r="M662">
        <f>((S662-I662/2)*L662-K662)/(S662+I662/2)</f>
        <v>0</v>
      </c>
      <c r="N662">
        <f>M662*(DX662+DY662)/1000.0</f>
        <v>0</v>
      </c>
      <c r="O662">
        <f>(DQ662 - IF(AT662&gt;1, K662*DK662*100.0/(AV662), 0))*(DX662+DY662)/1000.0</f>
        <v>0</v>
      </c>
      <c r="P662">
        <f>2.0/((1/R662-1/Q662)+SIGN(R662)*SQRT((1/R662-1/Q662)*(1/R662-1/Q662) + 4*DL662/((DL662+1)*(DL662+1))*(2*1/R662*1/Q662-1/Q662*1/Q662)))</f>
        <v>0</v>
      </c>
      <c r="Q662">
        <f>IF(LEFT(DM662,1)&lt;&gt;"0",IF(LEFT(DM662,1)="1",3.0,DN662),$D$5+$E$5*(EE662*DX662/($K$5*1000))+$F$5*(EE662*DX662/($K$5*1000))*MAX(MIN(DK662,$J$5),$I$5)*MAX(MIN(DK662,$J$5),$I$5)+$G$5*MAX(MIN(DK662,$J$5),$I$5)*(EE662*DX662/($K$5*1000))+$H$5*(EE662*DX662/($K$5*1000))*(EE662*DX662/($K$5*1000)))</f>
        <v>0</v>
      </c>
      <c r="R662">
        <f>I662*(1000-(1000*0.61365*exp(17.502*V662/(240.97+V662))/(DX662+DY662)+DS662)/2)/(1000*0.61365*exp(17.502*V662/(240.97+V662))/(DX662+DY662)-DS662)</f>
        <v>0</v>
      </c>
      <c r="S662">
        <f>1/((DL662+1)/(P662/1.6)+1/(Q662/1.37)) + DL662/((DL662+1)/(P662/1.6) + DL662/(Q662/1.37))</f>
        <v>0</v>
      </c>
      <c r="T662">
        <f>(DG662*DJ662)</f>
        <v>0</v>
      </c>
      <c r="U662">
        <f>(DZ662+(T662+2*0.95*5.67E-8*(((DZ662+$B$9)+273)^4-(DZ662+273)^4)-44100*I662)/(1.84*29.3*Q662+8*0.95*5.67E-8*(DZ662+273)^3))</f>
        <v>0</v>
      </c>
      <c r="V662">
        <f>($C$9*EA662+$D$9*EB662+$E$9*U662)</f>
        <v>0</v>
      </c>
      <c r="W662">
        <f>0.61365*exp(17.502*V662/(240.97+V662))</f>
        <v>0</v>
      </c>
      <c r="X662">
        <f>(Y662/Z662*100)</f>
        <v>0</v>
      </c>
      <c r="Y662">
        <f>DS662*(DX662+DY662)/1000</f>
        <v>0</v>
      </c>
      <c r="Z662">
        <f>0.61365*exp(17.502*DZ662/(240.97+DZ662))</f>
        <v>0</v>
      </c>
      <c r="AA662">
        <f>(W662-DS662*(DX662+DY662)/1000)</f>
        <v>0</v>
      </c>
      <c r="AB662">
        <f>(-I662*44100)</f>
        <v>0</v>
      </c>
      <c r="AC662">
        <f>2*29.3*Q662*0.92*(DZ662-V662)</f>
        <v>0</v>
      </c>
      <c r="AD662">
        <f>2*0.95*5.67E-8*(((DZ662+$B$9)+273)^4-(V662+273)^4)</f>
        <v>0</v>
      </c>
      <c r="AE662">
        <f>T662+AD662+AB662+AC662</f>
        <v>0</v>
      </c>
      <c r="AF662">
        <f>DW662*AT662*(DR662-DQ662*(1000-AT662*DT662)/(1000-AT662*DS662))/(100*DK662)</f>
        <v>0</v>
      </c>
      <c r="AG662">
        <f>1000*DW662*AT662*(DS662-DT662)/(100*DK662*(1000-AT662*DS662))</f>
        <v>0</v>
      </c>
      <c r="AH662">
        <f>(AI662 - AJ662 - DX662*1E3/(8.314*(DZ662+273.15)) * AL662/DW662 * AK662) * DW662/(100*DK662) * (1000 - DT662)/1000</f>
        <v>0</v>
      </c>
      <c r="AI662">
        <v>1133.285134980273</v>
      </c>
      <c r="AJ662">
        <v>1116.253696969698</v>
      </c>
      <c r="AK662">
        <v>3.429427956994579</v>
      </c>
      <c r="AL662">
        <v>65.07997680681147</v>
      </c>
      <c r="AM662">
        <f>(AO662 - AN662 + DX662*1E3/(8.314*(DZ662+273.15)) * AQ662/DW662 * AP662) * DW662/(100*DK662) * 1000/(1000 - AO662)</f>
        <v>0</v>
      </c>
      <c r="AN662">
        <v>21.45544925333333</v>
      </c>
      <c r="AO662">
        <v>21.94256363636363</v>
      </c>
      <c r="AP662">
        <v>0.0001358010878005091</v>
      </c>
      <c r="AQ662">
        <v>105.27</v>
      </c>
      <c r="AR662">
        <v>0</v>
      </c>
      <c r="AS662">
        <v>0</v>
      </c>
      <c r="AT662">
        <f>IF(AR662*$H$15&gt;=AV662,1.0,(AV662/(AV662-AR662*$H$15)))</f>
        <v>0</v>
      </c>
      <c r="AU662">
        <f>(AT662-1)*100</f>
        <v>0</v>
      </c>
      <c r="AV662">
        <f>MAX(0,($B$15+$C$15*EE662)/(1+$D$15*EE662)*DX662/(DZ662+273)*$E$15)</f>
        <v>0</v>
      </c>
      <c r="AW662" t="s">
        <v>437</v>
      </c>
      <c r="AX662" t="s">
        <v>437</v>
      </c>
      <c r="AY662">
        <v>0</v>
      </c>
      <c r="AZ662">
        <v>0</v>
      </c>
      <c r="BA662">
        <f>1-AY662/AZ662</f>
        <v>0</v>
      </c>
      <c r="BB662">
        <v>0</v>
      </c>
      <c r="BC662" t="s">
        <v>437</v>
      </c>
      <c r="BD662" t="s">
        <v>437</v>
      </c>
      <c r="BE662">
        <v>0</v>
      </c>
      <c r="BF662">
        <v>0</v>
      </c>
      <c r="BG662">
        <f>1-BE662/BF662</f>
        <v>0</v>
      </c>
      <c r="BH662">
        <v>0.5</v>
      </c>
      <c r="BI662">
        <f>DH662</f>
        <v>0</v>
      </c>
      <c r="BJ662">
        <f>K662</f>
        <v>0</v>
      </c>
      <c r="BK662">
        <f>BG662*BH662*BI662</f>
        <v>0</v>
      </c>
      <c r="BL662">
        <f>(BJ662-BB662)/BI662</f>
        <v>0</v>
      </c>
      <c r="BM662">
        <f>(AZ662-BF662)/BF662</f>
        <v>0</v>
      </c>
      <c r="BN662">
        <f>AY662/(BA662+AY662/BF662)</f>
        <v>0</v>
      </c>
      <c r="BO662" t="s">
        <v>437</v>
      </c>
      <c r="BP662">
        <v>0</v>
      </c>
      <c r="BQ662">
        <f>IF(BP662&lt;&gt;0, BP662, BN662)</f>
        <v>0</v>
      </c>
      <c r="BR662">
        <f>1-BQ662/BF662</f>
        <v>0</v>
      </c>
      <c r="BS662">
        <f>(BF662-BE662)/(BF662-BQ662)</f>
        <v>0</v>
      </c>
      <c r="BT662">
        <f>(AZ662-BF662)/(AZ662-BQ662)</f>
        <v>0</v>
      </c>
      <c r="BU662">
        <f>(BF662-BE662)/(BF662-AY662)</f>
        <v>0</v>
      </c>
      <c r="BV662">
        <f>(AZ662-BF662)/(AZ662-AY662)</f>
        <v>0</v>
      </c>
      <c r="BW662">
        <f>(BS662*BQ662/BE662)</f>
        <v>0</v>
      </c>
      <c r="BX662">
        <f>(1-BW662)</f>
        <v>0</v>
      </c>
      <c r="DG662">
        <f>$B$13*EF662+$C$13*EG662+$F$13*ER662*(1-EU662)</f>
        <v>0</v>
      </c>
      <c r="DH662">
        <f>DG662*DI662</f>
        <v>0</v>
      </c>
      <c r="DI662">
        <f>($B$13*$D$11+$C$13*$D$11+$F$13*((FE662+EW662)/MAX(FE662+EW662+FF662, 0.1)*$I$11+FF662/MAX(FE662+EW662+FF662, 0.1)*$J$11))/($B$13+$C$13+$F$13)</f>
        <v>0</v>
      </c>
      <c r="DJ662">
        <f>($B$13*$K$11+$C$13*$K$11+$F$13*((FE662+EW662)/MAX(FE662+EW662+FF662, 0.1)*$P$11+FF662/MAX(FE662+EW662+FF662, 0.1)*$Q$11))/($B$13+$C$13+$F$13)</f>
        <v>0</v>
      </c>
      <c r="DK662">
        <v>2.44</v>
      </c>
      <c r="DL662">
        <v>0.5</v>
      </c>
      <c r="DM662" t="s">
        <v>438</v>
      </c>
      <c r="DN662">
        <v>2</v>
      </c>
      <c r="DO662" t="b">
        <v>1</v>
      </c>
      <c r="DP662">
        <v>1759091740.1</v>
      </c>
      <c r="DQ662">
        <v>1068.319259259259</v>
      </c>
      <c r="DR662">
        <v>1094.363333333333</v>
      </c>
      <c r="DS662">
        <v>21.92974074074074</v>
      </c>
      <c r="DT662">
        <v>21.44817037037037</v>
      </c>
      <c r="DU662">
        <v>1068.639259259259</v>
      </c>
      <c r="DV662">
        <v>21.63944444444444</v>
      </c>
      <c r="DW662">
        <v>500.0031111111111</v>
      </c>
      <c r="DX662">
        <v>90.6716962962963</v>
      </c>
      <c r="DY662">
        <v>0.06452424074074074</v>
      </c>
      <c r="DZ662">
        <v>28.77623703703703</v>
      </c>
      <c r="EA662">
        <v>29.98867777777778</v>
      </c>
      <c r="EB662">
        <v>999.9000000000001</v>
      </c>
      <c r="EC662">
        <v>0</v>
      </c>
      <c r="ED662">
        <v>0</v>
      </c>
      <c r="EE662">
        <v>9988.211111111112</v>
      </c>
      <c r="EF662">
        <v>0</v>
      </c>
      <c r="EG662">
        <v>11.09629259259259</v>
      </c>
      <c r="EH662">
        <v>-26.04351481481481</v>
      </c>
      <c r="EI662">
        <v>1092.272962962963</v>
      </c>
      <c r="EJ662">
        <v>1118.349259259259</v>
      </c>
      <c r="EK662">
        <v>0.4815837777777778</v>
      </c>
      <c r="EL662">
        <v>1094.363333333333</v>
      </c>
      <c r="EM662">
        <v>21.44817037037037</v>
      </c>
      <c r="EN662">
        <v>1.988408148148148</v>
      </c>
      <c r="EO662">
        <v>1.944741111111111</v>
      </c>
      <c r="EP662">
        <v>17.35232592592593</v>
      </c>
      <c r="EQ662">
        <v>17.00146666666667</v>
      </c>
      <c r="ER662">
        <v>2000.032222222222</v>
      </c>
      <c r="ES662">
        <v>0.9800054444444444</v>
      </c>
      <c r="ET662">
        <v>0.01999465925925926</v>
      </c>
      <c r="EU662">
        <v>0</v>
      </c>
      <c r="EV662">
        <v>295.965074074074</v>
      </c>
      <c r="EW662">
        <v>5.00078</v>
      </c>
      <c r="EX662">
        <v>5882.171851851851</v>
      </c>
      <c r="EY662">
        <v>16379.91851851852</v>
      </c>
      <c r="EZ662">
        <v>39.71974074074073</v>
      </c>
      <c r="FA662">
        <v>40.59692592592592</v>
      </c>
      <c r="FB662">
        <v>39.89555555555555</v>
      </c>
      <c r="FC662">
        <v>40.28207407407407</v>
      </c>
      <c r="FD662">
        <v>40.73351851851852</v>
      </c>
      <c r="FE662">
        <v>1955.138148148148</v>
      </c>
      <c r="FF662">
        <v>39.89037037037038</v>
      </c>
      <c r="FG662">
        <v>0</v>
      </c>
      <c r="FH662">
        <v>1759091739.8</v>
      </c>
      <c r="FI662">
        <v>0</v>
      </c>
      <c r="FJ662">
        <v>295.9436923076923</v>
      </c>
      <c r="FK662">
        <v>-1.281367516221076</v>
      </c>
      <c r="FL662">
        <v>-34.004102622007</v>
      </c>
      <c r="FM662">
        <v>5882.296923076922</v>
      </c>
      <c r="FN662">
        <v>15</v>
      </c>
      <c r="FO662">
        <v>0</v>
      </c>
      <c r="FP662" t="s">
        <v>439</v>
      </c>
      <c r="FQ662">
        <v>1746989605.5</v>
      </c>
      <c r="FR662">
        <v>1746989593.5</v>
      </c>
      <c r="FS662">
        <v>0</v>
      </c>
      <c r="FT662">
        <v>-0.274</v>
      </c>
      <c r="FU662">
        <v>-0.002</v>
      </c>
      <c r="FV662">
        <v>2.549</v>
      </c>
      <c r="FW662">
        <v>0.129</v>
      </c>
      <c r="FX662">
        <v>420</v>
      </c>
      <c r="FY662">
        <v>17</v>
      </c>
      <c r="FZ662">
        <v>0.02</v>
      </c>
      <c r="GA662">
        <v>0.04</v>
      </c>
      <c r="GB662">
        <v>-26.0475775</v>
      </c>
      <c r="GC662">
        <v>0.4045497185741012</v>
      </c>
      <c r="GD662">
        <v>0.1236325755767871</v>
      </c>
      <c r="GE662">
        <v>1</v>
      </c>
      <c r="GF662">
        <v>295.9642352941177</v>
      </c>
      <c r="GG662">
        <v>-0.8679908313336298</v>
      </c>
      <c r="GH662">
        <v>0.2558012853326873</v>
      </c>
      <c r="GI662">
        <v>1</v>
      </c>
      <c r="GJ662">
        <v>0.4780860000000001</v>
      </c>
      <c r="GK662">
        <v>0.06477924202626564</v>
      </c>
      <c r="GL662">
        <v>0.006512232992607066</v>
      </c>
      <c r="GM662">
        <v>1</v>
      </c>
      <c r="GN662">
        <v>3</v>
      </c>
      <c r="GO662">
        <v>3</v>
      </c>
      <c r="GP662" t="s">
        <v>440</v>
      </c>
      <c r="GQ662">
        <v>3.10261</v>
      </c>
      <c r="GR662">
        <v>2.72252</v>
      </c>
      <c r="GS662">
        <v>0.170261</v>
      </c>
      <c r="GT662">
        <v>0.172881</v>
      </c>
      <c r="GU662">
        <v>0.101322</v>
      </c>
      <c r="GV662">
        <v>0.101146</v>
      </c>
      <c r="GW662">
        <v>21654.8</v>
      </c>
      <c r="GX662">
        <v>19601.5</v>
      </c>
      <c r="GY662">
        <v>26662.3</v>
      </c>
      <c r="GZ662">
        <v>23921</v>
      </c>
      <c r="HA662">
        <v>38349.8</v>
      </c>
      <c r="HB662">
        <v>31788</v>
      </c>
      <c r="HC662">
        <v>46556.8</v>
      </c>
      <c r="HD662">
        <v>37838.2</v>
      </c>
      <c r="HE662">
        <v>1.86585</v>
      </c>
      <c r="HF662">
        <v>1.86777</v>
      </c>
      <c r="HG662">
        <v>0.114795</v>
      </c>
      <c r="HH662">
        <v>0</v>
      </c>
      <c r="HI662">
        <v>28.1207</v>
      </c>
      <c r="HJ662">
        <v>999.9</v>
      </c>
      <c r="HK662">
        <v>46.5</v>
      </c>
      <c r="HL662">
        <v>31.1</v>
      </c>
      <c r="HM662">
        <v>23.2683</v>
      </c>
      <c r="HN662">
        <v>61.2786</v>
      </c>
      <c r="HO662">
        <v>21.3141</v>
      </c>
      <c r="HP662">
        <v>1</v>
      </c>
      <c r="HQ662">
        <v>0.154047</v>
      </c>
      <c r="HR662">
        <v>0.266389</v>
      </c>
      <c r="HS662">
        <v>20.2802</v>
      </c>
      <c r="HT662">
        <v>5.21145</v>
      </c>
      <c r="HU662">
        <v>11.9797</v>
      </c>
      <c r="HV662">
        <v>4.96325</v>
      </c>
      <c r="HW662">
        <v>3.2746</v>
      </c>
      <c r="HX662">
        <v>9999</v>
      </c>
      <c r="HY662">
        <v>9999</v>
      </c>
      <c r="HZ662">
        <v>9999</v>
      </c>
      <c r="IA662">
        <v>36.2</v>
      </c>
      <c r="IB662">
        <v>1.86397</v>
      </c>
      <c r="IC662">
        <v>1.86008</v>
      </c>
      <c r="ID662">
        <v>1.85838</v>
      </c>
      <c r="IE662">
        <v>1.85975</v>
      </c>
      <c r="IF662">
        <v>1.85989</v>
      </c>
      <c r="IG662">
        <v>1.85837</v>
      </c>
      <c r="IH662">
        <v>1.85745</v>
      </c>
      <c r="II662">
        <v>1.85242</v>
      </c>
      <c r="IJ662">
        <v>0</v>
      </c>
      <c r="IK662">
        <v>0</v>
      </c>
      <c r="IL662">
        <v>0</v>
      </c>
      <c r="IM662">
        <v>0</v>
      </c>
      <c r="IN662" t="s">
        <v>441</v>
      </c>
      <c r="IO662" t="s">
        <v>442</v>
      </c>
      <c r="IP662" t="s">
        <v>443</v>
      </c>
      <c r="IQ662" t="s">
        <v>443</v>
      </c>
      <c r="IR662" t="s">
        <v>443</v>
      </c>
      <c r="IS662" t="s">
        <v>443</v>
      </c>
      <c r="IT662">
        <v>0</v>
      </c>
      <c r="IU662">
        <v>100</v>
      </c>
      <c r="IV662">
        <v>100</v>
      </c>
      <c r="IW662">
        <v>-0.29</v>
      </c>
      <c r="IX662">
        <v>0.2906</v>
      </c>
      <c r="IY662">
        <v>-0.819046093373875</v>
      </c>
      <c r="IZ662">
        <v>-0.0008311593448893811</v>
      </c>
      <c r="JA662">
        <v>1.768286430498992E-06</v>
      </c>
      <c r="JB662">
        <v>-5.176383660599935E-10</v>
      </c>
      <c r="JC662">
        <v>0.01793090377665582</v>
      </c>
      <c r="JD662">
        <v>0.002652576625932546</v>
      </c>
      <c r="JE662">
        <v>0.0004569377311329863</v>
      </c>
      <c r="JF662">
        <v>1.003524486243527E-07</v>
      </c>
      <c r="JG662">
        <v>2</v>
      </c>
      <c r="JH662">
        <v>1975</v>
      </c>
      <c r="JI662">
        <v>1</v>
      </c>
      <c r="JJ662">
        <v>26</v>
      </c>
      <c r="JK662">
        <v>201702.4</v>
      </c>
      <c r="JL662">
        <v>201702.6</v>
      </c>
      <c r="JM662">
        <v>2.51709</v>
      </c>
      <c r="JN662">
        <v>2.62085</v>
      </c>
      <c r="JO662">
        <v>1.49658</v>
      </c>
      <c r="JP662">
        <v>2.34985</v>
      </c>
      <c r="JQ662">
        <v>1.54907</v>
      </c>
      <c r="JR662">
        <v>2.43164</v>
      </c>
      <c r="JS662">
        <v>36.1989</v>
      </c>
      <c r="JT662">
        <v>24.1751</v>
      </c>
      <c r="JU662">
        <v>18</v>
      </c>
      <c r="JV662">
        <v>482.576</v>
      </c>
      <c r="JW662">
        <v>498.564</v>
      </c>
      <c r="JX662">
        <v>27.2193</v>
      </c>
      <c r="JY662">
        <v>29.2485</v>
      </c>
      <c r="JZ662">
        <v>30.0002</v>
      </c>
      <c r="KA662">
        <v>29.4045</v>
      </c>
      <c r="KB662">
        <v>29.3853</v>
      </c>
      <c r="KC662">
        <v>50.6111</v>
      </c>
      <c r="KD662">
        <v>9.93782</v>
      </c>
      <c r="KE662">
        <v>100</v>
      </c>
      <c r="KF662">
        <v>27.2338</v>
      </c>
      <c r="KG662">
        <v>1142.71</v>
      </c>
      <c r="KH662">
        <v>21.4174</v>
      </c>
      <c r="KI662">
        <v>101.794</v>
      </c>
      <c r="KJ662">
        <v>91.2585</v>
      </c>
    </row>
    <row r="663" spans="1:296">
      <c r="A663">
        <v>645</v>
      </c>
      <c r="B663">
        <v>1759091752.6</v>
      </c>
      <c r="C663">
        <v>18669.5</v>
      </c>
      <c r="D663" t="s">
        <v>1739</v>
      </c>
      <c r="E663" t="s">
        <v>1740</v>
      </c>
      <c r="F663">
        <v>5</v>
      </c>
      <c r="G663" t="s">
        <v>1604</v>
      </c>
      <c r="H663">
        <v>1759091744.814285</v>
      </c>
      <c r="I663">
        <f>(J663)/1000</f>
        <v>0</v>
      </c>
      <c r="J663">
        <f>IF(DO663, AM663, AG663)</f>
        <v>0</v>
      </c>
      <c r="K663">
        <f>IF(DO663, AH663, AF663)</f>
        <v>0</v>
      </c>
      <c r="L663">
        <f>DQ663 - IF(AT663&gt;1, K663*DK663*100.0/(AV663), 0)</f>
        <v>0</v>
      </c>
      <c r="M663">
        <f>((S663-I663/2)*L663-K663)/(S663+I663/2)</f>
        <v>0</v>
      </c>
      <c r="N663">
        <f>M663*(DX663+DY663)/1000.0</f>
        <v>0</v>
      </c>
      <c r="O663">
        <f>(DQ663 - IF(AT663&gt;1, K663*DK663*100.0/(AV663), 0))*(DX663+DY663)/1000.0</f>
        <v>0</v>
      </c>
      <c r="P663">
        <f>2.0/((1/R663-1/Q663)+SIGN(R663)*SQRT((1/R663-1/Q663)*(1/R663-1/Q663) + 4*DL663/((DL663+1)*(DL663+1))*(2*1/R663*1/Q663-1/Q663*1/Q663)))</f>
        <v>0</v>
      </c>
      <c r="Q663">
        <f>IF(LEFT(DM663,1)&lt;&gt;"0",IF(LEFT(DM663,1)="1",3.0,DN663),$D$5+$E$5*(EE663*DX663/($K$5*1000))+$F$5*(EE663*DX663/($K$5*1000))*MAX(MIN(DK663,$J$5),$I$5)*MAX(MIN(DK663,$J$5),$I$5)+$G$5*MAX(MIN(DK663,$J$5),$I$5)*(EE663*DX663/($K$5*1000))+$H$5*(EE663*DX663/($K$5*1000))*(EE663*DX663/($K$5*1000)))</f>
        <v>0</v>
      </c>
      <c r="R663">
        <f>I663*(1000-(1000*0.61365*exp(17.502*V663/(240.97+V663))/(DX663+DY663)+DS663)/2)/(1000*0.61365*exp(17.502*V663/(240.97+V663))/(DX663+DY663)-DS663)</f>
        <v>0</v>
      </c>
      <c r="S663">
        <f>1/((DL663+1)/(P663/1.6)+1/(Q663/1.37)) + DL663/((DL663+1)/(P663/1.6) + DL663/(Q663/1.37))</f>
        <v>0</v>
      </c>
      <c r="T663">
        <f>(DG663*DJ663)</f>
        <v>0</v>
      </c>
      <c r="U663">
        <f>(DZ663+(T663+2*0.95*5.67E-8*(((DZ663+$B$9)+273)^4-(DZ663+273)^4)-44100*I663)/(1.84*29.3*Q663+8*0.95*5.67E-8*(DZ663+273)^3))</f>
        <v>0</v>
      </c>
      <c r="V663">
        <f>($C$9*EA663+$D$9*EB663+$E$9*U663)</f>
        <v>0</v>
      </c>
      <c r="W663">
        <f>0.61365*exp(17.502*V663/(240.97+V663))</f>
        <v>0</v>
      </c>
      <c r="X663">
        <f>(Y663/Z663*100)</f>
        <v>0</v>
      </c>
      <c r="Y663">
        <f>DS663*(DX663+DY663)/1000</f>
        <v>0</v>
      </c>
      <c r="Z663">
        <f>0.61365*exp(17.502*DZ663/(240.97+DZ663))</f>
        <v>0</v>
      </c>
      <c r="AA663">
        <f>(W663-DS663*(DX663+DY663)/1000)</f>
        <v>0</v>
      </c>
      <c r="AB663">
        <f>(-I663*44100)</f>
        <v>0</v>
      </c>
      <c r="AC663">
        <f>2*29.3*Q663*0.92*(DZ663-V663)</f>
        <v>0</v>
      </c>
      <c r="AD663">
        <f>2*0.95*5.67E-8*(((DZ663+$B$9)+273)^4-(V663+273)^4)</f>
        <v>0</v>
      </c>
      <c r="AE663">
        <f>T663+AD663+AB663+AC663</f>
        <v>0</v>
      </c>
      <c r="AF663">
        <f>DW663*AT663*(DR663-DQ663*(1000-AT663*DT663)/(1000-AT663*DS663))/(100*DK663)</f>
        <v>0</v>
      </c>
      <c r="AG663">
        <f>1000*DW663*AT663*(DS663-DT663)/(100*DK663*(1000-AT663*DS663))</f>
        <v>0</v>
      </c>
      <c r="AH663">
        <f>(AI663 - AJ663 - DX663*1E3/(8.314*(DZ663+273.15)) * AL663/DW663 * AK663) * DW663/(100*DK663) * (1000 - DT663)/1000</f>
        <v>0</v>
      </c>
      <c r="AI663">
        <v>1150.841402274158</v>
      </c>
      <c r="AJ663">
        <v>1133.542848484848</v>
      </c>
      <c r="AK663">
        <v>3.461928897846545</v>
      </c>
      <c r="AL663">
        <v>65.07997680681147</v>
      </c>
      <c r="AM663">
        <f>(AO663 - AN663 + DX663*1E3/(8.314*(DZ663+273.15)) * AQ663/DW663 * AP663) * DW663/(100*DK663) * 1000/(1000 - AO663)</f>
        <v>0</v>
      </c>
      <c r="AN663">
        <v>21.46187114666667</v>
      </c>
      <c r="AO663">
        <v>21.94737212121213</v>
      </c>
      <c r="AP663">
        <v>9.289371852642134E-05</v>
      </c>
      <c r="AQ663">
        <v>105.27</v>
      </c>
      <c r="AR663">
        <v>0</v>
      </c>
      <c r="AS663">
        <v>0</v>
      </c>
      <c r="AT663">
        <f>IF(AR663*$H$15&gt;=AV663,1.0,(AV663/(AV663-AR663*$H$15)))</f>
        <v>0</v>
      </c>
      <c r="AU663">
        <f>(AT663-1)*100</f>
        <v>0</v>
      </c>
      <c r="AV663">
        <f>MAX(0,($B$15+$C$15*EE663)/(1+$D$15*EE663)*DX663/(DZ663+273)*$E$15)</f>
        <v>0</v>
      </c>
      <c r="AW663" t="s">
        <v>437</v>
      </c>
      <c r="AX663" t="s">
        <v>437</v>
      </c>
      <c r="AY663">
        <v>0</v>
      </c>
      <c r="AZ663">
        <v>0</v>
      </c>
      <c r="BA663">
        <f>1-AY663/AZ663</f>
        <v>0</v>
      </c>
      <c r="BB663">
        <v>0</v>
      </c>
      <c r="BC663" t="s">
        <v>437</v>
      </c>
      <c r="BD663" t="s">
        <v>437</v>
      </c>
      <c r="BE663">
        <v>0</v>
      </c>
      <c r="BF663">
        <v>0</v>
      </c>
      <c r="BG663">
        <f>1-BE663/BF663</f>
        <v>0</v>
      </c>
      <c r="BH663">
        <v>0.5</v>
      </c>
      <c r="BI663">
        <f>DH663</f>
        <v>0</v>
      </c>
      <c r="BJ663">
        <f>K663</f>
        <v>0</v>
      </c>
      <c r="BK663">
        <f>BG663*BH663*BI663</f>
        <v>0</v>
      </c>
      <c r="BL663">
        <f>(BJ663-BB663)/BI663</f>
        <v>0</v>
      </c>
      <c r="BM663">
        <f>(AZ663-BF663)/BF663</f>
        <v>0</v>
      </c>
      <c r="BN663">
        <f>AY663/(BA663+AY663/BF663)</f>
        <v>0</v>
      </c>
      <c r="BO663" t="s">
        <v>437</v>
      </c>
      <c r="BP663">
        <v>0</v>
      </c>
      <c r="BQ663">
        <f>IF(BP663&lt;&gt;0, BP663, BN663)</f>
        <v>0</v>
      </c>
      <c r="BR663">
        <f>1-BQ663/BF663</f>
        <v>0</v>
      </c>
      <c r="BS663">
        <f>(BF663-BE663)/(BF663-BQ663)</f>
        <v>0</v>
      </c>
      <c r="BT663">
        <f>(AZ663-BF663)/(AZ663-BQ663)</f>
        <v>0</v>
      </c>
      <c r="BU663">
        <f>(BF663-BE663)/(BF663-AY663)</f>
        <v>0</v>
      </c>
      <c r="BV663">
        <f>(AZ663-BF663)/(AZ663-AY663)</f>
        <v>0</v>
      </c>
      <c r="BW663">
        <f>(BS663*BQ663/BE663)</f>
        <v>0</v>
      </c>
      <c r="BX663">
        <f>(1-BW663)</f>
        <v>0</v>
      </c>
      <c r="DG663">
        <f>$B$13*EF663+$C$13*EG663+$F$13*ER663*(1-EU663)</f>
        <v>0</v>
      </c>
      <c r="DH663">
        <f>DG663*DI663</f>
        <v>0</v>
      </c>
      <c r="DI663">
        <f>($B$13*$D$11+$C$13*$D$11+$F$13*((FE663+EW663)/MAX(FE663+EW663+FF663, 0.1)*$I$11+FF663/MAX(FE663+EW663+FF663, 0.1)*$J$11))/($B$13+$C$13+$F$13)</f>
        <v>0</v>
      </c>
      <c r="DJ663">
        <f>($B$13*$K$11+$C$13*$K$11+$F$13*((FE663+EW663)/MAX(FE663+EW663+FF663, 0.1)*$P$11+FF663/MAX(FE663+EW663+FF663, 0.1)*$Q$11))/($B$13+$C$13+$F$13)</f>
        <v>0</v>
      </c>
      <c r="DK663">
        <v>2.44</v>
      </c>
      <c r="DL663">
        <v>0.5</v>
      </c>
      <c r="DM663" t="s">
        <v>438</v>
      </c>
      <c r="DN663">
        <v>2</v>
      </c>
      <c r="DO663" t="b">
        <v>1</v>
      </c>
      <c r="DP663">
        <v>1759091744.814285</v>
      </c>
      <c r="DQ663">
        <v>1084.136071428572</v>
      </c>
      <c r="DR663">
        <v>1110.200357142857</v>
      </c>
      <c r="DS663">
        <v>21.93790714285714</v>
      </c>
      <c r="DT663">
        <v>21.45440714285715</v>
      </c>
      <c r="DU663">
        <v>1084.437857142857</v>
      </c>
      <c r="DV663">
        <v>21.64742142857143</v>
      </c>
      <c r="DW663">
        <v>499.9052857142856</v>
      </c>
      <c r="DX663">
        <v>90.67208928571429</v>
      </c>
      <c r="DY663">
        <v>0.06472212500000001</v>
      </c>
      <c r="DZ663">
        <v>28.77536071428571</v>
      </c>
      <c r="EA663">
        <v>29.98845714285715</v>
      </c>
      <c r="EB663">
        <v>999.9000000000002</v>
      </c>
      <c r="EC663">
        <v>0</v>
      </c>
      <c r="ED663">
        <v>0</v>
      </c>
      <c r="EE663">
        <v>9986.337499999998</v>
      </c>
      <c r="EF663">
        <v>0</v>
      </c>
      <c r="EG663">
        <v>11.10538214285714</v>
      </c>
      <c r="EH663">
        <v>-26.06369642857143</v>
      </c>
      <c r="EI663">
        <v>1108.453571428571</v>
      </c>
      <c r="EJ663">
        <v>1134.54</v>
      </c>
      <c r="EK663">
        <v>0.4835087142857143</v>
      </c>
      <c r="EL663">
        <v>1110.200357142857</v>
      </c>
      <c r="EM663">
        <v>21.45440714285715</v>
      </c>
      <c r="EN663">
        <v>1.989156785714286</v>
      </c>
      <c r="EO663">
        <v>1.945315357142857</v>
      </c>
      <c r="EP663">
        <v>17.35828571428571</v>
      </c>
      <c r="EQ663">
        <v>17.00612142857143</v>
      </c>
      <c r="ER663">
        <v>2000.031785714286</v>
      </c>
      <c r="ES663">
        <v>0.9800024285714286</v>
      </c>
      <c r="ET663">
        <v>0.01999760714285714</v>
      </c>
      <c r="EU663">
        <v>0</v>
      </c>
      <c r="EV663">
        <v>295.8263214285715</v>
      </c>
      <c r="EW663">
        <v>5.00078</v>
      </c>
      <c r="EX663">
        <v>5879.5725</v>
      </c>
      <c r="EY663">
        <v>16379.90357142857</v>
      </c>
      <c r="EZ663">
        <v>39.74760714285714</v>
      </c>
      <c r="FA663">
        <v>40.59792857142857</v>
      </c>
      <c r="FB663">
        <v>39.90596428571428</v>
      </c>
      <c r="FC663">
        <v>40.28542857142857</v>
      </c>
      <c r="FD663">
        <v>40.78546428571428</v>
      </c>
      <c r="FE663">
        <v>1955.132142857143</v>
      </c>
      <c r="FF663">
        <v>39.89642857142858</v>
      </c>
      <c r="FG663">
        <v>0</v>
      </c>
      <c r="FH663">
        <v>1759091745.2</v>
      </c>
      <c r="FI663">
        <v>0</v>
      </c>
      <c r="FJ663">
        <v>295.79996</v>
      </c>
      <c r="FK663">
        <v>-2.36923075752307</v>
      </c>
      <c r="FL663">
        <v>-33.22307700070974</v>
      </c>
      <c r="FM663">
        <v>5879.1</v>
      </c>
      <c r="FN663">
        <v>15</v>
      </c>
      <c r="FO663">
        <v>0</v>
      </c>
      <c r="FP663" t="s">
        <v>439</v>
      </c>
      <c r="FQ663">
        <v>1746989605.5</v>
      </c>
      <c r="FR663">
        <v>1746989593.5</v>
      </c>
      <c r="FS663">
        <v>0</v>
      </c>
      <c r="FT663">
        <v>-0.274</v>
      </c>
      <c r="FU663">
        <v>-0.002</v>
      </c>
      <c r="FV663">
        <v>2.549</v>
      </c>
      <c r="FW663">
        <v>0.129</v>
      </c>
      <c r="FX663">
        <v>420</v>
      </c>
      <c r="FY663">
        <v>17</v>
      </c>
      <c r="FZ663">
        <v>0.02</v>
      </c>
      <c r="GA663">
        <v>0.04</v>
      </c>
      <c r="GB663">
        <v>-26.09397317073171</v>
      </c>
      <c r="GC663">
        <v>-0.05199930313591977</v>
      </c>
      <c r="GD663">
        <v>0.1326788144986821</v>
      </c>
      <c r="GE663">
        <v>1</v>
      </c>
      <c r="GF663">
        <v>295.8815882352941</v>
      </c>
      <c r="GG663">
        <v>-1.380504198503445</v>
      </c>
      <c r="GH663">
        <v>0.2798580646188003</v>
      </c>
      <c r="GI663">
        <v>0</v>
      </c>
      <c r="GJ663">
        <v>0.4815466829268293</v>
      </c>
      <c r="GK663">
        <v>0.03364816724738807</v>
      </c>
      <c r="GL663">
        <v>0.003725208918279679</v>
      </c>
      <c r="GM663">
        <v>1</v>
      </c>
      <c r="GN663">
        <v>2</v>
      </c>
      <c r="GO663">
        <v>3</v>
      </c>
      <c r="GP663" t="s">
        <v>446</v>
      </c>
      <c r="GQ663">
        <v>3.10252</v>
      </c>
      <c r="GR663">
        <v>2.72334</v>
      </c>
      <c r="GS663">
        <v>0.171904</v>
      </c>
      <c r="GT663">
        <v>0.174507</v>
      </c>
      <c r="GU663">
        <v>0.101335</v>
      </c>
      <c r="GV663">
        <v>0.101164</v>
      </c>
      <c r="GW663">
        <v>21611.7</v>
      </c>
      <c r="GX663">
        <v>19563</v>
      </c>
      <c r="GY663">
        <v>26662.1</v>
      </c>
      <c r="GZ663">
        <v>23921</v>
      </c>
      <c r="HA663">
        <v>38349.1</v>
      </c>
      <c r="HB663">
        <v>31787.4</v>
      </c>
      <c r="HC663">
        <v>46556.3</v>
      </c>
      <c r="HD663">
        <v>37838.1</v>
      </c>
      <c r="HE663">
        <v>1.8656</v>
      </c>
      <c r="HF663">
        <v>1.86793</v>
      </c>
      <c r="HG663">
        <v>0.11418</v>
      </c>
      <c r="HH663">
        <v>0</v>
      </c>
      <c r="HI663">
        <v>28.1205</v>
      </c>
      <c r="HJ663">
        <v>999.9</v>
      </c>
      <c r="HK663">
        <v>46.6</v>
      </c>
      <c r="HL663">
        <v>31.1</v>
      </c>
      <c r="HM663">
        <v>23.319</v>
      </c>
      <c r="HN663">
        <v>60.9286</v>
      </c>
      <c r="HO663">
        <v>21.6266</v>
      </c>
      <c r="HP663">
        <v>1</v>
      </c>
      <c r="HQ663">
        <v>0.154212</v>
      </c>
      <c r="HR663">
        <v>0.24759</v>
      </c>
      <c r="HS663">
        <v>20.2803</v>
      </c>
      <c r="HT663">
        <v>5.211</v>
      </c>
      <c r="HU663">
        <v>11.9798</v>
      </c>
      <c r="HV663">
        <v>4.9634</v>
      </c>
      <c r="HW663">
        <v>3.27425</v>
      </c>
      <c r="HX663">
        <v>9999</v>
      </c>
      <c r="HY663">
        <v>9999</v>
      </c>
      <c r="HZ663">
        <v>9999</v>
      </c>
      <c r="IA663">
        <v>36.2</v>
      </c>
      <c r="IB663">
        <v>1.86393</v>
      </c>
      <c r="IC663">
        <v>1.86007</v>
      </c>
      <c r="ID663">
        <v>1.85837</v>
      </c>
      <c r="IE663">
        <v>1.85974</v>
      </c>
      <c r="IF663">
        <v>1.85989</v>
      </c>
      <c r="IG663">
        <v>1.85837</v>
      </c>
      <c r="IH663">
        <v>1.85745</v>
      </c>
      <c r="II663">
        <v>1.85241</v>
      </c>
      <c r="IJ663">
        <v>0</v>
      </c>
      <c r="IK663">
        <v>0</v>
      </c>
      <c r="IL663">
        <v>0</v>
      </c>
      <c r="IM663">
        <v>0</v>
      </c>
      <c r="IN663" t="s">
        <v>441</v>
      </c>
      <c r="IO663" t="s">
        <v>442</v>
      </c>
      <c r="IP663" t="s">
        <v>443</v>
      </c>
      <c r="IQ663" t="s">
        <v>443</v>
      </c>
      <c r="IR663" t="s">
        <v>443</v>
      </c>
      <c r="IS663" t="s">
        <v>443</v>
      </c>
      <c r="IT663">
        <v>0</v>
      </c>
      <c r="IU663">
        <v>100</v>
      </c>
      <c r="IV663">
        <v>100</v>
      </c>
      <c r="IW663">
        <v>-0.27</v>
      </c>
      <c r="IX663">
        <v>0.2907</v>
      </c>
      <c r="IY663">
        <v>-0.819046093373875</v>
      </c>
      <c r="IZ663">
        <v>-0.0008311593448893811</v>
      </c>
      <c r="JA663">
        <v>1.768286430498992E-06</v>
      </c>
      <c r="JB663">
        <v>-5.176383660599935E-10</v>
      </c>
      <c r="JC663">
        <v>0.01793090377665582</v>
      </c>
      <c r="JD663">
        <v>0.002652576625932546</v>
      </c>
      <c r="JE663">
        <v>0.0004569377311329863</v>
      </c>
      <c r="JF663">
        <v>1.003524486243527E-07</v>
      </c>
      <c r="JG663">
        <v>2</v>
      </c>
      <c r="JH663">
        <v>1975</v>
      </c>
      <c r="JI663">
        <v>1</v>
      </c>
      <c r="JJ663">
        <v>26</v>
      </c>
      <c r="JK663">
        <v>201702.5</v>
      </c>
      <c r="JL663">
        <v>201702.7</v>
      </c>
      <c r="JM663">
        <v>2.54883</v>
      </c>
      <c r="JN663">
        <v>2.62329</v>
      </c>
      <c r="JO663">
        <v>1.49658</v>
      </c>
      <c r="JP663">
        <v>2.34985</v>
      </c>
      <c r="JQ663">
        <v>1.54907</v>
      </c>
      <c r="JR663">
        <v>2.36694</v>
      </c>
      <c r="JS663">
        <v>36.1754</v>
      </c>
      <c r="JT663">
        <v>24.1751</v>
      </c>
      <c r="JU663">
        <v>18</v>
      </c>
      <c r="JV663">
        <v>482.45</v>
      </c>
      <c r="JW663">
        <v>498.69</v>
      </c>
      <c r="JX663">
        <v>27.2313</v>
      </c>
      <c r="JY663">
        <v>29.251</v>
      </c>
      <c r="JZ663">
        <v>30.0001</v>
      </c>
      <c r="KA663">
        <v>29.4073</v>
      </c>
      <c r="KB663">
        <v>29.3883</v>
      </c>
      <c r="KC663">
        <v>51.1939</v>
      </c>
      <c r="KD663">
        <v>9.93782</v>
      </c>
      <c r="KE663">
        <v>100</v>
      </c>
      <c r="KF663">
        <v>27.2387</v>
      </c>
      <c r="KG663">
        <v>1156.27</v>
      </c>
      <c r="KH663">
        <v>21.4174</v>
      </c>
      <c r="KI663">
        <v>101.793</v>
      </c>
      <c r="KJ663">
        <v>91.25839999999999</v>
      </c>
    </row>
    <row r="664" spans="1:296">
      <c r="A664">
        <v>646</v>
      </c>
      <c r="B664">
        <v>1759091757.6</v>
      </c>
      <c r="C664">
        <v>18674.5</v>
      </c>
      <c r="D664" t="s">
        <v>1741</v>
      </c>
      <c r="E664" t="s">
        <v>1742</v>
      </c>
      <c r="F664">
        <v>5</v>
      </c>
      <c r="G664" t="s">
        <v>1604</v>
      </c>
      <c r="H664">
        <v>1759091750.1</v>
      </c>
      <c r="I664">
        <f>(J664)/1000</f>
        <v>0</v>
      </c>
      <c r="J664">
        <f>IF(DO664, AM664, AG664)</f>
        <v>0</v>
      </c>
      <c r="K664">
        <f>IF(DO664, AH664, AF664)</f>
        <v>0</v>
      </c>
      <c r="L664">
        <f>DQ664 - IF(AT664&gt;1, K664*DK664*100.0/(AV664), 0)</f>
        <v>0</v>
      </c>
      <c r="M664">
        <f>((S664-I664/2)*L664-K664)/(S664+I664/2)</f>
        <v>0</v>
      </c>
      <c r="N664">
        <f>M664*(DX664+DY664)/1000.0</f>
        <v>0</v>
      </c>
      <c r="O664">
        <f>(DQ664 - IF(AT664&gt;1, K664*DK664*100.0/(AV664), 0))*(DX664+DY664)/1000.0</f>
        <v>0</v>
      </c>
      <c r="P664">
        <f>2.0/((1/R664-1/Q664)+SIGN(R664)*SQRT((1/R664-1/Q664)*(1/R664-1/Q664) + 4*DL664/((DL664+1)*(DL664+1))*(2*1/R664*1/Q664-1/Q664*1/Q664)))</f>
        <v>0</v>
      </c>
      <c r="Q664">
        <f>IF(LEFT(DM664,1)&lt;&gt;"0",IF(LEFT(DM664,1)="1",3.0,DN664),$D$5+$E$5*(EE664*DX664/($K$5*1000))+$F$5*(EE664*DX664/($K$5*1000))*MAX(MIN(DK664,$J$5),$I$5)*MAX(MIN(DK664,$J$5),$I$5)+$G$5*MAX(MIN(DK664,$J$5),$I$5)*(EE664*DX664/($K$5*1000))+$H$5*(EE664*DX664/($K$5*1000))*(EE664*DX664/($K$5*1000)))</f>
        <v>0</v>
      </c>
      <c r="R664">
        <f>I664*(1000-(1000*0.61365*exp(17.502*V664/(240.97+V664))/(DX664+DY664)+DS664)/2)/(1000*0.61365*exp(17.502*V664/(240.97+V664))/(DX664+DY664)-DS664)</f>
        <v>0</v>
      </c>
      <c r="S664">
        <f>1/((DL664+1)/(P664/1.6)+1/(Q664/1.37)) + DL664/((DL664+1)/(P664/1.6) + DL664/(Q664/1.37))</f>
        <v>0</v>
      </c>
      <c r="T664">
        <f>(DG664*DJ664)</f>
        <v>0</v>
      </c>
      <c r="U664">
        <f>(DZ664+(T664+2*0.95*5.67E-8*(((DZ664+$B$9)+273)^4-(DZ664+273)^4)-44100*I664)/(1.84*29.3*Q664+8*0.95*5.67E-8*(DZ664+273)^3))</f>
        <v>0</v>
      </c>
      <c r="V664">
        <f>($C$9*EA664+$D$9*EB664+$E$9*U664)</f>
        <v>0</v>
      </c>
      <c r="W664">
        <f>0.61365*exp(17.502*V664/(240.97+V664))</f>
        <v>0</v>
      </c>
      <c r="X664">
        <f>(Y664/Z664*100)</f>
        <v>0</v>
      </c>
      <c r="Y664">
        <f>DS664*(DX664+DY664)/1000</f>
        <v>0</v>
      </c>
      <c r="Z664">
        <f>0.61365*exp(17.502*DZ664/(240.97+DZ664))</f>
        <v>0</v>
      </c>
      <c r="AA664">
        <f>(W664-DS664*(DX664+DY664)/1000)</f>
        <v>0</v>
      </c>
      <c r="AB664">
        <f>(-I664*44100)</f>
        <v>0</v>
      </c>
      <c r="AC664">
        <f>2*29.3*Q664*0.92*(DZ664-V664)</f>
        <v>0</v>
      </c>
      <c r="AD664">
        <f>2*0.95*5.67E-8*(((DZ664+$B$9)+273)^4-(V664+273)^4)</f>
        <v>0</v>
      </c>
      <c r="AE664">
        <f>T664+AD664+AB664+AC664</f>
        <v>0</v>
      </c>
      <c r="AF664">
        <f>DW664*AT664*(DR664-DQ664*(1000-AT664*DT664)/(1000-AT664*DS664))/(100*DK664)</f>
        <v>0</v>
      </c>
      <c r="AG664">
        <f>1000*DW664*AT664*(DS664-DT664)/(100*DK664*(1000-AT664*DS664))</f>
        <v>0</v>
      </c>
      <c r="AH664">
        <f>(AI664 - AJ664 - DX664*1E3/(8.314*(DZ664+273.15)) * AL664/DW664 * AK664) * DW664/(100*DK664) * (1000 - DT664)/1000</f>
        <v>0</v>
      </c>
      <c r="AI664">
        <v>1168.098471314213</v>
      </c>
      <c r="AJ664">
        <v>1150.600242424242</v>
      </c>
      <c r="AK664">
        <v>3.411657123669763</v>
      </c>
      <c r="AL664">
        <v>65.07997680681147</v>
      </c>
      <c r="AM664">
        <f>(AO664 - AN664 + DX664*1E3/(8.314*(DZ664+273.15)) * AQ664/DW664 * AP664) * DW664/(100*DK664) * 1000/(1000 - AO664)</f>
        <v>0</v>
      </c>
      <c r="AN664">
        <v>21.466352</v>
      </c>
      <c r="AO664">
        <v>21.95107151515152</v>
      </c>
      <c r="AP664">
        <v>5.316662997989668E-05</v>
      </c>
      <c r="AQ664">
        <v>105.27</v>
      </c>
      <c r="AR664">
        <v>0</v>
      </c>
      <c r="AS664">
        <v>0</v>
      </c>
      <c r="AT664">
        <f>IF(AR664*$H$15&gt;=AV664,1.0,(AV664/(AV664-AR664*$H$15)))</f>
        <v>0</v>
      </c>
      <c r="AU664">
        <f>(AT664-1)*100</f>
        <v>0</v>
      </c>
      <c r="AV664">
        <f>MAX(0,($B$15+$C$15*EE664)/(1+$D$15*EE664)*DX664/(DZ664+273)*$E$15)</f>
        <v>0</v>
      </c>
      <c r="AW664" t="s">
        <v>437</v>
      </c>
      <c r="AX664" t="s">
        <v>437</v>
      </c>
      <c r="AY664">
        <v>0</v>
      </c>
      <c r="AZ664">
        <v>0</v>
      </c>
      <c r="BA664">
        <f>1-AY664/AZ664</f>
        <v>0</v>
      </c>
      <c r="BB664">
        <v>0</v>
      </c>
      <c r="BC664" t="s">
        <v>437</v>
      </c>
      <c r="BD664" t="s">
        <v>437</v>
      </c>
      <c r="BE664">
        <v>0</v>
      </c>
      <c r="BF664">
        <v>0</v>
      </c>
      <c r="BG664">
        <f>1-BE664/BF664</f>
        <v>0</v>
      </c>
      <c r="BH664">
        <v>0.5</v>
      </c>
      <c r="BI664">
        <f>DH664</f>
        <v>0</v>
      </c>
      <c r="BJ664">
        <f>K664</f>
        <v>0</v>
      </c>
      <c r="BK664">
        <f>BG664*BH664*BI664</f>
        <v>0</v>
      </c>
      <c r="BL664">
        <f>(BJ664-BB664)/BI664</f>
        <v>0</v>
      </c>
      <c r="BM664">
        <f>(AZ664-BF664)/BF664</f>
        <v>0</v>
      </c>
      <c r="BN664">
        <f>AY664/(BA664+AY664/BF664)</f>
        <v>0</v>
      </c>
      <c r="BO664" t="s">
        <v>437</v>
      </c>
      <c r="BP664">
        <v>0</v>
      </c>
      <c r="BQ664">
        <f>IF(BP664&lt;&gt;0, BP664, BN664)</f>
        <v>0</v>
      </c>
      <c r="BR664">
        <f>1-BQ664/BF664</f>
        <v>0</v>
      </c>
      <c r="BS664">
        <f>(BF664-BE664)/(BF664-BQ664)</f>
        <v>0</v>
      </c>
      <c r="BT664">
        <f>(AZ664-BF664)/(AZ664-BQ664)</f>
        <v>0</v>
      </c>
      <c r="BU664">
        <f>(BF664-BE664)/(BF664-AY664)</f>
        <v>0</v>
      </c>
      <c r="BV664">
        <f>(AZ664-BF664)/(AZ664-AY664)</f>
        <v>0</v>
      </c>
      <c r="BW664">
        <f>(BS664*BQ664/BE664)</f>
        <v>0</v>
      </c>
      <c r="BX664">
        <f>(1-BW664)</f>
        <v>0</v>
      </c>
      <c r="DG664">
        <f>$B$13*EF664+$C$13*EG664+$F$13*ER664*(1-EU664)</f>
        <v>0</v>
      </c>
      <c r="DH664">
        <f>DG664*DI664</f>
        <v>0</v>
      </c>
      <c r="DI664">
        <f>($B$13*$D$11+$C$13*$D$11+$F$13*((FE664+EW664)/MAX(FE664+EW664+FF664, 0.1)*$I$11+FF664/MAX(FE664+EW664+FF664, 0.1)*$J$11))/($B$13+$C$13+$F$13)</f>
        <v>0</v>
      </c>
      <c r="DJ664">
        <f>($B$13*$K$11+$C$13*$K$11+$F$13*((FE664+EW664)/MAX(FE664+EW664+FF664, 0.1)*$P$11+FF664/MAX(FE664+EW664+FF664, 0.1)*$Q$11))/($B$13+$C$13+$F$13)</f>
        <v>0</v>
      </c>
      <c r="DK664">
        <v>2.44</v>
      </c>
      <c r="DL664">
        <v>0.5</v>
      </c>
      <c r="DM664" t="s">
        <v>438</v>
      </c>
      <c r="DN664">
        <v>2</v>
      </c>
      <c r="DO664" t="b">
        <v>1</v>
      </c>
      <c r="DP664">
        <v>1759091750.1</v>
      </c>
      <c r="DQ664">
        <v>1101.865185185185</v>
      </c>
      <c r="DR664">
        <v>1128.055925925926</v>
      </c>
      <c r="DS664">
        <v>21.94480740740741</v>
      </c>
      <c r="DT664">
        <v>21.46051481481482</v>
      </c>
      <c r="DU664">
        <v>1102.145555555555</v>
      </c>
      <c r="DV664">
        <v>21.65416296296296</v>
      </c>
      <c r="DW664">
        <v>499.9611111111111</v>
      </c>
      <c r="DX664">
        <v>90.67245555555556</v>
      </c>
      <c r="DY664">
        <v>0.06485889259259259</v>
      </c>
      <c r="DZ664">
        <v>28.77622222222222</v>
      </c>
      <c r="EA664">
        <v>29.9887074074074</v>
      </c>
      <c r="EB664">
        <v>999.9000000000001</v>
      </c>
      <c r="EC664">
        <v>0</v>
      </c>
      <c r="ED664">
        <v>0</v>
      </c>
      <c r="EE664">
        <v>9999.807407407407</v>
      </c>
      <c r="EF664">
        <v>0</v>
      </c>
      <c r="EG664">
        <v>11.1067</v>
      </c>
      <c r="EH664">
        <v>-26.18924444444444</v>
      </c>
      <c r="EI664">
        <v>1126.588518518518</v>
      </c>
      <c r="EJ664">
        <v>1152.793333333333</v>
      </c>
      <c r="EK664">
        <v>0.4842992222222222</v>
      </c>
      <c r="EL664">
        <v>1128.055925925926</v>
      </c>
      <c r="EM664">
        <v>21.46051481481482</v>
      </c>
      <c r="EN664">
        <v>1.98979</v>
      </c>
      <c r="EO664">
        <v>1.945877037037037</v>
      </c>
      <c r="EP664">
        <v>17.36332592592592</v>
      </c>
      <c r="EQ664">
        <v>17.01067777777778</v>
      </c>
      <c r="ER664">
        <v>2000.001481481481</v>
      </c>
      <c r="ES664">
        <v>0.9800038518518518</v>
      </c>
      <c r="ET664">
        <v>0.01999624074074074</v>
      </c>
      <c r="EU664">
        <v>0</v>
      </c>
      <c r="EV664">
        <v>295.6876666666666</v>
      </c>
      <c r="EW664">
        <v>5.00078</v>
      </c>
      <c r="EX664">
        <v>5876.52962962963</v>
      </c>
      <c r="EY664">
        <v>16379.66666666667</v>
      </c>
      <c r="EZ664">
        <v>39.72674074074074</v>
      </c>
      <c r="FA664">
        <v>40.60151851851851</v>
      </c>
      <c r="FB664">
        <v>39.9257037037037</v>
      </c>
      <c r="FC664">
        <v>40.28211111111111</v>
      </c>
      <c r="FD664">
        <v>40.82381481481481</v>
      </c>
      <c r="FE664">
        <v>1955.104814814815</v>
      </c>
      <c r="FF664">
        <v>39.89296296296297</v>
      </c>
      <c r="FG664">
        <v>0</v>
      </c>
      <c r="FH664">
        <v>1759091750</v>
      </c>
      <c r="FI664">
        <v>0</v>
      </c>
      <c r="FJ664">
        <v>295.65924</v>
      </c>
      <c r="FK664">
        <v>-1.541846148174355</v>
      </c>
      <c r="FL664">
        <v>-34.23153847767909</v>
      </c>
      <c r="FM664">
        <v>5876.3988</v>
      </c>
      <c r="FN664">
        <v>15</v>
      </c>
      <c r="FO664">
        <v>0</v>
      </c>
      <c r="FP664" t="s">
        <v>439</v>
      </c>
      <c r="FQ664">
        <v>1746989605.5</v>
      </c>
      <c r="FR664">
        <v>1746989593.5</v>
      </c>
      <c r="FS664">
        <v>0</v>
      </c>
      <c r="FT664">
        <v>-0.274</v>
      </c>
      <c r="FU664">
        <v>-0.002</v>
      </c>
      <c r="FV664">
        <v>2.549</v>
      </c>
      <c r="FW664">
        <v>0.129</v>
      </c>
      <c r="FX664">
        <v>420</v>
      </c>
      <c r="FY664">
        <v>17</v>
      </c>
      <c r="FZ664">
        <v>0.02</v>
      </c>
      <c r="GA664">
        <v>0.04</v>
      </c>
      <c r="GB664">
        <v>-26.1337475</v>
      </c>
      <c r="GC664">
        <v>-1.559098311444604</v>
      </c>
      <c r="GD664">
        <v>0.1733604683708198</v>
      </c>
      <c r="GE664">
        <v>0</v>
      </c>
      <c r="GF664">
        <v>295.7529117647059</v>
      </c>
      <c r="GG664">
        <v>-1.515584406620287</v>
      </c>
      <c r="GH664">
        <v>0.2734063306258631</v>
      </c>
      <c r="GI664">
        <v>0</v>
      </c>
      <c r="GJ664">
        <v>0.4835482</v>
      </c>
      <c r="GK664">
        <v>0.006872510318948498</v>
      </c>
      <c r="GL664">
        <v>0.001549211818958271</v>
      </c>
      <c r="GM664">
        <v>1</v>
      </c>
      <c r="GN664">
        <v>1</v>
      </c>
      <c r="GO664">
        <v>3</v>
      </c>
      <c r="GP664" t="s">
        <v>455</v>
      </c>
      <c r="GQ664">
        <v>3.10253</v>
      </c>
      <c r="GR664">
        <v>2.72317</v>
      </c>
      <c r="GS664">
        <v>0.173519</v>
      </c>
      <c r="GT664">
        <v>0.176117</v>
      </c>
      <c r="GU664">
        <v>0.101348</v>
      </c>
      <c r="GV664">
        <v>0.10118</v>
      </c>
      <c r="GW664">
        <v>21569.5</v>
      </c>
      <c r="GX664">
        <v>19524.8</v>
      </c>
      <c r="GY664">
        <v>26662.1</v>
      </c>
      <c r="GZ664">
        <v>23921</v>
      </c>
      <c r="HA664">
        <v>38348.5</v>
      </c>
      <c r="HB664">
        <v>31786.9</v>
      </c>
      <c r="HC664">
        <v>46556.1</v>
      </c>
      <c r="HD664">
        <v>37838</v>
      </c>
      <c r="HE664">
        <v>1.86563</v>
      </c>
      <c r="HF664">
        <v>1.86795</v>
      </c>
      <c r="HG664">
        <v>0.115156</v>
      </c>
      <c r="HH664">
        <v>0</v>
      </c>
      <c r="HI664">
        <v>28.1221</v>
      </c>
      <c r="HJ664">
        <v>999.9</v>
      </c>
      <c r="HK664">
        <v>46.6</v>
      </c>
      <c r="HL664">
        <v>31.1</v>
      </c>
      <c r="HM664">
        <v>23.3172</v>
      </c>
      <c r="HN664">
        <v>60.9086</v>
      </c>
      <c r="HO664">
        <v>21.5986</v>
      </c>
      <c r="HP664">
        <v>1</v>
      </c>
      <c r="HQ664">
        <v>0.154426</v>
      </c>
      <c r="HR664">
        <v>0.24558</v>
      </c>
      <c r="HS664">
        <v>20.2802</v>
      </c>
      <c r="HT664">
        <v>5.21205</v>
      </c>
      <c r="HU664">
        <v>11.98</v>
      </c>
      <c r="HV664">
        <v>4.96335</v>
      </c>
      <c r="HW664">
        <v>3.27463</v>
      </c>
      <c r="HX664">
        <v>9999</v>
      </c>
      <c r="HY664">
        <v>9999</v>
      </c>
      <c r="HZ664">
        <v>9999</v>
      </c>
      <c r="IA664">
        <v>36.2</v>
      </c>
      <c r="IB664">
        <v>1.86395</v>
      </c>
      <c r="IC664">
        <v>1.86007</v>
      </c>
      <c r="ID664">
        <v>1.85838</v>
      </c>
      <c r="IE664">
        <v>1.85975</v>
      </c>
      <c r="IF664">
        <v>1.85989</v>
      </c>
      <c r="IG664">
        <v>1.85837</v>
      </c>
      <c r="IH664">
        <v>1.85745</v>
      </c>
      <c r="II664">
        <v>1.85241</v>
      </c>
      <c r="IJ664">
        <v>0</v>
      </c>
      <c r="IK664">
        <v>0</v>
      </c>
      <c r="IL664">
        <v>0</v>
      </c>
      <c r="IM664">
        <v>0</v>
      </c>
      <c r="IN664" t="s">
        <v>441</v>
      </c>
      <c r="IO664" t="s">
        <v>442</v>
      </c>
      <c r="IP664" t="s">
        <v>443</v>
      </c>
      <c r="IQ664" t="s">
        <v>443</v>
      </c>
      <c r="IR664" t="s">
        <v>443</v>
      </c>
      <c r="IS664" t="s">
        <v>443</v>
      </c>
      <c r="IT664">
        <v>0</v>
      </c>
      <c r="IU664">
        <v>100</v>
      </c>
      <c r="IV664">
        <v>100</v>
      </c>
      <c r="IW664">
        <v>-0.25</v>
      </c>
      <c r="IX664">
        <v>0.2908</v>
      </c>
      <c r="IY664">
        <v>-0.819046093373875</v>
      </c>
      <c r="IZ664">
        <v>-0.0008311593448893811</v>
      </c>
      <c r="JA664">
        <v>1.768286430498992E-06</v>
      </c>
      <c r="JB664">
        <v>-5.176383660599935E-10</v>
      </c>
      <c r="JC664">
        <v>0.01793090377665582</v>
      </c>
      <c r="JD664">
        <v>0.002652576625932546</v>
      </c>
      <c r="JE664">
        <v>0.0004569377311329863</v>
      </c>
      <c r="JF664">
        <v>1.003524486243527E-07</v>
      </c>
      <c r="JG664">
        <v>2</v>
      </c>
      <c r="JH664">
        <v>1975</v>
      </c>
      <c r="JI664">
        <v>1</v>
      </c>
      <c r="JJ664">
        <v>26</v>
      </c>
      <c r="JK664">
        <v>201702.5</v>
      </c>
      <c r="JL664">
        <v>201702.7</v>
      </c>
      <c r="JM664">
        <v>2.5769</v>
      </c>
      <c r="JN664">
        <v>2.61108</v>
      </c>
      <c r="JO664">
        <v>1.49658</v>
      </c>
      <c r="JP664">
        <v>2.34985</v>
      </c>
      <c r="JQ664">
        <v>1.54907</v>
      </c>
      <c r="JR664">
        <v>2.43408</v>
      </c>
      <c r="JS664">
        <v>36.1989</v>
      </c>
      <c r="JT664">
        <v>24.1751</v>
      </c>
      <c r="JU664">
        <v>18</v>
      </c>
      <c r="JV664">
        <v>482.488</v>
      </c>
      <c r="JW664">
        <v>498.727</v>
      </c>
      <c r="JX664">
        <v>27.2384</v>
      </c>
      <c r="JY664">
        <v>29.2538</v>
      </c>
      <c r="JZ664">
        <v>30.0001</v>
      </c>
      <c r="KA664">
        <v>29.4104</v>
      </c>
      <c r="KB664">
        <v>29.3908</v>
      </c>
      <c r="KC664">
        <v>51.8326</v>
      </c>
      <c r="KD664">
        <v>9.93782</v>
      </c>
      <c r="KE664">
        <v>100</v>
      </c>
      <c r="KF664">
        <v>27.2469</v>
      </c>
      <c r="KG664">
        <v>1176.34</v>
      </c>
      <c r="KH664">
        <v>21.4174</v>
      </c>
      <c r="KI664">
        <v>101.792</v>
      </c>
      <c r="KJ664">
        <v>91.2582</v>
      </c>
    </row>
    <row r="665" spans="1:296">
      <c r="A665">
        <v>647</v>
      </c>
      <c r="B665">
        <v>1759091762.6</v>
      </c>
      <c r="C665">
        <v>18679.5</v>
      </c>
      <c r="D665" t="s">
        <v>1743</v>
      </c>
      <c r="E665" t="s">
        <v>1744</v>
      </c>
      <c r="F665">
        <v>5</v>
      </c>
      <c r="G665" t="s">
        <v>1604</v>
      </c>
      <c r="H665">
        <v>1759091754.814285</v>
      </c>
      <c r="I665">
        <f>(J665)/1000</f>
        <v>0</v>
      </c>
      <c r="J665">
        <f>IF(DO665, AM665, AG665)</f>
        <v>0</v>
      </c>
      <c r="K665">
        <f>IF(DO665, AH665, AF665)</f>
        <v>0</v>
      </c>
      <c r="L665">
        <f>DQ665 - IF(AT665&gt;1, K665*DK665*100.0/(AV665), 0)</f>
        <v>0</v>
      </c>
      <c r="M665">
        <f>((S665-I665/2)*L665-K665)/(S665+I665/2)</f>
        <v>0</v>
      </c>
      <c r="N665">
        <f>M665*(DX665+DY665)/1000.0</f>
        <v>0</v>
      </c>
      <c r="O665">
        <f>(DQ665 - IF(AT665&gt;1, K665*DK665*100.0/(AV665), 0))*(DX665+DY665)/1000.0</f>
        <v>0</v>
      </c>
      <c r="P665">
        <f>2.0/((1/R665-1/Q665)+SIGN(R665)*SQRT((1/R665-1/Q665)*(1/R665-1/Q665) + 4*DL665/((DL665+1)*(DL665+1))*(2*1/R665*1/Q665-1/Q665*1/Q665)))</f>
        <v>0</v>
      </c>
      <c r="Q665">
        <f>IF(LEFT(DM665,1)&lt;&gt;"0",IF(LEFT(DM665,1)="1",3.0,DN665),$D$5+$E$5*(EE665*DX665/($K$5*1000))+$F$5*(EE665*DX665/($K$5*1000))*MAX(MIN(DK665,$J$5),$I$5)*MAX(MIN(DK665,$J$5),$I$5)+$G$5*MAX(MIN(DK665,$J$5),$I$5)*(EE665*DX665/($K$5*1000))+$H$5*(EE665*DX665/($K$5*1000))*(EE665*DX665/($K$5*1000)))</f>
        <v>0</v>
      </c>
      <c r="R665">
        <f>I665*(1000-(1000*0.61365*exp(17.502*V665/(240.97+V665))/(DX665+DY665)+DS665)/2)/(1000*0.61365*exp(17.502*V665/(240.97+V665))/(DX665+DY665)-DS665)</f>
        <v>0</v>
      </c>
      <c r="S665">
        <f>1/((DL665+1)/(P665/1.6)+1/(Q665/1.37)) + DL665/((DL665+1)/(P665/1.6) + DL665/(Q665/1.37))</f>
        <v>0</v>
      </c>
      <c r="T665">
        <f>(DG665*DJ665)</f>
        <v>0</v>
      </c>
      <c r="U665">
        <f>(DZ665+(T665+2*0.95*5.67E-8*(((DZ665+$B$9)+273)^4-(DZ665+273)^4)-44100*I665)/(1.84*29.3*Q665+8*0.95*5.67E-8*(DZ665+273)^3))</f>
        <v>0</v>
      </c>
      <c r="V665">
        <f>($C$9*EA665+$D$9*EB665+$E$9*U665)</f>
        <v>0</v>
      </c>
      <c r="W665">
        <f>0.61365*exp(17.502*V665/(240.97+V665))</f>
        <v>0</v>
      </c>
      <c r="X665">
        <f>(Y665/Z665*100)</f>
        <v>0</v>
      </c>
      <c r="Y665">
        <f>DS665*(DX665+DY665)/1000</f>
        <v>0</v>
      </c>
      <c r="Z665">
        <f>0.61365*exp(17.502*DZ665/(240.97+DZ665))</f>
        <v>0</v>
      </c>
      <c r="AA665">
        <f>(W665-DS665*(DX665+DY665)/1000)</f>
        <v>0</v>
      </c>
      <c r="AB665">
        <f>(-I665*44100)</f>
        <v>0</v>
      </c>
      <c r="AC665">
        <f>2*29.3*Q665*0.92*(DZ665-V665)</f>
        <v>0</v>
      </c>
      <c r="AD665">
        <f>2*0.95*5.67E-8*(((DZ665+$B$9)+273)^4-(V665+273)^4)</f>
        <v>0</v>
      </c>
      <c r="AE665">
        <f>T665+AD665+AB665+AC665</f>
        <v>0</v>
      </c>
      <c r="AF665">
        <f>DW665*AT665*(DR665-DQ665*(1000-AT665*DT665)/(1000-AT665*DS665))/(100*DK665)</f>
        <v>0</v>
      </c>
      <c r="AG665">
        <f>1000*DW665*AT665*(DS665-DT665)/(100*DK665*(1000-AT665*DS665))</f>
        <v>0</v>
      </c>
      <c r="AH665">
        <f>(AI665 - AJ665 - DX665*1E3/(8.314*(DZ665+273.15)) * AL665/DW665 * AK665) * DW665/(100*DK665) * (1000 - DT665)/1000</f>
        <v>0</v>
      </c>
      <c r="AI665">
        <v>1185.139208417896</v>
      </c>
      <c r="AJ665">
        <v>1167.927878787879</v>
      </c>
      <c r="AK665">
        <v>3.458359811804807</v>
      </c>
      <c r="AL665">
        <v>65.07997680681147</v>
      </c>
      <c r="AM665">
        <f>(AO665 - AN665 + DX665*1E3/(8.314*(DZ665+273.15)) * AQ665/DW665 * AP665) * DW665/(100*DK665) * 1000/(1000 - AO665)</f>
        <v>0</v>
      </c>
      <c r="AN665">
        <v>21.47438949333334</v>
      </c>
      <c r="AO665">
        <v>21.95660666666666</v>
      </c>
      <c r="AP665">
        <v>5.267080745305522E-05</v>
      </c>
      <c r="AQ665">
        <v>105.27</v>
      </c>
      <c r="AR665">
        <v>1</v>
      </c>
      <c r="AS665">
        <v>0</v>
      </c>
      <c r="AT665">
        <f>IF(AR665*$H$15&gt;=AV665,1.0,(AV665/(AV665-AR665*$H$15)))</f>
        <v>0</v>
      </c>
      <c r="AU665">
        <f>(AT665-1)*100</f>
        <v>0</v>
      </c>
      <c r="AV665">
        <f>MAX(0,($B$15+$C$15*EE665)/(1+$D$15*EE665)*DX665/(DZ665+273)*$E$15)</f>
        <v>0</v>
      </c>
      <c r="AW665" t="s">
        <v>437</v>
      </c>
      <c r="AX665" t="s">
        <v>437</v>
      </c>
      <c r="AY665">
        <v>0</v>
      </c>
      <c r="AZ665">
        <v>0</v>
      </c>
      <c r="BA665">
        <f>1-AY665/AZ665</f>
        <v>0</v>
      </c>
      <c r="BB665">
        <v>0</v>
      </c>
      <c r="BC665" t="s">
        <v>437</v>
      </c>
      <c r="BD665" t="s">
        <v>437</v>
      </c>
      <c r="BE665">
        <v>0</v>
      </c>
      <c r="BF665">
        <v>0</v>
      </c>
      <c r="BG665">
        <f>1-BE665/BF665</f>
        <v>0</v>
      </c>
      <c r="BH665">
        <v>0.5</v>
      </c>
      <c r="BI665">
        <f>DH665</f>
        <v>0</v>
      </c>
      <c r="BJ665">
        <f>K665</f>
        <v>0</v>
      </c>
      <c r="BK665">
        <f>BG665*BH665*BI665</f>
        <v>0</v>
      </c>
      <c r="BL665">
        <f>(BJ665-BB665)/BI665</f>
        <v>0</v>
      </c>
      <c r="BM665">
        <f>(AZ665-BF665)/BF665</f>
        <v>0</v>
      </c>
      <c r="BN665">
        <f>AY665/(BA665+AY665/BF665)</f>
        <v>0</v>
      </c>
      <c r="BO665" t="s">
        <v>437</v>
      </c>
      <c r="BP665">
        <v>0</v>
      </c>
      <c r="BQ665">
        <f>IF(BP665&lt;&gt;0, BP665, BN665)</f>
        <v>0</v>
      </c>
      <c r="BR665">
        <f>1-BQ665/BF665</f>
        <v>0</v>
      </c>
      <c r="BS665">
        <f>(BF665-BE665)/(BF665-BQ665)</f>
        <v>0</v>
      </c>
      <c r="BT665">
        <f>(AZ665-BF665)/(AZ665-BQ665)</f>
        <v>0</v>
      </c>
      <c r="BU665">
        <f>(BF665-BE665)/(BF665-AY665)</f>
        <v>0</v>
      </c>
      <c r="BV665">
        <f>(AZ665-BF665)/(AZ665-AY665)</f>
        <v>0</v>
      </c>
      <c r="BW665">
        <f>(BS665*BQ665/BE665)</f>
        <v>0</v>
      </c>
      <c r="BX665">
        <f>(1-BW665)</f>
        <v>0</v>
      </c>
      <c r="DG665">
        <f>$B$13*EF665+$C$13*EG665+$F$13*ER665*(1-EU665)</f>
        <v>0</v>
      </c>
      <c r="DH665">
        <f>DG665*DI665</f>
        <v>0</v>
      </c>
      <c r="DI665">
        <f>($B$13*$D$11+$C$13*$D$11+$F$13*((FE665+EW665)/MAX(FE665+EW665+FF665, 0.1)*$I$11+FF665/MAX(FE665+EW665+FF665, 0.1)*$J$11))/($B$13+$C$13+$F$13)</f>
        <v>0</v>
      </c>
      <c r="DJ665">
        <f>($B$13*$K$11+$C$13*$K$11+$F$13*((FE665+EW665)/MAX(FE665+EW665+FF665, 0.1)*$P$11+FF665/MAX(FE665+EW665+FF665, 0.1)*$Q$11))/($B$13+$C$13+$F$13)</f>
        <v>0</v>
      </c>
      <c r="DK665">
        <v>2.44</v>
      </c>
      <c r="DL665">
        <v>0.5</v>
      </c>
      <c r="DM665" t="s">
        <v>438</v>
      </c>
      <c r="DN665">
        <v>2</v>
      </c>
      <c r="DO665" t="b">
        <v>1</v>
      </c>
      <c r="DP665">
        <v>1759091754.814285</v>
      </c>
      <c r="DQ665">
        <v>1117.738571428571</v>
      </c>
      <c r="DR665">
        <v>1143.971071428571</v>
      </c>
      <c r="DS665">
        <v>21.94955714285714</v>
      </c>
      <c r="DT665">
        <v>21.46641071428572</v>
      </c>
      <c r="DU665">
        <v>1118.000714285714</v>
      </c>
      <c r="DV665">
        <v>21.65879642857143</v>
      </c>
      <c r="DW665">
        <v>499.9847857142857</v>
      </c>
      <c r="DX665">
        <v>90.67280714285714</v>
      </c>
      <c r="DY665">
        <v>0.06496629285714287</v>
      </c>
      <c r="DZ665">
        <v>28.77612142857143</v>
      </c>
      <c r="EA665">
        <v>29.99187857142857</v>
      </c>
      <c r="EB665">
        <v>999.9000000000002</v>
      </c>
      <c r="EC665">
        <v>0</v>
      </c>
      <c r="ED665">
        <v>0</v>
      </c>
      <c r="EE665">
        <v>10007.80892857143</v>
      </c>
      <c r="EF665">
        <v>0</v>
      </c>
      <c r="EG665">
        <v>11.10396071428572</v>
      </c>
      <c r="EH665">
        <v>-26.23101785714285</v>
      </c>
      <c r="EI665">
        <v>1142.824285714286</v>
      </c>
      <c r="EJ665">
        <v>1169.064642857143</v>
      </c>
      <c r="EK665">
        <v>0.4831541071428572</v>
      </c>
      <c r="EL665">
        <v>1143.971071428571</v>
      </c>
      <c r="EM665">
        <v>21.46641071428572</v>
      </c>
      <c r="EN665">
        <v>1.990228928571429</v>
      </c>
      <c r="EO665">
        <v>1.946419642857143</v>
      </c>
      <c r="EP665">
        <v>17.36681071428571</v>
      </c>
      <c r="EQ665">
        <v>17.01507142857142</v>
      </c>
      <c r="ER665">
        <v>2000.000357142857</v>
      </c>
      <c r="ES665">
        <v>0.9800015357142856</v>
      </c>
      <c r="ET665">
        <v>0.019998525</v>
      </c>
      <c r="EU665">
        <v>0</v>
      </c>
      <c r="EV665">
        <v>295.5046428571428</v>
      </c>
      <c r="EW665">
        <v>5.00078</v>
      </c>
      <c r="EX665">
        <v>5873.904285714286</v>
      </c>
      <c r="EY665">
        <v>16379.65357142857</v>
      </c>
      <c r="EZ665">
        <v>39.72535714285714</v>
      </c>
      <c r="FA665">
        <v>40.60235714285714</v>
      </c>
      <c r="FB665">
        <v>39.91935714285714</v>
      </c>
      <c r="FC665">
        <v>40.26539285714286</v>
      </c>
      <c r="FD665">
        <v>40.81671428571428</v>
      </c>
      <c r="FE665">
        <v>1955.099642857143</v>
      </c>
      <c r="FF665">
        <v>39.8975</v>
      </c>
      <c r="FG665">
        <v>0</v>
      </c>
      <c r="FH665">
        <v>1759091754.8</v>
      </c>
      <c r="FI665">
        <v>0</v>
      </c>
      <c r="FJ665">
        <v>295.48048</v>
      </c>
      <c r="FK665">
        <v>-2.380307691153035</v>
      </c>
      <c r="FL665">
        <v>-32.51846165327923</v>
      </c>
      <c r="FM665">
        <v>5873.732000000001</v>
      </c>
      <c r="FN665">
        <v>15</v>
      </c>
      <c r="FO665">
        <v>0</v>
      </c>
      <c r="FP665" t="s">
        <v>439</v>
      </c>
      <c r="FQ665">
        <v>1746989605.5</v>
      </c>
      <c r="FR665">
        <v>1746989593.5</v>
      </c>
      <c r="FS665">
        <v>0</v>
      </c>
      <c r="FT665">
        <v>-0.274</v>
      </c>
      <c r="FU665">
        <v>-0.002</v>
      </c>
      <c r="FV665">
        <v>2.549</v>
      </c>
      <c r="FW665">
        <v>0.129</v>
      </c>
      <c r="FX665">
        <v>420</v>
      </c>
      <c r="FY665">
        <v>17</v>
      </c>
      <c r="FZ665">
        <v>0.02</v>
      </c>
      <c r="GA665">
        <v>0.04</v>
      </c>
      <c r="GB665">
        <v>-26.1616</v>
      </c>
      <c r="GC665">
        <v>-0.8712857142857608</v>
      </c>
      <c r="GD665">
        <v>0.1662651980949741</v>
      </c>
      <c r="GE665">
        <v>0</v>
      </c>
      <c r="GF665">
        <v>295.6162352941176</v>
      </c>
      <c r="GG665">
        <v>-2.012834224278823</v>
      </c>
      <c r="GH665">
        <v>0.2841070695875426</v>
      </c>
      <c r="GI665">
        <v>0</v>
      </c>
      <c r="GJ665">
        <v>0.4836470487804878</v>
      </c>
      <c r="GK665">
        <v>-0.00930493379790805</v>
      </c>
      <c r="GL665">
        <v>0.001329891375560869</v>
      </c>
      <c r="GM665">
        <v>1</v>
      </c>
      <c r="GN665">
        <v>1</v>
      </c>
      <c r="GO665">
        <v>3</v>
      </c>
      <c r="GP665" t="s">
        <v>455</v>
      </c>
      <c r="GQ665">
        <v>3.10273</v>
      </c>
      <c r="GR665">
        <v>2.72276</v>
      </c>
      <c r="GS665">
        <v>0.175133</v>
      </c>
      <c r="GT665">
        <v>0.177698</v>
      </c>
      <c r="GU665">
        <v>0.101363</v>
      </c>
      <c r="GV665">
        <v>0.101203</v>
      </c>
      <c r="GW665">
        <v>21527.3</v>
      </c>
      <c r="GX665">
        <v>19487.2</v>
      </c>
      <c r="GY665">
        <v>26662</v>
      </c>
      <c r="GZ665">
        <v>23920.9</v>
      </c>
      <c r="HA665">
        <v>38348.3</v>
      </c>
      <c r="HB665">
        <v>31786.4</v>
      </c>
      <c r="HC665">
        <v>46556.3</v>
      </c>
      <c r="HD665">
        <v>37838.1</v>
      </c>
      <c r="HE665">
        <v>1.86565</v>
      </c>
      <c r="HF665">
        <v>1.86755</v>
      </c>
      <c r="HG665">
        <v>0.114739</v>
      </c>
      <c r="HH665">
        <v>0</v>
      </c>
      <c r="HI665">
        <v>28.1245</v>
      </c>
      <c r="HJ665">
        <v>999.9</v>
      </c>
      <c r="HK665">
        <v>46.6</v>
      </c>
      <c r="HL665">
        <v>31.1</v>
      </c>
      <c r="HM665">
        <v>23.3186</v>
      </c>
      <c r="HN665">
        <v>60.1086</v>
      </c>
      <c r="HO665">
        <v>21.3782</v>
      </c>
      <c r="HP665">
        <v>1</v>
      </c>
      <c r="HQ665">
        <v>0.154304</v>
      </c>
      <c r="HR665">
        <v>0.242255</v>
      </c>
      <c r="HS665">
        <v>20.2803</v>
      </c>
      <c r="HT665">
        <v>5.2113</v>
      </c>
      <c r="HU665">
        <v>11.98</v>
      </c>
      <c r="HV665">
        <v>4.96345</v>
      </c>
      <c r="HW665">
        <v>3.2746</v>
      </c>
      <c r="HX665">
        <v>9999</v>
      </c>
      <c r="HY665">
        <v>9999</v>
      </c>
      <c r="HZ665">
        <v>9999</v>
      </c>
      <c r="IA665">
        <v>36.2</v>
      </c>
      <c r="IB665">
        <v>1.86395</v>
      </c>
      <c r="IC665">
        <v>1.86008</v>
      </c>
      <c r="ID665">
        <v>1.85837</v>
      </c>
      <c r="IE665">
        <v>1.85974</v>
      </c>
      <c r="IF665">
        <v>1.85989</v>
      </c>
      <c r="IG665">
        <v>1.85837</v>
      </c>
      <c r="IH665">
        <v>1.85745</v>
      </c>
      <c r="II665">
        <v>1.85241</v>
      </c>
      <c r="IJ665">
        <v>0</v>
      </c>
      <c r="IK665">
        <v>0</v>
      </c>
      <c r="IL665">
        <v>0</v>
      </c>
      <c r="IM665">
        <v>0</v>
      </c>
      <c r="IN665" t="s">
        <v>441</v>
      </c>
      <c r="IO665" t="s">
        <v>442</v>
      </c>
      <c r="IP665" t="s">
        <v>443</v>
      </c>
      <c r="IQ665" t="s">
        <v>443</v>
      </c>
      <c r="IR665" t="s">
        <v>443</v>
      </c>
      <c r="IS665" t="s">
        <v>443</v>
      </c>
      <c r="IT665">
        <v>0</v>
      </c>
      <c r="IU665">
        <v>100</v>
      </c>
      <c r="IV665">
        <v>100</v>
      </c>
      <c r="IW665">
        <v>-0.23</v>
      </c>
      <c r="IX665">
        <v>0.2909</v>
      </c>
      <c r="IY665">
        <v>-0.819046093373875</v>
      </c>
      <c r="IZ665">
        <v>-0.0008311593448893811</v>
      </c>
      <c r="JA665">
        <v>1.768286430498992E-06</v>
      </c>
      <c r="JB665">
        <v>-5.176383660599935E-10</v>
      </c>
      <c r="JC665">
        <v>0.01793090377665582</v>
      </c>
      <c r="JD665">
        <v>0.002652576625932546</v>
      </c>
      <c r="JE665">
        <v>0.0004569377311329863</v>
      </c>
      <c r="JF665">
        <v>1.003524486243527E-07</v>
      </c>
      <c r="JG665">
        <v>2</v>
      </c>
      <c r="JH665">
        <v>1975</v>
      </c>
      <c r="JI665">
        <v>1</v>
      </c>
      <c r="JJ665">
        <v>26</v>
      </c>
      <c r="JK665">
        <v>201702.6</v>
      </c>
      <c r="JL665">
        <v>201702.8</v>
      </c>
      <c r="JM665">
        <v>2.60986</v>
      </c>
      <c r="JN665">
        <v>2.60742</v>
      </c>
      <c r="JO665">
        <v>1.49658</v>
      </c>
      <c r="JP665">
        <v>2.34985</v>
      </c>
      <c r="JQ665">
        <v>1.54907</v>
      </c>
      <c r="JR665">
        <v>2.4585</v>
      </c>
      <c r="JS665">
        <v>36.1989</v>
      </c>
      <c r="JT665">
        <v>24.1838</v>
      </c>
      <c r="JU665">
        <v>18</v>
      </c>
      <c r="JV665">
        <v>482.522</v>
      </c>
      <c r="JW665">
        <v>498.482</v>
      </c>
      <c r="JX665">
        <v>27.2471</v>
      </c>
      <c r="JY665">
        <v>29.256</v>
      </c>
      <c r="JZ665">
        <v>30.0001</v>
      </c>
      <c r="KA665">
        <v>29.413</v>
      </c>
      <c r="KB665">
        <v>29.3934</v>
      </c>
      <c r="KC665">
        <v>52.4142</v>
      </c>
      <c r="KD665">
        <v>9.93782</v>
      </c>
      <c r="KE665">
        <v>100</v>
      </c>
      <c r="KF665">
        <v>27.2508</v>
      </c>
      <c r="KG665">
        <v>1189.72</v>
      </c>
      <c r="KH665">
        <v>21.417</v>
      </c>
      <c r="KI665">
        <v>101.793</v>
      </c>
      <c r="KJ665">
        <v>91.2582</v>
      </c>
    </row>
    <row r="666" spans="1:296">
      <c r="A666">
        <v>648</v>
      </c>
      <c r="B666">
        <v>1759091767.6</v>
      </c>
      <c r="C666">
        <v>18684.5</v>
      </c>
      <c r="D666" t="s">
        <v>1745</v>
      </c>
      <c r="E666" t="s">
        <v>1746</v>
      </c>
      <c r="F666">
        <v>5</v>
      </c>
      <c r="G666" t="s">
        <v>1604</v>
      </c>
      <c r="H666">
        <v>1759091760.1</v>
      </c>
      <c r="I666">
        <f>(J666)/1000</f>
        <v>0</v>
      </c>
      <c r="J666">
        <f>IF(DO666, AM666, AG666)</f>
        <v>0</v>
      </c>
      <c r="K666">
        <f>IF(DO666, AH666, AF666)</f>
        <v>0</v>
      </c>
      <c r="L666">
        <f>DQ666 - IF(AT666&gt;1, K666*DK666*100.0/(AV666), 0)</f>
        <v>0</v>
      </c>
      <c r="M666">
        <f>((S666-I666/2)*L666-K666)/(S666+I666/2)</f>
        <v>0</v>
      </c>
      <c r="N666">
        <f>M666*(DX666+DY666)/1000.0</f>
        <v>0</v>
      </c>
      <c r="O666">
        <f>(DQ666 - IF(AT666&gt;1, K666*DK666*100.0/(AV666), 0))*(DX666+DY666)/1000.0</f>
        <v>0</v>
      </c>
      <c r="P666">
        <f>2.0/((1/R666-1/Q666)+SIGN(R666)*SQRT((1/R666-1/Q666)*(1/R666-1/Q666) + 4*DL666/((DL666+1)*(DL666+1))*(2*1/R666*1/Q666-1/Q666*1/Q666)))</f>
        <v>0</v>
      </c>
      <c r="Q666">
        <f>IF(LEFT(DM666,1)&lt;&gt;"0",IF(LEFT(DM666,1)="1",3.0,DN666),$D$5+$E$5*(EE666*DX666/($K$5*1000))+$F$5*(EE666*DX666/($K$5*1000))*MAX(MIN(DK666,$J$5),$I$5)*MAX(MIN(DK666,$J$5),$I$5)+$G$5*MAX(MIN(DK666,$J$5),$I$5)*(EE666*DX666/($K$5*1000))+$H$5*(EE666*DX666/($K$5*1000))*(EE666*DX666/($K$5*1000)))</f>
        <v>0</v>
      </c>
      <c r="R666">
        <f>I666*(1000-(1000*0.61365*exp(17.502*V666/(240.97+V666))/(DX666+DY666)+DS666)/2)/(1000*0.61365*exp(17.502*V666/(240.97+V666))/(DX666+DY666)-DS666)</f>
        <v>0</v>
      </c>
      <c r="S666">
        <f>1/((DL666+1)/(P666/1.6)+1/(Q666/1.37)) + DL666/((DL666+1)/(P666/1.6) + DL666/(Q666/1.37))</f>
        <v>0</v>
      </c>
      <c r="T666">
        <f>(DG666*DJ666)</f>
        <v>0</v>
      </c>
      <c r="U666">
        <f>(DZ666+(T666+2*0.95*5.67E-8*(((DZ666+$B$9)+273)^4-(DZ666+273)^4)-44100*I666)/(1.84*29.3*Q666+8*0.95*5.67E-8*(DZ666+273)^3))</f>
        <v>0</v>
      </c>
      <c r="V666">
        <f>($C$9*EA666+$D$9*EB666+$E$9*U666)</f>
        <v>0</v>
      </c>
      <c r="W666">
        <f>0.61365*exp(17.502*V666/(240.97+V666))</f>
        <v>0</v>
      </c>
      <c r="X666">
        <f>(Y666/Z666*100)</f>
        <v>0</v>
      </c>
      <c r="Y666">
        <f>DS666*(DX666+DY666)/1000</f>
        <v>0</v>
      </c>
      <c r="Z666">
        <f>0.61365*exp(17.502*DZ666/(240.97+DZ666))</f>
        <v>0</v>
      </c>
      <c r="AA666">
        <f>(W666-DS666*(DX666+DY666)/1000)</f>
        <v>0</v>
      </c>
      <c r="AB666">
        <f>(-I666*44100)</f>
        <v>0</v>
      </c>
      <c r="AC666">
        <f>2*29.3*Q666*0.92*(DZ666-V666)</f>
        <v>0</v>
      </c>
      <c r="AD666">
        <f>2*0.95*5.67E-8*(((DZ666+$B$9)+273)^4-(V666+273)^4)</f>
        <v>0</v>
      </c>
      <c r="AE666">
        <f>T666+AD666+AB666+AC666</f>
        <v>0</v>
      </c>
      <c r="AF666">
        <f>DW666*AT666*(DR666-DQ666*(1000-AT666*DT666)/(1000-AT666*DS666))/(100*DK666)</f>
        <v>0</v>
      </c>
      <c r="AG666">
        <f>1000*DW666*AT666*(DS666-DT666)/(100*DK666*(1000-AT666*DS666))</f>
        <v>0</v>
      </c>
      <c r="AH666">
        <f>(AI666 - AJ666 - DX666*1E3/(8.314*(DZ666+273.15)) * AL666/DW666 * AK666) * DW666/(100*DK666) * (1000 - DT666)/1000</f>
        <v>0</v>
      </c>
      <c r="AI666">
        <v>1202.587878397172</v>
      </c>
      <c r="AJ666">
        <v>1185.171696969697</v>
      </c>
      <c r="AK666">
        <v>3.467973252713593</v>
      </c>
      <c r="AL666">
        <v>65.07997680681147</v>
      </c>
      <c r="AM666">
        <f>(AO666 - AN666 + DX666*1E3/(8.314*(DZ666+273.15)) * AQ666/DW666 * AP666) * DW666/(100*DK666) * 1000/(1000 - AO666)</f>
        <v>0</v>
      </c>
      <c r="AN666">
        <v>21.47813162666667</v>
      </c>
      <c r="AO666">
        <v>21.95849575757575</v>
      </c>
      <c r="AP666">
        <v>3.906011288256716E-05</v>
      </c>
      <c r="AQ666">
        <v>105.27</v>
      </c>
      <c r="AR666">
        <v>1</v>
      </c>
      <c r="AS666">
        <v>0</v>
      </c>
      <c r="AT666">
        <f>IF(AR666*$H$15&gt;=AV666,1.0,(AV666/(AV666-AR666*$H$15)))</f>
        <v>0</v>
      </c>
      <c r="AU666">
        <f>(AT666-1)*100</f>
        <v>0</v>
      </c>
      <c r="AV666">
        <f>MAX(0,($B$15+$C$15*EE666)/(1+$D$15*EE666)*DX666/(DZ666+273)*$E$15)</f>
        <v>0</v>
      </c>
      <c r="AW666" t="s">
        <v>437</v>
      </c>
      <c r="AX666" t="s">
        <v>437</v>
      </c>
      <c r="AY666">
        <v>0</v>
      </c>
      <c r="AZ666">
        <v>0</v>
      </c>
      <c r="BA666">
        <f>1-AY666/AZ666</f>
        <v>0</v>
      </c>
      <c r="BB666">
        <v>0</v>
      </c>
      <c r="BC666" t="s">
        <v>437</v>
      </c>
      <c r="BD666" t="s">
        <v>437</v>
      </c>
      <c r="BE666">
        <v>0</v>
      </c>
      <c r="BF666">
        <v>0</v>
      </c>
      <c r="BG666">
        <f>1-BE666/BF666</f>
        <v>0</v>
      </c>
      <c r="BH666">
        <v>0.5</v>
      </c>
      <c r="BI666">
        <f>DH666</f>
        <v>0</v>
      </c>
      <c r="BJ666">
        <f>K666</f>
        <v>0</v>
      </c>
      <c r="BK666">
        <f>BG666*BH666*BI666</f>
        <v>0</v>
      </c>
      <c r="BL666">
        <f>(BJ666-BB666)/BI666</f>
        <v>0</v>
      </c>
      <c r="BM666">
        <f>(AZ666-BF666)/BF666</f>
        <v>0</v>
      </c>
      <c r="BN666">
        <f>AY666/(BA666+AY666/BF666)</f>
        <v>0</v>
      </c>
      <c r="BO666" t="s">
        <v>437</v>
      </c>
      <c r="BP666">
        <v>0</v>
      </c>
      <c r="BQ666">
        <f>IF(BP666&lt;&gt;0, BP666, BN666)</f>
        <v>0</v>
      </c>
      <c r="BR666">
        <f>1-BQ666/BF666</f>
        <v>0</v>
      </c>
      <c r="BS666">
        <f>(BF666-BE666)/(BF666-BQ666)</f>
        <v>0</v>
      </c>
      <c r="BT666">
        <f>(AZ666-BF666)/(AZ666-BQ666)</f>
        <v>0</v>
      </c>
      <c r="BU666">
        <f>(BF666-BE666)/(BF666-AY666)</f>
        <v>0</v>
      </c>
      <c r="BV666">
        <f>(AZ666-BF666)/(AZ666-AY666)</f>
        <v>0</v>
      </c>
      <c r="BW666">
        <f>(BS666*BQ666/BE666)</f>
        <v>0</v>
      </c>
      <c r="BX666">
        <f>(1-BW666)</f>
        <v>0</v>
      </c>
      <c r="DG666">
        <f>$B$13*EF666+$C$13*EG666+$F$13*ER666*(1-EU666)</f>
        <v>0</v>
      </c>
      <c r="DH666">
        <f>DG666*DI666</f>
        <v>0</v>
      </c>
      <c r="DI666">
        <f>($B$13*$D$11+$C$13*$D$11+$F$13*((FE666+EW666)/MAX(FE666+EW666+FF666, 0.1)*$I$11+FF666/MAX(FE666+EW666+FF666, 0.1)*$J$11))/($B$13+$C$13+$F$13)</f>
        <v>0</v>
      </c>
      <c r="DJ666">
        <f>($B$13*$K$11+$C$13*$K$11+$F$13*((FE666+EW666)/MAX(FE666+EW666+FF666, 0.1)*$P$11+FF666/MAX(FE666+EW666+FF666, 0.1)*$Q$11))/($B$13+$C$13+$F$13)</f>
        <v>0</v>
      </c>
      <c r="DK666">
        <v>2.44</v>
      </c>
      <c r="DL666">
        <v>0.5</v>
      </c>
      <c r="DM666" t="s">
        <v>438</v>
      </c>
      <c r="DN666">
        <v>2</v>
      </c>
      <c r="DO666" t="b">
        <v>1</v>
      </c>
      <c r="DP666">
        <v>1759091760.1</v>
      </c>
      <c r="DQ666">
        <v>1135.50962962963</v>
      </c>
      <c r="DR666">
        <v>1161.805555555556</v>
      </c>
      <c r="DS666">
        <v>21.95383333333334</v>
      </c>
      <c r="DT666">
        <v>21.4723037037037</v>
      </c>
      <c r="DU666">
        <v>1135.75037037037</v>
      </c>
      <c r="DV666">
        <v>21.66298148148148</v>
      </c>
      <c r="DW666">
        <v>500.0399629629629</v>
      </c>
      <c r="DX666">
        <v>90.67310370370369</v>
      </c>
      <c r="DY666">
        <v>0.06490257037037038</v>
      </c>
      <c r="DZ666">
        <v>28.77657777777777</v>
      </c>
      <c r="EA666">
        <v>29.99505555555556</v>
      </c>
      <c r="EB666">
        <v>999.9000000000001</v>
      </c>
      <c r="EC666">
        <v>0</v>
      </c>
      <c r="ED666">
        <v>0</v>
      </c>
      <c r="EE666">
        <v>10003.09814814815</v>
      </c>
      <c r="EF666">
        <v>0</v>
      </c>
      <c r="EG666">
        <v>11.10252592592593</v>
      </c>
      <c r="EH666">
        <v>-26.29417407407407</v>
      </c>
      <c r="EI666">
        <v>1160.99962962963</v>
      </c>
      <c r="EJ666">
        <v>1187.298148148148</v>
      </c>
      <c r="EK666">
        <v>0.4815331111111111</v>
      </c>
      <c r="EL666">
        <v>1161.805555555556</v>
      </c>
      <c r="EM666">
        <v>21.4723037037037</v>
      </c>
      <c r="EN666">
        <v>1.990622592592592</v>
      </c>
      <c r="EO666">
        <v>1.946960740740741</v>
      </c>
      <c r="EP666">
        <v>17.36994074074074</v>
      </c>
      <c r="EQ666">
        <v>17.01945555555556</v>
      </c>
      <c r="ER666">
        <v>1999.992592592592</v>
      </c>
      <c r="ES666">
        <v>0.9800037777777776</v>
      </c>
      <c r="ET666">
        <v>0.01999635925925926</v>
      </c>
      <c r="EU666">
        <v>0</v>
      </c>
      <c r="EV666">
        <v>295.3159629629629</v>
      </c>
      <c r="EW666">
        <v>5.00078</v>
      </c>
      <c r="EX666">
        <v>5870.936296296298</v>
      </c>
      <c r="EY666">
        <v>16379.59629629629</v>
      </c>
      <c r="EZ666">
        <v>39.69655555555555</v>
      </c>
      <c r="FA666">
        <v>40.60151851851851</v>
      </c>
      <c r="FB666">
        <v>39.9094074074074</v>
      </c>
      <c r="FC666">
        <v>40.25444444444444</v>
      </c>
      <c r="FD666">
        <v>40.77281481481482</v>
      </c>
      <c r="FE666">
        <v>1955.095925925926</v>
      </c>
      <c r="FF666">
        <v>39.89444444444445</v>
      </c>
      <c r="FG666">
        <v>0</v>
      </c>
      <c r="FH666">
        <v>1759091760.2</v>
      </c>
      <c r="FI666">
        <v>0</v>
      </c>
      <c r="FJ666">
        <v>295.274</v>
      </c>
      <c r="FK666">
        <v>-3.181675214062968</v>
      </c>
      <c r="FL666">
        <v>-32.59452994094281</v>
      </c>
      <c r="FM666">
        <v>5870.901923076924</v>
      </c>
      <c r="FN666">
        <v>15</v>
      </c>
      <c r="FO666">
        <v>0</v>
      </c>
      <c r="FP666" t="s">
        <v>439</v>
      </c>
      <c r="FQ666">
        <v>1746989605.5</v>
      </c>
      <c r="FR666">
        <v>1746989593.5</v>
      </c>
      <c r="FS666">
        <v>0</v>
      </c>
      <c r="FT666">
        <v>-0.274</v>
      </c>
      <c r="FU666">
        <v>-0.002</v>
      </c>
      <c r="FV666">
        <v>2.549</v>
      </c>
      <c r="FW666">
        <v>0.129</v>
      </c>
      <c r="FX666">
        <v>420</v>
      </c>
      <c r="FY666">
        <v>17</v>
      </c>
      <c r="FZ666">
        <v>0.02</v>
      </c>
      <c r="GA666">
        <v>0.04</v>
      </c>
      <c r="GB666">
        <v>-26.26775609756098</v>
      </c>
      <c r="GC666">
        <v>-0.3330689895470851</v>
      </c>
      <c r="GD666">
        <v>0.1277545570735683</v>
      </c>
      <c r="GE666">
        <v>1</v>
      </c>
      <c r="GF666">
        <v>295.4220294117647</v>
      </c>
      <c r="GG666">
        <v>-2.544369744117943</v>
      </c>
      <c r="GH666">
        <v>0.3238136251624248</v>
      </c>
      <c r="GI666">
        <v>0</v>
      </c>
      <c r="GJ666">
        <v>0.4825074146341464</v>
      </c>
      <c r="GK666">
        <v>-0.01818083623693374</v>
      </c>
      <c r="GL666">
        <v>0.001869807137251741</v>
      </c>
      <c r="GM666">
        <v>1</v>
      </c>
      <c r="GN666">
        <v>2</v>
      </c>
      <c r="GO666">
        <v>3</v>
      </c>
      <c r="GP666" t="s">
        <v>446</v>
      </c>
      <c r="GQ666">
        <v>3.10223</v>
      </c>
      <c r="GR666">
        <v>2.7232</v>
      </c>
      <c r="GS666">
        <v>0.176744</v>
      </c>
      <c r="GT666">
        <v>0.179308</v>
      </c>
      <c r="GU666">
        <v>0.101373</v>
      </c>
      <c r="GV666">
        <v>0.101221</v>
      </c>
      <c r="GW666">
        <v>21485.2</v>
      </c>
      <c r="GX666">
        <v>19449.1</v>
      </c>
      <c r="GY666">
        <v>26661.9</v>
      </c>
      <c r="GZ666">
        <v>23920.9</v>
      </c>
      <c r="HA666">
        <v>38347.6</v>
      </c>
      <c r="HB666">
        <v>31785.5</v>
      </c>
      <c r="HC666">
        <v>46555.7</v>
      </c>
      <c r="HD666">
        <v>37837.6</v>
      </c>
      <c r="HE666">
        <v>1.86497</v>
      </c>
      <c r="HF666">
        <v>1.86832</v>
      </c>
      <c r="HG666">
        <v>0.11503</v>
      </c>
      <c r="HH666">
        <v>0</v>
      </c>
      <c r="HI666">
        <v>28.1245</v>
      </c>
      <c r="HJ666">
        <v>999.9</v>
      </c>
      <c r="HK666">
        <v>46.6</v>
      </c>
      <c r="HL666">
        <v>31.1</v>
      </c>
      <c r="HM666">
        <v>23.319</v>
      </c>
      <c r="HN666">
        <v>60.8686</v>
      </c>
      <c r="HO666">
        <v>21.4744</v>
      </c>
      <c r="HP666">
        <v>1</v>
      </c>
      <c r="HQ666">
        <v>0.154593</v>
      </c>
      <c r="HR666">
        <v>0.255749</v>
      </c>
      <c r="HS666">
        <v>20.2801</v>
      </c>
      <c r="HT666">
        <v>5.21145</v>
      </c>
      <c r="HU666">
        <v>11.98</v>
      </c>
      <c r="HV666">
        <v>4.9634</v>
      </c>
      <c r="HW666">
        <v>3.2745</v>
      </c>
      <c r="HX666">
        <v>9999</v>
      </c>
      <c r="HY666">
        <v>9999</v>
      </c>
      <c r="HZ666">
        <v>9999</v>
      </c>
      <c r="IA666">
        <v>36.2</v>
      </c>
      <c r="IB666">
        <v>1.86396</v>
      </c>
      <c r="IC666">
        <v>1.86008</v>
      </c>
      <c r="ID666">
        <v>1.85837</v>
      </c>
      <c r="IE666">
        <v>1.85974</v>
      </c>
      <c r="IF666">
        <v>1.85989</v>
      </c>
      <c r="IG666">
        <v>1.85837</v>
      </c>
      <c r="IH666">
        <v>1.85744</v>
      </c>
      <c r="II666">
        <v>1.85242</v>
      </c>
      <c r="IJ666">
        <v>0</v>
      </c>
      <c r="IK666">
        <v>0</v>
      </c>
      <c r="IL666">
        <v>0</v>
      </c>
      <c r="IM666">
        <v>0</v>
      </c>
      <c r="IN666" t="s">
        <v>441</v>
      </c>
      <c r="IO666" t="s">
        <v>442</v>
      </c>
      <c r="IP666" t="s">
        <v>443</v>
      </c>
      <c r="IQ666" t="s">
        <v>443</v>
      </c>
      <c r="IR666" t="s">
        <v>443</v>
      </c>
      <c r="IS666" t="s">
        <v>443</v>
      </c>
      <c r="IT666">
        <v>0</v>
      </c>
      <c r="IU666">
        <v>100</v>
      </c>
      <c r="IV666">
        <v>100</v>
      </c>
      <c r="IW666">
        <v>-0.21</v>
      </c>
      <c r="IX666">
        <v>0.291</v>
      </c>
      <c r="IY666">
        <v>-0.819046093373875</v>
      </c>
      <c r="IZ666">
        <v>-0.0008311593448893811</v>
      </c>
      <c r="JA666">
        <v>1.768286430498992E-06</v>
      </c>
      <c r="JB666">
        <v>-5.176383660599935E-10</v>
      </c>
      <c r="JC666">
        <v>0.01793090377665582</v>
      </c>
      <c r="JD666">
        <v>0.002652576625932546</v>
      </c>
      <c r="JE666">
        <v>0.0004569377311329863</v>
      </c>
      <c r="JF666">
        <v>1.003524486243527E-07</v>
      </c>
      <c r="JG666">
        <v>2</v>
      </c>
      <c r="JH666">
        <v>1975</v>
      </c>
      <c r="JI666">
        <v>1</v>
      </c>
      <c r="JJ666">
        <v>26</v>
      </c>
      <c r="JK666">
        <v>201702.7</v>
      </c>
      <c r="JL666">
        <v>201702.9</v>
      </c>
      <c r="JM666">
        <v>2.63794</v>
      </c>
      <c r="JN666">
        <v>2.61475</v>
      </c>
      <c r="JO666">
        <v>1.49658</v>
      </c>
      <c r="JP666">
        <v>2.34985</v>
      </c>
      <c r="JQ666">
        <v>1.54907</v>
      </c>
      <c r="JR666">
        <v>2.45605</v>
      </c>
      <c r="JS666">
        <v>36.1989</v>
      </c>
      <c r="JT666">
        <v>24.1751</v>
      </c>
      <c r="JU666">
        <v>18</v>
      </c>
      <c r="JV666">
        <v>482.145</v>
      </c>
      <c r="JW666">
        <v>499.024</v>
      </c>
      <c r="JX666">
        <v>27.2522</v>
      </c>
      <c r="JY666">
        <v>29.2584</v>
      </c>
      <c r="JZ666">
        <v>30.0003</v>
      </c>
      <c r="KA666">
        <v>29.4153</v>
      </c>
      <c r="KB666">
        <v>29.3964</v>
      </c>
      <c r="KC666">
        <v>53.0448</v>
      </c>
      <c r="KD666">
        <v>9.93782</v>
      </c>
      <c r="KE666">
        <v>100</v>
      </c>
      <c r="KF666">
        <v>27.2332</v>
      </c>
      <c r="KG666">
        <v>1209.76</v>
      </c>
      <c r="KH666">
        <v>21.4115</v>
      </c>
      <c r="KI666">
        <v>101.792</v>
      </c>
      <c r="KJ666">
        <v>91.25749999999999</v>
      </c>
    </row>
    <row r="667" spans="1:296">
      <c r="A667">
        <v>649</v>
      </c>
      <c r="B667">
        <v>1759091772.6</v>
      </c>
      <c r="C667">
        <v>18689.5</v>
      </c>
      <c r="D667" t="s">
        <v>1747</v>
      </c>
      <c r="E667" t="s">
        <v>1748</v>
      </c>
      <c r="F667">
        <v>5</v>
      </c>
      <c r="G667" t="s">
        <v>1604</v>
      </c>
      <c r="H667">
        <v>1759091764.814285</v>
      </c>
      <c r="I667">
        <f>(J667)/1000</f>
        <v>0</v>
      </c>
      <c r="J667">
        <f>IF(DO667, AM667, AG667)</f>
        <v>0</v>
      </c>
      <c r="K667">
        <f>IF(DO667, AH667, AF667)</f>
        <v>0</v>
      </c>
      <c r="L667">
        <f>DQ667 - IF(AT667&gt;1, K667*DK667*100.0/(AV667), 0)</f>
        <v>0</v>
      </c>
      <c r="M667">
        <f>((S667-I667/2)*L667-K667)/(S667+I667/2)</f>
        <v>0</v>
      </c>
      <c r="N667">
        <f>M667*(DX667+DY667)/1000.0</f>
        <v>0</v>
      </c>
      <c r="O667">
        <f>(DQ667 - IF(AT667&gt;1, K667*DK667*100.0/(AV667), 0))*(DX667+DY667)/1000.0</f>
        <v>0</v>
      </c>
      <c r="P667">
        <f>2.0/((1/R667-1/Q667)+SIGN(R667)*SQRT((1/R667-1/Q667)*(1/R667-1/Q667) + 4*DL667/((DL667+1)*(DL667+1))*(2*1/R667*1/Q667-1/Q667*1/Q667)))</f>
        <v>0</v>
      </c>
      <c r="Q667">
        <f>IF(LEFT(DM667,1)&lt;&gt;"0",IF(LEFT(DM667,1)="1",3.0,DN667),$D$5+$E$5*(EE667*DX667/($K$5*1000))+$F$5*(EE667*DX667/($K$5*1000))*MAX(MIN(DK667,$J$5),$I$5)*MAX(MIN(DK667,$J$5),$I$5)+$G$5*MAX(MIN(DK667,$J$5),$I$5)*(EE667*DX667/($K$5*1000))+$H$5*(EE667*DX667/($K$5*1000))*(EE667*DX667/($K$5*1000)))</f>
        <v>0</v>
      </c>
      <c r="R667">
        <f>I667*(1000-(1000*0.61365*exp(17.502*V667/(240.97+V667))/(DX667+DY667)+DS667)/2)/(1000*0.61365*exp(17.502*V667/(240.97+V667))/(DX667+DY667)-DS667)</f>
        <v>0</v>
      </c>
      <c r="S667">
        <f>1/((DL667+1)/(P667/1.6)+1/(Q667/1.37)) + DL667/((DL667+1)/(P667/1.6) + DL667/(Q667/1.37))</f>
        <v>0</v>
      </c>
      <c r="T667">
        <f>(DG667*DJ667)</f>
        <v>0</v>
      </c>
      <c r="U667">
        <f>(DZ667+(T667+2*0.95*5.67E-8*(((DZ667+$B$9)+273)^4-(DZ667+273)^4)-44100*I667)/(1.84*29.3*Q667+8*0.95*5.67E-8*(DZ667+273)^3))</f>
        <v>0</v>
      </c>
      <c r="V667">
        <f>($C$9*EA667+$D$9*EB667+$E$9*U667)</f>
        <v>0</v>
      </c>
      <c r="W667">
        <f>0.61365*exp(17.502*V667/(240.97+V667))</f>
        <v>0</v>
      </c>
      <c r="X667">
        <f>(Y667/Z667*100)</f>
        <v>0</v>
      </c>
      <c r="Y667">
        <f>DS667*(DX667+DY667)/1000</f>
        <v>0</v>
      </c>
      <c r="Z667">
        <f>0.61365*exp(17.502*DZ667/(240.97+DZ667))</f>
        <v>0</v>
      </c>
      <c r="AA667">
        <f>(W667-DS667*(DX667+DY667)/1000)</f>
        <v>0</v>
      </c>
      <c r="AB667">
        <f>(-I667*44100)</f>
        <v>0</v>
      </c>
      <c r="AC667">
        <f>2*29.3*Q667*0.92*(DZ667-V667)</f>
        <v>0</v>
      </c>
      <c r="AD667">
        <f>2*0.95*5.67E-8*(((DZ667+$B$9)+273)^4-(V667+273)^4)</f>
        <v>0</v>
      </c>
      <c r="AE667">
        <f>T667+AD667+AB667+AC667</f>
        <v>0</v>
      </c>
      <c r="AF667">
        <f>DW667*AT667*(DR667-DQ667*(1000-AT667*DT667)/(1000-AT667*DS667))/(100*DK667)</f>
        <v>0</v>
      </c>
      <c r="AG667">
        <f>1000*DW667*AT667*(DS667-DT667)/(100*DK667*(1000-AT667*DS667))</f>
        <v>0</v>
      </c>
      <c r="AH667">
        <f>(AI667 - AJ667 - DX667*1E3/(8.314*(DZ667+273.15)) * AL667/DW667 * AK667) * DW667/(100*DK667) * (1000 - DT667)/1000</f>
        <v>0</v>
      </c>
      <c r="AI667">
        <v>1219.675780193977</v>
      </c>
      <c r="AJ667">
        <v>1202.312606060606</v>
      </c>
      <c r="AK667">
        <v>3.40325618277623</v>
      </c>
      <c r="AL667">
        <v>65.07997680681147</v>
      </c>
      <c r="AM667">
        <f>(AO667 - AN667 + DX667*1E3/(8.314*(DZ667+273.15)) * AQ667/DW667 * AP667) * DW667/(100*DK667) * 1000/(1000 - AO667)</f>
        <v>0</v>
      </c>
      <c r="AN667">
        <v>21.48491613333334</v>
      </c>
      <c r="AO667">
        <v>21.96118727272728</v>
      </c>
      <c r="AP667">
        <v>1.157527117080999E-05</v>
      </c>
      <c r="AQ667">
        <v>105.27</v>
      </c>
      <c r="AR667">
        <v>0</v>
      </c>
      <c r="AS667">
        <v>0</v>
      </c>
      <c r="AT667">
        <f>IF(AR667*$H$15&gt;=AV667,1.0,(AV667/(AV667-AR667*$H$15)))</f>
        <v>0</v>
      </c>
      <c r="AU667">
        <f>(AT667-1)*100</f>
        <v>0</v>
      </c>
      <c r="AV667">
        <f>MAX(0,($B$15+$C$15*EE667)/(1+$D$15*EE667)*DX667/(DZ667+273)*$E$15)</f>
        <v>0</v>
      </c>
      <c r="AW667" t="s">
        <v>437</v>
      </c>
      <c r="AX667" t="s">
        <v>437</v>
      </c>
      <c r="AY667">
        <v>0</v>
      </c>
      <c r="AZ667">
        <v>0</v>
      </c>
      <c r="BA667">
        <f>1-AY667/AZ667</f>
        <v>0</v>
      </c>
      <c r="BB667">
        <v>0</v>
      </c>
      <c r="BC667" t="s">
        <v>437</v>
      </c>
      <c r="BD667" t="s">
        <v>437</v>
      </c>
      <c r="BE667">
        <v>0</v>
      </c>
      <c r="BF667">
        <v>0</v>
      </c>
      <c r="BG667">
        <f>1-BE667/BF667</f>
        <v>0</v>
      </c>
      <c r="BH667">
        <v>0.5</v>
      </c>
      <c r="BI667">
        <f>DH667</f>
        <v>0</v>
      </c>
      <c r="BJ667">
        <f>K667</f>
        <v>0</v>
      </c>
      <c r="BK667">
        <f>BG667*BH667*BI667</f>
        <v>0</v>
      </c>
      <c r="BL667">
        <f>(BJ667-BB667)/BI667</f>
        <v>0</v>
      </c>
      <c r="BM667">
        <f>(AZ667-BF667)/BF667</f>
        <v>0</v>
      </c>
      <c r="BN667">
        <f>AY667/(BA667+AY667/BF667)</f>
        <v>0</v>
      </c>
      <c r="BO667" t="s">
        <v>437</v>
      </c>
      <c r="BP667">
        <v>0</v>
      </c>
      <c r="BQ667">
        <f>IF(BP667&lt;&gt;0, BP667, BN667)</f>
        <v>0</v>
      </c>
      <c r="BR667">
        <f>1-BQ667/BF667</f>
        <v>0</v>
      </c>
      <c r="BS667">
        <f>(BF667-BE667)/(BF667-BQ667)</f>
        <v>0</v>
      </c>
      <c r="BT667">
        <f>(AZ667-BF667)/(AZ667-BQ667)</f>
        <v>0</v>
      </c>
      <c r="BU667">
        <f>(BF667-BE667)/(BF667-AY667)</f>
        <v>0</v>
      </c>
      <c r="BV667">
        <f>(AZ667-BF667)/(AZ667-AY667)</f>
        <v>0</v>
      </c>
      <c r="BW667">
        <f>(BS667*BQ667/BE667)</f>
        <v>0</v>
      </c>
      <c r="BX667">
        <f>(1-BW667)</f>
        <v>0</v>
      </c>
      <c r="DG667">
        <f>$B$13*EF667+$C$13*EG667+$F$13*ER667*(1-EU667)</f>
        <v>0</v>
      </c>
      <c r="DH667">
        <f>DG667*DI667</f>
        <v>0</v>
      </c>
      <c r="DI667">
        <f>($B$13*$D$11+$C$13*$D$11+$F$13*((FE667+EW667)/MAX(FE667+EW667+FF667, 0.1)*$I$11+FF667/MAX(FE667+EW667+FF667, 0.1)*$J$11))/($B$13+$C$13+$F$13)</f>
        <v>0</v>
      </c>
      <c r="DJ667">
        <f>($B$13*$K$11+$C$13*$K$11+$F$13*((FE667+EW667)/MAX(FE667+EW667+FF667, 0.1)*$P$11+FF667/MAX(FE667+EW667+FF667, 0.1)*$Q$11))/($B$13+$C$13+$F$13)</f>
        <v>0</v>
      </c>
      <c r="DK667">
        <v>2.44</v>
      </c>
      <c r="DL667">
        <v>0.5</v>
      </c>
      <c r="DM667" t="s">
        <v>438</v>
      </c>
      <c r="DN667">
        <v>2</v>
      </c>
      <c r="DO667" t="b">
        <v>1</v>
      </c>
      <c r="DP667">
        <v>1759091764.814285</v>
      </c>
      <c r="DQ667">
        <v>1151.421428571429</v>
      </c>
      <c r="DR667">
        <v>1177.656071428572</v>
      </c>
      <c r="DS667">
        <v>21.95728571428571</v>
      </c>
      <c r="DT667">
        <v>21.47798571428572</v>
      </c>
      <c r="DU667">
        <v>1151.642857142857</v>
      </c>
      <c r="DV667">
        <v>21.66636428571428</v>
      </c>
      <c r="DW667">
        <v>500.0201785714286</v>
      </c>
      <c r="DX667">
        <v>90.67386785714287</v>
      </c>
      <c r="DY667">
        <v>0.06475694642857142</v>
      </c>
      <c r="DZ667">
        <v>28.77716428571429</v>
      </c>
      <c r="EA667">
        <v>29.99771785714286</v>
      </c>
      <c r="EB667">
        <v>999.9000000000002</v>
      </c>
      <c r="EC667">
        <v>0</v>
      </c>
      <c r="ED667">
        <v>0</v>
      </c>
      <c r="EE667">
        <v>10006.78392857143</v>
      </c>
      <c r="EF667">
        <v>0</v>
      </c>
      <c r="EG667">
        <v>11.10553214285714</v>
      </c>
      <c r="EH667">
        <v>-26.23376785714286</v>
      </c>
      <c r="EI667">
        <v>1177.272142857143</v>
      </c>
      <c r="EJ667">
        <v>1203.504285714286</v>
      </c>
      <c r="EK667">
        <v>0.4793063571428572</v>
      </c>
      <c r="EL667">
        <v>1177.656071428572</v>
      </c>
      <c r="EM667">
        <v>21.47798571428572</v>
      </c>
      <c r="EN667">
        <v>1.990952857142857</v>
      </c>
      <c r="EO667">
        <v>1.947492142857143</v>
      </c>
      <c r="EP667">
        <v>17.37256071428572</v>
      </c>
      <c r="EQ667">
        <v>17.02376428571429</v>
      </c>
      <c r="ER667">
        <v>2000.011428571428</v>
      </c>
      <c r="ES667">
        <v>0.9800040714285713</v>
      </c>
      <c r="ET667">
        <v>0.01999606428571429</v>
      </c>
      <c r="EU667">
        <v>0</v>
      </c>
      <c r="EV667">
        <v>295.1389285714286</v>
      </c>
      <c r="EW667">
        <v>5.00078</v>
      </c>
      <c r="EX667">
        <v>5868.377857142857</v>
      </c>
      <c r="EY667">
        <v>16379.74642857142</v>
      </c>
      <c r="EZ667">
        <v>39.71189285714286</v>
      </c>
      <c r="FA667">
        <v>40.60014285714285</v>
      </c>
      <c r="FB667">
        <v>39.90592857142856</v>
      </c>
      <c r="FC667">
        <v>40.25210714285713</v>
      </c>
      <c r="FD667">
        <v>40.8010357142857</v>
      </c>
      <c r="FE667">
        <v>1955.115</v>
      </c>
      <c r="FF667">
        <v>39.89535714285715</v>
      </c>
      <c r="FG667">
        <v>0</v>
      </c>
      <c r="FH667">
        <v>1759091765</v>
      </c>
      <c r="FI667">
        <v>0</v>
      </c>
      <c r="FJ667">
        <v>295.1015384615385</v>
      </c>
      <c r="FK667">
        <v>-1.859282049466821</v>
      </c>
      <c r="FL667">
        <v>-33.58837601644039</v>
      </c>
      <c r="FM667">
        <v>5868.247692307692</v>
      </c>
      <c r="FN667">
        <v>15</v>
      </c>
      <c r="FO667">
        <v>0</v>
      </c>
      <c r="FP667" t="s">
        <v>439</v>
      </c>
      <c r="FQ667">
        <v>1746989605.5</v>
      </c>
      <c r="FR667">
        <v>1746989593.5</v>
      </c>
      <c r="FS667">
        <v>0</v>
      </c>
      <c r="FT667">
        <v>-0.274</v>
      </c>
      <c r="FU667">
        <v>-0.002</v>
      </c>
      <c r="FV667">
        <v>2.549</v>
      </c>
      <c r="FW667">
        <v>0.129</v>
      </c>
      <c r="FX667">
        <v>420</v>
      </c>
      <c r="FY667">
        <v>17</v>
      </c>
      <c r="FZ667">
        <v>0.02</v>
      </c>
      <c r="GA667">
        <v>0.04</v>
      </c>
      <c r="GB667">
        <v>-26.26286829268292</v>
      </c>
      <c r="GC667">
        <v>0.2478648083624058</v>
      </c>
      <c r="GD667">
        <v>0.1388964475463197</v>
      </c>
      <c r="GE667">
        <v>1</v>
      </c>
      <c r="GF667">
        <v>295.2429705882353</v>
      </c>
      <c r="GG667">
        <v>-2.452391136897007</v>
      </c>
      <c r="GH667">
        <v>0.319339620549338</v>
      </c>
      <c r="GI667">
        <v>0</v>
      </c>
      <c r="GJ667">
        <v>0.4806181707317074</v>
      </c>
      <c r="GK667">
        <v>-0.02573149128919801</v>
      </c>
      <c r="GL667">
        <v>0.002621606990903315</v>
      </c>
      <c r="GM667">
        <v>1</v>
      </c>
      <c r="GN667">
        <v>2</v>
      </c>
      <c r="GO667">
        <v>3</v>
      </c>
      <c r="GP667" t="s">
        <v>446</v>
      </c>
      <c r="GQ667">
        <v>3.10249</v>
      </c>
      <c r="GR667">
        <v>2.72296</v>
      </c>
      <c r="GS667">
        <v>0.178324</v>
      </c>
      <c r="GT667">
        <v>0.180859</v>
      </c>
      <c r="GU667">
        <v>0.101382</v>
      </c>
      <c r="GV667">
        <v>0.101241</v>
      </c>
      <c r="GW667">
        <v>21443.9</v>
      </c>
      <c r="GX667">
        <v>19412.3</v>
      </c>
      <c r="GY667">
        <v>26661.8</v>
      </c>
      <c r="GZ667">
        <v>23920.8</v>
      </c>
      <c r="HA667">
        <v>38347.3</v>
      </c>
      <c r="HB667">
        <v>31785.1</v>
      </c>
      <c r="HC667">
        <v>46555.5</v>
      </c>
      <c r="HD667">
        <v>37837.8</v>
      </c>
      <c r="HE667">
        <v>1.8657</v>
      </c>
      <c r="HF667">
        <v>1.86787</v>
      </c>
      <c r="HG667">
        <v>0.115037</v>
      </c>
      <c r="HH667">
        <v>0</v>
      </c>
      <c r="HI667">
        <v>28.1255</v>
      </c>
      <c r="HJ667">
        <v>999.9</v>
      </c>
      <c r="HK667">
        <v>46.6</v>
      </c>
      <c r="HL667">
        <v>31.1</v>
      </c>
      <c r="HM667">
        <v>23.3161</v>
      </c>
      <c r="HN667">
        <v>60.4586</v>
      </c>
      <c r="HO667">
        <v>21.4263</v>
      </c>
      <c r="HP667">
        <v>1</v>
      </c>
      <c r="HQ667">
        <v>0.155203</v>
      </c>
      <c r="HR667">
        <v>0.31497</v>
      </c>
      <c r="HS667">
        <v>20.2802</v>
      </c>
      <c r="HT667">
        <v>5.211</v>
      </c>
      <c r="HU667">
        <v>11.98</v>
      </c>
      <c r="HV667">
        <v>4.96325</v>
      </c>
      <c r="HW667">
        <v>3.27448</v>
      </c>
      <c r="HX667">
        <v>9999</v>
      </c>
      <c r="HY667">
        <v>9999</v>
      </c>
      <c r="HZ667">
        <v>9999</v>
      </c>
      <c r="IA667">
        <v>36.2</v>
      </c>
      <c r="IB667">
        <v>1.86396</v>
      </c>
      <c r="IC667">
        <v>1.86007</v>
      </c>
      <c r="ID667">
        <v>1.85837</v>
      </c>
      <c r="IE667">
        <v>1.85974</v>
      </c>
      <c r="IF667">
        <v>1.85989</v>
      </c>
      <c r="IG667">
        <v>1.85837</v>
      </c>
      <c r="IH667">
        <v>1.85745</v>
      </c>
      <c r="II667">
        <v>1.85241</v>
      </c>
      <c r="IJ667">
        <v>0</v>
      </c>
      <c r="IK667">
        <v>0</v>
      </c>
      <c r="IL667">
        <v>0</v>
      </c>
      <c r="IM667">
        <v>0</v>
      </c>
      <c r="IN667" t="s">
        <v>441</v>
      </c>
      <c r="IO667" t="s">
        <v>442</v>
      </c>
      <c r="IP667" t="s">
        <v>443</v>
      </c>
      <c r="IQ667" t="s">
        <v>443</v>
      </c>
      <c r="IR667" t="s">
        <v>443</v>
      </c>
      <c r="IS667" t="s">
        <v>443</v>
      </c>
      <c r="IT667">
        <v>0</v>
      </c>
      <c r="IU667">
        <v>100</v>
      </c>
      <c r="IV667">
        <v>100</v>
      </c>
      <c r="IW667">
        <v>-0.19</v>
      </c>
      <c r="IX667">
        <v>0.291</v>
      </c>
      <c r="IY667">
        <v>-0.819046093373875</v>
      </c>
      <c r="IZ667">
        <v>-0.0008311593448893811</v>
      </c>
      <c r="JA667">
        <v>1.768286430498992E-06</v>
      </c>
      <c r="JB667">
        <v>-5.176383660599935E-10</v>
      </c>
      <c r="JC667">
        <v>0.01793090377665582</v>
      </c>
      <c r="JD667">
        <v>0.002652576625932546</v>
      </c>
      <c r="JE667">
        <v>0.0004569377311329863</v>
      </c>
      <c r="JF667">
        <v>1.003524486243527E-07</v>
      </c>
      <c r="JG667">
        <v>2</v>
      </c>
      <c r="JH667">
        <v>1975</v>
      </c>
      <c r="JI667">
        <v>1</v>
      </c>
      <c r="JJ667">
        <v>26</v>
      </c>
      <c r="JK667">
        <v>201702.8</v>
      </c>
      <c r="JL667">
        <v>201703</v>
      </c>
      <c r="JM667">
        <v>2.66968</v>
      </c>
      <c r="JN667">
        <v>2.62085</v>
      </c>
      <c r="JO667">
        <v>1.49658</v>
      </c>
      <c r="JP667">
        <v>2.34985</v>
      </c>
      <c r="JQ667">
        <v>1.54907</v>
      </c>
      <c r="JR667">
        <v>2.41943</v>
      </c>
      <c r="JS667">
        <v>36.1989</v>
      </c>
      <c r="JT667">
        <v>24.1751</v>
      </c>
      <c r="JU667">
        <v>18</v>
      </c>
      <c r="JV667">
        <v>482.589</v>
      </c>
      <c r="JW667">
        <v>498.746</v>
      </c>
      <c r="JX667">
        <v>27.2395</v>
      </c>
      <c r="JY667">
        <v>29.261</v>
      </c>
      <c r="JZ667">
        <v>30.0006</v>
      </c>
      <c r="KA667">
        <v>29.418</v>
      </c>
      <c r="KB667">
        <v>29.3991</v>
      </c>
      <c r="KC667">
        <v>53.6059</v>
      </c>
      <c r="KD667">
        <v>9.93782</v>
      </c>
      <c r="KE667">
        <v>100</v>
      </c>
      <c r="KF667">
        <v>27.2372</v>
      </c>
      <c r="KG667">
        <v>1223.11</v>
      </c>
      <c r="KH667">
        <v>21.4115</v>
      </c>
      <c r="KI667">
        <v>101.791</v>
      </c>
      <c r="KJ667">
        <v>91.2576</v>
      </c>
    </row>
    <row r="668" spans="1:296">
      <c r="A668">
        <v>650</v>
      </c>
      <c r="B668">
        <v>1759091777.6</v>
      </c>
      <c r="C668">
        <v>18694.5</v>
      </c>
      <c r="D668" t="s">
        <v>1749</v>
      </c>
      <c r="E668" t="s">
        <v>1750</v>
      </c>
      <c r="F668">
        <v>5</v>
      </c>
      <c r="G668" t="s">
        <v>1604</v>
      </c>
      <c r="H668">
        <v>1759091770.1</v>
      </c>
      <c r="I668">
        <f>(J668)/1000</f>
        <v>0</v>
      </c>
      <c r="J668">
        <f>IF(DO668, AM668, AG668)</f>
        <v>0</v>
      </c>
      <c r="K668">
        <f>IF(DO668, AH668, AF668)</f>
        <v>0</v>
      </c>
      <c r="L668">
        <f>DQ668 - IF(AT668&gt;1, K668*DK668*100.0/(AV668), 0)</f>
        <v>0</v>
      </c>
      <c r="M668">
        <f>((S668-I668/2)*L668-K668)/(S668+I668/2)</f>
        <v>0</v>
      </c>
      <c r="N668">
        <f>M668*(DX668+DY668)/1000.0</f>
        <v>0</v>
      </c>
      <c r="O668">
        <f>(DQ668 - IF(AT668&gt;1, K668*DK668*100.0/(AV668), 0))*(DX668+DY668)/1000.0</f>
        <v>0</v>
      </c>
      <c r="P668">
        <f>2.0/((1/R668-1/Q668)+SIGN(R668)*SQRT((1/R668-1/Q668)*(1/R668-1/Q668) + 4*DL668/((DL668+1)*(DL668+1))*(2*1/R668*1/Q668-1/Q668*1/Q668)))</f>
        <v>0</v>
      </c>
      <c r="Q668">
        <f>IF(LEFT(DM668,1)&lt;&gt;"0",IF(LEFT(DM668,1)="1",3.0,DN668),$D$5+$E$5*(EE668*DX668/($K$5*1000))+$F$5*(EE668*DX668/($K$5*1000))*MAX(MIN(DK668,$J$5),$I$5)*MAX(MIN(DK668,$J$5),$I$5)+$G$5*MAX(MIN(DK668,$J$5),$I$5)*(EE668*DX668/($K$5*1000))+$H$5*(EE668*DX668/($K$5*1000))*(EE668*DX668/($K$5*1000)))</f>
        <v>0</v>
      </c>
      <c r="R668">
        <f>I668*(1000-(1000*0.61365*exp(17.502*V668/(240.97+V668))/(DX668+DY668)+DS668)/2)/(1000*0.61365*exp(17.502*V668/(240.97+V668))/(DX668+DY668)-DS668)</f>
        <v>0</v>
      </c>
      <c r="S668">
        <f>1/((DL668+1)/(P668/1.6)+1/(Q668/1.37)) + DL668/((DL668+1)/(P668/1.6) + DL668/(Q668/1.37))</f>
        <v>0</v>
      </c>
      <c r="T668">
        <f>(DG668*DJ668)</f>
        <v>0</v>
      </c>
      <c r="U668">
        <f>(DZ668+(T668+2*0.95*5.67E-8*(((DZ668+$B$9)+273)^4-(DZ668+273)^4)-44100*I668)/(1.84*29.3*Q668+8*0.95*5.67E-8*(DZ668+273)^3))</f>
        <v>0</v>
      </c>
      <c r="V668">
        <f>($C$9*EA668+$D$9*EB668+$E$9*U668)</f>
        <v>0</v>
      </c>
      <c r="W668">
        <f>0.61365*exp(17.502*V668/(240.97+V668))</f>
        <v>0</v>
      </c>
      <c r="X668">
        <f>(Y668/Z668*100)</f>
        <v>0</v>
      </c>
      <c r="Y668">
        <f>DS668*(DX668+DY668)/1000</f>
        <v>0</v>
      </c>
      <c r="Z668">
        <f>0.61365*exp(17.502*DZ668/(240.97+DZ668))</f>
        <v>0</v>
      </c>
      <c r="AA668">
        <f>(W668-DS668*(DX668+DY668)/1000)</f>
        <v>0</v>
      </c>
      <c r="AB668">
        <f>(-I668*44100)</f>
        <v>0</v>
      </c>
      <c r="AC668">
        <f>2*29.3*Q668*0.92*(DZ668-V668)</f>
        <v>0</v>
      </c>
      <c r="AD668">
        <f>2*0.95*5.67E-8*(((DZ668+$B$9)+273)^4-(V668+273)^4)</f>
        <v>0</v>
      </c>
      <c r="AE668">
        <f>T668+AD668+AB668+AC668</f>
        <v>0</v>
      </c>
      <c r="AF668">
        <f>DW668*AT668*(DR668-DQ668*(1000-AT668*DT668)/(1000-AT668*DS668))/(100*DK668)</f>
        <v>0</v>
      </c>
      <c r="AG668">
        <f>1000*DW668*AT668*(DS668-DT668)/(100*DK668*(1000-AT668*DS668))</f>
        <v>0</v>
      </c>
      <c r="AH668">
        <f>(AI668 - AJ668 - DX668*1E3/(8.314*(DZ668+273.15)) * AL668/DW668 * AK668) * DW668/(100*DK668) * (1000 - DT668)/1000</f>
        <v>0</v>
      </c>
      <c r="AI668">
        <v>1236.740566559671</v>
      </c>
      <c r="AJ668">
        <v>1219.562969696969</v>
      </c>
      <c r="AK668">
        <v>3.45285860213789</v>
      </c>
      <c r="AL668">
        <v>65.07997680681147</v>
      </c>
      <c r="AM668">
        <f>(AO668 - AN668 + DX668*1E3/(8.314*(DZ668+273.15)) * AQ668/DW668 * AP668) * DW668/(100*DK668) * 1000/(1000 - AO668)</f>
        <v>0</v>
      </c>
      <c r="AN668">
        <v>21.48940930666667</v>
      </c>
      <c r="AO668">
        <v>21.96419636363636</v>
      </c>
      <c r="AP668">
        <v>7.42804670066147E-06</v>
      </c>
      <c r="AQ668">
        <v>105.27</v>
      </c>
      <c r="AR668">
        <v>0</v>
      </c>
      <c r="AS668">
        <v>0</v>
      </c>
      <c r="AT668">
        <f>IF(AR668*$H$15&gt;=AV668,1.0,(AV668/(AV668-AR668*$H$15)))</f>
        <v>0</v>
      </c>
      <c r="AU668">
        <f>(AT668-1)*100</f>
        <v>0</v>
      </c>
      <c r="AV668">
        <f>MAX(0,($B$15+$C$15*EE668)/(1+$D$15*EE668)*DX668/(DZ668+273)*$E$15)</f>
        <v>0</v>
      </c>
      <c r="AW668" t="s">
        <v>437</v>
      </c>
      <c r="AX668" t="s">
        <v>437</v>
      </c>
      <c r="AY668">
        <v>0</v>
      </c>
      <c r="AZ668">
        <v>0</v>
      </c>
      <c r="BA668">
        <f>1-AY668/AZ668</f>
        <v>0</v>
      </c>
      <c r="BB668">
        <v>0</v>
      </c>
      <c r="BC668" t="s">
        <v>437</v>
      </c>
      <c r="BD668" t="s">
        <v>437</v>
      </c>
      <c r="BE668">
        <v>0</v>
      </c>
      <c r="BF668">
        <v>0</v>
      </c>
      <c r="BG668">
        <f>1-BE668/BF668</f>
        <v>0</v>
      </c>
      <c r="BH668">
        <v>0.5</v>
      </c>
      <c r="BI668">
        <f>DH668</f>
        <v>0</v>
      </c>
      <c r="BJ668">
        <f>K668</f>
        <v>0</v>
      </c>
      <c r="BK668">
        <f>BG668*BH668*BI668</f>
        <v>0</v>
      </c>
      <c r="BL668">
        <f>(BJ668-BB668)/BI668</f>
        <v>0</v>
      </c>
      <c r="BM668">
        <f>(AZ668-BF668)/BF668</f>
        <v>0</v>
      </c>
      <c r="BN668">
        <f>AY668/(BA668+AY668/BF668)</f>
        <v>0</v>
      </c>
      <c r="BO668" t="s">
        <v>437</v>
      </c>
      <c r="BP668">
        <v>0</v>
      </c>
      <c r="BQ668">
        <f>IF(BP668&lt;&gt;0, BP668, BN668)</f>
        <v>0</v>
      </c>
      <c r="BR668">
        <f>1-BQ668/BF668</f>
        <v>0</v>
      </c>
      <c r="BS668">
        <f>(BF668-BE668)/(BF668-BQ668)</f>
        <v>0</v>
      </c>
      <c r="BT668">
        <f>(AZ668-BF668)/(AZ668-BQ668)</f>
        <v>0</v>
      </c>
      <c r="BU668">
        <f>(BF668-BE668)/(BF668-AY668)</f>
        <v>0</v>
      </c>
      <c r="BV668">
        <f>(AZ668-BF668)/(AZ668-AY668)</f>
        <v>0</v>
      </c>
      <c r="BW668">
        <f>(BS668*BQ668/BE668)</f>
        <v>0</v>
      </c>
      <c r="BX668">
        <f>(1-BW668)</f>
        <v>0</v>
      </c>
      <c r="DG668">
        <f>$B$13*EF668+$C$13*EG668+$F$13*ER668*(1-EU668)</f>
        <v>0</v>
      </c>
      <c r="DH668">
        <f>DG668*DI668</f>
        <v>0</v>
      </c>
      <c r="DI668">
        <f>($B$13*$D$11+$C$13*$D$11+$F$13*((FE668+EW668)/MAX(FE668+EW668+FF668, 0.1)*$I$11+FF668/MAX(FE668+EW668+FF668, 0.1)*$J$11))/($B$13+$C$13+$F$13)</f>
        <v>0</v>
      </c>
      <c r="DJ668">
        <f>($B$13*$K$11+$C$13*$K$11+$F$13*((FE668+EW668)/MAX(FE668+EW668+FF668, 0.1)*$P$11+FF668/MAX(FE668+EW668+FF668, 0.1)*$Q$11))/($B$13+$C$13+$F$13)</f>
        <v>0</v>
      </c>
      <c r="DK668">
        <v>2.44</v>
      </c>
      <c r="DL668">
        <v>0.5</v>
      </c>
      <c r="DM668" t="s">
        <v>438</v>
      </c>
      <c r="DN668">
        <v>2</v>
      </c>
      <c r="DO668" t="b">
        <v>1</v>
      </c>
      <c r="DP668">
        <v>1759091770.1</v>
      </c>
      <c r="DQ668">
        <v>1169.216296296296</v>
      </c>
      <c r="DR668">
        <v>1195.417407407407</v>
      </c>
      <c r="DS668">
        <v>21.96047037037037</v>
      </c>
      <c r="DT668">
        <v>21.48344814814815</v>
      </c>
      <c r="DU668">
        <v>1169.415555555556</v>
      </c>
      <c r="DV668">
        <v>21.66947777777778</v>
      </c>
      <c r="DW668">
        <v>500.0582592592592</v>
      </c>
      <c r="DX668">
        <v>90.67492222222221</v>
      </c>
      <c r="DY668">
        <v>0.06459548518518519</v>
      </c>
      <c r="DZ668">
        <v>28.77862222222222</v>
      </c>
      <c r="EA668">
        <v>29.9994</v>
      </c>
      <c r="EB668">
        <v>999.9000000000001</v>
      </c>
      <c r="EC668">
        <v>0</v>
      </c>
      <c r="ED668">
        <v>0</v>
      </c>
      <c r="EE668">
        <v>10012.45185185185</v>
      </c>
      <c r="EF668">
        <v>0</v>
      </c>
      <c r="EG668">
        <v>11.10545555555555</v>
      </c>
      <c r="EH668">
        <v>-26.20063703703704</v>
      </c>
      <c r="EI668">
        <v>1195.46962962963</v>
      </c>
      <c r="EJ668">
        <v>1221.662222222222</v>
      </c>
      <c r="EK668">
        <v>0.4770167037037036</v>
      </c>
      <c r="EL668">
        <v>1195.417407407407</v>
      </c>
      <c r="EM668">
        <v>21.48344814814815</v>
      </c>
      <c r="EN668">
        <v>1.991263703703704</v>
      </c>
      <c r="EO668">
        <v>1.948010740740741</v>
      </c>
      <c r="EP668">
        <v>17.37503333333333</v>
      </c>
      <c r="EQ668">
        <v>17.02796296296296</v>
      </c>
      <c r="ER668">
        <v>2000.011111111111</v>
      </c>
      <c r="ES668">
        <v>0.9800071481481482</v>
      </c>
      <c r="ET668">
        <v>0.01999305925925926</v>
      </c>
      <c r="EU668">
        <v>0</v>
      </c>
      <c r="EV668">
        <v>294.9698888888889</v>
      </c>
      <c r="EW668">
        <v>5.00078</v>
      </c>
      <c r="EX668">
        <v>5865.423703703704</v>
      </c>
      <c r="EY668">
        <v>16379.75555555556</v>
      </c>
      <c r="EZ668">
        <v>39.71274074074073</v>
      </c>
      <c r="FA668">
        <v>40.59462962962962</v>
      </c>
      <c r="FB668">
        <v>39.91174074074073</v>
      </c>
      <c r="FC668">
        <v>40.26603703703703</v>
      </c>
      <c r="FD668">
        <v>40.78433333333333</v>
      </c>
      <c r="FE668">
        <v>1955.12</v>
      </c>
      <c r="FF668">
        <v>39.88962962962964</v>
      </c>
      <c r="FG668">
        <v>0</v>
      </c>
      <c r="FH668">
        <v>1759091769.8</v>
      </c>
      <c r="FI668">
        <v>0</v>
      </c>
      <c r="FJ668">
        <v>294.9411923076923</v>
      </c>
      <c r="FK668">
        <v>-0.7680341793776776</v>
      </c>
      <c r="FL668">
        <v>-32.79213673568766</v>
      </c>
      <c r="FM668">
        <v>5865.549615384617</v>
      </c>
      <c r="FN668">
        <v>15</v>
      </c>
      <c r="FO668">
        <v>0</v>
      </c>
      <c r="FP668" t="s">
        <v>439</v>
      </c>
      <c r="FQ668">
        <v>1746989605.5</v>
      </c>
      <c r="FR668">
        <v>1746989593.5</v>
      </c>
      <c r="FS668">
        <v>0</v>
      </c>
      <c r="FT668">
        <v>-0.274</v>
      </c>
      <c r="FU668">
        <v>-0.002</v>
      </c>
      <c r="FV668">
        <v>2.549</v>
      </c>
      <c r="FW668">
        <v>0.129</v>
      </c>
      <c r="FX668">
        <v>420</v>
      </c>
      <c r="FY668">
        <v>17</v>
      </c>
      <c r="FZ668">
        <v>0.02</v>
      </c>
      <c r="GA668">
        <v>0.04</v>
      </c>
      <c r="GB668">
        <v>-26.187515</v>
      </c>
      <c r="GC668">
        <v>0.6971954971857097</v>
      </c>
      <c r="GD668">
        <v>0.1722020594389043</v>
      </c>
      <c r="GE668">
        <v>0</v>
      </c>
      <c r="GF668">
        <v>295.035705882353</v>
      </c>
      <c r="GG668">
        <v>-1.669763176212696</v>
      </c>
      <c r="GH668">
        <v>0.2776051501272301</v>
      </c>
      <c r="GI668">
        <v>0</v>
      </c>
      <c r="GJ668">
        <v>0.478259</v>
      </c>
      <c r="GK668">
        <v>-0.02626527579737371</v>
      </c>
      <c r="GL668">
        <v>0.002881533628122362</v>
      </c>
      <c r="GM668">
        <v>1</v>
      </c>
      <c r="GN668">
        <v>1</v>
      </c>
      <c r="GO668">
        <v>3</v>
      </c>
      <c r="GP668" t="s">
        <v>455</v>
      </c>
      <c r="GQ668">
        <v>3.10264</v>
      </c>
      <c r="GR668">
        <v>2.72274</v>
      </c>
      <c r="GS668">
        <v>0.179893</v>
      </c>
      <c r="GT668">
        <v>0.182376</v>
      </c>
      <c r="GU668">
        <v>0.101388</v>
      </c>
      <c r="GV668">
        <v>0.101215</v>
      </c>
      <c r="GW668">
        <v>21402.9</v>
      </c>
      <c r="GX668">
        <v>19376.2</v>
      </c>
      <c r="GY668">
        <v>26661.7</v>
      </c>
      <c r="GZ668">
        <v>23920.7</v>
      </c>
      <c r="HA668">
        <v>38347.4</v>
      </c>
      <c r="HB668">
        <v>31786</v>
      </c>
      <c r="HC668">
        <v>46555.8</v>
      </c>
      <c r="HD668">
        <v>37837.6</v>
      </c>
      <c r="HE668">
        <v>1.8657</v>
      </c>
      <c r="HF668">
        <v>1.86765</v>
      </c>
      <c r="HG668">
        <v>0.11491</v>
      </c>
      <c r="HH668">
        <v>0</v>
      </c>
      <c r="HI668">
        <v>28.1245</v>
      </c>
      <c r="HJ668">
        <v>999.9</v>
      </c>
      <c r="HK668">
        <v>46.6</v>
      </c>
      <c r="HL668">
        <v>31.1</v>
      </c>
      <c r="HM668">
        <v>23.3165</v>
      </c>
      <c r="HN668">
        <v>60.9786</v>
      </c>
      <c r="HO668">
        <v>21.4543</v>
      </c>
      <c r="HP668">
        <v>1</v>
      </c>
      <c r="HQ668">
        <v>0.155155</v>
      </c>
      <c r="HR668">
        <v>0.285071</v>
      </c>
      <c r="HS668">
        <v>20.28</v>
      </c>
      <c r="HT668">
        <v>5.21025</v>
      </c>
      <c r="HU668">
        <v>11.98</v>
      </c>
      <c r="HV668">
        <v>4.9633</v>
      </c>
      <c r="HW668">
        <v>3.27443</v>
      </c>
      <c r="HX668">
        <v>9999</v>
      </c>
      <c r="HY668">
        <v>9999</v>
      </c>
      <c r="HZ668">
        <v>9999</v>
      </c>
      <c r="IA668">
        <v>36.2</v>
      </c>
      <c r="IB668">
        <v>1.86394</v>
      </c>
      <c r="IC668">
        <v>1.86006</v>
      </c>
      <c r="ID668">
        <v>1.85837</v>
      </c>
      <c r="IE668">
        <v>1.85974</v>
      </c>
      <c r="IF668">
        <v>1.85989</v>
      </c>
      <c r="IG668">
        <v>1.85837</v>
      </c>
      <c r="IH668">
        <v>1.85745</v>
      </c>
      <c r="II668">
        <v>1.85242</v>
      </c>
      <c r="IJ668">
        <v>0</v>
      </c>
      <c r="IK668">
        <v>0</v>
      </c>
      <c r="IL668">
        <v>0</v>
      </c>
      <c r="IM668">
        <v>0</v>
      </c>
      <c r="IN668" t="s">
        <v>441</v>
      </c>
      <c r="IO668" t="s">
        <v>442</v>
      </c>
      <c r="IP668" t="s">
        <v>443</v>
      </c>
      <c r="IQ668" t="s">
        <v>443</v>
      </c>
      <c r="IR668" t="s">
        <v>443</v>
      </c>
      <c r="IS668" t="s">
        <v>443</v>
      </c>
      <c r="IT668">
        <v>0</v>
      </c>
      <c r="IU668">
        <v>100</v>
      </c>
      <c r="IV668">
        <v>100</v>
      </c>
      <c r="IW668">
        <v>-0.17</v>
      </c>
      <c r="IX668">
        <v>0.291</v>
      </c>
      <c r="IY668">
        <v>-0.819046093373875</v>
      </c>
      <c r="IZ668">
        <v>-0.0008311593448893811</v>
      </c>
      <c r="JA668">
        <v>1.768286430498992E-06</v>
      </c>
      <c r="JB668">
        <v>-5.176383660599935E-10</v>
      </c>
      <c r="JC668">
        <v>0.01793090377665582</v>
      </c>
      <c r="JD668">
        <v>0.002652576625932546</v>
      </c>
      <c r="JE668">
        <v>0.0004569377311329863</v>
      </c>
      <c r="JF668">
        <v>1.003524486243527E-07</v>
      </c>
      <c r="JG668">
        <v>2</v>
      </c>
      <c r="JH668">
        <v>1975</v>
      </c>
      <c r="JI668">
        <v>1</v>
      </c>
      <c r="JJ668">
        <v>26</v>
      </c>
      <c r="JK668">
        <v>201702.9</v>
      </c>
      <c r="JL668">
        <v>201703.1</v>
      </c>
      <c r="JM668">
        <v>2.69775</v>
      </c>
      <c r="JN668">
        <v>2.61841</v>
      </c>
      <c r="JO668">
        <v>1.49658</v>
      </c>
      <c r="JP668">
        <v>2.34985</v>
      </c>
      <c r="JQ668">
        <v>1.54907</v>
      </c>
      <c r="JR668">
        <v>2.36694</v>
      </c>
      <c r="JS668">
        <v>36.1989</v>
      </c>
      <c r="JT668">
        <v>24.1751</v>
      </c>
      <c r="JU668">
        <v>18</v>
      </c>
      <c r="JV668">
        <v>482.606</v>
      </c>
      <c r="JW668">
        <v>498.616</v>
      </c>
      <c r="JX668">
        <v>27.236</v>
      </c>
      <c r="JY668">
        <v>29.2628</v>
      </c>
      <c r="JZ668">
        <v>30.0002</v>
      </c>
      <c r="KA668">
        <v>29.4204</v>
      </c>
      <c r="KB668">
        <v>29.4015</v>
      </c>
      <c r="KC668">
        <v>54.2462</v>
      </c>
      <c r="KD668">
        <v>10.2292</v>
      </c>
      <c r="KE668">
        <v>100</v>
      </c>
      <c r="KF668">
        <v>27.2378</v>
      </c>
      <c r="KG668">
        <v>1243.17</v>
      </c>
      <c r="KH668">
        <v>21.4052</v>
      </c>
      <c r="KI668">
        <v>101.792</v>
      </c>
      <c r="KJ668">
        <v>91.2572</v>
      </c>
    </row>
    <row r="669" spans="1:296">
      <c r="A669">
        <v>651</v>
      </c>
      <c r="B669">
        <v>1759091782.6</v>
      </c>
      <c r="C669">
        <v>18699.5</v>
      </c>
      <c r="D669" t="s">
        <v>1751</v>
      </c>
      <c r="E669" t="s">
        <v>1752</v>
      </c>
      <c r="F669">
        <v>5</v>
      </c>
      <c r="G669" t="s">
        <v>1604</v>
      </c>
      <c r="H669">
        <v>1759091774.814285</v>
      </c>
      <c r="I669">
        <f>(J669)/1000</f>
        <v>0</v>
      </c>
      <c r="J669">
        <f>IF(DO669, AM669, AG669)</f>
        <v>0</v>
      </c>
      <c r="K669">
        <f>IF(DO669, AH669, AF669)</f>
        <v>0</v>
      </c>
      <c r="L669">
        <f>DQ669 - IF(AT669&gt;1, K669*DK669*100.0/(AV669), 0)</f>
        <v>0</v>
      </c>
      <c r="M669">
        <f>((S669-I669/2)*L669-K669)/(S669+I669/2)</f>
        <v>0</v>
      </c>
      <c r="N669">
        <f>M669*(DX669+DY669)/1000.0</f>
        <v>0</v>
      </c>
      <c r="O669">
        <f>(DQ669 - IF(AT669&gt;1, K669*DK669*100.0/(AV669), 0))*(DX669+DY669)/1000.0</f>
        <v>0</v>
      </c>
      <c r="P669">
        <f>2.0/((1/R669-1/Q669)+SIGN(R669)*SQRT((1/R669-1/Q669)*(1/R669-1/Q669) + 4*DL669/((DL669+1)*(DL669+1))*(2*1/R669*1/Q669-1/Q669*1/Q669)))</f>
        <v>0</v>
      </c>
      <c r="Q669">
        <f>IF(LEFT(DM669,1)&lt;&gt;"0",IF(LEFT(DM669,1)="1",3.0,DN669),$D$5+$E$5*(EE669*DX669/($K$5*1000))+$F$5*(EE669*DX669/($K$5*1000))*MAX(MIN(DK669,$J$5),$I$5)*MAX(MIN(DK669,$J$5),$I$5)+$G$5*MAX(MIN(DK669,$J$5),$I$5)*(EE669*DX669/($K$5*1000))+$H$5*(EE669*DX669/($K$5*1000))*(EE669*DX669/($K$5*1000)))</f>
        <v>0</v>
      </c>
      <c r="R669">
        <f>I669*(1000-(1000*0.61365*exp(17.502*V669/(240.97+V669))/(DX669+DY669)+DS669)/2)/(1000*0.61365*exp(17.502*V669/(240.97+V669))/(DX669+DY669)-DS669)</f>
        <v>0</v>
      </c>
      <c r="S669">
        <f>1/((DL669+1)/(P669/1.6)+1/(Q669/1.37)) + DL669/((DL669+1)/(P669/1.6) + DL669/(Q669/1.37))</f>
        <v>0</v>
      </c>
      <c r="T669">
        <f>(DG669*DJ669)</f>
        <v>0</v>
      </c>
      <c r="U669">
        <f>(DZ669+(T669+2*0.95*5.67E-8*(((DZ669+$B$9)+273)^4-(DZ669+273)^4)-44100*I669)/(1.84*29.3*Q669+8*0.95*5.67E-8*(DZ669+273)^3))</f>
        <v>0</v>
      </c>
      <c r="V669">
        <f>($C$9*EA669+$D$9*EB669+$E$9*U669)</f>
        <v>0</v>
      </c>
      <c r="W669">
        <f>0.61365*exp(17.502*V669/(240.97+V669))</f>
        <v>0</v>
      </c>
      <c r="X669">
        <f>(Y669/Z669*100)</f>
        <v>0</v>
      </c>
      <c r="Y669">
        <f>DS669*(DX669+DY669)/1000</f>
        <v>0</v>
      </c>
      <c r="Z669">
        <f>0.61365*exp(17.502*DZ669/(240.97+DZ669))</f>
        <v>0</v>
      </c>
      <c r="AA669">
        <f>(W669-DS669*(DX669+DY669)/1000)</f>
        <v>0</v>
      </c>
      <c r="AB669">
        <f>(-I669*44100)</f>
        <v>0</v>
      </c>
      <c r="AC669">
        <f>2*29.3*Q669*0.92*(DZ669-V669)</f>
        <v>0</v>
      </c>
      <c r="AD669">
        <f>2*0.95*5.67E-8*(((DZ669+$B$9)+273)^4-(V669+273)^4)</f>
        <v>0</v>
      </c>
      <c r="AE669">
        <f>T669+AD669+AB669+AC669</f>
        <v>0</v>
      </c>
      <c r="AF669">
        <f>DW669*AT669*(DR669-DQ669*(1000-AT669*DT669)/(1000-AT669*DS669))/(100*DK669)</f>
        <v>0</v>
      </c>
      <c r="AG669">
        <f>1000*DW669*AT669*(DS669-DT669)/(100*DK669*(1000-AT669*DS669))</f>
        <v>0</v>
      </c>
      <c r="AH669">
        <f>(AI669 - AJ669 - DX669*1E3/(8.314*(DZ669+273.15)) * AL669/DW669 * AK669) * DW669/(100*DK669) * (1000 - DT669)/1000</f>
        <v>0</v>
      </c>
      <c r="AI669">
        <v>1253.757196340934</v>
      </c>
      <c r="AJ669">
        <v>1236.493757575757</v>
      </c>
      <c r="AK669">
        <v>3.389975403232453</v>
      </c>
      <c r="AL669">
        <v>65.07997680681147</v>
      </c>
      <c r="AM669">
        <f>(AO669 - AN669 + DX669*1E3/(8.314*(DZ669+273.15)) * AQ669/DW669 * AP669) * DW669/(100*DK669) * 1000/(1000 - AO669)</f>
        <v>0</v>
      </c>
      <c r="AN669">
        <v>21.46047272</v>
      </c>
      <c r="AO669">
        <v>21.95369030303029</v>
      </c>
      <c r="AP669">
        <v>-9.670026609485662E-05</v>
      </c>
      <c r="AQ669">
        <v>105.27</v>
      </c>
      <c r="AR669">
        <v>1</v>
      </c>
      <c r="AS669">
        <v>0</v>
      </c>
      <c r="AT669">
        <f>IF(AR669*$H$15&gt;=AV669,1.0,(AV669/(AV669-AR669*$H$15)))</f>
        <v>0</v>
      </c>
      <c r="AU669">
        <f>(AT669-1)*100</f>
        <v>0</v>
      </c>
      <c r="AV669">
        <f>MAX(0,($B$15+$C$15*EE669)/(1+$D$15*EE669)*DX669/(DZ669+273)*$E$15)</f>
        <v>0</v>
      </c>
      <c r="AW669" t="s">
        <v>437</v>
      </c>
      <c r="AX669" t="s">
        <v>437</v>
      </c>
      <c r="AY669">
        <v>0</v>
      </c>
      <c r="AZ669">
        <v>0</v>
      </c>
      <c r="BA669">
        <f>1-AY669/AZ669</f>
        <v>0</v>
      </c>
      <c r="BB669">
        <v>0</v>
      </c>
      <c r="BC669" t="s">
        <v>437</v>
      </c>
      <c r="BD669" t="s">
        <v>437</v>
      </c>
      <c r="BE669">
        <v>0</v>
      </c>
      <c r="BF669">
        <v>0</v>
      </c>
      <c r="BG669">
        <f>1-BE669/BF669</f>
        <v>0</v>
      </c>
      <c r="BH669">
        <v>0.5</v>
      </c>
      <c r="BI669">
        <f>DH669</f>
        <v>0</v>
      </c>
      <c r="BJ669">
        <f>K669</f>
        <v>0</v>
      </c>
      <c r="BK669">
        <f>BG669*BH669*BI669</f>
        <v>0</v>
      </c>
      <c r="BL669">
        <f>(BJ669-BB669)/BI669</f>
        <v>0</v>
      </c>
      <c r="BM669">
        <f>(AZ669-BF669)/BF669</f>
        <v>0</v>
      </c>
      <c r="BN669">
        <f>AY669/(BA669+AY669/BF669)</f>
        <v>0</v>
      </c>
      <c r="BO669" t="s">
        <v>437</v>
      </c>
      <c r="BP669">
        <v>0</v>
      </c>
      <c r="BQ669">
        <f>IF(BP669&lt;&gt;0, BP669, BN669)</f>
        <v>0</v>
      </c>
      <c r="BR669">
        <f>1-BQ669/BF669</f>
        <v>0</v>
      </c>
      <c r="BS669">
        <f>(BF669-BE669)/(BF669-BQ669)</f>
        <v>0</v>
      </c>
      <c r="BT669">
        <f>(AZ669-BF669)/(AZ669-BQ669)</f>
        <v>0</v>
      </c>
      <c r="BU669">
        <f>(BF669-BE669)/(BF669-AY669)</f>
        <v>0</v>
      </c>
      <c r="BV669">
        <f>(AZ669-BF669)/(AZ669-AY669)</f>
        <v>0</v>
      </c>
      <c r="BW669">
        <f>(BS669*BQ669/BE669)</f>
        <v>0</v>
      </c>
      <c r="BX669">
        <f>(1-BW669)</f>
        <v>0</v>
      </c>
      <c r="DG669">
        <f>$B$13*EF669+$C$13*EG669+$F$13*ER669*(1-EU669)</f>
        <v>0</v>
      </c>
      <c r="DH669">
        <f>DG669*DI669</f>
        <v>0</v>
      </c>
      <c r="DI669">
        <f>($B$13*$D$11+$C$13*$D$11+$F$13*((FE669+EW669)/MAX(FE669+EW669+FF669, 0.1)*$I$11+FF669/MAX(FE669+EW669+FF669, 0.1)*$J$11))/($B$13+$C$13+$F$13)</f>
        <v>0</v>
      </c>
      <c r="DJ669">
        <f>($B$13*$K$11+$C$13*$K$11+$F$13*((FE669+EW669)/MAX(FE669+EW669+FF669, 0.1)*$P$11+FF669/MAX(FE669+EW669+FF669, 0.1)*$Q$11))/($B$13+$C$13+$F$13)</f>
        <v>0</v>
      </c>
      <c r="DK669">
        <v>2.44</v>
      </c>
      <c r="DL669">
        <v>0.5</v>
      </c>
      <c r="DM669" t="s">
        <v>438</v>
      </c>
      <c r="DN669">
        <v>2</v>
      </c>
      <c r="DO669" t="b">
        <v>1</v>
      </c>
      <c r="DP669">
        <v>1759091774.814285</v>
      </c>
      <c r="DQ669">
        <v>1185.048214285714</v>
      </c>
      <c r="DR669">
        <v>1211.167142857143</v>
      </c>
      <c r="DS669">
        <v>21.96093214285714</v>
      </c>
      <c r="DT669">
        <v>21.47916785714286</v>
      </c>
      <c r="DU669">
        <v>1185.228928571428</v>
      </c>
      <c r="DV669">
        <v>21.66992142857143</v>
      </c>
      <c r="DW669">
        <v>500.0323571428572</v>
      </c>
      <c r="DX669">
        <v>90.67488571428574</v>
      </c>
      <c r="DY669">
        <v>0.06456274285714286</v>
      </c>
      <c r="DZ669">
        <v>28.77954642857143</v>
      </c>
      <c r="EA669">
        <v>30.00034642857143</v>
      </c>
      <c r="EB669">
        <v>999.9000000000002</v>
      </c>
      <c r="EC669">
        <v>0</v>
      </c>
      <c r="ED669">
        <v>0</v>
      </c>
      <c r="EE669">
        <v>10023.52678571429</v>
      </c>
      <c r="EF669">
        <v>0</v>
      </c>
      <c r="EG669">
        <v>11.10200714285715</v>
      </c>
      <c r="EH669">
        <v>-26.11888928571429</v>
      </c>
      <c r="EI669">
        <v>1211.657142857143</v>
      </c>
      <c r="EJ669">
        <v>1237.7525</v>
      </c>
      <c r="EK669">
        <v>0.4817615714285713</v>
      </c>
      <c r="EL669">
        <v>1211.167142857143</v>
      </c>
      <c r="EM669">
        <v>21.47916785714286</v>
      </c>
      <c r="EN669">
        <v>1.991304642857143</v>
      </c>
      <c r="EO669">
        <v>1.947621428571429</v>
      </c>
      <c r="EP669">
        <v>17.37536071428572</v>
      </c>
      <c r="EQ669">
        <v>17.02480357142857</v>
      </c>
      <c r="ER669">
        <v>1999.988214285714</v>
      </c>
      <c r="ES669">
        <v>0.9800076071428572</v>
      </c>
      <c r="ET669">
        <v>0.01999259285714286</v>
      </c>
      <c r="EU669">
        <v>0</v>
      </c>
      <c r="EV669">
        <v>294.8537142857143</v>
      </c>
      <c r="EW669">
        <v>5.00078</v>
      </c>
      <c r="EX669">
        <v>5862.624285714285</v>
      </c>
      <c r="EY669">
        <v>16379.57142857143</v>
      </c>
      <c r="EZ669">
        <v>39.72760714285715</v>
      </c>
      <c r="FA669">
        <v>40.60235714285714</v>
      </c>
      <c r="FB669">
        <v>39.88810714285713</v>
      </c>
      <c r="FC669">
        <v>40.27214285714285</v>
      </c>
      <c r="FD669">
        <v>40.83224999999999</v>
      </c>
      <c r="FE669">
        <v>1955.098928571429</v>
      </c>
      <c r="FF669">
        <v>39.88607142857143</v>
      </c>
      <c r="FG669">
        <v>0</v>
      </c>
      <c r="FH669">
        <v>1759091775.2</v>
      </c>
      <c r="FI669">
        <v>0</v>
      </c>
      <c r="FJ669">
        <v>294.83804</v>
      </c>
      <c r="FK669">
        <v>-1.848307700738095</v>
      </c>
      <c r="FL669">
        <v>-36.36769226208878</v>
      </c>
      <c r="FM669">
        <v>5862.189200000001</v>
      </c>
      <c r="FN669">
        <v>15</v>
      </c>
      <c r="FO669">
        <v>0</v>
      </c>
      <c r="FP669" t="s">
        <v>439</v>
      </c>
      <c r="FQ669">
        <v>1746989605.5</v>
      </c>
      <c r="FR669">
        <v>1746989593.5</v>
      </c>
      <c r="FS669">
        <v>0</v>
      </c>
      <c r="FT669">
        <v>-0.274</v>
      </c>
      <c r="FU669">
        <v>-0.002</v>
      </c>
      <c r="FV669">
        <v>2.549</v>
      </c>
      <c r="FW669">
        <v>0.129</v>
      </c>
      <c r="FX669">
        <v>420</v>
      </c>
      <c r="FY669">
        <v>17</v>
      </c>
      <c r="FZ669">
        <v>0.02</v>
      </c>
      <c r="GA669">
        <v>0.04</v>
      </c>
      <c r="GB669">
        <v>-26.1687325</v>
      </c>
      <c r="GC669">
        <v>1.117734709193288</v>
      </c>
      <c r="GD669">
        <v>0.1824210492069101</v>
      </c>
      <c r="GE669">
        <v>0</v>
      </c>
      <c r="GF669">
        <v>294.9244117647058</v>
      </c>
      <c r="GG669">
        <v>-0.9752788382142283</v>
      </c>
      <c r="GH669">
        <v>0.2429461472216139</v>
      </c>
      <c r="GI669">
        <v>1</v>
      </c>
      <c r="GJ669">
        <v>0.480412925</v>
      </c>
      <c r="GK669">
        <v>0.03269881801125663</v>
      </c>
      <c r="GL669">
        <v>0.006769075776601636</v>
      </c>
      <c r="GM669">
        <v>1</v>
      </c>
      <c r="GN669">
        <v>2</v>
      </c>
      <c r="GO669">
        <v>3</v>
      </c>
      <c r="GP669" t="s">
        <v>446</v>
      </c>
      <c r="GQ669">
        <v>3.10283</v>
      </c>
      <c r="GR669">
        <v>2.72257</v>
      </c>
      <c r="GS669">
        <v>0.181435</v>
      </c>
      <c r="GT669">
        <v>0.183948</v>
      </c>
      <c r="GU669">
        <v>0.101351</v>
      </c>
      <c r="GV669">
        <v>0.101146</v>
      </c>
      <c r="GW669">
        <v>21362.4</v>
      </c>
      <c r="GX669">
        <v>19339</v>
      </c>
      <c r="GY669">
        <v>26661.4</v>
      </c>
      <c r="GZ669">
        <v>23920.7</v>
      </c>
      <c r="HA669">
        <v>38348.7</v>
      </c>
      <c r="HB669">
        <v>31788.7</v>
      </c>
      <c r="HC669">
        <v>46555.2</v>
      </c>
      <c r="HD669">
        <v>37837.7</v>
      </c>
      <c r="HE669">
        <v>1.86588</v>
      </c>
      <c r="HF669">
        <v>1.86747</v>
      </c>
      <c r="HG669">
        <v>0.116117</v>
      </c>
      <c r="HH669">
        <v>0</v>
      </c>
      <c r="HI669">
        <v>28.1237</v>
      </c>
      <c r="HJ669">
        <v>999.9</v>
      </c>
      <c r="HK669">
        <v>46.6</v>
      </c>
      <c r="HL669">
        <v>31.1</v>
      </c>
      <c r="HM669">
        <v>23.3155</v>
      </c>
      <c r="HN669">
        <v>60.7786</v>
      </c>
      <c r="HO669">
        <v>21.4663</v>
      </c>
      <c r="HP669">
        <v>1</v>
      </c>
      <c r="HQ669">
        <v>0.155305</v>
      </c>
      <c r="HR669">
        <v>0.27893</v>
      </c>
      <c r="HS669">
        <v>20.28</v>
      </c>
      <c r="HT669">
        <v>5.211</v>
      </c>
      <c r="HU669">
        <v>11.98</v>
      </c>
      <c r="HV669">
        <v>4.96345</v>
      </c>
      <c r="HW669">
        <v>3.27438</v>
      </c>
      <c r="HX669">
        <v>9999</v>
      </c>
      <c r="HY669">
        <v>9999</v>
      </c>
      <c r="HZ669">
        <v>9999</v>
      </c>
      <c r="IA669">
        <v>36.2</v>
      </c>
      <c r="IB669">
        <v>1.86396</v>
      </c>
      <c r="IC669">
        <v>1.86007</v>
      </c>
      <c r="ID669">
        <v>1.85837</v>
      </c>
      <c r="IE669">
        <v>1.85975</v>
      </c>
      <c r="IF669">
        <v>1.85989</v>
      </c>
      <c r="IG669">
        <v>1.85837</v>
      </c>
      <c r="IH669">
        <v>1.85744</v>
      </c>
      <c r="II669">
        <v>1.85242</v>
      </c>
      <c r="IJ669">
        <v>0</v>
      </c>
      <c r="IK669">
        <v>0</v>
      </c>
      <c r="IL669">
        <v>0</v>
      </c>
      <c r="IM669">
        <v>0</v>
      </c>
      <c r="IN669" t="s">
        <v>441</v>
      </c>
      <c r="IO669" t="s">
        <v>442</v>
      </c>
      <c r="IP669" t="s">
        <v>443</v>
      </c>
      <c r="IQ669" t="s">
        <v>443</v>
      </c>
      <c r="IR669" t="s">
        <v>443</v>
      </c>
      <c r="IS669" t="s">
        <v>443</v>
      </c>
      <c r="IT669">
        <v>0</v>
      </c>
      <c r="IU669">
        <v>100</v>
      </c>
      <c r="IV669">
        <v>100</v>
      </c>
      <c r="IW669">
        <v>-0.15</v>
      </c>
      <c r="IX669">
        <v>0.2908</v>
      </c>
      <c r="IY669">
        <v>-0.819046093373875</v>
      </c>
      <c r="IZ669">
        <v>-0.0008311593448893811</v>
      </c>
      <c r="JA669">
        <v>1.768286430498992E-06</v>
      </c>
      <c r="JB669">
        <v>-5.176383660599935E-10</v>
      </c>
      <c r="JC669">
        <v>0.01793090377665582</v>
      </c>
      <c r="JD669">
        <v>0.002652576625932546</v>
      </c>
      <c r="JE669">
        <v>0.0004569377311329863</v>
      </c>
      <c r="JF669">
        <v>1.003524486243527E-07</v>
      </c>
      <c r="JG669">
        <v>2</v>
      </c>
      <c r="JH669">
        <v>1975</v>
      </c>
      <c r="JI669">
        <v>1</v>
      </c>
      <c r="JJ669">
        <v>26</v>
      </c>
      <c r="JK669">
        <v>201703</v>
      </c>
      <c r="JL669">
        <v>201703.2</v>
      </c>
      <c r="JM669">
        <v>2.72949</v>
      </c>
      <c r="JN669">
        <v>2.6123</v>
      </c>
      <c r="JO669">
        <v>1.49658</v>
      </c>
      <c r="JP669">
        <v>2.34985</v>
      </c>
      <c r="JQ669">
        <v>1.54907</v>
      </c>
      <c r="JR669">
        <v>2.38525</v>
      </c>
      <c r="JS669">
        <v>36.1989</v>
      </c>
      <c r="JT669">
        <v>24.1751</v>
      </c>
      <c r="JU669">
        <v>18</v>
      </c>
      <c r="JV669">
        <v>482.733</v>
      </c>
      <c r="JW669">
        <v>498.522</v>
      </c>
      <c r="JX669">
        <v>27.2365</v>
      </c>
      <c r="JY669">
        <v>29.2654</v>
      </c>
      <c r="JZ669">
        <v>30.0002</v>
      </c>
      <c r="KA669">
        <v>29.4237</v>
      </c>
      <c r="KB669">
        <v>29.4041</v>
      </c>
      <c r="KC669">
        <v>54.8055</v>
      </c>
      <c r="KD669">
        <v>10.2292</v>
      </c>
      <c r="KE669">
        <v>100</v>
      </c>
      <c r="KF669">
        <v>27.2368</v>
      </c>
      <c r="KG669">
        <v>1256.54</v>
      </c>
      <c r="KH669">
        <v>21.4115</v>
      </c>
      <c r="KI669">
        <v>101.79</v>
      </c>
      <c r="KJ669">
        <v>91.2574</v>
      </c>
    </row>
    <row r="670" spans="1:296">
      <c r="A670">
        <v>652</v>
      </c>
      <c r="B670">
        <v>1759091787.6</v>
      </c>
      <c r="C670">
        <v>18704.5</v>
      </c>
      <c r="D670" t="s">
        <v>1753</v>
      </c>
      <c r="E670" t="s">
        <v>1754</v>
      </c>
      <c r="F670">
        <v>5</v>
      </c>
      <c r="G670" t="s">
        <v>1604</v>
      </c>
      <c r="H670">
        <v>1759091780.1</v>
      </c>
      <c r="I670">
        <f>(J670)/1000</f>
        <v>0</v>
      </c>
      <c r="J670">
        <f>IF(DO670, AM670, AG670)</f>
        <v>0</v>
      </c>
      <c r="K670">
        <f>IF(DO670, AH670, AF670)</f>
        <v>0</v>
      </c>
      <c r="L670">
        <f>DQ670 - IF(AT670&gt;1, K670*DK670*100.0/(AV670), 0)</f>
        <v>0</v>
      </c>
      <c r="M670">
        <f>((S670-I670/2)*L670-K670)/(S670+I670/2)</f>
        <v>0</v>
      </c>
      <c r="N670">
        <f>M670*(DX670+DY670)/1000.0</f>
        <v>0</v>
      </c>
      <c r="O670">
        <f>(DQ670 - IF(AT670&gt;1, K670*DK670*100.0/(AV670), 0))*(DX670+DY670)/1000.0</f>
        <v>0</v>
      </c>
      <c r="P670">
        <f>2.0/((1/R670-1/Q670)+SIGN(R670)*SQRT((1/R670-1/Q670)*(1/R670-1/Q670) + 4*DL670/((DL670+1)*(DL670+1))*(2*1/R670*1/Q670-1/Q670*1/Q670)))</f>
        <v>0</v>
      </c>
      <c r="Q670">
        <f>IF(LEFT(DM670,1)&lt;&gt;"0",IF(LEFT(DM670,1)="1",3.0,DN670),$D$5+$E$5*(EE670*DX670/($K$5*1000))+$F$5*(EE670*DX670/($K$5*1000))*MAX(MIN(DK670,$J$5),$I$5)*MAX(MIN(DK670,$J$5),$I$5)+$G$5*MAX(MIN(DK670,$J$5),$I$5)*(EE670*DX670/($K$5*1000))+$H$5*(EE670*DX670/($K$5*1000))*(EE670*DX670/($K$5*1000)))</f>
        <v>0</v>
      </c>
      <c r="R670">
        <f>I670*(1000-(1000*0.61365*exp(17.502*V670/(240.97+V670))/(DX670+DY670)+DS670)/2)/(1000*0.61365*exp(17.502*V670/(240.97+V670))/(DX670+DY670)-DS670)</f>
        <v>0</v>
      </c>
      <c r="S670">
        <f>1/((DL670+1)/(P670/1.6)+1/(Q670/1.37)) + DL670/((DL670+1)/(P670/1.6) + DL670/(Q670/1.37))</f>
        <v>0</v>
      </c>
      <c r="T670">
        <f>(DG670*DJ670)</f>
        <v>0</v>
      </c>
      <c r="U670">
        <f>(DZ670+(T670+2*0.95*5.67E-8*(((DZ670+$B$9)+273)^4-(DZ670+273)^4)-44100*I670)/(1.84*29.3*Q670+8*0.95*5.67E-8*(DZ670+273)^3))</f>
        <v>0</v>
      </c>
      <c r="V670">
        <f>($C$9*EA670+$D$9*EB670+$E$9*U670)</f>
        <v>0</v>
      </c>
      <c r="W670">
        <f>0.61365*exp(17.502*V670/(240.97+V670))</f>
        <v>0</v>
      </c>
      <c r="X670">
        <f>(Y670/Z670*100)</f>
        <v>0</v>
      </c>
      <c r="Y670">
        <f>DS670*(DX670+DY670)/1000</f>
        <v>0</v>
      </c>
      <c r="Z670">
        <f>0.61365*exp(17.502*DZ670/(240.97+DZ670))</f>
        <v>0</v>
      </c>
      <c r="AA670">
        <f>(W670-DS670*(DX670+DY670)/1000)</f>
        <v>0</v>
      </c>
      <c r="AB670">
        <f>(-I670*44100)</f>
        <v>0</v>
      </c>
      <c r="AC670">
        <f>2*29.3*Q670*0.92*(DZ670-V670)</f>
        <v>0</v>
      </c>
      <c r="AD670">
        <f>2*0.95*5.67E-8*(((DZ670+$B$9)+273)^4-(V670+273)^4)</f>
        <v>0</v>
      </c>
      <c r="AE670">
        <f>T670+AD670+AB670+AC670</f>
        <v>0</v>
      </c>
      <c r="AF670">
        <f>DW670*AT670*(DR670-DQ670*(1000-AT670*DT670)/(1000-AT670*DS670))/(100*DK670)</f>
        <v>0</v>
      </c>
      <c r="AG670">
        <f>1000*DW670*AT670*(DS670-DT670)/(100*DK670*(1000-AT670*DS670))</f>
        <v>0</v>
      </c>
      <c r="AH670">
        <f>(AI670 - AJ670 - DX670*1E3/(8.314*(DZ670+273.15)) * AL670/DW670 * AK670) * DW670/(100*DK670) * (1000 - DT670)/1000</f>
        <v>0</v>
      </c>
      <c r="AI670">
        <v>1270.9584523558</v>
      </c>
      <c r="AJ670">
        <v>1253.788787878788</v>
      </c>
      <c r="AK670">
        <v>3.450970161273818</v>
      </c>
      <c r="AL670">
        <v>65.07997680681147</v>
      </c>
      <c r="AM670">
        <f>(AO670 - AN670 + DX670*1E3/(8.314*(DZ670+273.15)) * AQ670/DW670 * AP670) * DW670/(100*DK670) * 1000/(1000 - AO670)</f>
        <v>0</v>
      </c>
      <c r="AN670">
        <v>21.46114336</v>
      </c>
      <c r="AO670">
        <v>21.94558363636362</v>
      </c>
      <c r="AP670">
        <v>-5.218523773162513E-05</v>
      </c>
      <c r="AQ670">
        <v>105.27</v>
      </c>
      <c r="AR670">
        <v>0</v>
      </c>
      <c r="AS670">
        <v>0</v>
      </c>
      <c r="AT670">
        <f>IF(AR670*$H$15&gt;=AV670,1.0,(AV670/(AV670-AR670*$H$15)))</f>
        <v>0</v>
      </c>
      <c r="AU670">
        <f>(AT670-1)*100</f>
        <v>0</v>
      </c>
      <c r="AV670">
        <f>MAX(0,($B$15+$C$15*EE670)/(1+$D$15*EE670)*DX670/(DZ670+273)*$E$15)</f>
        <v>0</v>
      </c>
      <c r="AW670" t="s">
        <v>437</v>
      </c>
      <c r="AX670" t="s">
        <v>437</v>
      </c>
      <c r="AY670">
        <v>0</v>
      </c>
      <c r="AZ670">
        <v>0</v>
      </c>
      <c r="BA670">
        <f>1-AY670/AZ670</f>
        <v>0</v>
      </c>
      <c r="BB670">
        <v>0</v>
      </c>
      <c r="BC670" t="s">
        <v>437</v>
      </c>
      <c r="BD670" t="s">
        <v>437</v>
      </c>
      <c r="BE670">
        <v>0</v>
      </c>
      <c r="BF670">
        <v>0</v>
      </c>
      <c r="BG670">
        <f>1-BE670/BF670</f>
        <v>0</v>
      </c>
      <c r="BH670">
        <v>0.5</v>
      </c>
      <c r="BI670">
        <f>DH670</f>
        <v>0</v>
      </c>
      <c r="BJ670">
        <f>K670</f>
        <v>0</v>
      </c>
      <c r="BK670">
        <f>BG670*BH670*BI670</f>
        <v>0</v>
      </c>
      <c r="BL670">
        <f>(BJ670-BB670)/BI670</f>
        <v>0</v>
      </c>
      <c r="BM670">
        <f>(AZ670-BF670)/BF670</f>
        <v>0</v>
      </c>
      <c r="BN670">
        <f>AY670/(BA670+AY670/BF670)</f>
        <v>0</v>
      </c>
      <c r="BO670" t="s">
        <v>437</v>
      </c>
      <c r="BP670">
        <v>0</v>
      </c>
      <c r="BQ670">
        <f>IF(BP670&lt;&gt;0, BP670, BN670)</f>
        <v>0</v>
      </c>
      <c r="BR670">
        <f>1-BQ670/BF670</f>
        <v>0</v>
      </c>
      <c r="BS670">
        <f>(BF670-BE670)/(BF670-BQ670)</f>
        <v>0</v>
      </c>
      <c r="BT670">
        <f>(AZ670-BF670)/(AZ670-BQ670)</f>
        <v>0</v>
      </c>
      <c r="BU670">
        <f>(BF670-BE670)/(BF670-AY670)</f>
        <v>0</v>
      </c>
      <c r="BV670">
        <f>(AZ670-BF670)/(AZ670-AY670)</f>
        <v>0</v>
      </c>
      <c r="BW670">
        <f>(BS670*BQ670/BE670)</f>
        <v>0</v>
      </c>
      <c r="BX670">
        <f>(1-BW670)</f>
        <v>0</v>
      </c>
      <c r="DG670">
        <f>$B$13*EF670+$C$13*EG670+$F$13*ER670*(1-EU670)</f>
        <v>0</v>
      </c>
      <c r="DH670">
        <f>DG670*DI670</f>
        <v>0</v>
      </c>
      <c r="DI670">
        <f>($B$13*$D$11+$C$13*$D$11+$F$13*((FE670+EW670)/MAX(FE670+EW670+FF670, 0.1)*$I$11+FF670/MAX(FE670+EW670+FF670, 0.1)*$J$11))/($B$13+$C$13+$F$13)</f>
        <v>0</v>
      </c>
      <c r="DJ670">
        <f>($B$13*$K$11+$C$13*$K$11+$F$13*((FE670+EW670)/MAX(FE670+EW670+FF670, 0.1)*$P$11+FF670/MAX(FE670+EW670+FF670, 0.1)*$Q$11))/($B$13+$C$13+$F$13)</f>
        <v>0</v>
      </c>
      <c r="DK670">
        <v>2.44</v>
      </c>
      <c r="DL670">
        <v>0.5</v>
      </c>
      <c r="DM670" t="s">
        <v>438</v>
      </c>
      <c r="DN670">
        <v>2</v>
      </c>
      <c r="DO670" t="b">
        <v>1</v>
      </c>
      <c r="DP670">
        <v>1759091780.1</v>
      </c>
      <c r="DQ670">
        <v>1202.762222222222</v>
      </c>
      <c r="DR670">
        <v>1228.849259259259</v>
      </c>
      <c r="DS670">
        <v>21.95702962962962</v>
      </c>
      <c r="DT670">
        <v>21.4711962962963</v>
      </c>
      <c r="DU670">
        <v>1202.922592592593</v>
      </c>
      <c r="DV670">
        <v>21.6661</v>
      </c>
      <c r="DW670">
        <v>500.0264074074073</v>
      </c>
      <c r="DX670">
        <v>90.67489259259261</v>
      </c>
      <c r="DY670">
        <v>0.06452012592592592</v>
      </c>
      <c r="DZ670">
        <v>28.78044444444444</v>
      </c>
      <c r="EA670">
        <v>30.00494814814815</v>
      </c>
      <c r="EB670">
        <v>999.9000000000001</v>
      </c>
      <c r="EC670">
        <v>0</v>
      </c>
      <c r="ED670">
        <v>0</v>
      </c>
      <c r="EE670">
        <v>10014.42333333333</v>
      </c>
      <c r="EF670">
        <v>0</v>
      </c>
      <c r="EG670">
        <v>11.09887037037037</v>
      </c>
      <c r="EH670">
        <v>-26.08731851851852</v>
      </c>
      <c r="EI670">
        <v>1229.764074074074</v>
      </c>
      <c r="EJ670">
        <v>1255.813333333333</v>
      </c>
      <c r="EK670">
        <v>0.4858259999999999</v>
      </c>
      <c r="EL670">
        <v>1228.849259259259</v>
      </c>
      <c r="EM670">
        <v>21.4711962962963</v>
      </c>
      <c r="EN670">
        <v>1.990951111111111</v>
      </c>
      <c r="EO670">
        <v>1.946899259259259</v>
      </c>
      <c r="EP670">
        <v>17.37255925925926</v>
      </c>
      <c r="EQ670">
        <v>17.01895185185185</v>
      </c>
      <c r="ER670">
        <v>2000.004444444445</v>
      </c>
      <c r="ES670">
        <v>0.9800065185185185</v>
      </c>
      <c r="ET670">
        <v>0.01999365925925926</v>
      </c>
      <c r="EU670">
        <v>0</v>
      </c>
      <c r="EV670">
        <v>294.6822222222223</v>
      </c>
      <c r="EW670">
        <v>5.00078</v>
      </c>
      <c r="EX670">
        <v>5859.599259259259</v>
      </c>
      <c r="EY670">
        <v>16379.6962962963</v>
      </c>
      <c r="EZ670">
        <v>39.73140740740741</v>
      </c>
      <c r="FA670">
        <v>40.60840740740741</v>
      </c>
      <c r="FB670">
        <v>39.89088888888888</v>
      </c>
      <c r="FC670">
        <v>40.26596296296296</v>
      </c>
      <c r="FD670">
        <v>40.80751851851851</v>
      </c>
      <c r="FE670">
        <v>1955.112962962963</v>
      </c>
      <c r="FF670">
        <v>39.88777777777778</v>
      </c>
      <c r="FG670">
        <v>0</v>
      </c>
      <c r="FH670">
        <v>1759091780</v>
      </c>
      <c r="FI670">
        <v>0</v>
      </c>
      <c r="FJ670">
        <v>294.68192</v>
      </c>
      <c r="FK670">
        <v>-1.623999992830681</v>
      </c>
      <c r="FL670">
        <v>-34.34538454226716</v>
      </c>
      <c r="FM670">
        <v>5859.4756</v>
      </c>
      <c r="FN670">
        <v>15</v>
      </c>
      <c r="FO670">
        <v>0</v>
      </c>
      <c r="FP670" t="s">
        <v>439</v>
      </c>
      <c r="FQ670">
        <v>1746989605.5</v>
      </c>
      <c r="FR670">
        <v>1746989593.5</v>
      </c>
      <c r="FS670">
        <v>0</v>
      </c>
      <c r="FT670">
        <v>-0.274</v>
      </c>
      <c r="FU670">
        <v>-0.002</v>
      </c>
      <c r="FV670">
        <v>2.549</v>
      </c>
      <c r="FW670">
        <v>0.129</v>
      </c>
      <c r="FX670">
        <v>420</v>
      </c>
      <c r="FY670">
        <v>17</v>
      </c>
      <c r="FZ670">
        <v>0.02</v>
      </c>
      <c r="GA670">
        <v>0.04</v>
      </c>
      <c r="GB670">
        <v>-26.1104325</v>
      </c>
      <c r="GC670">
        <v>0.2253196998124644</v>
      </c>
      <c r="GD670">
        <v>0.1417112511191327</v>
      </c>
      <c r="GE670">
        <v>1</v>
      </c>
      <c r="GF670">
        <v>294.775705882353</v>
      </c>
      <c r="GG670">
        <v>-1.564644764808585</v>
      </c>
      <c r="GH670">
        <v>0.2743801066159446</v>
      </c>
      <c r="GI670">
        <v>0</v>
      </c>
      <c r="GJ670">
        <v>0.4834057</v>
      </c>
      <c r="GK670">
        <v>0.06171266791744856</v>
      </c>
      <c r="GL670">
        <v>0.008267430118241098</v>
      </c>
      <c r="GM670">
        <v>1</v>
      </c>
      <c r="GN670">
        <v>2</v>
      </c>
      <c r="GO670">
        <v>3</v>
      </c>
      <c r="GP670" t="s">
        <v>446</v>
      </c>
      <c r="GQ670">
        <v>3.10239</v>
      </c>
      <c r="GR670">
        <v>2.72271</v>
      </c>
      <c r="GS670">
        <v>0.182987</v>
      </c>
      <c r="GT670">
        <v>0.185466</v>
      </c>
      <c r="GU670">
        <v>0.101326</v>
      </c>
      <c r="GV670">
        <v>0.10116</v>
      </c>
      <c r="GW670">
        <v>21321.6</v>
      </c>
      <c r="GX670">
        <v>19303.1</v>
      </c>
      <c r="GY670">
        <v>26661.1</v>
      </c>
      <c r="GZ670">
        <v>23920.8</v>
      </c>
      <c r="HA670">
        <v>38350</v>
      </c>
      <c r="HB670">
        <v>31788.4</v>
      </c>
      <c r="HC670">
        <v>46555.2</v>
      </c>
      <c r="HD670">
        <v>37837.8</v>
      </c>
      <c r="HE670">
        <v>1.8652</v>
      </c>
      <c r="HF670">
        <v>1.86808</v>
      </c>
      <c r="HG670">
        <v>0.115816</v>
      </c>
      <c r="HH670">
        <v>0</v>
      </c>
      <c r="HI670">
        <v>28.1221</v>
      </c>
      <c r="HJ670">
        <v>999.9</v>
      </c>
      <c r="HK670">
        <v>46.6</v>
      </c>
      <c r="HL670">
        <v>31.1</v>
      </c>
      <c r="HM670">
        <v>23.3186</v>
      </c>
      <c r="HN670">
        <v>60.7586</v>
      </c>
      <c r="HO670">
        <v>21.3061</v>
      </c>
      <c r="HP670">
        <v>1</v>
      </c>
      <c r="HQ670">
        <v>0.155676</v>
      </c>
      <c r="HR670">
        <v>0.284224</v>
      </c>
      <c r="HS670">
        <v>20.2801</v>
      </c>
      <c r="HT670">
        <v>5.21055</v>
      </c>
      <c r="HU670">
        <v>11.9798</v>
      </c>
      <c r="HV670">
        <v>4.96325</v>
      </c>
      <c r="HW670">
        <v>3.27435</v>
      </c>
      <c r="HX670">
        <v>9999</v>
      </c>
      <c r="HY670">
        <v>9999</v>
      </c>
      <c r="HZ670">
        <v>9999</v>
      </c>
      <c r="IA670">
        <v>36.2</v>
      </c>
      <c r="IB670">
        <v>1.86398</v>
      </c>
      <c r="IC670">
        <v>1.86007</v>
      </c>
      <c r="ID670">
        <v>1.85837</v>
      </c>
      <c r="IE670">
        <v>1.85974</v>
      </c>
      <c r="IF670">
        <v>1.85989</v>
      </c>
      <c r="IG670">
        <v>1.85837</v>
      </c>
      <c r="IH670">
        <v>1.85745</v>
      </c>
      <c r="II670">
        <v>1.85242</v>
      </c>
      <c r="IJ670">
        <v>0</v>
      </c>
      <c r="IK670">
        <v>0</v>
      </c>
      <c r="IL670">
        <v>0</v>
      </c>
      <c r="IM670">
        <v>0</v>
      </c>
      <c r="IN670" t="s">
        <v>441</v>
      </c>
      <c r="IO670" t="s">
        <v>442</v>
      </c>
      <c r="IP670" t="s">
        <v>443</v>
      </c>
      <c r="IQ670" t="s">
        <v>443</v>
      </c>
      <c r="IR670" t="s">
        <v>443</v>
      </c>
      <c r="IS670" t="s">
        <v>443</v>
      </c>
      <c r="IT670">
        <v>0</v>
      </c>
      <c r="IU670">
        <v>100</v>
      </c>
      <c r="IV670">
        <v>100</v>
      </c>
      <c r="IW670">
        <v>-0.13</v>
      </c>
      <c r="IX670">
        <v>0.2906</v>
      </c>
      <c r="IY670">
        <v>-0.819046093373875</v>
      </c>
      <c r="IZ670">
        <v>-0.0008311593448893811</v>
      </c>
      <c r="JA670">
        <v>1.768286430498992E-06</v>
      </c>
      <c r="JB670">
        <v>-5.176383660599935E-10</v>
      </c>
      <c r="JC670">
        <v>0.01793090377665582</v>
      </c>
      <c r="JD670">
        <v>0.002652576625932546</v>
      </c>
      <c r="JE670">
        <v>0.0004569377311329863</v>
      </c>
      <c r="JF670">
        <v>1.003524486243527E-07</v>
      </c>
      <c r="JG670">
        <v>2</v>
      </c>
      <c r="JH670">
        <v>1975</v>
      </c>
      <c r="JI670">
        <v>1</v>
      </c>
      <c r="JJ670">
        <v>26</v>
      </c>
      <c r="JK670">
        <v>201703</v>
      </c>
      <c r="JL670">
        <v>201703.2</v>
      </c>
      <c r="JM670">
        <v>2.75757</v>
      </c>
      <c r="JN670">
        <v>2.60498</v>
      </c>
      <c r="JO670">
        <v>1.49658</v>
      </c>
      <c r="JP670">
        <v>2.34985</v>
      </c>
      <c r="JQ670">
        <v>1.54907</v>
      </c>
      <c r="JR670">
        <v>2.47314</v>
      </c>
      <c r="JS670">
        <v>36.2224</v>
      </c>
      <c r="JT670">
        <v>24.1838</v>
      </c>
      <c r="JU670">
        <v>18</v>
      </c>
      <c r="JV670">
        <v>482.352</v>
      </c>
      <c r="JW670">
        <v>498.947</v>
      </c>
      <c r="JX670">
        <v>27.2366</v>
      </c>
      <c r="JY670">
        <v>29.2672</v>
      </c>
      <c r="JZ670">
        <v>30.0003</v>
      </c>
      <c r="KA670">
        <v>29.4255</v>
      </c>
      <c r="KB670">
        <v>29.4071</v>
      </c>
      <c r="KC670">
        <v>55.4348</v>
      </c>
      <c r="KD670">
        <v>10.2292</v>
      </c>
      <c r="KE670">
        <v>100</v>
      </c>
      <c r="KF670">
        <v>27.2256</v>
      </c>
      <c r="KG670">
        <v>1276.58</v>
      </c>
      <c r="KH670">
        <v>21.4115</v>
      </c>
      <c r="KI670">
        <v>101.79</v>
      </c>
      <c r="KJ670">
        <v>91.2576</v>
      </c>
    </row>
    <row r="671" spans="1:296">
      <c r="A671">
        <v>653</v>
      </c>
      <c r="B671">
        <v>1759091792.1</v>
      </c>
      <c r="C671">
        <v>18709</v>
      </c>
      <c r="D671" t="s">
        <v>1755</v>
      </c>
      <c r="E671" t="s">
        <v>1756</v>
      </c>
      <c r="F671">
        <v>5</v>
      </c>
      <c r="G671" t="s">
        <v>1604</v>
      </c>
      <c r="H671">
        <v>1759091784.544444</v>
      </c>
      <c r="I671">
        <f>(J671)/1000</f>
        <v>0</v>
      </c>
      <c r="J671">
        <f>IF(DO671, AM671, AG671)</f>
        <v>0</v>
      </c>
      <c r="K671">
        <f>IF(DO671, AH671, AF671)</f>
        <v>0</v>
      </c>
      <c r="L671">
        <f>DQ671 - IF(AT671&gt;1, K671*DK671*100.0/(AV671), 0)</f>
        <v>0</v>
      </c>
      <c r="M671">
        <f>((S671-I671/2)*L671-K671)/(S671+I671/2)</f>
        <v>0</v>
      </c>
      <c r="N671">
        <f>M671*(DX671+DY671)/1000.0</f>
        <v>0</v>
      </c>
      <c r="O671">
        <f>(DQ671 - IF(AT671&gt;1, K671*DK671*100.0/(AV671), 0))*(DX671+DY671)/1000.0</f>
        <v>0</v>
      </c>
      <c r="P671">
        <f>2.0/((1/R671-1/Q671)+SIGN(R671)*SQRT((1/R671-1/Q671)*(1/R671-1/Q671) + 4*DL671/((DL671+1)*(DL671+1))*(2*1/R671*1/Q671-1/Q671*1/Q671)))</f>
        <v>0</v>
      </c>
      <c r="Q671">
        <f>IF(LEFT(DM671,1)&lt;&gt;"0",IF(LEFT(DM671,1)="1",3.0,DN671),$D$5+$E$5*(EE671*DX671/($K$5*1000))+$F$5*(EE671*DX671/($K$5*1000))*MAX(MIN(DK671,$J$5),$I$5)*MAX(MIN(DK671,$J$5),$I$5)+$G$5*MAX(MIN(DK671,$J$5),$I$5)*(EE671*DX671/($K$5*1000))+$H$5*(EE671*DX671/($K$5*1000))*(EE671*DX671/($K$5*1000)))</f>
        <v>0</v>
      </c>
      <c r="R671">
        <f>I671*(1000-(1000*0.61365*exp(17.502*V671/(240.97+V671))/(DX671+DY671)+DS671)/2)/(1000*0.61365*exp(17.502*V671/(240.97+V671))/(DX671+DY671)-DS671)</f>
        <v>0</v>
      </c>
      <c r="S671">
        <f>1/((DL671+1)/(P671/1.6)+1/(Q671/1.37)) + DL671/((DL671+1)/(P671/1.6) + DL671/(Q671/1.37))</f>
        <v>0</v>
      </c>
      <c r="T671">
        <f>(DG671*DJ671)</f>
        <v>0</v>
      </c>
      <c r="U671">
        <f>(DZ671+(T671+2*0.95*5.67E-8*(((DZ671+$B$9)+273)^4-(DZ671+273)^4)-44100*I671)/(1.84*29.3*Q671+8*0.95*5.67E-8*(DZ671+273)^3))</f>
        <v>0</v>
      </c>
      <c r="V671">
        <f>($C$9*EA671+$D$9*EB671+$E$9*U671)</f>
        <v>0</v>
      </c>
      <c r="W671">
        <f>0.61365*exp(17.502*V671/(240.97+V671))</f>
        <v>0</v>
      </c>
      <c r="X671">
        <f>(Y671/Z671*100)</f>
        <v>0</v>
      </c>
      <c r="Y671">
        <f>DS671*(DX671+DY671)/1000</f>
        <v>0</v>
      </c>
      <c r="Z671">
        <f>0.61365*exp(17.502*DZ671/(240.97+DZ671))</f>
        <v>0</v>
      </c>
      <c r="AA671">
        <f>(W671-DS671*(DX671+DY671)/1000)</f>
        <v>0</v>
      </c>
      <c r="AB671">
        <f>(-I671*44100)</f>
        <v>0</v>
      </c>
      <c r="AC671">
        <f>2*29.3*Q671*0.92*(DZ671-V671)</f>
        <v>0</v>
      </c>
      <c r="AD671">
        <f>2*0.95*5.67E-8*(((DZ671+$B$9)+273)^4-(V671+273)^4)</f>
        <v>0</v>
      </c>
      <c r="AE671">
        <f>T671+AD671+AB671+AC671</f>
        <v>0</v>
      </c>
      <c r="AF671">
        <f>DW671*AT671*(DR671-DQ671*(1000-AT671*DT671)/(1000-AT671*DS671))/(100*DK671)</f>
        <v>0</v>
      </c>
      <c r="AG671">
        <f>1000*DW671*AT671*(DS671-DT671)/(100*DK671*(1000-AT671*DS671))</f>
        <v>0</v>
      </c>
      <c r="AH671">
        <f>(AI671 - AJ671 - DX671*1E3/(8.314*(DZ671+273.15)) * AL671/DW671 * AK671) * DW671/(100*DK671) * (1000 - DT671)/1000</f>
        <v>0</v>
      </c>
      <c r="AI671">
        <v>1286.438661521342</v>
      </c>
      <c r="AJ671">
        <v>1269.318424242424</v>
      </c>
      <c r="AK671">
        <v>3.463975403232453</v>
      </c>
      <c r="AL671">
        <v>65.07997680681147</v>
      </c>
      <c r="AM671">
        <f>(AO671 - AN671 + DX671*1E3/(8.314*(DZ671+273.15)) * AQ671/DW671 * AP671) * DW671/(100*DK671) * 1000/(1000 - AO671)</f>
        <v>0</v>
      </c>
      <c r="AN671">
        <v>21.46590389333334</v>
      </c>
      <c r="AO671">
        <v>21.94015696969696</v>
      </c>
      <c r="AP671">
        <v>-3.21052489179285E-05</v>
      </c>
      <c r="AQ671">
        <v>105.27</v>
      </c>
      <c r="AR671">
        <v>0</v>
      </c>
      <c r="AS671">
        <v>0</v>
      </c>
      <c r="AT671">
        <f>IF(AR671*$H$15&gt;=AV671,1.0,(AV671/(AV671-AR671*$H$15)))</f>
        <v>0</v>
      </c>
      <c r="AU671">
        <f>(AT671-1)*100</f>
        <v>0</v>
      </c>
      <c r="AV671">
        <f>MAX(0,($B$15+$C$15*EE671)/(1+$D$15*EE671)*DX671/(DZ671+273)*$E$15)</f>
        <v>0</v>
      </c>
      <c r="AW671" t="s">
        <v>437</v>
      </c>
      <c r="AX671" t="s">
        <v>437</v>
      </c>
      <c r="AY671">
        <v>0</v>
      </c>
      <c r="AZ671">
        <v>0</v>
      </c>
      <c r="BA671">
        <f>1-AY671/AZ671</f>
        <v>0</v>
      </c>
      <c r="BB671">
        <v>0</v>
      </c>
      <c r="BC671" t="s">
        <v>437</v>
      </c>
      <c r="BD671" t="s">
        <v>437</v>
      </c>
      <c r="BE671">
        <v>0</v>
      </c>
      <c r="BF671">
        <v>0</v>
      </c>
      <c r="BG671">
        <f>1-BE671/BF671</f>
        <v>0</v>
      </c>
      <c r="BH671">
        <v>0.5</v>
      </c>
      <c r="BI671">
        <f>DH671</f>
        <v>0</v>
      </c>
      <c r="BJ671">
        <f>K671</f>
        <v>0</v>
      </c>
      <c r="BK671">
        <f>BG671*BH671*BI671</f>
        <v>0</v>
      </c>
      <c r="BL671">
        <f>(BJ671-BB671)/BI671</f>
        <v>0</v>
      </c>
      <c r="BM671">
        <f>(AZ671-BF671)/BF671</f>
        <v>0</v>
      </c>
      <c r="BN671">
        <f>AY671/(BA671+AY671/BF671)</f>
        <v>0</v>
      </c>
      <c r="BO671" t="s">
        <v>437</v>
      </c>
      <c r="BP671">
        <v>0</v>
      </c>
      <c r="BQ671">
        <f>IF(BP671&lt;&gt;0, BP671, BN671)</f>
        <v>0</v>
      </c>
      <c r="BR671">
        <f>1-BQ671/BF671</f>
        <v>0</v>
      </c>
      <c r="BS671">
        <f>(BF671-BE671)/(BF671-BQ671)</f>
        <v>0</v>
      </c>
      <c r="BT671">
        <f>(AZ671-BF671)/(AZ671-BQ671)</f>
        <v>0</v>
      </c>
      <c r="BU671">
        <f>(BF671-BE671)/(BF671-AY671)</f>
        <v>0</v>
      </c>
      <c r="BV671">
        <f>(AZ671-BF671)/(AZ671-AY671)</f>
        <v>0</v>
      </c>
      <c r="BW671">
        <f>(BS671*BQ671/BE671)</f>
        <v>0</v>
      </c>
      <c r="BX671">
        <f>(1-BW671)</f>
        <v>0</v>
      </c>
      <c r="DG671">
        <f>$B$13*EF671+$C$13*EG671+$F$13*ER671*(1-EU671)</f>
        <v>0</v>
      </c>
      <c r="DH671">
        <f>DG671*DI671</f>
        <v>0</v>
      </c>
      <c r="DI671">
        <f>($B$13*$D$11+$C$13*$D$11+$F$13*((FE671+EW671)/MAX(FE671+EW671+FF671, 0.1)*$I$11+FF671/MAX(FE671+EW671+FF671, 0.1)*$J$11))/($B$13+$C$13+$F$13)</f>
        <v>0</v>
      </c>
      <c r="DJ671">
        <f>($B$13*$K$11+$C$13*$K$11+$F$13*((FE671+EW671)/MAX(FE671+EW671+FF671, 0.1)*$P$11+FF671/MAX(FE671+EW671+FF671, 0.1)*$Q$11))/($B$13+$C$13+$F$13)</f>
        <v>0</v>
      </c>
      <c r="DK671">
        <v>2.44</v>
      </c>
      <c r="DL671">
        <v>0.5</v>
      </c>
      <c r="DM671" t="s">
        <v>438</v>
      </c>
      <c r="DN671">
        <v>2</v>
      </c>
      <c r="DO671" t="b">
        <v>1</v>
      </c>
      <c r="DP671">
        <v>1759091784.544444</v>
      </c>
      <c r="DQ671">
        <v>1217.674074074074</v>
      </c>
      <c r="DR671">
        <v>1243.771851851852</v>
      </c>
      <c r="DS671">
        <v>21.95063703703704</v>
      </c>
      <c r="DT671">
        <v>21.46420740740741</v>
      </c>
      <c r="DU671">
        <v>1217.817037037037</v>
      </c>
      <c r="DV671">
        <v>21.65985185185185</v>
      </c>
      <c r="DW671">
        <v>499.9602962962963</v>
      </c>
      <c r="DX671">
        <v>90.67482962962961</v>
      </c>
      <c r="DY671">
        <v>0.06459824444444444</v>
      </c>
      <c r="DZ671">
        <v>28.78055555555555</v>
      </c>
      <c r="EA671">
        <v>30.00738518518519</v>
      </c>
      <c r="EB671">
        <v>999.9000000000001</v>
      </c>
      <c r="EC671">
        <v>0</v>
      </c>
      <c r="ED671">
        <v>0</v>
      </c>
      <c r="EE671">
        <v>10002.48074074074</v>
      </c>
      <c r="EF671">
        <v>0</v>
      </c>
      <c r="EG671">
        <v>11.09797037037037</v>
      </c>
      <c r="EH671">
        <v>-26.0986925925926</v>
      </c>
      <c r="EI671">
        <v>1245.001851851852</v>
      </c>
      <c r="EJ671">
        <v>1271.054814814815</v>
      </c>
      <c r="EK671">
        <v>0.4864228148148148</v>
      </c>
      <c r="EL671">
        <v>1243.771851851852</v>
      </c>
      <c r="EM671">
        <v>21.46420740740741</v>
      </c>
      <c r="EN671">
        <v>1.99036962962963</v>
      </c>
      <c r="EO671">
        <v>1.946263703703704</v>
      </c>
      <c r="EP671">
        <v>17.36793703703704</v>
      </c>
      <c r="EQ671">
        <v>17.0138037037037</v>
      </c>
      <c r="ER671">
        <v>1999.991111111111</v>
      </c>
      <c r="ES671">
        <v>0.9800057777777779</v>
      </c>
      <c r="ET671">
        <v>0.01999438518518519</v>
      </c>
      <c r="EU671">
        <v>0</v>
      </c>
      <c r="EV671">
        <v>294.5383333333334</v>
      </c>
      <c r="EW671">
        <v>5.00078</v>
      </c>
      <c r="EX671">
        <v>5857.006666666666</v>
      </c>
      <c r="EY671">
        <v>16379.58518518518</v>
      </c>
      <c r="EZ671">
        <v>39.73144444444444</v>
      </c>
      <c r="FA671">
        <v>40.6107037037037</v>
      </c>
      <c r="FB671">
        <v>39.88166666666666</v>
      </c>
      <c r="FC671">
        <v>40.25677777777778</v>
      </c>
      <c r="FD671">
        <v>40.82374074074074</v>
      </c>
      <c r="FE671">
        <v>1955.09962962963</v>
      </c>
      <c r="FF671">
        <v>39.88740740740741</v>
      </c>
      <c r="FG671">
        <v>0</v>
      </c>
      <c r="FH671">
        <v>1759091784.8</v>
      </c>
      <c r="FI671">
        <v>0</v>
      </c>
      <c r="FJ671">
        <v>294.5156</v>
      </c>
      <c r="FK671">
        <v>-2.478384622850653</v>
      </c>
      <c r="FL671">
        <v>-32.12153850243233</v>
      </c>
      <c r="FM671">
        <v>5856.6848</v>
      </c>
      <c r="FN671">
        <v>15</v>
      </c>
      <c r="FO671">
        <v>0</v>
      </c>
      <c r="FP671" t="s">
        <v>439</v>
      </c>
      <c r="FQ671">
        <v>1746989605.5</v>
      </c>
      <c r="FR671">
        <v>1746989593.5</v>
      </c>
      <c r="FS671">
        <v>0</v>
      </c>
      <c r="FT671">
        <v>-0.274</v>
      </c>
      <c r="FU671">
        <v>-0.002</v>
      </c>
      <c r="FV671">
        <v>2.549</v>
      </c>
      <c r="FW671">
        <v>0.129</v>
      </c>
      <c r="FX671">
        <v>420</v>
      </c>
      <c r="FY671">
        <v>17</v>
      </c>
      <c r="FZ671">
        <v>0.02</v>
      </c>
      <c r="GA671">
        <v>0.04</v>
      </c>
      <c r="GB671">
        <v>-26.095805</v>
      </c>
      <c r="GC671">
        <v>-0.02366679174475151</v>
      </c>
      <c r="GD671">
        <v>0.1350164248341656</v>
      </c>
      <c r="GE671">
        <v>1</v>
      </c>
      <c r="GF671">
        <v>294.642</v>
      </c>
      <c r="GG671">
        <v>-1.940504202345107</v>
      </c>
      <c r="GH671">
        <v>0.2982960432385379</v>
      </c>
      <c r="GI671">
        <v>0</v>
      </c>
      <c r="GJ671">
        <v>0.483598325</v>
      </c>
      <c r="GK671">
        <v>0.01602874671669617</v>
      </c>
      <c r="GL671">
        <v>0.008193247821796618</v>
      </c>
      <c r="GM671">
        <v>1</v>
      </c>
      <c r="GN671">
        <v>2</v>
      </c>
      <c r="GO671">
        <v>3</v>
      </c>
      <c r="GP671" t="s">
        <v>446</v>
      </c>
      <c r="GQ671">
        <v>3.10239</v>
      </c>
      <c r="GR671">
        <v>2.72306</v>
      </c>
      <c r="GS671">
        <v>0.184377</v>
      </c>
      <c r="GT671">
        <v>0.186835</v>
      </c>
      <c r="GU671">
        <v>0.101309</v>
      </c>
      <c r="GV671">
        <v>0.101178</v>
      </c>
      <c r="GW671">
        <v>21285.6</v>
      </c>
      <c r="GX671">
        <v>19270.4</v>
      </c>
      <c r="GY671">
        <v>26661.4</v>
      </c>
      <c r="GZ671">
        <v>23920.6</v>
      </c>
      <c r="HA671">
        <v>38350.8</v>
      </c>
      <c r="HB671">
        <v>31787.9</v>
      </c>
      <c r="HC671">
        <v>46555.1</v>
      </c>
      <c r="HD671">
        <v>37837.7</v>
      </c>
      <c r="HE671">
        <v>1.86515</v>
      </c>
      <c r="HF671">
        <v>1.86805</v>
      </c>
      <c r="HG671">
        <v>0.114664</v>
      </c>
      <c r="HH671">
        <v>0</v>
      </c>
      <c r="HI671">
        <v>28.121</v>
      </c>
      <c r="HJ671">
        <v>999.9</v>
      </c>
      <c r="HK671">
        <v>46.6</v>
      </c>
      <c r="HL671">
        <v>31.1</v>
      </c>
      <c r="HM671">
        <v>23.317</v>
      </c>
      <c r="HN671">
        <v>61.0086</v>
      </c>
      <c r="HO671">
        <v>21.5425</v>
      </c>
      <c r="HP671">
        <v>1</v>
      </c>
      <c r="HQ671">
        <v>0.155823</v>
      </c>
      <c r="HR671">
        <v>0.323203</v>
      </c>
      <c r="HS671">
        <v>20.2801</v>
      </c>
      <c r="HT671">
        <v>5.211</v>
      </c>
      <c r="HU671">
        <v>11.98</v>
      </c>
      <c r="HV671">
        <v>4.9633</v>
      </c>
      <c r="HW671">
        <v>3.2743</v>
      </c>
      <c r="HX671">
        <v>9999</v>
      </c>
      <c r="HY671">
        <v>9999</v>
      </c>
      <c r="HZ671">
        <v>9999</v>
      </c>
      <c r="IA671">
        <v>36.2</v>
      </c>
      <c r="IB671">
        <v>1.86398</v>
      </c>
      <c r="IC671">
        <v>1.86009</v>
      </c>
      <c r="ID671">
        <v>1.85838</v>
      </c>
      <c r="IE671">
        <v>1.85976</v>
      </c>
      <c r="IF671">
        <v>1.85989</v>
      </c>
      <c r="IG671">
        <v>1.85837</v>
      </c>
      <c r="IH671">
        <v>1.85745</v>
      </c>
      <c r="II671">
        <v>1.85241</v>
      </c>
      <c r="IJ671">
        <v>0</v>
      </c>
      <c r="IK671">
        <v>0</v>
      </c>
      <c r="IL671">
        <v>0</v>
      </c>
      <c r="IM671">
        <v>0</v>
      </c>
      <c r="IN671" t="s">
        <v>441</v>
      </c>
      <c r="IO671" t="s">
        <v>442</v>
      </c>
      <c r="IP671" t="s">
        <v>443</v>
      </c>
      <c r="IQ671" t="s">
        <v>443</v>
      </c>
      <c r="IR671" t="s">
        <v>443</v>
      </c>
      <c r="IS671" t="s">
        <v>443</v>
      </c>
      <c r="IT671">
        <v>0</v>
      </c>
      <c r="IU671">
        <v>100</v>
      </c>
      <c r="IV671">
        <v>100</v>
      </c>
      <c r="IW671">
        <v>-0.12</v>
      </c>
      <c r="IX671">
        <v>0.2905</v>
      </c>
      <c r="IY671">
        <v>-0.819046093373875</v>
      </c>
      <c r="IZ671">
        <v>-0.0008311593448893811</v>
      </c>
      <c r="JA671">
        <v>1.768286430498992E-06</v>
      </c>
      <c r="JB671">
        <v>-5.176383660599935E-10</v>
      </c>
      <c r="JC671">
        <v>0.01793090377665582</v>
      </c>
      <c r="JD671">
        <v>0.002652576625932546</v>
      </c>
      <c r="JE671">
        <v>0.0004569377311329863</v>
      </c>
      <c r="JF671">
        <v>1.003524486243527E-07</v>
      </c>
      <c r="JG671">
        <v>2</v>
      </c>
      <c r="JH671">
        <v>1975</v>
      </c>
      <c r="JI671">
        <v>1</v>
      </c>
      <c r="JJ671">
        <v>26</v>
      </c>
      <c r="JK671">
        <v>201703.1</v>
      </c>
      <c r="JL671">
        <v>201703.3</v>
      </c>
      <c r="JM671">
        <v>2.78687</v>
      </c>
      <c r="JN671">
        <v>2.61841</v>
      </c>
      <c r="JO671">
        <v>1.49658</v>
      </c>
      <c r="JP671">
        <v>2.34985</v>
      </c>
      <c r="JQ671">
        <v>1.54907</v>
      </c>
      <c r="JR671">
        <v>2.34009</v>
      </c>
      <c r="JS671">
        <v>36.1989</v>
      </c>
      <c r="JT671">
        <v>24.1751</v>
      </c>
      <c r="JU671">
        <v>18</v>
      </c>
      <c r="JV671">
        <v>482.345</v>
      </c>
      <c r="JW671">
        <v>498.95</v>
      </c>
      <c r="JX671">
        <v>27.23</v>
      </c>
      <c r="JY671">
        <v>29.2689</v>
      </c>
      <c r="JZ671">
        <v>30.0003</v>
      </c>
      <c r="KA671">
        <v>29.4284</v>
      </c>
      <c r="KB671">
        <v>29.4094</v>
      </c>
      <c r="KC671">
        <v>55.9558</v>
      </c>
      <c r="KD671">
        <v>10.2292</v>
      </c>
      <c r="KE671">
        <v>100</v>
      </c>
      <c r="KF671">
        <v>27.2197</v>
      </c>
      <c r="KG671">
        <v>1289.94</v>
      </c>
      <c r="KH671">
        <v>21.4115</v>
      </c>
      <c r="KI671">
        <v>101.79</v>
      </c>
      <c r="KJ671">
        <v>91.2572</v>
      </c>
    </row>
    <row r="672" spans="1:296">
      <c r="A672">
        <v>654</v>
      </c>
      <c r="B672">
        <v>1759091797.1</v>
      </c>
      <c r="C672">
        <v>18714</v>
      </c>
      <c r="D672" t="s">
        <v>1757</v>
      </c>
      <c r="E672" t="s">
        <v>1758</v>
      </c>
      <c r="F672">
        <v>5</v>
      </c>
      <c r="G672" t="s">
        <v>1604</v>
      </c>
      <c r="H672">
        <v>1759091789.562963</v>
      </c>
      <c r="I672">
        <f>(J672)/1000</f>
        <v>0</v>
      </c>
      <c r="J672">
        <f>IF(DO672, AM672, AG672)</f>
        <v>0</v>
      </c>
      <c r="K672">
        <f>IF(DO672, AH672, AF672)</f>
        <v>0</v>
      </c>
      <c r="L672">
        <f>DQ672 - IF(AT672&gt;1, K672*DK672*100.0/(AV672), 0)</f>
        <v>0</v>
      </c>
      <c r="M672">
        <f>((S672-I672/2)*L672-K672)/(S672+I672/2)</f>
        <v>0</v>
      </c>
      <c r="N672">
        <f>M672*(DX672+DY672)/1000.0</f>
        <v>0</v>
      </c>
      <c r="O672">
        <f>(DQ672 - IF(AT672&gt;1, K672*DK672*100.0/(AV672), 0))*(DX672+DY672)/1000.0</f>
        <v>0</v>
      </c>
      <c r="P672">
        <f>2.0/((1/R672-1/Q672)+SIGN(R672)*SQRT((1/R672-1/Q672)*(1/R672-1/Q672) + 4*DL672/((DL672+1)*(DL672+1))*(2*1/R672*1/Q672-1/Q672*1/Q672)))</f>
        <v>0</v>
      </c>
      <c r="Q672">
        <f>IF(LEFT(DM672,1)&lt;&gt;"0",IF(LEFT(DM672,1)="1",3.0,DN672),$D$5+$E$5*(EE672*DX672/($K$5*1000))+$F$5*(EE672*DX672/($K$5*1000))*MAX(MIN(DK672,$J$5),$I$5)*MAX(MIN(DK672,$J$5),$I$5)+$G$5*MAX(MIN(DK672,$J$5),$I$5)*(EE672*DX672/($K$5*1000))+$H$5*(EE672*DX672/($K$5*1000))*(EE672*DX672/($K$5*1000)))</f>
        <v>0</v>
      </c>
      <c r="R672">
        <f>I672*(1000-(1000*0.61365*exp(17.502*V672/(240.97+V672))/(DX672+DY672)+DS672)/2)/(1000*0.61365*exp(17.502*V672/(240.97+V672))/(DX672+DY672)-DS672)</f>
        <v>0</v>
      </c>
      <c r="S672">
        <f>1/((DL672+1)/(P672/1.6)+1/(Q672/1.37)) + DL672/((DL672+1)/(P672/1.6) + DL672/(Q672/1.37))</f>
        <v>0</v>
      </c>
      <c r="T672">
        <f>(DG672*DJ672)</f>
        <v>0</v>
      </c>
      <c r="U672">
        <f>(DZ672+(T672+2*0.95*5.67E-8*(((DZ672+$B$9)+273)^4-(DZ672+273)^4)-44100*I672)/(1.84*29.3*Q672+8*0.95*5.67E-8*(DZ672+273)^3))</f>
        <v>0</v>
      </c>
      <c r="V672">
        <f>($C$9*EA672+$D$9*EB672+$E$9*U672)</f>
        <v>0</v>
      </c>
      <c r="W672">
        <f>0.61365*exp(17.502*V672/(240.97+V672))</f>
        <v>0</v>
      </c>
      <c r="X672">
        <f>(Y672/Z672*100)</f>
        <v>0</v>
      </c>
      <c r="Y672">
        <f>DS672*(DX672+DY672)/1000</f>
        <v>0</v>
      </c>
      <c r="Z672">
        <f>0.61365*exp(17.502*DZ672/(240.97+DZ672))</f>
        <v>0</v>
      </c>
      <c r="AA672">
        <f>(W672-DS672*(DX672+DY672)/1000)</f>
        <v>0</v>
      </c>
      <c r="AB672">
        <f>(-I672*44100)</f>
        <v>0</v>
      </c>
      <c r="AC672">
        <f>2*29.3*Q672*0.92*(DZ672-V672)</f>
        <v>0</v>
      </c>
      <c r="AD672">
        <f>2*0.95*5.67E-8*(((DZ672+$B$9)+273)^4-(V672+273)^4)</f>
        <v>0</v>
      </c>
      <c r="AE672">
        <f>T672+AD672+AB672+AC672</f>
        <v>0</v>
      </c>
      <c r="AF672">
        <f>DW672*AT672*(DR672-DQ672*(1000-AT672*DT672)/(1000-AT672*DS672))/(100*DK672)</f>
        <v>0</v>
      </c>
      <c r="AG672">
        <f>1000*DW672*AT672*(DS672-DT672)/(100*DK672*(1000-AT672*DS672))</f>
        <v>0</v>
      </c>
      <c r="AH672">
        <f>(AI672 - AJ672 - DX672*1E3/(8.314*(DZ672+273.15)) * AL672/DW672 * AK672) * DW672/(100*DK672) * (1000 - DT672)/1000</f>
        <v>0</v>
      </c>
      <c r="AI672">
        <v>1303.480405532687</v>
      </c>
      <c r="AJ672">
        <v>1286.370303030303</v>
      </c>
      <c r="AK672">
        <v>3.412213844089743</v>
      </c>
      <c r="AL672">
        <v>65.07997680681147</v>
      </c>
      <c r="AM672">
        <f>(AO672 - AN672 + DX672*1E3/(8.314*(DZ672+273.15)) * AQ672/DW672 * AP672) * DW672/(100*DK672) * 1000/(1000 - AO672)</f>
        <v>0</v>
      </c>
      <c r="AN672">
        <v>21.47144810666667</v>
      </c>
      <c r="AO672">
        <v>21.93572424242424</v>
      </c>
      <c r="AP672">
        <v>-2.041709015628488E-05</v>
      </c>
      <c r="AQ672">
        <v>105.27</v>
      </c>
      <c r="AR672">
        <v>0</v>
      </c>
      <c r="AS672">
        <v>0</v>
      </c>
      <c r="AT672">
        <f>IF(AR672*$H$15&gt;=AV672,1.0,(AV672/(AV672-AR672*$H$15)))</f>
        <v>0</v>
      </c>
      <c r="AU672">
        <f>(AT672-1)*100</f>
        <v>0</v>
      </c>
      <c r="AV672">
        <f>MAX(0,($B$15+$C$15*EE672)/(1+$D$15*EE672)*DX672/(DZ672+273)*$E$15)</f>
        <v>0</v>
      </c>
      <c r="AW672" t="s">
        <v>437</v>
      </c>
      <c r="AX672" t="s">
        <v>437</v>
      </c>
      <c r="AY672">
        <v>0</v>
      </c>
      <c r="AZ672">
        <v>0</v>
      </c>
      <c r="BA672">
        <f>1-AY672/AZ672</f>
        <v>0</v>
      </c>
      <c r="BB672">
        <v>0</v>
      </c>
      <c r="BC672" t="s">
        <v>437</v>
      </c>
      <c r="BD672" t="s">
        <v>437</v>
      </c>
      <c r="BE672">
        <v>0</v>
      </c>
      <c r="BF672">
        <v>0</v>
      </c>
      <c r="BG672">
        <f>1-BE672/BF672</f>
        <v>0</v>
      </c>
      <c r="BH672">
        <v>0.5</v>
      </c>
      <c r="BI672">
        <f>DH672</f>
        <v>0</v>
      </c>
      <c r="BJ672">
        <f>K672</f>
        <v>0</v>
      </c>
      <c r="BK672">
        <f>BG672*BH672*BI672</f>
        <v>0</v>
      </c>
      <c r="BL672">
        <f>(BJ672-BB672)/BI672</f>
        <v>0</v>
      </c>
      <c r="BM672">
        <f>(AZ672-BF672)/BF672</f>
        <v>0</v>
      </c>
      <c r="BN672">
        <f>AY672/(BA672+AY672/BF672)</f>
        <v>0</v>
      </c>
      <c r="BO672" t="s">
        <v>437</v>
      </c>
      <c r="BP672">
        <v>0</v>
      </c>
      <c r="BQ672">
        <f>IF(BP672&lt;&gt;0, BP672, BN672)</f>
        <v>0</v>
      </c>
      <c r="BR672">
        <f>1-BQ672/BF672</f>
        <v>0</v>
      </c>
      <c r="BS672">
        <f>(BF672-BE672)/(BF672-BQ672)</f>
        <v>0</v>
      </c>
      <c r="BT672">
        <f>(AZ672-BF672)/(AZ672-BQ672)</f>
        <v>0</v>
      </c>
      <c r="BU672">
        <f>(BF672-BE672)/(BF672-AY672)</f>
        <v>0</v>
      </c>
      <c r="BV672">
        <f>(AZ672-BF672)/(AZ672-AY672)</f>
        <v>0</v>
      </c>
      <c r="BW672">
        <f>(BS672*BQ672/BE672)</f>
        <v>0</v>
      </c>
      <c r="BX672">
        <f>(1-BW672)</f>
        <v>0</v>
      </c>
      <c r="DG672">
        <f>$B$13*EF672+$C$13*EG672+$F$13*ER672*(1-EU672)</f>
        <v>0</v>
      </c>
      <c r="DH672">
        <f>DG672*DI672</f>
        <v>0</v>
      </c>
      <c r="DI672">
        <f>($B$13*$D$11+$C$13*$D$11+$F$13*((FE672+EW672)/MAX(FE672+EW672+FF672, 0.1)*$I$11+FF672/MAX(FE672+EW672+FF672, 0.1)*$J$11))/($B$13+$C$13+$F$13)</f>
        <v>0</v>
      </c>
      <c r="DJ672">
        <f>($B$13*$K$11+$C$13*$K$11+$F$13*((FE672+EW672)/MAX(FE672+EW672+FF672, 0.1)*$P$11+FF672/MAX(FE672+EW672+FF672, 0.1)*$Q$11))/($B$13+$C$13+$F$13)</f>
        <v>0</v>
      </c>
      <c r="DK672">
        <v>2.44</v>
      </c>
      <c r="DL672">
        <v>0.5</v>
      </c>
      <c r="DM672" t="s">
        <v>438</v>
      </c>
      <c r="DN672">
        <v>2</v>
      </c>
      <c r="DO672" t="b">
        <v>1</v>
      </c>
      <c r="DP672">
        <v>1759091789.562963</v>
      </c>
      <c r="DQ672">
        <v>1234.543333333334</v>
      </c>
      <c r="DR672">
        <v>1260.621851851852</v>
      </c>
      <c r="DS672">
        <v>21.94304814814814</v>
      </c>
      <c r="DT672">
        <v>21.46535185185185</v>
      </c>
      <c r="DU672">
        <v>1234.667037037037</v>
      </c>
      <c r="DV672">
        <v>21.65243333333334</v>
      </c>
      <c r="DW672">
        <v>499.9728518518519</v>
      </c>
      <c r="DX672">
        <v>90.67559259259259</v>
      </c>
      <c r="DY672">
        <v>0.06461118518518519</v>
      </c>
      <c r="DZ672">
        <v>28.78041851851852</v>
      </c>
      <c r="EA672">
        <v>30.00163333333333</v>
      </c>
      <c r="EB672">
        <v>999.9000000000001</v>
      </c>
      <c r="EC672">
        <v>0</v>
      </c>
      <c r="ED672">
        <v>0</v>
      </c>
      <c r="EE672">
        <v>10010.26407407407</v>
      </c>
      <c r="EF672">
        <v>0</v>
      </c>
      <c r="EG672">
        <v>11.10236296296296</v>
      </c>
      <c r="EH672">
        <v>-26.07875185185185</v>
      </c>
      <c r="EI672">
        <v>1262.240740740741</v>
      </c>
      <c r="EJ672">
        <v>1288.275555555556</v>
      </c>
      <c r="EK672">
        <v>0.4776885185185185</v>
      </c>
      <c r="EL672">
        <v>1260.621851851852</v>
      </c>
      <c r="EM672">
        <v>21.46535185185185</v>
      </c>
      <c r="EN672">
        <v>1.989698888888889</v>
      </c>
      <c r="EO672">
        <v>1.946384444444444</v>
      </c>
      <c r="EP672">
        <v>17.36260740740741</v>
      </c>
      <c r="EQ672">
        <v>17.01478148148148</v>
      </c>
      <c r="ER672">
        <v>1999.990370370371</v>
      </c>
      <c r="ES672">
        <v>0.9800045185185184</v>
      </c>
      <c r="ET672">
        <v>0.01999560740740741</v>
      </c>
      <c r="EU672">
        <v>0</v>
      </c>
      <c r="EV672">
        <v>294.4145185185185</v>
      </c>
      <c r="EW672">
        <v>5.00078</v>
      </c>
      <c r="EX672">
        <v>5854.275185185185</v>
      </c>
      <c r="EY672">
        <v>16379.57777777778</v>
      </c>
      <c r="EZ672">
        <v>39.72903703703704</v>
      </c>
      <c r="FA672">
        <v>40.61529629629629</v>
      </c>
      <c r="FB672">
        <v>39.88866666666667</v>
      </c>
      <c r="FC672">
        <v>40.24981481481481</v>
      </c>
      <c r="FD672">
        <v>40.83066666666667</v>
      </c>
      <c r="FE672">
        <v>1955.097407407407</v>
      </c>
      <c r="FF672">
        <v>39.89000000000001</v>
      </c>
      <c r="FG672">
        <v>0</v>
      </c>
      <c r="FH672">
        <v>1759091789.6</v>
      </c>
      <c r="FI672">
        <v>0</v>
      </c>
      <c r="FJ672">
        <v>294.4074</v>
      </c>
      <c r="FK672">
        <v>-1.121769213682464</v>
      </c>
      <c r="FL672">
        <v>-31.86692315244182</v>
      </c>
      <c r="FM672">
        <v>5854.1308</v>
      </c>
      <c r="FN672">
        <v>15</v>
      </c>
      <c r="FO672">
        <v>0</v>
      </c>
      <c r="FP672" t="s">
        <v>439</v>
      </c>
      <c r="FQ672">
        <v>1746989605.5</v>
      </c>
      <c r="FR672">
        <v>1746989593.5</v>
      </c>
      <c r="FS672">
        <v>0</v>
      </c>
      <c r="FT672">
        <v>-0.274</v>
      </c>
      <c r="FU672">
        <v>-0.002</v>
      </c>
      <c r="FV672">
        <v>2.549</v>
      </c>
      <c r="FW672">
        <v>0.129</v>
      </c>
      <c r="FX672">
        <v>420</v>
      </c>
      <c r="FY672">
        <v>17</v>
      </c>
      <c r="FZ672">
        <v>0.02</v>
      </c>
      <c r="GA672">
        <v>0.04</v>
      </c>
      <c r="GB672">
        <v>-26.07306341463415</v>
      </c>
      <c r="GC672">
        <v>0.06072961672473583</v>
      </c>
      <c r="GD672">
        <v>0.1253652356917479</v>
      </c>
      <c r="GE672">
        <v>1</v>
      </c>
      <c r="GF672">
        <v>294.5141470588235</v>
      </c>
      <c r="GG672">
        <v>-1.716898392186064</v>
      </c>
      <c r="GH672">
        <v>0.2924926477057854</v>
      </c>
      <c r="GI672">
        <v>0</v>
      </c>
      <c r="GJ672">
        <v>0.4814523170731707</v>
      </c>
      <c r="GK672">
        <v>-0.09217697560975513</v>
      </c>
      <c r="GL672">
        <v>0.01067853010904163</v>
      </c>
      <c r="GM672">
        <v>1</v>
      </c>
      <c r="GN672">
        <v>2</v>
      </c>
      <c r="GO672">
        <v>3</v>
      </c>
      <c r="GP672" t="s">
        <v>446</v>
      </c>
      <c r="GQ672">
        <v>3.10268</v>
      </c>
      <c r="GR672">
        <v>2.72325</v>
      </c>
      <c r="GS672">
        <v>0.185891</v>
      </c>
      <c r="GT672">
        <v>0.188351</v>
      </c>
      <c r="GU672">
        <v>0.101293</v>
      </c>
      <c r="GV672">
        <v>0.101191</v>
      </c>
      <c r="GW672">
        <v>21245.9</v>
      </c>
      <c r="GX672">
        <v>19234.4</v>
      </c>
      <c r="GY672">
        <v>26661.2</v>
      </c>
      <c r="GZ672">
        <v>23920.4</v>
      </c>
      <c r="HA672">
        <v>38351.3</v>
      </c>
      <c r="HB672">
        <v>31787.5</v>
      </c>
      <c r="HC672">
        <v>46554.7</v>
      </c>
      <c r="HD672">
        <v>37837.6</v>
      </c>
      <c r="HE672">
        <v>1.86558</v>
      </c>
      <c r="HF672">
        <v>1.86768</v>
      </c>
      <c r="HG672">
        <v>0.114292</v>
      </c>
      <c r="HH672">
        <v>0</v>
      </c>
      <c r="HI672">
        <v>28.1186</v>
      </c>
      <c r="HJ672">
        <v>999.9</v>
      </c>
      <c r="HK672">
        <v>46.6</v>
      </c>
      <c r="HL672">
        <v>31.1</v>
      </c>
      <c r="HM672">
        <v>23.3173</v>
      </c>
      <c r="HN672">
        <v>60.7186</v>
      </c>
      <c r="HO672">
        <v>21.5104</v>
      </c>
      <c r="HP672">
        <v>1</v>
      </c>
      <c r="HQ672">
        <v>0.156052</v>
      </c>
      <c r="HR672">
        <v>0.320556</v>
      </c>
      <c r="HS672">
        <v>20.28</v>
      </c>
      <c r="HT672">
        <v>5.21145</v>
      </c>
      <c r="HU672">
        <v>11.98</v>
      </c>
      <c r="HV672">
        <v>4.96355</v>
      </c>
      <c r="HW672">
        <v>3.27443</v>
      </c>
      <c r="HX672">
        <v>9999</v>
      </c>
      <c r="HY672">
        <v>9999</v>
      </c>
      <c r="HZ672">
        <v>9999</v>
      </c>
      <c r="IA672">
        <v>36.2</v>
      </c>
      <c r="IB672">
        <v>1.86399</v>
      </c>
      <c r="IC672">
        <v>1.86009</v>
      </c>
      <c r="ID672">
        <v>1.85838</v>
      </c>
      <c r="IE672">
        <v>1.85974</v>
      </c>
      <c r="IF672">
        <v>1.85989</v>
      </c>
      <c r="IG672">
        <v>1.85837</v>
      </c>
      <c r="IH672">
        <v>1.85745</v>
      </c>
      <c r="II672">
        <v>1.85242</v>
      </c>
      <c r="IJ672">
        <v>0</v>
      </c>
      <c r="IK672">
        <v>0</v>
      </c>
      <c r="IL672">
        <v>0</v>
      </c>
      <c r="IM672">
        <v>0</v>
      </c>
      <c r="IN672" t="s">
        <v>441</v>
      </c>
      <c r="IO672" t="s">
        <v>442</v>
      </c>
      <c r="IP672" t="s">
        <v>443</v>
      </c>
      <c r="IQ672" t="s">
        <v>443</v>
      </c>
      <c r="IR672" t="s">
        <v>443</v>
      </c>
      <c r="IS672" t="s">
        <v>443</v>
      </c>
      <c r="IT672">
        <v>0</v>
      </c>
      <c r="IU672">
        <v>100</v>
      </c>
      <c r="IV672">
        <v>100</v>
      </c>
      <c r="IW672">
        <v>-0.09</v>
      </c>
      <c r="IX672">
        <v>0.2904</v>
      </c>
      <c r="IY672">
        <v>-0.819046093373875</v>
      </c>
      <c r="IZ672">
        <v>-0.0008311593448893811</v>
      </c>
      <c r="JA672">
        <v>1.768286430498992E-06</v>
      </c>
      <c r="JB672">
        <v>-5.176383660599935E-10</v>
      </c>
      <c r="JC672">
        <v>0.01793090377665582</v>
      </c>
      <c r="JD672">
        <v>0.002652576625932546</v>
      </c>
      <c r="JE672">
        <v>0.0004569377311329863</v>
      </c>
      <c r="JF672">
        <v>1.003524486243527E-07</v>
      </c>
      <c r="JG672">
        <v>2</v>
      </c>
      <c r="JH672">
        <v>1975</v>
      </c>
      <c r="JI672">
        <v>1</v>
      </c>
      <c r="JJ672">
        <v>26</v>
      </c>
      <c r="JK672">
        <v>201703.2</v>
      </c>
      <c r="JL672">
        <v>201703.4</v>
      </c>
      <c r="JM672">
        <v>2.81372</v>
      </c>
      <c r="JN672">
        <v>2.61108</v>
      </c>
      <c r="JO672">
        <v>1.49658</v>
      </c>
      <c r="JP672">
        <v>2.34985</v>
      </c>
      <c r="JQ672">
        <v>1.54907</v>
      </c>
      <c r="JR672">
        <v>2.42798</v>
      </c>
      <c r="JS672">
        <v>36.2224</v>
      </c>
      <c r="JT672">
        <v>24.1838</v>
      </c>
      <c r="JU672">
        <v>18</v>
      </c>
      <c r="JV672">
        <v>482.612</v>
      </c>
      <c r="JW672">
        <v>498.726</v>
      </c>
      <c r="JX672">
        <v>27.2206</v>
      </c>
      <c r="JY672">
        <v>29.2714</v>
      </c>
      <c r="JZ672">
        <v>30.0003</v>
      </c>
      <c r="KA672">
        <v>29.4309</v>
      </c>
      <c r="KB672">
        <v>29.4125</v>
      </c>
      <c r="KC672">
        <v>56.4993</v>
      </c>
      <c r="KD672">
        <v>10.2292</v>
      </c>
      <c r="KE672">
        <v>100</v>
      </c>
      <c r="KF672">
        <v>27.2287</v>
      </c>
      <c r="KG672">
        <v>1303.3</v>
      </c>
      <c r="KH672">
        <v>21.4115</v>
      </c>
      <c r="KI672">
        <v>101.789</v>
      </c>
      <c r="KJ672">
        <v>91.2568</v>
      </c>
    </row>
    <row r="673" spans="1:296">
      <c r="A673">
        <v>655</v>
      </c>
      <c r="B673">
        <v>1759091802.1</v>
      </c>
      <c r="C673">
        <v>18719</v>
      </c>
      <c r="D673" t="s">
        <v>1759</v>
      </c>
      <c r="E673" t="s">
        <v>1760</v>
      </c>
      <c r="F673">
        <v>5</v>
      </c>
      <c r="G673" t="s">
        <v>1604</v>
      </c>
      <c r="H673">
        <v>1759091794.581481</v>
      </c>
      <c r="I673">
        <f>(J673)/1000</f>
        <v>0</v>
      </c>
      <c r="J673">
        <f>IF(DO673, AM673, AG673)</f>
        <v>0</v>
      </c>
      <c r="K673">
        <f>IF(DO673, AH673, AF673)</f>
        <v>0</v>
      </c>
      <c r="L673">
        <f>DQ673 - IF(AT673&gt;1, K673*DK673*100.0/(AV673), 0)</f>
        <v>0</v>
      </c>
      <c r="M673">
        <f>((S673-I673/2)*L673-K673)/(S673+I673/2)</f>
        <v>0</v>
      </c>
      <c r="N673">
        <f>M673*(DX673+DY673)/1000.0</f>
        <v>0</v>
      </c>
      <c r="O673">
        <f>(DQ673 - IF(AT673&gt;1, K673*DK673*100.0/(AV673), 0))*(DX673+DY673)/1000.0</f>
        <v>0</v>
      </c>
      <c r="P673">
        <f>2.0/((1/R673-1/Q673)+SIGN(R673)*SQRT((1/R673-1/Q673)*(1/R673-1/Q673) + 4*DL673/((DL673+1)*(DL673+1))*(2*1/R673*1/Q673-1/Q673*1/Q673)))</f>
        <v>0</v>
      </c>
      <c r="Q673">
        <f>IF(LEFT(DM673,1)&lt;&gt;"0",IF(LEFT(DM673,1)="1",3.0,DN673),$D$5+$E$5*(EE673*DX673/($K$5*1000))+$F$5*(EE673*DX673/($K$5*1000))*MAX(MIN(DK673,$J$5),$I$5)*MAX(MIN(DK673,$J$5),$I$5)+$G$5*MAX(MIN(DK673,$J$5),$I$5)*(EE673*DX673/($K$5*1000))+$H$5*(EE673*DX673/($K$5*1000))*(EE673*DX673/($K$5*1000)))</f>
        <v>0</v>
      </c>
      <c r="R673">
        <f>I673*(1000-(1000*0.61365*exp(17.502*V673/(240.97+V673))/(DX673+DY673)+DS673)/2)/(1000*0.61365*exp(17.502*V673/(240.97+V673))/(DX673+DY673)-DS673)</f>
        <v>0</v>
      </c>
      <c r="S673">
        <f>1/((DL673+1)/(P673/1.6)+1/(Q673/1.37)) + DL673/((DL673+1)/(P673/1.6) + DL673/(Q673/1.37))</f>
        <v>0</v>
      </c>
      <c r="T673">
        <f>(DG673*DJ673)</f>
        <v>0</v>
      </c>
      <c r="U673">
        <f>(DZ673+(T673+2*0.95*5.67E-8*(((DZ673+$B$9)+273)^4-(DZ673+273)^4)-44100*I673)/(1.84*29.3*Q673+8*0.95*5.67E-8*(DZ673+273)^3))</f>
        <v>0</v>
      </c>
      <c r="V673">
        <f>($C$9*EA673+$D$9*EB673+$E$9*U673)</f>
        <v>0</v>
      </c>
      <c r="W673">
        <f>0.61365*exp(17.502*V673/(240.97+V673))</f>
        <v>0</v>
      </c>
      <c r="X673">
        <f>(Y673/Z673*100)</f>
        <v>0</v>
      </c>
      <c r="Y673">
        <f>DS673*(DX673+DY673)/1000</f>
        <v>0</v>
      </c>
      <c r="Z673">
        <f>0.61365*exp(17.502*DZ673/(240.97+DZ673))</f>
        <v>0</v>
      </c>
      <c r="AA673">
        <f>(W673-DS673*(DX673+DY673)/1000)</f>
        <v>0</v>
      </c>
      <c r="AB673">
        <f>(-I673*44100)</f>
        <v>0</v>
      </c>
      <c r="AC673">
        <f>2*29.3*Q673*0.92*(DZ673-V673)</f>
        <v>0</v>
      </c>
      <c r="AD673">
        <f>2*0.95*5.67E-8*(((DZ673+$B$9)+273)^4-(V673+273)^4)</f>
        <v>0</v>
      </c>
      <c r="AE673">
        <f>T673+AD673+AB673+AC673</f>
        <v>0</v>
      </c>
      <c r="AF673">
        <f>DW673*AT673*(DR673-DQ673*(1000-AT673*DT673)/(1000-AT673*DS673))/(100*DK673)</f>
        <v>0</v>
      </c>
      <c r="AG673">
        <f>1000*DW673*AT673*(DS673-DT673)/(100*DK673*(1000-AT673*DS673))</f>
        <v>0</v>
      </c>
      <c r="AH673">
        <f>(AI673 - AJ673 - DX673*1E3/(8.314*(DZ673+273.15)) * AL673/DW673 * AK673) * DW673/(100*DK673) * (1000 - DT673)/1000</f>
        <v>0</v>
      </c>
      <c r="AI673">
        <v>1320.74040463399</v>
      </c>
      <c r="AJ673">
        <v>1303.499515151515</v>
      </c>
      <c r="AK673">
        <v>3.417016129029866</v>
      </c>
      <c r="AL673">
        <v>65.07997680681147</v>
      </c>
      <c r="AM673">
        <f>(AO673 - AN673 + DX673*1E3/(8.314*(DZ673+273.15)) * AQ673/DW673 * AP673) * DW673/(100*DK673) * 1000/(1000 - AO673)</f>
        <v>0</v>
      </c>
      <c r="AN673">
        <v>21.47507042666667</v>
      </c>
      <c r="AO673">
        <v>21.93661454545454</v>
      </c>
      <c r="AP673">
        <v>1.015327015313434E-05</v>
      </c>
      <c r="AQ673">
        <v>105.27</v>
      </c>
      <c r="AR673">
        <v>0</v>
      </c>
      <c r="AS673">
        <v>0</v>
      </c>
      <c r="AT673">
        <f>IF(AR673*$H$15&gt;=AV673,1.0,(AV673/(AV673-AR673*$H$15)))</f>
        <v>0</v>
      </c>
      <c r="AU673">
        <f>(AT673-1)*100</f>
        <v>0</v>
      </c>
      <c r="AV673">
        <f>MAX(0,($B$15+$C$15*EE673)/(1+$D$15*EE673)*DX673/(DZ673+273)*$E$15)</f>
        <v>0</v>
      </c>
      <c r="AW673" t="s">
        <v>437</v>
      </c>
      <c r="AX673" t="s">
        <v>437</v>
      </c>
      <c r="AY673">
        <v>0</v>
      </c>
      <c r="AZ673">
        <v>0</v>
      </c>
      <c r="BA673">
        <f>1-AY673/AZ673</f>
        <v>0</v>
      </c>
      <c r="BB673">
        <v>0</v>
      </c>
      <c r="BC673" t="s">
        <v>437</v>
      </c>
      <c r="BD673" t="s">
        <v>437</v>
      </c>
      <c r="BE673">
        <v>0</v>
      </c>
      <c r="BF673">
        <v>0</v>
      </c>
      <c r="BG673">
        <f>1-BE673/BF673</f>
        <v>0</v>
      </c>
      <c r="BH673">
        <v>0.5</v>
      </c>
      <c r="BI673">
        <f>DH673</f>
        <v>0</v>
      </c>
      <c r="BJ673">
        <f>K673</f>
        <v>0</v>
      </c>
      <c r="BK673">
        <f>BG673*BH673*BI673</f>
        <v>0</v>
      </c>
      <c r="BL673">
        <f>(BJ673-BB673)/BI673</f>
        <v>0</v>
      </c>
      <c r="BM673">
        <f>(AZ673-BF673)/BF673</f>
        <v>0</v>
      </c>
      <c r="BN673">
        <f>AY673/(BA673+AY673/BF673)</f>
        <v>0</v>
      </c>
      <c r="BO673" t="s">
        <v>437</v>
      </c>
      <c r="BP673">
        <v>0</v>
      </c>
      <c r="BQ673">
        <f>IF(BP673&lt;&gt;0, BP673, BN673)</f>
        <v>0</v>
      </c>
      <c r="BR673">
        <f>1-BQ673/BF673</f>
        <v>0</v>
      </c>
      <c r="BS673">
        <f>(BF673-BE673)/(BF673-BQ673)</f>
        <v>0</v>
      </c>
      <c r="BT673">
        <f>(AZ673-BF673)/(AZ673-BQ673)</f>
        <v>0</v>
      </c>
      <c r="BU673">
        <f>(BF673-BE673)/(BF673-AY673)</f>
        <v>0</v>
      </c>
      <c r="BV673">
        <f>(AZ673-BF673)/(AZ673-AY673)</f>
        <v>0</v>
      </c>
      <c r="BW673">
        <f>(BS673*BQ673/BE673)</f>
        <v>0</v>
      </c>
      <c r="BX673">
        <f>(1-BW673)</f>
        <v>0</v>
      </c>
      <c r="DG673">
        <f>$B$13*EF673+$C$13*EG673+$F$13*ER673*(1-EU673)</f>
        <v>0</v>
      </c>
      <c r="DH673">
        <f>DG673*DI673</f>
        <v>0</v>
      </c>
      <c r="DI673">
        <f>($B$13*$D$11+$C$13*$D$11+$F$13*((FE673+EW673)/MAX(FE673+EW673+FF673, 0.1)*$I$11+FF673/MAX(FE673+EW673+FF673, 0.1)*$J$11))/($B$13+$C$13+$F$13)</f>
        <v>0</v>
      </c>
      <c r="DJ673">
        <f>($B$13*$K$11+$C$13*$K$11+$F$13*((FE673+EW673)/MAX(FE673+EW673+FF673, 0.1)*$P$11+FF673/MAX(FE673+EW673+FF673, 0.1)*$Q$11))/($B$13+$C$13+$F$13)</f>
        <v>0</v>
      </c>
      <c r="DK673">
        <v>2.44</v>
      </c>
      <c r="DL673">
        <v>0.5</v>
      </c>
      <c r="DM673" t="s">
        <v>438</v>
      </c>
      <c r="DN673">
        <v>2</v>
      </c>
      <c r="DO673" t="b">
        <v>1</v>
      </c>
      <c r="DP673">
        <v>1759091794.581481</v>
      </c>
      <c r="DQ673">
        <v>1251.397407407408</v>
      </c>
      <c r="DR673">
        <v>1277.422592592593</v>
      </c>
      <c r="DS673">
        <v>21.93846666666666</v>
      </c>
      <c r="DT673">
        <v>21.47031111111111</v>
      </c>
      <c r="DU673">
        <v>1251.501851851852</v>
      </c>
      <c r="DV673">
        <v>21.64795555555556</v>
      </c>
      <c r="DW673">
        <v>500.0432222222222</v>
      </c>
      <c r="DX673">
        <v>90.67568888888889</v>
      </c>
      <c r="DY673">
        <v>0.06477738888888888</v>
      </c>
      <c r="DZ673">
        <v>28.7792</v>
      </c>
      <c r="EA673">
        <v>29.99445555555555</v>
      </c>
      <c r="EB673">
        <v>999.9000000000001</v>
      </c>
      <c r="EC673">
        <v>0</v>
      </c>
      <c r="ED673">
        <v>0</v>
      </c>
      <c r="EE673">
        <v>10012.22962962963</v>
      </c>
      <c r="EF673">
        <v>0</v>
      </c>
      <c r="EG673">
        <v>11.09971851851852</v>
      </c>
      <c r="EH673">
        <v>-26.02554814814815</v>
      </c>
      <c r="EI673">
        <v>1279.467407407407</v>
      </c>
      <c r="EJ673">
        <v>1305.451851851852</v>
      </c>
      <c r="EK673">
        <v>0.4681448518518519</v>
      </c>
      <c r="EL673">
        <v>1277.422592592593</v>
      </c>
      <c r="EM673">
        <v>21.47031111111111</v>
      </c>
      <c r="EN673">
        <v>1.989285555555556</v>
      </c>
      <c r="EO673">
        <v>1.946835925925926</v>
      </c>
      <c r="EP673">
        <v>17.35931111111111</v>
      </c>
      <c r="EQ673">
        <v>17.01844444444444</v>
      </c>
      <c r="ER673">
        <v>1999.974074074074</v>
      </c>
      <c r="ES673">
        <v>0.9800044074074074</v>
      </c>
      <c r="ET673">
        <v>0.01999572592592593</v>
      </c>
      <c r="EU673">
        <v>0</v>
      </c>
      <c r="EV673">
        <v>294.3018518518518</v>
      </c>
      <c r="EW673">
        <v>5.00078</v>
      </c>
      <c r="EX673">
        <v>5851.312962962963</v>
      </c>
      <c r="EY673">
        <v>16379.45555555556</v>
      </c>
      <c r="EZ673">
        <v>39.71511111111111</v>
      </c>
      <c r="FA673">
        <v>40.6107037037037</v>
      </c>
      <c r="FB673">
        <v>39.87940740740741</v>
      </c>
      <c r="FC673">
        <v>40.24525925925926</v>
      </c>
      <c r="FD673">
        <v>40.82381481481481</v>
      </c>
      <c r="FE673">
        <v>1955.082222222222</v>
      </c>
      <c r="FF673">
        <v>39.88851851851853</v>
      </c>
      <c r="FG673">
        <v>0</v>
      </c>
      <c r="FH673">
        <v>1759091794.4</v>
      </c>
      <c r="FI673">
        <v>0</v>
      </c>
      <c r="FJ673">
        <v>294.2956</v>
      </c>
      <c r="FK673">
        <v>-0.9361538324100607</v>
      </c>
      <c r="FL673">
        <v>-35.93923070826637</v>
      </c>
      <c r="FM673">
        <v>5851.3112</v>
      </c>
      <c r="FN673">
        <v>15</v>
      </c>
      <c r="FO673">
        <v>0</v>
      </c>
      <c r="FP673" t="s">
        <v>439</v>
      </c>
      <c r="FQ673">
        <v>1746989605.5</v>
      </c>
      <c r="FR673">
        <v>1746989593.5</v>
      </c>
      <c r="FS673">
        <v>0</v>
      </c>
      <c r="FT673">
        <v>-0.274</v>
      </c>
      <c r="FU673">
        <v>-0.002</v>
      </c>
      <c r="FV673">
        <v>2.549</v>
      </c>
      <c r="FW673">
        <v>0.129</v>
      </c>
      <c r="FX673">
        <v>420</v>
      </c>
      <c r="FY673">
        <v>17</v>
      </c>
      <c r="FZ673">
        <v>0.02</v>
      </c>
      <c r="GA673">
        <v>0.04</v>
      </c>
      <c r="GB673">
        <v>-26.06586585365854</v>
      </c>
      <c r="GC673">
        <v>0.8305045296167198</v>
      </c>
      <c r="GD673">
        <v>0.1503908965358495</v>
      </c>
      <c r="GE673">
        <v>0</v>
      </c>
      <c r="GF673">
        <v>294.3641176470588</v>
      </c>
      <c r="GG673">
        <v>-1.272177224622967</v>
      </c>
      <c r="GH673">
        <v>0.2530543727560047</v>
      </c>
      <c r="GI673">
        <v>0</v>
      </c>
      <c r="GJ673">
        <v>0.4744292682926829</v>
      </c>
      <c r="GK673">
        <v>-0.116517512195122</v>
      </c>
      <c r="GL673">
        <v>0.01171134253624194</v>
      </c>
      <c r="GM673">
        <v>0</v>
      </c>
      <c r="GN673">
        <v>0</v>
      </c>
      <c r="GO673">
        <v>3</v>
      </c>
      <c r="GP673" t="s">
        <v>458</v>
      </c>
      <c r="GQ673">
        <v>3.10247</v>
      </c>
      <c r="GR673">
        <v>2.72314</v>
      </c>
      <c r="GS673">
        <v>0.187391</v>
      </c>
      <c r="GT673">
        <v>0.18978</v>
      </c>
      <c r="GU673">
        <v>0.101295</v>
      </c>
      <c r="GV673">
        <v>0.1012</v>
      </c>
      <c r="GW673">
        <v>21206.8</v>
      </c>
      <c r="GX673">
        <v>19200.5</v>
      </c>
      <c r="GY673">
        <v>26661.2</v>
      </c>
      <c r="GZ673">
        <v>23920.4</v>
      </c>
      <c r="HA673">
        <v>38351.8</v>
      </c>
      <c r="HB673">
        <v>31787.1</v>
      </c>
      <c r="HC673">
        <v>46555</v>
      </c>
      <c r="HD673">
        <v>37837.3</v>
      </c>
      <c r="HE673">
        <v>1.86542</v>
      </c>
      <c r="HF673">
        <v>1.86808</v>
      </c>
      <c r="HG673">
        <v>0.115372</v>
      </c>
      <c r="HH673">
        <v>0</v>
      </c>
      <c r="HI673">
        <v>28.1156</v>
      </c>
      <c r="HJ673">
        <v>999.9</v>
      </c>
      <c r="HK673">
        <v>46.6</v>
      </c>
      <c r="HL673">
        <v>31.1</v>
      </c>
      <c r="HM673">
        <v>23.3174</v>
      </c>
      <c r="HN673">
        <v>60.6986</v>
      </c>
      <c r="HO673">
        <v>21.3141</v>
      </c>
      <c r="HP673">
        <v>1</v>
      </c>
      <c r="HQ673">
        <v>0.156141</v>
      </c>
      <c r="HR673">
        <v>0.272225</v>
      </c>
      <c r="HS673">
        <v>20.2801</v>
      </c>
      <c r="HT673">
        <v>5.2113</v>
      </c>
      <c r="HU673">
        <v>11.98</v>
      </c>
      <c r="HV673">
        <v>4.96335</v>
      </c>
      <c r="HW673">
        <v>3.2744</v>
      </c>
      <c r="HX673">
        <v>9999</v>
      </c>
      <c r="HY673">
        <v>9999</v>
      </c>
      <c r="HZ673">
        <v>9999</v>
      </c>
      <c r="IA673">
        <v>36.2</v>
      </c>
      <c r="IB673">
        <v>1.86395</v>
      </c>
      <c r="IC673">
        <v>1.86006</v>
      </c>
      <c r="ID673">
        <v>1.85838</v>
      </c>
      <c r="IE673">
        <v>1.85974</v>
      </c>
      <c r="IF673">
        <v>1.85989</v>
      </c>
      <c r="IG673">
        <v>1.85837</v>
      </c>
      <c r="IH673">
        <v>1.85745</v>
      </c>
      <c r="II673">
        <v>1.85242</v>
      </c>
      <c r="IJ673">
        <v>0</v>
      </c>
      <c r="IK673">
        <v>0</v>
      </c>
      <c r="IL673">
        <v>0</v>
      </c>
      <c r="IM673">
        <v>0</v>
      </c>
      <c r="IN673" t="s">
        <v>441</v>
      </c>
      <c r="IO673" t="s">
        <v>442</v>
      </c>
      <c r="IP673" t="s">
        <v>443</v>
      </c>
      <c r="IQ673" t="s">
        <v>443</v>
      </c>
      <c r="IR673" t="s">
        <v>443</v>
      </c>
      <c r="IS673" t="s">
        <v>443</v>
      </c>
      <c r="IT673">
        <v>0</v>
      </c>
      <c r="IU673">
        <v>100</v>
      </c>
      <c r="IV673">
        <v>100</v>
      </c>
      <c r="IW673">
        <v>-0.07000000000000001</v>
      </c>
      <c r="IX673">
        <v>0.2904</v>
      </c>
      <c r="IY673">
        <v>-0.819046093373875</v>
      </c>
      <c r="IZ673">
        <v>-0.0008311593448893811</v>
      </c>
      <c r="JA673">
        <v>1.768286430498992E-06</v>
      </c>
      <c r="JB673">
        <v>-5.176383660599935E-10</v>
      </c>
      <c r="JC673">
        <v>0.01793090377665582</v>
      </c>
      <c r="JD673">
        <v>0.002652576625932546</v>
      </c>
      <c r="JE673">
        <v>0.0004569377311329863</v>
      </c>
      <c r="JF673">
        <v>1.003524486243527E-07</v>
      </c>
      <c r="JG673">
        <v>2</v>
      </c>
      <c r="JH673">
        <v>1975</v>
      </c>
      <c r="JI673">
        <v>1</v>
      </c>
      <c r="JJ673">
        <v>26</v>
      </c>
      <c r="JK673">
        <v>201703.3</v>
      </c>
      <c r="JL673">
        <v>201703.5</v>
      </c>
      <c r="JM673">
        <v>2.84058</v>
      </c>
      <c r="JN673">
        <v>2.6062</v>
      </c>
      <c r="JO673">
        <v>1.49658</v>
      </c>
      <c r="JP673">
        <v>2.34985</v>
      </c>
      <c r="JQ673">
        <v>1.54907</v>
      </c>
      <c r="JR673">
        <v>2.47437</v>
      </c>
      <c r="JS673">
        <v>36.2224</v>
      </c>
      <c r="JT673">
        <v>24.1751</v>
      </c>
      <c r="JU673">
        <v>18</v>
      </c>
      <c r="JV673">
        <v>482.543</v>
      </c>
      <c r="JW673">
        <v>499.014</v>
      </c>
      <c r="JX673">
        <v>27.2237</v>
      </c>
      <c r="JY673">
        <v>29.2739</v>
      </c>
      <c r="JZ673">
        <v>30.0003</v>
      </c>
      <c r="KA673">
        <v>29.4334</v>
      </c>
      <c r="KB673">
        <v>29.4151</v>
      </c>
      <c r="KC673">
        <v>57.1005</v>
      </c>
      <c r="KD673">
        <v>10.2292</v>
      </c>
      <c r="KE673">
        <v>100</v>
      </c>
      <c r="KF673">
        <v>27.2352</v>
      </c>
      <c r="KG673">
        <v>1323.34</v>
      </c>
      <c r="KH673">
        <v>21.4115</v>
      </c>
      <c r="KI673">
        <v>101.79</v>
      </c>
      <c r="KJ673">
        <v>91.2564</v>
      </c>
    </row>
    <row r="674" spans="1:296">
      <c r="A674">
        <v>656</v>
      </c>
      <c r="B674">
        <v>1759091807.1</v>
      </c>
      <c r="C674">
        <v>18724</v>
      </c>
      <c r="D674" t="s">
        <v>1761</v>
      </c>
      <c r="E674" t="s">
        <v>1762</v>
      </c>
      <c r="F674">
        <v>5</v>
      </c>
      <c r="G674" t="s">
        <v>1604</v>
      </c>
      <c r="H674">
        <v>1759091799.6</v>
      </c>
      <c r="I674">
        <f>(J674)/1000</f>
        <v>0</v>
      </c>
      <c r="J674">
        <f>IF(DO674, AM674, AG674)</f>
        <v>0</v>
      </c>
      <c r="K674">
        <f>IF(DO674, AH674, AF674)</f>
        <v>0</v>
      </c>
      <c r="L674">
        <f>DQ674 - IF(AT674&gt;1, K674*DK674*100.0/(AV674), 0)</f>
        <v>0</v>
      </c>
      <c r="M674">
        <f>((S674-I674/2)*L674-K674)/(S674+I674/2)</f>
        <v>0</v>
      </c>
      <c r="N674">
        <f>M674*(DX674+DY674)/1000.0</f>
        <v>0</v>
      </c>
      <c r="O674">
        <f>(DQ674 - IF(AT674&gt;1, K674*DK674*100.0/(AV674), 0))*(DX674+DY674)/1000.0</f>
        <v>0</v>
      </c>
      <c r="P674">
        <f>2.0/((1/R674-1/Q674)+SIGN(R674)*SQRT((1/R674-1/Q674)*(1/R674-1/Q674) + 4*DL674/((DL674+1)*(DL674+1))*(2*1/R674*1/Q674-1/Q674*1/Q674)))</f>
        <v>0</v>
      </c>
      <c r="Q674">
        <f>IF(LEFT(DM674,1)&lt;&gt;"0",IF(LEFT(DM674,1)="1",3.0,DN674),$D$5+$E$5*(EE674*DX674/($K$5*1000))+$F$5*(EE674*DX674/($K$5*1000))*MAX(MIN(DK674,$J$5),$I$5)*MAX(MIN(DK674,$J$5),$I$5)+$G$5*MAX(MIN(DK674,$J$5),$I$5)*(EE674*DX674/($K$5*1000))+$H$5*(EE674*DX674/($K$5*1000))*(EE674*DX674/($K$5*1000)))</f>
        <v>0</v>
      </c>
      <c r="R674">
        <f>I674*(1000-(1000*0.61365*exp(17.502*V674/(240.97+V674))/(DX674+DY674)+DS674)/2)/(1000*0.61365*exp(17.502*V674/(240.97+V674))/(DX674+DY674)-DS674)</f>
        <v>0</v>
      </c>
      <c r="S674">
        <f>1/((DL674+1)/(P674/1.6)+1/(Q674/1.37)) + DL674/((DL674+1)/(P674/1.6) + DL674/(Q674/1.37))</f>
        <v>0</v>
      </c>
      <c r="T674">
        <f>(DG674*DJ674)</f>
        <v>0</v>
      </c>
      <c r="U674">
        <f>(DZ674+(T674+2*0.95*5.67E-8*(((DZ674+$B$9)+273)^4-(DZ674+273)^4)-44100*I674)/(1.84*29.3*Q674+8*0.95*5.67E-8*(DZ674+273)^3))</f>
        <v>0</v>
      </c>
      <c r="V674">
        <f>($C$9*EA674+$D$9*EB674+$E$9*U674)</f>
        <v>0</v>
      </c>
      <c r="W674">
        <f>0.61365*exp(17.502*V674/(240.97+V674))</f>
        <v>0</v>
      </c>
      <c r="X674">
        <f>(Y674/Z674*100)</f>
        <v>0</v>
      </c>
      <c r="Y674">
        <f>DS674*(DX674+DY674)/1000</f>
        <v>0</v>
      </c>
      <c r="Z674">
        <f>0.61365*exp(17.502*DZ674/(240.97+DZ674))</f>
        <v>0</v>
      </c>
      <c r="AA674">
        <f>(W674-DS674*(DX674+DY674)/1000)</f>
        <v>0</v>
      </c>
      <c r="AB674">
        <f>(-I674*44100)</f>
        <v>0</v>
      </c>
      <c r="AC674">
        <f>2*29.3*Q674*0.92*(DZ674-V674)</f>
        <v>0</v>
      </c>
      <c r="AD674">
        <f>2*0.95*5.67E-8*(((DZ674+$B$9)+273)^4-(V674+273)^4)</f>
        <v>0</v>
      </c>
      <c r="AE674">
        <f>T674+AD674+AB674+AC674</f>
        <v>0</v>
      </c>
      <c r="AF674">
        <f>DW674*AT674*(DR674-DQ674*(1000-AT674*DT674)/(1000-AT674*DS674))/(100*DK674)</f>
        <v>0</v>
      </c>
      <c r="AG674">
        <f>1000*DW674*AT674*(DS674-DT674)/(100*DK674*(1000-AT674*DS674))</f>
        <v>0</v>
      </c>
      <c r="AH674">
        <f>(AI674 - AJ674 - DX674*1E3/(8.314*(DZ674+273.15)) * AL674/DW674 * AK674) * DW674/(100*DK674) * (1000 - DT674)/1000</f>
        <v>0</v>
      </c>
      <c r="AI674">
        <v>1337.1840490808</v>
      </c>
      <c r="AJ674">
        <v>1320.326424242424</v>
      </c>
      <c r="AK674">
        <v>3.371299462384007</v>
      </c>
      <c r="AL674">
        <v>65.07997680681147</v>
      </c>
      <c r="AM674">
        <f>(AO674 - AN674 + DX674*1E3/(8.314*(DZ674+273.15)) * AQ674/DW674 * AP674) * DW674/(100*DK674) * 1000/(1000 - AO674)</f>
        <v>0</v>
      </c>
      <c r="AN674">
        <v>21.4806788</v>
      </c>
      <c r="AO674">
        <v>21.93622909090909</v>
      </c>
      <c r="AP674">
        <v>1.138056879822408E-05</v>
      </c>
      <c r="AQ674">
        <v>105.27</v>
      </c>
      <c r="AR674">
        <v>0</v>
      </c>
      <c r="AS674">
        <v>0</v>
      </c>
      <c r="AT674">
        <f>IF(AR674*$H$15&gt;=AV674,1.0,(AV674/(AV674-AR674*$H$15)))</f>
        <v>0</v>
      </c>
      <c r="AU674">
        <f>(AT674-1)*100</f>
        <v>0</v>
      </c>
      <c r="AV674">
        <f>MAX(0,($B$15+$C$15*EE674)/(1+$D$15*EE674)*DX674/(DZ674+273)*$E$15)</f>
        <v>0</v>
      </c>
      <c r="AW674" t="s">
        <v>437</v>
      </c>
      <c r="AX674" t="s">
        <v>437</v>
      </c>
      <c r="AY674">
        <v>0</v>
      </c>
      <c r="AZ674">
        <v>0</v>
      </c>
      <c r="BA674">
        <f>1-AY674/AZ674</f>
        <v>0</v>
      </c>
      <c r="BB674">
        <v>0</v>
      </c>
      <c r="BC674" t="s">
        <v>437</v>
      </c>
      <c r="BD674" t="s">
        <v>437</v>
      </c>
      <c r="BE674">
        <v>0</v>
      </c>
      <c r="BF674">
        <v>0</v>
      </c>
      <c r="BG674">
        <f>1-BE674/BF674</f>
        <v>0</v>
      </c>
      <c r="BH674">
        <v>0.5</v>
      </c>
      <c r="BI674">
        <f>DH674</f>
        <v>0</v>
      </c>
      <c r="BJ674">
        <f>K674</f>
        <v>0</v>
      </c>
      <c r="BK674">
        <f>BG674*BH674*BI674</f>
        <v>0</v>
      </c>
      <c r="BL674">
        <f>(BJ674-BB674)/BI674</f>
        <v>0</v>
      </c>
      <c r="BM674">
        <f>(AZ674-BF674)/BF674</f>
        <v>0</v>
      </c>
      <c r="BN674">
        <f>AY674/(BA674+AY674/BF674)</f>
        <v>0</v>
      </c>
      <c r="BO674" t="s">
        <v>437</v>
      </c>
      <c r="BP674">
        <v>0</v>
      </c>
      <c r="BQ674">
        <f>IF(BP674&lt;&gt;0, BP674, BN674)</f>
        <v>0</v>
      </c>
      <c r="BR674">
        <f>1-BQ674/BF674</f>
        <v>0</v>
      </c>
      <c r="BS674">
        <f>(BF674-BE674)/(BF674-BQ674)</f>
        <v>0</v>
      </c>
      <c r="BT674">
        <f>(AZ674-BF674)/(AZ674-BQ674)</f>
        <v>0</v>
      </c>
      <c r="BU674">
        <f>(BF674-BE674)/(BF674-AY674)</f>
        <v>0</v>
      </c>
      <c r="BV674">
        <f>(AZ674-BF674)/(AZ674-AY674)</f>
        <v>0</v>
      </c>
      <c r="BW674">
        <f>(BS674*BQ674/BE674)</f>
        <v>0</v>
      </c>
      <c r="BX674">
        <f>(1-BW674)</f>
        <v>0</v>
      </c>
      <c r="DG674">
        <f>$B$13*EF674+$C$13*EG674+$F$13*ER674*(1-EU674)</f>
        <v>0</v>
      </c>
      <c r="DH674">
        <f>DG674*DI674</f>
        <v>0</v>
      </c>
      <c r="DI674">
        <f>($B$13*$D$11+$C$13*$D$11+$F$13*((FE674+EW674)/MAX(FE674+EW674+FF674, 0.1)*$I$11+FF674/MAX(FE674+EW674+FF674, 0.1)*$J$11))/($B$13+$C$13+$F$13)</f>
        <v>0</v>
      </c>
      <c r="DJ674">
        <f>($B$13*$K$11+$C$13*$K$11+$F$13*((FE674+EW674)/MAX(FE674+EW674+FF674, 0.1)*$P$11+FF674/MAX(FE674+EW674+FF674, 0.1)*$Q$11))/($B$13+$C$13+$F$13)</f>
        <v>0</v>
      </c>
      <c r="DK674">
        <v>2.44</v>
      </c>
      <c r="DL674">
        <v>0.5</v>
      </c>
      <c r="DM674" t="s">
        <v>438</v>
      </c>
      <c r="DN674">
        <v>2</v>
      </c>
      <c r="DO674" t="b">
        <v>1</v>
      </c>
      <c r="DP674">
        <v>1759091799.6</v>
      </c>
      <c r="DQ674">
        <v>1268.145555555556</v>
      </c>
      <c r="DR674">
        <v>1294.003333333334</v>
      </c>
      <c r="DS674">
        <v>21.93623333333333</v>
      </c>
      <c r="DT674">
        <v>21.47507407407408</v>
      </c>
      <c r="DU674">
        <v>1268.231481481482</v>
      </c>
      <c r="DV674">
        <v>21.64577037037036</v>
      </c>
      <c r="DW674">
        <v>500.0022222222222</v>
      </c>
      <c r="DX674">
        <v>90.67512592592593</v>
      </c>
      <c r="DY674">
        <v>0.06503647407407406</v>
      </c>
      <c r="DZ674">
        <v>28.77895925925926</v>
      </c>
      <c r="EA674">
        <v>29.99175925925925</v>
      </c>
      <c r="EB674">
        <v>999.9000000000001</v>
      </c>
      <c r="EC674">
        <v>0</v>
      </c>
      <c r="ED674">
        <v>0</v>
      </c>
      <c r="EE674">
        <v>9997.554444444446</v>
      </c>
      <c r="EF674">
        <v>0</v>
      </c>
      <c r="EG674">
        <v>11.10230740740741</v>
      </c>
      <c r="EH674">
        <v>-25.85734444444445</v>
      </c>
      <c r="EI674">
        <v>1296.588148148148</v>
      </c>
      <c r="EJ674">
        <v>1322.401851851852</v>
      </c>
      <c r="EK674">
        <v>0.4611498148148148</v>
      </c>
      <c r="EL674">
        <v>1294.003333333334</v>
      </c>
      <c r="EM674">
        <v>21.47507407407408</v>
      </c>
      <c r="EN674">
        <v>1.989071481481481</v>
      </c>
      <c r="EO674">
        <v>1.947256296296296</v>
      </c>
      <c r="EP674">
        <v>17.35760740740741</v>
      </c>
      <c r="EQ674">
        <v>17.02185185185185</v>
      </c>
      <c r="ER674">
        <v>1999.973703703703</v>
      </c>
      <c r="ES674">
        <v>0.9800044074074074</v>
      </c>
      <c r="ET674">
        <v>0.01999571851851852</v>
      </c>
      <c r="EU674">
        <v>0</v>
      </c>
      <c r="EV674">
        <v>294.1415555555556</v>
      </c>
      <c r="EW674">
        <v>5.00078</v>
      </c>
      <c r="EX674">
        <v>5848.535185185186</v>
      </c>
      <c r="EY674">
        <v>16379.44814814815</v>
      </c>
      <c r="EZ674">
        <v>39.71044444444445</v>
      </c>
      <c r="FA674">
        <v>40.62459259259259</v>
      </c>
      <c r="FB674">
        <v>39.87711111111111</v>
      </c>
      <c r="FC674">
        <v>40.25677777777778</v>
      </c>
      <c r="FD674">
        <v>40.82388888888889</v>
      </c>
      <c r="FE674">
        <v>1955.082222222222</v>
      </c>
      <c r="FF674">
        <v>39.88814814814815</v>
      </c>
      <c r="FG674">
        <v>0</v>
      </c>
      <c r="FH674">
        <v>1759091799.8</v>
      </c>
      <c r="FI674">
        <v>0</v>
      </c>
      <c r="FJ674">
        <v>294.1678461538461</v>
      </c>
      <c r="FK674">
        <v>-2.017230759404071</v>
      </c>
      <c r="FL674">
        <v>-34.44820515457923</v>
      </c>
      <c r="FM674">
        <v>5848.471923076922</v>
      </c>
      <c r="FN674">
        <v>15</v>
      </c>
      <c r="FO674">
        <v>0</v>
      </c>
      <c r="FP674" t="s">
        <v>439</v>
      </c>
      <c r="FQ674">
        <v>1746989605.5</v>
      </c>
      <c r="FR674">
        <v>1746989593.5</v>
      </c>
      <c r="FS674">
        <v>0</v>
      </c>
      <c r="FT674">
        <v>-0.274</v>
      </c>
      <c r="FU674">
        <v>-0.002</v>
      </c>
      <c r="FV674">
        <v>2.549</v>
      </c>
      <c r="FW674">
        <v>0.129</v>
      </c>
      <c r="FX674">
        <v>420</v>
      </c>
      <c r="FY674">
        <v>17</v>
      </c>
      <c r="FZ674">
        <v>0.02</v>
      </c>
      <c r="GA674">
        <v>0.04</v>
      </c>
      <c r="GB674">
        <v>-25.94369268292683</v>
      </c>
      <c r="GC674">
        <v>1.384465505226443</v>
      </c>
      <c r="GD674">
        <v>0.2093156484311859</v>
      </c>
      <c r="GE674">
        <v>0</v>
      </c>
      <c r="GF674">
        <v>294.2644411764705</v>
      </c>
      <c r="GG674">
        <v>-1.548036662345004</v>
      </c>
      <c r="GH674">
        <v>0.2814765888474662</v>
      </c>
      <c r="GI674">
        <v>0</v>
      </c>
      <c r="GJ674">
        <v>0.4675502439024389</v>
      </c>
      <c r="GK674">
        <v>-0.09083422996515737</v>
      </c>
      <c r="GL674">
        <v>0.00925427737037467</v>
      </c>
      <c r="GM674">
        <v>1</v>
      </c>
      <c r="GN674">
        <v>1</v>
      </c>
      <c r="GO674">
        <v>3</v>
      </c>
      <c r="GP674" t="s">
        <v>455</v>
      </c>
      <c r="GQ674">
        <v>3.10229</v>
      </c>
      <c r="GR674">
        <v>2.72329</v>
      </c>
      <c r="GS674">
        <v>0.18885</v>
      </c>
      <c r="GT674">
        <v>0.19121</v>
      </c>
      <c r="GU674">
        <v>0.10129</v>
      </c>
      <c r="GV674">
        <v>0.101216</v>
      </c>
      <c r="GW674">
        <v>21168.4</v>
      </c>
      <c r="GX674">
        <v>19166.5</v>
      </c>
      <c r="GY674">
        <v>26660.8</v>
      </c>
      <c r="GZ674">
        <v>23920.3</v>
      </c>
      <c r="HA674">
        <v>38351.8</v>
      </c>
      <c r="HB674">
        <v>31786.7</v>
      </c>
      <c r="HC674">
        <v>46554.6</v>
      </c>
      <c r="HD674">
        <v>37837.4</v>
      </c>
      <c r="HE674">
        <v>1.86493</v>
      </c>
      <c r="HF674">
        <v>1.86812</v>
      </c>
      <c r="HG674">
        <v>0.115857</v>
      </c>
      <c r="HH674">
        <v>0</v>
      </c>
      <c r="HI674">
        <v>28.1132</v>
      </c>
      <c r="HJ674">
        <v>999.9</v>
      </c>
      <c r="HK674">
        <v>46.6</v>
      </c>
      <c r="HL674">
        <v>31.1</v>
      </c>
      <c r="HM674">
        <v>23.3179</v>
      </c>
      <c r="HN674">
        <v>60.6486</v>
      </c>
      <c r="HO674">
        <v>21.4263</v>
      </c>
      <c r="HP674">
        <v>1</v>
      </c>
      <c r="HQ674">
        <v>0.155958</v>
      </c>
      <c r="HR674">
        <v>0.258159</v>
      </c>
      <c r="HS674">
        <v>20.2801</v>
      </c>
      <c r="HT674">
        <v>5.2116</v>
      </c>
      <c r="HU674">
        <v>11.9798</v>
      </c>
      <c r="HV674">
        <v>4.9638</v>
      </c>
      <c r="HW674">
        <v>3.27458</v>
      </c>
      <c r="HX674">
        <v>9999</v>
      </c>
      <c r="HY674">
        <v>9999</v>
      </c>
      <c r="HZ674">
        <v>9999</v>
      </c>
      <c r="IA674">
        <v>36.2</v>
      </c>
      <c r="IB674">
        <v>1.8639</v>
      </c>
      <c r="IC674">
        <v>1.86006</v>
      </c>
      <c r="ID674">
        <v>1.85837</v>
      </c>
      <c r="IE674">
        <v>1.85975</v>
      </c>
      <c r="IF674">
        <v>1.85989</v>
      </c>
      <c r="IG674">
        <v>1.85837</v>
      </c>
      <c r="IH674">
        <v>1.85745</v>
      </c>
      <c r="II674">
        <v>1.85241</v>
      </c>
      <c r="IJ674">
        <v>0</v>
      </c>
      <c r="IK674">
        <v>0</v>
      </c>
      <c r="IL674">
        <v>0</v>
      </c>
      <c r="IM674">
        <v>0</v>
      </c>
      <c r="IN674" t="s">
        <v>441</v>
      </c>
      <c r="IO674" t="s">
        <v>442</v>
      </c>
      <c r="IP674" t="s">
        <v>443</v>
      </c>
      <c r="IQ674" t="s">
        <v>443</v>
      </c>
      <c r="IR674" t="s">
        <v>443</v>
      </c>
      <c r="IS674" t="s">
        <v>443</v>
      </c>
      <c r="IT674">
        <v>0</v>
      </c>
      <c r="IU674">
        <v>100</v>
      </c>
      <c r="IV674">
        <v>100</v>
      </c>
      <c r="IW674">
        <v>-0.05</v>
      </c>
      <c r="IX674">
        <v>0.2905</v>
      </c>
      <c r="IY674">
        <v>-0.819046093373875</v>
      </c>
      <c r="IZ674">
        <v>-0.0008311593448893811</v>
      </c>
      <c r="JA674">
        <v>1.768286430498992E-06</v>
      </c>
      <c r="JB674">
        <v>-5.176383660599935E-10</v>
      </c>
      <c r="JC674">
        <v>0.01793090377665582</v>
      </c>
      <c r="JD674">
        <v>0.002652576625932546</v>
      </c>
      <c r="JE674">
        <v>0.0004569377311329863</v>
      </c>
      <c r="JF674">
        <v>1.003524486243527E-07</v>
      </c>
      <c r="JG674">
        <v>2</v>
      </c>
      <c r="JH674">
        <v>1975</v>
      </c>
      <c r="JI674">
        <v>1</v>
      </c>
      <c r="JJ674">
        <v>26</v>
      </c>
      <c r="JK674">
        <v>201703.4</v>
      </c>
      <c r="JL674">
        <v>201703.6</v>
      </c>
      <c r="JM674">
        <v>2.87109</v>
      </c>
      <c r="JN674">
        <v>2.6123</v>
      </c>
      <c r="JO674">
        <v>1.49658</v>
      </c>
      <c r="JP674">
        <v>2.34985</v>
      </c>
      <c r="JQ674">
        <v>1.54907</v>
      </c>
      <c r="JR674">
        <v>2.41943</v>
      </c>
      <c r="JS674">
        <v>36.2224</v>
      </c>
      <c r="JT674">
        <v>24.1751</v>
      </c>
      <c r="JU674">
        <v>18</v>
      </c>
      <c r="JV674">
        <v>482.27</v>
      </c>
      <c r="JW674">
        <v>499.068</v>
      </c>
      <c r="JX674">
        <v>27.2319</v>
      </c>
      <c r="JY674">
        <v>29.2764</v>
      </c>
      <c r="JZ674">
        <v>30.0001</v>
      </c>
      <c r="KA674">
        <v>29.4359</v>
      </c>
      <c r="KB674">
        <v>29.4176</v>
      </c>
      <c r="KC674">
        <v>57.6314</v>
      </c>
      <c r="KD674">
        <v>10.4997</v>
      </c>
      <c r="KE674">
        <v>100</v>
      </c>
      <c r="KF674">
        <v>27.2354</v>
      </c>
      <c r="KG674">
        <v>1336.7</v>
      </c>
      <c r="KH674">
        <v>21.4115</v>
      </c>
      <c r="KI674">
        <v>101.789</v>
      </c>
      <c r="KJ674">
        <v>91.25620000000001</v>
      </c>
    </row>
    <row r="675" spans="1:296">
      <c r="A675">
        <v>657</v>
      </c>
      <c r="B675">
        <v>1759091812.1</v>
      </c>
      <c r="C675">
        <v>18729</v>
      </c>
      <c r="D675" t="s">
        <v>1763</v>
      </c>
      <c r="E675" t="s">
        <v>1764</v>
      </c>
      <c r="F675">
        <v>5</v>
      </c>
      <c r="G675" t="s">
        <v>1604</v>
      </c>
      <c r="H675">
        <v>1759091804.314285</v>
      </c>
      <c r="I675">
        <f>(J675)/1000</f>
        <v>0</v>
      </c>
      <c r="J675">
        <f>IF(DO675, AM675, AG675)</f>
        <v>0</v>
      </c>
      <c r="K675">
        <f>IF(DO675, AH675, AF675)</f>
        <v>0</v>
      </c>
      <c r="L675">
        <f>DQ675 - IF(AT675&gt;1, K675*DK675*100.0/(AV675), 0)</f>
        <v>0</v>
      </c>
      <c r="M675">
        <f>((S675-I675/2)*L675-K675)/(S675+I675/2)</f>
        <v>0</v>
      </c>
      <c r="N675">
        <f>M675*(DX675+DY675)/1000.0</f>
        <v>0</v>
      </c>
      <c r="O675">
        <f>(DQ675 - IF(AT675&gt;1, K675*DK675*100.0/(AV675), 0))*(DX675+DY675)/1000.0</f>
        <v>0</v>
      </c>
      <c r="P675">
        <f>2.0/((1/R675-1/Q675)+SIGN(R675)*SQRT((1/R675-1/Q675)*(1/R675-1/Q675) + 4*DL675/((DL675+1)*(DL675+1))*(2*1/R675*1/Q675-1/Q675*1/Q675)))</f>
        <v>0</v>
      </c>
      <c r="Q675">
        <f>IF(LEFT(DM675,1)&lt;&gt;"0",IF(LEFT(DM675,1)="1",3.0,DN675),$D$5+$E$5*(EE675*DX675/($K$5*1000))+$F$5*(EE675*DX675/($K$5*1000))*MAX(MIN(DK675,$J$5),$I$5)*MAX(MIN(DK675,$J$5),$I$5)+$G$5*MAX(MIN(DK675,$J$5),$I$5)*(EE675*DX675/($K$5*1000))+$H$5*(EE675*DX675/($K$5*1000))*(EE675*DX675/($K$5*1000)))</f>
        <v>0</v>
      </c>
      <c r="R675">
        <f>I675*(1000-(1000*0.61365*exp(17.502*V675/(240.97+V675))/(DX675+DY675)+DS675)/2)/(1000*0.61365*exp(17.502*V675/(240.97+V675))/(DX675+DY675)-DS675)</f>
        <v>0</v>
      </c>
      <c r="S675">
        <f>1/((DL675+1)/(P675/1.6)+1/(Q675/1.37)) + DL675/((DL675+1)/(P675/1.6) + DL675/(Q675/1.37))</f>
        <v>0</v>
      </c>
      <c r="T675">
        <f>(DG675*DJ675)</f>
        <v>0</v>
      </c>
      <c r="U675">
        <f>(DZ675+(T675+2*0.95*5.67E-8*(((DZ675+$B$9)+273)^4-(DZ675+273)^4)-44100*I675)/(1.84*29.3*Q675+8*0.95*5.67E-8*(DZ675+273)^3))</f>
        <v>0</v>
      </c>
      <c r="V675">
        <f>($C$9*EA675+$D$9*EB675+$E$9*U675)</f>
        <v>0</v>
      </c>
      <c r="W675">
        <f>0.61365*exp(17.502*V675/(240.97+V675))</f>
        <v>0</v>
      </c>
      <c r="X675">
        <f>(Y675/Z675*100)</f>
        <v>0</v>
      </c>
      <c r="Y675">
        <f>DS675*(DX675+DY675)/1000</f>
        <v>0</v>
      </c>
      <c r="Z675">
        <f>0.61365*exp(17.502*DZ675/(240.97+DZ675))</f>
        <v>0</v>
      </c>
      <c r="AA675">
        <f>(W675-DS675*(DX675+DY675)/1000)</f>
        <v>0</v>
      </c>
      <c r="AB675">
        <f>(-I675*44100)</f>
        <v>0</v>
      </c>
      <c r="AC675">
        <f>2*29.3*Q675*0.92*(DZ675-V675)</f>
        <v>0</v>
      </c>
      <c r="AD675">
        <f>2*0.95*5.67E-8*(((DZ675+$B$9)+273)^4-(V675+273)^4)</f>
        <v>0</v>
      </c>
      <c r="AE675">
        <f>T675+AD675+AB675+AC675</f>
        <v>0</v>
      </c>
      <c r="AF675">
        <f>DW675*AT675*(DR675-DQ675*(1000-AT675*DT675)/(1000-AT675*DS675))/(100*DK675)</f>
        <v>0</v>
      </c>
      <c r="AG675">
        <f>1000*DW675*AT675*(DS675-DT675)/(100*DK675*(1000-AT675*DS675))</f>
        <v>0</v>
      </c>
      <c r="AH675">
        <f>(AI675 - AJ675 - DX675*1E3/(8.314*(DZ675+273.15)) * AL675/DW675 * AK675) * DW675/(100*DK675) * (1000 - DT675)/1000</f>
        <v>0</v>
      </c>
      <c r="AI675">
        <v>1353.470228986209</v>
      </c>
      <c r="AJ675">
        <v>1336.854666666666</v>
      </c>
      <c r="AK675">
        <v>3.302934677435046</v>
      </c>
      <c r="AL675">
        <v>65.07997680681147</v>
      </c>
      <c r="AM675">
        <f>(AO675 - AN675 + DX675*1E3/(8.314*(DZ675+273.15)) * AQ675/DW675 * AP675) * DW675/(100*DK675) * 1000/(1000 - AO675)</f>
        <v>0</v>
      </c>
      <c r="AN675">
        <v>21.45881824</v>
      </c>
      <c r="AO675">
        <v>21.93075999999998</v>
      </c>
      <c r="AP675">
        <v>-4.443310657612493E-05</v>
      </c>
      <c r="AQ675">
        <v>105.27</v>
      </c>
      <c r="AR675">
        <v>0</v>
      </c>
      <c r="AS675">
        <v>0</v>
      </c>
      <c r="AT675">
        <f>IF(AR675*$H$15&gt;=AV675,1.0,(AV675/(AV675-AR675*$H$15)))</f>
        <v>0</v>
      </c>
      <c r="AU675">
        <f>(AT675-1)*100</f>
        <v>0</v>
      </c>
      <c r="AV675">
        <f>MAX(0,($B$15+$C$15*EE675)/(1+$D$15*EE675)*DX675/(DZ675+273)*$E$15)</f>
        <v>0</v>
      </c>
      <c r="AW675" t="s">
        <v>437</v>
      </c>
      <c r="AX675" t="s">
        <v>437</v>
      </c>
      <c r="AY675">
        <v>0</v>
      </c>
      <c r="AZ675">
        <v>0</v>
      </c>
      <c r="BA675">
        <f>1-AY675/AZ675</f>
        <v>0</v>
      </c>
      <c r="BB675">
        <v>0</v>
      </c>
      <c r="BC675" t="s">
        <v>437</v>
      </c>
      <c r="BD675" t="s">
        <v>437</v>
      </c>
      <c r="BE675">
        <v>0</v>
      </c>
      <c r="BF675">
        <v>0</v>
      </c>
      <c r="BG675">
        <f>1-BE675/BF675</f>
        <v>0</v>
      </c>
      <c r="BH675">
        <v>0.5</v>
      </c>
      <c r="BI675">
        <f>DH675</f>
        <v>0</v>
      </c>
      <c r="BJ675">
        <f>K675</f>
        <v>0</v>
      </c>
      <c r="BK675">
        <f>BG675*BH675*BI675</f>
        <v>0</v>
      </c>
      <c r="BL675">
        <f>(BJ675-BB675)/BI675</f>
        <v>0</v>
      </c>
      <c r="BM675">
        <f>(AZ675-BF675)/BF675</f>
        <v>0</v>
      </c>
      <c r="BN675">
        <f>AY675/(BA675+AY675/BF675)</f>
        <v>0</v>
      </c>
      <c r="BO675" t="s">
        <v>437</v>
      </c>
      <c r="BP675">
        <v>0</v>
      </c>
      <c r="BQ675">
        <f>IF(BP675&lt;&gt;0, BP675, BN675)</f>
        <v>0</v>
      </c>
      <c r="BR675">
        <f>1-BQ675/BF675</f>
        <v>0</v>
      </c>
      <c r="BS675">
        <f>(BF675-BE675)/(BF675-BQ675)</f>
        <v>0</v>
      </c>
      <c r="BT675">
        <f>(AZ675-BF675)/(AZ675-BQ675)</f>
        <v>0</v>
      </c>
      <c r="BU675">
        <f>(BF675-BE675)/(BF675-AY675)</f>
        <v>0</v>
      </c>
      <c r="BV675">
        <f>(AZ675-BF675)/(AZ675-AY675)</f>
        <v>0</v>
      </c>
      <c r="BW675">
        <f>(BS675*BQ675/BE675)</f>
        <v>0</v>
      </c>
      <c r="BX675">
        <f>(1-BW675)</f>
        <v>0</v>
      </c>
      <c r="DG675">
        <f>$B$13*EF675+$C$13*EG675+$F$13*ER675*(1-EU675)</f>
        <v>0</v>
      </c>
      <c r="DH675">
        <f>DG675*DI675</f>
        <v>0</v>
      </c>
      <c r="DI675">
        <f>($B$13*$D$11+$C$13*$D$11+$F$13*((FE675+EW675)/MAX(FE675+EW675+FF675, 0.1)*$I$11+FF675/MAX(FE675+EW675+FF675, 0.1)*$J$11))/($B$13+$C$13+$F$13)</f>
        <v>0</v>
      </c>
      <c r="DJ675">
        <f>($B$13*$K$11+$C$13*$K$11+$F$13*((FE675+EW675)/MAX(FE675+EW675+FF675, 0.1)*$P$11+FF675/MAX(FE675+EW675+FF675, 0.1)*$Q$11))/($B$13+$C$13+$F$13)</f>
        <v>0</v>
      </c>
      <c r="DK675">
        <v>2.44</v>
      </c>
      <c r="DL675">
        <v>0.5</v>
      </c>
      <c r="DM675" t="s">
        <v>438</v>
      </c>
      <c r="DN675">
        <v>2</v>
      </c>
      <c r="DO675" t="b">
        <v>1</v>
      </c>
      <c r="DP675">
        <v>1759091804.314285</v>
      </c>
      <c r="DQ675">
        <v>1283.724285714286</v>
      </c>
      <c r="DR675">
        <v>1309.374642857143</v>
      </c>
      <c r="DS675">
        <v>21.93525</v>
      </c>
      <c r="DT675">
        <v>21.47298571428571</v>
      </c>
      <c r="DU675">
        <v>1283.792142857143</v>
      </c>
      <c r="DV675">
        <v>21.64481785714286</v>
      </c>
      <c r="DW675">
        <v>500.0521785714286</v>
      </c>
      <c r="DX675">
        <v>90.67420714285716</v>
      </c>
      <c r="DY675">
        <v>0.06503958214285714</v>
      </c>
      <c r="DZ675">
        <v>28.77927857142857</v>
      </c>
      <c r="EA675">
        <v>29.99400357142857</v>
      </c>
      <c r="EB675">
        <v>999.9000000000002</v>
      </c>
      <c r="EC675">
        <v>0</v>
      </c>
      <c r="ED675">
        <v>0</v>
      </c>
      <c r="EE675">
        <v>9999.359642857144</v>
      </c>
      <c r="EF675">
        <v>0</v>
      </c>
      <c r="EG675">
        <v>11.10260714285714</v>
      </c>
      <c r="EH675">
        <v>-25.64891071428572</v>
      </c>
      <c r="EI675">
        <v>1312.514285714286</v>
      </c>
      <c r="EJ675">
        <v>1338.106785714285</v>
      </c>
      <c r="EK675">
        <v>0.4622674285714286</v>
      </c>
      <c r="EL675">
        <v>1309.374642857143</v>
      </c>
      <c r="EM675">
        <v>21.47298571428571</v>
      </c>
      <c r="EN675">
        <v>1.988962142857143</v>
      </c>
      <c r="EO675">
        <v>1.947046428571429</v>
      </c>
      <c r="EP675">
        <v>17.35673571428571</v>
      </c>
      <c r="EQ675">
        <v>17.02015714285714</v>
      </c>
      <c r="ER675">
        <v>1999.978571428571</v>
      </c>
      <c r="ES675">
        <v>0.9800045714285713</v>
      </c>
      <c r="ET675">
        <v>0.01999555714285714</v>
      </c>
      <c r="EU675">
        <v>0</v>
      </c>
      <c r="EV675">
        <v>294.0081071428572</v>
      </c>
      <c r="EW675">
        <v>5.00078</v>
      </c>
      <c r="EX675">
        <v>5845.947142857142</v>
      </c>
      <c r="EY675">
        <v>16379.48571428571</v>
      </c>
      <c r="EZ675">
        <v>39.72299999999999</v>
      </c>
      <c r="FA675">
        <v>40.63132142857142</v>
      </c>
      <c r="FB675">
        <v>39.88592857142857</v>
      </c>
      <c r="FC675">
        <v>40.26314285714285</v>
      </c>
      <c r="FD675">
        <v>40.79671428571428</v>
      </c>
      <c r="FE675">
        <v>1955.0875</v>
      </c>
      <c r="FF675">
        <v>39.88750000000001</v>
      </c>
      <c r="FG675">
        <v>0</v>
      </c>
      <c r="FH675">
        <v>1759091804.6</v>
      </c>
      <c r="FI675">
        <v>0</v>
      </c>
      <c r="FJ675">
        <v>294.0581538461539</v>
      </c>
      <c r="FK675">
        <v>-0.7985641028606173</v>
      </c>
      <c r="FL675">
        <v>-31.37641025204937</v>
      </c>
      <c r="FM675">
        <v>5845.796153846153</v>
      </c>
      <c r="FN675">
        <v>15</v>
      </c>
      <c r="FO675">
        <v>0</v>
      </c>
      <c r="FP675" t="s">
        <v>439</v>
      </c>
      <c r="FQ675">
        <v>1746989605.5</v>
      </c>
      <c r="FR675">
        <v>1746989593.5</v>
      </c>
      <c r="FS675">
        <v>0</v>
      </c>
      <c r="FT675">
        <v>-0.274</v>
      </c>
      <c r="FU675">
        <v>-0.002</v>
      </c>
      <c r="FV675">
        <v>2.549</v>
      </c>
      <c r="FW675">
        <v>0.129</v>
      </c>
      <c r="FX675">
        <v>420</v>
      </c>
      <c r="FY675">
        <v>17</v>
      </c>
      <c r="FZ675">
        <v>0.02</v>
      </c>
      <c r="GA675">
        <v>0.04</v>
      </c>
      <c r="GB675">
        <v>-25.7447225</v>
      </c>
      <c r="GC675">
        <v>2.839315947467186</v>
      </c>
      <c r="GD675">
        <v>0.3165466430776831</v>
      </c>
      <c r="GE675">
        <v>0</v>
      </c>
      <c r="GF675">
        <v>294.1398529411765</v>
      </c>
      <c r="GG675">
        <v>-1.656516415247514</v>
      </c>
      <c r="GH675">
        <v>0.2821632956862509</v>
      </c>
      <c r="GI675">
        <v>0</v>
      </c>
      <c r="GJ675">
        <v>0.462767675</v>
      </c>
      <c r="GK675">
        <v>-0.01186076172608041</v>
      </c>
      <c r="GL675">
        <v>0.006447987706980757</v>
      </c>
      <c r="GM675">
        <v>1</v>
      </c>
      <c r="GN675">
        <v>1</v>
      </c>
      <c r="GO675">
        <v>3</v>
      </c>
      <c r="GP675" t="s">
        <v>455</v>
      </c>
      <c r="GQ675">
        <v>3.1026</v>
      </c>
      <c r="GR675">
        <v>2.72304</v>
      </c>
      <c r="GS675">
        <v>0.190291</v>
      </c>
      <c r="GT675">
        <v>0.192651</v>
      </c>
      <c r="GU675">
        <v>0.101268</v>
      </c>
      <c r="GV675">
        <v>0.101084</v>
      </c>
      <c r="GW675">
        <v>21130.9</v>
      </c>
      <c r="GX675">
        <v>19132.4</v>
      </c>
      <c r="GY675">
        <v>26661</v>
      </c>
      <c r="GZ675">
        <v>23920.3</v>
      </c>
      <c r="HA675">
        <v>38353</v>
      </c>
      <c r="HB675">
        <v>31791.5</v>
      </c>
      <c r="HC675">
        <v>46554.7</v>
      </c>
      <c r="HD675">
        <v>37837.4</v>
      </c>
      <c r="HE675">
        <v>1.86572</v>
      </c>
      <c r="HF675">
        <v>1.8676</v>
      </c>
      <c r="HG675">
        <v>0.114776</v>
      </c>
      <c r="HH675">
        <v>0</v>
      </c>
      <c r="HI675">
        <v>28.1114</v>
      </c>
      <c r="HJ675">
        <v>999.9</v>
      </c>
      <c r="HK675">
        <v>46.6</v>
      </c>
      <c r="HL675">
        <v>31.1</v>
      </c>
      <c r="HM675">
        <v>23.3164</v>
      </c>
      <c r="HN675">
        <v>60.9286</v>
      </c>
      <c r="HO675">
        <v>21.5064</v>
      </c>
      <c r="HP675">
        <v>1</v>
      </c>
      <c r="HQ675">
        <v>0.156296</v>
      </c>
      <c r="HR675">
        <v>0.268072</v>
      </c>
      <c r="HS675">
        <v>20.2801</v>
      </c>
      <c r="HT675">
        <v>5.2113</v>
      </c>
      <c r="HU675">
        <v>11.98</v>
      </c>
      <c r="HV675">
        <v>4.9634</v>
      </c>
      <c r="HW675">
        <v>3.27448</v>
      </c>
      <c r="HX675">
        <v>9999</v>
      </c>
      <c r="HY675">
        <v>9999</v>
      </c>
      <c r="HZ675">
        <v>9999</v>
      </c>
      <c r="IA675">
        <v>36.2</v>
      </c>
      <c r="IB675">
        <v>1.86395</v>
      </c>
      <c r="IC675">
        <v>1.8601</v>
      </c>
      <c r="ID675">
        <v>1.85838</v>
      </c>
      <c r="IE675">
        <v>1.85974</v>
      </c>
      <c r="IF675">
        <v>1.85989</v>
      </c>
      <c r="IG675">
        <v>1.85837</v>
      </c>
      <c r="IH675">
        <v>1.85745</v>
      </c>
      <c r="II675">
        <v>1.85241</v>
      </c>
      <c r="IJ675">
        <v>0</v>
      </c>
      <c r="IK675">
        <v>0</v>
      </c>
      <c r="IL675">
        <v>0</v>
      </c>
      <c r="IM675">
        <v>0</v>
      </c>
      <c r="IN675" t="s">
        <v>441</v>
      </c>
      <c r="IO675" t="s">
        <v>442</v>
      </c>
      <c r="IP675" t="s">
        <v>443</v>
      </c>
      <c r="IQ675" t="s">
        <v>443</v>
      </c>
      <c r="IR675" t="s">
        <v>443</v>
      </c>
      <c r="IS675" t="s">
        <v>443</v>
      </c>
      <c r="IT675">
        <v>0</v>
      </c>
      <c r="IU675">
        <v>100</v>
      </c>
      <c r="IV675">
        <v>100</v>
      </c>
      <c r="IW675">
        <v>-0.04</v>
      </c>
      <c r="IX675">
        <v>0.2903</v>
      </c>
      <c r="IY675">
        <v>-0.819046093373875</v>
      </c>
      <c r="IZ675">
        <v>-0.0008311593448893811</v>
      </c>
      <c r="JA675">
        <v>1.768286430498992E-06</v>
      </c>
      <c r="JB675">
        <v>-5.176383660599935E-10</v>
      </c>
      <c r="JC675">
        <v>0.01793090377665582</v>
      </c>
      <c r="JD675">
        <v>0.002652576625932546</v>
      </c>
      <c r="JE675">
        <v>0.0004569377311329863</v>
      </c>
      <c r="JF675">
        <v>1.003524486243527E-07</v>
      </c>
      <c r="JG675">
        <v>2</v>
      </c>
      <c r="JH675">
        <v>1975</v>
      </c>
      <c r="JI675">
        <v>1</v>
      </c>
      <c r="JJ675">
        <v>26</v>
      </c>
      <c r="JK675">
        <v>201703.4</v>
      </c>
      <c r="JL675">
        <v>201703.6</v>
      </c>
      <c r="JM675">
        <v>2.89673</v>
      </c>
      <c r="JN675">
        <v>2.62085</v>
      </c>
      <c r="JO675">
        <v>1.49658</v>
      </c>
      <c r="JP675">
        <v>2.34985</v>
      </c>
      <c r="JQ675">
        <v>1.54907</v>
      </c>
      <c r="JR675">
        <v>2.36206</v>
      </c>
      <c r="JS675">
        <v>36.2224</v>
      </c>
      <c r="JT675">
        <v>24.1663</v>
      </c>
      <c r="JU675">
        <v>18</v>
      </c>
      <c r="JV675">
        <v>482.756</v>
      </c>
      <c r="JW675">
        <v>498.739</v>
      </c>
      <c r="JX675">
        <v>27.2353</v>
      </c>
      <c r="JY675">
        <v>29.2783</v>
      </c>
      <c r="JZ675">
        <v>30.0001</v>
      </c>
      <c r="KA675">
        <v>29.4385</v>
      </c>
      <c r="KB675">
        <v>29.4201</v>
      </c>
      <c r="KC675">
        <v>58.2352</v>
      </c>
      <c r="KD675">
        <v>10.4997</v>
      </c>
      <c r="KE675">
        <v>100</v>
      </c>
      <c r="KF675">
        <v>27.2407</v>
      </c>
      <c r="KG675">
        <v>1356.74</v>
      </c>
      <c r="KH675">
        <v>21.4115</v>
      </c>
      <c r="KI675">
        <v>101.789</v>
      </c>
      <c r="KJ675">
        <v>91.2563</v>
      </c>
    </row>
    <row r="676" spans="1:296">
      <c r="A676">
        <v>658</v>
      </c>
      <c r="B676">
        <v>1759091817.1</v>
      </c>
      <c r="C676">
        <v>18734</v>
      </c>
      <c r="D676" t="s">
        <v>1765</v>
      </c>
      <c r="E676" t="s">
        <v>1766</v>
      </c>
      <c r="F676">
        <v>5</v>
      </c>
      <c r="G676" t="s">
        <v>1604</v>
      </c>
      <c r="H676">
        <v>1759091809.6</v>
      </c>
      <c r="I676">
        <f>(J676)/1000</f>
        <v>0</v>
      </c>
      <c r="J676">
        <f>IF(DO676, AM676, AG676)</f>
        <v>0</v>
      </c>
      <c r="K676">
        <f>IF(DO676, AH676, AF676)</f>
        <v>0</v>
      </c>
      <c r="L676">
        <f>DQ676 - IF(AT676&gt;1, K676*DK676*100.0/(AV676), 0)</f>
        <v>0</v>
      </c>
      <c r="M676">
        <f>((S676-I676/2)*L676-K676)/(S676+I676/2)</f>
        <v>0</v>
      </c>
      <c r="N676">
        <f>M676*(DX676+DY676)/1000.0</f>
        <v>0</v>
      </c>
      <c r="O676">
        <f>(DQ676 - IF(AT676&gt;1, K676*DK676*100.0/(AV676), 0))*(DX676+DY676)/1000.0</f>
        <v>0</v>
      </c>
      <c r="P676">
        <f>2.0/((1/R676-1/Q676)+SIGN(R676)*SQRT((1/R676-1/Q676)*(1/R676-1/Q676) + 4*DL676/((DL676+1)*(DL676+1))*(2*1/R676*1/Q676-1/Q676*1/Q676)))</f>
        <v>0</v>
      </c>
      <c r="Q676">
        <f>IF(LEFT(DM676,1)&lt;&gt;"0",IF(LEFT(DM676,1)="1",3.0,DN676),$D$5+$E$5*(EE676*DX676/($K$5*1000))+$F$5*(EE676*DX676/($K$5*1000))*MAX(MIN(DK676,$J$5),$I$5)*MAX(MIN(DK676,$J$5),$I$5)+$G$5*MAX(MIN(DK676,$J$5),$I$5)*(EE676*DX676/($K$5*1000))+$H$5*(EE676*DX676/($K$5*1000))*(EE676*DX676/($K$5*1000)))</f>
        <v>0</v>
      </c>
      <c r="R676">
        <f>I676*(1000-(1000*0.61365*exp(17.502*V676/(240.97+V676))/(DX676+DY676)+DS676)/2)/(1000*0.61365*exp(17.502*V676/(240.97+V676))/(DX676+DY676)-DS676)</f>
        <v>0</v>
      </c>
      <c r="S676">
        <f>1/((DL676+1)/(P676/1.6)+1/(Q676/1.37)) + DL676/((DL676+1)/(P676/1.6) + DL676/(Q676/1.37))</f>
        <v>0</v>
      </c>
      <c r="T676">
        <f>(DG676*DJ676)</f>
        <v>0</v>
      </c>
      <c r="U676">
        <f>(DZ676+(T676+2*0.95*5.67E-8*(((DZ676+$B$9)+273)^4-(DZ676+273)^4)-44100*I676)/(1.84*29.3*Q676+8*0.95*5.67E-8*(DZ676+273)^3))</f>
        <v>0</v>
      </c>
      <c r="V676">
        <f>($C$9*EA676+$D$9*EB676+$E$9*U676)</f>
        <v>0</v>
      </c>
      <c r="W676">
        <f>0.61365*exp(17.502*V676/(240.97+V676))</f>
        <v>0</v>
      </c>
      <c r="X676">
        <f>(Y676/Z676*100)</f>
        <v>0</v>
      </c>
      <c r="Y676">
        <f>DS676*(DX676+DY676)/1000</f>
        <v>0</v>
      </c>
      <c r="Z676">
        <f>0.61365*exp(17.502*DZ676/(240.97+DZ676))</f>
        <v>0</v>
      </c>
      <c r="AA676">
        <f>(W676-DS676*(DX676+DY676)/1000)</f>
        <v>0</v>
      </c>
      <c r="AB676">
        <f>(-I676*44100)</f>
        <v>0</v>
      </c>
      <c r="AC676">
        <f>2*29.3*Q676*0.92*(DZ676-V676)</f>
        <v>0</v>
      </c>
      <c r="AD676">
        <f>2*0.95*5.67E-8*(((DZ676+$B$9)+273)^4-(V676+273)^4)</f>
        <v>0</v>
      </c>
      <c r="AE676">
        <f>T676+AD676+AB676+AC676</f>
        <v>0</v>
      </c>
      <c r="AF676">
        <f>DW676*AT676*(DR676-DQ676*(1000-AT676*DT676)/(1000-AT676*DS676))/(100*DK676)</f>
        <v>0</v>
      </c>
      <c r="AG676">
        <f>1000*DW676*AT676*(DS676-DT676)/(100*DK676*(1000-AT676*DS676))</f>
        <v>0</v>
      </c>
      <c r="AH676">
        <f>(AI676 - AJ676 - DX676*1E3/(8.314*(DZ676+273.15)) * AL676/DW676 * AK676) * DW676/(100*DK676) * (1000 - DT676)/1000</f>
        <v>0</v>
      </c>
      <c r="AI676">
        <v>1370.469348334818</v>
      </c>
      <c r="AJ676">
        <v>1353.554484848484</v>
      </c>
      <c r="AK676">
        <v>3.330236290338005</v>
      </c>
      <c r="AL676">
        <v>65.07997680681147</v>
      </c>
      <c r="AM676">
        <f>(AO676 - AN676 + DX676*1E3/(8.314*(DZ676+273.15)) * AQ676/DW676 * AP676) * DW676/(100*DK676) * 1000/(1000 - AO676)</f>
        <v>0</v>
      </c>
      <c r="AN676">
        <v>21.43758178666667</v>
      </c>
      <c r="AO676">
        <v>21.91346121212122</v>
      </c>
      <c r="AP676">
        <v>-6.621392091056292E-05</v>
      </c>
      <c r="AQ676">
        <v>105.27</v>
      </c>
      <c r="AR676">
        <v>0</v>
      </c>
      <c r="AS676">
        <v>0</v>
      </c>
      <c r="AT676">
        <f>IF(AR676*$H$15&gt;=AV676,1.0,(AV676/(AV676-AR676*$H$15)))</f>
        <v>0</v>
      </c>
      <c r="AU676">
        <f>(AT676-1)*100</f>
        <v>0</v>
      </c>
      <c r="AV676">
        <f>MAX(0,($B$15+$C$15*EE676)/(1+$D$15*EE676)*DX676/(DZ676+273)*$E$15)</f>
        <v>0</v>
      </c>
      <c r="AW676" t="s">
        <v>437</v>
      </c>
      <c r="AX676" t="s">
        <v>437</v>
      </c>
      <c r="AY676">
        <v>0</v>
      </c>
      <c r="AZ676">
        <v>0</v>
      </c>
      <c r="BA676">
        <f>1-AY676/AZ676</f>
        <v>0</v>
      </c>
      <c r="BB676">
        <v>0</v>
      </c>
      <c r="BC676" t="s">
        <v>437</v>
      </c>
      <c r="BD676" t="s">
        <v>437</v>
      </c>
      <c r="BE676">
        <v>0</v>
      </c>
      <c r="BF676">
        <v>0</v>
      </c>
      <c r="BG676">
        <f>1-BE676/BF676</f>
        <v>0</v>
      </c>
      <c r="BH676">
        <v>0.5</v>
      </c>
      <c r="BI676">
        <f>DH676</f>
        <v>0</v>
      </c>
      <c r="BJ676">
        <f>K676</f>
        <v>0</v>
      </c>
      <c r="BK676">
        <f>BG676*BH676*BI676</f>
        <v>0</v>
      </c>
      <c r="BL676">
        <f>(BJ676-BB676)/BI676</f>
        <v>0</v>
      </c>
      <c r="BM676">
        <f>(AZ676-BF676)/BF676</f>
        <v>0</v>
      </c>
      <c r="BN676">
        <f>AY676/(BA676+AY676/BF676)</f>
        <v>0</v>
      </c>
      <c r="BO676" t="s">
        <v>437</v>
      </c>
      <c r="BP676">
        <v>0</v>
      </c>
      <c r="BQ676">
        <f>IF(BP676&lt;&gt;0, BP676, BN676)</f>
        <v>0</v>
      </c>
      <c r="BR676">
        <f>1-BQ676/BF676</f>
        <v>0</v>
      </c>
      <c r="BS676">
        <f>(BF676-BE676)/(BF676-BQ676)</f>
        <v>0</v>
      </c>
      <c r="BT676">
        <f>(AZ676-BF676)/(AZ676-BQ676)</f>
        <v>0</v>
      </c>
      <c r="BU676">
        <f>(BF676-BE676)/(BF676-AY676)</f>
        <v>0</v>
      </c>
      <c r="BV676">
        <f>(AZ676-BF676)/(AZ676-AY676)</f>
        <v>0</v>
      </c>
      <c r="BW676">
        <f>(BS676*BQ676/BE676)</f>
        <v>0</v>
      </c>
      <c r="BX676">
        <f>(1-BW676)</f>
        <v>0</v>
      </c>
      <c r="DG676">
        <f>$B$13*EF676+$C$13*EG676+$F$13*ER676*(1-EU676)</f>
        <v>0</v>
      </c>
      <c r="DH676">
        <f>DG676*DI676</f>
        <v>0</v>
      </c>
      <c r="DI676">
        <f>($B$13*$D$11+$C$13*$D$11+$F$13*((FE676+EW676)/MAX(FE676+EW676+FF676, 0.1)*$I$11+FF676/MAX(FE676+EW676+FF676, 0.1)*$J$11))/($B$13+$C$13+$F$13)</f>
        <v>0</v>
      </c>
      <c r="DJ676">
        <f>($B$13*$K$11+$C$13*$K$11+$F$13*((FE676+EW676)/MAX(FE676+EW676+FF676, 0.1)*$P$11+FF676/MAX(FE676+EW676+FF676, 0.1)*$Q$11))/($B$13+$C$13+$F$13)</f>
        <v>0</v>
      </c>
      <c r="DK676">
        <v>2.44</v>
      </c>
      <c r="DL676">
        <v>0.5</v>
      </c>
      <c r="DM676" t="s">
        <v>438</v>
      </c>
      <c r="DN676">
        <v>2</v>
      </c>
      <c r="DO676" t="b">
        <v>1</v>
      </c>
      <c r="DP676">
        <v>1759091809.6</v>
      </c>
      <c r="DQ676">
        <v>1301.046296296296</v>
      </c>
      <c r="DR676">
        <v>1326.566296296296</v>
      </c>
      <c r="DS676">
        <v>21.92983333333333</v>
      </c>
      <c r="DT676">
        <v>21.46077407407408</v>
      </c>
      <c r="DU676">
        <v>1301.094074074074</v>
      </c>
      <c r="DV676">
        <v>21.63952222222222</v>
      </c>
      <c r="DW676">
        <v>499.939888888889</v>
      </c>
      <c r="DX676">
        <v>90.67383703703702</v>
      </c>
      <c r="DY676">
        <v>0.06511602222222222</v>
      </c>
      <c r="DZ676">
        <v>28.77974814814815</v>
      </c>
      <c r="EA676">
        <v>29.99427037037037</v>
      </c>
      <c r="EB676">
        <v>999.9000000000001</v>
      </c>
      <c r="EC676">
        <v>0</v>
      </c>
      <c r="ED676">
        <v>0</v>
      </c>
      <c r="EE676">
        <v>9992.643333333333</v>
      </c>
      <c r="EF676">
        <v>0</v>
      </c>
      <c r="EG676">
        <v>11.10895185185185</v>
      </c>
      <c r="EH676">
        <v>-25.51857777777778</v>
      </c>
      <c r="EI676">
        <v>1330.216666666667</v>
      </c>
      <c r="EJ676">
        <v>1355.657407407407</v>
      </c>
      <c r="EK676">
        <v>0.4690614814814815</v>
      </c>
      <c r="EL676">
        <v>1326.566296296296</v>
      </c>
      <c r="EM676">
        <v>21.46077407407408</v>
      </c>
      <c r="EN676">
        <v>1.988462222222222</v>
      </c>
      <c r="EO676">
        <v>1.945931851851852</v>
      </c>
      <c r="EP676">
        <v>17.35276296296296</v>
      </c>
      <c r="EQ676">
        <v>17.01111111111111</v>
      </c>
      <c r="ER676">
        <v>2000.004444444444</v>
      </c>
      <c r="ES676">
        <v>0.9800053703703704</v>
      </c>
      <c r="ET676">
        <v>0.01999477037037037</v>
      </c>
      <c r="EU676">
        <v>0</v>
      </c>
      <c r="EV676">
        <v>293.863037037037</v>
      </c>
      <c r="EW676">
        <v>5.00078</v>
      </c>
      <c r="EX676">
        <v>5843.225555555556</v>
      </c>
      <c r="EY676">
        <v>16379.69629629629</v>
      </c>
      <c r="EZ676">
        <v>39.69418518518518</v>
      </c>
      <c r="FA676">
        <v>40.62466666666666</v>
      </c>
      <c r="FB676">
        <v>39.91881481481482</v>
      </c>
      <c r="FC676">
        <v>40.24044444444444</v>
      </c>
      <c r="FD676">
        <v>40.73818518518518</v>
      </c>
      <c r="FE676">
        <v>1955.114074074074</v>
      </c>
      <c r="FF676">
        <v>39.88592592592594</v>
      </c>
      <c r="FG676">
        <v>0</v>
      </c>
      <c r="FH676">
        <v>1759091809.4</v>
      </c>
      <c r="FI676">
        <v>0</v>
      </c>
      <c r="FJ676">
        <v>293.9237307692308</v>
      </c>
      <c r="FK676">
        <v>-1.115042742506406</v>
      </c>
      <c r="FL676">
        <v>-31.91521368959262</v>
      </c>
      <c r="FM676">
        <v>5843.274615384615</v>
      </c>
      <c r="FN676">
        <v>15</v>
      </c>
      <c r="FO676">
        <v>0</v>
      </c>
      <c r="FP676" t="s">
        <v>439</v>
      </c>
      <c r="FQ676">
        <v>1746989605.5</v>
      </c>
      <c r="FR676">
        <v>1746989593.5</v>
      </c>
      <c r="FS676">
        <v>0</v>
      </c>
      <c r="FT676">
        <v>-0.274</v>
      </c>
      <c r="FU676">
        <v>-0.002</v>
      </c>
      <c r="FV676">
        <v>2.549</v>
      </c>
      <c r="FW676">
        <v>0.129</v>
      </c>
      <c r="FX676">
        <v>420</v>
      </c>
      <c r="FY676">
        <v>17</v>
      </c>
      <c r="FZ676">
        <v>0.02</v>
      </c>
      <c r="GA676">
        <v>0.04</v>
      </c>
      <c r="GB676">
        <v>-25.6448756097561</v>
      </c>
      <c r="GC676">
        <v>1.658326829268304</v>
      </c>
      <c r="GD676">
        <v>0.2756611765975849</v>
      </c>
      <c r="GE676">
        <v>0</v>
      </c>
      <c r="GF676">
        <v>293.9944411764706</v>
      </c>
      <c r="GG676">
        <v>-1.401115357846662</v>
      </c>
      <c r="GH676">
        <v>0.2870110872193805</v>
      </c>
      <c r="GI676">
        <v>0</v>
      </c>
      <c r="GJ676">
        <v>0.4668706829268292</v>
      </c>
      <c r="GK676">
        <v>0.08128434146341515</v>
      </c>
      <c r="GL676">
        <v>0.01122349653234943</v>
      </c>
      <c r="GM676">
        <v>1</v>
      </c>
      <c r="GN676">
        <v>1</v>
      </c>
      <c r="GO676">
        <v>3</v>
      </c>
      <c r="GP676" t="s">
        <v>455</v>
      </c>
      <c r="GQ676">
        <v>3.10248</v>
      </c>
      <c r="GR676">
        <v>2.72335</v>
      </c>
      <c r="GS676">
        <v>0.191721</v>
      </c>
      <c r="GT676">
        <v>0.194086</v>
      </c>
      <c r="GU676">
        <v>0.101213</v>
      </c>
      <c r="GV676">
        <v>0.101072</v>
      </c>
      <c r="GW676">
        <v>21093.5</v>
      </c>
      <c r="GX676">
        <v>19098.3</v>
      </c>
      <c r="GY676">
        <v>26660.9</v>
      </c>
      <c r="GZ676">
        <v>23920.2</v>
      </c>
      <c r="HA676">
        <v>38355.4</v>
      </c>
      <c r="HB676">
        <v>31792</v>
      </c>
      <c r="HC676">
        <v>46554.5</v>
      </c>
      <c r="HD676">
        <v>37837.2</v>
      </c>
      <c r="HE676">
        <v>1.86542</v>
      </c>
      <c r="HF676">
        <v>1.8677</v>
      </c>
      <c r="HG676">
        <v>0.115559</v>
      </c>
      <c r="HH676">
        <v>0</v>
      </c>
      <c r="HI676">
        <v>28.1084</v>
      </c>
      <c r="HJ676">
        <v>999.9</v>
      </c>
      <c r="HK676">
        <v>46.6</v>
      </c>
      <c r="HL676">
        <v>31.1</v>
      </c>
      <c r="HM676">
        <v>23.3185</v>
      </c>
      <c r="HN676">
        <v>60.5486</v>
      </c>
      <c r="HO676">
        <v>21.5585</v>
      </c>
      <c r="HP676">
        <v>1</v>
      </c>
      <c r="HQ676">
        <v>0.156362</v>
      </c>
      <c r="HR676">
        <v>0.257565</v>
      </c>
      <c r="HS676">
        <v>20.2799</v>
      </c>
      <c r="HT676">
        <v>5.21085</v>
      </c>
      <c r="HU676">
        <v>11.98</v>
      </c>
      <c r="HV676">
        <v>4.9635</v>
      </c>
      <c r="HW676">
        <v>3.27448</v>
      </c>
      <c r="HX676">
        <v>9999</v>
      </c>
      <c r="HY676">
        <v>9999</v>
      </c>
      <c r="HZ676">
        <v>9999</v>
      </c>
      <c r="IA676">
        <v>36.2</v>
      </c>
      <c r="IB676">
        <v>1.86394</v>
      </c>
      <c r="IC676">
        <v>1.86006</v>
      </c>
      <c r="ID676">
        <v>1.85838</v>
      </c>
      <c r="IE676">
        <v>1.85975</v>
      </c>
      <c r="IF676">
        <v>1.85989</v>
      </c>
      <c r="IG676">
        <v>1.85837</v>
      </c>
      <c r="IH676">
        <v>1.85745</v>
      </c>
      <c r="II676">
        <v>1.85241</v>
      </c>
      <c r="IJ676">
        <v>0</v>
      </c>
      <c r="IK676">
        <v>0</v>
      </c>
      <c r="IL676">
        <v>0</v>
      </c>
      <c r="IM676">
        <v>0</v>
      </c>
      <c r="IN676" t="s">
        <v>441</v>
      </c>
      <c r="IO676" t="s">
        <v>442</v>
      </c>
      <c r="IP676" t="s">
        <v>443</v>
      </c>
      <c r="IQ676" t="s">
        <v>443</v>
      </c>
      <c r="IR676" t="s">
        <v>443</v>
      </c>
      <c r="IS676" t="s">
        <v>443</v>
      </c>
      <c r="IT676">
        <v>0</v>
      </c>
      <c r="IU676">
        <v>100</v>
      </c>
      <c r="IV676">
        <v>100</v>
      </c>
      <c r="IW676">
        <v>-0.02</v>
      </c>
      <c r="IX676">
        <v>0.2899</v>
      </c>
      <c r="IY676">
        <v>-0.819046093373875</v>
      </c>
      <c r="IZ676">
        <v>-0.0008311593448893811</v>
      </c>
      <c r="JA676">
        <v>1.768286430498992E-06</v>
      </c>
      <c r="JB676">
        <v>-5.176383660599935E-10</v>
      </c>
      <c r="JC676">
        <v>0.01793090377665582</v>
      </c>
      <c r="JD676">
        <v>0.002652576625932546</v>
      </c>
      <c r="JE676">
        <v>0.0004569377311329863</v>
      </c>
      <c r="JF676">
        <v>1.003524486243527E-07</v>
      </c>
      <c r="JG676">
        <v>2</v>
      </c>
      <c r="JH676">
        <v>1975</v>
      </c>
      <c r="JI676">
        <v>1</v>
      </c>
      <c r="JJ676">
        <v>26</v>
      </c>
      <c r="JK676">
        <v>201703.5</v>
      </c>
      <c r="JL676">
        <v>201703.7</v>
      </c>
      <c r="JM676">
        <v>2.92847</v>
      </c>
      <c r="JN676">
        <v>2.60864</v>
      </c>
      <c r="JO676">
        <v>1.49658</v>
      </c>
      <c r="JP676">
        <v>2.34985</v>
      </c>
      <c r="JQ676">
        <v>1.54907</v>
      </c>
      <c r="JR676">
        <v>2.41699</v>
      </c>
      <c r="JS676">
        <v>36.2224</v>
      </c>
      <c r="JT676">
        <v>24.1751</v>
      </c>
      <c r="JU676">
        <v>18</v>
      </c>
      <c r="JV676">
        <v>482.6</v>
      </c>
      <c r="JW676">
        <v>498.827</v>
      </c>
      <c r="JX676">
        <v>27.2399</v>
      </c>
      <c r="JY676">
        <v>29.2802</v>
      </c>
      <c r="JZ676">
        <v>30.0002</v>
      </c>
      <c r="KA676">
        <v>29.441</v>
      </c>
      <c r="KB676">
        <v>29.4226</v>
      </c>
      <c r="KC676">
        <v>58.7845</v>
      </c>
      <c r="KD676">
        <v>10.4997</v>
      </c>
      <c r="KE676">
        <v>100</v>
      </c>
      <c r="KF676">
        <v>27.2477</v>
      </c>
      <c r="KG676">
        <v>1370.09</v>
      </c>
      <c r="KH676">
        <v>21.4115</v>
      </c>
      <c r="KI676">
        <v>101.789</v>
      </c>
      <c r="KJ676">
        <v>91.25579999999999</v>
      </c>
    </row>
    <row r="677" spans="1:296">
      <c r="A677">
        <v>659</v>
      </c>
      <c r="B677">
        <v>1759091822.1</v>
      </c>
      <c r="C677">
        <v>18739</v>
      </c>
      <c r="D677" t="s">
        <v>1767</v>
      </c>
      <c r="E677" t="s">
        <v>1768</v>
      </c>
      <c r="F677">
        <v>5</v>
      </c>
      <c r="G677" t="s">
        <v>1604</v>
      </c>
      <c r="H677">
        <v>1759091814.314285</v>
      </c>
      <c r="I677">
        <f>(J677)/1000</f>
        <v>0</v>
      </c>
      <c r="J677">
        <f>IF(DO677, AM677, AG677)</f>
        <v>0</v>
      </c>
      <c r="K677">
        <f>IF(DO677, AH677, AF677)</f>
        <v>0</v>
      </c>
      <c r="L677">
        <f>DQ677 - IF(AT677&gt;1, K677*DK677*100.0/(AV677), 0)</f>
        <v>0</v>
      </c>
      <c r="M677">
        <f>((S677-I677/2)*L677-K677)/(S677+I677/2)</f>
        <v>0</v>
      </c>
      <c r="N677">
        <f>M677*(DX677+DY677)/1000.0</f>
        <v>0</v>
      </c>
      <c r="O677">
        <f>(DQ677 - IF(AT677&gt;1, K677*DK677*100.0/(AV677), 0))*(DX677+DY677)/1000.0</f>
        <v>0</v>
      </c>
      <c r="P677">
        <f>2.0/((1/R677-1/Q677)+SIGN(R677)*SQRT((1/R677-1/Q677)*(1/R677-1/Q677) + 4*DL677/((DL677+1)*(DL677+1))*(2*1/R677*1/Q677-1/Q677*1/Q677)))</f>
        <v>0</v>
      </c>
      <c r="Q677">
        <f>IF(LEFT(DM677,1)&lt;&gt;"0",IF(LEFT(DM677,1)="1",3.0,DN677),$D$5+$E$5*(EE677*DX677/($K$5*1000))+$F$5*(EE677*DX677/($K$5*1000))*MAX(MIN(DK677,$J$5),$I$5)*MAX(MIN(DK677,$J$5),$I$5)+$G$5*MAX(MIN(DK677,$J$5),$I$5)*(EE677*DX677/($K$5*1000))+$H$5*(EE677*DX677/($K$5*1000))*(EE677*DX677/($K$5*1000)))</f>
        <v>0</v>
      </c>
      <c r="R677">
        <f>I677*(1000-(1000*0.61365*exp(17.502*V677/(240.97+V677))/(DX677+DY677)+DS677)/2)/(1000*0.61365*exp(17.502*V677/(240.97+V677))/(DX677+DY677)-DS677)</f>
        <v>0</v>
      </c>
      <c r="S677">
        <f>1/((DL677+1)/(P677/1.6)+1/(Q677/1.37)) + DL677/((DL677+1)/(P677/1.6) + DL677/(Q677/1.37))</f>
        <v>0</v>
      </c>
      <c r="T677">
        <f>(DG677*DJ677)</f>
        <v>0</v>
      </c>
      <c r="U677">
        <f>(DZ677+(T677+2*0.95*5.67E-8*(((DZ677+$B$9)+273)^4-(DZ677+273)^4)-44100*I677)/(1.84*29.3*Q677+8*0.95*5.67E-8*(DZ677+273)^3))</f>
        <v>0</v>
      </c>
      <c r="V677">
        <f>($C$9*EA677+$D$9*EB677+$E$9*U677)</f>
        <v>0</v>
      </c>
      <c r="W677">
        <f>0.61365*exp(17.502*V677/(240.97+V677))</f>
        <v>0</v>
      </c>
      <c r="X677">
        <f>(Y677/Z677*100)</f>
        <v>0</v>
      </c>
      <c r="Y677">
        <f>DS677*(DX677+DY677)/1000</f>
        <v>0</v>
      </c>
      <c r="Z677">
        <f>0.61365*exp(17.502*DZ677/(240.97+DZ677))</f>
        <v>0</v>
      </c>
      <c r="AA677">
        <f>(W677-DS677*(DX677+DY677)/1000)</f>
        <v>0</v>
      </c>
      <c r="AB677">
        <f>(-I677*44100)</f>
        <v>0</v>
      </c>
      <c r="AC677">
        <f>2*29.3*Q677*0.92*(DZ677-V677)</f>
        <v>0</v>
      </c>
      <c r="AD677">
        <f>2*0.95*5.67E-8*(((DZ677+$B$9)+273)^4-(V677+273)^4)</f>
        <v>0</v>
      </c>
      <c r="AE677">
        <f>T677+AD677+AB677+AC677</f>
        <v>0</v>
      </c>
      <c r="AF677">
        <f>DW677*AT677*(DR677-DQ677*(1000-AT677*DT677)/(1000-AT677*DS677))/(100*DK677)</f>
        <v>0</v>
      </c>
      <c r="AG677">
        <f>1000*DW677*AT677*(DS677-DT677)/(100*DK677*(1000-AT677*DS677))</f>
        <v>0</v>
      </c>
      <c r="AH677">
        <f>(AI677 - AJ677 - DX677*1E3/(8.314*(DZ677+273.15)) * AL677/DW677 * AK677) * DW677/(100*DK677) * (1000 - DT677)/1000</f>
        <v>0</v>
      </c>
      <c r="AI677">
        <v>1387.380218635021</v>
      </c>
      <c r="AJ677">
        <v>1370.355333333333</v>
      </c>
      <c r="AK677">
        <v>3.36091276881626</v>
      </c>
      <c r="AL677">
        <v>65.07997680681147</v>
      </c>
      <c r="AM677">
        <f>(AO677 - AN677 + DX677*1E3/(8.314*(DZ677+273.15)) * AQ677/DW677 * AP677) * DW677/(100*DK677) * 1000/(1000 - AO677)</f>
        <v>0</v>
      </c>
      <c r="AN677">
        <v>21.43998370666667</v>
      </c>
      <c r="AO677">
        <v>21.90203333333334</v>
      </c>
      <c r="AP677">
        <v>-5.329078014183548E-05</v>
      </c>
      <c r="AQ677">
        <v>105.27</v>
      </c>
      <c r="AR677">
        <v>0</v>
      </c>
      <c r="AS677">
        <v>0</v>
      </c>
      <c r="AT677">
        <f>IF(AR677*$H$15&gt;=AV677,1.0,(AV677/(AV677-AR677*$H$15)))</f>
        <v>0</v>
      </c>
      <c r="AU677">
        <f>(AT677-1)*100</f>
        <v>0</v>
      </c>
      <c r="AV677">
        <f>MAX(0,($B$15+$C$15*EE677)/(1+$D$15*EE677)*DX677/(DZ677+273)*$E$15)</f>
        <v>0</v>
      </c>
      <c r="AW677" t="s">
        <v>437</v>
      </c>
      <c r="AX677" t="s">
        <v>437</v>
      </c>
      <c r="AY677">
        <v>0</v>
      </c>
      <c r="AZ677">
        <v>0</v>
      </c>
      <c r="BA677">
        <f>1-AY677/AZ677</f>
        <v>0</v>
      </c>
      <c r="BB677">
        <v>0</v>
      </c>
      <c r="BC677" t="s">
        <v>437</v>
      </c>
      <c r="BD677" t="s">
        <v>437</v>
      </c>
      <c r="BE677">
        <v>0</v>
      </c>
      <c r="BF677">
        <v>0</v>
      </c>
      <c r="BG677">
        <f>1-BE677/BF677</f>
        <v>0</v>
      </c>
      <c r="BH677">
        <v>0.5</v>
      </c>
      <c r="BI677">
        <f>DH677</f>
        <v>0</v>
      </c>
      <c r="BJ677">
        <f>K677</f>
        <v>0</v>
      </c>
      <c r="BK677">
        <f>BG677*BH677*BI677</f>
        <v>0</v>
      </c>
      <c r="BL677">
        <f>(BJ677-BB677)/BI677</f>
        <v>0</v>
      </c>
      <c r="BM677">
        <f>(AZ677-BF677)/BF677</f>
        <v>0</v>
      </c>
      <c r="BN677">
        <f>AY677/(BA677+AY677/BF677)</f>
        <v>0</v>
      </c>
      <c r="BO677" t="s">
        <v>437</v>
      </c>
      <c r="BP677">
        <v>0</v>
      </c>
      <c r="BQ677">
        <f>IF(BP677&lt;&gt;0, BP677, BN677)</f>
        <v>0</v>
      </c>
      <c r="BR677">
        <f>1-BQ677/BF677</f>
        <v>0</v>
      </c>
      <c r="BS677">
        <f>(BF677-BE677)/(BF677-BQ677)</f>
        <v>0</v>
      </c>
      <c r="BT677">
        <f>(AZ677-BF677)/(AZ677-BQ677)</f>
        <v>0</v>
      </c>
      <c r="BU677">
        <f>(BF677-BE677)/(BF677-AY677)</f>
        <v>0</v>
      </c>
      <c r="BV677">
        <f>(AZ677-BF677)/(AZ677-AY677)</f>
        <v>0</v>
      </c>
      <c r="BW677">
        <f>(BS677*BQ677/BE677)</f>
        <v>0</v>
      </c>
      <c r="BX677">
        <f>(1-BW677)</f>
        <v>0</v>
      </c>
      <c r="DG677">
        <f>$B$13*EF677+$C$13*EG677+$F$13*ER677*(1-EU677)</f>
        <v>0</v>
      </c>
      <c r="DH677">
        <f>DG677*DI677</f>
        <v>0</v>
      </c>
      <c r="DI677">
        <f>($B$13*$D$11+$C$13*$D$11+$F$13*((FE677+EW677)/MAX(FE677+EW677+FF677, 0.1)*$I$11+FF677/MAX(FE677+EW677+FF677, 0.1)*$J$11))/($B$13+$C$13+$F$13)</f>
        <v>0</v>
      </c>
      <c r="DJ677">
        <f>($B$13*$K$11+$C$13*$K$11+$F$13*((FE677+EW677)/MAX(FE677+EW677+FF677, 0.1)*$P$11+FF677/MAX(FE677+EW677+FF677, 0.1)*$Q$11))/($B$13+$C$13+$F$13)</f>
        <v>0</v>
      </c>
      <c r="DK677">
        <v>2.44</v>
      </c>
      <c r="DL677">
        <v>0.5</v>
      </c>
      <c r="DM677" t="s">
        <v>438</v>
      </c>
      <c r="DN677">
        <v>2</v>
      </c>
      <c r="DO677" t="b">
        <v>1</v>
      </c>
      <c r="DP677">
        <v>1759091814.314285</v>
      </c>
      <c r="DQ677">
        <v>1316.454642857143</v>
      </c>
      <c r="DR677">
        <v>1342.073214285714</v>
      </c>
      <c r="DS677">
        <v>21.92085714285714</v>
      </c>
      <c r="DT677">
        <v>21.44876428571428</v>
      </c>
      <c r="DU677">
        <v>1316.485357142857</v>
      </c>
      <c r="DV677">
        <v>21.63073928571429</v>
      </c>
      <c r="DW677">
        <v>500.0211071428571</v>
      </c>
      <c r="DX677">
        <v>90.67293928571429</v>
      </c>
      <c r="DY677">
        <v>0.06492206071428572</v>
      </c>
      <c r="DZ677">
        <v>28.77971785714286</v>
      </c>
      <c r="EA677">
        <v>29.99421071428571</v>
      </c>
      <c r="EB677">
        <v>999.9000000000002</v>
      </c>
      <c r="EC677">
        <v>0</v>
      </c>
      <c r="ED677">
        <v>0</v>
      </c>
      <c r="EE677">
        <v>10010.80428571429</v>
      </c>
      <c r="EF677">
        <v>0</v>
      </c>
      <c r="EG677">
        <v>11.1107</v>
      </c>
      <c r="EH677">
        <v>-25.61721428571429</v>
      </c>
      <c r="EI677">
        <v>1345.959285714285</v>
      </c>
      <c r="EJ677">
        <v>1371.488571428572</v>
      </c>
      <c r="EK677">
        <v>0.4720969285714286</v>
      </c>
      <c r="EL677">
        <v>1342.073214285714</v>
      </c>
      <c r="EM677">
        <v>21.44876428571428</v>
      </c>
      <c r="EN677">
        <v>1.987627857142857</v>
      </c>
      <c r="EO677">
        <v>1.944822857142857</v>
      </c>
      <c r="EP677">
        <v>17.346125</v>
      </c>
      <c r="EQ677">
        <v>17.00211785714286</v>
      </c>
      <c r="ER677">
        <v>2000.008928571429</v>
      </c>
      <c r="ES677">
        <v>0.9800055</v>
      </c>
      <c r="ET677">
        <v>0.01999464285714286</v>
      </c>
      <c r="EU677">
        <v>0</v>
      </c>
      <c r="EV677">
        <v>293.7277857142857</v>
      </c>
      <c r="EW677">
        <v>5.00078</v>
      </c>
      <c r="EX677">
        <v>5840.559285714286</v>
      </c>
      <c r="EY677">
        <v>16379.73928571429</v>
      </c>
      <c r="EZ677">
        <v>39.69171428571428</v>
      </c>
      <c r="FA677">
        <v>40.62024999999999</v>
      </c>
      <c r="FB677">
        <v>39.93514285714286</v>
      </c>
      <c r="FC677">
        <v>40.23632142857142</v>
      </c>
      <c r="FD677">
        <v>40.70732142857143</v>
      </c>
      <c r="FE677">
        <v>1955.118214285714</v>
      </c>
      <c r="FF677">
        <v>39.8857142857143</v>
      </c>
      <c r="FG677">
        <v>0</v>
      </c>
      <c r="FH677">
        <v>1759091814.8</v>
      </c>
      <c r="FI677">
        <v>0</v>
      </c>
      <c r="FJ677">
        <v>293.7486</v>
      </c>
      <c r="FK677">
        <v>-2.404923086211583</v>
      </c>
      <c r="FL677">
        <v>-36.19538467025702</v>
      </c>
      <c r="FM677">
        <v>5840.063200000001</v>
      </c>
      <c r="FN677">
        <v>15</v>
      </c>
      <c r="FO677">
        <v>0</v>
      </c>
      <c r="FP677" t="s">
        <v>439</v>
      </c>
      <c r="FQ677">
        <v>1746989605.5</v>
      </c>
      <c r="FR677">
        <v>1746989593.5</v>
      </c>
      <c r="FS677">
        <v>0</v>
      </c>
      <c r="FT677">
        <v>-0.274</v>
      </c>
      <c r="FU677">
        <v>-0.002</v>
      </c>
      <c r="FV677">
        <v>2.549</v>
      </c>
      <c r="FW677">
        <v>0.129</v>
      </c>
      <c r="FX677">
        <v>420</v>
      </c>
      <c r="FY677">
        <v>17</v>
      </c>
      <c r="FZ677">
        <v>0.02</v>
      </c>
      <c r="GA677">
        <v>0.04</v>
      </c>
      <c r="GB677">
        <v>-25.60384146341463</v>
      </c>
      <c r="GC677">
        <v>-1.408210452961647</v>
      </c>
      <c r="GD677">
        <v>0.2220481402161885</v>
      </c>
      <c r="GE677">
        <v>0</v>
      </c>
      <c r="GF677">
        <v>293.8301176470588</v>
      </c>
      <c r="GG677">
        <v>-1.781176474496443</v>
      </c>
      <c r="GH677">
        <v>0.3120348552085987</v>
      </c>
      <c r="GI677">
        <v>0</v>
      </c>
      <c r="GJ677">
        <v>0.468457975609756</v>
      </c>
      <c r="GK677">
        <v>0.05343800696864138</v>
      </c>
      <c r="GL677">
        <v>0.0109801272561105</v>
      </c>
      <c r="GM677">
        <v>1</v>
      </c>
      <c r="GN677">
        <v>1</v>
      </c>
      <c r="GO677">
        <v>3</v>
      </c>
      <c r="GP677" t="s">
        <v>455</v>
      </c>
      <c r="GQ677">
        <v>3.10233</v>
      </c>
      <c r="GR677">
        <v>2.72296</v>
      </c>
      <c r="GS677">
        <v>0.19316</v>
      </c>
      <c r="GT677">
        <v>0.195548</v>
      </c>
      <c r="GU677">
        <v>0.101174</v>
      </c>
      <c r="GV677">
        <v>0.10108</v>
      </c>
      <c r="GW677">
        <v>21055.8</v>
      </c>
      <c r="GX677">
        <v>19063.5</v>
      </c>
      <c r="GY677">
        <v>26660.7</v>
      </c>
      <c r="GZ677">
        <v>23920</v>
      </c>
      <c r="HA677">
        <v>38357</v>
      </c>
      <c r="HB677">
        <v>31791.4</v>
      </c>
      <c r="HC677">
        <v>46554.2</v>
      </c>
      <c r="HD677">
        <v>37836.6</v>
      </c>
      <c r="HE677">
        <v>1.86513</v>
      </c>
      <c r="HF677">
        <v>1.86793</v>
      </c>
      <c r="HG677">
        <v>0.116043</v>
      </c>
      <c r="HH677">
        <v>0</v>
      </c>
      <c r="HI677">
        <v>28.1054</v>
      </c>
      <c r="HJ677">
        <v>999.9</v>
      </c>
      <c r="HK677">
        <v>46.6</v>
      </c>
      <c r="HL677">
        <v>31.1</v>
      </c>
      <c r="HM677">
        <v>23.3196</v>
      </c>
      <c r="HN677">
        <v>60.6786</v>
      </c>
      <c r="HO677">
        <v>21.4263</v>
      </c>
      <c r="HP677">
        <v>1</v>
      </c>
      <c r="HQ677">
        <v>0.156448</v>
      </c>
      <c r="HR677">
        <v>0.248061</v>
      </c>
      <c r="HS677">
        <v>20.2802</v>
      </c>
      <c r="HT677">
        <v>5.21025</v>
      </c>
      <c r="HU677">
        <v>11.98</v>
      </c>
      <c r="HV677">
        <v>4.9635</v>
      </c>
      <c r="HW677">
        <v>3.27443</v>
      </c>
      <c r="HX677">
        <v>9999</v>
      </c>
      <c r="HY677">
        <v>9999</v>
      </c>
      <c r="HZ677">
        <v>9999</v>
      </c>
      <c r="IA677">
        <v>36.2</v>
      </c>
      <c r="IB677">
        <v>1.86399</v>
      </c>
      <c r="IC677">
        <v>1.86006</v>
      </c>
      <c r="ID677">
        <v>1.85838</v>
      </c>
      <c r="IE677">
        <v>1.85974</v>
      </c>
      <c r="IF677">
        <v>1.85989</v>
      </c>
      <c r="IG677">
        <v>1.85837</v>
      </c>
      <c r="IH677">
        <v>1.85745</v>
      </c>
      <c r="II677">
        <v>1.85242</v>
      </c>
      <c r="IJ677">
        <v>0</v>
      </c>
      <c r="IK677">
        <v>0</v>
      </c>
      <c r="IL677">
        <v>0</v>
      </c>
      <c r="IM677">
        <v>0</v>
      </c>
      <c r="IN677" t="s">
        <v>441</v>
      </c>
      <c r="IO677" t="s">
        <v>442</v>
      </c>
      <c r="IP677" t="s">
        <v>443</v>
      </c>
      <c r="IQ677" t="s">
        <v>443</v>
      </c>
      <c r="IR677" t="s">
        <v>443</v>
      </c>
      <c r="IS677" t="s">
        <v>443</v>
      </c>
      <c r="IT677">
        <v>0</v>
      </c>
      <c r="IU677">
        <v>100</v>
      </c>
      <c r="IV677">
        <v>100</v>
      </c>
      <c r="IW677">
        <v>0</v>
      </c>
      <c r="IX677">
        <v>0.2896</v>
      </c>
      <c r="IY677">
        <v>-0.819046093373875</v>
      </c>
      <c r="IZ677">
        <v>-0.0008311593448893811</v>
      </c>
      <c r="JA677">
        <v>1.768286430498992E-06</v>
      </c>
      <c r="JB677">
        <v>-5.176383660599935E-10</v>
      </c>
      <c r="JC677">
        <v>0.01793090377665582</v>
      </c>
      <c r="JD677">
        <v>0.002652576625932546</v>
      </c>
      <c r="JE677">
        <v>0.0004569377311329863</v>
      </c>
      <c r="JF677">
        <v>1.003524486243527E-07</v>
      </c>
      <c r="JG677">
        <v>2</v>
      </c>
      <c r="JH677">
        <v>1975</v>
      </c>
      <c r="JI677">
        <v>1</v>
      </c>
      <c r="JJ677">
        <v>26</v>
      </c>
      <c r="JK677">
        <v>201703.6</v>
      </c>
      <c r="JL677">
        <v>201703.8</v>
      </c>
      <c r="JM677">
        <v>2.9541</v>
      </c>
      <c r="JN677">
        <v>2.60376</v>
      </c>
      <c r="JO677">
        <v>1.49658</v>
      </c>
      <c r="JP677">
        <v>2.34985</v>
      </c>
      <c r="JQ677">
        <v>1.54907</v>
      </c>
      <c r="JR677">
        <v>2.48169</v>
      </c>
      <c r="JS677">
        <v>36.2459</v>
      </c>
      <c r="JT677">
        <v>24.1751</v>
      </c>
      <c r="JU677">
        <v>18</v>
      </c>
      <c r="JV677">
        <v>482.443</v>
      </c>
      <c r="JW677">
        <v>498.998</v>
      </c>
      <c r="JX677">
        <v>27.2467</v>
      </c>
      <c r="JY677">
        <v>29.2821</v>
      </c>
      <c r="JZ677">
        <v>30.0002</v>
      </c>
      <c r="KA677">
        <v>29.4435</v>
      </c>
      <c r="KB677">
        <v>29.4251</v>
      </c>
      <c r="KC677">
        <v>59.3915</v>
      </c>
      <c r="KD677">
        <v>10.4997</v>
      </c>
      <c r="KE677">
        <v>100</v>
      </c>
      <c r="KF677">
        <v>27.2489</v>
      </c>
      <c r="KG677">
        <v>1390.13</v>
      </c>
      <c r="KH677">
        <v>21.4115</v>
      </c>
      <c r="KI677">
        <v>101.788</v>
      </c>
      <c r="KJ677">
        <v>91.2548</v>
      </c>
    </row>
    <row r="678" spans="1:296">
      <c r="A678">
        <v>660</v>
      </c>
      <c r="B678">
        <v>1759091827.1</v>
      </c>
      <c r="C678">
        <v>18744</v>
      </c>
      <c r="D678" t="s">
        <v>1769</v>
      </c>
      <c r="E678" t="s">
        <v>1770</v>
      </c>
      <c r="F678">
        <v>5</v>
      </c>
      <c r="G678" t="s">
        <v>1604</v>
      </c>
      <c r="H678">
        <v>1759091819.6</v>
      </c>
      <c r="I678">
        <f>(J678)/1000</f>
        <v>0</v>
      </c>
      <c r="J678">
        <f>IF(DO678, AM678, AG678)</f>
        <v>0</v>
      </c>
      <c r="K678">
        <f>IF(DO678, AH678, AF678)</f>
        <v>0</v>
      </c>
      <c r="L678">
        <f>DQ678 - IF(AT678&gt;1, K678*DK678*100.0/(AV678), 0)</f>
        <v>0</v>
      </c>
      <c r="M678">
        <f>((S678-I678/2)*L678-K678)/(S678+I678/2)</f>
        <v>0</v>
      </c>
      <c r="N678">
        <f>M678*(DX678+DY678)/1000.0</f>
        <v>0</v>
      </c>
      <c r="O678">
        <f>(DQ678 - IF(AT678&gt;1, K678*DK678*100.0/(AV678), 0))*(DX678+DY678)/1000.0</f>
        <v>0</v>
      </c>
      <c r="P678">
        <f>2.0/((1/R678-1/Q678)+SIGN(R678)*SQRT((1/R678-1/Q678)*(1/R678-1/Q678) + 4*DL678/((DL678+1)*(DL678+1))*(2*1/R678*1/Q678-1/Q678*1/Q678)))</f>
        <v>0</v>
      </c>
      <c r="Q678">
        <f>IF(LEFT(DM678,1)&lt;&gt;"0",IF(LEFT(DM678,1)="1",3.0,DN678),$D$5+$E$5*(EE678*DX678/($K$5*1000))+$F$5*(EE678*DX678/($K$5*1000))*MAX(MIN(DK678,$J$5),$I$5)*MAX(MIN(DK678,$J$5),$I$5)+$G$5*MAX(MIN(DK678,$J$5),$I$5)*(EE678*DX678/($K$5*1000))+$H$5*(EE678*DX678/($K$5*1000))*(EE678*DX678/($K$5*1000)))</f>
        <v>0</v>
      </c>
      <c r="R678">
        <f>I678*(1000-(1000*0.61365*exp(17.502*V678/(240.97+V678))/(DX678+DY678)+DS678)/2)/(1000*0.61365*exp(17.502*V678/(240.97+V678))/(DX678+DY678)-DS678)</f>
        <v>0</v>
      </c>
      <c r="S678">
        <f>1/((DL678+1)/(P678/1.6)+1/(Q678/1.37)) + DL678/((DL678+1)/(P678/1.6) + DL678/(Q678/1.37))</f>
        <v>0</v>
      </c>
      <c r="T678">
        <f>(DG678*DJ678)</f>
        <v>0</v>
      </c>
      <c r="U678">
        <f>(DZ678+(T678+2*0.95*5.67E-8*(((DZ678+$B$9)+273)^4-(DZ678+273)^4)-44100*I678)/(1.84*29.3*Q678+8*0.95*5.67E-8*(DZ678+273)^3))</f>
        <v>0</v>
      </c>
      <c r="V678">
        <f>($C$9*EA678+$D$9*EB678+$E$9*U678)</f>
        <v>0</v>
      </c>
      <c r="W678">
        <f>0.61365*exp(17.502*V678/(240.97+V678))</f>
        <v>0</v>
      </c>
      <c r="X678">
        <f>(Y678/Z678*100)</f>
        <v>0</v>
      </c>
      <c r="Y678">
        <f>DS678*(DX678+DY678)/1000</f>
        <v>0</v>
      </c>
      <c r="Z678">
        <f>0.61365*exp(17.502*DZ678/(240.97+DZ678))</f>
        <v>0</v>
      </c>
      <c r="AA678">
        <f>(W678-DS678*(DX678+DY678)/1000)</f>
        <v>0</v>
      </c>
      <c r="AB678">
        <f>(-I678*44100)</f>
        <v>0</v>
      </c>
      <c r="AC678">
        <f>2*29.3*Q678*0.92*(DZ678-V678)</f>
        <v>0</v>
      </c>
      <c r="AD678">
        <f>2*0.95*5.67E-8*(((DZ678+$B$9)+273)^4-(V678+273)^4)</f>
        <v>0</v>
      </c>
      <c r="AE678">
        <f>T678+AD678+AB678+AC678</f>
        <v>0</v>
      </c>
      <c r="AF678">
        <f>DW678*AT678*(DR678-DQ678*(1000-AT678*DT678)/(1000-AT678*DS678))/(100*DK678)</f>
        <v>0</v>
      </c>
      <c r="AG678">
        <f>1000*DW678*AT678*(DS678-DT678)/(100*DK678*(1000-AT678*DS678))</f>
        <v>0</v>
      </c>
      <c r="AH678">
        <f>(AI678 - AJ678 - DX678*1E3/(8.314*(DZ678+273.15)) * AL678/DW678 * AK678) * DW678/(100*DK678) * (1000 - DT678)/1000</f>
        <v>0</v>
      </c>
      <c r="AI678">
        <v>1404.402579538285</v>
      </c>
      <c r="AJ678">
        <v>1387.344969696969</v>
      </c>
      <c r="AK678">
        <v>3.392357123655878</v>
      </c>
      <c r="AL678">
        <v>65.07997680681147</v>
      </c>
      <c r="AM678">
        <f>(AO678 - AN678 + DX678*1E3/(8.314*(DZ678+273.15)) * AQ678/DW678 * AP678) * DW678/(100*DK678) * 1000/(1000 - AO678)</f>
        <v>0</v>
      </c>
      <c r="AN678">
        <v>21.44473965333333</v>
      </c>
      <c r="AO678">
        <v>21.89642181818182</v>
      </c>
      <c r="AP678">
        <v>-2.549529931358083E-05</v>
      </c>
      <c r="AQ678">
        <v>105.27</v>
      </c>
      <c r="AR678">
        <v>0</v>
      </c>
      <c r="AS678">
        <v>0</v>
      </c>
      <c r="AT678">
        <f>IF(AR678*$H$15&gt;=AV678,1.0,(AV678/(AV678-AR678*$H$15)))</f>
        <v>0</v>
      </c>
      <c r="AU678">
        <f>(AT678-1)*100</f>
        <v>0</v>
      </c>
      <c r="AV678">
        <f>MAX(0,($B$15+$C$15*EE678)/(1+$D$15*EE678)*DX678/(DZ678+273)*$E$15)</f>
        <v>0</v>
      </c>
      <c r="AW678" t="s">
        <v>437</v>
      </c>
      <c r="AX678" t="s">
        <v>437</v>
      </c>
      <c r="AY678">
        <v>0</v>
      </c>
      <c r="AZ678">
        <v>0</v>
      </c>
      <c r="BA678">
        <f>1-AY678/AZ678</f>
        <v>0</v>
      </c>
      <c r="BB678">
        <v>0</v>
      </c>
      <c r="BC678" t="s">
        <v>437</v>
      </c>
      <c r="BD678" t="s">
        <v>437</v>
      </c>
      <c r="BE678">
        <v>0</v>
      </c>
      <c r="BF678">
        <v>0</v>
      </c>
      <c r="BG678">
        <f>1-BE678/BF678</f>
        <v>0</v>
      </c>
      <c r="BH678">
        <v>0.5</v>
      </c>
      <c r="BI678">
        <f>DH678</f>
        <v>0</v>
      </c>
      <c r="BJ678">
        <f>K678</f>
        <v>0</v>
      </c>
      <c r="BK678">
        <f>BG678*BH678*BI678</f>
        <v>0</v>
      </c>
      <c r="BL678">
        <f>(BJ678-BB678)/BI678</f>
        <v>0</v>
      </c>
      <c r="BM678">
        <f>(AZ678-BF678)/BF678</f>
        <v>0</v>
      </c>
      <c r="BN678">
        <f>AY678/(BA678+AY678/BF678)</f>
        <v>0</v>
      </c>
      <c r="BO678" t="s">
        <v>437</v>
      </c>
      <c r="BP678">
        <v>0</v>
      </c>
      <c r="BQ678">
        <f>IF(BP678&lt;&gt;0, BP678, BN678)</f>
        <v>0</v>
      </c>
      <c r="BR678">
        <f>1-BQ678/BF678</f>
        <v>0</v>
      </c>
      <c r="BS678">
        <f>(BF678-BE678)/(BF678-BQ678)</f>
        <v>0</v>
      </c>
      <c r="BT678">
        <f>(AZ678-BF678)/(AZ678-BQ678)</f>
        <v>0</v>
      </c>
      <c r="BU678">
        <f>(BF678-BE678)/(BF678-AY678)</f>
        <v>0</v>
      </c>
      <c r="BV678">
        <f>(AZ678-BF678)/(AZ678-AY678)</f>
        <v>0</v>
      </c>
      <c r="BW678">
        <f>(BS678*BQ678/BE678)</f>
        <v>0</v>
      </c>
      <c r="BX678">
        <f>(1-BW678)</f>
        <v>0</v>
      </c>
      <c r="DG678">
        <f>$B$13*EF678+$C$13*EG678+$F$13*ER678*(1-EU678)</f>
        <v>0</v>
      </c>
      <c r="DH678">
        <f>DG678*DI678</f>
        <v>0</v>
      </c>
      <c r="DI678">
        <f>($B$13*$D$11+$C$13*$D$11+$F$13*((FE678+EW678)/MAX(FE678+EW678+FF678, 0.1)*$I$11+FF678/MAX(FE678+EW678+FF678, 0.1)*$J$11))/($B$13+$C$13+$F$13)</f>
        <v>0</v>
      </c>
      <c r="DJ678">
        <f>($B$13*$K$11+$C$13*$K$11+$F$13*((FE678+EW678)/MAX(FE678+EW678+FF678, 0.1)*$P$11+FF678/MAX(FE678+EW678+FF678, 0.1)*$Q$11))/($B$13+$C$13+$F$13)</f>
        <v>0</v>
      </c>
      <c r="DK678">
        <v>2.44</v>
      </c>
      <c r="DL678">
        <v>0.5</v>
      </c>
      <c r="DM678" t="s">
        <v>438</v>
      </c>
      <c r="DN678">
        <v>2</v>
      </c>
      <c r="DO678" t="b">
        <v>1</v>
      </c>
      <c r="DP678">
        <v>1759091819.6</v>
      </c>
      <c r="DQ678">
        <v>1333.812222222222</v>
      </c>
      <c r="DR678">
        <v>1359.638148148148</v>
      </c>
      <c r="DS678">
        <v>21.90851111111111</v>
      </c>
      <c r="DT678">
        <v>21.44071111111111</v>
      </c>
      <c r="DU678">
        <v>1333.822592592593</v>
      </c>
      <c r="DV678">
        <v>21.61867037037037</v>
      </c>
      <c r="DW678">
        <v>499.9928148148148</v>
      </c>
      <c r="DX678">
        <v>90.67330000000001</v>
      </c>
      <c r="DY678">
        <v>0.06497867407407407</v>
      </c>
      <c r="DZ678">
        <v>28.78008888888889</v>
      </c>
      <c r="EA678">
        <v>29.99591111111111</v>
      </c>
      <c r="EB678">
        <v>999.9000000000001</v>
      </c>
      <c r="EC678">
        <v>0</v>
      </c>
      <c r="ED678">
        <v>0</v>
      </c>
      <c r="EE678">
        <v>10000.92592592592</v>
      </c>
      <c r="EF678">
        <v>0</v>
      </c>
      <c r="EG678">
        <v>11.1107</v>
      </c>
      <c r="EH678">
        <v>-25.82535185185185</v>
      </c>
      <c r="EI678">
        <v>1363.688148148148</v>
      </c>
      <c r="EJ678">
        <v>1389.427407407407</v>
      </c>
      <c r="EK678">
        <v>0.467801037037037</v>
      </c>
      <c r="EL678">
        <v>1359.638148148148</v>
      </c>
      <c r="EM678">
        <v>21.44071111111111</v>
      </c>
      <c r="EN678">
        <v>1.986516666666666</v>
      </c>
      <c r="EO678">
        <v>1.944100740740741</v>
      </c>
      <c r="EP678">
        <v>17.33727777777778</v>
      </c>
      <c r="EQ678">
        <v>16.99625925925926</v>
      </c>
      <c r="ER678">
        <v>2000.028518518519</v>
      </c>
      <c r="ES678">
        <v>0.9800055925925926</v>
      </c>
      <c r="ET678">
        <v>0.01999454814814814</v>
      </c>
      <c r="EU678">
        <v>0</v>
      </c>
      <c r="EV678">
        <v>293.5663703703704</v>
      </c>
      <c r="EW678">
        <v>5.00078</v>
      </c>
      <c r="EX678">
        <v>5837.521111111111</v>
      </c>
      <c r="EY678">
        <v>16379.89629629629</v>
      </c>
      <c r="EZ678">
        <v>39.66877777777778</v>
      </c>
      <c r="FA678">
        <v>40.61325925925926</v>
      </c>
      <c r="FB678">
        <v>39.91425925925926</v>
      </c>
      <c r="FC678">
        <v>40.22885185185185</v>
      </c>
      <c r="FD678">
        <v>40.6571111111111</v>
      </c>
      <c r="FE678">
        <v>1955.136666666667</v>
      </c>
      <c r="FF678">
        <v>39.88592592592594</v>
      </c>
      <c r="FG678">
        <v>0</v>
      </c>
      <c r="FH678">
        <v>1759091819.6</v>
      </c>
      <c r="FI678">
        <v>0</v>
      </c>
      <c r="FJ678">
        <v>293.5704</v>
      </c>
      <c r="FK678">
        <v>-1.665076929774225</v>
      </c>
      <c r="FL678">
        <v>-36.01538467559823</v>
      </c>
      <c r="FM678">
        <v>5837.2952</v>
      </c>
      <c r="FN678">
        <v>15</v>
      </c>
      <c r="FO678">
        <v>0</v>
      </c>
      <c r="FP678" t="s">
        <v>439</v>
      </c>
      <c r="FQ678">
        <v>1746989605.5</v>
      </c>
      <c r="FR678">
        <v>1746989593.5</v>
      </c>
      <c r="FS678">
        <v>0</v>
      </c>
      <c r="FT678">
        <v>-0.274</v>
      </c>
      <c r="FU678">
        <v>-0.002</v>
      </c>
      <c r="FV678">
        <v>2.549</v>
      </c>
      <c r="FW678">
        <v>0.129</v>
      </c>
      <c r="FX678">
        <v>420</v>
      </c>
      <c r="FY678">
        <v>17</v>
      </c>
      <c r="FZ678">
        <v>0.02</v>
      </c>
      <c r="GA678">
        <v>0.04</v>
      </c>
      <c r="GB678">
        <v>-25.67331707317074</v>
      </c>
      <c r="GC678">
        <v>-2.329948432055791</v>
      </c>
      <c r="GD678">
        <v>0.2638055879716958</v>
      </c>
      <c r="GE678">
        <v>0</v>
      </c>
      <c r="GF678">
        <v>293.711</v>
      </c>
      <c r="GG678">
        <v>-2.018762414770391</v>
      </c>
      <c r="GH678">
        <v>0.3048904335504629</v>
      </c>
      <c r="GI678">
        <v>0</v>
      </c>
      <c r="GJ678">
        <v>0.4680278780487804</v>
      </c>
      <c r="GK678">
        <v>-0.02472604181184639</v>
      </c>
      <c r="GL678">
        <v>0.01140787691325843</v>
      </c>
      <c r="GM678">
        <v>1</v>
      </c>
      <c r="GN678">
        <v>1</v>
      </c>
      <c r="GO678">
        <v>3</v>
      </c>
      <c r="GP678" t="s">
        <v>455</v>
      </c>
      <c r="GQ678">
        <v>3.10257</v>
      </c>
      <c r="GR678">
        <v>2.72309</v>
      </c>
      <c r="GS678">
        <v>0.194613</v>
      </c>
      <c r="GT678">
        <v>0.196991</v>
      </c>
      <c r="GU678">
        <v>0.101163</v>
      </c>
      <c r="GV678">
        <v>0.101093</v>
      </c>
      <c r="GW678">
        <v>21017.9</v>
      </c>
      <c r="GX678">
        <v>19029.3</v>
      </c>
      <c r="GY678">
        <v>26660.8</v>
      </c>
      <c r="GZ678">
        <v>23920</v>
      </c>
      <c r="HA678">
        <v>38357.6</v>
      </c>
      <c r="HB678">
        <v>31791.1</v>
      </c>
      <c r="HC678">
        <v>46554.1</v>
      </c>
      <c r="HD678">
        <v>37836.7</v>
      </c>
      <c r="HE678">
        <v>1.86532</v>
      </c>
      <c r="HF678">
        <v>1.86775</v>
      </c>
      <c r="HG678">
        <v>0.116564</v>
      </c>
      <c r="HH678">
        <v>0</v>
      </c>
      <c r="HI678">
        <v>28.1053</v>
      </c>
      <c r="HJ678">
        <v>999.9</v>
      </c>
      <c r="HK678">
        <v>46.6</v>
      </c>
      <c r="HL678">
        <v>31.1</v>
      </c>
      <c r="HM678">
        <v>23.3171</v>
      </c>
      <c r="HN678">
        <v>60.9286</v>
      </c>
      <c r="HO678">
        <v>21.2861</v>
      </c>
      <c r="HP678">
        <v>1</v>
      </c>
      <c r="HQ678">
        <v>0.156761</v>
      </c>
      <c r="HR678">
        <v>0.26122</v>
      </c>
      <c r="HS678">
        <v>20.28</v>
      </c>
      <c r="HT678">
        <v>5.21025</v>
      </c>
      <c r="HU678">
        <v>11.98</v>
      </c>
      <c r="HV678">
        <v>4.9633</v>
      </c>
      <c r="HW678">
        <v>3.27445</v>
      </c>
      <c r="HX678">
        <v>9999</v>
      </c>
      <c r="HY678">
        <v>9999</v>
      </c>
      <c r="HZ678">
        <v>9999</v>
      </c>
      <c r="IA678">
        <v>36.2</v>
      </c>
      <c r="IB678">
        <v>1.86397</v>
      </c>
      <c r="IC678">
        <v>1.86006</v>
      </c>
      <c r="ID678">
        <v>1.85837</v>
      </c>
      <c r="IE678">
        <v>1.85975</v>
      </c>
      <c r="IF678">
        <v>1.85989</v>
      </c>
      <c r="IG678">
        <v>1.85837</v>
      </c>
      <c r="IH678">
        <v>1.85745</v>
      </c>
      <c r="II678">
        <v>1.85242</v>
      </c>
      <c r="IJ678">
        <v>0</v>
      </c>
      <c r="IK678">
        <v>0</v>
      </c>
      <c r="IL678">
        <v>0</v>
      </c>
      <c r="IM678">
        <v>0</v>
      </c>
      <c r="IN678" t="s">
        <v>441</v>
      </c>
      <c r="IO678" t="s">
        <v>442</v>
      </c>
      <c r="IP678" t="s">
        <v>443</v>
      </c>
      <c r="IQ678" t="s">
        <v>443</v>
      </c>
      <c r="IR678" t="s">
        <v>443</v>
      </c>
      <c r="IS678" t="s">
        <v>443</v>
      </c>
      <c r="IT678">
        <v>0</v>
      </c>
      <c r="IU678">
        <v>100</v>
      </c>
      <c r="IV678">
        <v>100</v>
      </c>
      <c r="IW678">
        <v>0.02</v>
      </c>
      <c r="IX678">
        <v>0.2895</v>
      </c>
      <c r="IY678">
        <v>-0.819046093373875</v>
      </c>
      <c r="IZ678">
        <v>-0.0008311593448893811</v>
      </c>
      <c r="JA678">
        <v>1.768286430498992E-06</v>
      </c>
      <c r="JB678">
        <v>-5.176383660599935E-10</v>
      </c>
      <c r="JC678">
        <v>0.01793090377665582</v>
      </c>
      <c r="JD678">
        <v>0.002652576625932546</v>
      </c>
      <c r="JE678">
        <v>0.0004569377311329863</v>
      </c>
      <c r="JF678">
        <v>1.003524486243527E-07</v>
      </c>
      <c r="JG678">
        <v>2</v>
      </c>
      <c r="JH678">
        <v>1975</v>
      </c>
      <c r="JI678">
        <v>1</v>
      </c>
      <c r="JJ678">
        <v>26</v>
      </c>
      <c r="JK678">
        <v>201703.7</v>
      </c>
      <c r="JL678">
        <v>201703.9</v>
      </c>
      <c r="JM678">
        <v>2.98584</v>
      </c>
      <c r="JN678">
        <v>2.60864</v>
      </c>
      <c r="JO678">
        <v>1.49658</v>
      </c>
      <c r="JP678">
        <v>2.34985</v>
      </c>
      <c r="JQ678">
        <v>1.54907</v>
      </c>
      <c r="JR678">
        <v>2.44873</v>
      </c>
      <c r="JS678">
        <v>36.2459</v>
      </c>
      <c r="JT678">
        <v>24.1838</v>
      </c>
      <c r="JU678">
        <v>18</v>
      </c>
      <c r="JV678">
        <v>482.579</v>
      </c>
      <c r="JW678">
        <v>498.907</v>
      </c>
      <c r="JX678">
        <v>27.2501</v>
      </c>
      <c r="JY678">
        <v>29.2846</v>
      </c>
      <c r="JZ678">
        <v>30.0003</v>
      </c>
      <c r="KA678">
        <v>29.446</v>
      </c>
      <c r="KB678">
        <v>29.4282</v>
      </c>
      <c r="KC678">
        <v>59.9361</v>
      </c>
      <c r="KD678">
        <v>10.4997</v>
      </c>
      <c r="KE678">
        <v>100</v>
      </c>
      <c r="KF678">
        <v>27.2489</v>
      </c>
      <c r="KG678">
        <v>1403.48</v>
      </c>
      <c r="KH678">
        <v>21.4121</v>
      </c>
      <c r="KI678">
        <v>101.788</v>
      </c>
      <c r="KJ678">
        <v>91.2548</v>
      </c>
    </row>
    <row r="679" spans="1:296">
      <c r="A679">
        <v>661</v>
      </c>
      <c r="B679">
        <v>1759091832.1</v>
      </c>
      <c r="C679">
        <v>18749</v>
      </c>
      <c r="D679" t="s">
        <v>1771</v>
      </c>
      <c r="E679" t="s">
        <v>1772</v>
      </c>
      <c r="F679">
        <v>5</v>
      </c>
      <c r="G679" t="s">
        <v>1604</v>
      </c>
      <c r="H679">
        <v>1759091824.314285</v>
      </c>
      <c r="I679">
        <f>(J679)/1000</f>
        <v>0</v>
      </c>
      <c r="J679">
        <f>IF(DO679, AM679, AG679)</f>
        <v>0</v>
      </c>
      <c r="K679">
        <f>IF(DO679, AH679, AF679)</f>
        <v>0</v>
      </c>
      <c r="L679">
        <f>DQ679 - IF(AT679&gt;1, K679*DK679*100.0/(AV679), 0)</f>
        <v>0</v>
      </c>
      <c r="M679">
        <f>((S679-I679/2)*L679-K679)/(S679+I679/2)</f>
        <v>0</v>
      </c>
      <c r="N679">
        <f>M679*(DX679+DY679)/1000.0</f>
        <v>0</v>
      </c>
      <c r="O679">
        <f>(DQ679 - IF(AT679&gt;1, K679*DK679*100.0/(AV679), 0))*(DX679+DY679)/1000.0</f>
        <v>0</v>
      </c>
      <c r="P679">
        <f>2.0/((1/R679-1/Q679)+SIGN(R679)*SQRT((1/R679-1/Q679)*(1/R679-1/Q679) + 4*DL679/((DL679+1)*(DL679+1))*(2*1/R679*1/Q679-1/Q679*1/Q679)))</f>
        <v>0</v>
      </c>
      <c r="Q679">
        <f>IF(LEFT(DM679,1)&lt;&gt;"0",IF(LEFT(DM679,1)="1",3.0,DN679),$D$5+$E$5*(EE679*DX679/($K$5*1000))+$F$5*(EE679*DX679/($K$5*1000))*MAX(MIN(DK679,$J$5),$I$5)*MAX(MIN(DK679,$J$5),$I$5)+$G$5*MAX(MIN(DK679,$J$5),$I$5)*(EE679*DX679/($K$5*1000))+$H$5*(EE679*DX679/($K$5*1000))*(EE679*DX679/($K$5*1000)))</f>
        <v>0</v>
      </c>
      <c r="R679">
        <f>I679*(1000-(1000*0.61365*exp(17.502*V679/(240.97+V679))/(DX679+DY679)+DS679)/2)/(1000*0.61365*exp(17.502*V679/(240.97+V679))/(DX679+DY679)-DS679)</f>
        <v>0</v>
      </c>
      <c r="S679">
        <f>1/((DL679+1)/(P679/1.6)+1/(Q679/1.37)) + DL679/((DL679+1)/(P679/1.6) + DL679/(Q679/1.37))</f>
        <v>0</v>
      </c>
      <c r="T679">
        <f>(DG679*DJ679)</f>
        <v>0</v>
      </c>
      <c r="U679">
        <f>(DZ679+(T679+2*0.95*5.67E-8*(((DZ679+$B$9)+273)^4-(DZ679+273)^4)-44100*I679)/(1.84*29.3*Q679+8*0.95*5.67E-8*(DZ679+273)^3))</f>
        <v>0</v>
      </c>
      <c r="V679">
        <f>($C$9*EA679+$D$9*EB679+$E$9*U679)</f>
        <v>0</v>
      </c>
      <c r="W679">
        <f>0.61365*exp(17.502*V679/(240.97+V679))</f>
        <v>0</v>
      </c>
      <c r="X679">
        <f>(Y679/Z679*100)</f>
        <v>0</v>
      </c>
      <c r="Y679">
        <f>DS679*(DX679+DY679)/1000</f>
        <v>0</v>
      </c>
      <c r="Z679">
        <f>0.61365*exp(17.502*DZ679/(240.97+DZ679))</f>
        <v>0</v>
      </c>
      <c r="AA679">
        <f>(W679-DS679*(DX679+DY679)/1000)</f>
        <v>0</v>
      </c>
      <c r="AB679">
        <f>(-I679*44100)</f>
        <v>0</v>
      </c>
      <c r="AC679">
        <f>2*29.3*Q679*0.92*(DZ679-V679)</f>
        <v>0</v>
      </c>
      <c r="AD679">
        <f>2*0.95*5.67E-8*(((DZ679+$B$9)+273)^4-(V679+273)^4)</f>
        <v>0</v>
      </c>
      <c r="AE679">
        <f>T679+AD679+AB679+AC679</f>
        <v>0</v>
      </c>
      <c r="AF679">
        <f>DW679*AT679*(DR679-DQ679*(1000-AT679*DT679)/(1000-AT679*DS679))/(100*DK679)</f>
        <v>0</v>
      </c>
      <c r="AG679">
        <f>1000*DW679*AT679*(DS679-DT679)/(100*DK679*(1000-AT679*DS679))</f>
        <v>0</v>
      </c>
      <c r="AH679">
        <f>(AI679 - AJ679 - DX679*1E3/(8.314*(DZ679+273.15)) * AL679/DW679 * AK679) * DW679/(100*DK679) * (1000 - DT679)/1000</f>
        <v>0</v>
      </c>
      <c r="AI679">
        <v>1421.698381514324</v>
      </c>
      <c r="AJ679">
        <v>1404.47109090909</v>
      </c>
      <c r="AK679">
        <v>3.426897446231031</v>
      </c>
      <c r="AL679">
        <v>65.07997680681147</v>
      </c>
      <c r="AM679">
        <f>(AO679 - AN679 + DX679*1E3/(8.314*(DZ679+273.15)) * AQ679/DW679 * AP679) * DW679/(100*DK679) * 1000/(1000 - AO679)</f>
        <v>0</v>
      </c>
      <c r="AN679">
        <v>21.44881296</v>
      </c>
      <c r="AO679">
        <v>21.89392121212121</v>
      </c>
      <c r="AP679">
        <v>-5.211455211494713E-06</v>
      </c>
      <c r="AQ679">
        <v>105.27</v>
      </c>
      <c r="AR679">
        <v>0</v>
      </c>
      <c r="AS679">
        <v>0</v>
      </c>
      <c r="AT679">
        <f>IF(AR679*$H$15&gt;=AV679,1.0,(AV679/(AV679-AR679*$H$15)))</f>
        <v>0</v>
      </c>
      <c r="AU679">
        <f>(AT679-1)*100</f>
        <v>0</v>
      </c>
      <c r="AV679">
        <f>MAX(0,($B$15+$C$15*EE679)/(1+$D$15*EE679)*DX679/(DZ679+273)*$E$15)</f>
        <v>0</v>
      </c>
      <c r="AW679" t="s">
        <v>437</v>
      </c>
      <c r="AX679" t="s">
        <v>437</v>
      </c>
      <c r="AY679">
        <v>0</v>
      </c>
      <c r="AZ679">
        <v>0</v>
      </c>
      <c r="BA679">
        <f>1-AY679/AZ679</f>
        <v>0</v>
      </c>
      <c r="BB679">
        <v>0</v>
      </c>
      <c r="BC679" t="s">
        <v>437</v>
      </c>
      <c r="BD679" t="s">
        <v>437</v>
      </c>
      <c r="BE679">
        <v>0</v>
      </c>
      <c r="BF679">
        <v>0</v>
      </c>
      <c r="BG679">
        <f>1-BE679/BF679</f>
        <v>0</v>
      </c>
      <c r="BH679">
        <v>0.5</v>
      </c>
      <c r="BI679">
        <f>DH679</f>
        <v>0</v>
      </c>
      <c r="BJ679">
        <f>K679</f>
        <v>0</v>
      </c>
      <c r="BK679">
        <f>BG679*BH679*BI679</f>
        <v>0</v>
      </c>
      <c r="BL679">
        <f>(BJ679-BB679)/BI679</f>
        <v>0</v>
      </c>
      <c r="BM679">
        <f>(AZ679-BF679)/BF679</f>
        <v>0</v>
      </c>
      <c r="BN679">
        <f>AY679/(BA679+AY679/BF679)</f>
        <v>0</v>
      </c>
      <c r="BO679" t="s">
        <v>437</v>
      </c>
      <c r="BP679">
        <v>0</v>
      </c>
      <c r="BQ679">
        <f>IF(BP679&lt;&gt;0, BP679, BN679)</f>
        <v>0</v>
      </c>
      <c r="BR679">
        <f>1-BQ679/BF679</f>
        <v>0</v>
      </c>
      <c r="BS679">
        <f>(BF679-BE679)/(BF679-BQ679)</f>
        <v>0</v>
      </c>
      <c r="BT679">
        <f>(AZ679-BF679)/(AZ679-BQ679)</f>
        <v>0</v>
      </c>
      <c r="BU679">
        <f>(BF679-BE679)/(BF679-AY679)</f>
        <v>0</v>
      </c>
      <c r="BV679">
        <f>(AZ679-BF679)/(AZ679-AY679)</f>
        <v>0</v>
      </c>
      <c r="BW679">
        <f>(BS679*BQ679/BE679)</f>
        <v>0</v>
      </c>
      <c r="BX679">
        <f>(1-BW679)</f>
        <v>0</v>
      </c>
      <c r="DG679">
        <f>$B$13*EF679+$C$13*EG679+$F$13*ER679*(1-EU679)</f>
        <v>0</v>
      </c>
      <c r="DH679">
        <f>DG679*DI679</f>
        <v>0</v>
      </c>
      <c r="DI679">
        <f>($B$13*$D$11+$C$13*$D$11+$F$13*((FE679+EW679)/MAX(FE679+EW679+FF679, 0.1)*$I$11+FF679/MAX(FE679+EW679+FF679, 0.1)*$J$11))/($B$13+$C$13+$F$13)</f>
        <v>0</v>
      </c>
      <c r="DJ679">
        <f>($B$13*$K$11+$C$13*$K$11+$F$13*((FE679+EW679)/MAX(FE679+EW679+FF679, 0.1)*$P$11+FF679/MAX(FE679+EW679+FF679, 0.1)*$Q$11))/($B$13+$C$13+$F$13)</f>
        <v>0</v>
      </c>
      <c r="DK679">
        <v>2.44</v>
      </c>
      <c r="DL679">
        <v>0.5</v>
      </c>
      <c r="DM679" t="s">
        <v>438</v>
      </c>
      <c r="DN679">
        <v>2</v>
      </c>
      <c r="DO679" t="b">
        <v>1</v>
      </c>
      <c r="DP679">
        <v>1759091824.314285</v>
      </c>
      <c r="DQ679">
        <v>1349.425714285715</v>
      </c>
      <c r="DR679">
        <v>1375.396428571428</v>
      </c>
      <c r="DS679">
        <v>21.90058928571429</v>
      </c>
      <c r="DT679">
        <v>21.44369285714286</v>
      </c>
      <c r="DU679">
        <v>1349.418214285714</v>
      </c>
      <c r="DV679">
        <v>21.61092142857143</v>
      </c>
      <c r="DW679">
        <v>499.9798214285715</v>
      </c>
      <c r="DX679">
        <v>90.67386071428572</v>
      </c>
      <c r="DY679">
        <v>0.06497354642857144</v>
      </c>
      <c r="DZ679">
        <v>28.78064285714286</v>
      </c>
      <c r="EA679">
        <v>30.00024285714286</v>
      </c>
      <c r="EB679">
        <v>999.9000000000002</v>
      </c>
      <c r="EC679">
        <v>0</v>
      </c>
      <c r="ED679">
        <v>0</v>
      </c>
      <c r="EE679">
        <v>10002.01</v>
      </c>
      <c r="EF679">
        <v>0</v>
      </c>
      <c r="EG679">
        <v>11.1107</v>
      </c>
      <c r="EH679">
        <v>-25.97028571428571</v>
      </c>
      <c r="EI679">
        <v>1379.640357142857</v>
      </c>
      <c r="EJ679">
        <v>1405.535714285714</v>
      </c>
      <c r="EK679">
        <v>0.4569037142857142</v>
      </c>
      <c r="EL679">
        <v>1375.396428571428</v>
      </c>
      <c r="EM679">
        <v>21.44369285714286</v>
      </c>
      <c r="EN679">
        <v>1.985811428571429</v>
      </c>
      <c r="EO679">
        <v>1.944382142857143</v>
      </c>
      <c r="EP679">
        <v>17.33165357142857</v>
      </c>
      <c r="EQ679">
        <v>16.99855357142857</v>
      </c>
      <c r="ER679">
        <v>2000.011071428571</v>
      </c>
      <c r="ES679">
        <v>0.9800054642857142</v>
      </c>
      <c r="ET679">
        <v>0.01999465</v>
      </c>
      <c r="EU679">
        <v>0</v>
      </c>
      <c r="EV679">
        <v>293.4711071428572</v>
      </c>
      <c r="EW679">
        <v>5.00078</v>
      </c>
      <c r="EX679">
        <v>5834.716428571427</v>
      </c>
      <c r="EY679">
        <v>16379.75</v>
      </c>
      <c r="EZ679">
        <v>39.70742857142857</v>
      </c>
      <c r="FA679">
        <v>40.62474999999999</v>
      </c>
      <c r="FB679">
        <v>39.88821428571428</v>
      </c>
      <c r="FC679">
        <v>40.25864285714285</v>
      </c>
      <c r="FD679">
        <v>40.65371428571428</v>
      </c>
      <c r="FE679">
        <v>1955.119642857143</v>
      </c>
      <c r="FF679">
        <v>39.88607142857144</v>
      </c>
      <c r="FG679">
        <v>0</v>
      </c>
      <c r="FH679">
        <v>1759091824.4</v>
      </c>
      <c r="FI679">
        <v>0</v>
      </c>
      <c r="FJ679">
        <v>293.452</v>
      </c>
      <c r="FK679">
        <v>-0.6633846185953687</v>
      </c>
      <c r="FL679">
        <v>-34.52923071037502</v>
      </c>
      <c r="FM679">
        <v>5834.448</v>
      </c>
      <c r="FN679">
        <v>15</v>
      </c>
      <c r="FO679">
        <v>0</v>
      </c>
      <c r="FP679" t="s">
        <v>439</v>
      </c>
      <c r="FQ679">
        <v>1746989605.5</v>
      </c>
      <c r="FR679">
        <v>1746989593.5</v>
      </c>
      <c r="FS679">
        <v>0</v>
      </c>
      <c r="FT679">
        <v>-0.274</v>
      </c>
      <c r="FU679">
        <v>-0.002</v>
      </c>
      <c r="FV679">
        <v>2.549</v>
      </c>
      <c r="FW679">
        <v>0.129</v>
      </c>
      <c r="FX679">
        <v>420</v>
      </c>
      <c r="FY679">
        <v>17</v>
      </c>
      <c r="FZ679">
        <v>0.02</v>
      </c>
      <c r="GA679">
        <v>0.04</v>
      </c>
      <c r="GB679">
        <v>-25.8812275</v>
      </c>
      <c r="GC679">
        <v>-1.928423639774833</v>
      </c>
      <c r="GD679">
        <v>0.2167887393149145</v>
      </c>
      <c r="GE679">
        <v>0</v>
      </c>
      <c r="GF679">
        <v>293.5655588235294</v>
      </c>
      <c r="GG679">
        <v>-1.835217730219717</v>
      </c>
      <c r="GH679">
        <v>0.2848431138029648</v>
      </c>
      <c r="GI679">
        <v>0</v>
      </c>
      <c r="GJ679">
        <v>0.4642020250000001</v>
      </c>
      <c r="GK679">
        <v>-0.1415139174484062</v>
      </c>
      <c r="GL679">
        <v>0.01375586725635192</v>
      </c>
      <c r="GM679">
        <v>0</v>
      </c>
      <c r="GN679">
        <v>0</v>
      </c>
      <c r="GO679">
        <v>3</v>
      </c>
      <c r="GP679" t="s">
        <v>458</v>
      </c>
      <c r="GQ679">
        <v>3.10233</v>
      </c>
      <c r="GR679">
        <v>2.72332</v>
      </c>
      <c r="GS679">
        <v>0.196048</v>
      </c>
      <c r="GT679">
        <v>0.198408</v>
      </c>
      <c r="GU679">
        <v>0.101154</v>
      </c>
      <c r="GV679">
        <v>0.101113</v>
      </c>
      <c r="GW679">
        <v>20980.4</v>
      </c>
      <c r="GX679">
        <v>18995.7</v>
      </c>
      <c r="GY679">
        <v>26660.6</v>
      </c>
      <c r="GZ679">
        <v>23920</v>
      </c>
      <c r="HA679">
        <v>38358.2</v>
      </c>
      <c r="HB679">
        <v>31790.5</v>
      </c>
      <c r="HC679">
        <v>46554.2</v>
      </c>
      <c r="HD679">
        <v>37836.6</v>
      </c>
      <c r="HE679">
        <v>1.86505</v>
      </c>
      <c r="HF679">
        <v>1.8681</v>
      </c>
      <c r="HG679">
        <v>0.116304</v>
      </c>
      <c r="HH679">
        <v>0</v>
      </c>
      <c r="HI679">
        <v>28.1029</v>
      </c>
      <c r="HJ679">
        <v>999.9</v>
      </c>
      <c r="HK679">
        <v>46.6</v>
      </c>
      <c r="HL679">
        <v>31.2</v>
      </c>
      <c r="HM679">
        <v>23.4486</v>
      </c>
      <c r="HN679">
        <v>60.7586</v>
      </c>
      <c r="HO679">
        <v>21.4984</v>
      </c>
      <c r="HP679">
        <v>1</v>
      </c>
      <c r="HQ679">
        <v>0.156931</v>
      </c>
      <c r="HR679">
        <v>0.269074</v>
      </c>
      <c r="HS679">
        <v>20.2802</v>
      </c>
      <c r="HT679">
        <v>5.2101</v>
      </c>
      <c r="HU679">
        <v>11.98</v>
      </c>
      <c r="HV679">
        <v>4.9634</v>
      </c>
      <c r="HW679">
        <v>3.27445</v>
      </c>
      <c r="HX679">
        <v>9999</v>
      </c>
      <c r="HY679">
        <v>9999</v>
      </c>
      <c r="HZ679">
        <v>9999</v>
      </c>
      <c r="IA679">
        <v>36.2</v>
      </c>
      <c r="IB679">
        <v>1.86397</v>
      </c>
      <c r="IC679">
        <v>1.86008</v>
      </c>
      <c r="ID679">
        <v>1.85837</v>
      </c>
      <c r="IE679">
        <v>1.85975</v>
      </c>
      <c r="IF679">
        <v>1.85989</v>
      </c>
      <c r="IG679">
        <v>1.85837</v>
      </c>
      <c r="IH679">
        <v>1.85745</v>
      </c>
      <c r="II679">
        <v>1.85242</v>
      </c>
      <c r="IJ679">
        <v>0</v>
      </c>
      <c r="IK679">
        <v>0</v>
      </c>
      <c r="IL679">
        <v>0</v>
      </c>
      <c r="IM679">
        <v>0</v>
      </c>
      <c r="IN679" t="s">
        <v>441</v>
      </c>
      <c r="IO679" t="s">
        <v>442</v>
      </c>
      <c r="IP679" t="s">
        <v>443</v>
      </c>
      <c r="IQ679" t="s">
        <v>443</v>
      </c>
      <c r="IR679" t="s">
        <v>443</v>
      </c>
      <c r="IS679" t="s">
        <v>443</v>
      </c>
      <c r="IT679">
        <v>0</v>
      </c>
      <c r="IU679">
        <v>100</v>
      </c>
      <c r="IV679">
        <v>100</v>
      </c>
      <c r="IW679">
        <v>0.03</v>
      </c>
      <c r="IX679">
        <v>0.2896</v>
      </c>
      <c r="IY679">
        <v>-0.819046093373875</v>
      </c>
      <c r="IZ679">
        <v>-0.0008311593448893811</v>
      </c>
      <c r="JA679">
        <v>1.768286430498992E-06</v>
      </c>
      <c r="JB679">
        <v>-5.176383660599935E-10</v>
      </c>
      <c r="JC679">
        <v>0.01793090377665582</v>
      </c>
      <c r="JD679">
        <v>0.002652576625932546</v>
      </c>
      <c r="JE679">
        <v>0.0004569377311329863</v>
      </c>
      <c r="JF679">
        <v>1.003524486243527E-07</v>
      </c>
      <c r="JG679">
        <v>2</v>
      </c>
      <c r="JH679">
        <v>1975</v>
      </c>
      <c r="JI679">
        <v>1</v>
      </c>
      <c r="JJ679">
        <v>26</v>
      </c>
      <c r="JK679">
        <v>201703.8</v>
      </c>
      <c r="JL679">
        <v>201704</v>
      </c>
      <c r="JM679">
        <v>3.0127</v>
      </c>
      <c r="JN679">
        <v>2.61841</v>
      </c>
      <c r="JO679">
        <v>1.49658</v>
      </c>
      <c r="JP679">
        <v>2.34985</v>
      </c>
      <c r="JQ679">
        <v>1.54907</v>
      </c>
      <c r="JR679">
        <v>2.40967</v>
      </c>
      <c r="JS679">
        <v>36.2459</v>
      </c>
      <c r="JT679">
        <v>24.1663</v>
      </c>
      <c r="JU679">
        <v>18</v>
      </c>
      <c r="JV679">
        <v>482.437</v>
      </c>
      <c r="JW679">
        <v>499.162</v>
      </c>
      <c r="JX679">
        <v>27.2504</v>
      </c>
      <c r="JY679">
        <v>29.2865</v>
      </c>
      <c r="JZ679">
        <v>30.0002</v>
      </c>
      <c r="KA679">
        <v>29.4486</v>
      </c>
      <c r="KB679">
        <v>29.4307</v>
      </c>
      <c r="KC679">
        <v>60.5458</v>
      </c>
      <c r="KD679">
        <v>10.4997</v>
      </c>
      <c r="KE679">
        <v>100</v>
      </c>
      <c r="KF679">
        <v>27.2395</v>
      </c>
      <c r="KG679">
        <v>1423.52</v>
      </c>
      <c r="KH679">
        <v>21.413</v>
      </c>
      <c r="KI679">
        <v>101.788</v>
      </c>
      <c r="KJ679">
        <v>91.2547</v>
      </c>
    </row>
    <row r="680" spans="1:296">
      <c r="A680">
        <v>662</v>
      </c>
      <c r="B680">
        <v>1759091837.1</v>
      </c>
      <c r="C680">
        <v>18754</v>
      </c>
      <c r="D680" t="s">
        <v>1773</v>
      </c>
      <c r="E680" t="s">
        <v>1774</v>
      </c>
      <c r="F680">
        <v>5</v>
      </c>
      <c r="G680" t="s">
        <v>1604</v>
      </c>
      <c r="H680">
        <v>1759091829.6</v>
      </c>
      <c r="I680">
        <f>(J680)/1000</f>
        <v>0</v>
      </c>
      <c r="J680">
        <f>IF(DO680, AM680, AG680)</f>
        <v>0</v>
      </c>
      <c r="K680">
        <f>IF(DO680, AH680, AF680)</f>
        <v>0</v>
      </c>
      <c r="L680">
        <f>DQ680 - IF(AT680&gt;1, K680*DK680*100.0/(AV680), 0)</f>
        <v>0</v>
      </c>
      <c r="M680">
        <f>((S680-I680/2)*L680-K680)/(S680+I680/2)</f>
        <v>0</v>
      </c>
      <c r="N680">
        <f>M680*(DX680+DY680)/1000.0</f>
        <v>0</v>
      </c>
      <c r="O680">
        <f>(DQ680 - IF(AT680&gt;1, K680*DK680*100.0/(AV680), 0))*(DX680+DY680)/1000.0</f>
        <v>0</v>
      </c>
      <c r="P680">
        <f>2.0/((1/R680-1/Q680)+SIGN(R680)*SQRT((1/R680-1/Q680)*(1/R680-1/Q680) + 4*DL680/((DL680+1)*(DL680+1))*(2*1/R680*1/Q680-1/Q680*1/Q680)))</f>
        <v>0</v>
      </c>
      <c r="Q680">
        <f>IF(LEFT(DM680,1)&lt;&gt;"0",IF(LEFT(DM680,1)="1",3.0,DN680),$D$5+$E$5*(EE680*DX680/($K$5*1000))+$F$5*(EE680*DX680/($K$5*1000))*MAX(MIN(DK680,$J$5),$I$5)*MAX(MIN(DK680,$J$5),$I$5)+$G$5*MAX(MIN(DK680,$J$5),$I$5)*(EE680*DX680/($K$5*1000))+$H$5*(EE680*DX680/($K$5*1000))*(EE680*DX680/($K$5*1000)))</f>
        <v>0</v>
      </c>
      <c r="R680">
        <f>I680*(1000-(1000*0.61365*exp(17.502*V680/(240.97+V680))/(DX680+DY680)+DS680)/2)/(1000*0.61365*exp(17.502*V680/(240.97+V680))/(DX680+DY680)-DS680)</f>
        <v>0</v>
      </c>
      <c r="S680">
        <f>1/((DL680+1)/(P680/1.6)+1/(Q680/1.37)) + DL680/((DL680+1)/(P680/1.6) + DL680/(Q680/1.37))</f>
        <v>0</v>
      </c>
      <c r="T680">
        <f>(DG680*DJ680)</f>
        <v>0</v>
      </c>
      <c r="U680">
        <f>(DZ680+(T680+2*0.95*5.67E-8*(((DZ680+$B$9)+273)^4-(DZ680+273)^4)-44100*I680)/(1.84*29.3*Q680+8*0.95*5.67E-8*(DZ680+273)^3))</f>
        <v>0</v>
      </c>
      <c r="V680">
        <f>($C$9*EA680+$D$9*EB680+$E$9*U680)</f>
        <v>0</v>
      </c>
      <c r="W680">
        <f>0.61365*exp(17.502*V680/(240.97+V680))</f>
        <v>0</v>
      </c>
      <c r="X680">
        <f>(Y680/Z680*100)</f>
        <v>0</v>
      </c>
      <c r="Y680">
        <f>DS680*(DX680+DY680)/1000</f>
        <v>0</v>
      </c>
      <c r="Z680">
        <f>0.61365*exp(17.502*DZ680/(240.97+DZ680))</f>
        <v>0</v>
      </c>
      <c r="AA680">
        <f>(W680-DS680*(DX680+DY680)/1000)</f>
        <v>0</v>
      </c>
      <c r="AB680">
        <f>(-I680*44100)</f>
        <v>0</v>
      </c>
      <c r="AC680">
        <f>2*29.3*Q680*0.92*(DZ680-V680)</f>
        <v>0</v>
      </c>
      <c r="AD680">
        <f>2*0.95*5.67E-8*(((DZ680+$B$9)+273)^4-(V680+273)^4)</f>
        <v>0</v>
      </c>
      <c r="AE680">
        <f>T680+AD680+AB680+AC680</f>
        <v>0</v>
      </c>
      <c r="AF680">
        <f>DW680*AT680*(DR680-DQ680*(1000-AT680*DT680)/(1000-AT680*DS680))/(100*DK680)</f>
        <v>0</v>
      </c>
      <c r="AG680">
        <f>1000*DW680*AT680*(DS680-DT680)/(100*DK680*(1000-AT680*DS680))</f>
        <v>0</v>
      </c>
      <c r="AH680">
        <f>(AI680 - AJ680 - DX680*1E3/(8.314*(DZ680+273.15)) * AL680/DW680 * AK680) * DW680/(100*DK680) * (1000 - DT680)/1000</f>
        <v>0</v>
      </c>
      <c r="AI680">
        <v>1438.746654359056</v>
      </c>
      <c r="AJ680">
        <v>1421.450666666667</v>
      </c>
      <c r="AK680">
        <v>3.403570161301305</v>
      </c>
      <c r="AL680">
        <v>65.07997680681147</v>
      </c>
      <c r="AM680">
        <f>(AO680 - AN680 + DX680*1E3/(8.314*(DZ680+273.15)) * AQ680/DW680 * AP680) * DW680/(100*DK680) * 1000/(1000 - AO680)</f>
        <v>0</v>
      </c>
      <c r="AN680">
        <v>21.45456544000001</v>
      </c>
      <c r="AO680">
        <v>21.89198424242424</v>
      </c>
      <c r="AP680">
        <v>-5.14825846944003E-06</v>
      </c>
      <c r="AQ680">
        <v>105.27</v>
      </c>
      <c r="AR680">
        <v>0</v>
      </c>
      <c r="AS680">
        <v>0</v>
      </c>
      <c r="AT680">
        <f>IF(AR680*$H$15&gt;=AV680,1.0,(AV680/(AV680-AR680*$H$15)))</f>
        <v>0</v>
      </c>
      <c r="AU680">
        <f>(AT680-1)*100</f>
        <v>0</v>
      </c>
      <c r="AV680">
        <f>MAX(0,($B$15+$C$15*EE680)/(1+$D$15*EE680)*DX680/(DZ680+273)*$E$15)</f>
        <v>0</v>
      </c>
      <c r="AW680" t="s">
        <v>437</v>
      </c>
      <c r="AX680" t="s">
        <v>437</v>
      </c>
      <c r="AY680">
        <v>0</v>
      </c>
      <c r="AZ680">
        <v>0</v>
      </c>
      <c r="BA680">
        <f>1-AY680/AZ680</f>
        <v>0</v>
      </c>
      <c r="BB680">
        <v>0</v>
      </c>
      <c r="BC680" t="s">
        <v>437</v>
      </c>
      <c r="BD680" t="s">
        <v>437</v>
      </c>
      <c r="BE680">
        <v>0</v>
      </c>
      <c r="BF680">
        <v>0</v>
      </c>
      <c r="BG680">
        <f>1-BE680/BF680</f>
        <v>0</v>
      </c>
      <c r="BH680">
        <v>0.5</v>
      </c>
      <c r="BI680">
        <f>DH680</f>
        <v>0</v>
      </c>
      <c r="BJ680">
        <f>K680</f>
        <v>0</v>
      </c>
      <c r="BK680">
        <f>BG680*BH680*BI680</f>
        <v>0</v>
      </c>
      <c r="BL680">
        <f>(BJ680-BB680)/BI680</f>
        <v>0</v>
      </c>
      <c r="BM680">
        <f>(AZ680-BF680)/BF680</f>
        <v>0</v>
      </c>
      <c r="BN680">
        <f>AY680/(BA680+AY680/BF680)</f>
        <v>0</v>
      </c>
      <c r="BO680" t="s">
        <v>437</v>
      </c>
      <c r="BP680">
        <v>0</v>
      </c>
      <c r="BQ680">
        <f>IF(BP680&lt;&gt;0, BP680, BN680)</f>
        <v>0</v>
      </c>
      <c r="BR680">
        <f>1-BQ680/BF680</f>
        <v>0</v>
      </c>
      <c r="BS680">
        <f>(BF680-BE680)/(BF680-BQ680)</f>
        <v>0</v>
      </c>
      <c r="BT680">
        <f>(AZ680-BF680)/(AZ680-BQ680)</f>
        <v>0</v>
      </c>
      <c r="BU680">
        <f>(BF680-BE680)/(BF680-AY680)</f>
        <v>0</v>
      </c>
      <c r="BV680">
        <f>(AZ680-BF680)/(AZ680-AY680)</f>
        <v>0</v>
      </c>
      <c r="BW680">
        <f>(BS680*BQ680/BE680)</f>
        <v>0</v>
      </c>
      <c r="BX680">
        <f>(1-BW680)</f>
        <v>0</v>
      </c>
      <c r="DG680">
        <f>$B$13*EF680+$C$13*EG680+$F$13*ER680*(1-EU680)</f>
        <v>0</v>
      </c>
      <c r="DH680">
        <f>DG680*DI680</f>
        <v>0</v>
      </c>
      <c r="DI680">
        <f>($B$13*$D$11+$C$13*$D$11+$F$13*((FE680+EW680)/MAX(FE680+EW680+FF680, 0.1)*$I$11+FF680/MAX(FE680+EW680+FF680, 0.1)*$J$11))/($B$13+$C$13+$F$13)</f>
        <v>0</v>
      </c>
      <c r="DJ680">
        <f>($B$13*$K$11+$C$13*$K$11+$F$13*((FE680+EW680)/MAX(FE680+EW680+FF680, 0.1)*$P$11+FF680/MAX(FE680+EW680+FF680, 0.1)*$Q$11))/($B$13+$C$13+$F$13)</f>
        <v>0</v>
      </c>
      <c r="DK680">
        <v>2.44</v>
      </c>
      <c r="DL680">
        <v>0.5</v>
      </c>
      <c r="DM680" t="s">
        <v>438</v>
      </c>
      <c r="DN680">
        <v>2</v>
      </c>
      <c r="DO680" t="b">
        <v>1</v>
      </c>
      <c r="DP680">
        <v>1759091829.6</v>
      </c>
      <c r="DQ680">
        <v>1367.003703703704</v>
      </c>
      <c r="DR680">
        <v>1393.075185185185</v>
      </c>
      <c r="DS680">
        <v>21.8952962962963</v>
      </c>
      <c r="DT680">
        <v>21.44856296296296</v>
      </c>
      <c r="DU680">
        <v>1366.976296296296</v>
      </c>
      <c r="DV680">
        <v>21.60575185185185</v>
      </c>
      <c r="DW680">
        <v>499.9995185185185</v>
      </c>
      <c r="DX680">
        <v>90.67508148148147</v>
      </c>
      <c r="DY680">
        <v>0.06504501481481482</v>
      </c>
      <c r="DZ680">
        <v>28.78176666666667</v>
      </c>
      <c r="EA680">
        <v>30.00011851851852</v>
      </c>
      <c r="EB680">
        <v>999.9000000000001</v>
      </c>
      <c r="EC680">
        <v>0</v>
      </c>
      <c r="ED680">
        <v>0</v>
      </c>
      <c r="EE680">
        <v>9997.175185185184</v>
      </c>
      <c r="EF680">
        <v>0</v>
      </c>
      <c r="EG680">
        <v>11.1107</v>
      </c>
      <c r="EH680">
        <v>-26.07126296296297</v>
      </c>
      <c r="EI680">
        <v>1397.604074074074</v>
      </c>
      <c r="EJ680">
        <v>1423.608518518519</v>
      </c>
      <c r="EK680">
        <v>0.4467399629629629</v>
      </c>
      <c r="EL680">
        <v>1393.075185185185</v>
      </c>
      <c r="EM680">
        <v>21.44856296296296</v>
      </c>
      <c r="EN680">
        <v>1.985358888888889</v>
      </c>
      <c r="EO680">
        <v>1.944850370370371</v>
      </c>
      <c r="EP680">
        <v>17.32804814814815</v>
      </c>
      <c r="EQ680">
        <v>17.00235555555555</v>
      </c>
      <c r="ER680">
        <v>2000.002222222222</v>
      </c>
      <c r="ES680">
        <v>0.9800059629629629</v>
      </c>
      <c r="ET680">
        <v>0.01999416296296297</v>
      </c>
      <c r="EU680">
        <v>0</v>
      </c>
      <c r="EV680">
        <v>293.3431481481482</v>
      </c>
      <c r="EW680">
        <v>5.00078</v>
      </c>
      <c r="EX680">
        <v>5831.63888888889</v>
      </c>
      <c r="EY680">
        <v>16379.67777777778</v>
      </c>
      <c r="EZ680">
        <v>39.70581481481481</v>
      </c>
      <c r="FA680">
        <v>40.63399999999999</v>
      </c>
      <c r="FB680">
        <v>39.89325925925926</v>
      </c>
      <c r="FC680">
        <v>40.25896296296296</v>
      </c>
      <c r="FD680">
        <v>40.64088888888888</v>
      </c>
      <c r="FE680">
        <v>1955.113333333333</v>
      </c>
      <c r="FF680">
        <v>39.88481481481482</v>
      </c>
      <c r="FG680">
        <v>0</v>
      </c>
      <c r="FH680">
        <v>1759091829.8</v>
      </c>
      <c r="FI680">
        <v>0</v>
      </c>
      <c r="FJ680">
        <v>293.3230769230769</v>
      </c>
      <c r="FK680">
        <v>-1.444170947050273</v>
      </c>
      <c r="FL680">
        <v>-35.63692310051601</v>
      </c>
      <c r="FM680">
        <v>5831.452307692308</v>
      </c>
      <c r="FN680">
        <v>15</v>
      </c>
      <c r="FO680">
        <v>0</v>
      </c>
      <c r="FP680" t="s">
        <v>439</v>
      </c>
      <c r="FQ680">
        <v>1746989605.5</v>
      </c>
      <c r="FR680">
        <v>1746989593.5</v>
      </c>
      <c r="FS680">
        <v>0</v>
      </c>
      <c r="FT680">
        <v>-0.274</v>
      </c>
      <c r="FU680">
        <v>-0.002</v>
      </c>
      <c r="FV680">
        <v>2.549</v>
      </c>
      <c r="FW680">
        <v>0.129</v>
      </c>
      <c r="FX680">
        <v>420</v>
      </c>
      <c r="FY680">
        <v>17</v>
      </c>
      <c r="FZ680">
        <v>0.02</v>
      </c>
      <c r="GA680">
        <v>0.04</v>
      </c>
      <c r="GB680">
        <v>-26.01384634146341</v>
      </c>
      <c r="GC680">
        <v>-1.242091986062726</v>
      </c>
      <c r="GD680">
        <v>0.1673999039798671</v>
      </c>
      <c r="GE680">
        <v>0</v>
      </c>
      <c r="GF680">
        <v>293.3942352941177</v>
      </c>
      <c r="GG680">
        <v>-1.463162721506214</v>
      </c>
      <c r="GH680">
        <v>0.2341055642758519</v>
      </c>
      <c r="GI680">
        <v>0</v>
      </c>
      <c r="GJ680">
        <v>0.4529413414634146</v>
      </c>
      <c r="GK680">
        <v>-0.1143756376306611</v>
      </c>
      <c r="GL680">
        <v>0.01139760721274802</v>
      </c>
      <c r="GM680">
        <v>0</v>
      </c>
      <c r="GN680">
        <v>0</v>
      </c>
      <c r="GO680">
        <v>3</v>
      </c>
      <c r="GP680" t="s">
        <v>458</v>
      </c>
      <c r="GQ680">
        <v>3.10275</v>
      </c>
      <c r="GR680">
        <v>2.723</v>
      </c>
      <c r="GS680">
        <v>0.197469</v>
      </c>
      <c r="GT680">
        <v>0.199821</v>
      </c>
      <c r="GU680">
        <v>0.101145</v>
      </c>
      <c r="GV680">
        <v>0.101135</v>
      </c>
      <c r="GW680">
        <v>20943.1</v>
      </c>
      <c r="GX680">
        <v>18961.9</v>
      </c>
      <c r="GY680">
        <v>26660.4</v>
      </c>
      <c r="GZ680">
        <v>23919.6</v>
      </c>
      <c r="HA680">
        <v>38358.4</v>
      </c>
      <c r="HB680">
        <v>31789.7</v>
      </c>
      <c r="HC680">
        <v>46553.7</v>
      </c>
      <c r="HD680">
        <v>37836.5</v>
      </c>
      <c r="HE680">
        <v>1.86555</v>
      </c>
      <c r="HF680">
        <v>1.86735</v>
      </c>
      <c r="HG680">
        <v>0.11716</v>
      </c>
      <c r="HH680">
        <v>0</v>
      </c>
      <c r="HI680">
        <v>28.1018</v>
      </c>
      <c r="HJ680">
        <v>999.9</v>
      </c>
      <c r="HK680">
        <v>46.6</v>
      </c>
      <c r="HL680">
        <v>31.1</v>
      </c>
      <c r="HM680">
        <v>23.3183</v>
      </c>
      <c r="HN680">
        <v>60.8286</v>
      </c>
      <c r="HO680">
        <v>21.5385</v>
      </c>
      <c r="HP680">
        <v>1</v>
      </c>
      <c r="HQ680">
        <v>0.157304</v>
      </c>
      <c r="HR680">
        <v>0.303559</v>
      </c>
      <c r="HS680">
        <v>20.2801</v>
      </c>
      <c r="HT680">
        <v>5.2098</v>
      </c>
      <c r="HU680">
        <v>11.98</v>
      </c>
      <c r="HV680">
        <v>4.96335</v>
      </c>
      <c r="HW680">
        <v>3.27433</v>
      </c>
      <c r="HX680">
        <v>9999</v>
      </c>
      <c r="HY680">
        <v>9999</v>
      </c>
      <c r="HZ680">
        <v>9999</v>
      </c>
      <c r="IA680">
        <v>36.2</v>
      </c>
      <c r="IB680">
        <v>1.86394</v>
      </c>
      <c r="IC680">
        <v>1.86008</v>
      </c>
      <c r="ID680">
        <v>1.85839</v>
      </c>
      <c r="IE680">
        <v>1.85975</v>
      </c>
      <c r="IF680">
        <v>1.85989</v>
      </c>
      <c r="IG680">
        <v>1.85837</v>
      </c>
      <c r="IH680">
        <v>1.85745</v>
      </c>
      <c r="II680">
        <v>1.85241</v>
      </c>
      <c r="IJ680">
        <v>0</v>
      </c>
      <c r="IK680">
        <v>0</v>
      </c>
      <c r="IL680">
        <v>0</v>
      </c>
      <c r="IM680">
        <v>0</v>
      </c>
      <c r="IN680" t="s">
        <v>441</v>
      </c>
      <c r="IO680" t="s">
        <v>442</v>
      </c>
      <c r="IP680" t="s">
        <v>443</v>
      </c>
      <c r="IQ680" t="s">
        <v>443</v>
      </c>
      <c r="IR680" t="s">
        <v>443</v>
      </c>
      <c r="IS680" t="s">
        <v>443</v>
      </c>
      <c r="IT680">
        <v>0</v>
      </c>
      <c r="IU680">
        <v>100</v>
      </c>
      <c r="IV680">
        <v>100</v>
      </c>
      <c r="IW680">
        <v>0.05</v>
      </c>
      <c r="IX680">
        <v>0.2895</v>
      </c>
      <c r="IY680">
        <v>-0.819046093373875</v>
      </c>
      <c r="IZ680">
        <v>-0.0008311593448893811</v>
      </c>
      <c r="JA680">
        <v>1.768286430498992E-06</v>
      </c>
      <c r="JB680">
        <v>-5.176383660599935E-10</v>
      </c>
      <c r="JC680">
        <v>0.01793090377665582</v>
      </c>
      <c r="JD680">
        <v>0.002652576625932546</v>
      </c>
      <c r="JE680">
        <v>0.0004569377311329863</v>
      </c>
      <c r="JF680">
        <v>1.003524486243527E-07</v>
      </c>
      <c r="JG680">
        <v>2</v>
      </c>
      <c r="JH680">
        <v>1975</v>
      </c>
      <c r="JI680">
        <v>1</v>
      </c>
      <c r="JJ680">
        <v>26</v>
      </c>
      <c r="JK680">
        <v>201703.9</v>
      </c>
      <c r="JL680">
        <v>201704.1</v>
      </c>
      <c r="JM680">
        <v>3.04321</v>
      </c>
      <c r="JN680">
        <v>2.61353</v>
      </c>
      <c r="JO680">
        <v>1.49658</v>
      </c>
      <c r="JP680">
        <v>2.34985</v>
      </c>
      <c r="JQ680">
        <v>1.54907</v>
      </c>
      <c r="JR680">
        <v>2.35474</v>
      </c>
      <c r="JS680">
        <v>36.2459</v>
      </c>
      <c r="JT680">
        <v>24.1751</v>
      </c>
      <c r="JU680">
        <v>18</v>
      </c>
      <c r="JV680">
        <v>482.748</v>
      </c>
      <c r="JW680">
        <v>498.682</v>
      </c>
      <c r="JX680">
        <v>27.2436</v>
      </c>
      <c r="JY680">
        <v>29.289</v>
      </c>
      <c r="JZ680">
        <v>30.0004</v>
      </c>
      <c r="KA680">
        <v>29.4511</v>
      </c>
      <c r="KB680">
        <v>29.4332</v>
      </c>
      <c r="KC680">
        <v>61.089</v>
      </c>
      <c r="KD680">
        <v>10.4997</v>
      </c>
      <c r="KE680">
        <v>100</v>
      </c>
      <c r="KF680">
        <v>27.2416</v>
      </c>
      <c r="KG680">
        <v>1436.88</v>
      </c>
      <c r="KH680">
        <v>21.4177</v>
      </c>
      <c r="KI680">
        <v>101.787</v>
      </c>
      <c r="KJ680">
        <v>91.254</v>
      </c>
    </row>
    <row r="681" spans="1:296">
      <c r="A681">
        <v>663</v>
      </c>
      <c r="B681">
        <v>1759091842.1</v>
      </c>
      <c r="C681">
        <v>18759</v>
      </c>
      <c r="D681" t="s">
        <v>1775</v>
      </c>
      <c r="E681" t="s">
        <v>1776</v>
      </c>
      <c r="F681">
        <v>5</v>
      </c>
      <c r="G681" t="s">
        <v>1604</v>
      </c>
      <c r="H681">
        <v>1759091834.314285</v>
      </c>
      <c r="I681">
        <f>(J681)/1000</f>
        <v>0</v>
      </c>
      <c r="J681">
        <f>IF(DO681, AM681, AG681)</f>
        <v>0</v>
      </c>
      <c r="K681">
        <f>IF(DO681, AH681, AF681)</f>
        <v>0</v>
      </c>
      <c r="L681">
        <f>DQ681 - IF(AT681&gt;1, K681*DK681*100.0/(AV681), 0)</f>
        <v>0</v>
      </c>
      <c r="M681">
        <f>((S681-I681/2)*L681-K681)/(S681+I681/2)</f>
        <v>0</v>
      </c>
      <c r="N681">
        <f>M681*(DX681+DY681)/1000.0</f>
        <v>0</v>
      </c>
      <c r="O681">
        <f>(DQ681 - IF(AT681&gt;1, K681*DK681*100.0/(AV681), 0))*(DX681+DY681)/1000.0</f>
        <v>0</v>
      </c>
      <c r="P681">
        <f>2.0/((1/R681-1/Q681)+SIGN(R681)*SQRT((1/R681-1/Q681)*(1/R681-1/Q681) + 4*DL681/((DL681+1)*(DL681+1))*(2*1/R681*1/Q681-1/Q681*1/Q681)))</f>
        <v>0</v>
      </c>
      <c r="Q681">
        <f>IF(LEFT(DM681,1)&lt;&gt;"0",IF(LEFT(DM681,1)="1",3.0,DN681),$D$5+$E$5*(EE681*DX681/($K$5*1000))+$F$5*(EE681*DX681/($K$5*1000))*MAX(MIN(DK681,$J$5),$I$5)*MAX(MIN(DK681,$J$5),$I$5)+$G$5*MAX(MIN(DK681,$J$5),$I$5)*(EE681*DX681/($K$5*1000))+$H$5*(EE681*DX681/($K$5*1000))*(EE681*DX681/($K$5*1000)))</f>
        <v>0</v>
      </c>
      <c r="R681">
        <f>I681*(1000-(1000*0.61365*exp(17.502*V681/(240.97+V681))/(DX681+DY681)+DS681)/2)/(1000*0.61365*exp(17.502*V681/(240.97+V681))/(DX681+DY681)-DS681)</f>
        <v>0</v>
      </c>
      <c r="S681">
        <f>1/((DL681+1)/(P681/1.6)+1/(Q681/1.37)) + DL681/((DL681+1)/(P681/1.6) + DL681/(Q681/1.37))</f>
        <v>0</v>
      </c>
      <c r="T681">
        <f>(DG681*DJ681)</f>
        <v>0</v>
      </c>
      <c r="U681">
        <f>(DZ681+(T681+2*0.95*5.67E-8*(((DZ681+$B$9)+273)^4-(DZ681+273)^4)-44100*I681)/(1.84*29.3*Q681+8*0.95*5.67E-8*(DZ681+273)^3))</f>
        <v>0</v>
      </c>
      <c r="V681">
        <f>($C$9*EA681+$D$9*EB681+$E$9*U681)</f>
        <v>0</v>
      </c>
      <c r="W681">
        <f>0.61365*exp(17.502*V681/(240.97+V681))</f>
        <v>0</v>
      </c>
      <c r="X681">
        <f>(Y681/Z681*100)</f>
        <v>0</v>
      </c>
      <c r="Y681">
        <f>DS681*(DX681+DY681)/1000</f>
        <v>0</v>
      </c>
      <c r="Z681">
        <f>0.61365*exp(17.502*DZ681/(240.97+DZ681))</f>
        <v>0</v>
      </c>
      <c r="AA681">
        <f>(W681-DS681*(DX681+DY681)/1000)</f>
        <v>0</v>
      </c>
      <c r="AB681">
        <f>(-I681*44100)</f>
        <v>0</v>
      </c>
      <c r="AC681">
        <f>2*29.3*Q681*0.92*(DZ681-V681)</f>
        <v>0</v>
      </c>
      <c r="AD681">
        <f>2*0.95*5.67E-8*(((DZ681+$B$9)+273)^4-(V681+273)^4)</f>
        <v>0</v>
      </c>
      <c r="AE681">
        <f>T681+AD681+AB681+AC681</f>
        <v>0</v>
      </c>
      <c r="AF681">
        <f>DW681*AT681*(DR681-DQ681*(1000-AT681*DT681)/(1000-AT681*DS681))/(100*DK681)</f>
        <v>0</v>
      </c>
      <c r="AG681">
        <f>1000*DW681*AT681*(DS681-DT681)/(100*DK681*(1000-AT681*DS681))</f>
        <v>0</v>
      </c>
      <c r="AH681">
        <f>(AI681 - AJ681 - DX681*1E3/(8.314*(DZ681+273.15)) * AL681/DW681 * AK681) * DW681/(100*DK681) * (1000 - DT681)/1000</f>
        <v>0</v>
      </c>
      <c r="AI681">
        <v>1455.873384211143</v>
      </c>
      <c r="AJ681">
        <v>1438.679212121212</v>
      </c>
      <c r="AK681">
        <v>3.451992338707315</v>
      </c>
      <c r="AL681">
        <v>65.07997680681147</v>
      </c>
      <c r="AM681">
        <f>(AO681 - AN681 + DX681*1E3/(8.314*(DZ681+273.15)) * AQ681/DW681 * AP681) * DW681/(100*DK681) * 1000/(1000 - AO681)</f>
        <v>0</v>
      </c>
      <c r="AN681">
        <v>21.46096477333333</v>
      </c>
      <c r="AO681">
        <v>21.89166424242424</v>
      </c>
      <c r="AP681">
        <v>-7.653983443645468E-07</v>
      </c>
      <c r="AQ681">
        <v>105.27</v>
      </c>
      <c r="AR681">
        <v>0</v>
      </c>
      <c r="AS681">
        <v>0</v>
      </c>
      <c r="AT681">
        <f>IF(AR681*$H$15&gt;=AV681,1.0,(AV681/(AV681-AR681*$H$15)))</f>
        <v>0</v>
      </c>
      <c r="AU681">
        <f>(AT681-1)*100</f>
        <v>0</v>
      </c>
      <c r="AV681">
        <f>MAX(0,($B$15+$C$15*EE681)/(1+$D$15*EE681)*DX681/(DZ681+273)*$E$15)</f>
        <v>0</v>
      </c>
      <c r="AW681" t="s">
        <v>437</v>
      </c>
      <c r="AX681" t="s">
        <v>437</v>
      </c>
      <c r="AY681">
        <v>0</v>
      </c>
      <c r="AZ681">
        <v>0</v>
      </c>
      <c r="BA681">
        <f>1-AY681/AZ681</f>
        <v>0</v>
      </c>
      <c r="BB681">
        <v>0</v>
      </c>
      <c r="BC681" t="s">
        <v>437</v>
      </c>
      <c r="BD681" t="s">
        <v>437</v>
      </c>
      <c r="BE681">
        <v>0</v>
      </c>
      <c r="BF681">
        <v>0</v>
      </c>
      <c r="BG681">
        <f>1-BE681/BF681</f>
        <v>0</v>
      </c>
      <c r="BH681">
        <v>0.5</v>
      </c>
      <c r="BI681">
        <f>DH681</f>
        <v>0</v>
      </c>
      <c r="BJ681">
        <f>K681</f>
        <v>0</v>
      </c>
      <c r="BK681">
        <f>BG681*BH681*BI681</f>
        <v>0</v>
      </c>
      <c r="BL681">
        <f>(BJ681-BB681)/BI681</f>
        <v>0</v>
      </c>
      <c r="BM681">
        <f>(AZ681-BF681)/BF681</f>
        <v>0</v>
      </c>
      <c r="BN681">
        <f>AY681/(BA681+AY681/BF681)</f>
        <v>0</v>
      </c>
      <c r="BO681" t="s">
        <v>437</v>
      </c>
      <c r="BP681">
        <v>0</v>
      </c>
      <c r="BQ681">
        <f>IF(BP681&lt;&gt;0, BP681, BN681)</f>
        <v>0</v>
      </c>
      <c r="BR681">
        <f>1-BQ681/BF681</f>
        <v>0</v>
      </c>
      <c r="BS681">
        <f>(BF681-BE681)/(BF681-BQ681)</f>
        <v>0</v>
      </c>
      <c r="BT681">
        <f>(AZ681-BF681)/(AZ681-BQ681)</f>
        <v>0</v>
      </c>
      <c r="BU681">
        <f>(BF681-BE681)/(BF681-AY681)</f>
        <v>0</v>
      </c>
      <c r="BV681">
        <f>(AZ681-BF681)/(AZ681-AY681)</f>
        <v>0</v>
      </c>
      <c r="BW681">
        <f>(BS681*BQ681/BE681)</f>
        <v>0</v>
      </c>
      <c r="BX681">
        <f>(1-BW681)</f>
        <v>0</v>
      </c>
      <c r="DG681">
        <f>$B$13*EF681+$C$13*EG681+$F$13*ER681*(1-EU681)</f>
        <v>0</v>
      </c>
      <c r="DH681">
        <f>DG681*DI681</f>
        <v>0</v>
      </c>
      <c r="DI681">
        <f>($B$13*$D$11+$C$13*$D$11+$F$13*((FE681+EW681)/MAX(FE681+EW681+FF681, 0.1)*$I$11+FF681/MAX(FE681+EW681+FF681, 0.1)*$J$11))/($B$13+$C$13+$F$13)</f>
        <v>0</v>
      </c>
      <c r="DJ681">
        <f>($B$13*$K$11+$C$13*$K$11+$F$13*((FE681+EW681)/MAX(FE681+EW681+FF681, 0.1)*$P$11+FF681/MAX(FE681+EW681+FF681, 0.1)*$Q$11))/($B$13+$C$13+$F$13)</f>
        <v>0</v>
      </c>
      <c r="DK681">
        <v>2.44</v>
      </c>
      <c r="DL681">
        <v>0.5</v>
      </c>
      <c r="DM681" t="s">
        <v>438</v>
      </c>
      <c r="DN681">
        <v>2</v>
      </c>
      <c r="DO681" t="b">
        <v>1</v>
      </c>
      <c r="DP681">
        <v>1759091834.314285</v>
      </c>
      <c r="DQ681">
        <v>1382.751428571429</v>
      </c>
      <c r="DR681">
        <v>1408.903571428571</v>
      </c>
      <c r="DS681">
        <v>21.89301428571429</v>
      </c>
      <c r="DT681">
        <v>21.45349285714286</v>
      </c>
      <c r="DU681">
        <v>1382.7075</v>
      </c>
      <c r="DV681">
        <v>21.60350714285714</v>
      </c>
      <c r="DW681">
        <v>499.9920357142856</v>
      </c>
      <c r="DX681">
        <v>90.67527142857143</v>
      </c>
      <c r="DY681">
        <v>0.06499211785714286</v>
      </c>
      <c r="DZ681">
        <v>28.78244642857143</v>
      </c>
      <c r="EA681">
        <v>30.00502142857143</v>
      </c>
      <c r="EB681">
        <v>999.9000000000002</v>
      </c>
      <c r="EC681">
        <v>0</v>
      </c>
      <c r="ED681">
        <v>0</v>
      </c>
      <c r="EE681">
        <v>9994.885357142859</v>
      </c>
      <c r="EF681">
        <v>0</v>
      </c>
      <c r="EG681">
        <v>11.1107</v>
      </c>
      <c r="EH681">
        <v>-26.15262142857143</v>
      </c>
      <c r="EI681">
        <v>1413.700714285714</v>
      </c>
      <c r="EJ681">
        <v>1439.7925</v>
      </c>
      <c r="EK681">
        <v>0.4395197142857143</v>
      </c>
      <c r="EL681">
        <v>1408.903571428571</v>
      </c>
      <c r="EM681">
        <v>21.45349285714286</v>
      </c>
      <c r="EN681">
        <v>1.985155714285714</v>
      </c>
      <c r="EO681">
        <v>1.945301428571428</v>
      </c>
      <c r="EP681">
        <v>17.32643571428572</v>
      </c>
      <c r="EQ681">
        <v>17.00601071428571</v>
      </c>
      <c r="ER681">
        <v>1999.966071428571</v>
      </c>
      <c r="ES681">
        <v>0.9800069642857142</v>
      </c>
      <c r="ET681">
        <v>0.0199932</v>
      </c>
      <c r="EU681">
        <v>0</v>
      </c>
      <c r="EV681">
        <v>293.1863214285714</v>
      </c>
      <c r="EW681">
        <v>5.00078</v>
      </c>
      <c r="EX681">
        <v>5828.745714285715</v>
      </c>
      <c r="EY681">
        <v>16379.39642857143</v>
      </c>
      <c r="EZ681">
        <v>39.68514285714286</v>
      </c>
      <c r="FA681">
        <v>40.63132142857143</v>
      </c>
      <c r="FB681">
        <v>39.91935714285714</v>
      </c>
      <c r="FC681">
        <v>40.23860714285713</v>
      </c>
      <c r="FD681">
        <v>40.62471428571428</v>
      </c>
      <c r="FE681">
        <v>1955.081785714286</v>
      </c>
      <c r="FF681">
        <v>39.88178571428573</v>
      </c>
      <c r="FG681">
        <v>0</v>
      </c>
      <c r="FH681">
        <v>1759091834.6</v>
      </c>
      <c r="FI681">
        <v>0</v>
      </c>
      <c r="FJ681">
        <v>293.1757692307693</v>
      </c>
      <c r="FK681">
        <v>-2.459076924492536</v>
      </c>
      <c r="FL681">
        <v>-36.89914529886325</v>
      </c>
      <c r="FM681">
        <v>5828.546923076922</v>
      </c>
      <c r="FN681">
        <v>15</v>
      </c>
      <c r="FO681">
        <v>0</v>
      </c>
      <c r="FP681" t="s">
        <v>439</v>
      </c>
      <c r="FQ681">
        <v>1746989605.5</v>
      </c>
      <c r="FR681">
        <v>1746989593.5</v>
      </c>
      <c r="FS681">
        <v>0</v>
      </c>
      <c r="FT681">
        <v>-0.274</v>
      </c>
      <c r="FU681">
        <v>-0.002</v>
      </c>
      <c r="FV681">
        <v>2.549</v>
      </c>
      <c r="FW681">
        <v>0.129</v>
      </c>
      <c r="FX681">
        <v>420</v>
      </c>
      <c r="FY681">
        <v>17</v>
      </c>
      <c r="FZ681">
        <v>0.02</v>
      </c>
      <c r="GA681">
        <v>0.04</v>
      </c>
      <c r="GB681">
        <v>-26.10519512195122</v>
      </c>
      <c r="GC681">
        <v>-0.7524125435539993</v>
      </c>
      <c r="GD681">
        <v>0.1140653320523139</v>
      </c>
      <c r="GE681">
        <v>0</v>
      </c>
      <c r="GF681">
        <v>293.2595882352941</v>
      </c>
      <c r="GG681">
        <v>-1.73799847382538</v>
      </c>
      <c r="GH681">
        <v>0.2470307336972547</v>
      </c>
      <c r="GI681">
        <v>0</v>
      </c>
      <c r="GJ681">
        <v>0.4437846097560976</v>
      </c>
      <c r="GK681">
        <v>-0.09424718466898958</v>
      </c>
      <c r="GL681">
        <v>0.009318343726163423</v>
      </c>
      <c r="GM681">
        <v>1</v>
      </c>
      <c r="GN681">
        <v>1</v>
      </c>
      <c r="GO681">
        <v>3</v>
      </c>
      <c r="GP681" t="s">
        <v>455</v>
      </c>
      <c r="GQ681">
        <v>3.10251</v>
      </c>
      <c r="GR681">
        <v>2.72267</v>
      </c>
      <c r="GS681">
        <v>0.198902</v>
      </c>
      <c r="GT681">
        <v>0.201253</v>
      </c>
      <c r="GU681">
        <v>0.101145</v>
      </c>
      <c r="GV681">
        <v>0.101151</v>
      </c>
      <c r="GW681">
        <v>20905.8</v>
      </c>
      <c r="GX681">
        <v>18928.2</v>
      </c>
      <c r="GY681">
        <v>26660.4</v>
      </c>
      <c r="GZ681">
        <v>23919.9</v>
      </c>
      <c r="HA681">
        <v>38358.5</v>
      </c>
      <c r="HB681">
        <v>31789.3</v>
      </c>
      <c r="HC681">
        <v>46553.5</v>
      </c>
      <c r="HD681">
        <v>37836.5</v>
      </c>
      <c r="HE681">
        <v>1.86528</v>
      </c>
      <c r="HF681">
        <v>1.86773</v>
      </c>
      <c r="HG681">
        <v>0.117682</v>
      </c>
      <c r="HH681">
        <v>0</v>
      </c>
      <c r="HI681">
        <v>28.1005</v>
      </c>
      <c r="HJ681">
        <v>999.9</v>
      </c>
      <c r="HK681">
        <v>46.6</v>
      </c>
      <c r="HL681">
        <v>31.2</v>
      </c>
      <c r="HM681">
        <v>23.4486</v>
      </c>
      <c r="HN681">
        <v>60.8686</v>
      </c>
      <c r="HO681">
        <v>21.5304</v>
      </c>
      <c r="HP681">
        <v>1</v>
      </c>
      <c r="HQ681">
        <v>0.15753</v>
      </c>
      <c r="HR681">
        <v>0.283401</v>
      </c>
      <c r="HS681">
        <v>20.2796</v>
      </c>
      <c r="HT681">
        <v>5.20905</v>
      </c>
      <c r="HU681">
        <v>11.98</v>
      </c>
      <c r="HV681">
        <v>4.9622</v>
      </c>
      <c r="HW681">
        <v>3.2743</v>
      </c>
      <c r="HX681">
        <v>9999</v>
      </c>
      <c r="HY681">
        <v>9999</v>
      </c>
      <c r="HZ681">
        <v>9999</v>
      </c>
      <c r="IA681">
        <v>36.2</v>
      </c>
      <c r="IB681">
        <v>1.86394</v>
      </c>
      <c r="IC681">
        <v>1.86008</v>
      </c>
      <c r="ID681">
        <v>1.85837</v>
      </c>
      <c r="IE681">
        <v>1.85974</v>
      </c>
      <c r="IF681">
        <v>1.85989</v>
      </c>
      <c r="IG681">
        <v>1.85837</v>
      </c>
      <c r="IH681">
        <v>1.85745</v>
      </c>
      <c r="II681">
        <v>1.85242</v>
      </c>
      <c r="IJ681">
        <v>0</v>
      </c>
      <c r="IK681">
        <v>0</v>
      </c>
      <c r="IL681">
        <v>0</v>
      </c>
      <c r="IM681">
        <v>0</v>
      </c>
      <c r="IN681" t="s">
        <v>441</v>
      </c>
      <c r="IO681" t="s">
        <v>442</v>
      </c>
      <c r="IP681" t="s">
        <v>443</v>
      </c>
      <c r="IQ681" t="s">
        <v>443</v>
      </c>
      <c r="IR681" t="s">
        <v>443</v>
      </c>
      <c r="IS681" t="s">
        <v>443</v>
      </c>
      <c r="IT681">
        <v>0</v>
      </c>
      <c r="IU681">
        <v>100</v>
      </c>
      <c r="IV681">
        <v>100</v>
      </c>
      <c r="IW681">
        <v>0.07000000000000001</v>
      </c>
      <c r="IX681">
        <v>0.2895</v>
      </c>
      <c r="IY681">
        <v>-0.819046093373875</v>
      </c>
      <c r="IZ681">
        <v>-0.0008311593448893811</v>
      </c>
      <c r="JA681">
        <v>1.768286430498992E-06</v>
      </c>
      <c r="JB681">
        <v>-5.176383660599935E-10</v>
      </c>
      <c r="JC681">
        <v>0.01793090377665582</v>
      </c>
      <c r="JD681">
        <v>0.002652576625932546</v>
      </c>
      <c r="JE681">
        <v>0.0004569377311329863</v>
      </c>
      <c r="JF681">
        <v>1.003524486243527E-07</v>
      </c>
      <c r="JG681">
        <v>2</v>
      </c>
      <c r="JH681">
        <v>1975</v>
      </c>
      <c r="JI681">
        <v>1</v>
      </c>
      <c r="JJ681">
        <v>26</v>
      </c>
      <c r="JK681">
        <v>201703.9</v>
      </c>
      <c r="JL681">
        <v>201704.1</v>
      </c>
      <c r="JM681">
        <v>3.06885</v>
      </c>
      <c r="JN681">
        <v>2.6062</v>
      </c>
      <c r="JO681">
        <v>1.49658</v>
      </c>
      <c r="JP681">
        <v>2.34985</v>
      </c>
      <c r="JQ681">
        <v>1.54907</v>
      </c>
      <c r="JR681">
        <v>2.4231</v>
      </c>
      <c r="JS681">
        <v>36.2459</v>
      </c>
      <c r="JT681">
        <v>24.1751</v>
      </c>
      <c r="JU681">
        <v>18</v>
      </c>
      <c r="JV681">
        <v>482.602</v>
      </c>
      <c r="JW681">
        <v>498.954</v>
      </c>
      <c r="JX681">
        <v>27.2408</v>
      </c>
      <c r="JY681">
        <v>29.2909</v>
      </c>
      <c r="JZ681">
        <v>30.0002</v>
      </c>
      <c r="KA681">
        <v>29.453</v>
      </c>
      <c r="KB681">
        <v>29.4357</v>
      </c>
      <c r="KC681">
        <v>61.6831</v>
      </c>
      <c r="KD681">
        <v>10.4997</v>
      </c>
      <c r="KE681">
        <v>100</v>
      </c>
      <c r="KF681">
        <v>27.2412</v>
      </c>
      <c r="KG681">
        <v>1456.92</v>
      </c>
      <c r="KH681">
        <v>21.4214</v>
      </c>
      <c r="KI681">
        <v>101.787</v>
      </c>
      <c r="KJ681">
        <v>91.2543</v>
      </c>
    </row>
    <row r="682" spans="1:296">
      <c r="A682">
        <v>664</v>
      </c>
      <c r="B682">
        <v>1759091847.1</v>
      </c>
      <c r="C682">
        <v>18764</v>
      </c>
      <c r="D682" t="s">
        <v>1777</v>
      </c>
      <c r="E682" t="s">
        <v>1778</v>
      </c>
      <c r="F682">
        <v>5</v>
      </c>
      <c r="G682" t="s">
        <v>1604</v>
      </c>
      <c r="H682">
        <v>1759091839.6</v>
      </c>
      <c r="I682">
        <f>(J682)/1000</f>
        <v>0</v>
      </c>
      <c r="J682">
        <f>IF(DO682, AM682, AG682)</f>
        <v>0</v>
      </c>
      <c r="K682">
        <f>IF(DO682, AH682, AF682)</f>
        <v>0</v>
      </c>
      <c r="L682">
        <f>DQ682 - IF(AT682&gt;1, K682*DK682*100.0/(AV682), 0)</f>
        <v>0</v>
      </c>
      <c r="M682">
        <f>((S682-I682/2)*L682-K682)/(S682+I682/2)</f>
        <v>0</v>
      </c>
      <c r="N682">
        <f>M682*(DX682+DY682)/1000.0</f>
        <v>0</v>
      </c>
      <c r="O682">
        <f>(DQ682 - IF(AT682&gt;1, K682*DK682*100.0/(AV682), 0))*(DX682+DY682)/1000.0</f>
        <v>0</v>
      </c>
      <c r="P682">
        <f>2.0/((1/R682-1/Q682)+SIGN(R682)*SQRT((1/R682-1/Q682)*(1/R682-1/Q682) + 4*DL682/((DL682+1)*(DL682+1))*(2*1/R682*1/Q682-1/Q682*1/Q682)))</f>
        <v>0</v>
      </c>
      <c r="Q682">
        <f>IF(LEFT(DM682,1)&lt;&gt;"0",IF(LEFT(DM682,1)="1",3.0,DN682),$D$5+$E$5*(EE682*DX682/($K$5*1000))+$F$5*(EE682*DX682/($K$5*1000))*MAX(MIN(DK682,$J$5),$I$5)*MAX(MIN(DK682,$J$5),$I$5)+$G$5*MAX(MIN(DK682,$J$5),$I$5)*(EE682*DX682/($K$5*1000))+$H$5*(EE682*DX682/($K$5*1000))*(EE682*DX682/($K$5*1000)))</f>
        <v>0</v>
      </c>
      <c r="R682">
        <f>I682*(1000-(1000*0.61365*exp(17.502*V682/(240.97+V682))/(DX682+DY682)+DS682)/2)/(1000*0.61365*exp(17.502*V682/(240.97+V682))/(DX682+DY682)-DS682)</f>
        <v>0</v>
      </c>
      <c r="S682">
        <f>1/((DL682+1)/(P682/1.6)+1/(Q682/1.37)) + DL682/((DL682+1)/(P682/1.6) + DL682/(Q682/1.37))</f>
        <v>0</v>
      </c>
      <c r="T682">
        <f>(DG682*DJ682)</f>
        <v>0</v>
      </c>
      <c r="U682">
        <f>(DZ682+(T682+2*0.95*5.67E-8*(((DZ682+$B$9)+273)^4-(DZ682+273)^4)-44100*I682)/(1.84*29.3*Q682+8*0.95*5.67E-8*(DZ682+273)^3))</f>
        <v>0</v>
      </c>
      <c r="V682">
        <f>($C$9*EA682+$D$9*EB682+$E$9*U682)</f>
        <v>0</v>
      </c>
      <c r="W682">
        <f>0.61365*exp(17.502*V682/(240.97+V682))</f>
        <v>0</v>
      </c>
      <c r="X682">
        <f>(Y682/Z682*100)</f>
        <v>0</v>
      </c>
      <c r="Y682">
        <f>DS682*(DX682+DY682)/1000</f>
        <v>0</v>
      </c>
      <c r="Z682">
        <f>0.61365*exp(17.502*DZ682/(240.97+DZ682))</f>
        <v>0</v>
      </c>
      <c r="AA682">
        <f>(W682-DS682*(DX682+DY682)/1000)</f>
        <v>0</v>
      </c>
      <c r="AB682">
        <f>(-I682*44100)</f>
        <v>0</v>
      </c>
      <c r="AC682">
        <f>2*29.3*Q682*0.92*(DZ682-V682)</f>
        <v>0</v>
      </c>
      <c r="AD682">
        <f>2*0.95*5.67E-8*(((DZ682+$B$9)+273)^4-(V682+273)^4)</f>
        <v>0</v>
      </c>
      <c r="AE682">
        <f>T682+AD682+AB682+AC682</f>
        <v>0</v>
      </c>
      <c r="AF682">
        <f>DW682*AT682*(DR682-DQ682*(1000-AT682*DT682)/(1000-AT682*DS682))/(100*DK682)</f>
        <v>0</v>
      </c>
      <c r="AG682">
        <f>1000*DW682*AT682*(DS682-DT682)/(100*DK682*(1000-AT682*DS682))</f>
        <v>0</v>
      </c>
      <c r="AH682">
        <f>(AI682 - AJ682 - DX682*1E3/(8.314*(DZ682+273.15)) * AL682/DW682 * AK682) * DW682/(100*DK682) * (1000 - DT682)/1000</f>
        <v>0</v>
      </c>
      <c r="AI682">
        <v>1472.963478067352</v>
      </c>
      <c r="AJ682">
        <v>1455.743272727272</v>
      </c>
      <c r="AK682">
        <v>3.402969623643956</v>
      </c>
      <c r="AL682">
        <v>65.07997680681147</v>
      </c>
      <c r="AM682">
        <f>(AO682 - AN682 + DX682*1E3/(8.314*(DZ682+273.15)) * AQ682/DW682 * AP682) * DW682/(100*DK682) * 1000/(1000 - AO682)</f>
        <v>0</v>
      </c>
      <c r="AN682">
        <v>21.46520586666667</v>
      </c>
      <c r="AO682">
        <v>21.89173151515152</v>
      </c>
      <c r="AP682">
        <v>-1.134562916066343E-06</v>
      </c>
      <c r="AQ682">
        <v>105.27</v>
      </c>
      <c r="AR682">
        <v>0</v>
      </c>
      <c r="AS682">
        <v>0</v>
      </c>
      <c r="AT682">
        <f>IF(AR682*$H$15&gt;=AV682,1.0,(AV682/(AV682-AR682*$H$15)))</f>
        <v>0</v>
      </c>
      <c r="AU682">
        <f>(AT682-1)*100</f>
        <v>0</v>
      </c>
      <c r="AV682">
        <f>MAX(0,($B$15+$C$15*EE682)/(1+$D$15*EE682)*DX682/(DZ682+273)*$E$15)</f>
        <v>0</v>
      </c>
      <c r="AW682" t="s">
        <v>437</v>
      </c>
      <c r="AX682" t="s">
        <v>437</v>
      </c>
      <c r="AY682">
        <v>0</v>
      </c>
      <c r="AZ682">
        <v>0</v>
      </c>
      <c r="BA682">
        <f>1-AY682/AZ682</f>
        <v>0</v>
      </c>
      <c r="BB682">
        <v>0</v>
      </c>
      <c r="BC682" t="s">
        <v>437</v>
      </c>
      <c r="BD682" t="s">
        <v>437</v>
      </c>
      <c r="BE682">
        <v>0</v>
      </c>
      <c r="BF682">
        <v>0</v>
      </c>
      <c r="BG682">
        <f>1-BE682/BF682</f>
        <v>0</v>
      </c>
      <c r="BH682">
        <v>0.5</v>
      </c>
      <c r="BI682">
        <f>DH682</f>
        <v>0</v>
      </c>
      <c r="BJ682">
        <f>K682</f>
        <v>0</v>
      </c>
      <c r="BK682">
        <f>BG682*BH682*BI682</f>
        <v>0</v>
      </c>
      <c r="BL682">
        <f>(BJ682-BB682)/BI682</f>
        <v>0</v>
      </c>
      <c r="BM682">
        <f>(AZ682-BF682)/BF682</f>
        <v>0</v>
      </c>
      <c r="BN682">
        <f>AY682/(BA682+AY682/BF682)</f>
        <v>0</v>
      </c>
      <c r="BO682" t="s">
        <v>437</v>
      </c>
      <c r="BP682">
        <v>0</v>
      </c>
      <c r="BQ682">
        <f>IF(BP682&lt;&gt;0, BP682, BN682)</f>
        <v>0</v>
      </c>
      <c r="BR682">
        <f>1-BQ682/BF682</f>
        <v>0</v>
      </c>
      <c r="BS682">
        <f>(BF682-BE682)/(BF682-BQ682)</f>
        <v>0</v>
      </c>
      <c r="BT682">
        <f>(AZ682-BF682)/(AZ682-BQ682)</f>
        <v>0</v>
      </c>
      <c r="BU682">
        <f>(BF682-BE682)/(BF682-AY682)</f>
        <v>0</v>
      </c>
      <c r="BV682">
        <f>(AZ682-BF682)/(AZ682-AY682)</f>
        <v>0</v>
      </c>
      <c r="BW682">
        <f>(BS682*BQ682/BE682)</f>
        <v>0</v>
      </c>
      <c r="BX682">
        <f>(1-BW682)</f>
        <v>0</v>
      </c>
      <c r="DG682">
        <f>$B$13*EF682+$C$13*EG682+$F$13*ER682*(1-EU682)</f>
        <v>0</v>
      </c>
      <c r="DH682">
        <f>DG682*DI682</f>
        <v>0</v>
      </c>
      <c r="DI682">
        <f>($B$13*$D$11+$C$13*$D$11+$F$13*((FE682+EW682)/MAX(FE682+EW682+FF682, 0.1)*$I$11+FF682/MAX(FE682+EW682+FF682, 0.1)*$J$11))/($B$13+$C$13+$F$13)</f>
        <v>0</v>
      </c>
      <c r="DJ682">
        <f>($B$13*$K$11+$C$13*$K$11+$F$13*((FE682+EW682)/MAX(FE682+EW682+FF682, 0.1)*$P$11+FF682/MAX(FE682+EW682+FF682, 0.1)*$Q$11))/($B$13+$C$13+$F$13)</f>
        <v>0</v>
      </c>
      <c r="DK682">
        <v>2.44</v>
      </c>
      <c r="DL682">
        <v>0.5</v>
      </c>
      <c r="DM682" t="s">
        <v>438</v>
      </c>
      <c r="DN682">
        <v>2</v>
      </c>
      <c r="DO682" t="b">
        <v>1</v>
      </c>
      <c r="DP682">
        <v>1759091839.6</v>
      </c>
      <c r="DQ682">
        <v>1400.442592592593</v>
      </c>
      <c r="DR682">
        <v>1426.584814814815</v>
      </c>
      <c r="DS682">
        <v>21.89202592592592</v>
      </c>
      <c r="DT682">
        <v>21.45961481481482</v>
      </c>
      <c r="DU682">
        <v>1400.38</v>
      </c>
      <c r="DV682">
        <v>21.60254814814814</v>
      </c>
      <c r="DW682">
        <v>500.0271851851853</v>
      </c>
      <c r="DX682">
        <v>90.67492962962962</v>
      </c>
      <c r="DY682">
        <v>0.06493476296296297</v>
      </c>
      <c r="DZ682">
        <v>28.78351851851852</v>
      </c>
      <c r="EA682">
        <v>30.00557777777778</v>
      </c>
      <c r="EB682">
        <v>999.9000000000001</v>
      </c>
      <c r="EC682">
        <v>0</v>
      </c>
      <c r="ED682">
        <v>0</v>
      </c>
      <c r="EE682">
        <v>9994.394074074075</v>
      </c>
      <c r="EF682">
        <v>0</v>
      </c>
      <c r="EG682">
        <v>11.1107</v>
      </c>
      <c r="EH682">
        <v>-26.14369629629629</v>
      </c>
      <c r="EI682">
        <v>1431.787037037037</v>
      </c>
      <c r="EJ682">
        <v>1457.871851851852</v>
      </c>
      <c r="EK682">
        <v>0.432407037037037</v>
      </c>
      <c r="EL682">
        <v>1426.584814814815</v>
      </c>
      <c r="EM682">
        <v>21.45961481481482</v>
      </c>
      <c r="EN682">
        <v>1.985058518518518</v>
      </c>
      <c r="EO682">
        <v>1.945849629629629</v>
      </c>
      <c r="EP682">
        <v>17.32566296296296</v>
      </c>
      <c r="EQ682">
        <v>17.01044814814815</v>
      </c>
      <c r="ER682">
        <v>1999.967777777778</v>
      </c>
      <c r="ES682">
        <v>0.9800064074074074</v>
      </c>
      <c r="ET682">
        <v>0.01999376296296296</v>
      </c>
      <c r="EU682">
        <v>0</v>
      </c>
      <c r="EV682">
        <v>292.9433703703704</v>
      </c>
      <c r="EW682">
        <v>5.00078</v>
      </c>
      <c r="EX682">
        <v>5825.585555555556</v>
      </c>
      <c r="EY682">
        <v>16379.4037037037</v>
      </c>
      <c r="EZ682">
        <v>39.64337037037036</v>
      </c>
      <c r="FA682">
        <v>40.62933333333334</v>
      </c>
      <c r="FB682">
        <v>39.93729629629629</v>
      </c>
      <c r="FC682">
        <v>40.19874074074073</v>
      </c>
      <c r="FD682">
        <v>40.62237037037036</v>
      </c>
      <c r="FE682">
        <v>1955.083703703704</v>
      </c>
      <c r="FF682">
        <v>39.88296296296297</v>
      </c>
      <c r="FG682">
        <v>0</v>
      </c>
      <c r="FH682">
        <v>1759091839.4</v>
      </c>
      <c r="FI682">
        <v>0</v>
      </c>
      <c r="FJ682">
        <v>292.9547692307692</v>
      </c>
      <c r="FK682">
        <v>-2.830564109234713</v>
      </c>
      <c r="FL682">
        <v>-35.98427348747067</v>
      </c>
      <c r="FM682">
        <v>5825.660000000002</v>
      </c>
      <c r="FN682">
        <v>15</v>
      </c>
      <c r="FO682">
        <v>0</v>
      </c>
      <c r="FP682" t="s">
        <v>439</v>
      </c>
      <c r="FQ682">
        <v>1746989605.5</v>
      </c>
      <c r="FR682">
        <v>1746989593.5</v>
      </c>
      <c r="FS682">
        <v>0</v>
      </c>
      <c r="FT682">
        <v>-0.274</v>
      </c>
      <c r="FU682">
        <v>-0.002</v>
      </c>
      <c r="FV682">
        <v>2.549</v>
      </c>
      <c r="FW682">
        <v>0.129</v>
      </c>
      <c r="FX682">
        <v>420</v>
      </c>
      <c r="FY682">
        <v>17</v>
      </c>
      <c r="FZ682">
        <v>0.02</v>
      </c>
      <c r="GA682">
        <v>0.04</v>
      </c>
      <c r="GB682">
        <v>-26.12521463414635</v>
      </c>
      <c r="GC682">
        <v>-0.2796271777003883</v>
      </c>
      <c r="GD682">
        <v>0.1039135981640647</v>
      </c>
      <c r="GE682">
        <v>1</v>
      </c>
      <c r="GF682">
        <v>293.1049411764706</v>
      </c>
      <c r="GG682">
        <v>-2.712085565483032</v>
      </c>
      <c r="GH682">
        <v>0.3298211584173977</v>
      </c>
      <c r="GI682">
        <v>0</v>
      </c>
      <c r="GJ682">
        <v>0.4380671463414633</v>
      </c>
      <c r="GK682">
        <v>-0.08597241114982597</v>
      </c>
      <c r="GL682">
        <v>0.008555217445486691</v>
      </c>
      <c r="GM682">
        <v>1</v>
      </c>
      <c r="GN682">
        <v>2</v>
      </c>
      <c r="GO682">
        <v>3</v>
      </c>
      <c r="GP682" t="s">
        <v>446</v>
      </c>
      <c r="GQ682">
        <v>3.10258</v>
      </c>
      <c r="GR682">
        <v>2.72314</v>
      </c>
      <c r="GS682">
        <v>0.20031</v>
      </c>
      <c r="GT682">
        <v>0.202635</v>
      </c>
      <c r="GU682">
        <v>0.101144</v>
      </c>
      <c r="GV682">
        <v>0.101164</v>
      </c>
      <c r="GW682">
        <v>20868.9</v>
      </c>
      <c r="GX682">
        <v>18895.2</v>
      </c>
      <c r="GY682">
        <v>26660.4</v>
      </c>
      <c r="GZ682">
        <v>23919.6</v>
      </c>
      <c r="HA682">
        <v>38358.7</v>
      </c>
      <c r="HB682">
        <v>31788.8</v>
      </c>
      <c r="HC682">
        <v>46553.5</v>
      </c>
      <c r="HD682">
        <v>37836.3</v>
      </c>
      <c r="HE682">
        <v>1.86528</v>
      </c>
      <c r="HF682">
        <v>1.86768</v>
      </c>
      <c r="HG682">
        <v>0.116713</v>
      </c>
      <c r="HH682">
        <v>0</v>
      </c>
      <c r="HI682">
        <v>28.0982</v>
      </c>
      <c r="HJ682">
        <v>999.9</v>
      </c>
      <c r="HK682">
        <v>46.6</v>
      </c>
      <c r="HL682">
        <v>31.2</v>
      </c>
      <c r="HM682">
        <v>23.4504</v>
      </c>
      <c r="HN682">
        <v>60.7886</v>
      </c>
      <c r="HO682">
        <v>21.3542</v>
      </c>
      <c r="HP682">
        <v>1</v>
      </c>
      <c r="HQ682">
        <v>0.157553</v>
      </c>
      <c r="HR682">
        <v>0.283102</v>
      </c>
      <c r="HS682">
        <v>20.28</v>
      </c>
      <c r="HT682">
        <v>5.20965</v>
      </c>
      <c r="HU682">
        <v>11.98</v>
      </c>
      <c r="HV682">
        <v>4.9634</v>
      </c>
      <c r="HW682">
        <v>3.2743</v>
      </c>
      <c r="HX682">
        <v>9999</v>
      </c>
      <c r="HY682">
        <v>9999</v>
      </c>
      <c r="HZ682">
        <v>9999</v>
      </c>
      <c r="IA682">
        <v>36.2</v>
      </c>
      <c r="IB682">
        <v>1.86398</v>
      </c>
      <c r="IC682">
        <v>1.8601</v>
      </c>
      <c r="ID682">
        <v>1.85838</v>
      </c>
      <c r="IE682">
        <v>1.85975</v>
      </c>
      <c r="IF682">
        <v>1.85989</v>
      </c>
      <c r="IG682">
        <v>1.85837</v>
      </c>
      <c r="IH682">
        <v>1.85745</v>
      </c>
      <c r="II682">
        <v>1.85242</v>
      </c>
      <c r="IJ682">
        <v>0</v>
      </c>
      <c r="IK682">
        <v>0</v>
      </c>
      <c r="IL682">
        <v>0</v>
      </c>
      <c r="IM682">
        <v>0</v>
      </c>
      <c r="IN682" t="s">
        <v>441</v>
      </c>
      <c r="IO682" t="s">
        <v>442</v>
      </c>
      <c r="IP682" t="s">
        <v>443</v>
      </c>
      <c r="IQ682" t="s">
        <v>443</v>
      </c>
      <c r="IR682" t="s">
        <v>443</v>
      </c>
      <c r="IS682" t="s">
        <v>443</v>
      </c>
      <c r="IT682">
        <v>0</v>
      </c>
      <c r="IU682">
        <v>100</v>
      </c>
      <c r="IV682">
        <v>100</v>
      </c>
      <c r="IW682">
        <v>0.09</v>
      </c>
      <c r="IX682">
        <v>0.2895</v>
      </c>
      <c r="IY682">
        <v>-0.819046093373875</v>
      </c>
      <c r="IZ682">
        <v>-0.0008311593448893811</v>
      </c>
      <c r="JA682">
        <v>1.768286430498992E-06</v>
      </c>
      <c r="JB682">
        <v>-5.176383660599935E-10</v>
      </c>
      <c r="JC682">
        <v>0.01793090377665582</v>
      </c>
      <c r="JD682">
        <v>0.002652576625932546</v>
      </c>
      <c r="JE682">
        <v>0.0004569377311329863</v>
      </c>
      <c r="JF682">
        <v>1.003524486243527E-07</v>
      </c>
      <c r="JG682">
        <v>2</v>
      </c>
      <c r="JH682">
        <v>1975</v>
      </c>
      <c r="JI682">
        <v>1</v>
      </c>
      <c r="JJ682">
        <v>26</v>
      </c>
      <c r="JK682">
        <v>201704</v>
      </c>
      <c r="JL682">
        <v>201704.2</v>
      </c>
      <c r="JM682">
        <v>3.09937</v>
      </c>
      <c r="JN682">
        <v>2.60132</v>
      </c>
      <c r="JO682">
        <v>1.49658</v>
      </c>
      <c r="JP682">
        <v>2.34985</v>
      </c>
      <c r="JQ682">
        <v>1.54907</v>
      </c>
      <c r="JR682">
        <v>2.47192</v>
      </c>
      <c r="JS682">
        <v>36.2459</v>
      </c>
      <c r="JT682">
        <v>24.1838</v>
      </c>
      <c r="JU682">
        <v>18</v>
      </c>
      <c r="JV682">
        <v>482.625</v>
      </c>
      <c r="JW682">
        <v>498.941</v>
      </c>
      <c r="JX682">
        <v>27.2408</v>
      </c>
      <c r="JY682">
        <v>29.2928</v>
      </c>
      <c r="JZ682">
        <v>30.0002</v>
      </c>
      <c r="KA682">
        <v>29.4561</v>
      </c>
      <c r="KB682">
        <v>29.4382</v>
      </c>
      <c r="KC682">
        <v>62.2291</v>
      </c>
      <c r="KD682">
        <v>10.4997</v>
      </c>
      <c r="KE682">
        <v>100</v>
      </c>
      <c r="KF682">
        <v>27.2364</v>
      </c>
      <c r="KG682">
        <v>1470.27</v>
      </c>
      <c r="KH682">
        <v>21.4222</v>
      </c>
      <c r="KI682">
        <v>101.787</v>
      </c>
      <c r="KJ682">
        <v>91.25360000000001</v>
      </c>
    </row>
    <row r="683" spans="1:296">
      <c r="A683">
        <v>665</v>
      </c>
      <c r="B683">
        <v>1759091852.1</v>
      </c>
      <c r="C683">
        <v>18769</v>
      </c>
      <c r="D683" t="s">
        <v>1779</v>
      </c>
      <c r="E683" t="s">
        <v>1780</v>
      </c>
      <c r="F683">
        <v>5</v>
      </c>
      <c r="G683" t="s">
        <v>1604</v>
      </c>
      <c r="H683">
        <v>1759091844.314285</v>
      </c>
      <c r="I683">
        <f>(J683)/1000</f>
        <v>0</v>
      </c>
      <c r="J683">
        <f>IF(DO683, AM683, AG683)</f>
        <v>0</v>
      </c>
      <c r="K683">
        <f>IF(DO683, AH683, AF683)</f>
        <v>0</v>
      </c>
      <c r="L683">
        <f>DQ683 - IF(AT683&gt;1, K683*DK683*100.0/(AV683), 0)</f>
        <v>0</v>
      </c>
      <c r="M683">
        <f>((S683-I683/2)*L683-K683)/(S683+I683/2)</f>
        <v>0</v>
      </c>
      <c r="N683">
        <f>M683*(DX683+DY683)/1000.0</f>
        <v>0</v>
      </c>
      <c r="O683">
        <f>(DQ683 - IF(AT683&gt;1, K683*DK683*100.0/(AV683), 0))*(DX683+DY683)/1000.0</f>
        <v>0</v>
      </c>
      <c r="P683">
        <f>2.0/((1/R683-1/Q683)+SIGN(R683)*SQRT((1/R683-1/Q683)*(1/R683-1/Q683) + 4*DL683/((DL683+1)*(DL683+1))*(2*1/R683*1/Q683-1/Q683*1/Q683)))</f>
        <v>0</v>
      </c>
      <c r="Q683">
        <f>IF(LEFT(DM683,1)&lt;&gt;"0",IF(LEFT(DM683,1)="1",3.0,DN683),$D$5+$E$5*(EE683*DX683/($K$5*1000))+$F$5*(EE683*DX683/($K$5*1000))*MAX(MIN(DK683,$J$5),$I$5)*MAX(MIN(DK683,$J$5),$I$5)+$G$5*MAX(MIN(DK683,$J$5),$I$5)*(EE683*DX683/($K$5*1000))+$H$5*(EE683*DX683/($K$5*1000))*(EE683*DX683/($K$5*1000)))</f>
        <v>0</v>
      </c>
      <c r="R683">
        <f>I683*(1000-(1000*0.61365*exp(17.502*V683/(240.97+V683))/(DX683+DY683)+DS683)/2)/(1000*0.61365*exp(17.502*V683/(240.97+V683))/(DX683+DY683)-DS683)</f>
        <v>0</v>
      </c>
      <c r="S683">
        <f>1/((DL683+1)/(P683/1.6)+1/(Q683/1.37)) + DL683/((DL683+1)/(P683/1.6) + DL683/(Q683/1.37))</f>
        <v>0</v>
      </c>
      <c r="T683">
        <f>(DG683*DJ683)</f>
        <v>0</v>
      </c>
      <c r="U683">
        <f>(DZ683+(T683+2*0.95*5.67E-8*(((DZ683+$B$9)+273)^4-(DZ683+273)^4)-44100*I683)/(1.84*29.3*Q683+8*0.95*5.67E-8*(DZ683+273)^3))</f>
        <v>0</v>
      </c>
      <c r="V683">
        <f>($C$9*EA683+$D$9*EB683+$E$9*U683)</f>
        <v>0</v>
      </c>
      <c r="W683">
        <f>0.61365*exp(17.502*V683/(240.97+V683))</f>
        <v>0</v>
      </c>
      <c r="X683">
        <f>(Y683/Z683*100)</f>
        <v>0</v>
      </c>
      <c r="Y683">
        <f>DS683*(DX683+DY683)/1000</f>
        <v>0</v>
      </c>
      <c r="Z683">
        <f>0.61365*exp(17.502*DZ683/(240.97+DZ683))</f>
        <v>0</v>
      </c>
      <c r="AA683">
        <f>(W683-DS683*(DX683+DY683)/1000)</f>
        <v>0</v>
      </c>
      <c r="AB683">
        <f>(-I683*44100)</f>
        <v>0</v>
      </c>
      <c r="AC683">
        <f>2*29.3*Q683*0.92*(DZ683-V683)</f>
        <v>0</v>
      </c>
      <c r="AD683">
        <f>2*0.95*5.67E-8*(((DZ683+$B$9)+273)^4-(V683+273)^4)</f>
        <v>0</v>
      </c>
      <c r="AE683">
        <f>T683+AD683+AB683+AC683</f>
        <v>0</v>
      </c>
      <c r="AF683">
        <f>DW683*AT683*(DR683-DQ683*(1000-AT683*DT683)/(1000-AT683*DS683))/(100*DK683)</f>
        <v>0</v>
      </c>
      <c r="AG683">
        <f>1000*DW683*AT683*(DS683-DT683)/(100*DK683*(1000-AT683*DS683))</f>
        <v>0</v>
      </c>
      <c r="AH683">
        <f>(AI683 - AJ683 - DX683*1E3/(8.314*(DZ683+273.15)) * AL683/DW683 * AK683) * DW683/(100*DK683) * (1000 - DT683)/1000</f>
        <v>0</v>
      </c>
      <c r="AI683">
        <v>1490.206877620605</v>
      </c>
      <c r="AJ683">
        <v>1472.726181818181</v>
      </c>
      <c r="AK683">
        <v>3.394922580628158</v>
      </c>
      <c r="AL683">
        <v>65.07997680681147</v>
      </c>
      <c r="AM683">
        <f>(AO683 - AN683 + DX683*1E3/(8.314*(DZ683+273.15)) * AQ683/DW683 * AP683) * DW683/(100*DK683) * 1000/(1000 - AO683)</f>
        <v>0</v>
      </c>
      <c r="AN683">
        <v>21.47174592</v>
      </c>
      <c r="AO683">
        <v>21.89187454545454</v>
      </c>
      <c r="AP683">
        <v>6.642926965420555E-06</v>
      </c>
      <c r="AQ683">
        <v>105.27</v>
      </c>
      <c r="AR683">
        <v>0</v>
      </c>
      <c r="AS683">
        <v>0</v>
      </c>
      <c r="AT683">
        <f>IF(AR683*$H$15&gt;=AV683,1.0,(AV683/(AV683-AR683*$H$15)))</f>
        <v>0</v>
      </c>
      <c r="AU683">
        <f>(AT683-1)*100</f>
        <v>0</v>
      </c>
      <c r="AV683">
        <f>MAX(0,($B$15+$C$15*EE683)/(1+$D$15*EE683)*DX683/(DZ683+273)*$E$15)</f>
        <v>0</v>
      </c>
      <c r="AW683" t="s">
        <v>437</v>
      </c>
      <c r="AX683" t="s">
        <v>437</v>
      </c>
      <c r="AY683">
        <v>0</v>
      </c>
      <c r="AZ683">
        <v>0</v>
      </c>
      <c r="BA683">
        <f>1-AY683/AZ683</f>
        <v>0</v>
      </c>
      <c r="BB683">
        <v>0</v>
      </c>
      <c r="BC683" t="s">
        <v>437</v>
      </c>
      <c r="BD683" t="s">
        <v>437</v>
      </c>
      <c r="BE683">
        <v>0</v>
      </c>
      <c r="BF683">
        <v>0</v>
      </c>
      <c r="BG683">
        <f>1-BE683/BF683</f>
        <v>0</v>
      </c>
      <c r="BH683">
        <v>0.5</v>
      </c>
      <c r="BI683">
        <f>DH683</f>
        <v>0</v>
      </c>
      <c r="BJ683">
        <f>K683</f>
        <v>0</v>
      </c>
      <c r="BK683">
        <f>BG683*BH683*BI683</f>
        <v>0</v>
      </c>
      <c r="BL683">
        <f>(BJ683-BB683)/BI683</f>
        <v>0</v>
      </c>
      <c r="BM683">
        <f>(AZ683-BF683)/BF683</f>
        <v>0</v>
      </c>
      <c r="BN683">
        <f>AY683/(BA683+AY683/BF683)</f>
        <v>0</v>
      </c>
      <c r="BO683" t="s">
        <v>437</v>
      </c>
      <c r="BP683">
        <v>0</v>
      </c>
      <c r="BQ683">
        <f>IF(BP683&lt;&gt;0, BP683, BN683)</f>
        <v>0</v>
      </c>
      <c r="BR683">
        <f>1-BQ683/BF683</f>
        <v>0</v>
      </c>
      <c r="BS683">
        <f>(BF683-BE683)/(BF683-BQ683)</f>
        <v>0</v>
      </c>
      <c r="BT683">
        <f>(AZ683-BF683)/(AZ683-BQ683)</f>
        <v>0</v>
      </c>
      <c r="BU683">
        <f>(BF683-BE683)/(BF683-AY683)</f>
        <v>0</v>
      </c>
      <c r="BV683">
        <f>(AZ683-BF683)/(AZ683-AY683)</f>
        <v>0</v>
      </c>
      <c r="BW683">
        <f>(BS683*BQ683/BE683)</f>
        <v>0</v>
      </c>
      <c r="BX683">
        <f>(1-BW683)</f>
        <v>0</v>
      </c>
      <c r="DG683">
        <f>$B$13*EF683+$C$13*EG683+$F$13*ER683*(1-EU683)</f>
        <v>0</v>
      </c>
      <c r="DH683">
        <f>DG683*DI683</f>
        <v>0</v>
      </c>
      <c r="DI683">
        <f>($B$13*$D$11+$C$13*$D$11+$F$13*((FE683+EW683)/MAX(FE683+EW683+FF683, 0.1)*$I$11+FF683/MAX(FE683+EW683+FF683, 0.1)*$J$11))/($B$13+$C$13+$F$13)</f>
        <v>0</v>
      </c>
      <c r="DJ683">
        <f>($B$13*$K$11+$C$13*$K$11+$F$13*((FE683+EW683)/MAX(FE683+EW683+FF683, 0.1)*$P$11+FF683/MAX(FE683+EW683+FF683, 0.1)*$Q$11))/($B$13+$C$13+$F$13)</f>
        <v>0</v>
      </c>
      <c r="DK683">
        <v>2.44</v>
      </c>
      <c r="DL683">
        <v>0.5</v>
      </c>
      <c r="DM683" t="s">
        <v>438</v>
      </c>
      <c r="DN683">
        <v>2</v>
      </c>
      <c r="DO683" t="b">
        <v>1</v>
      </c>
      <c r="DP683">
        <v>1759091844.314285</v>
      </c>
      <c r="DQ683">
        <v>1416.221071428571</v>
      </c>
      <c r="DR683">
        <v>1442.390714285714</v>
      </c>
      <c r="DS683">
        <v>21.89155357142857</v>
      </c>
      <c r="DT683">
        <v>21.46478571428571</v>
      </c>
      <c r="DU683">
        <v>1416.142142857143</v>
      </c>
      <c r="DV683">
        <v>21.60208214285714</v>
      </c>
      <c r="DW683">
        <v>500.0267857142857</v>
      </c>
      <c r="DX683">
        <v>90.67542142857144</v>
      </c>
      <c r="DY683">
        <v>0.06489714285714286</v>
      </c>
      <c r="DZ683">
        <v>28.7833</v>
      </c>
      <c r="EA683">
        <v>30.00747142857143</v>
      </c>
      <c r="EB683">
        <v>999.9000000000002</v>
      </c>
      <c r="EC683">
        <v>0</v>
      </c>
      <c r="ED683">
        <v>0</v>
      </c>
      <c r="EE683">
        <v>9994.33</v>
      </c>
      <c r="EF683">
        <v>0</v>
      </c>
      <c r="EG683">
        <v>11.1107</v>
      </c>
      <c r="EH683">
        <v>-26.17091071428572</v>
      </c>
      <c r="EI683">
        <v>1447.918571428571</v>
      </c>
      <c r="EJ683">
        <v>1474.0325</v>
      </c>
      <c r="EK683">
        <v>0.4267664285714286</v>
      </c>
      <c r="EL683">
        <v>1442.390714285714</v>
      </c>
      <c r="EM683">
        <v>21.46478571428571</v>
      </c>
      <c r="EN683">
        <v>1.985026071428571</v>
      </c>
      <c r="EO683">
        <v>1.946328214285715</v>
      </c>
      <c r="EP683">
        <v>17.32540357142857</v>
      </c>
      <c r="EQ683">
        <v>17.01432857142857</v>
      </c>
      <c r="ER683">
        <v>1999.961428571429</v>
      </c>
      <c r="ES683">
        <v>0.9800057857142858</v>
      </c>
      <c r="ET683">
        <v>0.01999437142857143</v>
      </c>
      <c r="EU683">
        <v>0</v>
      </c>
      <c r="EV683">
        <v>292.7971071428572</v>
      </c>
      <c r="EW683">
        <v>5.00078</v>
      </c>
      <c r="EX683">
        <v>5822.762857142857</v>
      </c>
      <c r="EY683">
        <v>16379.34285714286</v>
      </c>
      <c r="EZ683">
        <v>39.62039285714286</v>
      </c>
      <c r="FA683">
        <v>40.62475</v>
      </c>
      <c r="FB683">
        <v>39.93289285714285</v>
      </c>
      <c r="FC683">
        <v>40.16707142857142</v>
      </c>
      <c r="FD683">
        <v>40.60685714285713</v>
      </c>
      <c r="FE683">
        <v>1955.076785714286</v>
      </c>
      <c r="FF683">
        <v>39.88428571428572</v>
      </c>
      <c r="FG683">
        <v>0</v>
      </c>
      <c r="FH683">
        <v>1759091844.8</v>
      </c>
      <c r="FI683">
        <v>0</v>
      </c>
      <c r="FJ683">
        <v>292.76452</v>
      </c>
      <c r="FK683">
        <v>-1.84923078305038</v>
      </c>
      <c r="FL683">
        <v>-34.52692313264478</v>
      </c>
      <c r="FM683">
        <v>5822.274000000001</v>
      </c>
      <c r="FN683">
        <v>15</v>
      </c>
      <c r="FO683">
        <v>0</v>
      </c>
      <c r="FP683" t="s">
        <v>439</v>
      </c>
      <c r="FQ683">
        <v>1746989605.5</v>
      </c>
      <c r="FR683">
        <v>1746989593.5</v>
      </c>
      <c r="FS683">
        <v>0</v>
      </c>
      <c r="FT683">
        <v>-0.274</v>
      </c>
      <c r="FU683">
        <v>-0.002</v>
      </c>
      <c r="FV683">
        <v>2.549</v>
      </c>
      <c r="FW683">
        <v>0.129</v>
      </c>
      <c r="FX683">
        <v>420</v>
      </c>
      <c r="FY683">
        <v>17</v>
      </c>
      <c r="FZ683">
        <v>0.02</v>
      </c>
      <c r="GA683">
        <v>0.04</v>
      </c>
      <c r="GB683">
        <v>-26.16066</v>
      </c>
      <c r="GC683">
        <v>-0.2536277673545594</v>
      </c>
      <c r="GD683">
        <v>0.1023403288054128</v>
      </c>
      <c r="GE683">
        <v>1</v>
      </c>
      <c r="GF683">
        <v>292.9375</v>
      </c>
      <c r="GG683">
        <v>-2.206279609923504</v>
      </c>
      <c r="GH683">
        <v>0.3127065199944822</v>
      </c>
      <c r="GI683">
        <v>0</v>
      </c>
      <c r="GJ683">
        <v>0.4304370749999999</v>
      </c>
      <c r="GK683">
        <v>-0.07076601500938226</v>
      </c>
      <c r="GL683">
        <v>0.006875571112233152</v>
      </c>
      <c r="GM683">
        <v>1</v>
      </c>
      <c r="GN683">
        <v>2</v>
      </c>
      <c r="GO683">
        <v>3</v>
      </c>
      <c r="GP683" t="s">
        <v>446</v>
      </c>
      <c r="GQ683">
        <v>3.10259</v>
      </c>
      <c r="GR683">
        <v>2.72309</v>
      </c>
      <c r="GS683">
        <v>0.201699</v>
      </c>
      <c r="GT683">
        <v>0.204024</v>
      </c>
      <c r="GU683">
        <v>0.101147</v>
      </c>
      <c r="GV683">
        <v>0.10119</v>
      </c>
      <c r="GW683">
        <v>20832.5</v>
      </c>
      <c r="GX683">
        <v>18862.2</v>
      </c>
      <c r="GY683">
        <v>26660.1</v>
      </c>
      <c r="GZ683">
        <v>23919.6</v>
      </c>
      <c r="HA683">
        <v>38358.4</v>
      </c>
      <c r="HB683">
        <v>31788.1</v>
      </c>
      <c r="HC683">
        <v>46553.2</v>
      </c>
      <c r="HD683">
        <v>37836.3</v>
      </c>
      <c r="HE683">
        <v>1.86548</v>
      </c>
      <c r="HF683">
        <v>1.8678</v>
      </c>
      <c r="HG683">
        <v>0.11716</v>
      </c>
      <c r="HH683">
        <v>0</v>
      </c>
      <c r="HI683">
        <v>28.0981</v>
      </c>
      <c r="HJ683">
        <v>999.9</v>
      </c>
      <c r="HK683">
        <v>46.6</v>
      </c>
      <c r="HL683">
        <v>31.2</v>
      </c>
      <c r="HM683">
        <v>23.4508</v>
      </c>
      <c r="HN683">
        <v>60.7086</v>
      </c>
      <c r="HO683">
        <v>21.3141</v>
      </c>
      <c r="HP683">
        <v>1</v>
      </c>
      <c r="HQ683">
        <v>0.157673</v>
      </c>
      <c r="HR683">
        <v>0.297067</v>
      </c>
      <c r="HS683">
        <v>20.2801</v>
      </c>
      <c r="HT683">
        <v>5.2104</v>
      </c>
      <c r="HU683">
        <v>11.98</v>
      </c>
      <c r="HV683">
        <v>4.96355</v>
      </c>
      <c r="HW683">
        <v>3.27453</v>
      </c>
      <c r="HX683">
        <v>9999</v>
      </c>
      <c r="HY683">
        <v>9999</v>
      </c>
      <c r="HZ683">
        <v>9999</v>
      </c>
      <c r="IA683">
        <v>36.2</v>
      </c>
      <c r="IB683">
        <v>1.86397</v>
      </c>
      <c r="IC683">
        <v>1.8601</v>
      </c>
      <c r="ID683">
        <v>1.85837</v>
      </c>
      <c r="IE683">
        <v>1.85974</v>
      </c>
      <c r="IF683">
        <v>1.85989</v>
      </c>
      <c r="IG683">
        <v>1.85837</v>
      </c>
      <c r="IH683">
        <v>1.85745</v>
      </c>
      <c r="II683">
        <v>1.85242</v>
      </c>
      <c r="IJ683">
        <v>0</v>
      </c>
      <c r="IK683">
        <v>0</v>
      </c>
      <c r="IL683">
        <v>0</v>
      </c>
      <c r="IM683">
        <v>0</v>
      </c>
      <c r="IN683" t="s">
        <v>441</v>
      </c>
      <c r="IO683" t="s">
        <v>442</v>
      </c>
      <c r="IP683" t="s">
        <v>443</v>
      </c>
      <c r="IQ683" t="s">
        <v>443</v>
      </c>
      <c r="IR683" t="s">
        <v>443</v>
      </c>
      <c r="IS683" t="s">
        <v>443</v>
      </c>
      <c r="IT683">
        <v>0</v>
      </c>
      <c r="IU683">
        <v>100</v>
      </c>
      <c r="IV683">
        <v>100</v>
      </c>
      <c r="IW683">
        <v>0.1</v>
      </c>
      <c r="IX683">
        <v>0.2895</v>
      </c>
      <c r="IY683">
        <v>-0.819046093373875</v>
      </c>
      <c r="IZ683">
        <v>-0.0008311593448893811</v>
      </c>
      <c r="JA683">
        <v>1.768286430498992E-06</v>
      </c>
      <c r="JB683">
        <v>-5.176383660599935E-10</v>
      </c>
      <c r="JC683">
        <v>0.01793090377665582</v>
      </c>
      <c r="JD683">
        <v>0.002652576625932546</v>
      </c>
      <c r="JE683">
        <v>0.0004569377311329863</v>
      </c>
      <c r="JF683">
        <v>1.003524486243527E-07</v>
      </c>
      <c r="JG683">
        <v>2</v>
      </c>
      <c r="JH683">
        <v>1975</v>
      </c>
      <c r="JI683">
        <v>1</v>
      </c>
      <c r="JJ683">
        <v>26</v>
      </c>
      <c r="JK683">
        <v>201704.1</v>
      </c>
      <c r="JL683">
        <v>201704.3</v>
      </c>
      <c r="JM683">
        <v>3.12622</v>
      </c>
      <c r="JN683">
        <v>2.61353</v>
      </c>
      <c r="JO683">
        <v>1.49658</v>
      </c>
      <c r="JP683">
        <v>2.34985</v>
      </c>
      <c r="JQ683">
        <v>1.54907</v>
      </c>
      <c r="JR683">
        <v>2.44873</v>
      </c>
      <c r="JS683">
        <v>36.2459</v>
      </c>
      <c r="JT683">
        <v>24.1751</v>
      </c>
      <c r="JU683">
        <v>18</v>
      </c>
      <c r="JV683">
        <v>482.756</v>
      </c>
      <c r="JW683">
        <v>499.046</v>
      </c>
      <c r="JX683">
        <v>27.2376</v>
      </c>
      <c r="JY683">
        <v>29.2947</v>
      </c>
      <c r="JZ683">
        <v>30.0003</v>
      </c>
      <c r="KA683">
        <v>29.458</v>
      </c>
      <c r="KB683">
        <v>29.4407</v>
      </c>
      <c r="KC683">
        <v>62.8307</v>
      </c>
      <c r="KD683">
        <v>10.4997</v>
      </c>
      <c r="KE683">
        <v>100</v>
      </c>
      <c r="KF683">
        <v>27.2329</v>
      </c>
      <c r="KG683">
        <v>1490.31</v>
      </c>
      <c r="KH683">
        <v>21.4197</v>
      </c>
      <c r="KI683">
        <v>101.786</v>
      </c>
      <c r="KJ683">
        <v>91.25369999999999</v>
      </c>
    </row>
    <row r="684" spans="1:296">
      <c r="A684">
        <v>666</v>
      </c>
      <c r="B684">
        <v>1759091857.1</v>
      </c>
      <c r="C684">
        <v>18774</v>
      </c>
      <c r="D684" t="s">
        <v>1781</v>
      </c>
      <c r="E684" t="s">
        <v>1782</v>
      </c>
      <c r="F684">
        <v>5</v>
      </c>
      <c r="G684" t="s">
        <v>1604</v>
      </c>
      <c r="H684">
        <v>1759091849.6</v>
      </c>
      <c r="I684">
        <f>(J684)/1000</f>
        <v>0</v>
      </c>
      <c r="J684">
        <f>IF(DO684, AM684, AG684)</f>
        <v>0</v>
      </c>
      <c r="K684">
        <f>IF(DO684, AH684, AF684)</f>
        <v>0</v>
      </c>
      <c r="L684">
        <f>DQ684 - IF(AT684&gt;1, K684*DK684*100.0/(AV684), 0)</f>
        <v>0</v>
      </c>
      <c r="M684">
        <f>((S684-I684/2)*L684-K684)/(S684+I684/2)</f>
        <v>0</v>
      </c>
      <c r="N684">
        <f>M684*(DX684+DY684)/1000.0</f>
        <v>0</v>
      </c>
      <c r="O684">
        <f>(DQ684 - IF(AT684&gt;1, K684*DK684*100.0/(AV684), 0))*(DX684+DY684)/1000.0</f>
        <v>0</v>
      </c>
      <c r="P684">
        <f>2.0/((1/R684-1/Q684)+SIGN(R684)*SQRT((1/R684-1/Q684)*(1/R684-1/Q684) + 4*DL684/((DL684+1)*(DL684+1))*(2*1/R684*1/Q684-1/Q684*1/Q684)))</f>
        <v>0</v>
      </c>
      <c r="Q684">
        <f>IF(LEFT(DM684,1)&lt;&gt;"0",IF(LEFT(DM684,1)="1",3.0,DN684),$D$5+$E$5*(EE684*DX684/($K$5*1000))+$F$5*(EE684*DX684/($K$5*1000))*MAX(MIN(DK684,$J$5),$I$5)*MAX(MIN(DK684,$J$5),$I$5)+$G$5*MAX(MIN(DK684,$J$5),$I$5)*(EE684*DX684/($K$5*1000))+$H$5*(EE684*DX684/($K$5*1000))*(EE684*DX684/($K$5*1000)))</f>
        <v>0</v>
      </c>
      <c r="R684">
        <f>I684*(1000-(1000*0.61365*exp(17.502*V684/(240.97+V684))/(DX684+DY684)+DS684)/2)/(1000*0.61365*exp(17.502*V684/(240.97+V684))/(DX684+DY684)-DS684)</f>
        <v>0</v>
      </c>
      <c r="S684">
        <f>1/((DL684+1)/(P684/1.6)+1/(Q684/1.37)) + DL684/((DL684+1)/(P684/1.6) + DL684/(Q684/1.37))</f>
        <v>0</v>
      </c>
      <c r="T684">
        <f>(DG684*DJ684)</f>
        <v>0</v>
      </c>
      <c r="U684">
        <f>(DZ684+(T684+2*0.95*5.67E-8*(((DZ684+$B$9)+273)^4-(DZ684+273)^4)-44100*I684)/(1.84*29.3*Q684+8*0.95*5.67E-8*(DZ684+273)^3))</f>
        <v>0</v>
      </c>
      <c r="V684">
        <f>($C$9*EA684+$D$9*EB684+$E$9*U684)</f>
        <v>0</v>
      </c>
      <c r="W684">
        <f>0.61365*exp(17.502*V684/(240.97+V684))</f>
        <v>0</v>
      </c>
      <c r="X684">
        <f>(Y684/Z684*100)</f>
        <v>0</v>
      </c>
      <c r="Y684">
        <f>DS684*(DX684+DY684)/1000</f>
        <v>0</v>
      </c>
      <c r="Z684">
        <f>0.61365*exp(17.502*DZ684/(240.97+DZ684))</f>
        <v>0</v>
      </c>
      <c r="AA684">
        <f>(W684-DS684*(DX684+DY684)/1000)</f>
        <v>0</v>
      </c>
      <c r="AB684">
        <f>(-I684*44100)</f>
        <v>0</v>
      </c>
      <c r="AC684">
        <f>2*29.3*Q684*0.92*(DZ684-V684)</f>
        <v>0</v>
      </c>
      <c r="AD684">
        <f>2*0.95*5.67E-8*(((DZ684+$B$9)+273)^4-(V684+273)^4)</f>
        <v>0</v>
      </c>
      <c r="AE684">
        <f>T684+AD684+AB684+AC684</f>
        <v>0</v>
      </c>
      <c r="AF684">
        <f>DW684*AT684*(DR684-DQ684*(1000-AT684*DT684)/(1000-AT684*DS684))/(100*DK684)</f>
        <v>0</v>
      </c>
      <c r="AG684">
        <f>1000*DW684*AT684*(DS684-DT684)/(100*DK684*(1000-AT684*DS684))</f>
        <v>0</v>
      </c>
      <c r="AH684">
        <f>(AI684 - AJ684 - DX684*1E3/(8.314*(DZ684+273.15)) * AL684/DW684 * AK684) * DW684/(100*DK684) * (1000 - DT684)/1000</f>
        <v>0</v>
      </c>
      <c r="AI684">
        <v>1507.000936734041</v>
      </c>
      <c r="AJ684">
        <v>1489.675757575757</v>
      </c>
      <c r="AK684">
        <v>3.399134274198991</v>
      </c>
      <c r="AL684">
        <v>65.07997680681147</v>
      </c>
      <c r="AM684">
        <f>(AO684 - AN684 + DX684*1E3/(8.314*(DZ684+273.15)) * AQ684/DW684 * AP684) * DW684/(100*DK684) * 1000/(1000 - AO684)</f>
        <v>0</v>
      </c>
      <c r="AN684">
        <v>21.47614586666666</v>
      </c>
      <c r="AO684">
        <v>21.89194727272727</v>
      </c>
      <c r="AP684">
        <v>4.077183798056777E-06</v>
      </c>
      <c r="AQ684">
        <v>105.27</v>
      </c>
      <c r="AR684">
        <v>0</v>
      </c>
      <c r="AS684">
        <v>0</v>
      </c>
      <c r="AT684">
        <f>IF(AR684*$H$15&gt;=AV684,1.0,(AV684/(AV684-AR684*$H$15)))</f>
        <v>0</v>
      </c>
      <c r="AU684">
        <f>(AT684-1)*100</f>
        <v>0</v>
      </c>
      <c r="AV684">
        <f>MAX(0,($B$15+$C$15*EE684)/(1+$D$15*EE684)*DX684/(DZ684+273)*$E$15)</f>
        <v>0</v>
      </c>
      <c r="AW684" t="s">
        <v>437</v>
      </c>
      <c r="AX684" t="s">
        <v>437</v>
      </c>
      <c r="AY684">
        <v>0</v>
      </c>
      <c r="AZ684">
        <v>0</v>
      </c>
      <c r="BA684">
        <f>1-AY684/AZ684</f>
        <v>0</v>
      </c>
      <c r="BB684">
        <v>0</v>
      </c>
      <c r="BC684" t="s">
        <v>437</v>
      </c>
      <c r="BD684" t="s">
        <v>437</v>
      </c>
      <c r="BE684">
        <v>0</v>
      </c>
      <c r="BF684">
        <v>0</v>
      </c>
      <c r="BG684">
        <f>1-BE684/BF684</f>
        <v>0</v>
      </c>
      <c r="BH684">
        <v>0.5</v>
      </c>
      <c r="BI684">
        <f>DH684</f>
        <v>0</v>
      </c>
      <c r="BJ684">
        <f>K684</f>
        <v>0</v>
      </c>
      <c r="BK684">
        <f>BG684*BH684*BI684</f>
        <v>0</v>
      </c>
      <c r="BL684">
        <f>(BJ684-BB684)/BI684</f>
        <v>0</v>
      </c>
      <c r="BM684">
        <f>(AZ684-BF684)/BF684</f>
        <v>0</v>
      </c>
      <c r="BN684">
        <f>AY684/(BA684+AY684/BF684)</f>
        <v>0</v>
      </c>
      <c r="BO684" t="s">
        <v>437</v>
      </c>
      <c r="BP684">
        <v>0</v>
      </c>
      <c r="BQ684">
        <f>IF(BP684&lt;&gt;0, BP684, BN684)</f>
        <v>0</v>
      </c>
      <c r="BR684">
        <f>1-BQ684/BF684</f>
        <v>0</v>
      </c>
      <c r="BS684">
        <f>(BF684-BE684)/(BF684-BQ684)</f>
        <v>0</v>
      </c>
      <c r="BT684">
        <f>(AZ684-BF684)/(AZ684-BQ684)</f>
        <v>0</v>
      </c>
      <c r="BU684">
        <f>(BF684-BE684)/(BF684-AY684)</f>
        <v>0</v>
      </c>
      <c r="BV684">
        <f>(AZ684-BF684)/(AZ684-AY684)</f>
        <v>0</v>
      </c>
      <c r="BW684">
        <f>(BS684*BQ684/BE684)</f>
        <v>0</v>
      </c>
      <c r="BX684">
        <f>(1-BW684)</f>
        <v>0</v>
      </c>
      <c r="DG684">
        <f>$B$13*EF684+$C$13*EG684+$F$13*ER684*(1-EU684)</f>
        <v>0</v>
      </c>
      <c r="DH684">
        <f>DG684*DI684</f>
        <v>0</v>
      </c>
      <c r="DI684">
        <f>($B$13*$D$11+$C$13*$D$11+$F$13*((FE684+EW684)/MAX(FE684+EW684+FF684, 0.1)*$I$11+FF684/MAX(FE684+EW684+FF684, 0.1)*$J$11))/($B$13+$C$13+$F$13)</f>
        <v>0</v>
      </c>
      <c r="DJ684">
        <f>($B$13*$K$11+$C$13*$K$11+$F$13*((FE684+EW684)/MAX(FE684+EW684+FF684, 0.1)*$P$11+FF684/MAX(FE684+EW684+FF684, 0.1)*$Q$11))/($B$13+$C$13+$F$13)</f>
        <v>0</v>
      </c>
      <c r="DK684">
        <v>2.44</v>
      </c>
      <c r="DL684">
        <v>0.5</v>
      </c>
      <c r="DM684" t="s">
        <v>438</v>
      </c>
      <c r="DN684">
        <v>2</v>
      </c>
      <c r="DO684" t="b">
        <v>1</v>
      </c>
      <c r="DP684">
        <v>1759091849.6</v>
      </c>
      <c r="DQ684">
        <v>1433.836296296297</v>
      </c>
      <c r="DR684">
        <v>1460.026666666666</v>
      </c>
      <c r="DS684">
        <v>21.89147777777777</v>
      </c>
      <c r="DT684">
        <v>21.47024444444444</v>
      </c>
      <c r="DU684">
        <v>1433.738888888889</v>
      </c>
      <c r="DV684">
        <v>21.60201111111111</v>
      </c>
      <c r="DW684">
        <v>500.0327777777778</v>
      </c>
      <c r="DX684">
        <v>90.6756851851852</v>
      </c>
      <c r="DY684">
        <v>0.06494950000000001</v>
      </c>
      <c r="DZ684">
        <v>28.78238888888889</v>
      </c>
      <c r="EA684">
        <v>30.00205925925926</v>
      </c>
      <c r="EB684">
        <v>999.9000000000001</v>
      </c>
      <c r="EC684">
        <v>0</v>
      </c>
      <c r="ED684">
        <v>0</v>
      </c>
      <c r="EE684">
        <v>9996.271481481481</v>
      </c>
      <c r="EF684">
        <v>0</v>
      </c>
      <c r="EG684">
        <v>11.1107</v>
      </c>
      <c r="EH684">
        <v>-26.19136666666667</v>
      </c>
      <c r="EI684">
        <v>1465.928888888889</v>
      </c>
      <c r="EJ684">
        <v>1492.062592592593</v>
      </c>
      <c r="EK684">
        <v>0.4212313703703705</v>
      </c>
      <c r="EL684">
        <v>1460.026666666666</v>
      </c>
      <c r="EM684">
        <v>21.47024444444444</v>
      </c>
      <c r="EN684">
        <v>1.985024444444445</v>
      </c>
      <c r="EO684">
        <v>1.946828518518518</v>
      </c>
      <c r="EP684">
        <v>17.32538888888889</v>
      </c>
      <c r="EQ684">
        <v>17.01838888888889</v>
      </c>
      <c r="ER684">
        <v>1999.95962962963</v>
      </c>
      <c r="ES684">
        <v>0.9800050370370371</v>
      </c>
      <c r="ET684">
        <v>0.0199950962962963</v>
      </c>
      <c r="EU684">
        <v>0</v>
      </c>
      <c r="EV684">
        <v>292.6337407407408</v>
      </c>
      <c r="EW684">
        <v>5.00078</v>
      </c>
      <c r="EX684">
        <v>5819.765185185185</v>
      </c>
      <c r="EY684">
        <v>16379.31481481481</v>
      </c>
      <c r="EZ684">
        <v>39.63637037037037</v>
      </c>
      <c r="FA684">
        <v>40.62944444444445</v>
      </c>
      <c r="FB684">
        <v>39.93966666666666</v>
      </c>
      <c r="FC684">
        <v>40.17333333333332</v>
      </c>
      <c r="FD684">
        <v>40.60622222222222</v>
      </c>
      <c r="FE684">
        <v>1955.072962962963</v>
      </c>
      <c r="FF684">
        <v>39.88592592592593</v>
      </c>
      <c r="FG684">
        <v>0</v>
      </c>
      <c r="FH684">
        <v>1759091849.6</v>
      </c>
      <c r="FI684">
        <v>0</v>
      </c>
      <c r="FJ684">
        <v>292.61616</v>
      </c>
      <c r="FK684">
        <v>-1.372769249911616</v>
      </c>
      <c r="FL684">
        <v>-33.02307697683748</v>
      </c>
      <c r="FM684">
        <v>5819.614399999999</v>
      </c>
      <c r="FN684">
        <v>15</v>
      </c>
      <c r="FO684">
        <v>0</v>
      </c>
      <c r="FP684" t="s">
        <v>439</v>
      </c>
      <c r="FQ684">
        <v>1746989605.5</v>
      </c>
      <c r="FR684">
        <v>1746989593.5</v>
      </c>
      <c r="FS684">
        <v>0</v>
      </c>
      <c r="FT684">
        <v>-0.274</v>
      </c>
      <c r="FU684">
        <v>-0.002</v>
      </c>
      <c r="FV684">
        <v>2.549</v>
      </c>
      <c r="FW684">
        <v>0.129</v>
      </c>
      <c r="FX684">
        <v>420</v>
      </c>
      <c r="FY684">
        <v>17</v>
      </c>
      <c r="FZ684">
        <v>0.02</v>
      </c>
      <c r="GA684">
        <v>0.04</v>
      </c>
      <c r="GB684">
        <v>-26.182295</v>
      </c>
      <c r="GC684">
        <v>-0.3682401500937711</v>
      </c>
      <c r="GD684">
        <v>0.1060879256795985</v>
      </c>
      <c r="GE684">
        <v>1</v>
      </c>
      <c r="GF684">
        <v>292.7588235294118</v>
      </c>
      <c r="GG684">
        <v>-1.810328499785915</v>
      </c>
      <c r="GH684">
        <v>0.2793681390091291</v>
      </c>
      <c r="GI684">
        <v>0</v>
      </c>
      <c r="GJ684">
        <v>0.424589625</v>
      </c>
      <c r="GK684">
        <v>-0.0636164015009394</v>
      </c>
      <c r="GL684">
        <v>0.006166430364025447</v>
      </c>
      <c r="GM684">
        <v>1</v>
      </c>
      <c r="GN684">
        <v>2</v>
      </c>
      <c r="GO684">
        <v>3</v>
      </c>
      <c r="GP684" t="s">
        <v>446</v>
      </c>
      <c r="GQ684">
        <v>3.10227</v>
      </c>
      <c r="GR684">
        <v>2.72331</v>
      </c>
      <c r="GS684">
        <v>0.203067</v>
      </c>
      <c r="GT684">
        <v>0.205401</v>
      </c>
      <c r="GU684">
        <v>0.101144</v>
      </c>
      <c r="GV684">
        <v>0.101197</v>
      </c>
      <c r="GW684">
        <v>20796.8</v>
      </c>
      <c r="GX684">
        <v>18829.6</v>
      </c>
      <c r="GY684">
        <v>26660.1</v>
      </c>
      <c r="GZ684">
        <v>23919.5</v>
      </c>
      <c r="HA684">
        <v>38358.6</v>
      </c>
      <c r="HB684">
        <v>31787.9</v>
      </c>
      <c r="HC684">
        <v>46553</v>
      </c>
      <c r="HD684">
        <v>37836.3</v>
      </c>
      <c r="HE684">
        <v>1.86495</v>
      </c>
      <c r="HF684">
        <v>1.8682</v>
      </c>
      <c r="HG684">
        <v>0.116602</v>
      </c>
      <c r="HH684">
        <v>0</v>
      </c>
      <c r="HI684">
        <v>28.0964</v>
      </c>
      <c r="HJ684">
        <v>999.9</v>
      </c>
      <c r="HK684">
        <v>46.6</v>
      </c>
      <c r="HL684">
        <v>31.2</v>
      </c>
      <c r="HM684">
        <v>23.451</v>
      </c>
      <c r="HN684">
        <v>60.8086</v>
      </c>
      <c r="HO684">
        <v>21.5345</v>
      </c>
      <c r="HP684">
        <v>1</v>
      </c>
      <c r="HQ684">
        <v>0.158097</v>
      </c>
      <c r="HR684">
        <v>0.306065</v>
      </c>
      <c r="HS684">
        <v>20.28</v>
      </c>
      <c r="HT684">
        <v>5.211</v>
      </c>
      <c r="HU684">
        <v>11.9797</v>
      </c>
      <c r="HV684">
        <v>4.9637</v>
      </c>
      <c r="HW684">
        <v>3.2746</v>
      </c>
      <c r="HX684">
        <v>9999</v>
      </c>
      <c r="HY684">
        <v>9999</v>
      </c>
      <c r="HZ684">
        <v>9999</v>
      </c>
      <c r="IA684">
        <v>36.2</v>
      </c>
      <c r="IB684">
        <v>1.86398</v>
      </c>
      <c r="IC684">
        <v>1.86006</v>
      </c>
      <c r="ID684">
        <v>1.85837</v>
      </c>
      <c r="IE684">
        <v>1.85975</v>
      </c>
      <c r="IF684">
        <v>1.85989</v>
      </c>
      <c r="IG684">
        <v>1.85837</v>
      </c>
      <c r="IH684">
        <v>1.85745</v>
      </c>
      <c r="II684">
        <v>1.85242</v>
      </c>
      <c r="IJ684">
        <v>0</v>
      </c>
      <c r="IK684">
        <v>0</v>
      </c>
      <c r="IL684">
        <v>0</v>
      </c>
      <c r="IM684">
        <v>0</v>
      </c>
      <c r="IN684" t="s">
        <v>441</v>
      </c>
      <c r="IO684" t="s">
        <v>442</v>
      </c>
      <c r="IP684" t="s">
        <v>443</v>
      </c>
      <c r="IQ684" t="s">
        <v>443</v>
      </c>
      <c r="IR684" t="s">
        <v>443</v>
      </c>
      <c r="IS684" t="s">
        <v>443</v>
      </c>
      <c r="IT684">
        <v>0</v>
      </c>
      <c r="IU684">
        <v>100</v>
      </c>
      <c r="IV684">
        <v>100</v>
      </c>
      <c r="IW684">
        <v>0.13</v>
      </c>
      <c r="IX684">
        <v>0.2895</v>
      </c>
      <c r="IY684">
        <v>-0.819046093373875</v>
      </c>
      <c r="IZ684">
        <v>-0.0008311593448893811</v>
      </c>
      <c r="JA684">
        <v>1.768286430498992E-06</v>
      </c>
      <c r="JB684">
        <v>-5.176383660599935E-10</v>
      </c>
      <c r="JC684">
        <v>0.01793090377665582</v>
      </c>
      <c r="JD684">
        <v>0.002652576625932546</v>
      </c>
      <c r="JE684">
        <v>0.0004569377311329863</v>
      </c>
      <c r="JF684">
        <v>1.003524486243527E-07</v>
      </c>
      <c r="JG684">
        <v>2</v>
      </c>
      <c r="JH684">
        <v>1975</v>
      </c>
      <c r="JI684">
        <v>1</v>
      </c>
      <c r="JJ684">
        <v>26</v>
      </c>
      <c r="JK684">
        <v>201704.2</v>
      </c>
      <c r="JL684">
        <v>201704.4</v>
      </c>
      <c r="JM684">
        <v>3.15552</v>
      </c>
      <c r="JN684">
        <v>2.61108</v>
      </c>
      <c r="JO684">
        <v>1.49658</v>
      </c>
      <c r="JP684">
        <v>2.34985</v>
      </c>
      <c r="JQ684">
        <v>1.54907</v>
      </c>
      <c r="JR684">
        <v>2.38159</v>
      </c>
      <c r="JS684">
        <v>36.2459</v>
      </c>
      <c r="JT684">
        <v>24.1751</v>
      </c>
      <c r="JU684">
        <v>18</v>
      </c>
      <c r="JV684">
        <v>482.468</v>
      </c>
      <c r="JW684">
        <v>499.334</v>
      </c>
      <c r="JX684">
        <v>27.2343</v>
      </c>
      <c r="JY684">
        <v>29.2966</v>
      </c>
      <c r="JZ684">
        <v>30.0004</v>
      </c>
      <c r="KA684">
        <v>29.4605</v>
      </c>
      <c r="KB684">
        <v>29.4433</v>
      </c>
      <c r="KC684">
        <v>63.3656</v>
      </c>
      <c r="KD684">
        <v>10.4997</v>
      </c>
      <c r="KE684">
        <v>100</v>
      </c>
      <c r="KF684">
        <v>27.2377</v>
      </c>
      <c r="KG684">
        <v>1503.67</v>
      </c>
      <c r="KH684">
        <v>21.4227</v>
      </c>
      <c r="KI684">
        <v>101.785</v>
      </c>
      <c r="KJ684">
        <v>91.2535</v>
      </c>
    </row>
    <row r="685" spans="1:296">
      <c r="A685">
        <v>667</v>
      </c>
      <c r="B685">
        <v>1759091862.1</v>
      </c>
      <c r="C685">
        <v>18779</v>
      </c>
      <c r="D685" t="s">
        <v>1783</v>
      </c>
      <c r="E685" t="s">
        <v>1784</v>
      </c>
      <c r="F685">
        <v>5</v>
      </c>
      <c r="G685" t="s">
        <v>1604</v>
      </c>
      <c r="H685">
        <v>1759091854.314285</v>
      </c>
      <c r="I685">
        <f>(J685)/1000</f>
        <v>0</v>
      </c>
      <c r="J685">
        <f>IF(DO685, AM685, AG685)</f>
        <v>0</v>
      </c>
      <c r="K685">
        <f>IF(DO685, AH685, AF685)</f>
        <v>0</v>
      </c>
      <c r="L685">
        <f>DQ685 - IF(AT685&gt;1, K685*DK685*100.0/(AV685), 0)</f>
        <v>0</v>
      </c>
      <c r="M685">
        <f>((S685-I685/2)*L685-K685)/(S685+I685/2)</f>
        <v>0</v>
      </c>
      <c r="N685">
        <f>M685*(DX685+DY685)/1000.0</f>
        <v>0</v>
      </c>
      <c r="O685">
        <f>(DQ685 - IF(AT685&gt;1, K685*DK685*100.0/(AV685), 0))*(DX685+DY685)/1000.0</f>
        <v>0</v>
      </c>
      <c r="P685">
        <f>2.0/((1/R685-1/Q685)+SIGN(R685)*SQRT((1/R685-1/Q685)*(1/R685-1/Q685) + 4*DL685/((DL685+1)*(DL685+1))*(2*1/R685*1/Q685-1/Q685*1/Q685)))</f>
        <v>0</v>
      </c>
      <c r="Q685">
        <f>IF(LEFT(DM685,1)&lt;&gt;"0",IF(LEFT(DM685,1)="1",3.0,DN685),$D$5+$E$5*(EE685*DX685/($K$5*1000))+$F$5*(EE685*DX685/($K$5*1000))*MAX(MIN(DK685,$J$5),$I$5)*MAX(MIN(DK685,$J$5),$I$5)+$G$5*MAX(MIN(DK685,$J$5),$I$5)*(EE685*DX685/($K$5*1000))+$H$5*(EE685*DX685/($K$5*1000))*(EE685*DX685/($K$5*1000)))</f>
        <v>0</v>
      </c>
      <c r="R685">
        <f>I685*(1000-(1000*0.61365*exp(17.502*V685/(240.97+V685))/(DX685+DY685)+DS685)/2)/(1000*0.61365*exp(17.502*V685/(240.97+V685))/(DX685+DY685)-DS685)</f>
        <v>0</v>
      </c>
      <c r="S685">
        <f>1/((DL685+1)/(P685/1.6)+1/(Q685/1.37)) + DL685/((DL685+1)/(P685/1.6) + DL685/(Q685/1.37))</f>
        <v>0</v>
      </c>
      <c r="T685">
        <f>(DG685*DJ685)</f>
        <v>0</v>
      </c>
      <c r="U685">
        <f>(DZ685+(T685+2*0.95*5.67E-8*(((DZ685+$B$9)+273)^4-(DZ685+273)^4)-44100*I685)/(1.84*29.3*Q685+8*0.95*5.67E-8*(DZ685+273)^3))</f>
        <v>0</v>
      </c>
      <c r="V685">
        <f>($C$9*EA685+$D$9*EB685+$E$9*U685)</f>
        <v>0</v>
      </c>
      <c r="W685">
        <f>0.61365*exp(17.502*V685/(240.97+V685))</f>
        <v>0</v>
      </c>
      <c r="X685">
        <f>(Y685/Z685*100)</f>
        <v>0</v>
      </c>
      <c r="Y685">
        <f>DS685*(DX685+DY685)/1000</f>
        <v>0</v>
      </c>
      <c r="Z685">
        <f>0.61365*exp(17.502*DZ685/(240.97+DZ685))</f>
        <v>0</v>
      </c>
      <c r="AA685">
        <f>(W685-DS685*(DX685+DY685)/1000)</f>
        <v>0</v>
      </c>
      <c r="AB685">
        <f>(-I685*44100)</f>
        <v>0</v>
      </c>
      <c r="AC685">
        <f>2*29.3*Q685*0.92*(DZ685-V685)</f>
        <v>0</v>
      </c>
      <c r="AD685">
        <f>2*0.95*5.67E-8*(((DZ685+$B$9)+273)^4-(V685+273)^4)</f>
        <v>0</v>
      </c>
      <c r="AE685">
        <f>T685+AD685+AB685+AC685</f>
        <v>0</v>
      </c>
      <c r="AF685">
        <f>DW685*AT685*(DR685-DQ685*(1000-AT685*DT685)/(1000-AT685*DS685))/(100*DK685)</f>
        <v>0</v>
      </c>
      <c r="AG685">
        <f>1000*DW685*AT685*(DS685-DT685)/(100*DK685*(1000-AT685*DS685))</f>
        <v>0</v>
      </c>
      <c r="AH685">
        <f>(AI685 - AJ685 - DX685*1E3/(8.314*(DZ685+273.15)) * AL685/DW685 * AK685) * DW685/(100*DK685) * (1000 - DT685)/1000</f>
        <v>0</v>
      </c>
      <c r="AI685">
        <v>1524.200337793716</v>
      </c>
      <c r="AJ685">
        <v>1506.794363636363</v>
      </c>
      <c r="AK685">
        <v>3.423888978493644</v>
      </c>
      <c r="AL685">
        <v>65.07997680681147</v>
      </c>
      <c r="AM685">
        <f>(AO685 - AN685 + DX685*1E3/(8.314*(DZ685+273.15)) * AQ685/DW685 * AP685) * DW685/(100*DK685) * 1000/(1000 - AO685)</f>
        <v>0</v>
      </c>
      <c r="AN685">
        <v>21.48024522666666</v>
      </c>
      <c r="AO685">
        <v>21.89398909090909</v>
      </c>
      <c r="AP685">
        <v>9.865090133712419E-06</v>
      </c>
      <c r="AQ685">
        <v>105.27</v>
      </c>
      <c r="AR685">
        <v>0</v>
      </c>
      <c r="AS685">
        <v>0</v>
      </c>
      <c r="AT685">
        <f>IF(AR685*$H$15&gt;=AV685,1.0,(AV685/(AV685-AR685*$H$15)))</f>
        <v>0</v>
      </c>
      <c r="AU685">
        <f>(AT685-1)*100</f>
        <v>0</v>
      </c>
      <c r="AV685">
        <f>MAX(0,($B$15+$C$15*EE685)/(1+$D$15*EE685)*DX685/(DZ685+273)*$E$15)</f>
        <v>0</v>
      </c>
      <c r="AW685" t="s">
        <v>437</v>
      </c>
      <c r="AX685" t="s">
        <v>437</v>
      </c>
      <c r="AY685">
        <v>0</v>
      </c>
      <c r="AZ685">
        <v>0</v>
      </c>
      <c r="BA685">
        <f>1-AY685/AZ685</f>
        <v>0</v>
      </c>
      <c r="BB685">
        <v>0</v>
      </c>
      <c r="BC685" t="s">
        <v>437</v>
      </c>
      <c r="BD685" t="s">
        <v>437</v>
      </c>
      <c r="BE685">
        <v>0</v>
      </c>
      <c r="BF685">
        <v>0</v>
      </c>
      <c r="BG685">
        <f>1-BE685/BF685</f>
        <v>0</v>
      </c>
      <c r="BH685">
        <v>0.5</v>
      </c>
      <c r="BI685">
        <f>DH685</f>
        <v>0</v>
      </c>
      <c r="BJ685">
        <f>K685</f>
        <v>0</v>
      </c>
      <c r="BK685">
        <f>BG685*BH685*BI685</f>
        <v>0</v>
      </c>
      <c r="BL685">
        <f>(BJ685-BB685)/BI685</f>
        <v>0</v>
      </c>
      <c r="BM685">
        <f>(AZ685-BF685)/BF685</f>
        <v>0</v>
      </c>
      <c r="BN685">
        <f>AY685/(BA685+AY685/BF685)</f>
        <v>0</v>
      </c>
      <c r="BO685" t="s">
        <v>437</v>
      </c>
      <c r="BP685">
        <v>0</v>
      </c>
      <c r="BQ685">
        <f>IF(BP685&lt;&gt;0, BP685, BN685)</f>
        <v>0</v>
      </c>
      <c r="BR685">
        <f>1-BQ685/BF685</f>
        <v>0</v>
      </c>
      <c r="BS685">
        <f>(BF685-BE685)/(BF685-BQ685)</f>
        <v>0</v>
      </c>
      <c r="BT685">
        <f>(AZ685-BF685)/(AZ685-BQ685)</f>
        <v>0</v>
      </c>
      <c r="BU685">
        <f>(BF685-BE685)/(BF685-AY685)</f>
        <v>0</v>
      </c>
      <c r="BV685">
        <f>(AZ685-BF685)/(AZ685-AY685)</f>
        <v>0</v>
      </c>
      <c r="BW685">
        <f>(BS685*BQ685/BE685)</f>
        <v>0</v>
      </c>
      <c r="BX685">
        <f>(1-BW685)</f>
        <v>0</v>
      </c>
      <c r="DG685">
        <f>$B$13*EF685+$C$13*EG685+$F$13*ER685*(1-EU685)</f>
        <v>0</v>
      </c>
      <c r="DH685">
        <f>DG685*DI685</f>
        <v>0</v>
      </c>
      <c r="DI685">
        <f>($B$13*$D$11+$C$13*$D$11+$F$13*((FE685+EW685)/MAX(FE685+EW685+FF685, 0.1)*$I$11+FF685/MAX(FE685+EW685+FF685, 0.1)*$J$11))/($B$13+$C$13+$F$13)</f>
        <v>0</v>
      </c>
      <c r="DJ685">
        <f>($B$13*$K$11+$C$13*$K$11+$F$13*((FE685+EW685)/MAX(FE685+EW685+FF685, 0.1)*$P$11+FF685/MAX(FE685+EW685+FF685, 0.1)*$Q$11))/($B$13+$C$13+$F$13)</f>
        <v>0</v>
      </c>
      <c r="DK685">
        <v>2.44</v>
      </c>
      <c r="DL685">
        <v>0.5</v>
      </c>
      <c r="DM685" t="s">
        <v>438</v>
      </c>
      <c r="DN685">
        <v>2</v>
      </c>
      <c r="DO685" t="b">
        <v>1</v>
      </c>
      <c r="DP685">
        <v>1759091854.314285</v>
      </c>
      <c r="DQ685">
        <v>1449.512857142857</v>
      </c>
      <c r="DR685">
        <v>1475.769285714285</v>
      </c>
      <c r="DS685">
        <v>21.89175</v>
      </c>
      <c r="DT685">
        <v>21.47476071428571</v>
      </c>
      <c r="DU685">
        <v>1449.398928571429</v>
      </c>
      <c r="DV685">
        <v>21.60227857142857</v>
      </c>
      <c r="DW685">
        <v>499.994107142857</v>
      </c>
      <c r="DX685">
        <v>90.67509285714286</v>
      </c>
      <c r="DY685">
        <v>0.06495109285714286</v>
      </c>
      <c r="DZ685">
        <v>28.78128214285715</v>
      </c>
      <c r="EA685">
        <v>30.00007857142857</v>
      </c>
      <c r="EB685">
        <v>999.9000000000002</v>
      </c>
      <c r="EC685">
        <v>0</v>
      </c>
      <c r="ED685">
        <v>0</v>
      </c>
      <c r="EE685">
        <v>9999.185714285715</v>
      </c>
      <c r="EF685">
        <v>0</v>
      </c>
      <c r="EG685">
        <v>11.1107</v>
      </c>
      <c r="EH685">
        <v>-26.25681785714286</v>
      </c>
      <c r="EI685">
        <v>1481.956071428571</v>
      </c>
      <c r="EJ685">
        <v>1508.156785714286</v>
      </c>
      <c r="EK685">
        <v>0.4169960357142857</v>
      </c>
      <c r="EL685">
        <v>1475.769285714285</v>
      </c>
      <c r="EM685">
        <v>21.47476071428571</v>
      </c>
      <c r="EN685">
        <v>1.985036428571428</v>
      </c>
      <c r="EO685">
        <v>1.947225714285715</v>
      </c>
      <c r="EP685">
        <v>17.32548571428572</v>
      </c>
      <c r="EQ685">
        <v>17.02160714285714</v>
      </c>
      <c r="ER685">
        <v>1999.967857142857</v>
      </c>
      <c r="ES685">
        <v>0.9800045714285713</v>
      </c>
      <c r="ET685">
        <v>0.01999555</v>
      </c>
      <c r="EU685">
        <v>0</v>
      </c>
      <c r="EV685">
        <v>292.5438928571429</v>
      </c>
      <c r="EW685">
        <v>5.00078</v>
      </c>
      <c r="EX685">
        <v>5817.192857142858</v>
      </c>
      <c r="EY685">
        <v>16379.39285714286</v>
      </c>
      <c r="EZ685">
        <v>39.67167857142856</v>
      </c>
      <c r="FA685">
        <v>40.64042857142856</v>
      </c>
      <c r="FB685">
        <v>39.91946428571428</v>
      </c>
      <c r="FC685">
        <v>40.20514285714285</v>
      </c>
      <c r="FD685">
        <v>40.60700000000001</v>
      </c>
      <c r="FE685">
        <v>1955.079642857143</v>
      </c>
      <c r="FF685">
        <v>39.88714285714287</v>
      </c>
      <c r="FG685">
        <v>0</v>
      </c>
      <c r="FH685">
        <v>1759091854.4</v>
      </c>
      <c r="FI685">
        <v>0</v>
      </c>
      <c r="FJ685">
        <v>292.5218</v>
      </c>
      <c r="FK685">
        <v>-2.213692309355349</v>
      </c>
      <c r="FL685">
        <v>-31.29076917649905</v>
      </c>
      <c r="FM685">
        <v>5817.026800000001</v>
      </c>
      <c r="FN685">
        <v>15</v>
      </c>
      <c r="FO685">
        <v>0</v>
      </c>
      <c r="FP685" t="s">
        <v>439</v>
      </c>
      <c r="FQ685">
        <v>1746989605.5</v>
      </c>
      <c r="FR685">
        <v>1746989593.5</v>
      </c>
      <c r="FS685">
        <v>0</v>
      </c>
      <c r="FT685">
        <v>-0.274</v>
      </c>
      <c r="FU685">
        <v>-0.002</v>
      </c>
      <c r="FV685">
        <v>2.549</v>
      </c>
      <c r="FW685">
        <v>0.129</v>
      </c>
      <c r="FX685">
        <v>420</v>
      </c>
      <c r="FY685">
        <v>17</v>
      </c>
      <c r="FZ685">
        <v>0.02</v>
      </c>
      <c r="GA685">
        <v>0.04</v>
      </c>
      <c r="GB685">
        <v>-26.2214475</v>
      </c>
      <c r="GC685">
        <v>-0.7075530956847556</v>
      </c>
      <c r="GD685">
        <v>0.123809785533091</v>
      </c>
      <c r="GE685">
        <v>0</v>
      </c>
      <c r="GF685">
        <v>292.5824705882353</v>
      </c>
      <c r="GG685">
        <v>-1.27578304605547</v>
      </c>
      <c r="GH685">
        <v>0.2455321034830873</v>
      </c>
      <c r="GI685">
        <v>0</v>
      </c>
      <c r="GJ685">
        <v>0.41990835</v>
      </c>
      <c r="GK685">
        <v>-0.0556137410881816</v>
      </c>
      <c r="GL685">
        <v>0.005456968698599986</v>
      </c>
      <c r="GM685">
        <v>1</v>
      </c>
      <c r="GN685">
        <v>1</v>
      </c>
      <c r="GO685">
        <v>3</v>
      </c>
      <c r="GP685" t="s">
        <v>455</v>
      </c>
      <c r="GQ685">
        <v>3.10238</v>
      </c>
      <c r="GR685">
        <v>2.72317</v>
      </c>
      <c r="GS685">
        <v>0.204452</v>
      </c>
      <c r="GT685">
        <v>0.206754</v>
      </c>
      <c r="GU685">
        <v>0.101149</v>
      </c>
      <c r="GV685">
        <v>0.101216</v>
      </c>
      <c r="GW685">
        <v>20760.6</v>
      </c>
      <c r="GX685">
        <v>18797.7</v>
      </c>
      <c r="GY685">
        <v>26660</v>
      </c>
      <c r="GZ685">
        <v>23919.7</v>
      </c>
      <c r="HA685">
        <v>38358.6</v>
      </c>
      <c r="HB685">
        <v>31787.4</v>
      </c>
      <c r="HC685">
        <v>46553.1</v>
      </c>
      <c r="HD685">
        <v>37836.3</v>
      </c>
      <c r="HE685">
        <v>1.86493</v>
      </c>
      <c r="HF685">
        <v>1.8681</v>
      </c>
      <c r="HG685">
        <v>0.116862</v>
      </c>
      <c r="HH685">
        <v>0</v>
      </c>
      <c r="HI685">
        <v>28.094</v>
      </c>
      <c r="HJ685">
        <v>999.9</v>
      </c>
      <c r="HK685">
        <v>46.7</v>
      </c>
      <c r="HL685">
        <v>31.2</v>
      </c>
      <c r="HM685">
        <v>23.5016</v>
      </c>
      <c r="HN685">
        <v>60.7586</v>
      </c>
      <c r="HO685">
        <v>21.6506</v>
      </c>
      <c r="HP685">
        <v>1</v>
      </c>
      <c r="HQ685">
        <v>0.15811</v>
      </c>
      <c r="HR685">
        <v>0.276217</v>
      </c>
      <c r="HS685">
        <v>20.2799</v>
      </c>
      <c r="HT685">
        <v>5.2104</v>
      </c>
      <c r="HU685">
        <v>11.98</v>
      </c>
      <c r="HV685">
        <v>4.9627</v>
      </c>
      <c r="HW685">
        <v>3.27438</v>
      </c>
      <c r="HX685">
        <v>9999</v>
      </c>
      <c r="HY685">
        <v>9999</v>
      </c>
      <c r="HZ685">
        <v>9999</v>
      </c>
      <c r="IA685">
        <v>36.2</v>
      </c>
      <c r="IB685">
        <v>1.86394</v>
      </c>
      <c r="IC685">
        <v>1.86006</v>
      </c>
      <c r="ID685">
        <v>1.85838</v>
      </c>
      <c r="IE685">
        <v>1.85974</v>
      </c>
      <c r="IF685">
        <v>1.85989</v>
      </c>
      <c r="IG685">
        <v>1.85837</v>
      </c>
      <c r="IH685">
        <v>1.85745</v>
      </c>
      <c r="II685">
        <v>1.85242</v>
      </c>
      <c r="IJ685">
        <v>0</v>
      </c>
      <c r="IK685">
        <v>0</v>
      </c>
      <c r="IL685">
        <v>0</v>
      </c>
      <c r="IM685">
        <v>0</v>
      </c>
      <c r="IN685" t="s">
        <v>441</v>
      </c>
      <c r="IO685" t="s">
        <v>442</v>
      </c>
      <c r="IP685" t="s">
        <v>443</v>
      </c>
      <c r="IQ685" t="s">
        <v>443</v>
      </c>
      <c r="IR685" t="s">
        <v>443</v>
      </c>
      <c r="IS685" t="s">
        <v>443</v>
      </c>
      <c r="IT685">
        <v>0</v>
      </c>
      <c r="IU685">
        <v>100</v>
      </c>
      <c r="IV685">
        <v>100</v>
      </c>
      <c r="IW685">
        <v>0.15</v>
      </c>
      <c r="IX685">
        <v>0.2895</v>
      </c>
      <c r="IY685">
        <v>-0.819046093373875</v>
      </c>
      <c r="IZ685">
        <v>-0.0008311593448893811</v>
      </c>
      <c r="JA685">
        <v>1.768286430498992E-06</v>
      </c>
      <c r="JB685">
        <v>-5.176383660599935E-10</v>
      </c>
      <c r="JC685">
        <v>0.01793090377665582</v>
      </c>
      <c r="JD685">
        <v>0.002652576625932546</v>
      </c>
      <c r="JE685">
        <v>0.0004569377311329863</v>
      </c>
      <c r="JF685">
        <v>1.003524486243527E-07</v>
      </c>
      <c r="JG685">
        <v>2</v>
      </c>
      <c r="JH685">
        <v>1975</v>
      </c>
      <c r="JI685">
        <v>1</v>
      </c>
      <c r="JJ685">
        <v>26</v>
      </c>
      <c r="JK685">
        <v>201704.3</v>
      </c>
      <c r="JL685">
        <v>201704.5</v>
      </c>
      <c r="JM685">
        <v>3.18237</v>
      </c>
      <c r="JN685">
        <v>2.60986</v>
      </c>
      <c r="JO685">
        <v>1.49658</v>
      </c>
      <c r="JP685">
        <v>2.35107</v>
      </c>
      <c r="JQ685">
        <v>1.54907</v>
      </c>
      <c r="JR685">
        <v>2.39624</v>
      </c>
      <c r="JS685">
        <v>36.2459</v>
      </c>
      <c r="JT685">
        <v>24.1751</v>
      </c>
      <c r="JU685">
        <v>18</v>
      </c>
      <c r="JV685">
        <v>482.467</v>
      </c>
      <c r="JW685">
        <v>499.283</v>
      </c>
      <c r="JX685">
        <v>27.2347</v>
      </c>
      <c r="JY685">
        <v>29.299</v>
      </c>
      <c r="JZ685">
        <v>30.0001</v>
      </c>
      <c r="KA685">
        <v>29.4624</v>
      </c>
      <c r="KB685">
        <v>29.4451</v>
      </c>
      <c r="KC685">
        <v>63.9649</v>
      </c>
      <c r="KD685">
        <v>10.4997</v>
      </c>
      <c r="KE685">
        <v>100</v>
      </c>
      <c r="KF685">
        <v>27.2383</v>
      </c>
      <c r="KG685">
        <v>1523.71</v>
      </c>
      <c r="KH685">
        <v>21.4218</v>
      </c>
      <c r="KI685">
        <v>101.786</v>
      </c>
      <c r="KJ685">
        <v>91.2539</v>
      </c>
    </row>
    <row r="686" spans="1:296">
      <c r="A686">
        <v>668</v>
      </c>
      <c r="B686">
        <v>1759091867.1</v>
      </c>
      <c r="C686">
        <v>18784</v>
      </c>
      <c r="D686" t="s">
        <v>1785</v>
      </c>
      <c r="E686" t="s">
        <v>1786</v>
      </c>
      <c r="F686">
        <v>5</v>
      </c>
      <c r="G686" t="s">
        <v>1604</v>
      </c>
      <c r="H686">
        <v>1759091859.6</v>
      </c>
      <c r="I686">
        <f>(J686)/1000</f>
        <v>0</v>
      </c>
      <c r="J686">
        <f>IF(DO686, AM686, AG686)</f>
        <v>0</v>
      </c>
      <c r="K686">
        <f>IF(DO686, AH686, AF686)</f>
        <v>0</v>
      </c>
      <c r="L686">
        <f>DQ686 - IF(AT686&gt;1, K686*DK686*100.0/(AV686), 0)</f>
        <v>0</v>
      </c>
      <c r="M686">
        <f>((S686-I686/2)*L686-K686)/(S686+I686/2)</f>
        <v>0</v>
      </c>
      <c r="N686">
        <f>M686*(DX686+DY686)/1000.0</f>
        <v>0</v>
      </c>
      <c r="O686">
        <f>(DQ686 - IF(AT686&gt;1, K686*DK686*100.0/(AV686), 0))*(DX686+DY686)/1000.0</f>
        <v>0</v>
      </c>
      <c r="P686">
        <f>2.0/((1/R686-1/Q686)+SIGN(R686)*SQRT((1/R686-1/Q686)*(1/R686-1/Q686) + 4*DL686/((DL686+1)*(DL686+1))*(2*1/R686*1/Q686-1/Q686*1/Q686)))</f>
        <v>0</v>
      </c>
      <c r="Q686">
        <f>IF(LEFT(DM686,1)&lt;&gt;"0",IF(LEFT(DM686,1)="1",3.0,DN686),$D$5+$E$5*(EE686*DX686/($K$5*1000))+$F$5*(EE686*DX686/($K$5*1000))*MAX(MIN(DK686,$J$5),$I$5)*MAX(MIN(DK686,$J$5),$I$5)+$G$5*MAX(MIN(DK686,$J$5),$I$5)*(EE686*DX686/($K$5*1000))+$H$5*(EE686*DX686/($K$5*1000))*(EE686*DX686/($K$5*1000)))</f>
        <v>0</v>
      </c>
      <c r="R686">
        <f>I686*(1000-(1000*0.61365*exp(17.502*V686/(240.97+V686))/(DX686+DY686)+DS686)/2)/(1000*0.61365*exp(17.502*V686/(240.97+V686))/(DX686+DY686)-DS686)</f>
        <v>0</v>
      </c>
      <c r="S686">
        <f>1/((DL686+1)/(P686/1.6)+1/(Q686/1.37)) + DL686/((DL686+1)/(P686/1.6) + DL686/(Q686/1.37))</f>
        <v>0</v>
      </c>
      <c r="T686">
        <f>(DG686*DJ686)</f>
        <v>0</v>
      </c>
      <c r="U686">
        <f>(DZ686+(T686+2*0.95*5.67E-8*(((DZ686+$B$9)+273)^4-(DZ686+273)^4)-44100*I686)/(1.84*29.3*Q686+8*0.95*5.67E-8*(DZ686+273)^3))</f>
        <v>0</v>
      </c>
      <c r="V686">
        <f>($C$9*EA686+$D$9*EB686+$E$9*U686)</f>
        <v>0</v>
      </c>
      <c r="W686">
        <f>0.61365*exp(17.502*V686/(240.97+V686))</f>
        <v>0</v>
      </c>
      <c r="X686">
        <f>(Y686/Z686*100)</f>
        <v>0</v>
      </c>
      <c r="Y686">
        <f>DS686*(DX686+DY686)/1000</f>
        <v>0</v>
      </c>
      <c r="Z686">
        <f>0.61365*exp(17.502*DZ686/(240.97+DZ686))</f>
        <v>0</v>
      </c>
      <c r="AA686">
        <f>(W686-DS686*(DX686+DY686)/1000)</f>
        <v>0</v>
      </c>
      <c r="AB686">
        <f>(-I686*44100)</f>
        <v>0</v>
      </c>
      <c r="AC686">
        <f>2*29.3*Q686*0.92*(DZ686-V686)</f>
        <v>0</v>
      </c>
      <c r="AD686">
        <f>2*0.95*5.67E-8*(((DZ686+$B$9)+273)^4-(V686+273)^4)</f>
        <v>0</v>
      </c>
      <c r="AE686">
        <f>T686+AD686+AB686+AC686</f>
        <v>0</v>
      </c>
      <c r="AF686">
        <f>DW686*AT686*(DR686-DQ686*(1000-AT686*DT686)/(1000-AT686*DS686))/(100*DK686)</f>
        <v>0</v>
      </c>
      <c r="AG686">
        <f>1000*DW686*AT686*(DS686-DT686)/(100*DK686*(1000-AT686*DS686))</f>
        <v>0</v>
      </c>
      <c r="AH686">
        <f>(AI686 - AJ686 - DX686*1E3/(8.314*(DZ686+273.15)) * AL686/DW686 * AK686) * DW686/(100*DK686) * (1000 - DT686)/1000</f>
        <v>0</v>
      </c>
      <c r="AI686">
        <v>1541.413982666483</v>
      </c>
      <c r="AJ686">
        <v>1524.101272727273</v>
      </c>
      <c r="AK686">
        <v>3.472754704294481</v>
      </c>
      <c r="AL686">
        <v>65.07997680681147</v>
      </c>
      <c r="AM686">
        <f>(AO686 - AN686 + DX686*1E3/(8.314*(DZ686+273.15)) * AQ686/DW686 * AP686) * DW686/(100*DK686) * 1000/(1000 - AO686)</f>
        <v>0</v>
      </c>
      <c r="AN686">
        <v>21.48717448000001</v>
      </c>
      <c r="AO686">
        <v>21.89425636363636</v>
      </c>
      <c r="AP686">
        <v>8.476003612665736E-06</v>
      </c>
      <c r="AQ686">
        <v>105.27</v>
      </c>
      <c r="AR686">
        <v>0</v>
      </c>
      <c r="AS686">
        <v>0</v>
      </c>
      <c r="AT686">
        <f>IF(AR686*$H$15&gt;=AV686,1.0,(AV686/(AV686-AR686*$H$15)))</f>
        <v>0</v>
      </c>
      <c r="AU686">
        <f>(AT686-1)*100</f>
        <v>0</v>
      </c>
      <c r="AV686">
        <f>MAX(0,($B$15+$C$15*EE686)/(1+$D$15*EE686)*DX686/(DZ686+273)*$E$15)</f>
        <v>0</v>
      </c>
      <c r="AW686" t="s">
        <v>437</v>
      </c>
      <c r="AX686" t="s">
        <v>437</v>
      </c>
      <c r="AY686">
        <v>0</v>
      </c>
      <c r="AZ686">
        <v>0</v>
      </c>
      <c r="BA686">
        <f>1-AY686/AZ686</f>
        <v>0</v>
      </c>
      <c r="BB686">
        <v>0</v>
      </c>
      <c r="BC686" t="s">
        <v>437</v>
      </c>
      <c r="BD686" t="s">
        <v>437</v>
      </c>
      <c r="BE686">
        <v>0</v>
      </c>
      <c r="BF686">
        <v>0</v>
      </c>
      <c r="BG686">
        <f>1-BE686/BF686</f>
        <v>0</v>
      </c>
      <c r="BH686">
        <v>0.5</v>
      </c>
      <c r="BI686">
        <f>DH686</f>
        <v>0</v>
      </c>
      <c r="BJ686">
        <f>K686</f>
        <v>0</v>
      </c>
      <c r="BK686">
        <f>BG686*BH686*BI686</f>
        <v>0</v>
      </c>
      <c r="BL686">
        <f>(BJ686-BB686)/BI686</f>
        <v>0</v>
      </c>
      <c r="BM686">
        <f>(AZ686-BF686)/BF686</f>
        <v>0</v>
      </c>
      <c r="BN686">
        <f>AY686/(BA686+AY686/BF686)</f>
        <v>0</v>
      </c>
      <c r="BO686" t="s">
        <v>437</v>
      </c>
      <c r="BP686">
        <v>0</v>
      </c>
      <c r="BQ686">
        <f>IF(BP686&lt;&gt;0, BP686, BN686)</f>
        <v>0</v>
      </c>
      <c r="BR686">
        <f>1-BQ686/BF686</f>
        <v>0</v>
      </c>
      <c r="BS686">
        <f>(BF686-BE686)/(BF686-BQ686)</f>
        <v>0</v>
      </c>
      <c r="BT686">
        <f>(AZ686-BF686)/(AZ686-BQ686)</f>
        <v>0</v>
      </c>
      <c r="BU686">
        <f>(BF686-BE686)/(BF686-AY686)</f>
        <v>0</v>
      </c>
      <c r="BV686">
        <f>(AZ686-BF686)/(AZ686-AY686)</f>
        <v>0</v>
      </c>
      <c r="BW686">
        <f>(BS686*BQ686/BE686)</f>
        <v>0</v>
      </c>
      <c r="BX686">
        <f>(1-BW686)</f>
        <v>0</v>
      </c>
      <c r="DG686">
        <f>$B$13*EF686+$C$13*EG686+$F$13*ER686*(1-EU686)</f>
        <v>0</v>
      </c>
      <c r="DH686">
        <f>DG686*DI686</f>
        <v>0</v>
      </c>
      <c r="DI686">
        <f>($B$13*$D$11+$C$13*$D$11+$F$13*((FE686+EW686)/MAX(FE686+EW686+FF686, 0.1)*$I$11+FF686/MAX(FE686+EW686+FF686, 0.1)*$J$11))/($B$13+$C$13+$F$13)</f>
        <v>0</v>
      </c>
      <c r="DJ686">
        <f>($B$13*$K$11+$C$13*$K$11+$F$13*((FE686+EW686)/MAX(FE686+EW686+FF686, 0.1)*$P$11+FF686/MAX(FE686+EW686+FF686, 0.1)*$Q$11))/($B$13+$C$13+$F$13)</f>
        <v>0</v>
      </c>
      <c r="DK686">
        <v>2.44</v>
      </c>
      <c r="DL686">
        <v>0.5</v>
      </c>
      <c r="DM686" t="s">
        <v>438</v>
      </c>
      <c r="DN686">
        <v>2</v>
      </c>
      <c r="DO686" t="b">
        <v>1</v>
      </c>
      <c r="DP686">
        <v>1759091859.6</v>
      </c>
      <c r="DQ686">
        <v>1467.155925925926</v>
      </c>
      <c r="DR686">
        <v>1493.429259259259</v>
      </c>
      <c r="DS686">
        <v>21.89248888888889</v>
      </c>
      <c r="DT686">
        <v>21.48044444444445</v>
      </c>
      <c r="DU686">
        <v>1467.023333333333</v>
      </c>
      <c r="DV686">
        <v>21.603</v>
      </c>
      <c r="DW686">
        <v>500.0182222222223</v>
      </c>
      <c r="DX686">
        <v>90.67398518518519</v>
      </c>
      <c r="DY686">
        <v>0.06497318518518519</v>
      </c>
      <c r="DZ686">
        <v>28.77928518518518</v>
      </c>
      <c r="EA686">
        <v>29.99845925925926</v>
      </c>
      <c r="EB686">
        <v>999.9000000000001</v>
      </c>
      <c r="EC686">
        <v>0</v>
      </c>
      <c r="ED686">
        <v>0</v>
      </c>
      <c r="EE686">
        <v>10006.60555555555</v>
      </c>
      <c r="EF686">
        <v>0</v>
      </c>
      <c r="EG686">
        <v>11.1107</v>
      </c>
      <c r="EH686">
        <v>-26.27375555555555</v>
      </c>
      <c r="EI686">
        <v>1499.994074074074</v>
      </c>
      <c r="EJ686">
        <v>1526.213333333333</v>
      </c>
      <c r="EK686">
        <v>0.4120502222222222</v>
      </c>
      <c r="EL686">
        <v>1493.429259259259</v>
      </c>
      <c r="EM686">
        <v>21.48044444444445</v>
      </c>
      <c r="EN686">
        <v>1.985079259259259</v>
      </c>
      <c r="EO686">
        <v>1.947717777777777</v>
      </c>
      <c r="EP686">
        <v>17.32583333333333</v>
      </c>
      <c r="EQ686">
        <v>17.0255962962963</v>
      </c>
      <c r="ER686">
        <v>1999.976666666667</v>
      </c>
      <c r="ES686">
        <v>0.9800044814814813</v>
      </c>
      <c r="ET686">
        <v>0.01999561481481481</v>
      </c>
      <c r="EU686">
        <v>0</v>
      </c>
      <c r="EV686">
        <v>292.4001851851851</v>
      </c>
      <c r="EW686">
        <v>5.00078</v>
      </c>
      <c r="EX686">
        <v>5814.362962962962</v>
      </c>
      <c r="EY686">
        <v>16379.46296296296</v>
      </c>
      <c r="EZ686">
        <v>39.68722222222222</v>
      </c>
      <c r="FA686">
        <v>40.641</v>
      </c>
      <c r="FB686">
        <v>39.91414814814814</v>
      </c>
      <c r="FC686">
        <v>40.23129629629629</v>
      </c>
      <c r="FD686">
        <v>40.61096296296297</v>
      </c>
      <c r="FE686">
        <v>1955.087407407407</v>
      </c>
      <c r="FF686">
        <v>39.88777777777779</v>
      </c>
      <c r="FG686">
        <v>0</v>
      </c>
      <c r="FH686">
        <v>1759091859.8</v>
      </c>
      <c r="FI686">
        <v>0</v>
      </c>
      <c r="FJ686">
        <v>292.4053076923077</v>
      </c>
      <c r="FK686">
        <v>-0.8708376113946223</v>
      </c>
      <c r="FL686">
        <v>-32.20376069351202</v>
      </c>
      <c r="FM686">
        <v>5814.28</v>
      </c>
      <c r="FN686">
        <v>15</v>
      </c>
      <c r="FO686">
        <v>0</v>
      </c>
      <c r="FP686" t="s">
        <v>439</v>
      </c>
      <c r="FQ686">
        <v>1746989605.5</v>
      </c>
      <c r="FR686">
        <v>1746989593.5</v>
      </c>
      <c r="FS686">
        <v>0</v>
      </c>
      <c r="FT686">
        <v>-0.274</v>
      </c>
      <c r="FU686">
        <v>-0.002</v>
      </c>
      <c r="FV686">
        <v>2.549</v>
      </c>
      <c r="FW686">
        <v>0.129</v>
      </c>
      <c r="FX686">
        <v>420</v>
      </c>
      <c r="FY686">
        <v>17</v>
      </c>
      <c r="FZ686">
        <v>0.02</v>
      </c>
      <c r="GA686">
        <v>0.04</v>
      </c>
      <c r="GB686">
        <v>-26.25778048780488</v>
      </c>
      <c r="GC686">
        <v>-0.2683191637631617</v>
      </c>
      <c r="GD686">
        <v>0.09586366391025648</v>
      </c>
      <c r="GE686">
        <v>1</v>
      </c>
      <c r="GF686">
        <v>292.4889411764706</v>
      </c>
      <c r="GG686">
        <v>-1.194896874541137</v>
      </c>
      <c r="GH686">
        <v>0.2592035245285558</v>
      </c>
      <c r="GI686">
        <v>0</v>
      </c>
      <c r="GJ686">
        <v>0.4147977073170731</v>
      </c>
      <c r="GK686">
        <v>-0.0539689337979089</v>
      </c>
      <c r="GL686">
        <v>0.005429135938276727</v>
      </c>
      <c r="GM686">
        <v>1</v>
      </c>
      <c r="GN686">
        <v>2</v>
      </c>
      <c r="GO686">
        <v>3</v>
      </c>
      <c r="GP686" t="s">
        <v>446</v>
      </c>
      <c r="GQ686">
        <v>3.10288</v>
      </c>
      <c r="GR686">
        <v>2.72266</v>
      </c>
      <c r="GS686">
        <v>0.205838</v>
      </c>
      <c r="GT686">
        <v>0.208125</v>
      </c>
      <c r="GU686">
        <v>0.10115</v>
      </c>
      <c r="GV686">
        <v>0.101232</v>
      </c>
      <c r="GW686">
        <v>20724.4</v>
      </c>
      <c r="GX686">
        <v>18765</v>
      </c>
      <c r="GY686">
        <v>26660</v>
      </c>
      <c r="GZ686">
        <v>23919.5</v>
      </c>
      <c r="HA686">
        <v>38358.4</v>
      </c>
      <c r="HB686">
        <v>31787</v>
      </c>
      <c r="HC686">
        <v>46552.7</v>
      </c>
      <c r="HD686">
        <v>37836.3</v>
      </c>
      <c r="HE686">
        <v>1.86558</v>
      </c>
      <c r="HF686">
        <v>1.8673</v>
      </c>
      <c r="HG686">
        <v>0.117682</v>
      </c>
      <c r="HH686">
        <v>0</v>
      </c>
      <c r="HI686">
        <v>28.0906</v>
      </c>
      <c r="HJ686">
        <v>999.9</v>
      </c>
      <c r="HK686">
        <v>46.7</v>
      </c>
      <c r="HL686">
        <v>31.2</v>
      </c>
      <c r="HM686">
        <v>23.5002</v>
      </c>
      <c r="HN686">
        <v>60.7986</v>
      </c>
      <c r="HO686">
        <v>21.3301</v>
      </c>
      <c r="HP686">
        <v>1</v>
      </c>
      <c r="HQ686">
        <v>0.158135</v>
      </c>
      <c r="HR686">
        <v>0.274368</v>
      </c>
      <c r="HS686">
        <v>20.2802</v>
      </c>
      <c r="HT686">
        <v>5.2113</v>
      </c>
      <c r="HU686">
        <v>11.98</v>
      </c>
      <c r="HV686">
        <v>4.96345</v>
      </c>
      <c r="HW686">
        <v>3.2745</v>
      </c>
      <c r="HX686">
        <v>9999</v>
      </c>
      <c r="HY686">
        <v>9999</v>
      </c>
      <c r="HZ686">
        <v>9999</v>
      </c>
      <c r="IA686">
        <v>36.2</v>
      </c>
      <c r="IB686">
        <v>1.86395</v>
      </c>
      <c r="IC686">
        <v>1.86007</v>
      </c>
      <c r="ID686">
        <v>1.85837</v>
      </c>
      <c r="IE686">
        <v>1.85974</v>
      </c>
      <c r="IF686">
        <v>1.85989</v>
      </c>
      <c r="IG686">
        <v>1.85837</v>
      </c>
      <c r="IH686">
        <v>1.85744</v>
      </c>
      <c r="II686">
        <v>1.85242</v>
      </c>
      <c r="IJ686">
        <v>0</v>
      </c>
      <c r="IK686">
        <v>0</v>
      </c>
      <c r="IL686">
        <v>0</v>
      </c>
      <c r="IM686">
        <v>0</v>
      </c>
      <c r="IN686" t="s">
        <v>441</v>
      </c>
      <c r="IO686" t="s">
        <v>442</v>
      </c>
      <c r="IP686" t="s">
        <v>443</v>
      </c>
      <c r="IQ686" t="s">
        <v>443</v>
      </c>
      <c r="IR686" t="s">
        <v>443</v>
      </c>
      <c r="IS686" t="s">
        <v>443</v>
      </c>
      <c r="IT686">
        <v>0</v>
      </c>
      <c r="IU686">
        <v>100</v>
      </c>
      <c r="IV686">
        <v>100</v>
      </c>
      <c r="IW686">
        <v>0.15</v>
      </c>
      <c r="IX686">
        <v>0.2896</v>
      </c>
      <c r="IY686">
        <v>-0.819046093373875</v>
      </c>
      <c r="IZ686">
        <v>-0.0008311593448893811</v>
      </c>
      <c r="JA686">
        <v>1.768286430498992E-06</v>
      </c>
      <c r="JB686">
        <v>-5.176383660599935E-10</v>
      </c>
      <c r="JC686">
        <v>0.01793090377665582</v>
      </c>
      <c r="JD686">
        <v>0.002652576625932546</v>
      </c>
      <c r="JE686">
        <v>0.0004569377311329863</v>
      </c>
      <c r="JF686">
        <v>1.003524486243527E-07</v>
      </c>
      <c r="JG686">
        <v>2</v>
      </c>
      <c r="JH686">
        <v>1975</v>
      </c>
      <c r="JI686">
        <v>1</v>
      </c>
      <c r="JJ686">
        <v>26</v>
      </c>
      <c r="JK686">
        <v>201704.4</v>
      </c>
      <c r="JL686">
        <v>201704.6</v>
      </c>
      <c r="JM686">
        <v>3.21289</v>
      </c>
      <c r="JN686">
        <v>2.60132</v>
      </c>
      <c r="JO686">
        <v>1.49658</v>
      </c>
      <c r="JP686">
        <v>2.34985</v>
      </c>
      <c r="JQ686">
        <v>1.54907</v>
      </c>
      <c r="JR686">
        <v>2.46826</v>
      </c>
      <c r="JS686">
        <v>36.2694</v>
      </c>
      <c r="JT686">
        <v>24.1838</v>
      </c>
      <c r="JU686">
        <v>18</v>
      </c>
      <c r="JV686">
        <v>482.867</v>
      </c>
      <c r="JW686">
        <v>498.77</v>
      </c>
      <c r="JX686">
        <v>27.237</v>
      </c>
      <c r="JY686">
        <v>29.3009</v>
      </c>
      <c r="JZ686">
        <v>30.0002</v>
      </c>
      <c r="KA686">
        <v>29.465</v>
      </c>
      <c r="KB686">
        <v>29.4476</v>
      </c>
      <c r="KC686">
        <v>64.5029</v>
      </c>
      <c r="KD686">
        <v>10.4997</v>
      </c>
      <c r="KE686">
        <v>100</v>
      </c>
      <c r="KF686">
        <v>27.2388</v>
      </c>
      <c r="KG686">
        <v>1537.06</v>
      </c>
      <c r="KH686">
        <v>21.4223</v>
      </c>
      <c r="KI686">
        <v>101.785</v>
      </c>
      <c r="KJ686">
        <v>91.25360000000001</v>
      </c>
    </row>
    <row r="687" spans="1:296">
      <c r="A687">
        <v>669</v>
      </c>
      <c r="B687">
        <v>1759091872.1</v>
      </c>
      <c r="C687">
        <v>18789</v>
      </c>
      <c r="D687" t="s">
        <v>1787</v>
      </c>
      <c r="E687" t="s">
        <v>1788</v>
      </c>
      <c r="F687">
        <v>5</v>
      </c>
      <c r="G687" t="s">
        <v>1604</v>
      </c>
      <c r="H687">
        <v>1759091864.314285</v>
      </c>
      <c r="I687">
        <f>(J687)/1000</f>
        <v>0</v>
      </c>
      <c r="J687">
        <f>IF(DO687, AM687, AG687)</f>
        <v>0</v>
      </c>
      <c r="K687">
        <f>IF(DO687, AH687, AF687)</f>
        <v>0</v>
      </c>
      <c r="L687">
        <f>DQ687 - IF(AT687&gt;1, K687*DK687*100.0/(AV687), 0)</f>
        <v>0</v>
      </c>
      <c r="M687">
        <f>((S687-I687/2)*L687-K687)/(S687+I687/2)</f>
        <v>0</v>
      </c>
      <c r="N687">
        <f>M687*(DX687+DY687)/1000.0</f>
        <v>0</v>
      </c>
      <c r="O687">
        <f>(DQ687 - IF(AT687&gt;1, K687*DK687*100.0/(AV687), 0))*(DX687+DY687)/1000.0</f>
        <v>0</v>
      </c>
      <c r="P687">
        <f>2.0/((1/R687-1/Q687)+SIGN(R687)*SQRT((1/R687-1/Q687)*(1/R687-1/Q687) + 4*DL687/((DL687+1)*(DL687+1))*(2*1/R687*1/Q687-1/Q687*1/Q687)))</f>
        <v>0</v>
      </c>
      <c r="Q687">
        <f>IF(LEFT(DM687,1)&lt;&gt;"0",IF(LEFT(DM687,1)="1",3.0,DN687),$D$5+$E$5*(EE687*DX687/($K$5*1000))+$F$5*(EE687*DX687/($K$5*1000))*MAX(MIN(DK687,$J$5),$I$5)*MAX(MIN(DK687,$J$5),$I$5)+$G$5*MAX(MIN(DK687,$J$5),$I$5)*(EE687*DX687/($K$5*1000))+$H$5*(EE687*DX687/($K$5*1000))*(EE687*DX687/($K$5*1000)))</f>
        <v>0</v>
      </c>
      <c r="R687">
        <f>I687*(1000-(1000*0.61365*exp(17.502*V687/(240.97+V687))/(DX687+DY687)+DS687)/2)/(1000*0.61365*exp(17.502*V687/(240.97+V687))/(DX687+DY687)-DS687)</f>
        <v>0</v>
      </c>
      <c r="S687">
        <f>1/((DL687+1)/(P687/1.6)+1/(Q687/1.37)) + DL687/((DL687+1)/(P687/1.6) + DL687/(Q687/1.37))</f>
        <v>0</v>
      </c>
      <c r="T687">
        <f>(DG687*DJ687)</f>
        <v>0</v>
      </c>
      <c r="U687">
        <f>(DZ687+(T687+2*0.95*5.67E-8*(((DZ687+$B$9)+273)^4-(DZ687+273)^4)-44100*I687)/(1.84*29.3*Q687+8*0.95*5.67E-8*(DZ687+273)^3))</f>
        <v>0</v>
      </c>
      <c r="V687">
        <f>($C$9*EA687+$D$9*EB687+$E$9*U687)</f>
        <v>0</v>
      </c>
      <c r="W687">
        <f>0.61365*exp(17.502*V687/(240.97+V687))</f>
        <v>0</v>
      </c>
      <c r="X687">
        <f>(Y687/Z687*100)</f>
        <v>0</v>
      </c>
      <c r="Y687">
        <f>DS687*(DX687+DY687)/1000</f>
        <v>0</v>
      </c>
      <c r="Z687">
        <f>0.61365*exp(17.502*DZ687/(240.97+DZ687))</f>
        <v>0</v>
      </c>
      <c r="AA687">
        <f>(W687-DS687*(DX687+DY687)/1000)</f>
        <v>0</v>
      </c>
      <c r="AB687">
        <f>(-I687*44100)</f>
        <v>0</v>
      </c>
      <c r="AC687">
        <f>2*29.3*Q687*0.92*(DZ687-V687)</f>
        <v>0</v>
      </c>
      <c r="AD687">
        <f>2*0.95*5.67E-8*(((DZ687+$B$9)+273)^4-(V687+273)^4)</f>
        <v>0</v>
      </c>
      <c r="AE687">
        <f>T687+AD687+AB687+AC687</f>
        <v>0</v>
      </c>
      <c r="AF687">
        <f>DW687*AT687*(DR687-DQ687*(1000-AT687*DT687)/(1000-AT687*DS687))/(100*DK687)</f>
        <v>0</v>
      </c>
      <c r="AG687">
        <f>1000*DW687*AT687*(DS687-DT687)/(100*DK687*(1000-AT687*DS687))</f>
        <v>0</v>
      </c>
      <c r="AH687">
        <f>(AI687 - AJ687 - DX687*1E3/(8.314*(DZ687+273.15)) * AL687/DW687 * AK687) * DW687/(100*DK687) * (1000 - DT687)/1000</f>
        <v>0</v>
      </c>
      <c r="AI687">
        <v>1558.58282009116</v>
      </c>
      <c r="AJ687">
        <v>1541.237090909091</v>
      </c>
      <c r="AK687">
        <v>3.423308736566007</v>
      </c>
      <c r="AL687">
        <v>65.07997680681147</v>
      </c>
      <c r="AM687">
        <f>(AO687 - AN687 + DX687*1E3/(8.314*(DZ687+273.15)) * AQ687/DW687 * AP687) * DW687/(100*DK687) * 1000/(1000 - AO687)</f>
        <v>0</v>
      </c>
      <c r="AN687">
        <v>21.49385650666667</v>
      </c>
      <c r="AO687">
        <v>21.89379636363634</v>
      </c>
      <c r="AP687">
        <v>4.594757094143139E-07</v>
      </c>
      <c r="AQ687">
        <v>105.27</v>
      </c>
      <c r="AR687">
        <v>0</v>
      </c>
      <c r="AS687">
        <v>0</v>
      </c>
      <c r="AT687">
        <f>IF(AR687*$H$15&gt;=AV687,1.0,(AV687/(AV687-AR687*$H$15)))</f>
        <v>0</v>
      </c>
      <c r="AU687">
        <f>(AT687-1)*100</f>
        <v>0</v>
      </c>
      <c r="AV687">
        <f>MAX(0,($B$15+$C$15*EE687)/(1+$D$15*EE687)*DX687/(DZ687+273)*$E$15)</f>
        <v>0</v>
      </c>
      <c r="AW687" t="s">
        <v>437</v>
      </c>
      <c r="AX687" t="s">
        <v>437</v>
      </c>
      <c r="AY687">
        <v>0</v>
      </c>
      <c r="AZ687">
        <v>0</v>
      </c>
      <c r="BA687">
        <f>1-AY687/AZ687</f>
        <v>0</v>
      </c>
      <c r="BB687">
        <v>0</v>
      </c>
      <c r="BC687" t="s">
        <v>437</v>
      </c>
      <c r="BD687" t="s">
        <v>437</v>
      </c>
      <c r="BE687">
        <v>0</v>
      </c>
      <c r="BF687">
        <v>0</v>
      </c>
      <c r="BG687">
        <f>1-BE687/BF687</f>
        <v>0</v>
      </c>
      <c r="BH687">
        <v>0.5</v>
      </c>
      <c r="BI687">
        <f>DH687</f>
        <v>0</v>
      </c>
      <c r="BJ687">
        <f>K687</f>
        <v>0</v>
      </c>
      <c r="BK687">
        <f>BG687*BH687*BI687</f>
        <v>0</v>
      </c>
      <c r="BL687">
        <f>(BJ687-BB687)/BI687</f>
        <v>0</v>
      </c>
      <c r="BM687">
        <f>(AZ687-BF687)/BF687</f>
        <v>0</v>
      </c>
      <c r="BN687">
        <f>AY687/(BA687+AY687/BF687)</f>
        <v>0</v>
      </c>
      <c r="BO687" t="s">
        <v>437</v>
      </c>
      <c r="BP687">
        <v>0</v>
      </c>
      <c r="BQ687">
        <f>IF(BP687&lt;&gt;0, BP687, BN687)</f>
        <v>0</v>
      </c>
      <c r="BR687">
        <f>1-BQ687/BF687</f>
        <v>0</v>
      </c>
      <c r="BS687">
        <f>(BF687-BE687)/(BF687-BQ687)</f>
        <v>0</v>
      </c>
      <c r="BT687">
        <f>(AZ687-BF687)/(AZ687-BQ687)</f>
        <v>0</v>
      </c>
      <c r="BU687">
        <f>(BF687-BE687)/(BF687-AY687)</f>
        <v>0</v>
      </c>
      <c r="BV687">
        <f>(AZ687-BF687)/(AZ687-AY687)</f>
        <v>0</v>
      </c>
      <c r="BW687">
        <f>(BS687*BQ687/BE687)</f>
        <v>0</v>
      </c>
      <c r="BX687">
        <f>(1-BW687)</f>
        <v>0</v>
      </c>
      <c r="DG687">
        <f>$B$13*EF687+$C$13*EG687+$F$13*ER687*(1-EU687)</f>
        <v>0</v>
      </c>
      <c r="DH687">
        <f>DG687*DI687</f>
        <v>0</v>
      </c>
      <c r="DI687">
        <f>($B$13*$D$11+$C$13*$D$11+$F$13*((FE687+EW687)/MAX(FE687+EW687+FF687, 0.1)*$I$11+FF687/MAX(FE687+EW687+FF687, 0.1)*$J$11))/($B$13+$C$13+$F$13)</f>
        <v>0</v>
      </c>
      <c r="DJ687">
        <f>($B$13*$K$11+$C$13*$K$11+$F$13*((FE687+EW687)/MAX(FE687+EW687+FF687, 0.1)*$P$11+FF687/MAX(FE687+EW687+FF687, 0.1)*$Q$11))/($B$13+$C$13+$F$13)</f>
        <v>0</v>
      </c>
      <c r="DK687">
        <v>2.44</v>
      </c>
      <c r="DL687">
        <v>0.5</v>
      </c>
      <c r="DM687" t="s">
        <v>438</v>
      </c>
      <c r="DN687">
        <v>2</v>
      </c>
      <c r="DO687" t="b">
        <v>1</v>
      </c>
      <c r="DP687">
        <v>1759091864.314285</v>
      </c>
      <c r="DQ687">
        <v>1482.989285714286</v>
      </c>
      <c r="DR687">
        <v>1509.272857142857</v>
      </c>
      <c r="DS687">
        <v>21.89322857142857</v>
      </c>
      <c r="DT687">
        <v>21.48576428571429</v>
      </c>
      <c r="DU687">
        <v>1482.840714285714</v>
      </c>
      <c r="DV687">
        <v>21.60372857142858</v>
      </c>
      <c r="DW687">
        <v>500.0189285714286</v>
      </c>
      <c r="DX687">
        <v>90.67359285714285</v>
      </c>
      <c r="DY687">
        <v>0.06480742142857142</v>
      </c>
      <c r="DZ687">
        <v>28.77815357142856</v>
      </c>
      <c r="EA687">
        <v>30.00132142857143</v>
      </c>
      <c r="EB687">
        <v>999.9000000000002</v>
      </c>
      <c r="EC687">
        <v>0</v>
      </c>
      <c r="ED687">
        <v>0</v>
      </c>
      <c r="EE687">
        <v>10004.31964285714</v>
      </c>
      <c r="EF687">
        <v>0</v>
      </c>
      <c r="EG687">
        <v>11.1107</v>
      </c>
      <c r="EH687">
        <v>-26.28351785714286</v>
      </c>
      <c r="EI687">
        <v>1516.1825</v>
      </c>
      <c r="EJ687">
        <v>1542.4125</v>
      </c>
      <c r="EK687">
        <v>0.4074774642857144</v>
      </c>
      <c r="EL687">
        <v>1509.272857142857</v>
      </c>
      <c r="EM687">
        <v>21.48576428571429</v>
      </c>
      <c r="EN687">
        <v>1.985137857142857</v>
      </c>
      <c r="EO687">
        <v>1.948191428571428</v>
      </c>
      <c r="EP687">
        <v>17.32629642857143</v>
      </c>
      <c r="EQ687">
        <v>17.02942857142857</v>
      </c>
      <c r="ER687">
        <v>1999.988928571428</v>
      </c>
      <c r="ES687">
        <v>0.9800041428571428</v>
      </c>
      <c r="ET687">
        <v>0.01999594285714285</v>
      </c>
      <c r="EU687">
        <v>0</v>
      </c>
      <c r="EV687">
        <v>292.2739285714285</v>
      </c>
      <c r="EW687">
        <v>5.00078</v>
      </c>
      <c r="EX687">
        <v>5811.752500000001</v>
      </c>
      <c r="EY687">
        <v>16379.57142857143</v>
      </c>
      <c r="EZ687">
        <v>39.70507142857142</v>
      </c>
      <c r="FA687">
        <v>40.65157142857142</v>
      </c>
      <c r="FB687">
        <v>39.88821428571428</v>
      </c>
      <c r="FC687">
        <v>40.25421428571428</v>
      </c>
      <c r="FD687">
        <v>40.62253571428571</v>
      </c>
      <c r="FE687">
        <v>1955.098928571429</v>
      </c>
      <c r="FF687">
        <v>39.88892857142859</v>
      </c>
      <c r="FG687">
        <v>0</v>
      </c>
      <c r="FH687">
        <v>1759091864.6</v>
      </c>
      <c r="FI687">
        <v>0</v>
      </c>
      <c r="FJ687">
        <v>292.3263076923077</v>
      </c>
      <c r="FK687">
        <v>-1.222290610861862</v>
      </c>
      <c r="FL687">
        <v>-36.05162391386436</v>
      </c>
      <c r="FM687">
        <v>5811.53576923077</v>
      </c>
      <c r="FN687">
        <v>15</v>
      </c>
      <c r="FO687">
        <v>0</v>
      </c>
      <c r="FP687" t="s">
        <v>439</v>
      </c>
      <c r="FQ687">
        <v>1746989605.5</v>
      </c>
      <c r="FR687">
        <v>1746989593.5</v>
      </c>
      <c r="FS687">
        <v>0</v>
      </c>
      <c r="FT687">
        <v>-0.274</v>
      </c>
      <c r="FU687">
        <v>-0.002</v>
      </c>
      <c r="FV687">
        <v>2.549</v>
      </c>
      <c r="FW687">
        <v>0.129</v>
      </c>
      <c r="FX687">
        <v>420</v>
      </c>
      <c r="FY687">
        <v>17</v>
      </c>
      <c r="FZ687">
        <v>0.02</v>
      </c>
      <c r="GA687">
        <v>0.04</v>
      </c>
      <c r="GB687">
        <v>-26.26857560975609</v>
      </c>
      <c r="GC687">
        <v>-0.008772125435588619</v>
      </c>
      <c r="GD687">
        <v>0.08511287994155307</v>
      </c>
      <c r="GE687">
        <v>1</v>
      </c>
      <c r="GF687">
        <v>292.3549411764706</v>
      </c>
      <c r="GG687">
        <v>-1.111627199804367</v>
      </c>
      <c r="GH687">
        <v>0.2403558564218106</v>
      </c>
      <c r="GI687">
        <v>0</v>
      </c>
      <c r="GJ687">
        <v>0.409912</v>
      </c>
      <c r="GK687">
        <v>-0.05806716376306532</v>
      </c>
      <c r="GL687">
        <v>0.005857196290909492</v>
      </c>
      <c r="GM687">
        <v>1</v>
      </c>
      <c r="GN687">
        <v>2</v>
      </c>
      <c r="GO687">
        <v>3</v>
      </c>
      <c r="GP687" t="s">
        <v>446</v>
      </c>
      <c r="GQ687">
        <v>3.10246</v>
      </c>
      <c r="GR687">
        <v>2.72268</v>
      </c>
      <c r="GS687">
        <v>0.207204</v>
      </c>
      <c r="GT687">
        <v>0.209484</v>
      </c>
      <c r="GU687">
        <v>0.101149</v>
      </c>
      <c r="GV687">
        <v>0.101253</v>
      </c>
      <c r="GW687">
        <v>20688.6</v>
      </c>
      <c r="GX687">
        <v>18732.9</v>
      </c>
      <c r="GY687">
        <v>26659.8</v>
      </c>
      <c r="GZ687">
        <v>23919.6</v>
      </c>
      <c r="HA687">
        <v>38358.5</v>
      </c>
      <c r="HB687">
        <v>31786.2</v>
      </c>
      <c r="HC687">
        <v>46552.5</v>
      </c>
      <c r="HD687">
        <v>37836.1</v>
      </c>
      <c r="HE687">
        <v>1.86495</v>
      </c>
      <c r="HF687">
        <v>1.8681</v>
      </c>
      <c r="HG687">
        <v>0.117309</v>
      </c>
      <c r="HH687">
        <v>0</v>
      </c>
      <c r="HI687">
        <v>28.0869</v>
      </c>
      <c r="HJ687">
        <v>999.9</v>
      </c>
      <c r="HK687">
        <v>46.7</v>
      </c>
      <c r="HL687">
        <v>31.2</v>
      </c>
      <c r="HM687">
        <v>23.5016</v>
      </c>
      <c r="HN687">
        <v>61.1686</v>
      </c>
      <c r="HO687">
        <v>21.2861</v>
      </c>
      <c r="HP687">
        <v>1</v>
      </c>
      <c r="HQ687">
        <v>0.158377</v>
      </c>
      <c r="HR687">
        <v>0.276413</v>
      </c>
      <c r="HS687">
        <v>20.2803</v>
      </c>
      <c r="HT687">
        <v>5.21145</v>
      </c>
      <c r="HU687">
        <v>11.98</v>
      </c>
      <c r="HV687">
        <v>4.9633</v>
      </c>
      <c r="HW687">
        <v>3.27448</v>
      </c>
      <c r="HX687">
        <v>9999</v>
      </c>
      <c r="HY687">
        <v>9999</v>
      </c>
      <c r="HZ687">
        <v>9999</v>
      </c>
      <c r="IA687">
        <v>36.2</v>
      </c>
      <c r="IB687">
        <v>1.86395</v>
      </c>
      <c r="IC687">
        <v>1.86009</v>
      </c>
      <c r="ID687">
        <v>1.85838</v>
      </c>
      <c r="IE687">
        <v>1.85974</v>
      </c>
      <c r="IF687">
        <v>1.85989</v>
      </c>
      <c r="IG687">
        <v>1.85837</v>
      </c>
      <c r="IH687">
        <v>1.85744</v>
      </c>
      <c r="II687">
        <v>1.85242</v>
      </c>
      <c r="IJ687">
        <v>0</v>
      </c>
      <c r="IK687">
        <v>0</v>
      </c>
      <c r="IL687">
        <v>0</v>
      </c>
      <c r="IM687">
        <v>0</v>
      </c>
      <c r="IN687" t="s">
        <v>441</v>
      </c>
      <c r="IO687" t="s">
        <v>442</v>
      </c>
      <c r="IP687" t="s">
        <v>443</v>
      </c>
      <c r="IQ687" t="s">
        <v>443</v>
      </c>
      <c r="IR687" t="s">
        <v>443</v>
      </c>
      <c r="IS687" t="s">
        <v>443</v>
      </c>
      <c r="IT687">
        <v>0</v>
      </c>
      <c r="IU687">
        <v>100</v>
      </c>
      <c r="IV687">
        <v>100</v>
      </c>
      <c r="IW687">
        <v>0.18</v>
      </c>
      <c r="IX687">
        <v>0.2895</v>
      </c>
      <c r="IY687">
        <v>-0.819046093373875</v>
      </c>
      <c r="IZ687">
        <v>-0.0008311593448893811</v>
      </c>
      <c r="JA687">
        <v>1.768286430498992E-06</v>
      </c>
      <c r="JB687">
        <v>-5.176383660599935E-10</v>
      </c>
      <c r="JC687">
        <v>0.01793090377665582</v>
      </c>
      <c r="JD687">
        <v>0.002652576625932546</v>
      </c>
      <c r="JE687">
        <v>0.0004569377311329863</v>
      </c>
      <c r="JF687">
        <v>1.003524486243527E-07</v>
      </c>
      <c r="JG687">
        <v>2</v>
      </c>
      <c r="JH687">
        <v>1975</v>
      </c>
      <c r="JI687">
        <v>1</v>
      </c>
      <c r="JJ687">
        <v>26</v>
      </c>
      <c r="JK687">
        <v>201704.4</v>
      </c>
      <c r="JL687">
        <v>201704.6</v>
      </c>
      <c r="JM687">
        <v>3.23853</v>
      </c>
      <c r="JN687">
        <v>2.60254</v>
      </c>
      <c r="JO687">
        <v>1.49658</v>
      </c>
      <c r="JP687">
        <v>2.34985</v>
      </c>
      <c r="JQ687">
        <v>1.54907</v>
      </c>
      <c r="JR687">
        <v>2.47803</v>
      </c>
      <c r="JS687">
        <v>36.2694</v>
      </c>
      <c r="JT687">
        <v>24.1751</v>
      </c>
      <c r="JU687">
        <v>18</v>
      </c>
      <c r="JV687">
        <v>482.52</v>
      </c>
      <c r="JW687">
        <v>499.325</v>
      </c>
      <c r="JX687">
        <v>27.2387</v>
      </c>
      <c r="JY687">
        <v>29.3028</v>
      </c>
      <c r="JZ687">
        <v>30.0003</v>
      </c>
      <c r="KA687">
        <v>29.4675</v>
      </c>
      <c r="KB687">
        <v>29.4502</v>
      </c>
      <c r="KC687">
        <v>65.09059999999999</v>
      </c>
      <c r="KD687">
        <v>10.4997</v>
      </c>
      <c r="KE687">
        <v>100</v>
      </c>
      <c r="KF687">
        <v>27.2382</v>
      </c>
      <c r="KG687">
        <v>1557.1</v>
      </c>
      <c r="KH687">
        <v>21.4232</v>
      </c>
      <c r="KI687">
        <v>101.784</v>
      </c>
      <c r="KJ687">
        <v>91.2533</v>
      </c>
    </row>
    <row r="688" spans="1:296">
      <c r="A688">
        <v>670</v>
      </c>
      <c r="B688">
        <v>1759091877.1</v>
      </c>
      <c r="C688">
        <v>18794</v>
      </c>
      <c r="D688" t="s">
        <v>1789</v>
      </c>
      <c r="E688" t="s">
        <v>1790</v>
      </c>
      <c r="F688">
        <v>5</v>
      </c>
      <c r="G688" t="s">
        <v>1604</v>
      </c>
      <c r="H688">
        <v>1759091869.6</v>
      </c>
      <c r="I688">
        <f>(J688)/1000</f>
        <v>0</v>
      </c>
      <c r="J688">
        <f>IF(DO688, AM688, AG688)</f>
        <v>0</v>
      </c>
      <c r="K688">
        <f>IF(DO688, AH688, AF688)</f>
        <v>0</v>
      </c>
      <c r="L688">
        <f>DQ688 - IF(AT688&gt;1, K688*DK688*100.0/(AV688), 0)</f>
        <v>0</v>
      </c>
      <c r="M688">
        <f>((S688-I688/2)*L688-K688)/(S688+I688/2)</f>
        <v>0</v>
      </c>
      <c r="N688">
        <f>M688*(DX688+DY688)/1000.0</f>
        <v>0</v>
      </c>
      <c r="O688">
        <f>(DQ688 - IF(AT688&gt;1, K688*DK688*100.0/(AV688), 0))*(DX688+DY688)/1000.0</f>
        <v>0</v>
      </c>
      <c r="P688">
        <f>2.0/((1/R688-1/Q688)+SIGN(R688)*SQRT((1/R688-1/Q688)*(1/R688-1/Q688) + 4*DL688/((DL688+1)*(DL688+1))*(2*1/R688*1/Q688-1/Q688*1/Q688)))</f>
        <v>0</v>
      </c>
      <c r="Q688">
        <f>IF(LEFT(DM688,1)&lt;&gt;"0",IF(LEFT(DM688,1)="1",3.0,DN688),$D$5+$E$5*(EE688*DX688/($K$5*1000))+$F$5*(EE688*DX688/($K$5*1000))*MAX(MIN(DK688,$J$5),$I$5)*MAX(MIN(DK688,$J$5),$I$5)+$G$5*MAX(MIN(DK688,$J$5),$I$5)*(EE688*DX688/($K$5*1000))+$H$5*(EE688*DX688/($K$5*1000))*(EE688*DX688/($K$5*1000)))</f>
        <v>0</v>
      </c>
      <c r="R688">
        <f>I688*(1000-(1000*0.61365*exp(17.502*V688/(240.97+V688))/(DX688+DY688)+DS688)/2)/(1000*0.61365*exp(17.502*V688/(240.97+V688))/(DX688+DY688)-DS688)</f>
        <v>0</v>
      </c>
      <c r="S688">
        <f>1/((DL688+1)/(P688/1.6)+1/(Q688/1.37)) + DL688/((DL688+1)/(P688/1.6) + DL688/(Q688/1.37))</f>
        <v>0</v>
      </c>
      <c r="T688">
        <f>(DG688*DJ688)</f>
        <v>0</v>
      </c>
      <c r="U688">
        <f>(DZ688+(T688+2*0.95*5.67E-8*(((DZ688+$B$9)+273)^4-(DZ688+273)^4)-44100*I688)/(1.84*29.3*Q688+8*0.95*5.67E-8*(DZ688+273)^3))</f>
        <v>0</v>
      </c>
      <c r="V688">
        <f>($C$9*EA688+$D$9*EB688+$E$9*U688)</f>
        <v>0</v>
      </c>
      <c r="W688">
        <f>0.61365*exp(17.502*V688/(240.97+V688))</f>
        <v>0</v>
      </c>
      <c r="X688">
        <f>(Y688/Z688*100)</f>
        <v>0</v>
      </c>
      <c r="Y688">
        <f>DS688*(DX688+DY688)/1000</f>
        <v>0</v>
      </c>
      <c r="Z688">
        <f>0.61365*exp(17.502*DZ688/(240.97+DZ688))</f>
        <v>0</v>
      </c>
      <c r="AA688">
        <f>(W688-DS688*(DX688+DY688)/1000)</f>
        <v>0</v>
      </c>
      <c r="AB688">
        <f>(-I688*44100)</f>
        <v>0</v>
      </c>
      <c r="AC688">
        <f>2*29.3*Q688*0.92*(DZ688-V688)</f>
        <v>0</v>
      </c>
      <c r="AD688">
        <f>2*0.95*5.67E-8*(((DZ688+$B$9)+273)^4-(V688+273)^4)</f>
        <v>0</v>
      </c>
      <c r="AE688">
        <f>T688+AD688+AB688+AC688</f>
        <v>0</v>
      </c>
      <c r="AF688">
        <f>DW688*AT688*(DR688-DQ688*(1000-AT688*DT688)/(1000-AT688*DS688))/(100*DK688)</f>
        <v>0</v>
      </c>
      <c r="AG688">
        <f>1000*DW688*AT688*(DS688-DT688)/(100*DK688*(1000-AT688*DS688))</f>
        <v>0</v>
      </c>
      <c r="AH688">
        <f>(AI688 - AJ688 - DX688*1E3/(8.314*(DZ688+273.15)) * AL688/DW688 * AK688) * DW688/(100*DK688) * (1000 - DT688)/1000</f>
        <v>0</v>
      </c>
      <c r="AI688">
        <v>1575.585413548493</v>
      </c>
      <c r="AJ688">
        <v>1558.336606060605</v>
      </c>
      <c r="AK688">
        <v>3.402436962361393</v>
      </c>
      <c r="AL688">
        <v>65.07997680681147</v>
      </c>
      <c r="AM688">
        <f>(AO688 - AN688 + DX688*1E3/(8.314*(DZ688+273.15)) * AQ688/DW688 * AP688) * DW688/(100*DK688) * 1000/(1000 - AO688)</f>
        <v>0</v>
      </c>
      <c r="AN688">
        <v>21.49280824000001</v>
      </c>
      <c r="AO688">
        <v>21.8967806060606</v>
      </c>
      <c r="AP688">
        <v>6.445858392097716E-06</v>
      </c>
      <c r="AQ688">
        <v>105.27</v>
      </c>
      <c r="AR688">
        <v>0</v>
      </c>
      <c r="AS688">
        <v>0</v>
      </c>
      <c r="AT688">
        <f>IF(AR688*$H$15&gt;=AV688,1.0,(AV688/(AV688-AR688*$H$15)))</f>
        <v>0</v>
      </c>
      <c r="AU688">
        <f>(AT688-1)*100</f>
        <v>0</v>
      </c>
      <c r="AV688">
        <f>MAX(0,($B$15+$C$15*EE688)/(1+$D$15*EE688)*DX688/(DZ688+273)*$E$15)</f>
        <v>0</v>
      </c>
      <c r="AW688" t="s">
        <v>437</v>
      </c>
      <c r="AX688" t="s">
        <v>437</v>
      </c>
      <c r="AY688">
        <v>0</v>
      </c>
      <c r="AZ688">
        <v>0</v>
      </c>
      <c r="BA688">
        <f>1-AY688/AZ688</f>
        <v>0</v>
      </c>
      <c r="BB688">
        <v>0</v>
      </c>
      <c r="BC688" t="s">
        <v>437</v>
      </c>
      <c r="BD688" t="s">
        <v>437</v>
      </c>
      <c r="BE688">
        <v>0</v>
      </c>
      <c r="BF688">
        <v>0</v>
      </c>
      <c r="BG688">
        <f>1-BE688/BF688</f>
        <v>0</v>
      </c>
      <c r="BH688">
        <v>0.5</v>
      </c>
      <c r="BI688">
        <f>DH688</f>
        <v>0</v>
      </c>
      <c r="BJ688">
        <f>K688</f>
        <v>0</v>
      </c>
      <c r="BK688">
        <f>BG688*BH688*BI688</f>
        <v>0</v>
      </c>
      <c r="BL688">
        <f>(BJ688-BB688)/BI688</f>
        <v>0</v>
      </c>
      <c r="BM688">
        <f>(AZ688-BF688)/BF688</f>
        <v>0</v>
      </c>
      <c r="BN688">
        <f>AY688/(BA688+AY688/BF688)</f>
        <v>0</v>
      </c>
      <c r="BO688" t="s">
        <v>437</v>
      </c>
      <c r="BP688">
        <v>0</v>
      </c>
      <c r="BQ688">
        <f>IF(BP688&lt;&gt;0, BP688, BN688)</f>
        <v>0</v>
      </c>
      <c r="BR688">
        <f>1-BQ688/BF688</f>
        <v>0</v>
      </c>
      <c r="BS688">
        <f>(BF688-BE688)/(BF688-BQ688)</f>
        <v>0</v>
      </c>
      <c r="BT688">
        <f>(AZ688-BF688)/(AZ688-BQ688)</f>
        <v>0</v>
      </c>
      <c r="BU688">
        <f>(BF688-BE688)/(BF688-AY688)</f>
        <v>0</v>
      </c>
      <c r="BV688">
        <f>(AZ688-BF688)/(AZ688-AY688)</f>
        <v>0</v>
      </c>
      <c r="BW688">
        <f>(BS688*BQ688/BE688)</f>
        <v>0</v>
      </c>
      <c r="BX688">
        <f>(1-BW688)</f>
        <v>0</v>
      </c>
      <c r="DG688">
        <f>$B$13*EF688+$C$13*EG688+$F$13*ER688*(1-EU688)</f>
        <v>0</v>
      </c>
      <c r="DH688">
        <f>DG688*DI688</f>
        <v>0</v>
      </c>
      <c r="DI688">
        <f>($B$13*$D$11+$C$13*$D$11+$F$13*((FE688+EW688)/MAX(FE688+EW688+FF688, 0.1)*$I$11+FF688/MAX(FE688+EW688+FF688, 0.1)*$J$11))/($B$13+$C$13+$F$13)</f>
        <v>0</v>
      </c>
      <c r="DJ688">
        <f>($B$13*$K$11+$C$13*$K$11+$F$13*((FE688+EW688)/MAX(FE688+EW688+FF688, 0.1)*$P$11+FF688/MAX(FE688+EW688+FF688, 0.1)*$Q$11))/($B$13+$C$13+$F$13)</f>
        <v>0</v>
      </c>
      <c r="DK688">
        <v>2.44</v>
      </c>
      <c r="DL688">
        <v>0.5</v>
      </c>
      <c r="DM688" t="s">
        <v>438</v>
      </c>
      <c r="DN688">
        <v>2</v>
      </c>
      <c r="DO688" t="b">
        <v>1</v>
      </c>
      <c r="DP688">
        <v>1759091869.6</v>
      </c>
      <c r="DQ688">
        <v>1500.768148148148</v>
      </c>
      <c r="DR688">
        <v>1526.991481481481</v>
      </c>
      <c r="DS688">
        <v>21.89432222222222</v>
      </c>
      <c r="DT688">
        <v>21.49058148148148</v>
      </c>
      <c r="DU688">
        <v>1500.602962962963</v>
      </c>
      <c r="DV688">
        <v>21.60478888888889</v>
      </c>
      <c r="DW688">
        <v>500.0431111111112</v>
      </c>
      <c r="DX688">
        <v>90.67389259259259</v>
      </c>
      <c r="DY688">
        <v>0.06477672222222222</v>
      </c>
      <c r="DZ688">
        <v>28.77686296296296</v>
      </c>
      <c r="EA688">
        <v>30.00034074074074</v>
      </c>
      <c r="EB688">
        <v>999.9000000000001</v>
      </c>
      <c r="EC688">
        <v>0</v>
      </c>
      <c r="ED688">
        <v>0</v>
      </c>
      <c r="EE688">
        <v>10012.24444444444</v>
      </c>
      <c r="EF688">
        <v>0</v>
      </c>
      <c r="EG688">
        <v>11.1107</v>
      </c>
      <c r="EH688">
        <v>-26.22318148148148</v>
      </c>
      <c r="EI688">
        <v>1534.361111111111</v>
      </c>
      <c r="EJ688">
        <v>1560.527777777778</v>
      </c>
      <c r="EK688">
        <v>0.4037503333333333</v>
      </c>
      <c r="EL688">
        <v>1526.991481481481</v>
      </c>
      <c r="EM688">
        <v>21.49058148148148</v>
      </c>
      <c r="EN688">
        <v>1.985243703703704</v>
      </c>
      <c r="EO688">
        <v>1.948633703703704</v>
      </c>
      <c r="EP688">
        <v>17.32714444444444</v>
      </c>
      <c r="EQ688">
        <v>17.03302592592593</v>
      </c>
      <c r="ER688">
        <v>1999.942222222222</v>
      </c>
      <c r="ES688">
        <v>0.9800055185185185</v>
      </c>
      <c r="ET688">
        <v>0.01999461481481481</v>
      </c>
      <c r="EU688">
        <v>0</v>
      </c>
      <c r="EV688">
        <v>292.1625555555556</v>
      </c>
      <c r="EW688">
        <v>5.00078</v>
      </c>
      <c r="EX688">
        <v>5808.634444444446</v>
      </c>
      <c r="EY688">
        <v>16379.18888888889</v>
      </c>
      <c r="EZ688">
        <v>39.68488888888889</v>
      </c>
      <c r="FA688">
        <v>40.64566666666666</v>
      </c>
      <c r="FB688">
        <v>39.91185185185185</v>
      </c>
      <c r="FC688">
        <v>40.25203703703703</v>
      </c>
      <c r="FD688">
        <v>40.69644444444445</v>
      </c>
      <c r="FE688">
        <v>1955.056666666667</v>
      </c>
      <c r="FF688">
        <v>39.88481481481482</v>
      </c>
      <c r="FG688">
        <v>0</v>
      </c>
      <c r="FH688">
        <v>1759091869.4</v>
      </c>
      <c r="FI688">
        <v>0</v>
      </c>
      <c r="FJ688">
        <v>292.1965769230769</v>
      </c>
      <c r="FK688">
        <v>-1.704307712550491</v>
      </c>
      <c r="FL688">
        <v>-35.83760683345711</v>
      </c>
      <c r="FM688">
        <v>5808.787307692308</v>
      </c>
      <c r="FN688">
        <v>15</v>
      </c>
      <c r="FO688">
        <v>0</v>
      </c>
      <c r="FP688" t="s">
        <v>439</v>
      </c>
      <c r="FQ688">
        <v>1746989605.5</v>
      </c>
      <c r="FR688">
        <v>1746989593.5</v>
      </c>
      <c r="FS688">
        <v>0</v>
      </c>
      <c r="FT688">
        <v>-0.274</v>
      </c>
      <c r="FU688">
        <v>-0.002</v>
      </c>
      <c r="FV688">
        <v>2.549</v>
      </c>
      <c r="FW688">
        <v>0.129</v>
      </c>
      <c r="FX688">
        <v>420</v>
      </c>
      <c r="FY688">
        <v>17</v>
      </c>
      <c r="FZ688">
        <v>0.02</v>
      </c>
      <c r="GA688">
        <v>0.04</v>
      </c>
      <c r="GB688">
        <v>-26.25383170731707</v>
      </c>
      <c r="GC688">
        <v>0.7013477351916539</v>
      </c>
      <c r="GD688">
        <v>0.1020792648470746</v>
      </c>
      <c r="GE688">
        <v>0</v>
      </c>
      <c r="GF688">
        <v>292.2779411764706</v>
      </c>
      <c r="GG688">
        <v>-1.326417120236283</v>
      </c>
      <c r="GH688">
        <v>0.2690026176536157</v>
      </c>
      <c r="GI688">
        <v>0</v>
      </c>
      <c r="GJ688">
        <v>0.406788487804878</v>
      </c>
      <c r="GK688">
        <v>-0.05434346341463287</v>
      </c>
      <c r="GL688">
        <v>0.005644450696434989</v>
      </c>
      <c r="GM688">
        <v>1</v>
      </c>
      <c r="GN688">
        <v>1</v>
      </c>
      <c r="GO688">
        <v>3</v>
      </c>
      <c r="GP688" t="s">
        <v>455</v>
      </c>
      <c r="GQ688">
        <v>3.10272</v>
      </c>
      <c r="GR688">
        <v>2.72332</v>
      </c>
      <c r="GS688">
        <v>0.20855</v>
      </c>
      <c r="GT688">
        <v>0.210821</v>
      </c>
      <c r="GU688">
        <v>0.101156</v>
      </c>
      <c r="GV688">
        <v>0.101203</v>
      </c>
      <c r="GW688">
        <v>20653.3</v>
      </c>
      <c r="GX688">
        <v>18701</v>
      </c>
      <c r="GY688">
        <v>26659.6</v>
      </c>
      <c r="GZ688">
        <v>23919.4</v>
      </c>
      <c r="HA688">
        <v>38358.2</v>
      </c>
      <c r="HB688">
        <v>31788.1</v>
      </c>
      <c r="HC688">
        <v>46552.3</v>
      </c>
      <c r="HD688">
        <v>37836.1</v>
      </c>
      <c r="HE688">
        <v>1.86558</v>
      </c>
      <c r="HF688">
        <v>1.86745</v>
      </c>
      <c r="HG688">
        <v>0.117272</v>
      </c>
      <c r="HH688">
        <v>0</v>
      </c>
      <c r="HI688">
        <v>28.0833</v>
      </c>
      <c r="HJ688">
        <v>999.9</v>
      </c>
      <c r="HK688">
        <v>46.7</v>
      </c>
      <c r="HL688">
        <v>31.1</v>
      </c>
      <c r="HM688">
        <v>23.368</v>
      </c>
      <c r="HN688">
        <v>60.4886</v>
      </c>
      <c r="HO688">
        <v>21.3101</v>
      </c>
      <c r="HP688">
        <v>1</v>
      </c>
      <c r="HQ688">
        <v>0.158554</v>
      </c>
      <c r="HR688">
        <v>0.281438</v>
      </c>
      <c r="HS688">
        <v>20.2803</v>
      </c>
      <c r="HT688">
        <v>5.2101</v>
      </c>
      <c r="HU688">
        <v>11.98</v>
      </c>
      <c r="HV688">
        <v>4.9631</v>
      </c>
      <c r="HW688">
        <v>3.27443</v>
      </c>
      <c r="HX688">
        <v>9999</v>
      </c>
      <c r="HY688">
        <v>9999</v>
      </c>
      <c r="HZ688">
        <v>9999</v>
      </c>
      <c r="IA688">
        <v>36.2</v>
      </c>
      <c r="IB688">
        <v>1.86394</v>
      </c>
      <c r="IC688">
        <v>1.86009</v>
      </c>
      <c r="ID688">
        <v>1.85837</v>
      </c>
      <c r="IE688">
        <v>1.85975</v>
      </c>
      <c r="IF688">
        <v>1.85989</v>
      </c>
      <c r="IG688">
        <v>1.85837</v>
      </c>
      <c r="IH688">
        <v>1.85745</v>
      </c>
      <c r="II688">
        <v>1.85242</v>
      </c>
      <c r="IJ688">
        <v>0</v>
      </c>
      <c r="IK688">
        <v>0</v>
      </c>
      <c r="IL688">
        <v>0</v>
      </c>
      <c r="IM688">
        <v>0</v>
      </c>
      <c r="IN688" t="s">
        <v>441</v>
      </c>
      <c r="IO688" t="s">
        <v>442</v>
      </c>
      <c r="IP688" t="s">
        <v>443</v>
      </c>
      <c r="IQ688" t="s">
        <v>443</v>
      </c>
      <c r="IR688" t="s">
        <v>443</v>
      </c>
      <c r="IS688" t="s">
        <v>443</v>
      </c>
      <c r="IT688">
        <v>0</v>
      </c>
      <c r="IU688">
        <v>100</v>
      </c>
      <c r="IV688">
        <v>100</v>
      </c>
      <c r="IW688">
        <v>0.19</v>
      </c>
      <c r="IX688">
        <v>0.2896</v>
      </c>
      <c r="IY688">
        <v>-0.819046093373875</v>
      </c>
      <c r="IZ688">
        <v>-0.0008311593448893811</v>
      </c>
      <c r="JA688">
        <v>1.768286430498992E-06</v>
      </c>
      <c r="JB688">
        <v>-5.176383660599935E-10</v>
      </c>
      <c r="JC688">
        <v>0.01793090377665582</v>
      </c>
      <c r="JD688">
        <v>0.002652576625932546</v>
      </c>
      <c r="JE688">
        <v>0.0004569377311329863</v>
      </c>
      <c r="JF688">
        <v>1.003524486243527E-07</v>
      </c>
      <c r="JG688">
        <v>2</v>
      </c>
      <c r="JH688">
        <v>1975</v>
      </c>
      <c r="JI688">
        <v>1</v>
      </c>
      <c r="JJ688">
        <v>26</v>
      </c>
      <c r="JK688">
        <v>201704.5</v>
      </c>
      <c r="JL688">
        <v>201704.7</v>
      </c>
      <c r="JM688">
        <v>3.26904</v>
      </c>
      <c r="JN688">
        <v>2.60864</v>
      </c>
      <c r="JO688">
        <v>1.49658</v>
      </c>
      <c r="JP688">
        <v>2.34985</v>
      </c>
      <c r="JQ688">
        <v>1.54907</v>
      </c>
      <c r="JR688">
        <v>2.41943</v>
      </c>
      <c r="JS688">
        <v>36.2694</v>
      </c>
      <c r="JT688">
        <v>24.1751</v>
      </c>
      <c r="JU688">
        <v>18</v>
      </c>
      <c r="JV688">
        <v>482.904</v>
      </c>
      <c r="JW688">
        <v>498.907</v>
      </c>
      <c r="JX688">
        <v>27.2387</v>
      </c>
      <c r="JY688">
        <v>29.3041</v>
      </c>
      <c r="JZ688">
        <v>30.0003</v>
      </c>
      <c r="KA688">
        <v>29.47</v>
      </c>
      <c r="KB688">
        <v>29.4521</v>
      </c>
      <c r="KC688">
        <v>65.6219</v>
      </c>
      <c r="KD688">
        <v>10.7885</v>
      </c>
      <c r="KE688">
        <v>100</v>
      </c>
      <c r="KF688">
        <v>27.2385</v>
      </c>
      <c r="KG688">
        <v>1570.46</v>
      </c>
      <c r="KH688">
        <v>21.4226</v>
      </c>
      <c r="KI688">
        <v>101.784</v>
      </c>
      <c r="KJ688">
        <v>91.253</v>
      </c>
    </row>
    <row r="689" spans="1:296">
      <c r="A689">
        <v>671</v>
      </c>
      <c r="B689">
        <v>1759091882.1</v>
      </c>
      <c r="C689">
        <v>18799</v>
      </c>
      <c r="D689" t="s">
        <v>1791</v>
      </c>
      <c r="E689" t="s">
        <v>1792</v>
      </c>
      <c r="F689">
        <v>5</v>
      </c>
      <c r="G689" t="s">
        <v>1604</v>
      </c>
      <c r="H689">
        <v>1759091874.314285</v>
      </c>
      <c r="I689">
        <f>(J689)/1000</f>
        <v>0</v>
      </c>
      <c r="J689">
        <f>IF(DO689, AM689, AG689)</f>
        <v>0</v>
      </c>
      <c r="K689">
        <f>IF(DO689, AH689, AF689)</f>
        <v>0</v>
      </c>
      <c r="L689">
        <f>DQ689 - IF(AT689&gt;1, K689*DK689*100.0/(AV689), 0)</f>
        <v>0</v>
      </c>
      <c r="M689">
        <f>((S689-I689/2)*L689-K689)/(S689+I689/2)</f>
        <v>0</v>
      </c>
      <c r="N689">
        <f>M689*(DX689+DY689)/1000.0</f>
        <v>0</v>
      </c>
      <c r="O689">
        <f>(DQ689 - IF(AT689&gt;1, K689*DK689*100.0/(AV689), 0))*(DX689+DY689)/1000.0</f>
        <v>0</v>
      </c>
      <c r="P689">
        <f>2.0/((1/R689-1/Q689)+SIGN(R689)*SQRT((1/R689-1/Q689)*(1/R689-1/Q689) + 4*DL689/((DL689+1)*(DL689+1))*(2*1/R689*1/Q689-1/Q689*1/Q689)))</f>
        <v>0</v>
      </c>
      <c r="Q689">
        <f>IF(LEFT(DM689,1)&lt;&gt;"0",IF(LEFT(DM689,1)="1",3.0,DN689),$D$5+$E$5*(EE689*DX689/($K$5*1000))+$F$5*(EE689*DX689/($K$5*1000))*MAX(MIN(DK689,$J$5),$I$5)*MAX(MIN(DK689,$J$5),$I$5)+$G$5*MAX(MIN(DK689,$J$5),$I$5)*(EE689*DX689/($K$5*1000))+$H$5*(EE689*DX689/($K$5*1000))*(EE689*DX689/($K$5*1000)))</f>
        <v>0</v>
      </c>
      <c r="R689">
        <f>I689*(1000-(1000*0.61365*exp(17.502*V689/(240.97+V689))/(DX689+DY689)+DS689)/2)/(1000*0.61365*exp(17.502*V689/(240.97+V689))/(DX689+DY689)-DS689)</f>
        <v>0</v>
      </c>
      <c r="S689">
        <f>1/((DL689+1)/(P689/1.6)+1/(Q689/1.37)) + DL689/((DL689+1)/(P689/1.6) + DL689/(Q689/1.37))</f>
        <v>0</v>
      </c>
      <c r="T689">
        <f>(DG689*DJ689)</f>
        <v>0</v>
      </c>
      <c r="U689">
        <f>(DZ689+(T689+2*0.95*5.67E-8*(((DZ689+$B$9)+273)^4-(DZ689+273)^4)-44100*I689)/(1.84*29.3*Q689+8*0.95*5.67E-8*(DZ689+273)^3))</f>
        <v>0</v>
      </c>
      <c r="V689">
        <f>($C$9*EA689+$D$9*EB689+$E$9*U689)</f>
        <v>0</v>
      </c>
      <c r="W689">
        <f>0.61365*exp(17.502*V689/(240.97+V689))</f>
        <v>0</v>
      </c>
      <c r="X689">
        <f>(Y689/Z689*100)</f>
        <v>0</v>
      </c>
      <c r="Y689">
        <f>DS689*(DX689+DY689)/1000</f>
        <v>0</v>
      </c>
      <c r="Z689">
        <f>0.61365*exp(17.502*DZ689/(240.97+DZ689))</f>
        <v>0</v>
      </c>
      <c r="AA689">
        <f>(W689-DS689*(DX689+DY689)/1000)</f>
        <v>0</v>
      </c>
      <c r="AB689">
        <f>(-I689*44100)</f>
        <v>0</v>
      </c>
      <c r="AC689">
        <f>2*29.3*Q689*0.92*(DZ689-V689)</f>
        <v>0</v>
      </c>
      <c r="AD689">
        <f>2*0.95*5.67E-8*(((DZ689+$B$9)+273)^4-(V689+273)^4)</f>
        <v>0</v>
      </c>
      <c r="AE689">
        <f>T689+AD689+AB689+AC689</f>
        <v>0</v>
      </c>
      <c r="AF689">
        <f>DW689*AT689*(DR689-DQ689*(1000-AT689*DT689)/(1000-AT689*DS689))/(100*DK689)</f>
        <v>0</v>
      </c>
      <c r="AG689">
        <f>1000*DW689*AT689*(DS689-DT689)/(100*DK689*(1000-AT689*DS689))</f>
        <v>0</v>
      </c>
      <c r="AH689">
        <f>(AI689 - AJ689 - DX689*1E3/(8.314*(DZ689+273.15)) * AL689/DW689 * AK689) * DW689/(100*DK689) * (1000 - DT689)/1000</f>
        <v>0</v>
      </c>
      <c r="AI689">
        <v>1592.781162088635</v>
      </c>
      <c r="AJ689">
        <v>1575.622909090908</v>
      </c>
      <c r="AK689">
        <v>3.464579166668127</v>
      </c>
      <c r="AL689">
        <v>65.07997680681147</v>
      </c>
      <c r="AM689">
        <f>(AO689 - AN689 + DX689*1E3/(8.314*(DZ689+273.15)) * AQ689/DW689 * AP689) * DW689/(100*DK689) * 1000/(1000 - AO689)</f>
        <v>0</v>
      </c>
      <c r="AN689">
        <v>21.45489677333333</v>
      </c>
      <c r="AO689">
        <v>21.88548303030303</v>
      </c>
      <c r="AP689">
        <v>-4.826423792658125E-05</v>
      </c>
      <c r="AQ689">
        <v>105.27</v>
      </c>
      <c r="AR689">
        <v>0</v>
      </c>
      <c r="AS689">
        <v>0</v>
      </c>
      <c r="AT689">
        <f>IF(AR689*$H$15&gt;=AV689,1.0,(AV689/(AV689-AR689*$H$15)))</f>
        <v>0</v>
      </c>
      <c r="AU689">
        <f>(AT689-1)*100</f>
        <v>0</v>
      </c>
      <c r="AV689">
        <f>MAX(0,($B$15+$C$15*EE689)/(1+$D$15*EE689)*DX689/(DZ689+273)*$E$15)</f>
        <v>0</v>
      </c>
      <c r="AW689" t="s">
        <v>437</v>
      </c>
      <c r="AX689" t="s">
        <v>437</v>
      </c>
      <c r="AY689">
        <v>0</v>
      </c>
      <c r="AZ689">
        <v>0</v>
      </c>
      <c r="BA689">
        <f>1-AY689/AZ689</f>
        <v>0</v>
      </c>
      <c r="BB689">
        <v>0</v>
      </c>
      <c r="BC689" t="s">
        <v>437</v>
      </c>
      <c r="BD689" t="s">
        <v>437</v>
      </c>
      <c r="BE689">
        <v>0</v>
      </c>
      <c r="BF689">
        <v>0</v>
      </c>
      <c r="BG689">
        <f>1-BE689/BF689</f>
        <v>0</v>
      </c>
      <c r="BH689">
        <v>0.5</v>
      </c>
      <c r="BI689">
        <f>DH689</f>
        <v>0</v>
      </c>
      <c r="BJ689">
        <f>K689</f>
        <v>0</v>
      </c>
      <c r="BK689">
        <f>BG689*BH689*BI689</f>
        <v>0</v>
      </c>
      <c r="BL689">
        <f>(BJ689-BB689)/BI689</f>
        <v>0</v>
      </c>
      <c r="BM689">
        <f>(AZ689-BF689)/BF689</f>
        <v>0</v>
      </c>
      <c r="BN689">
        <f>AY689/(BA689+AY689/BF689)</f>
        <v>0</v>
      </c>
      <c r="BO689" t="s">
        <v>437</v>
      </c>
      <c r="BP689">
        <v>0</v>
      </c>
      <c r="BQ689">
        <f>IF(BP689&lt;&gt;0, BP689, BN689)</f>
        <v>0</v>
      </c>
      <c r="BR689">
        <f>1-BQ689/BF689</f>
        <v>0</v>
      </c>
      <c r="BS689">
        <f>(BF689-BE689)/(BF689-BQ689)</f>
        <v>0</v>
      </c>
      <c r="BT689">
        <f>(AZ689-BF689)/(AZ689-BQ689)</f>
        <v>0</v>
      </c>
      <c r="BU689">
        <f>(BF689-BE689)/(BF689-AY689)</f>
        <v>0</v>
      </c>
      <c r="BV689">
        <f>(AZ689-BF689)/(AZ689-AY689)</f>
        <v>0</v>
      </c>
      <c r="BW689">
        <f>(BS689*BQ689/BE689)</f>
        <v>0</v>
      </c>
      <c r="BX689">
        <f>(1-BW689)</f>
        <v>0</v>
      </c>
      <c r="DG689">
        <f>$B$13*EF689+$C$13*EG689+$F$13*ER689*(1-EU689)</f>
        <v>0</v>
      </c>
      <c r="DH689">
        <f>DG689*DI689</f>
        <v>0</v>
      </c>
      <c r="DI689">
        <f>($B$13*$D$11+$C$13*$D$11+$F$13*((FE689+EW689)/MAX(FE689+EW689+FF689, 0.1)*$I$11+FF689/MAX(FE689+EW689+FF689, 0.1)*$J$11))/($B$13+$C$13+$F$13)</f>
        <v>0</v>
      </c>
      <c r="DJ689">
        <f>($B$13*$K$11+$C$13*$K$11+$F$13*((FE689+EW689)/MAX(FE689+EW689+FF689, 0.1)*$P$11+FF689/MAX(FE689+EW689+FF689, 0.1)*$Q$11))/($B$13+$C$13+$F$13)</f>
        <v>0</v>
      </c>
      <c r="DK689">
        <v>2.44</v>
      </c>
      <c r="DL689">
        <v>0.5</v>
      </c>
      <c r="DM689" t="s">
        <v>438</v>
      </c>
      <c r="DN689">
        <v>2</v>
      </c>
      <c r="DO689" t="b">
        <v>1</v>
      </c>
      <c r="DP689">
        <v>1759091874.314285</v>
      </c>
      <c r="DQ689">
        <v>1516.609285714285</v>
      </c>
      <c r="DR689">
        <v>1542.811071428571</v>
      </c>
      <c r="DS689">
        <v>21.894025</v>
      </c>
      <c r="DT689">
        <v>21.48223214285715</v>
      </c>
      <c r="DU689">
        <v>1516.428928571429</v>
      </c>
      <c r="DV689">
        <v>21.60450357142858</v>
      </c>
      <c r="DW689">
        <v>499.9674999999999</v>
      </c>
      <c r="DX689">
        <v>90.67373214285715</v>
      </c>
      <c r="DY689">
        <v>0.06484942142857142</v>
      </c>
      <c r="DZ689">
        <v>28.77648571428571</v>
      </c>
      <c r="EA689">
        <v>30.00017142857143</v>
      </c>
      <c r="EB689">
        <v>999.9000000000002</v>
      </c>
      <c r="EC689">
        <v>0</v>
      </c>
      <c r="ED689">
        <v>0</v>
      </c>
      <c r="EE689">
        <v>10002.86107142857</v>
      </c>
      <c r="EF689">
        <v>0</v>
      </c>
      <c r="EG689">
        <v>11.1107</v>
      </c>
      <c r="EH689">
        <v>-26.20083928571428</v>
      </c>
      <c r="EI689">
        <v>1550.556785714286</v>
      </c>
      <c r="EJ689">
        <v>1576.680714285714</v>
      </c>
      <c r="EK689">
        <v>0.4118031785714286</v>
      </c>
      <c r="EL689">
        <v>1542.811071428571</v>
      </c>
      <c r="EM689">
        <v>21.48223214285715</v>
      </c>
      <c r="EN689">
        <v>1.985212857142857</v>
      </c>
      <c r="EO689">
        <v>1.947873571428571</v>
      </c>
      <c r="EP689">
        <v>17.32689285714286</v>
      </c>
      <c r="EQ689">
        <v>17.02685714285714</v>
      </c>
      <c r="ER689">
        <v>1999.934285714286</v>
      </c>
      <c r="ES689">
        <v>0.9800049642857143</v>
      </c>
      <c r="ET689">
        <v>0.01999517857142857</v>
      </c>
      <c r="EU689">
        <v>0</v>
      </c>
      <c r="EV689">
        <v>291.9526071428571</v>
      </c>
      <c r="EW689">
        <v>5.00078</v>
      </c>
      <c r="EX689">
        <v>5805.877142857142</v>
      </c>
      <c r="EY689">
        <v>16379.12857142857</v>
      </c>
      <c r="EZ689">
        <v>39.6895</v>
      </c>
      <c r="FA689">
        <v>40.65157142857142</v>
      </c>
      <c r="FB689">
        <v>39.90607142857142</v>
      </c>
      <c r="FC689">
        <v>40.24521428571428</v>
      </c>
      <c r="FD689">
        <v>40.72064285714286</v>
      </c>
      <c r="FE689">
        <v>1955.048571428571</v>
      </c>
      <c r="FF689">
        <v>39.8857142857143</v>
      </c>
      <c r="FG689">
        <v>0</v>
      </c>
      <c r="FH689">
        <v>1759091874.8</v>
      </c>
      <c r="FI689">
        <v>0</v>
      </c>
      <c r="FJ689">
        <v>291.94384</v>
      </c>
      <c r="FK689">
        <v>-3.216230787284694</v>
      </c>
      <c r="FL689">
        <v>-32.73076926168134</v>
      </c>
      <c r="FM689">
        <v>5805.482800000001</v>
      </c>
      <c r="FN689">
        <v>15</v>
      </c>
      <c r="FO689">
        <v>0</v>
      </c>
      <c r="FP689" t="s">
        <v>439</v>
      </c>
      <c r="FQ689">
        <v>1746989605.5</v>
      </c>
      <c r="FR689">
        <v>1746989593.5</v>
      </c>
      <c r="FS689">
        <v>0</v>
      </c>
      <c r="FT689">
        <v>-0.274</v>
      </c>
      <c r="FU689">
        <v>-0.002</v>
      </c>
      <c r="FV689">
        <v>2.549</v>
      </c>
      <c r="FW689">
        <v>0.129</v>
      </c>
      <c r="FX689">
        <v>420</v>
      </c>
      <c r="FY689">
        <v>17</v>
      </c>
      <c r="FZ689">
        <v>0.02</v>
      </c>
      <c r="GA689">
        <v>0.04</v>
      </c>
      <c r="GB689">
        <v>-26.219045</v>
      </c>
      <c r="GC689">
        <v>0.2530063789868867</v>
      </c>
      <c r="GD689">
        <v>0.07404180558981528</v>
      </c>
      <c r="GE689">
        <v>1</v>
      </c>
      <c r="GF689">
        <v>292.0871764705882</v>
      </c>
      <c r="GG689">
        <v>-2.20363637135214</v>
      </c>
      <c r="GH689">
        <v>0.3201495487487279</v>
      </c>
      <c r="GI689">
        <v>0</v>
      </c>
      <c r="GJ689">
        <v>0.409992125</v>
      </c>
      <c r="GK689">
        <v>0.07054963227016849</v>
      </c>
      <c r="GL689">
        <v>0.01175390652971917</v>
      </c>
      <c r="GM689">
        <v>1</v>
      </c>
      <c r="GN689">
        <v>2</v>
      </c>
      <c r="GO689">
        <v>3</v>
      </c>
      <c r="GP689" t="s">
        <v>446</v>
      </c>
      <c r="GQ689">
        <v>3.10221</v>
      </c>
      <c r="GR689">
        <v>2.72345</v>
      </c>
      <c r="GS689">
        <v>0.209906</v>
      </c>
      <c r="GT689">
        <v>0.212155</v>
      </c>
      <c r="GU689">
        <v>0.101112</v>
      </c>
      <c r="GV689">
        <v>0.101115</v>
      </c>
      <c r="GW689">
        <v>20617.8</v>
      </c>
      <c r="GX689">
        <v>18669.5</v>
      </c>
      <c r="GY689">
        <v>26659.4</v>
      </c>
      <c r="GZ689">
        <v>23919.5</v>
      </c>
      <c r="HA689">
        <v>38360.2</v>
      </c>
      <c r="HB689">
        <v>31791.4</v>
      </c>
      <c r="HC689">
        <v>46552.2</v>
      </c>
      <c r="HD689">
        <v>37836.2</v>
      </c>
      <c r="HE689">
        <v>1.86458</v>
      </c>
      <c r="HF689">
        <v>1.86823</v>
      </c>
      <c r="HG689">
        <v>0.116266</v>
      </c>
      <c r="HH689">
        <v>0</v>
      </c>
      <c r="HI689">
        <v>28.0797</v>
      </c>
      <c r="HJ689">
        <v>999.9</v>
      </c>
      <c r="HK689">
        <v>46.7</v>
      </c>
      <c r="HL689">
        <v>31.2</v>
      </c>
      <c r="HM689">
        <v>23.5011</v>
      </c>
      <c r="HN689">
        <v>60.9186</v>
      </c>
      <c r="HO689">
        <v>21.5785</v>
      </c>
      <c r="HP689">
        <v>1</v>
      </c>
      <c r="HQ689">
        <v>0.158704</v>
      </c>
      <c r="HR689">
        <v>0.28149</v>
      </c>
      <c r="HS689">
        <v>20.2802</v>
      </c>
      <c r="HT689">
        <v>5.2104</v>
      </c>
      <c r="HU689">
        <v>11.98</v>
      </c>
      <c r="HV689">
        <v>4.9628</v>
      </c>
      <c r="HW689">
        <v>3.2744</v>
      </c>
      <c r="HX689">
        <v>9999</v>
      </c>
      <c r="HY689">
        <v>9999</v>
      </c>
      <c r="HZ689">
        <v>9999</v>
      </c>
      <c r="IA689">
        <v>36.2</v>
      </c>
      <c r="IB689">
        <v>1.86394</v>
      </c>
      <c r="IC689">
        <v>1.86009</v>
      </c>
      <c r="ID689">
        <v>1.85837</v>
      </c>
      <c r="IE689">
        <v>1.85974</v>
      </c>
      <c r="IF689">
        <v>1.85989</v>
      </c>
      <c r="IG689">
        <v>1.85837</v>
      </c>
      <c r="IH689">
        <v>1.85745</v>
      </c>
      <c r="II689">
        <v>1.85242</v>
      </c>
      <c r="IJ689">
        <v>0</v>
      </c>
      <c r="IK689">
        <v>0</v>
      </c>
      <c r="IL689">
        <v>0</v>
      </c>
      <c r="IM689">
        <v>0</v>
      </c>
      <c r="IN689" t="s">
        <v>441</v>
      </c>
      <c r="IO689" t="s">
        <v>442</v>
      </c>
      <c r="IP689" t="s">
        <v>443</v>
      </c>
      <c r="IQ689" t="s">
        <v>443</v>
      </c>
      <c r="IR689" t="s">
        <v>443</v>
      </c>
      <c r="IS689" t="s">
        <v>443</v>
      </c>
      <c r="IT689">
        <v>0</v>
      </c>
      <c r="IU689">
        <v>100</v>
      </c>
      <c r="IV689">
        <v>100</v>
      </c>
      <c r="IW689">
        <v>0.21</v>
      </c>
      <c r="IX689">
        <v>0.2893</v>
      </c>
      <c r="IY689">
        <v>-0.819046093373875</v>
      </c>
      <c r="IZ689">
        <v>-0.0008311593448893811</v>
      </c>
      <c r="JA689">
        <v>1.768286430498992E-06</v>
      </c>
      <c r="JB689">
        <v>-5.176383660599935E-10</v>
      </c>
      <c r="JC689">
        <v>0.01793090377665582</v>
      </c>
      <c r="JD689">
        <v>0.002652576625932546</v>
      </c>
      <c r="JE689">
        <v>0.0004569377311329863</v>
      </c>
      <c r="JF689">
        <v>1.003524486243527E-07</v>
      </c>
      <c r="JG689">
        <v>2</v>
      </c>
      <c r="JH689">
        <v>1975</v>
      </c>
      <c r="JI689">
        <v>1</v>
      </c>
      <c r="JJ689">
        <v>26</v>
      </c>
      <c r="JK689">
        <v>201704.6</v>
      </c>
      <c r="JL689">
        <v>201704.8</v>
      </c>
      <c r="JM689">
        <v>3.29468</v>
      </c>
      <c r="JN689">
        <v>2.61353</v>
      </c>
      <c r="JO689">
        <v>1.49658</v>
      </c>
      <c r="JP689">
        <v>2.34985</v>
      </c>
      <c r="JQ689">
        <v>1.54907</v>
      </c>
      <c r="JR689">
        <v>2.35596</v>
      </c>
      <c r="JS689">
        <v>36.2694</v>
      </c>
      <c r="JT689">
        <v>24.1663</v>
      </c>
      <c r="JU689">
        <v>18</v>
      </c>
      <c r="JV689">
        <v>482.334</v>
      </c>
      <c r="JW689">
        <v>499.446</v>
      </c>
      <c r="JX689">
        <v>27.2387</v>
      </c>
      <c r="JY689">
        <v>29.3066</v>
      </c>
      <c r="JZ689">
        <v>30.0001</v>
      </c>
      <c r="KA689">
        <v>29.4719</v>
      </c>
      <c r="KB689">
        <v>29.4546</v>
      </c>
      <c r="KC689">
        <v>66.20650000000001</v>
      </c>
      <c r="KD689">
        <v>10.7885</v>
      </c>
      <c r="KE689">
        <v>100</v>
      </c>
      <c r="KF689">
        <v>27.2422</v>
      </c>
      <c r="KG689">
        <v>1590.49</v>
      </c>
      <c r="KH689">
        <v>21.4385</v>
      </c>
      <c r="KI689">
        <v>101.783</v>
      </c>
      <c r="KJ689">
        <v>91.2533</v>
      </c>
    </row>
    <row r="690" spans="1:296">
      <c r="A690">
        <v>672</v>
      </c>
      <c r="B690">
        <v>1759091887.1</v>
      </c>
      <c r="C690">
        <v>18804</v>
      </c>
      <c r="D690" t="s">
        <v>1793</v>
      </c>
      <c r="E690" t="s">
        <v>1794</v>
      </c>
      <c r="F690">
        <v>5</v>
      </c>
      <c r="G690" t="s">
        <v>1604</v>
      </c>
      <c r="H690">
        <v>1759091879.6</v>
      </c>
      <c r="I690">
        <f>(J690)/1000</f>
        <v>0</v>
      </c>
      <c r="J690">
        <f>IF(DO690, AM690, AG690)</f>
        <v>0</v>
      </c>
      <c r="K690">
        <f>IF(DO690, AH690, AF690)</f>
        <v>0</v>
      </c>
      <c r="L690">
        <f>DQ690 - IF(AT690&gt;1, K690*DK690*100.0/(AV690), 0)</f>
        <v>0</v>
      </c>
      <c r="M690">
        <f>((S690-I690/2)*L690-K690)/(S690+I690/2)</f>
        <v>0</v>
      </c>
      <c r="N690">
        <f>M690*(DX690+DY690)/1000.0</f>
        <v>0</v>
      </c>
      <c r="O690">
        <f>(DQ690 - IF(AT690&gt;1, K690*DK690*100.0/(AV690), 0))*(DX690+DY690)/1000.0</f>
        <v>0</v>
      </c>
      <c r="P690">
        <f>2.0/((1/R690-1/Q690)+SIGN(R690)*SQRT((1/R690-1/Q690)*(1/R690-1/Q690) + 4*DL690/((DL690+1)*(DL690+1))*(2*1/R690*1/Q690-1/Q690*1/Q690)))</f>
        <v>0</v>
      </c>
      <c r="Q690">
        <f>IF(LEFT(DM690,1)&lt;&gt;"0",IF(LEFT(DM690,1)="1",3.0,DN690),$D$5+$E$5*(EE690*DX690/($K$5*1000))+$F$5*(EE690*DX690/($K$5*1000))*MAX(MIN(DK690,$J$5),$I$5)*MAX(MIN(DK690,$J$5),$I$5)+$G$5*MAX(MIN(DK690,$J$5),$I$5)*(EE690*DX690/($K$5*1000))+$H$5*(EE690*DX690/($K$5*1000))*(EE690*DX690/($K$5*1000)))</f>
        <v>0</v>
      </c>
      <c r="R690">
        <f>I690*(1000-(1000*0.61365*exp(17.502*V690/(240.97+V690))/(DX690+DY690)+DS690)/2)/(1000*0.61365*exp(17.502*V690/(240.97+V690))/(DX690+DY690)-DS690)</f>
        <v>0</v>
      </c>
      <c r="S690">
        <f>1/((DL690+1)/(P690/1.6)+1/(Q690/1.37)) + DL690/((DL690+1)/(P690/1.6) + DL690/(Q690/1.37))</f>
        <v>0</v>
      </c>
      <c r="T690">
        <f>(DG690*DJ690)</f>
        <v>0</v>
      </c>
      <c r="U690">
        <f>(DZ690+(T690+2*0.95*5.67E-8*(((DZ690+$B$9)+273)^4-(DZ690+273)^4)-44100*I690)/(1.84*29.3*Q690+8*0.95*5.67E-8*(DZ690+273)^3))</f>
        <v>0</v>
      </c>
      <c r="V690">
        <f>($C$9*EA690+$D$9*EB690+$E$9*U690)</f>
        <v>0</v>
      </c>
      <c r="W690">
        <f>0.61365*exp(17.502*V690/(240.97+V690))</f>
        <v>0</v>
      </c>
      <c r="X690">
        <f>(Y690/Z690*100)</f>
        <v>0</v>
      </c>
      <c r="Y690">
        <f>DS690*(DX690+DY690)/1000</f>
        <v>0</v>
      </c>
      <c r="Z690">
        <f>0.61365*exp(17.502*DZ690/(240.97+DZ690))</f>
        <v>0</v>
      </c>
      <c r="AA690">
        <f>(W690-DS690*(DX690+DY690)/1000)</f>
        <v>0</v>
      </c>
      <c r="AB690">
        <f>(-I690*44100)</f>
        <v>0</v>
      </c>
      <c r="AC690">
        <f>2*29.3*Q690*0.92*(DZ690-V690)</f>
        <v>0</v>
      </c>
      <c r="AD690">
        <f>2*0.95*5.67E-8*(((DZ690+$B$9)+273)^4-(V690+273)^4)</f>
        <v>0</v>
      </c>
      <c r="AE690">
        <f>T690+AD690+AB690+AC690</f>
        <v>0</v>
      </c>
      <c r="AF690">
        <f>DW690*AT690*(DR690-DQ690*(1000-AT690*DT690)/(1000-AT690*DS690))/(100*DK690)</f>
        <v>0</v>
      </c>
      <c r="AG690">
        <f>1000*DW690*AT690*(DS690-DT690)/(100*DK690*(1000-AT690*DS690))</f>
        <v>0</v>
      </c>
      <c r="AH690">
        <f>(AI690 - AJ690 - DX690*1E3/(8.314*(DZ690+273.15)) * AL690/DW690 * AK690) * DW690/(100*DK690) * (1000 - DT690)/1000</f>
        <v>0</v>
      </c>
      <c r="AI690">
        <v>1609.686593044835</v>
      </c>
      <c r="AJ690">
        <v>1592.842545454545</v>
      </c>
      <c r="AK690">
        <v>3.437593682808687</v>
      </c>
      <c r="AL690">
        <v>65.07997680681147</v>
      </c>
      <c r="AM690">
        <f>(AO690 - AN690 + DX690*1E3/(8.314*(DZ690+273.15)) * AQ690/DW690 * AP690) * DW690/(100*DK690) * 1000/(1000 - AO690)</f>
        <v>0</v>
      </c>
      <c r="AN690">
        <v>21.45594573333333</v>
      </c>
      <c r="AO690">
        <v>21.8733806060606</v>
      </c>
      <c r="AP690">
        <v>-1.961752293835898E-05</v>
      </c>
      <c r="AQ690">
        <v>105.27</v>
      </c>
      <c r="AR690">
        <v>0</v>
      </c>
      <c r="AS690">
        <v>0</v>
      </c>
      <c r="AT690">
        <f>IF(AR690*$H$15&gt;=AV690,1.0,(AV690/(AV690-AR690*$H$15)))</f>
        <v>0</v>
      </c>
      <c r="AU690">
        <f>(AT690-1)*100</f>
        <v>0</v>
      </c>
      <c r="AV690">
        <f>MAX(0,($B$15+$C$15*EE690)/(1+$D$15*EE690)*DX690/(DZ690+273)*$E$15)</f>
        <v>0</v>
      </c>
      <c r="AW690" t="s">
        <v>437</v>
      </c>
      <c r="AX690" t="s">
        <v>437</v>
      </c>
      <c r="AY690">
        <v>0</v>
      </c>
      <c r="AZ690">
        <v>0</v>
      </c>
      <c r="BA690">
        <f>1-AY690/AZ690</f>
        <v>0</v>
      </c>
      <c r="BB690">
        <v>0</v>
      </c>
      <c r="BC690" t="s">
        <v>437</v>
      </c>
      <c r="BD690" t="s">
        <v>437</v>
      </c>
      <c r="BE690">
        <v>0</v>
      </c>
      <c r="BF690">
        <v>0</v>
      </c>
      <c r="BG690">
        <f>1-BE690/BF690</f>
        <v>0</v>
      </c>
      <c r="BH690">
        <v>0.5</v>
      </c>
      <c r="BI690">
        <f>DH690</f>
        <v>0</v>
      </c>
      <c r="BJ690">
        <f>K690</f>
        <v>0</v>
      </c>
      <c r="BK690">
        <f>BG690*BH690*BI690</f>
        <v>0</v>
      </c>
      <c r="BL690">
        <f>(BJ690-BB690)/BI690</f>
        <v>0</v>
      </c>
      <c r="BM690">
        <f>(AZ690-BF690)/BF690</f>
        <v>0</v>
      </c>
      <c r="BN690">
        <f>AY690/(BA690+AY690/BF690)</f>
        <v>0</v>
      </c>
      <c r="BO690" t="s">
        <v>437</v>
      </c>
      <c r="BP690">
        <v>0</v>
      </c>
      <c r="BQ690">
        <f>IF(BP690&lt;&gt;0, BP690, BN690)</f>
        <v>0</v>
      </c>
      <c r="BR690">
        <f>1-BQ690/BF690</f>
        <v>0</v>
      </c>
      <c r="BS690">
        <f>(BF690-BE690)/(BF690-BQ690)</f>
        <v>0</v>
      </c>
      <c r="BT690">
        <f>(AZ690-BF690)/(AZ690-BQ690)</f>
        <v>0</v>
      </c>
      <c r="BU690">
        <f>(BF690-BE690)/(BF690-AY690)</f>
        <v>0</v>
      </c>
      <c r="BV690">
        <f>(AZ690-BF690)/(AZ690-AY690)</f>
        <v>0</v>
      </c>
      <c r="BW690">
        <f>(BS690*BQ690/BE690)</f>
        <v>0</v>
      </c>
      <c r="BX690">
        <f>(1-BW690)</f>
        <v>0</v>
      </c>
      <c r="DG690">
        <f>$B$13*EF690+$C$13*EG690+$F$13*ER690*(1-EU690)</f>
        <v>0</v>
      </c>
      <c r="DH690">
        <f>DG690*DI690</f>
        <v>0</v>
      </c>
      <c r="DI690">
        <f>($B$13*$D$11+$C$13*$D$11+$F$13*((FE690+EW690)/MAX(FE690+EW690+FF690, 0.1)*$I$11+FF690/MAX(FE690+EW690+FF690, 0.1)*$J$11))/($B$13+$C$13+$F$13)</f>
        <v>0</v>
      </c>
      <c r="DJ690">
        <f>($B$13*$K$11+$C$13*$K$11+$F$13*((FE690+EW690)/MAX(FE690+EW690+FF690, 0.1)*$P$11+FF690/MAX(FE690+EW690+FF690, 0.1)*$Q$11))/($B$13+$C$13+$F$13)</f>
        <v>0</v>
      </c>
      <c r="DK690">
        <v>2.44</v>
      </c>
      <c r="DL690">
        <v>0.5</v>
      </c>
      <c r="DM690" t="s">
        <v>438</v>
      </c>
      <c r="DN690">
        <v>2</v>
      </c>
      <c r="DO690" t="b">
        <v>1</v>
      </c>
      <c r="DP690">
        <v>1759091879.6</v>
      </c>
      <c r="DQ690">
        <v>1534.388518518519</v>
      </c>
      <c r="DR690">
        <v>1560.49037037037</v>
      </c>
      <c r="DS690">
        <v>21.88833703703704</v>
      </c>
      <c r="DT690">
        <v>21.46972962962963</v>
      </c>
      <c r="DU690">
        <v>1534.192222222222</v>
      </c>
      <c r="DV690">
        <v>21.59892592592592</v>
      </c>
      <c r="DW690">
        <v>499.962925925926</v>
      </c>
      <c r="DX690">
        <v>90.6734851851852</v>
      </c>
      <c r="DY690">
        <v>0.06507493333333333</v>
      </c>
      <c r="DZ690">
        <v>28.77641481481481</v>
      </c>
      <c r="EA690">
        <v>29.99344444444444</v>
      </c>
      <c r="EB690">
        <v>999.9000000000001</v>
      </c>
      <c r="EC690">
        <v>0</v>
      </c>
      <c r="ED690">
        <v>0</v>
      </c>
      <c r="EE690">
        <v>10006.87814814815</v>
      </c>
      <c r="EF690">
        <v>0</v>
      </c>
      <c r="EG690">
        <v>11.1107</v>
      </c>
      <c r="EH690">
        <v>-26.10071481481481</v>
      </c>
      <c r="EI690">
        <v>1568.725185185185</v>
      </c>
      <c r="EJ690">
        <v>1594.728888888889</v>
      </c>
      <c r="EK690">
        <v>0.4185990740740741</v>
      </c>
      <c r="EL690">
        <v>1560.49037037037</v>
      </c>
      <c r="EM690">
        <v>21.46972962962963</v>
      </c>
      <c r="EN690">
        <v>1.984691111111111</v>
      </c>
      <c r="EO690">
        <v>1.946735925925926</v>
      </c>
      <c r="EP690">
        <v>17.32272962962963</v>
      </c>
      <c r="EQ690">
        <v>17.01764444444444</v>
      </c>
      <c r="ER690">
        <v>1999.931481481482</v>
      </c>
      <c r="ES690">
        <v>0.9800054444444444</v>
      </c>
      <c r="ET690">
        <v>0.01999471111111111</v>
      </c>
      <c r="EU690">
        <v>0</v>
      </c>
      <c r="EV690">
        <v>291.7776296296296</v>
      </c>
      <c r="EW690">
        <v>5.00078</v>
      </c>
      <c r="EX690">
        <v>5802.932962962963</v>
      </c>
      <c r="EY690">
        <v>16379.10370370371</v>
      </c>
      <c r="EZ690">
        <v>39.6618148148148</v>
      </c>
      <c r="FA690">
        <v>40.65492592592592</v>
      </c>
      <c r="FB690">
        <v>39.92111111111111</v>
      </c>
      <c r="FC690">
        <v>40.23114814814815</v>
      </c>
      <c r="FD690">
        <v>40.74981481481481</v>
      </c>
      <c r="FE690">
        <v>1955.046296296296</v>
      </c>
      <c r="FF690">
        <v>39.88444444444445</v>
      </c>
      <c r="FG690">
        <v>0</v>
      </c>
      <c r="FH690">
        <v>1759091879.6</v>
      </c>
      <c r="FI690">
        <v>0</v>
      </c>
      <c r="FJ690">
        <v>291.77824</v>
      </c>
      <c r="FK690">
        <v>-2.088461554675721</v>
      </c>
      <c r="FL690">
        <v>-33.64000004289165</v>
      </c>
      <c r="FM690">
        <v>5802.8232</v>
      </c>
      <c r="FN690">
        <v>15</v>
      </c>
      <c r="FO690">
        <v>0</v>
      </c>
      <c r="FP690" t="s">
        <v>439</v>
      </c>
      <c r="FQ690">
        <v>1746989605.5</v>
      </c>
      <c r="FR690">
        <v>1746989593.5</v>
      </c>
      <c r="FS690">
        <v>0</v>
      </c>
      <c r="FT690">
        <v>-0.274</v>
      </c>
      <c r="FU690">
        <v>-0.002</v>
      </c>
      <c r="FV690">
        <v>2.549</v>
      </c>
      <c r="FW690">
        <v>0.129</v>
      </c>
      <c r="FX690">
        <v>420</v>
      </c>
      <c r="FY690">
        <v>17</v>
      </c>
      <c r="FZ690">
        <v>0.02</v>
      </c>
      <c r="GA690">
        <v>0.04</v>
      </c>
      <c r="GB690">
        <v>-26.14533170731707</v>
      </c>
      <c r="GC690">
        <v>0.7566668989546274</v>
      </c>
      <c r="GD690">
        <v>0.1232321098459532</v>
      </c>
      <c r="GE690">
        <v>0</v>
      </c>
      <c r="GF690">
        <v>291.9068823529412</v>
      </c>
      <c r="GG690">
        <v>-2.39126051074329</v>
      </c>
      <c r="GH690">
        <v>0.3213616036131527</v>
      </c>
      <c r="GI690">
        <v>0</v>
      </c>
      <c r="GJ690">
        <v>0.4139878780487805</v>
      </c>
      <c r="GK690">
        <v>0.09641782578397247</v>
      </c>
      <c r="GL690">
        <v>0.01296871250768862</v>
      </c>
      <c r="GM690">
        <v>1</v>
      </c>
      <c r="GN690">
        <v>1</v>
      </c>
      <c r="GO690">
        <v>3</v>
      </c>
      <c r="GP690" t="s">
        <v>455</v>
      </c>
      <c r="GQ690">
        <v>3.10245</v>
      </c>
      <c r="GR690">
        <v>2.72352</v>
      </c>
      <c r="GS690">
        <v>0.211252</v>
      </c>
      <c r="GT690">
        <v>0.213498</v>
      </c>
      <c r="GU690">
        <v>0.101074</v>
      </c>
      <c r="GV690">
        <v>0.101124</v>
      </c>
      <c r="GW690">
        <v>20582.8</v>
      </c>
      <c r="GX690">
        <v>18637.5</v>
      </c>
      <c r="GY690">
        <v>26659.6</v>
      </c>
      <c r="GZ690">
        <v>23919.3</v>
      </c>
      <c r="HA690">
        <v>38361.8</v>
      </c>
      <c r="HB690">
        <v>31791</v>
      </c>
      <c r="HC690">
        <v>46552</v>
      </c>
      <c r="HD690">
        <v>37835.8</v>
      </c>
      <c r="HE690">
        <v>1.86488</v>
      </c>
      <c r="HF690">
        <v>1.8679</v>
      </c>
      <c r="HG690">
        <v>0.117756</v>
      </c>
      <c r="HH690">
        <v>0</v>
      </c>
      <c r="HI690">
        <v>28.0779</v>
      </c>
      <c r="HJ690">
        <v>999.9</v>
      </c>
      <c r="HK690">
        <v>46.7</v>
      </c>
      <c r="HL690">
        <v>31.2</v>
      </c>
      <c r="HM690">
        <v>23.5011</v>
      </c>
      <c r="HN690">
        <v>60.9286</v>
      </c>
      <c r="HO690">
        <v>21.5825</v>
      </c>
      <c r="HP690">
        <v>1</v>
      </c>
      <c r="HQ690">
        <v>0.158786</v>
      </c>
      <c r="HR690">
        <v>0.269782</v>
      </c>
      <c r="HS690">
        <v>20.2803</v>
      </c>
      <c r="HT690">
        <v>5.2101</v>
      </c>
      <c r="HU690">
        <v>11.98</v>
      </c>
      <c r="HV690">
        <v>4.96275</v>
      </c>
      <c r="HW690">
        <v>3.2744</v>
      </c>
      <c r="HX690">
        <v>9999</v>
      </c>
      <c r="HY690">
        <v>9999</v>
      </c>
      <c r="HZ690">
        <v>9999</v>
      </c>
      <c r="IA690">
        <v>36.2</v>
      </c>
      <c r="IB690">
        <v>1.86394</v>
      </c>
      <c r="IC690">
        <v>1.8601</v>
      </c>
      <c r="ID690">
        <v>1.85838</v>
      </c>
      <c r="IE690">
        <v>1.85974</v>
      </c>
      <c r="IF690">
        <v>1.85989</v>
      </c>
      <c r="IG690">
        <v>1.85837</v>
      </c>
      <c r="IH690">
        <v>1.85745</v>
      </c>
      <c r="II690">
        <v>1.85242</v>
      </c>
      <c r="IJ690">
        <v>0</v>
      </c>
      <c r="IK690">
        <v>0</v>
      </c>
      <c r="IL690">
        <v>0</v>
      </c>
      <c r="IM690">
        <v>0</v>
      </c>
      <c r="IN690" t="s">
        <v>441</v>
      </c>
      <c r="IO690" t="s">
        <v>442</v>
      </c>
      <c r="IP690" t="s">
        <v>443</v>
      </c>
      <c r="IQ690" t="s">
        <v>443</v>
      </c>
      <c r="IR690" t="s">
        <v>443</v>
      </c>
      <c r="IS690" t="s">
        <v>443</v>
      </c>
      <c r="IT690">
        <v>0</v>
      </c>
      <c r="IU690">
        <v>100</v>
      </c>
      <c r="IV690">
        <v>100</v>
      </c>
      <c r="IW690">
        <v>0.22</v>
      </c>
      <c r="IX690">
        <v>0.2891</v>
      </c>
      <c r="IY690">
        <v>-0.819046093373875</v>
      </c>
      <c r="IZ690">
        <v>-0.0008311593448893811</v>
      </c>
      <c r="JA690">
        <v>1.768286430498992E-06</v>
      </c>
      <c r="JB690">
        <v>-5.176383660599935E-10</v>
      </c>
      <c r="JC690">
        <v>0.01793090377665582</v>
      </c>
      <c r="JD690">
        <v>0.002652576625932546</v>
      </c>
      <c r="JE690">
        <v>0.0004569377311329863</v>
      </c>
      <c r="JF690">
        <v>1.003524486243527E-07</v>
      </c>
      <c r="JG690">
        <v>2</v>
      </c>
      <c r="JH690">
        <v>1975</v>
      </c>
      <c r="JI690">
        <v>1</v>
      </c>
      <c r="JJ690">
        <v>26</v>
      </c>
      <c r="JK690">
        <v>201704.7</v>
      </c>
      <c r="JL690">
        <v>201704.9</v>
      </c>
      <c r="JM690">
        <v>3.32397</v>
      </c>
      <c r="JN690">
        <v>2.60742</v>
      </c>
      <c r="JO690">
        <v>1.49658</v>
      </c>
      <c r="JP690">
        <v>2.34985</v>
      </c>
      <c r="JQ690">
        <v>1.54907</v>
      </c>
      <c r="JR690">
        <v>2.41821</v>
      </c>
      <c r="JS690">
        <v>36.2694</v>
      </c>
      <c r="JT690">
        <v>24.1751</v>
      </c>
      <c r="JU690">
        <v>18</v>
      </c>
      <c r="JV690">
        <v>482.528</v>
      </c>
      <c r="JW690">
        <v>499.25</v>
      </c>
      <c r="JX690">
        <v>27.2411</v>
      </c>
      <c r="JY690">
        <v>29.3085</v>
      </c>
      <c r="JZ690">
        <v>30.0002</v>
      </c>
      <c r="KA690">
        <v>29.4744</v>
      </c>
      <c r="KB690">
        <v>29.4571</v>
      </c>
      <c r="KC690">
        <v>66.7248</v>
      </c>
      <c r="KD690">
        <v>10.7885</v>
      </c>
      <c r="KE690">
        <v>100</v>
      </c>
      <c r="KF690">
        <v>27.25</v>
      </c>
      <c r="KG690">
        <v>1603.85</v>
      </c>
      <c r="KH690">
        <v>21.4511</v>
      </c>
      <c r="KI690">
        <v>101.783</v>
      </c>
      <c r="KJ690">
        <v>91.2525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2025-09-28T20:40:57Z</dcterms:created>
  <dcterms:modified xsi:type="dcterms:W3CDTF">2025-09-28T20:40:57Z</dcterms:modified>
</cp:coreProperties>
</file>